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414"/>
  <workbookPr codeName="ThisWorkbook" hidePivotFieldList="1" autoCompressPictures="0"/>
  <mc:AlternateContent xmlns:mc="http://schemas.openxmlformats.org/markup-compatibility/2006">
    <mc:Choice Requires="x15">
      <x15ac:absPath xmlns:x15ac="http://schemas.microsoft.com/office/spreadsheetml/2010/11/ac" url="/Users/ericgreen/Box Sync/SENSITIVE Folder epg4/Repositories/github/r2d2/data and replication files/resources/"/>
    </mc:Choice>
  </mc:AlternateContent>
  <xr:revisionPtr revIDLastSave="0" documentId="13_ncr:1_{DA676D4C-C940-1843-9811-AA5FFA50B83B}" xr6:coauthVersionLast="43" xr6:coauthVersionMax="43" xr10:uidLastSave="{00000000-0000-0000-0000-000000000000}"/>
  <bookViews>
    <workbookView xWindow="3200" yWindow="460" windowWidth="25600" windowHeight="15460" tabRatio="604" activeTab="7" xr2:uid="{00000000-000D-0000-FFFF-FFFF00000000}"/>
  </bookViews>
  <sheets>
    <sheet name="measures" sheetId="1" r:id="rId1"/>
    <sheet name="items" sheetId="2" r:id="rId2"/>
    <sheet name="adapt" sheetId="7" r:id="rId3"/>
    <sheet name="survey-rd1" sheetId="3" r:id="rId4"/>
    <sheet name="survey-rd2" sheetId="9" r:id="rId5"/>
    <sheet name="survey-rd3" sheetId="10" r:id="rId6"/>
    <sheet name="choices" sheetId="4" r:id="rId7"/>
    <sheet name="menus" sheetId="5" r:id="rId8"/>
  </sheets>
  <externalReferences>
    <externalReference r:id="rId9"/>
    <externalReference r:id="rId10"/>
    <externalReference r:id="rId11"/>
    <externalReference r:id="rId12"/>
    <externalReference r:id="rId13"/>
  </externalReferences>
  <definedNames>
    <definedName name="_1tag1_" localSheetId="4">[1]menus!#REF!</definedName>
    <definedName name="_1tag1_" localSheetId="5">[2]menus!#REF!</definedName>
    <definedName name="_1tag1_">menus!#REF!</definedName>
    <definedName name="_2tag2_" localSheetId="4">[1]menus!#REF!</definedName>
    <definedName name="_2tag2_" localSheetId="5">[2]menus!#REF!</definedName>
    <definedName name="_2tag2_">menus!#REF!</definedName>
    <definedName name="_3tag3_" localSheetId="4">[1]menus!#REF!</definedName>
    <definedName name="_3tag3_" localSheetId="5">[2]menus!#REF!</definedName>
    <definedName name="_3tag3_">menus!#REF!</definedName>
    <definedName name="_xlnm._FilterDatabase" localSheetId="2" hidden="1">adapt!$A$1:$K$1</definedName>
    <definedName name="_xlnm._FilterDatabase" localSheetId="6" hidden="1">choices!$A$2:$A$626</definedName>
    <definedName name="_xlnm._FilterDatabase" localSheetId="1" hidden="1">items!$A$1:$Y$604</definedName>
    <definedName name="choices">#REF!</definedName>
    <definedName name="Language_Options">[3]translations!$1:$1</definedName>
    <definedName name="Language_Selected">[3]Cover!$H$54</definedName>
    <definedName name="Language_Translations">[3]translations!$1:$1048576</definedName>
    <definedName name="measureabb">measures!$B$2:$B$96</definedName>
    <definedName name="_xlnm.Print_Area" localSheetId="1">items!$A$1:$C$208</definedName>
    <definedName name="_xlnm.Print_Area" localSheetId="4">'survey-rd2'!$V$1:$Y$396</definedName>
    <definedName name="_xlnm.Print_Area" localSheetId="5">'survey-rd3'!$V$1:$Y$403</definedName>
    <definedName name="source" localSheetId="4">[1]menus!#REF!</definedName>
    <definedName name="source" localSheetId="5">[2]menus!#REF!</definedName>
    <definedName name="source">menus!#REF!</definedName>
    <definedName name="type">menus!$A$2:$A$100</definedName>
  </definedNames>
  <calcPr calcId="191029"/>
  <extLst>
    <ext xmlns:x14="http://schemas.microsoft.com/office/spreadsheetml/2009/9/main" uri="{79F54976-1DA5-4618-B147-4CDE4B953A38}">
      <x14:workbookPr defaultImageDpi="330"/>
    </ex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calcChain.xml><?xml version="1.0" encoding="utf-8"?>
<calcChain xmlns="http://schemas.openxmlformats.org/spreadsheetml/2006/main">
  <c r="A526" i="2" l="1"/>
  <c r="A525" i="2"/>
  <c r="P525" i="2" s="1" a="1"/>
  <c r="A524" i="2"/>
  <c r="A523" i="2"/>
  <c r="A522" i="2"/>
  <c r="A521" i="2"/>
  <c r="A520" i="2"/>
  <c r="A519" i="2"/>
  <c r="A518" i="2"/>
  <c r="A517" i="2"/>
  <c r="A516" i="2"/>
  <c r="A515" i="2"/>
  <c r="A514" i="2"/>
  <c r="A513" i="2"/>
  <c r="A512" i="2"/>
  <c r="O521" i="2" a="1"/>
  <c r="O521" i="2"/>
  <c r="Q521" i="2"/>
  <c r="S521" i="2" s="1"/>
  <c r="P521" i="2" a="1"/>
  <c r="P521" i="2"/>
  <c r="O522" i="2" a="1"/>
  <c r="O522" i="2"/>
  <c r="Q522" i="2" s="1"/>
  <c r="S522" i="2" s="1"/>
  <c r="P522" i="2" a="1"/>
  <c r="P522" i="2"/>
  <c r="R522" i="2" s="1"/>
  <c r="T522" i="2"/>
  <c r="P516" i="2" a="1"/>
  <c r="P516" i="2"/>
  <c r="O526" i="2" a="1"/>
  <c r="O526" i="2" s="1"/>
  <c r="Q526" i="2"/>
  <c r="S526" i="2" s="1"/>
  <c r="P526" i="2" a="1"/>
  <c r="P526" i="2"/>
  <c r="R526" i="2" s="1"/>
  <c r="T526" i="2" s="1"/>
  <c r="P524" i="2" a="1"/>
  <c r="P524" i="2" s="1"/>
  <c r="O517" i="2" a="1"/>
  <c r="O517" i="2"/>
  <c r="Q517" i="2"/>
  <c r="S517" i="2" s="1"/>
  <c r="P517" i="2" a="1"/>
  <c r="P517" i="2"/>
  <c r="O525" i="2" a="1"/>
  <c r="O525" i="2" s="1"/>
  <c r="Q525" i="2" s="1"/>
  <c r="S525" i="2" s="1"/>
  <c r="P525" i="2"/>
  <c r="R525" i="2"/>
  <c r="T525" i="2" s="1"/>
  <c r="O518" i="2" a="1"/>
  <c r="O518" i="2" s="1"/>
  <c r="Q518" i="2"/>
  <c r="S518" i="2"/>
  <c r="P518" i="2" a="1"/>
  <c r="P518" i="2"/>
  <c r="R518" i="2"/>
  <c r="T518" i="2" s="1"/>
  <c r="O512" i="2" a="1"/>
  <c r="O512" i="2"/>
  <c r="Q512" i="2"/>
  <c r="S512" i="2"/>
  <c r="P512" i="2" a="1"/>
  <c r="P512" i="2"/>
  <c r="R512" i="2"/>
  <c r="T512" i="2" s="1"/>
  <c r="O513" i="2" a="1"/>
  <c r="O513" i="2" s="1"/>
  <c r="Q513" i="2" s="1"/>
  <c r="S513" i="2" s="1"/>
  <c r="P513" i="2" a="1"/>
  <c r="P513" i="2" s="1"/>
  <c r="R513" i="2" s="1"/>
  <c r="T513" i="2" s="1"/>
  <c r="O514" i="2" a="1"/>
  <c r="O514" i="2" s="1"/>
  <c r="Q514" i="2" s="1"/>
  <c r="S514" i="2" s="1"/>
  <c r="P514" i="2" a="1"/>
  <c r="P514" i="2" s="1"/>
  <c r="R514" i="2" s="1"/>
  <c r="T514" i="2"/>
  <c r="H416" i="4"/>
  <c r="H417" i="4" s="1"/>
  <c r="I416" i="4"/>
  <c r="I417" i="4" s="1"/>
  <c r="I418" i="4" s="1"/>
  <c r="J416" i="4"/>
  <c r="J417" i="4"/>
  <c r="H418" i="4"/>
  <c r="J418" i="4"/>
  <c r="H419" i="4"/>
  <c r="H420" i="4" s="1"/>
  <c r="H421" i="4" s="1"/>
  <c r="H422" i="4" s="1"/>
  <c r="H423" i="4" s="1"/>
  <c r="H424" i="4" s="1"/>
  <c r="H425" i="4" s="1"/>
  <c r="I419" i="4"/>
  <c r="I420" i="4" s="1"/>
  <c r="I421" i="4" s="1"/>
  <c r="I422" i="4" s="1"/>
  <c r="I423" i="4" s="1"/>
  <c r="I424" i="4" s="1"/>
  <c r="I425" i="4" s="1"/>
  <c r="J419" i="4"/>
  <c r="J420" i="4"/>
  <c r="J421" i="4"/>
  <c r="J422" i="4"/>
  <c r="J423" i="4"/>
  <c r="J424" i="4"/>
  <c r="J425" i="4"/>
  <c r="H426" i="4"/>
  <c r="I426" i="4"/>
  <c r="J426" i="4"/>
  <c r="H427" i="4"/>
  <c r="I427" i="4"/>
  <c r="J427" i="4"/>
  <c r="H428" i="4"/>
  <c r="H429" i="4" s="1"/>
  <c r="I428" i="4"/>
  <c r="I429" i="4" s="1"/>
  <c r="J428" i="4"/>
  <c r="J429" i="4"/>
  <c r="H430" i="4"/>
  <c r="H431" i="4" s="1"/>
  <c r="H432" i="4" s="1"/>
  <c r="H433" i="4" s="1"/>
  <c r="H434" i="4" s="1"/>
  <c r="H435" i="4" s="1"/>
  <c r="I430" i="4"/>
  <c r="J430" i="4"/>
  <c r="I431" i="4"/>
  <c r="I432" i="4" s="1"/>
  <c r="I433" i="4" s="1"/>
  <c r="I434" i="4" s="1"/>
  <c r="I435" i="4" s="1"/>
  <c r="J431" i="4"/>
  <c r="J432" i="4"/>
  <c r="J433" i="4"/>
  <c r="J434" i="4"/>
  <c r="J435" i="4"/>
  <c r="H413" i="4"/>
  <c r="H414" i="4" s="1"/>
  <c r="H415" i="4" s="1"/>
  <c r="I413" i="4"/>
  <c r="J413" i="4"/>
  <c r="I414" i="4"/>
  <c r="I415" i="4" s="1"/>
  <c r="J414" i="4"/>
  <c r="J415" i="4"/>
  <c r="D674" i="10"/>
  <c r="I673" i="10"/>
  <c r="H673" i="10"/>
  <c r="D673" i="10"/>
  <c r="I672" i="10"/>
  <c r="H672" i="10"/>
  <c r="D672" i="10"/>
  <c r="I671" i="10"/>
  <c r="H671" i="10"/>
  <c r="D671" i="10"/>
  <c r="I670" i="10"/>
  <c r="H670" i="10"/>
  <c r="D670" i="10"/>
  <c r="I669" i="10"/>
  <c r="H669" i="10"/>
  <c r="D669" i="10"/>
  <c r="I668" i="10"/>
  <c r="H668" i="10"/>
  <c r="D668" i="10"/>
  <c r="I667" i="10"/>
  <c r="H667" i="10"/>
  <c r="D667" i="10"/>
  <c r="I666" i="10"/>
  <c r="H666" i="10"/>
  <c r="D666" i="10"/>
  <c r="I665" i="10"/>
  <c r="H665" i="10"/>
  <c r="D665" i="10"/>
  <c r="I664" i="10"/>
  <c r="H664" i="10"/>
  <c r="D664" i="10"/>
  <c r="I663" i="10"/>
  <c r="H663" i="10"/>
  <c r="D663" i="10"/>
  <c r="I662" i="10"/>
  <c r="H662" i="10"/>
  <c r="D662" i="10"/>
  <c r="I661" i="10"/>
  <c r="H661" i="10"/>
  <c r="D661" i="10"/>
  <c r="I660" i="10"/>
  <c r="H660" i="10"/>
  <c r="D660" i="10"/>
  <c r="I659" i="10"/>
  <c r="H659" i="10"/>
  <c r="D659" i="10"/>
  <c r="I658" i="10"/>
  <c r="H658" i="10"/>
  <c r="D658" i="10"/>
  <c r="I657" i="10"/>
  <c r="H657" i="10"/>
  <c r="D657" i="10"/>
  <c r="I656" i="10"/>
  <c r="H656" i="10"/>
  <c r="D656" i="10"/>
  <c r="I655" i="10"/>
  <c r="H655" i="10"/>
  <c r="D655" i="10"/>
  <c r="I654" i="10"/>
  <c r="H654" i="10"/>
  <c r="D654" i="10"/>
  <c r="I653" i="10"/>
  <c r="H653" i="10"/>
  <c r="D653" i="10"/>
  <c r="I652" i="10"/>
  <c r="H652" i="10"/>
  <c r="D652" i="10"/>
  <c r="I651" i="10"/>
  <c r="H651" i="10"/>
  <c r="D651" i="10"/>
  <c r="I650" i="10"/>
  <c r="H650" i="10"/>
  <c r="D650" i="10"/>
  <c r="I649" i="10"/>
  <c r="H649" i="10"/>
  <c r="D649" i="10"/>
  <c r="I648" i="10"/>
  <c r="H648" i="10"/>
  <c r="D648" i="10"/>
  <c r="I647" i="10"/>
  <c r="H647" i="10"/>
  <c r="D647" i="10"/>
  <c r="I646" i="10"/>
  <c r="H646" i="10"/>
  <c r="D646" i="10"/>
  <c r="I645" i="10"/>
  <c r="H645" i="10"/>
  <c r="D645" i="10"/>
  <c r="I644" i="10"/>
  <c r="H644" i="10"/>
  <c r="D644" i="10"/>
  <c r="I643" i="10"/>
  <c r="H643" i="10"/>
  <c r="D643" i="10"/>
  <c r="I642" i="10"/>
  <c r="H642" i="10"/>
  <c r="D642" i="10"/>
  <c r="I641" i="10"/>
  <c r="H641" i="10"/>
  <c r="D641" i="10"/>
  <c r="I640" i="10"/>
  <c r="H640" i="10"/>
  <c r="D640" i="10"/>
  <c r="I639" i="10"/>
  <c r="H639" i="10"/>
  <c r="D639" i="10"/>
  <c r="I638" i="10"/>
  <c r="H638" i="10"/>
  <c r="D638" i="10"/>
  <c r="I637" i="10"/>
  <c r="H637" i="10"/>
  <c r="D637" i="10"/>
  <c r="I636" i="10"/>
  <c r="H636" i="10"/>
  <c r="D636" i="10"/>
  <c r="I635" i="10"/>
  <c r="H635" i="10"/>
  <c r="D635" i="10"/>
  <c r="I634" i="10"/>
  <c r="H634" i="10"/>
  <c r="D634" i="10"/>
  <c r="I633" i="10"/>
  <c r="H633" i="10"/>
  <c r="D633" i="10"/>
  <c r="I632" i="10"/>
  <c r="H632" i="10"/>
  <c r="D632" i="10"/>
  <c r="I631" i="10"/>
  <c r="H631" i="10"/>
  <c r="D631" i="10"/>
  <c r="I630" i="10"/>
  <c r="H630" i="10"/>
  <c r="D630" i="10"/>
  <c r="I629" i="10"/>
  <c r="H629" i="10"/>
  <c r="D629" i="10"/>
  <c r="I628" i="10"/>
  <c r="H628" i="10"/>
  <c r="D628" i="10"/>
  <c r="I627" i="10"/>
  <c r="H627" i="10"/>
  <c r="D627" i="10"/>
  <c r="I626" i="10"/>
  <c r="H626" i="10"/>
  <c r="D626" i="10"/>
  <c r="I625" i="10"/>
  <c r="H625" i="10"/>
  <c r="D625" i="10"/>
  <c r="I624" i="10"/>
  <c r="H624" i="10"/>
  <c r="D624" i="10"/>
  <c r="I623" i="10"/>
  <c r="H623" i="10"/>
  <c r="D623" i="10"/>
  <c r="I622" i="10"/>
  <c r="H622" i="10"/>
  <c r="D622" i="10"/>
  <c r="I621" i="10"/>
  <c r="H621" i="10"/>
  <c r="D621" i="10"/>
  <c r="I620" i="10"/>
  <c r="H620" i="10"/>
  <c r="D620" i="10"/>
  <c r="I619" i="10"/>
  <c r="H619" i="10"/>
  <c r="D619" i="10"/>
  <c r="I618" i="10"/>
  <c r="H618" i="10"/>
  <c r="D618" i="10"/>
  <c r="I617" i="10"/>
  <c r="H617" i="10"/>
  <c r="D617" i="10"/>
  <c r="I616" i="10"/>
  <c r="H616" i="10"/>
  <c r="D616" i="10"/>
  <c r="I615" i="10"/>
  <c r="H615" i="10"/>
  <c r="D615" i="10"/>
  <c r="I614" i="10"/>
  <c r="H614" i="10"/>
  <c r="D614" i="10"/>
  <c r="I613" i="10"/>
  <c r="H613" i="10"/>
  <c r="D613" i="10"/>
  <c r="I612" i="10"/>
  <c r="H612" i="10"/>
  <c r="D612" i="10"/>
  <c r="I611" i="10"/>
  <c r="H611" i="10"/>
  <c r="D611" i="10"/>
  <c r="I610" i="10"/>
  <c r="H610" i="10"/>
  <c r="D610" i="10"/>
  <c r="I609" i="10"/>
  <c r="H609" i="10"/>
  <c r="D609" i="10"/>
  <c r="I608" i="10"/>
  <c r="H608" i="10"/>
  <c r="D608" i="10"/>
  <c r="I607" i="10"/>
  <c r="H607" i="10"/>
  <c r="D607" i="10"/>
  <c r="I606" i="10"/>
  <c r="H606" i="10"/>
  <c r="D606" i="10"/>
  <c r="I605" i="10"/>
  <c r="H605" i="10"/>
  <c r="D605" i="10"/>
  <c r="I604" i="10"/>
  <c r="H604" i="10"/>
  <c r="D604" i="10"/>
  <c r="I603" i="10"/>
  <c r="H603" i="10"/>
  <c r="D603" i="10"/>
  <c r="I602" i="10"/>
  <c r="H602" i="10"/>
  <c r="D602" i="10"/>
  <c r="I601" i="10"/>
  <c r="H601" i="10"/>
  <c r="D601" i="10"/>
  <c r="I600" i="10"/>
  <c r="H600" i="10"/>
  <c r="D600" i="10"/>
  <c r="I599" i="10"/>
  <c r="H599" i="10"/>
  <c r="D599" i="10"/>
  <c r="I598" i="10"/>
  <c r="H598" i="10"/>
  <c r="D598" i="10"/>
  <c r="I597" i="10"/>
  <c r="H597" i="10"/>
  <c r="D597" i="10"/>
  <c r="I596" i="10"/>
  <c r="H596" i="10"/>
  <c r="D596" i="10"/>
  <c r="I595" i="10"/>
  <c r="H595" i="10"/>
  <c r="D595" i="10"/>
  <c r="I594" i="10"/>
  <c r="H594" i="10"/>
  <c r="D594" i="10"/>
  <c r="I593" i="10"/>
  <c r="H593" i="10"/>
  <c r="D593" i="10"/>
  <c r="I592" i="10"/>
  <c r="H592" i="10"/>
  <c r="D592" i="10"/>
  <c r="I591" i="10"/>
  <c r="H591" i="10"/>
  <c r="D591" i="10"/>
  <c r="I590" i="10"/>
  <c r="H590" i="10"/>
  <c r="D590" i="10"/>
  <c r="I589" i="10"/>
  <c r="H589" i="10"/>
  <c r="D589" i="10"/>
  <c r="I588" i="10"/>
  <c r="H588" i="10"/>
  <c r="D588" i="10"/>
  <c r="I587" i="10"/>
  <c r="H587" i="10"/>
  <c r="D587" i="10"/>
  <c r="I586" i="10"/>
  <c r="H586" i="10"/>
  <c r="D586" i="10"/>
  <c r="I585" i="10"/>
  <c r="H585" i="10"/>
  <c r="D585" i="10"/>
  <c r="I584" i="10"/>
  <c r="H584" i="10"/>
  <c r="D584" i="10"/>
  <c r="I583" i="10"/>
  <c r="H583" i="10"/>
  <c r="D583" i="10"/>
  <c r="I582" i="10"/>
  <c r="H582" i="10"/>
  <c r="D582" i="10"/>
  <c r="I581" i="10"/>
  <c r="H581" i="10"/>
  <c r="D581" i="10"/>
  <c r="I580" i="10"/>
  <c r="H580" i="10"/>
  <c r="D580" i="10"/>
  <c r="I579" i="10"/>
  <c r="H579" i="10"/>
  <c r="D579" i="10"/>
  <c r="I578" i="10"/>
  <c r="H578" i="10"/>
  <c r="D578" i="10"/>
  <c r="I577" i="10"/>
  <c r="H577" i="10"/>
  <c r="D577" i="10"/>
  <c r="I576" i="10"/>
  <c r="H576" i="10"/>
  <c r="D576" i="10"/>
  <c r="I575" i="10"/>
  <c r="H575" i="10"/>
  <c r="D575" i="10"/>
  <c r="I574" i="10"/>
  <c r="H574" i="10"/>
  <c r="D574" i="10"/>
  <c r="I573" i="10"/>
  <c r="H573" i="10"/>
  <c r="D573" i="10"/>
  <c r="I572" i="10"/>
  <c r="H572" i="10"/>
  <c r="D572" i="10"/>
  <c r="I571" i="10"/>
  <c r="H571" i="10"/>
  <c r="D571" i="10"/>
  <c r="I570" i="10"/>
  <c r="H570" i="10"/>
  <c r="D570" i="10"/>
  <c r="I569" i="10"/>
  <c r="H569" i="10"/>
  <c r="D569" i="10"/>
  <c r="I568" i="10"/>
  <c r="H568" i="10"/>
  <c r="D568" i="10"/>
  <c r="I567" i="10"/>
  <c r="H567" i="10"/>
  <c r="D567" i="10"/>
  <c r="I566" i="10"/>
  <c r="H566" i="10"/>
  <c r="D566" i="10"/>
  <c r="I565" i="10"/>
  <c r="H565" i="10"/>
  <c r="D565" i="10"/>
  <c r="I564" i="10"/>
  <c r="H564" i="10"/>
  <c r="D564" i="10"/>
  <c r="I563" i="10"/>
  <c r="H563" i="10"/>
  <c r="D563" i="10"/>
  <c r="I562" i="10"/>
  <c r="H562" i="10"/>
  <c r="D562" i="10"/>
  <c r="I561" i="10"/>
  <c r="H561" i="10"/>
  <c r="D561" i="10"/>
  <c r="I560" i="10"/>
  <c r="H560" i="10"/>
  <c r="D560" i="10"/>
  <c r="I559" i="10"/>
  <c r="H559" i="10"/>
  <c r="D559" i="10"/>
  <c r="I558" i="10"/>
  <c r="H558" i="10"/>
  <c r="D558" i="10"/>
  <c r="I557" i="10"/>
  <c r="H557" i="10"/>
  <c r="D557" i="10"/>
  <c r="I556" i="10"/>
  <c r="H556" i="10"/>
  <c r="D556" i="10"/>
  <c r="I555" i="10"/>
  <c r="H555" i="10"/>
  <c r="D555" i="10"/>
  <c r="I554" i="10"/>
  <c r="H554" i="10"/>
  <c r="D554" i="10"/>
  <c r="I553" i="10"/>
  <c r="H553" i="10"/>
  <c r="D553" i="10"/>
  <c r="I552" i="10"/>
  <c r="H552" i="10"/>
  <c r="D552" i="10"/>
  <c r="I551" i="10"/>
  <c r="H551" i="10"/>
  <c r="D551" i="10"/>
  <c r="I550" i="10"/>
  <c r="H550" i="10"/>
  <c r="D550" i="10"/>
  <c r="I549" i="10"/>
  <c r="H549" i="10"/>
  <c r="D549" i="10"/>
  <c r="I548" i="10"/>
  <c r="H548" i="10"/>
  <c r="D548" i="10"/>
  <c r="I547" i="10"/>
  <c r="H547" i="10"/>
  <c r="D547" i="10"/>
  <c r="I546" i="10"/>
  <c r="H546" i="10"/>
  <c r="D546" i="10"/>
  <c r="I545" i="10"/>
  <c r="H545" i="10"/>
  <c r="D545" i="10"/>
  <c r="I544" i="10"/>
  <c r="H544" i="10"/>
  <c r="D544" i="10"/>
  <c r="I543" i="10"/>
  <c r="H543" i="10"/>
  <c r="D543" i="10"/>
  <c r="I542" i="10"/>
  <c r="H542" i="10"/>
  <c r="D542" i="10"/>
  <c r="I541" i="10"/>
  <c r="H541" i="10"/>
  <c r="D541" i="10"/>
  <c r="I540" i="10"/>
  <c r="H540" i="10"/>
  <c r="D540" i="10"/>
  <c r="I539" i="10"/>
  <c r="H539" i="10"/>
  <c r="D539" i="10"/>
  <c r="I538" i="10"/>
  <c r="H538" i="10"/>
  <c r="D538" i="10"/>
  <c r="I537" i="10"/>
  <c r="H537" i="10"/>
  <c r="D537" i="10"/>
  <c r="I536" i="10"/>
  <c r="H536" i="10"/>
  <c r="D536" i="10"/>
  <c r="I535" i="10"/>
  <c r="H535" i="10"/>
  <c r="D535" i="10"/>
  <c r="I534" i="10"/>
  <c r="H534" i="10"/>
  <c r="D534" i="10"/>
  <c r="I533" i="10"/>
  <c r="H533" i="10"/>
  <c r="D533" i="10"/>
  <c r="I532" i="10"/>
  <c r="H532" i="10"/>
  <c r="D532" i="10"/>
  <c r="I531" i="10"/>
  <c r="H531" i="10"/>
  <c r="D531" i="10"/>
  <c r="I530" i="10"/>
  <c r="H530" i="10"/>
  <c r="D530" i="10"/>
  <c r="I529" i="10"/>
  <c r="H529" i="10"/>
  <c r="D529" i="10"/>
  <c r="I528" i="10"/>
  <c r="H528" i="10"/>
  <c r="D528" i="10"/>
  <c r="I527" i="10"/>
  <c r="H527" i="10"/>
  <c r="D527" i="10"/>
  <c r="I526" i="10"/>
  <c r="H526" i="10"/>
  <c r="D526" i="10"/>
  <c r="I525" i="10"/>
  <c r="H525" i="10"/>
  <c r="D525" i="10"/>
  <c r="I524" i="10"/>
  <c r="H524" i="10"/>
  <c r="D524" i="10"/>
  <c r="I523" i="10"/>
  <c r="H523" i="10"/>
  <c r="D523" i="10"/>
  <c r="I522" i="10"/>
  <c r="H522" i="10"/>
  <c r="D522" i="10"/>
  <c r="I521" i="10"/>
  <c r="H521" i="10"/>
  <c r="D521" i="10"/>
  <c r="I520" i="10"/>
  <c r="H520" i="10"/>
  <c r="D520" i="10"/>
  <c r="I519" i="10"/>
  <c r="H519" i="10"/>
  <c r="D519" i="10"/>
  <c r="I518" i="10"/>
  <c r="H518" i="10"/>
  <c r="D518" i="10"/>
  <c r="I517" i="10"/>
  <c r="H517" i="10"/>
  <c r="D517" i="10"/>
  <c r="I516" i="10"/>
  <c r="H516" i="10"/>
  <c r="D516" i="10"/>
  <c r="I515" i="10"/>
  <c r="H515" i="10"/>
  <c r="D515" i="10"/>
  <c r="I514" i="10"/>
  <c r="H514" i="10"/>
  <c r="D514" i="10"/>
  <c r="I513" i="10"/>
  <c r="H513" i="10"/>
  <c r="D513" i="10"/>
  <c r="I512" i="10"/>
  <c r="H512" i="10"/>
  <c r="D512" i="10"/>
  <c r="I511" i="10"/>
  <c r="H511" i="10"/>
  <c r="D511" i="10"/>
  <c r="I510" i="10"/>
  <c r="H510" i="10"/>
  <c r="D510" i="10"/>
  <c r="I509" i="10"/>
  <c r="H509" i="10"/>
  <c r="D509" i="10"/>
  <c r="I508" i="10"/>
  <c r="H508" i="10"/>
  <c r="D508" i="10"/>
  <c r="I507" i="10"/>
  <c r="H507" i="10"/>
  <c r="D507" i="10"/>
  <c r="I506" i="10"/>
  <c r="H506" i="10"/>
  <c r="D506" i="10"/>
  <c r="I505" i="10"/>
  <c r="H505" i="10"/>
  <c r="D505" i="10"/>
  <c r="I504" i="10"/>
  <c r="H504" i="10"/>
  <c r="D504" i="10"/>
  <c r="I503" i="10"/>
  <c r="H503" i="10"/>
  <c r="D503" i="10"/>
  <c r="I502" i="10"/>
  <c r="H502" i="10"/>
  <c r="D502" i="10"/>
  <c r="I501" i="10"/>
  <c r="H501" i="10"/>
  <c r="D501" i="10"/>
  <c r="I500" i="10"/>
  <c r="H500" i="10"/>
  <c r="D500" i="10"/>
  <c r="I499" i="10"/>
  <c r="H499" i="10"/>
  <c r="D499" i="10"/>
  <c r="I498" i="10"/>
  <c r="H498" i="10"/>
  <c r="D498" i="10"/>
  <c r="I497" i="10"/>
  <c r="H497" i="10"/>
  <c r="D497" i="10"/>
  <c r="I496" i="10"/>
  <c r="H496" i="10"/>
  <c r="D496" i="10"/>
  <c r="I495" i="10"/>
  <c r="H495" i="10"/>
  <c r="D495" i="10"/>
  <c r="I494" i="10"/>
  <c r="H494" i="10"/>
  <c r="D494" i="10"/>
  <c r="I493" i="10"/>
  <c r="H493" i="10"/>
  <c r="D493" i="10"/>
  <c r="I492" i="10"/>
  <c r="H492" i="10"/>
  <c r="D492" i="10"/>
  <c r="I491" i="10"/>
  <c r="H491" i="10"/>
  <c r="D491" i="10"/>
  <c r="I490" i="10"/>
  <c r="H490" i="10"/>
  <c r="D490" i="10"/>
  <c r="I489" i="10"/>
  <c r="H489" i="10"/>
  <c r="D489" i="10"/>
  <c r="I488" i="10"/>
  <c r="H488" i="10"/>
  <c r="D488" i="10"/>
  <c r="I487" i="10"/>
  <c r="H487" i="10"/>
  <c r="D487" i="10"/>
  <c r="I486" i="10"/>
  <c r="H486" i="10"/>
  <c r="D486" i="10"/>
  <c r="I485" i="10"/>
  <c r="H485" i="10"/>
  <c r="D485" i="10"/>
  <c r="I484" i="10"/>
  <c r="H484" i="10"/>
  <c r="D484" i="10"/>
  <c r="I483" i="10"/>
  <c r="H483" i="10"/>
  <c r="D483" i="10"/>
  <c r="I482" i="10"/>
  <c r="H482" i="10"/>
  <c r="D482" i="10"/>
  <c r="I481" i="10"/>
  <c r="H481" i="10"/>
  <c r="D481" i="10"/>
  <c r="I480" i="10"/>
  <c r="H480" i="10"/>
  <c r="D480" i="10"/>
  <c r="I479" i="10"/>
  <c r="H479" i="10"/>
  <c r="D479" i="10"/>
  <c r="I478" i="10"/>
  <c r="H478" i="10"/>
  <c r="D478" i="10"/>
  <c r="I477" i="10"/>
  <c r="H477" i="10"/>
  <c r="D477" i="10"/>
  <c r="I476" i="10"/>
  <c r="H476" i="10"/>
  <c r="D476" i="10"/>
  <c r="I475" i="10"/>
  <c r="H475" i="10"/>
  <c r="D475" i="10"/>
  <c r="I474" i="10"/>
  <c r="H474" i="10"/>
  <c r="D474" i="10"/>
  <c r="I473" i="10"/>
  <c r="H473" i="10"/>
  <c r="D473" i="10"/>
  <c r="I472" i="10"/>
  <c r="H472" i="10"/>
  <c r="D472" i="10"/>
  <c r="I471" i="10"/>
  <c r="H471" i="10"/>
  <c r="D471" i="10"/>
  <c r="I470" i="10"/>
  <c r="H470" i="10"/>
  <c r="D470" i="10"/>
  <c r="I469" i="10"/>
  <c r="H469" i="10"/>
  <c r="D469" i="10"/>
  <c r="I468" i="10"/>
  <c r="H468" i="10"/>
  <c r="D468" i="10"/>
  <c r="I467" i="10"/>
  <c r="H467" i="10"/>
  <c r="D467" i="10"/>
  <c r="I466" i="10"/>
  <c r="H466" i="10"/>
  <c r="D466" i="10"/>
  <c r="I465" i="10"/>
  <c r="H465" i="10"/>
  <c r="D465" i="10"/>
  <c r="I464" i="10"/>
  <c r="H464" i="10"/>
  <c r="D464" i="10"/>
  <c r="I463" i="10"/>
  <c r="H463" i="10"/>
  <c r="D463" i="10"/>
  <c r="I462" i="10"/>
  <c r="H462" i="10"/>
  <c r="D462" i="10"/>
  <c r="I461" i="10"/>
  <c r="H461" i="10"/>
  <c r="G461" i="10"/>
  <c r="D461" i="10"/>
  <c r="I460" i="10"/>
  <c r="H460" i="10"/>
  <c r="G460" i="10"/>
  <c r="D460" i="10"/>
  <c r="I459" i="10"/>
  <c r="H459" i="10"/>
  <c r="G459" i="10"/>
  <c r="D459" i="10"/>
  <c r="I458" i="10"/>
  <c r="H458" i="10"/>
  <c r="G458" i="10"/>
  <c r="D458" i="10"/>
  <c r="I457" i="10"/>
  <c r="H457" i="10"/>
  <c r="G457" i="10"/>
  <c r="D457" i="10"/>
  <c r="I456" i="10"/>
  <c r="H456" i="10"/>
  <c r="G456" i="10"/>
  <c r="D456" i="10"/>
  <c r="I455" i="10"/>
  <c r="H455" i="10"/>
  <c r="G455" i="10"/>
  <c r="D455" i="10"/>
  <c r="I454" i="10"/>
  <c r="H454" i="10"/>
  <c r="G454" i="10"/>
  <c r="D454" i="10"/>
  <c r="Y453" i="10"/>
  <c r="X453" i="10"/>
  <c r="I453" i="10"/>
  <c r="W453" i="10"/>
  <c r="H453" i="10"/>
  <c r="V453" i="10" s="1"/>
  <c r="G453" i="10"/>
  <c r="D453" i="10"/>
  <c r="Y452" i="10"/>
  <c r="X452" i="10"/>
  <c r="I452" i="10"/>
  <c r="W452" i="10" s="1"/>
  <c r="H452" i="10"/>
  <c r="V452" i="10" s="1"/>
  <c r="G452" i="10"/>
  <c r="D452" i="10"/>
  <c r="Y451" i="10"/>
  <c r="X451" i="10"/>
  <c r="I451" i="10"/>
  <c r="W451" i="10"/>
  <c r="H451" i="10"/>
  <c r="V451" i="10" s="1"/>
  <c r="G451" i="10"/>
  <c r="D451" i="10"/>
  <c r="Y450" i="10"/>
  <c r="X450" i="10"/>
  <c r="I450" i="10"/>
  <c r="W450" i="10"/>
  <c r="H450" i="10"/>
  <c r="V450" i="10" s="1"/>
  <c r="G450" i="10"/>
  <c r="D450" i="10"/>
  <c r="Y449" i="10"/>
  <c r="X449" i="10"/>
  <c r="I449" i="10"/>
  <c r="W449" i="10"/>
  <c r="H449" i="10"/>
  <c r="V449" i="10" s="1"/>
  <c r="G449" i="10"/>
  <c r="D449" i="10"/>
  <c r="Y448" i="10"/>
  <c r="X448" i="10"/>
  <c r="I448" i="10"/>
  <c r="W448" i="10" s="1"/>
  <c r="H448" i="10"/>
  <c r="V448" i="10" s="1"/>
  <c r="G448" i="10"/>
  <c r="D448" i="10"/>
  <c r="Y447" i="10"/>
  <c r="X447" i="10"/>
  <c r="I447" i="10"/>
  <c r="W447" i="10"/>
  <c r="H447" i="10"/>
  <c r="V447" i="10" s="1"/>
  <c r="G447" i="10"/>
  <c r="D447" i="10"/>
  <c r="Y446" i="10"/>
  <c r="X446" i="10"/>
  <c r="I446" i="10"/>
  <c r="W446" i="10"/>
  <c r="H446" i="10"/>
  <c r="V446" i="10" s="1"/>
  <c r="G446" i="10"/>
  <c r="D446" i="10"/>
  <c r="Y445" i="10"/>
  <c r="X445" i="10"/>
  <c r="I445" i="10"/>
  <c r="W445" i="10"/>
  <c r="H445" i="10"/>
  <c r="V445" i="10" s="1"/>
  <c r="G445" i="10"/>
  <c r="D445" i="10"/>
  <c r="Y444" i="10"/>
  <c r="X444" i="10"/>
  <c r="I444" i="10"/>
  <c r="W444" i="10" s="1"/>
  <c r="H444" i="10"/>
  <c r="V444" i="10" s="1"/>
  <c r="G444" i="10"/>
  <c r="D444" i="10"/>
  <c r="Y443" i="10"/>
  <c r="X443" i="10"/>
  <c r="I443" i="10"/>
  <c r="W443" i="10"/>
  <c r="H443" i="10"/>
  <c r="V443" i="10" s="1"/>
  <c r="G443" i="10"/>
  <c r="D443" i="10"/>
  <c r="Y442" i="10"/>
  <c r="X442" i="10"/>
  <c r="I442" i="10"/>
  <c r="W442" i="10"/>
  <c r="H442" i="10"/>
  <c r="V442" i="10" s="1"/>
  <c r="G442" i="10"/>
  <c r="D442" i="10"/>
  <c r="Y441" i="10"/>
  <c r="X441" i="10"/>
  <c r="I441" i="10"/>
  <c r="W441" i="10"/>
  <c r="H441" i="10"/>
  <c r="V441" i="10" s="1"/>
  <c r="G441" i="10"/>
  <c r="D441" i="10"/>
  <c r="Y440" i="10"/>
  <c r="X440" i="10"/>
  <c r="I440" i="10"/>
  <c r="W440" i="10" s="1"/>
  <c r="H440" i="10"/>
  <c r="V440" i="10" s="1"/>
  <c r="G440" i="10"/>
  <c r="D440" i="10"/>
  <c r="Y439" i="10"/>
  <c r="X439" i="10"/>
  <c r="I439" i="10"/>
  <c r="W439" i="10"/>
  <c r="H439" i="10"/>
  <c r="V439" i="10" s="1"/>
  <c r="G439" i="10"/>
  <c r="D439" i="10"/>
  <c r="Y438" i="10" a="1"/>
  <c r="Y438" i="10" s="1"/>
  <c r="X438" i="10" a="1"/>
  <c r="X438" i="10"/>
  <c r="I438" i="10"/>
  <c r="W438" i="10" s="1"/>
  <c r="H438" i="10"/>
  <c r="V438" i="10" s="1"/>
  <c r="G438" i="10"/>
  <c r="D438" i="10"/>
  <c r="Y437" i="10" a="1"/>
  <c r="Y437" i="10" s="1"/>
  <c r="X437" i="10" a="1"/>
  <c r="X437" i="10" s="1"/>
  <c r="I437" i="10"/>
  <c r="W437" i="10"/>
  <c r="H437" i="10"/>
  <c r="V437" i="10" s="1"/>
  <c r="G437" i="10"/>
  <c r="D437" i="10"/>
  <c r="Y436" i="10" a="1"/>
  <c r="Y436" i="10" s="1"/>
  <c r="X436" i="10" a="1"/>
  <c r="X436" i="10"/>
  <c r="I436" i="10"/>
  <c r="W436" i="10" s="1"/>
  <c r="H436" i="10"/>
  <c r="V436" i="10" s="1"/>
  <c r="G436" i="10"/>
  <c r="D436" i="10"/>
  <c r="Y435" i="10" a="1"/>
  <c r="Y435" i="10" s="1"/>
  <c r="X435" i="10" a="1"/>
  <c r="X435" i="10" s="1"/>
  <c r="I435" i="10"/>
  <c r="W435" i="10"/>
  <c r="H435" i="10"/>
  <c r="V435" i="10" s="1"/>
  <c r="G435" i="10"/>
  <c r="D435" i="10"/>
  <c r="Y434" i="10" a="1"/>
  <c r="Y434" i="10" s="1"/>
  <c r="X434" i="10" a="1"/>
  <c r="X434" i="10"/>
  <c r="I434" i="10"/>
  <c r="W434" i="10" s="1"/>
  <c r="H434" i="10"/>
  <c r="V434" i="10" s="1"/>
  <c r="G434" i="10"/>
  <c r="D434" i="10"/>
  <c r="Y433" i="10" a="1"/>
  <c r="Y433" i="10" s="1"/>
  <c r="X433" i="10" a="1"/>
  <c r="X433" i="10" s="1"/>
  <c r="I433" i="10"/>
  <c r="W433" i="10"/>
  <c r="H433" i="10"/>
  <c r="V433" i="10" s="1"/>
  <c r="G433" i="10"/>
  <c r="D433" i="10"/>
  <c r="Y432" i="10" a="1"/>
  <c r="Y432" i="10" s="1"/>
  <c r="X432" i="10" a="1"/>
  <c r="X432" i="10"/>
  <c r="I432" i="10"/>
  <c r="W432" i="10" s="1"/>
  <c r="H432" i="10"/>
  <c r="V432" i="10" s="1"/>
  <c r="G432" i="10"/>
  <c r="D432" i="10"/>
  <c r="Y431" i="10" a="1"/>
  <c r="Y431" i="10" s="1"/>
  <c r="X431" i="10" a="1"/>
  <c r="X431" i="10" s="1"/>
  <c r="I431" i="10"/>
  <c r="W431" i="10"/>
  <c r="H431" i="10"/>
  <c r="V431" i="10" s="1"/>
  <c r="G431" i="10"/>
  <c r="D431" i="10"/>
  <c r="Y430" i="10" a="1"/>
  <c r="Y430" i="10" s="1"/>
  <c r="X430" i="10" a="1"/>
  <c r="X430" i="10"/>
  <c r="I430" i="10"/>
  <c r="W430" i="10" s="1"/>
  <c r="H430" i="10"/>
  <c r="V430" i="10" s="1"/>
  <c r="G430" i="10"/>
  <c r="D430" i="10"/>
  <c r="Y429" i="10" a="1"/>
  <c r="Y429" i="10" s="1"/>
  <c r="X429" i="10" a="1"/>
  <c r="X429" i="10" s="1"/>
  <c r="I429" i="10"/>
  <c r="W429" i="10"/>
  <c r="H429" i="10"/>
  <c r="V429" i="10" s="1"/>
  <c r="G429" i="10"/>
  <c r="D429" i="10"/>
  <c r="Y428" i="10" a="1"/>
  <c r="Y428" i="10" s="1"/>
  <c r="X428" i="10" a="1"/>
  <c r="X428" i="10"/>
  <c r="I428" i="10"/>
  <c r="W428" i="10" s="1"/>
  <c r="H428" i="10"/>
  <c r="V428" i="10" s="1"/>
  <c r="G428" i="10"/>
  <c r="D428" i="10"/>
  <c r="Y427" i="10" a="1"/>
  <c r="Y427" i="10" s="1"/>
  <c r="X427" i="10" a="1"/>
  <c r="X427" i="10" s="1"/>
  <c r="I427" i="10"/>
  <c r="W427" i="10"/>
  <c r="H427" i="10"/>
  <c r="V427" i="10" s="1"/>
  <c r="G427" i="10"/>
  <c r="D427" i="10"/>
  <c r="Y426" i="10" a="1"/>
  <c r="Y426" i="10" s="1"/>
  <c r="X426" i="10" a="1"/>
  <c r="X426" i="10"/>
  <c r="I426" i="10"/>
  <c r="W426" i="10" s="1"/>
  <c r="H426" i="10"/>
  <c r="V426" i="10" s="1"/>
  <c r="G426" i="10"/>
  <c r="D426" i="10"/>
  <c r="Y425" i="10" a="1"/>
  <c r="Y425" i="10" s="1"/>
  <c r="X425" i="10" a="1"/>
  <c r="X425" i="10" s="1"/>
  <c r="I425" i="10"/>
  <c r="W425" i="10"/>
  <c r="H425" i="10"/>
  <c r="V425" i="10" s="1"/>
  <c r="G425" i="10"/>
  <c r="D425" i="10"/>
  <c r="Y424" i="10" a="1"/>
  <c r="Y424" i="10" s="1"/>
  <c r="X424" i="10" a="1"/>
  <c r="X424" i="10"/>
  <c r="I424" i="10"/>
  <c r="W424" i="10" s="1"/>
  <c r="H424" i="10"/>
  <c r="V424" i="10" s="1"/>
  <c r="G424" i="10"/>
  <c r="D424" i="10"/>
  <c r="Y423" i="10" a="1"/>
  <c r="Y423" i="10" s="1"/>
  <c r="X423" i="10" a="1"/>
  <c r="X423" i="10" s="1"/>
  <c r="I423" i="10"/>
  <c r="W423" i="10"/>
  <c r="H423" i="10"/>
  <c r="V423" i="10" s="1"/>
  <c r="G423" i="10"/>
  <c r="D423" i="10"/>
  <c r="Y422" i="10" a="1"/>
  <c r="Y422" i="10" s="1"/>
  <c r="X422" i="10" a="1"/>
  <c r="X422" i="10"/>
  <c r="I422" i="10"/>
  <c r="W422" i="10" s="1"/>
  <c r="H422" i="10"/>
  <c r="V422" i="10" s="1"/>
  <c r="G422" i="10"/>
  <c r="D422" i="10"/>
  <c r="Y421" i="10" a="1"/>
  <c r="Y421" i="10" s="1"/>
  <c r="X421" i="10" a="1"/>
  <c r="X421" i="10" s="1"/>
  <c r="I421" i="10"/>
  <c r="W421" i="10"/>
  <c r="H421" i="10"/>
  <c r="V421" i="10" s="1"/>
  <c r="G421" i="10"/>
  <c r="D421" i="10"/>
  <c r="Y420" i="10" a="1"/>
  <c r="Y420" i="10" s="1"/>
  <c r="X420" i="10" a="1"/>
  <c r="X420" i="10"/>
  <c r="I420" i="10"/>
  <c r="W420" i="10" s="1"/>
  <c r="H420" i="10"/>
  <c r="V420" i="10" s="1"/>
  <c r="G420" i="10"/>
  <c r="D420" i="10"/>
  <c r="Y419" i="10" a="1"/>
  <c r="Y419" i="10" s="1"/>
  <c r="X419" i="10" a="1"/>
  <c r="X419" i="10" s="1"/>
  <c r="I419" i="10"/>
  <c r="W419" i="10"/>
  <c r="H419" i="10"/>
  <c r="V419" i="10" s="1"/>
  <c r="G419" i="10"/>
  <c r="D419" i="10"/>
  <c r="Y418" i="10" a="1"/>
  <c r="Y418" i="10" s="1"/>
  <c r="X418" i="10" a="1"/>
  <c r="X418" i="10"/>
  <c r="I418" i="10"/>
  <c r="W418" i="10" s="1"/>
  <c r="H418" i="10"/>
  <c r="V418" i="10" s="1"/>
  <c r="G418" i="10"/>
  <c r="D418" i="10"/>
  <c r="Y417" i="10" a="1"/>
  <c r="Y417" i="10" s="1"/>
  <c r="X417" i="10" a="1"/>
  <c r="X417" i="10" s="1"/>
  <c r="I417" i="10"/>
  <c r="W417" i="10"/>
  <c r="H417" i="10"/>
  <c r="V417" i="10" s="1"/>
  <c r="G417" i="10"/>
  <c r="D417" i="10"/>
  <c r="Y416" i="10" a="1"/>
  <c r="Y416" i="10" s="1"/>
  <c r="X416" i="10" a="1"/>
  <c r="X416" i="10"/>
  <c r="I416" i="10"/>
  <c r="W416" i="10" s="1"/>
  <c r="H416" i="10"/>
  <c r="V416" i="10" s="1"/>
  <c r="G416" i="10"/>
  <c r="D416" i="10"/>
  <c r="Y415" i="10" a="1"/>
  <c r="Y415" i="10" s="1"/>
  <c r="X415" i="10" a="1"/>
  <c r="X415" i="10" s="1"/>
  <c r="I415" i="10"/>
  <c r="W415" i="10"/>
  <c r="H415" i="10"/>
  <c r="V415" i="10" s="1"/>
  <c r="G415" i="10"/>
  <c r="D415" i="10"/>
  <c r="Y414" i="10" a="1"/>
  <c r="Y414" i="10" s="1"/>
  <c r="X414" i="10" a="1"/>
  <c r="X414" i="10"/>
  <c r="I414" i="10"/>
  <c r="W414" i="10" s="1"/>
  <c r="H414" i="10"/>
  <c r="V414" i="10" s="1"/>
  <c r="G414" i="10"/>
  <c r="D414" i="10"/>
  <c r="Y413" i="10" a="1"/>
  <c r="Y413" i="10" s="1"/>
  <c r="X413" i="10" a="1"/>
  <c r="X413" i="10" s="1"/>
  <c r="I413" i="10"/>
  <c r="W413" i="10"/>
  <c r="H413" i="10"/>
  <c r="V413" i="10" s="1"/>
  <c r="G413" i="10"/>
  <c r="D413" i="10"/>
  <c r="Y412" i="10" a="1"/>
  <c r="Y412" i="10" s="1"/>
  <c r="X412" i="10" a="1"/>
  <c r="X412" i="10"/>
  <c r="I412" i="10"/>
  <c r="W412" i="10" s="1"/>
  <c r="H412" i="10"/>
  <c r="V412" i="10" s="1"/>
  <c r="G412" i="10"/>
  <c r="D412" i="10"/>
  <c r="Y411" i="10" a="1"/>
  <c r="Y411" i="10" s="1"/>
  <c r="X411" i="10" a="1"/>
  <c r="X411" i="10" s="1"/>
  <c r="I411" i="10"/>
  <c r="W411" i="10"/>
  <c r="H411" i="10"/>
  <c r="V411" i="10" s="1"/>
  <c r="G411" i="10"/>
  <c r="D411" i="10"/>
  <c r="Y410" i="10" a="1"/>
  <c r="Y410" i="10" s="1"/>
  <c r="X410" i="10" a="1"/>
  <c r="X410" i="10"/>
  <c r="I410" i="10"/>
  <c r="W410" i="10" s="1"/>
  <c r="H410" i="10"/>
  <c r="V410" i="10" s="1"/>
  <c r="G410" i="10"/>
  <c r="D410" i="10"/>
  <c r="Y409" i="10" a="1"/>
  <c r="Y409" i="10" s="1"/>
  <c r="X409" i="10" a="1"/>
  <c r="X409" i="10" s="1"/>
  <c r="I409" i="10"/>
  <c r="W409" i="10"/>
  <c r="H409" i="10"/>
  <c r="V409" i="10" s="1"/>
  <c r="G409" i="10"/>
  <c r="D409" i="10"/>
  <c r="Y408" i="10" a="1"/>
  <c r="Y408" i="10" s="1"/>
  <c r="X408" i="10" a="1"/>
  <c r="X408" i="10"/>
  <c r="I408" i="10"/>
  <c r="W408" i="10" s="1"/>
  <c r="H408" i="10"/>
  <c r="V408" i="10" s="1"/>
  <c r="G408" i="10"/>
  <c r="D408" i="10"/>
  <c r="Y407" i="10" a="1"/>
  <c r="Y407" i="10" s="1"/>
  <c r="X407" i="10" a="1"/>
  <c r="X407" i="10" s="1"/>
  <c r="I407" i="10"/>
  <c r="W407" i="10"/>
  <c r="H407" i="10"/>
  <c r="V407" i="10" s="1"/>
  <c r="G407" i="10"/>
  <c r="D407" i="10"/>
  <c r="Y406" i="10" a="1"/>
  <c r="Y406" i="10" s="1"/>
  <c r="X406" i="10" a="1"/>
  <c r="X406" i="10"/>
  <c r="I406" i="10"/>
  <c r="W406" i="10" s="1"/>
  <c r="H406" i="10"/>
  <c r="V406" i="10" s="1"/>
  <c r="G406" i="10"/>
  <c r="D406" i="10"/>
  <c r="Y405" i="10" a="1"/>
  <c r="Y405" i="10" s="1"/>
  <c r="X405" i="10" a="1"/>
  <c r="X405" i="10" s="1"/>
  <c r="I405" i="10"/>
  <c r="W405" i="10"/>
  <c r="H405" i="10"/>
  <c r="V405" i="10" s="1"/>
  <c r="G405" i="10"/>
  <c r="D405" i="10"/>
  <c r="Y404" i="10" a="1"/>
  <c r="Y404" i="10" s="1"/>
  <c r="X404" i="10" a="1"/>
  <c r="X404" i="10"/>
  <c r="G404" i="10"/>
  <c r="D404" i="10"/>
  <c r="Y403" i="10" a="1"/>
  <c r="Y403" i="10" s="1"/>
  <c r="X403" i="10" a="1"/>
  <c r="X403" i="10"/>
  <c r="G403" i="10"/>
  <c r="D403" i="10"/>
  <c r="Y402" i="10" a="1"/>
  <c r="Y402" i="10" s="1"/>
  <c r="X402" i="10" a="1"/>
  <c r="X402" i="10"/>
  <c r="G402" i="10"/>
  <c r="D402" i="10"/>
  <c r="Y401" i="10" a="1"/>
  <c r="Y401" i="10" s="1"/>
  <c r="X401" i="10" a="1"/>
  <c r="X401" i="10"/>
  <c r="G401" i="10"/>
  <c r="D401" i="10"/>
  <c r="Y400" i="10" a="1"/>
  <c r="Y400" i="10" s="1"/>
  <c r="X400" i="10" a="1"/>
  <c r="X400" i="10"/>
  <c r="G400" i="10"/>
  <c r="D400" i="10"/>
  <c r="Y399" i="10" a="1"/>
  <c r="Y399" i="10" s="1"/>
  <c r="X399" i="10" a="1"/>
  <c r="X399" i="10"/>
  <c r="G399" i="10"/>
  <c r="D399" i="10"/>
  <c r="Y398" i="10" a="1"/>
  <c r="Y398" i="10" s="1"/>
  <c r="X398" i="10" a="1"/>
  <c r="X398" i="10"/>
  <c r="G398" i="10"/>
  <c r="D398" i="10"/>
  <c r="Y397" i="10" a="1"/>
  <c r="Y397" i="10" s="1"/>
  <c r="X397" i="10" a="1"/>
  <c r="X397" i="10"/>
  <c r="G397" i="10"/>
  <c r="D397" i="10"/>
  <c r="Y396" i="10" a="1"/>
  <c r="Y396" i="10" s="1"/>
  <c r="X396" i="10" a="1"/>
  <c r="X396" i="10"/>
  <c r="G396" i="10"/>
  <c r="D396" i="10"/>
  <c r="Y395" i="10" a="1"/>
  <c r="Y395" i="10" s="1"/>
  <c r="X395" i="10" a="1"/>
  <c r="X395" i="10" s="1"/>
  <c r="G395" i="10"/>
  <c r="D395" i="10"/>
  <c r="Y394" i="10" a="1"/>
  <c r="Y394" i="10" s="1"/>
  <c r="X394" i="10" a="1"/>
  <c r="X394" i="10"/>
  <c r="G394" i="10"/>
  <c r="D394" i="10"/>
  <c r="Y393" i="10" a="1"/>
  <c r="Y393" i="10" s="1"/>
  <c r="X393" i="10" a="1"/>
  <c r="X393" i="10"/>
  <c r="G393" i="10"/>
  <c r="D393" i="10"/>
  <c r="Y392" i="10" a="1"/>
  <c r="Y392" i="10" s="1"/>
  <c r="X392" i="10" a="1"/>
  <c r="X392" i="10"/>
  <c r="G392" i="10"/>
  <c r="D392" i="10"/>
  <c r="Y391" i="10" a="1"/>
  <c r="Y391" i="10" s="1"/>
  <c r="X391" i="10" a="1"/>
  <c r="X391" i="10"/>
  <c r="G391" i="10"/>
  <c r="D391" i="10"/>
  <c r="Y390" i="10" a="1"/>
  <c r="Y390" i="10" s="1"/>
  <c r="X390" i="10" a="1"/>
  <c r="X390" i="10"/>
  <c r="G390" i="10"/>
  <c r="D390" i="10"/>
  <c r="Y389" i="10" a="1"/>
  <c r="Y389" i="10" s="1"/>
  <c r="X389" i="10" a="1"/>
  <c r="X389" i="10"/>
  <c r="G389" i="10"/>
  <c r="D389" i="10"/>
  <c r="Y388" i="10" a="1"/>
  <c r="Y388" i="10" s="1"/>
  <c r="X388" i="10" a="1"/>
  <c r="X388" i="10"/>
  <c r="G388" i="10"/>
  <c r="D388" i="10"/>
  <c r="Y387" i="10" a="1"/>
  <c r="Y387" i="10" s="1"/>
  <c r="X387" i="10" a="1"/>
  <c r="X387" i="10"/>
  <c r="G387" i="10"/>
  <c r="D387" i="10"/>
  <c r="Y386" i="10" a="1"/>
  <c r="Y386" i="10" s="1"/>
  <c r="X386" i="10" a="1"/>
  <c r="X386" i="10"/>
  <c r="G386" i="10"/>
  <c r="D386" i="10"/>
  <c r="Y385" i="10" a="1"/>
  <c r="Y385" i="10" s="1"/>
  <c r="X385" i="10" a="1"/>
  <c r="X385" i="10"/>
  <c r="G385" i="10"/>
  <c r="D385" i="10"/>
  <c r="Y384" i="10" a="1"/>
  <c r="Y384" i="10" s="1"/>
  <c r="X384" i="10" a="1"/>
  <c r="X384" i="10"/>
  <c r="G384" i="10"/>
  <c r="D384" i="10"/>
  <c r="Y383" i="10" a="1"/>
  <c r="Y383" i="10" s="1"/>
  <c r="X383" i="10" a="1"/>
  <c r="X383" i="10"/>
  <c r="G383" i="10"/>
  <c r="D383" i="10"/>
  <c r="Y382" i="10" a="1"/>
  <c r="Y382" i="10" s="1"/>
  <c r="X382" i="10" a="1"/>
  <c r="X382" i="10"/>
  <c r="G382" i="10"/>
  <c r="D382" i="10"/>
  <c r="Y381" i="10" a="1"/>
  <c r="Y381" i="10" s="1"/>
  <c r="X381" i="10" a="1"/>
  <c r="X381" i="10"/>
  <c r="G381" i="10"/>
  <c r="D381" i="10"/>
  <c r="Y380" i="10" a="1"/>
  <c r="Y380" i="10" s="1"/>
  <c r="X380" i="10" a="1"/>
  <c r="X380" i="10"/>
  <c r="G380" i="10"/>
  <c r="D380" i="10"/>
  <c r="Y379" i="10" a="1"/>
  <c r="Y379" i="10" s="1"/>
  <c r="X379" i="10" a="1"/>
  <c r="X379" i="10"/>
  <c r="G379" i="10"/>
  <c r="D379" i="10"/>
  <c r="Y378" i="10" a="1"/>
  <c r="Y378" i="10" s="1"/>
  <c r="X378" i="10" a="1"/>
  <c r="X378" i="10"/>
  <c r="G378" i="10"/>
  <c r="D378" i="10"/>
  <c r="Y377" i="10" a="1"/>
  <c r="Y377" i="10" s="1"/>
  <c r="X377" i="10" a="1"/>
  <c r="X377" i="10"/>
  <c r="G377" i="10"/>
  <c r="D377" i="10"/>
  <c r="Y376" i="10" a="1"/>
  <c r="Y376" i="10" s="1"/>
  <c r="X376" i="10" a="1"/>
  <c r="X376" i="10"/>
  <c r="G376" i="10"/>
  <c r="D376" i="10"/>
  <c r="Y375" i="10" a="1"/>
  <c r="Y375" i="10" s="1"/>
  <c r="X375" i="10" a="1"/>
  <c r="X375" i="10" s="1"/>
  <c r="G375" i="10"/>
  <c r="D375" i="10"/>
  <c r="Y374" i="10" a="1"/>
  <c r="Y374" i="10" s="1"/>
  <c r="X374" i="10" a="1"/>
  <c r="X374" i="10"/>
  <c r="G374" i="10"/>
  <c r="D374" i="10"/>
  <c r="Y373" i="10" a="1"/>
  <c r="Y373" i="10" s="1"/>
  <c r="X373" i="10" a="1"/>
  <c r="X373" i="10" s="1"/>
  <c r="G373" i="10"/>
  <c r="D373" i="10"/>
  <c r="Y372" i="10" a="1"/>
  <c r="Y372" i="10" s="1"/>
  <c r="X372" i="10" a="1"/>
  <c r="X372" i="10"/>
  <c r="G372" i="10"/>
  <c r="D372" i="10"/>
  <c r="Y371" i="10" a="1"/>
  <c r="Y371" i="10" s="1"/>
  <c r="X371" i="10" a="1"/>
  <c r="X371" i="10" s="1"/>
  <c r="G371" i="10"/>
  <c r="D371" i="10"/>
  <c r="Y370" i="10" a="1"/>
  <c r="Y370" i="10" s="1"/>
  <c r="X370" i="10" a="1"/>
  <c r="X370" i="10"/>
  <c r="G370" i="10"/>
  <c r="D370" i="10"/>
  <c r="Y369" i="10" a="1"/>
  <c r="Y369" i="10" s="1"/>
  <c r="X369" i="10" a="1"/>
  <c r="X369" i="10" s="1"/>
  <c r="G369" i="10"/>
  <c r="D369" i="10"/>
  <c r="Y368" i="10" a="1"/>
  <c r="Y368" i="10" s="1"/>
  <c r="X368" i="10" a="1"/>
  <c r="X368" i="10"/>
  <c r="G368" i="10"/>
  <c r="D368" i="10"/>
  <c r="Y367" i="10" a="1"/>
  <c r="Y367" i="10" s="1"/>
  <c r="X367" i="10" a="1"/>
  <c r="X367" i="10" s="1"/>
  <c r="G367" i="10"/>
  <c r="D367" i="10"/>
  <c r="Y366" i="10" a="1"/>
  <c r="Y366" i="10" s="1"/>
  <c r="X366" i="10" a="1"/>
  <c r="X366" i="10"/>
  <c r="G366" i="10"/>
  <c r="D366" i="10"/>
  <c r="Y365" i="10" a="1"/>
  <c r="Y365" i="10" s="1"/>
  <c r="X365" i="10" a="1"/>
  <c r="X365" i="10" s="1"/>
  <c r="G365" i="10"/>
  <c r="D365" i="10"/>
  <c r="Y364" i="10" a="1"/>
  <c r="Y364" i="10" s="1"/>
  <c r="X364" i="10" a="1"/>
  <c r="X364" i="10"/>
  <c r="G364" i="10"/>
  <c r="D364" i="10"/>
  <c r="Y363" i="10" a="1"/>
  <c r="Y363" i="10" s="1"/>
  <c r="X363" i="10" a="1"/>
  <c r="X363" i="10" s="1"/>
  <c r="G363" i="10"/>
  <c r="D363" i="10"/>
  <c r="Y362" i="10" a="1"/>
  <c r="Y362" i="10" s="1"/>
  <c r="X362" i="10" a="1"/>
  <c r="X362" i="10"/>
  <c r="G362" i="10"/>
  <c r="D362" i="10"/>
  <c r="Y361" i="10" a="1"/>
  <c r="Y361" i="10" s="1"/>
  <c r="X361" i="10" a="1"/>
  <c r="X361" i="10" s="1"/>
  <c r="G361" i="10"/>
  <c r="D361" i="10"/>
  <c r="Y360" i="10" a="1"/>
  <c r="Y360" i="10" s="1"/>
  <c r="X360" i="10" a="1"/>
  <c r="X360" i="10"/>
  <c r="G360" i="10"/>
  <c r="D360" i="10"/>
  <c r="Y359" i="10" a="1"/>
  <c r="Y359" i="10" s="1"/>
  <c r="X359" i="10" a="1"/>
  <c r="X359" i="10" s="1"/>
  <c r="G359" i="10"/>
  <c r="D359" i="10"/>
  <c r="Y358" i="10" a="1"/>
  <c r="Y358" i="10" s="1"/>
  <c r="X358" i="10" a="1"/>
  <c r="X358" i="10"/>
  <c r="G358" i="10"/>
  <c r="D358" i="10"/>
  <c r="Y357" i="10" a="1"/>
  <c r="Y357" i="10" s="1"/>
  <c r="X357" i="10" a="1"/>
  <c r="X357" i="10" s="1"/>
  <c r="G357" i="10"/>
  <c r="D357" i="10"/>
  <c r="Y356" i="10" a="1"/>
  <c r="Y356" i="10" s="1"/>
  <c r="X356" i="10" a="1"/>
  <c r="X356" i="10"/>
  <c r="G356" i="10"/>
  <c r="D356" i="10"/>
  <c r="Y355" i="10" a="1"/>
  <c r="Y355" i="10" s="1"/>
  <c r="X355" i="10" a="1"/>
  <c r="X355" i="10" s="1"/>
  <c r="G355" i="10"/>
  <c r="D355" i="10"/>
  <c r="Y354" i="10" a="1"/>
  <c r="Y354" i="10" s="1"/>
  <c r="X354" i="10" a="1"/>
  <c r="X354" i="10"/>
  <c r="G354" i="10"/>
  <c r="D354" i="10"/>
  <c r="Y353" i="10" a="1"/>
  <c r="Y353" i="10" s="1"/>
  <c r="X353" i="10" a="1"/>
  <c r="X353" i="10" s="1"/>
  <c r="G353" i="10"/>
  <c r="D353" i="10"/>
  <c r="Y352" i="10" a="1"/>
  <c r="Y352" i="10" s="1"/>
  <c r="X352" i="10" a="1"/>
  <c r="X352" i="10"/>
  <c r="G352" i="10"/>
  <c r="D352" i="10"/>
  <c r="Y351" i="10" a="1"/>
  <c r="Y351" i="10" s="1"/>
  <c r="X351" i="10" a="1"/>
  <c r="X351" i="10" s="1"/>
  <c r="G351" i="10"/>
  <c r="D351" i="10"/>
  <c r="Y350" i="10" a="1"/>
  <c r="Y350" i="10" s="1"/>
  <c r="X350" i="10" a="1"/>
  <c r="X350" i="10"/>
  <c r="G350" i="10"/>
  <c r="D350" i="10"/>
  <c r="Y349" i="10" a="1"/>
  <c r="Y349" i="10" s="1"/>
  <c r="X349" i="10" a="1"/>
  <c r="X349" i="10" s="1"/>
  <c r="G349" i="10"/>
  <c r="D349" i="10"/>
  <c r="Y348" i="10" a="1"/>
  <c r="Y348" i="10" s="1"/>
  <c r="X348" i="10" a="1"/>
  <c r="X348" i="10"/>
  <c r="G348" i="10"/>
  <c r="D348" i="10"/>
  <c r="Y347" i="10" a="1"/>
  <c r="Y347" i="10" s="1"/>
  <c r="X347" i="10" a="1"/>
  <c r="X347" i="10" s="1"/>
  <c r="G347" i="10"/>
  <c r="D347" i="10"/>
  <c r="Y346" i="10" a="1"/>
  <c r="Y346" i="10" s="1"/>
  <c r="X346" i="10" a="1"/>
  <c r="X346" i="10"/>
  <c r="G346" i="10"/>
  <c r="D346" i="10"/>
  <c r="Y345" i="10" a="1"/>
  <c r="Y345" i="10" s="1"/>
  <c r="X345" i="10" a="1"/>
  <c r="X345" i="10" s="1"/>
  <c r="G345" i="10"/>
  <c r="D345" i="10"/>
  <c r="Y344" i="10" a="1"/>
  <c r="Y344" i="10" s="1"/>
  <c r="X344" i="10" a="1"/>
  <c r="X344" i="10"/>
  <c r="G344" i="10"/>
  <c r="D344" i="10"/>
  <c r="Y343" i="10" a="1"/>
  <c r="Y343" i="10" s="1"/>
  <c r="X343" i="10" a="1"/>
  <c r="X343" i="10" s="1"/>
  <c r="G343" i="10"/>
  <c r="D343" i="10"/>
  <c r="Y342" i="10" a="1"/>
  <c r="Y342" i="10" s="1"/>
  <c r="X342" i="10" a="1"/>
  <c r="X342" i="10"/>
  <c r="G342" i="10"/>
  <c r="D342" i="10"/>
  <c r="Y341" i="10" a="1"/>
  <c r="Y341" i="10" s="1"/>
  <c r="X341" i="10" a="1"/>
  <c r="X341" i="10" s="1"/>
  <c r="G341" i="10"/>
  <c r="D341" i="10"/>
  <c r="Y340" i="10" a="1"/>
  <c r="Y340" i="10" s="1"/>
  <c r="X340" i="10" a="1"/>
  <c r="X340" i="10"/>
  <c r="G340" i="10"/>
  <c r="D340" i="10"/>
  <c r="Y339" i="10" a="1"/>
  <c r="Y339" i="10" s="1"/>
  <c r="X339" i="10" a="1"/>
  <c r="X339" i="10" s="1"/>
  <c r="G339" i="10"/>
  <c r="D339" i="10"/>
  <c r="Y338" i="10" a="1"/>
  <c r="Y338" i="10" s="1"/>
  <c r="X338" i="10" a="1"/>
  <c r="X338" i="10"/>
  <c r="G338" i="10"/>
  <c r="D338" i="10"/>
  <c r="Y337" i="10" a="1"/>
  <c r="Y337" i="10" s="1"/>
  <c r="X337" i="10" a="1"/>
  <c r="X337" i="10" s="1"/>
  <c r="G337" i="10"/>
  <c r="D337" i="10"/>
  <c r="Y336" i="10" a="1"/>
  <c r="Y336" i="10" s="1"/>
  <c r="X336" i="10" a="1"/>
  <c r="X336" i="10"/>
  <c r="G336" i="10"/>
  <c r="D336" i="10"/>
  <c r="Y335" i="10" a="1"/>
  <c r="Y335" i="10" s="1"/>
  <c r="X335" i="10" a="1"/>
  <c r="X335" i="10" s="1"/>
  <c r="G335" i="10"/>
  <c r="D335" i="10"/>
  <c r="Y334" i="10" a="1"/>
  <c r="Y334" i="10" s="1"/>
  <c r="X334" i="10" a="1"/>
  <c r="X334" i="10"/>
  <c r="G334" i="10"/>
  <c r="D334" i="10"/>
  <c r="Y333" i="10" a="1"/>
  <c r="Y333" i="10" s="1"/>
  <c r="X333" i="10" a="1"/>
  <c r="X333" i="10" s="1"/>
  <c r="G333" i="10"/>
  <c r="D333" i="10"/>
  <c r="Y332" i="10" a="1"/>
  <c r="Y332" i="10" s="1"/>
  <c r="X332" i="10" a="1"/>
  <c r="X332" i="10"/>
  <c r="G332" i="10"/>
  <c r="D332" i="10"/>
  <c r="Y331" i="10" a="1"/>
  <c r="Y331" i="10" s="1"/>
  <c r="X331" i="10" a="1"/>
  <c r="X331" i="10" s="1"/>
  <c r="G331" i="10"/>
  <c r="D331" i="10"/>
  <c r="Y330" i="10" a="1"/>
  <c r="Y330" i="10" s="1"/>
  <c r="X330" i="10" a="1"/>
  <c r="X330" i="10"/>
  <c r="G330" i="10"/>
  <c r="D330" i="10"/>
  <c r="Y329" i="10" a="1"/>
  <c r="Y329" i="10" s="1"/>
  <c r="X329" i="10" a="1"/>
  <c r="X329" i="10" s="1"/>
  <c r="G329" i="10"/>
  <c r="D329" i="10"/>
  <c r="Y328" i="10" a="1"/>
  <c r="Y328" i="10" s="1"/>
  <c r="X328" i="10" a="1"/>
  <c r="X328" i="10"/>
  <c r="G328" i="10"/>
  <c r="D328" i="10"/>
  <c r="Y327" i="10" a="1"/>
  <c r="Y327" i="10" s="1"/>
  <c r="X327" i="10" a="1"/>
  <c r="X327" i="10" s="1"/>
  <c r="G327" i="10"/>
  <c r="D327" i="10"/>
  <c r="Y326" i="10" a="1"/>
  <c r="Y326" i="10" s="1"/>
  <c r="X326" i="10" a="1"/>
  <c r="X326" i="10"/>
  <c r="G326" i="10"/>
  <c r="D326" i="10"/>
  <c r="Y325" i="10" a="1"/>
  <c r="Y325" i="10" s="1"/>
  <c r="X325" i="10" a="1"/>
  <c r="X325" i="10" s="1"/>
  <c r="G325" i="10"/>
  <c r="D325" i="10"/>
  <c r="Y324" i="10" a="1"/>
  <c r="Y324" i="10" s="1"/>
  <c r="X324" i="10" a="1"/>
  <c r="X324" i="10"/>
  <c r="G324" i="10"/>
  <c r="D324" i="10"/>
  <c r="Y323" i="10" a="1"/>
  <c r="Y323" i="10" s="1"/>
  <c r="X323" i="10" a="1"/>
  <c r="X323" i="10" s="1"/>
  <c r="G323" i="10"/>
  <c r="D323" i="10"/>
  <c r="Y322" i="10" a="1"/>
  <c r="Y322" i="10" s="1"/>
  <c r="X322" i="10" a="1"/>
  <c r="X322" i="10"/>
  <c r="G322" i="10"/>
  <c r="D322" i="10"/>
  <c r="Y321" i="10" a="1"/>
  <c r="Y321" i="10" s="1"/>
  <c r="X321" i="10" a="1"/>
  <c r="X321" i="10" s="1"/>
  <c r="G321" i="10"/>
  <c r="D321" i="10"/>
  <c r="Y320" i="10" a="1"/>
  <c r="Y320" i="10" s="1"/>
  <c r="X320" i="10" a="1"/>
  <c r="X320" i="10"/>
  <c r="G320" i="10"/>
  <c r="D320" i="10"/>
  <c r="Y319" i="10" a="1"/>
  <c r="Y319" i="10" s="1"/>
  <c r="X319" i="10" a="1"/>
  <c r="X319" i="10" s="1"/>
  <c r="G319" i="10"/>
  <c r="D319" i="10"/>
  <c r="Y318" i="10" a="1"/>
  <c r="Y318" i="10" s="1"/>
  <c r="X318" i="10" a="1"/>
  <c r="X318" i="10"/>
  <c r="G318" i="10"/>
  <c r="D318" i="10"/>
  <c r="Y317" i="10" a="1"/>
  <c r="Y317" i="10" s="1"/>
  <c r="X317" i="10" a="1"/>
  <c r="X317" i="10"/>
  <c r="G317" i="10"/>
  <c r="D317" i="10"/>
  <c r="Y316" i="10" a="1"/>
  <c r="Y316" i="10" s="1"/>
  <c r="X316" i="10" a="1"/>
  <c r="X316" i="10"/>
  <c r="G316" i="10"/>
  <c r="D316" i="10"/>
  <c r="Y315" i="10" a="1"/>
  <c r="Y315" i="10" s="1"/>
  <c r="X315" i="10" a="1"/>
  <c r="X315" i="10"/>
  <c r="G315" i="10"/>
  <c r="D315" i="10"/>
  <c r="Y314" i="10" a="1"/>
  <c r="Y314" i="10" s="1"/>
  <c r="X314" i="10" a="1"/>
  <c r="X314" i="10" s="1"/>
  <c r="G314" i="10"/>
  <c r="D314" i="10"/>
  <c r="Y313" i="10" a="1"/>
  <c r="Y313" i="10" s="1"/>
  <c r="X313" i="10" a="1"/>
  <c r="X313" i="10"/>
  <c r="G313" i="10"/>
  <c r="D313" i="10"/>
  <c r="Y312" i="10" a="1"/>
  <c r="Y312" i="10" s="1"/>
  <c r="X312" i="10" a="1"/>
  <c r="X312" i="10" s="1"/>
  <c r="G312" i="10"/>
  <c r="D312" i="10"/>
  <c r="Y311" i="10" a="1"/>
  <c r="Y311" i="10" s="1"/>
  <c r="X311" i="10" a="1"/>
  <c r="X311" i="10"/>
  <c r="G311" i="10"/>
  <c r="D311" i="10"/>
  <c r="Y310" i="10" a="1"/>
  <c r="Y310" i="10" s="1"/>
  <c r="X310" i="10" a="1"/>
  <c r="X310" i="10" s="1"/>
  <c r="G310" i="10"/>
  <c r="D310" i="10"/>
  <c r="Y309" i="10" a="1"/>
  <c r="Y309" i="10" s="1"/>
  <c r="X309" i="10" a="1"/>
  <c r="X309" i="10"/>
  <c r="G309" i="10"/>
  <c r="D309" i="10"/>
  <c r="Y308" i="10" a="1"/>
  <c r="Y308" i="10" s="1"/>
  <c r="X308" i="10" a="1"/>
  <c r="X308" i="10" s="1"/>
  <c r="G308" i="10"/>
  <c r="D308" i="10"/>
  <c r="Y307" i="10" a="1"/>
  <c r="Y307" i="10" s="1"/>
  <c r="X307" i="10" a="1"/>
  <c r="X307" i="10"/>
  <c r="G307" i="10"/>
  <c r="D307" i="10"/>
  <c r="Y306" i="10" a="1"/>
  <c r="Y306" i="10" s="1"/>
  <c r="X306" i="10" a="1"/>
  <c r="X306" i="10" s="1"/>
  <c r="G306" i="10"/>
  <c r="D306" i="10"/>
  <c r="Y305" i="10" a="1"/>
  <c r="Y305" i="10" s="1"/>
  <c r="X305" i="10" a="1"/>
  <c r="X305" i="10"/>
  <c r="G305" i="10"/>
  <c r="D305" i="10"/>
  <c r="Y304" i="10" a="1"/>
  <c r="Y304" i="10" s="1"/>
  <c r="X304" i="10" a="1"/>
  <c r="X304" i="10" s="1"/>
  <c r="G304" i="10"/>
  <c r="D304" i="10"/>
  <c r="Y303" i="10" a="1"/>
  <c r="Y303" i="10" s="1"/>
  <c r="X303" i="10" a="1"/>
  <c r="X303" i="10"/>
  <c r="G303" i="10"/>
  <c r="D303" i="10"/>
  <c r="Y302" i="10" a="1"/>
  <c r="Y302" i="10" s="1"/>
  <c r="X302" i="10" a="1"/>
  <c r="X302" i="10" s="1"/>
  <c r="G302" i="10"/>
  <c r="D302" i="10"/>
  <c r="Y301" i="10" a="1"/>
  <c r="Y301" i="10"/>
  <c r="X301" i="10" a="1"/>
  <c r="X301" i="10" s="1"/>
  <c r="G301" i="10"/>
  <c r="D301" i="10"/>
  <c r="Y300" i="10" a="1"/>
  <c r="Y300" i="10"/>
  <c r="X300" i="10" a="1"/>
  <c r="X300" i="10" s="1"/>
  <c r="G300" i="10"/>
  <c r="D300" i="10"/>
  <c r="Y299" i="10" a="1"/>
  <c r="Y299" i="10" s="1"/>
  <c r="X299" i="10" a="1"/>
  <c r="X299" i="10" s="1"/>
  <c r="G299" i="10"/>
  <c r="D299" i="10"/>
  <c r="Y298" i="10" a="1"/>
  <c r="Y298" i="10" s="1"/>
  <c r="X298" i="10" a="1"/>
  <c r="X298" i="10" s="1"/>
  <c r="G298" i="10"/>
  <c r="D298" i="10"/>
  <c r="Y297" i="10" a="1"/>
  <c r="Y297" i="10" s="1"/>
  <c r="X297" i="10" a="1"/>
  <c r="X297" i="10" s="1"/>
  <c r="G297" i="10"/>
  <c r="D297" i="10"/>
  <c r="Y296" i="10" a="1"/>
  <c r="Y296" i="10" s="1"/>
  <c r="X296" i="10" a="1"/>
  <c r="X296" i="10" s="1"/>
  <c r="G296" i="10"/>
  <c r="D296" i="10"/>
  <c r="Y295" i="10" a="1"/>
  <c r="Y295" i="10" s="1"/>
  <c r="X295" i="10" a="1"/>
  <c r="X295" i="10" s="1"/>
  <c r="G295" i="10"/>
  <c r="D295" i="10"/>
  <c r="Y294" i="10" a="1"/>
  <c r="Y294" i="10" s="1"/>
  <c r="X294" i="10" a="1"/>
  <c r="X294" i="10" s="1"/>
  <c r="G294" i="10"/>
  <c r="D294" i="10"/>
  <c r="Y293" i="10" a="1"/>
  <c r="Y293" i="10" s="1"/>
  <c r="X293" i="10" a="1"/>
  <c r="X293" i="10" s="1"/>
  <c r="G293" i="10"/>
  <c r="D293" i="10"/>
  <c r="Y292" i="10" a="1"/>
  <c r="Y292" i="10" s="1"/>
  <c r="X292" i="10" a="1"/>
  <c r="X292" i="10" s="1"/>
  <c r="G292" i="10"/>
  <c r="D292" i="10"/>
  <c r="Y291" i="10" a="1"/>
  <c r="Y291" i="10" s="1"/>
  <c r="X291" i="10" a="1"/>
  <c r="X291" i="10" s="1"/>
  <c r="G291" i="10"/>
  <c r="D291" i="10"/>
  <c r="Y290" i="10" a="1"/>
  <c r="Y290" i="10" s="1"/>
  <c r="X290" i="10" a="1"/>
  <c r="X290" i="10" s="1"/>
  <c r="G290" i="10"/>
  <c r="D290" i="10"/>
  <c r="Y289" i="10" a="1"/>
  <c r="Y289" i="10" s="1"/>
  <c r="X289" i="10" a="1"/>
  <c r="X289" i="10" s="1"/>
  <c r="G289" i="10"/>
  <c r="D289" i="10"/>
  <c r="Y288" i="10" a="1"/>
  <c r="Y288" i="10" s="1"/>
  <c r="X288" i="10" a="1"/>
  <c r="X288" i="10" s="1"/>
  <c r="G288" i="10"/>
  <c r="D288" i="10"/>
  <c r="Y287" i="10" a="1"/>
  <c r="Y287" i="10" s="1"/>
  <c r="X287" i="10" a="1"/>
  <c r="X287" i="10" s="1"/>
  <c r="G287" i="10"/>
  <c r="D287" i="10"/>
  <c r="Y286" i="10" a="1"/>
  <c r="Y286" i="10" s="1"/>
  <c r="X286" i="10" a="1"/>
  <c r="X286" i="10" s="1"/>
  <c r="G286" i="10"/>
  <c r="D286" i="10"/>
  <c r="Y285" i="10" a="1"/>
  <c r="Y285" i="10" s="1"/>
  <c r="X285" i="10" a="1"/>
  <c r="X285" i="10" s="1"/>
  <c r="G285" i="10"/>
  <c r="D285" i="10"/>
  <c r="Y284" i="10" a="1"/>
  <c r="Y284" i="10" s="1"/>
  <c r="X284" i="10" a="1"/>
  <c r="X284" i="10" s="1"/>
  <c r="G284" i="10"/>
  <c r="D284" i="10"/>
  <c r="Y283" i="10" a="1"/>
  <c r="Y283" i="10" s="1"/>
  <c r="X283" i="10" a="1"/>
  <c r="X283" i="10" s="1"/>
  <c r="G283" i="10"/>
  <c r="D283" i="10"/>
  <c r="Y282" i="10" a="1"/>
  <c r="Y282" i="10" s="1"/>
  <c r="X282" i="10" a="1"/>
  <c r="X282" i="10" s="1"/>
  <c r="G282" i="10"/>
  <c r="D282" i="10"/>
  <c r="Y281" i="10" a="1"/>
  <c r="Y281" i="10" s="1"/>
  <c r="X281" i="10" a="1"/>
  <c r="X281" i="10" s="1"/>
  <c r="G281" i="10"/>
  <c r="D281" i="10"/>
  <c r="Y280" i="10" a="1"/>
  <c r="Y280" i="10" s="1"/>
  <c r="X280" i="10" a="1"/>
  <c r="X280" i="10" s="1"/>
  <c r="G280" i="10"/>
  <c r="D280" i="10"/>
  <c r="Y279" i="10" a="1"/>
  <c r="Y279" i="10" s="1"/>
  <c r="X279" i="10" a="1"/>
  <c r="X279" i="10" s="1"/>
  <c r="G279" i="10"/>
  <c r="D279" i="10"/>
  <c r="Y278" i="10" a="1"/>
  <c r="Y278" i="10" s="1"/>
  <c r="X278" i="10" a="1"/>
  <c r="X278" i="10" s="1"/>
  <c r="G278" i="10"/>
  <c r="D278" i="10"/>
  <c r="Y277" i="10" a="1"/>
  <c r="Y277" i="10" s="1"/>
  <c r="X277" i="10" a="1"/>
  <c r="X277" i="10" s="1"/>
  <c r="G277" i="10"/>
  <c r="D277" i="10"/>
  <c r="Y276" i="10" a="1"/>
  <c r="Y276" i="10" s="1"/>
  <c r="X276" i="10" a="1"/>
  <c r="X276" i="10" s="1"/>
  <c r="G276" i="10"/>
  <c r="D276" i="10"/>
  <c r="Y275" i="10" a="1"/>
  <c r="Y275" i="10" s="1"/>
  <c r="X275" i="10" a="1"/>
  <c r="X275" i="10" s="1"/>
  <c r="G275" i="10"/>
  <c r="D275" i="10"/>
  <c r="Y274" i="10" a="1"/>
  <c r="Y274" i="10" s="1"/>
  <c r="X274" i="10" a="1"/>
  <c r="X274" i="10" s="1"/>
  <c r="G274" i="10"/>
  <c r="D274" i="10"/>
  <c r="Y273" i="10" a="1"/>
  <c r="Y273" i="10" s="1"/>
  <c r="X273" i="10" a="1"/>
  <c r="X273" i="10" s="1"/>
  <c r="G273" i="10"/>
  <c r="D273" i="10"/>
  <c r="Y272" i="10" a="1"/>
  <c r="Y272" i="10" s="1"/>
  <c r="X272" i="10" a="1"/>
  <c r="X272" i="10" s="1"/>
  <c r="G272" i="10"/>
  <c r="D272" i="10"/>
  <c r="Y271" i="10" a="1"/>
  <c r="Y271" i="10" s="1"/>
  <c r="X271" i="10" a="1"/>
  <c r="X271" i="10" s="1"/>
  <c r="G271" i="10"/>
  <c r="D271" i="10"/>
  <c r="Y270" i="10" a="1"/>
  <c r="Y270" i="10" s="1"/>
  <c r="X270" i="10" a="1"/>
  <c r="X270" i="10" s="1"/>
  <c r="G270" i="10"/>
  <c r="D270" i="10"/>
  <c r="Y269" i="10" a="1"/>
  <c r="Y269" i="10" s="1"/>
  <c r="X269" i="10" a="1"/>
  <c r="X269" i="10" s="1"/>
  <c r="G269" i="10"/>
  <c r="D269" i="10"/>
  <c r="Y268" i="10" a="1"/>
  <c r="Y268" i="10" s="1"/>
  <c r="X268" i="10" a="1"/>
  <c r="X268" i="10" s="1"/>
  <c r="G268" i="10"/>
  <c r="D268" i="10"/>
  <c r="Y267" i="10" a="1"/>
  <c r="Y267" i="10" s="1"/>
  <c r="X267" i="10" a="1"/>
  <c r="X267" i="10" s="1"/>
  <c r="G267" i="10"/>
  <c r="D267" i="10"/>
  <c r="Y266" i="10" a="1"/>
  <c r="Y266" i="10" s="1"/>
  <c r="X266" i="10" a="1"/>
  <c r="X266" i="10" s="1"/>
  <c r="G266" i="10"/>
  <c r="D266" i="10"/>
  <c r="Y265" i="10" a="1"/>
  <c r="Y265" i="10" s="1"/>
  <c r="X265" i="10" a="1"/>
  <c r="X265" i="10" s="1"/>
  <c r="G265" i="10"/>
  <c r="D265" i="10"/>
  <c r="Y264" i="10" a="1"/>
  <c r="Y264" i="10" s="1"/>
  <c r="X264" i="10" a="1"/>
  <c r="X264" i="10" s="1"/>
  <c r="G264" i="10"/>
  <c r="D264" i="10"/>
  <c r="Y263" i="10" a="1"/>
  <c r="Y263" i="10" s="1"/>
  <c r="X263" i="10" a="1"/>
  <c r="X263" i="10" s="1"/>
  <c r="G263" i="10"/>
  <c r="D263" i="10"/>
  <c r="Y262" i="10" a="1"/>
  <c r="Y262" i="10" s="1"/>
  <c r="X262" i="10" a="1"/>
  <c r="X262" i="10" s="1"/>
  <c r="G262" i="10"/>
  <c r="D262" i="10"/>
  <c r="Y261" i="10" a="1"/>
  <c r="Y261" i="10" s="1"/>
  <c r="X261" i="10" a="1"/>
  <c r="X261" i="10" s="1"/>
  <c r="G261" i="10"/>
  <c r="D261" i="10"/>
  <c r="Y260" i="10" a="1"/>
  <c r="Y260" i="10" s="1"/>
  <c r="X260" i="10" a="1"/>
  <c r="X260" i="10" s="1"/>
  <c r="G260" i="10"/>
  <c r="D260" i="10"/>
  <c r="Y259" i="10" a="1"/>
  <c r="Y259" i="10" s="1"/>
  <c r="X259" i="10" a="1"/>
  <c r="X259" i="10" s="1"/>
  <c r="G259" i="10"/>
  <c r="D259" i="10"/>
  <c r="Y258" i="10" a="1"/>
  <c r="Y258" i="10" s="1"/>
  <c r="X258" i="10" a="1"/>
  <c r="X258" i="10" s="1"/>
  <c r="G258" i="10"/>
  <c r="D258" i="10"/>
  <c r="Y257" i="10" a="1"/>
  <c r="Y257" i="10" s="1"/>
  <c r="X257" i="10" a="1"/>
  <c r="X257" i="10" s="1"/>
  <c r="G257" i="10"/>
  <c r="D257" i="10"/>
  <c r="Y256" i="10" a="1"/>
  <c r="Y256" i="10" s="1"/>
  <c r="X256" i="10" a="1"/>
  <c r="X256" i="10" s="1"/>
  <c r="G256" i="10"/>
  <c r="D256" i="10"/>
  <c r="Y255" i="10" a="1"/>
  <c r="Y255" i="10" s="1"/>
  <c r="X255" i="10" a="1"/>
  <c r="X255" i="10" s="1"/>
  <c r="G255" i="10"/>
  <c r="D255" i="10"/>
  <c r="Y254" i="10" a="1"/>
  <c r="Y254" i="10" s="1"/>
  <c r="X254" i="10" a="1"/>
  <c r="X254" i="10" s="1"/>
  <c r="G254" i="10"/>
  <c r="D254" i="10"/>
  <c r="Y253" i="10" a="1"/>
  <c r="Y253" i="10" s="1"/>
  <c r="X253" i="10" a="1"/>
  <c r="X253" i="10" s="1"/>
  <c r="G253" i="10"/>
  <c r="D253" i="10"/>
  <c r="Y252" i="10" a="1"/>
  <c r="Y252" i="10" s="1"/>
  <c r="X252" i="10" a="1"/>
  <c r="X252" i="10" s="1"/>
  <c r="G252" i="10"/>
  <c r="D252" i="10"/>
  <c r="Y251" i="10" a="1"/>
  <c r="Y251" i="10" s="1"/>
  <c r="X251" i="10" a="1"/>
  <c r="X251" i="10" s="1"/>
  <c r="G251" i="10"/>
  <c r="D251" i="10"/>
  <c r="Y250" i="10" a="1"/>
  <c r="Y250" i="10" s="1"/>
  <c r="X250" i="10" a="1"/>
  <c r="X250" i="10" s="1"/>
  <c r="G250" i="10"/>
  <c r="D250" i="10"/>
  <c r="Y249" i="10" a="1"/>
  <c r="Y249" i="10" s="1"/>
  <c r="X249" i="10" a="1"/>
  <c r="X249" i="10" s="1"/>
  <c r="G249" i="10"/>
  <c r="D249" i="10"/>
  <c r="Y248" i="10" a="1"/>
  <c r="Y248" i="10" s="1"/>
  <c r="X248" i="10" a="1"/>
  <c r="X248" i="10" s="1"/>
  <c r="G248" i="10"/>
  <c r="D248" i="10"/>
  <c r="Y247" i="10" a="1"/>
  <c r="Y247" i="10" s="1"/>
  <c r="X247" i="10" a="1"/>
  <c r="X247" i="10" s="1"/>
  <c r="G247" i="10"/>
  <c r="D247" i="10"/>
  <c r="Y246" i="10" a="1"/>
  <c r="Y246" i="10" s="1"/>
  <c r="X246" i="10" a="1"/>
  <c r="X246" i="10" s="1"/>
  <c r="G246" i="10"/>
  <c r="D246" i="10"/>
  <c r="Y245" i="10" a="1"/>
  <c r="Y245" i="10" s="1"/>
  <c r="X245" i="10" a="1"/>
  <c r="X245" i="10" s="1"/>
  <c r="G245" i="10"/>
  <c r="D245" i="10"/>
  <c r="Y244" i="10" a="1"/>
  <c r="Y244" i="10" s="1"/>
  <c r="X244" i="10" a="1"/>
  <c r="X244" i="10" s="1"/>
  <c r="G244" i="10"/>
  <c r="D244" i="10"/>
  <c r="Y243" i="10" a="1"/>
  <c r="Y243" i="10" s="1"/>
  <c r="X243" i="10" a="1"/>
  <c r="X243" i="10" s="1"/>
  <c r="G243" i="10"/>
  <c r="D243" i="10"/>
  <c r="Y242" i="10" a="1"/>
  <c r="Y242" i="10" s="1"/>
  <c r="X242" i="10" a="1"/>
  <c r="X242" i="10" s="1"/>
  <c r="G242" i="10"/>
  <c r="D242" i="10"/>
  <c r="Y241" i="10" a="1"/>
  <c r="Y241" i="10" s="1"/>
  <c r="X241" i="10" a="1"/>
  <c r="X241" i="10" s="1"/>
  <c r="G241" i="10"/>
  <c r="D241" i="10"/>
  <c r="Y240" i="10" a="1"/>
  <c r="Y240" i="10" s="1"/>
  <c r="X240" i="10" a="1"/>
  <c r="X240" i="10" s="1"/>
  <c r="G240" i="10"/>
  <c r="D240" i="10"/>
  <c r="Y239" i="10" a="1"/>
  <c r="Y239" i="10" s="1"/>
  <c r="X239" i="10" a="1"/>
  <c r="X239" i="10" s="1"/>
  <c r="G239" i="10"/>
  <c r="D239" i="10"/>
  <c r="Y238" i="10" a="1"/>
  <c r="Y238" i="10" s="1"/>
  <c r="X238" i="10" a="1"/>
  <c r="X238" i="10" s="1"/>
  <c r="G238" i="10"/>
  <c r="D238" i="10"/>
  <c r="Y237" i="10" a="1"/>
  <c r="Y237" i="10" s="1"/>
  <c r="X237" i="10" a="1"/>
  <c r="X237" i="10" s="1"/>
  <c r="G237" i="10"/>
  <c r="D237" i="10"/>
  <c r="Y236" i="10" a="1"/>
  <c r="Y236" i="10" s="1"/>
  <c r="X236" i="10" a="1"/>
  <c r="X236" i="10" s="1"/>
  <c r="G236" i="10"/>
  <c r="D236" i="10"/>
  <c r="Y235" i="10" a="1"/>
  <c r="Y235" i="10" s="1"/>
  <c r="X235" i="10" a="1"/>
  <c r="X235" i="10" s="1"/>
  <c r="G235" i="10"/>
  <c r="D235" i="10"/>
  <c r="Y234" i="10" a="1"/>
  <c r="Y234" i="10" s="1"/>
  <c r="X234" i="10" a="1"/>
  <c r="X234" i="10" s="1"/>
  <c r="G234" i="10"/>
  <c r="D234" i="10"/>
  <c r="Y233" i="10" a="1"/>
  <c r="Y233" i="10" s="1"/>
  <c r="X233" i="10" a="1"/>
  <c r="X233" i="10" s="1"/>
  <c r="G233" i="10"/>
  <c r="D233" i="10"/>
  <c r="Y232" i="10" a="1"/>
  <c r="Y232" i="10" s="1"/>
  <c r="X232" i="10" a="1"/>
  <c r="X232" i="10" s="1"/>
  <c r="G232" i="10"/>
  <c r="D232" i="10"/>
  <c r="Y231" i="10" a="1"/>
  <c r="Y231" i="10" s="1"/>
  <c r="X231" i="10" a="1"/>
  <c r="X231" i="10" s="1"/>
  <c r="G231" i="10"/>
  <c r="D231" i="10"/>
  <c r="Y230" i="10" a="1"/>
  <c r="Y230" i="10" s="1"/>
  <c r="X230" i="10" a="1"/>
  <c r="X230" i="10" s="1"/>
  <c r="G230" i="10"/>
  <c r="D230" i="10"/>
  <c r="Y229" i="10" a="1"/>
  <c r="Y229" i="10" s="1"/>
  <c r="X229" i="10" a="1"/>
  <c r="X229" i="10" s="1"/>
  <c r="G229" i="10"/>
  <c r="D229" i="10"/>
  <c r="Y228" i="10" a="1"/>
  <c r="Y228" i="10" s="1"/>
  <c r="X228" i="10" a="1"/>
  <c r="X228" i="10" s="1"/>
  <c r="G228" i="10"/>
  <c r="D228" i="10"/>
  <c r="Y227" i="10" a="1"/>
  <c r="Y227" i="10" s="1"/>
  <c r="X227" i="10" a="1"/>
  <c r="X227" i="10" s="1"/>
  <c r="G227" i="10"/>
  <c r="D227" i="10"/>
  <c r="Y226" i="10" a="1"/>
  <c r="Y226" i="10" s="1"/>
  <c r="X226" i="10" a="1"/>
  <c r="X226" i="10" s="1"/>
  <c r="G226" i="10"/>
  <c r="D226" i="10"/>
  <c r="Y225" i="10" a="1"/>
  <c r="Y225" i="10" s="1"/>
  <c r="X225" i="10" a="1"/>
  <c r="X225" i="10" s="1"/>
  <c r="G225" i="10"/>
  <c r="D225" i="10"/>
  <c r="Y224" i="10" a="1"/>
  <c r="Y224" i="10" s="1"/>
  <c r="X224" i="10" a="1"/>
  <c r="X224" i="10" s="1"/>
  <c r="G224" i="10"/>
  <c r="D224" i="10"/>
  <c r="Y223" i="10" a="1"/>
  <c r="Y223" i="10" s="1"/>
  <c r="X223" i="10" a="1"/>
  <c r="X223" i="10" s="1"/>
  <c r="G223" i="10"/>
  <c r="D223" i="10"/>
  <c r="Y222" i="10" a="1"/>
  <c r="Y222" i="10" s="1"/>
  <c r="X222" i="10" a="1"/>
  <c r="X222" i="10" s="1"/>
  <c r="G222" i="10"/>
  <c r="D222" i="10"/>
  <c r="Y221" i="10" a="1"/>
  <c r="Y221" i="10" s="1"/>
  <c r="X221" i="10" a="1"/>
  <c r="X221" i="10" s="1"/>
  <c r="G221" i="10"/>
  <c r="D221" i="10"/>
  <c r="Y220" i="10" a="1"/>
  <c r="Y220" i="10" s="1"/>
  <c r="X220" i="10" a="1"/>
  <c r="X220" i="10" s="1"/>
  <c r="G220" i="10"/>
  <c r="D220" i="10"/>
  <c r="Y219" i="10" a="1"/>
  <c r="Y219" i="10" s="1"/>
  <c r="X219" i="10" a="1"/>
  <c r="X219" i="10" s="1"/>
  <c r="G219" i="10"/>
  <c r="D219" i="10"/>
  <c r="Y218" i="10" a="1"/>
  <c r="Y218" i="10" s="1"/>
  <c r="X218" i="10" a="1"/>
  <c r="X218" i="10" s="1"/>
  <c r="G218" i="10"/>
  <c r="D218" i="10"/>
  <c r="Y217" i="10" a="1"/>
  <c r="Y217" i="10" s="1"/>
  <c r="X217" i="10" a="1"/>
  <c r="X217" i="10" s="1"/>
  <c r="G217" i="10"/>
  <c r="D217" i="10"/>
  <c r="Y216" i="10" a="1"/>
  <c r="Y216" i="10" s="1"/>
  <c r="X216" i="10" a="1"/>
  <c r="X216" i="10" s="1"/>
  <c r="G216" i="10"/>
  <c r="D216" i="10"/>
  <c r="Y215" i="10" a="1"/>
  <c r="Y215" i="10" s="1"/>
  <c r="X215" i="10" a="1"/>
  <c r="X215" i="10" s="1"/>
  <c r="G215" i="10"/>
  <c r="D215" i="10"/>
  <c r="Y214" i="10" a="1"/>
  <c r="Y214" i="10" s="1"/>
  <c r="X214" i="10" a="1"/>
  <c r="X214" i="10" s="1"/>
  <c r="G214" i="10"/>
  <c r="D214" i="10"/>
  <c r="Y213" i="10" a="1"/>
  <c r="Y213" i="10" s="1"/>
  <c r="X213" i="10" a="1"/>
  <c r="X213" i="10" s="1"/>
  <c r="G213" i="10"/>
  <c r="D213" i="10"/>
  <c r="Y212" i="10" a="1"/>
  <c r="Y212" i="10" s="1"/>
  <c r="X212" i="10" a="1"/>
  <c r="X212" i="10" s="1"/>
  <c r="G212" i="10"/>
  <c r="D212" i="10"/>
  <c r="Y211" i="10" a="1"/>
  <c r="Y211" i="10" s="1"/>
  <c r="X211" i="10" a="1"/>
  <c r="X211" i="10" s="1"/>
  <c r="G211" i="10"/>
  <c r="D211" i="10"/>
  <c r="Y210" i="10" a="1"/>
  <c r="Y210" i="10" s="1"/>
  <c r="X210" i="10" a="1"/>
  <c r="X210" i="10" s="1"/>
  <c r="G210" i="10"/>
  <c r="D210" i="10"/>
  <c r="Y209" i="10" a="1"/>
  <c r="Y209" i="10" s="1"/>
  <c r="X209" i="10" a="1"/>
  <c r="X209" i="10" s="1"/>
  <c r="G209" i="10"/>
  <c r="D209" i="10"/>
  <c r="Y208" i="10" a="1"/>
  <c r="Y208" i="10" s="1"/>
  <c r="X208" i="10" a="1"/>
  <c r="X208" i="10" s="1"/>
  <c r="G208" i="10"/>
  <c r="D208" i="10"/>
  <c r="Y207" i="10" a="1"/>
  <c r="Y207" i="10" s="1"/>
  <c r="X207" i="10" a="1"/>
  <c r="X207" i="10" s="1"/>
  <c r="G207" i="10"/>
  <c r="D207" i="10"/>
  <c r="Y206" i="10" a="1"/>
  <c r="Y206" i="10" s="1"/>
  <c r="X206" i="10" a="1"/>
  <c r="X206" i="10" s="1"/>
  <c r="G206" i="10"/>
  <c r="D206" i="10"/>
  <c r="Y205" i="10" a="1"/>
  <c r="Y205" i="10" s="1"/>
  <c r="X205" i="10" a="1"/>
  <c r="X205" i="10" s="1"/>
  <c r="G205" i="10"/>
  <c r="D205" i="10"/>
  <c r="Y204" i="10" a="1"/>
  <c r="Y204" i="10" s="1"/>
  <c r="X204" i="10" a="1"/>
  <c r="X204" i="10" s="1"/>
  <c r="G204" i="10"/>
  <c r="D204" i="10"/>
  <c r="Y203" i="10" a="1"/>
  <c r="Y203" i="10" s="1"/>
  <c r="X203" i="10" a="1"/>
  <c r="X203" i="10" s="1"/>
  <c r="G203" i="10"/>
  <c r="D203" i="10"/>
  <c r="Y202" i="10" a="1"/>
  <c r="Y202" i="10" s="1"/>
  <c r="X202" i="10" a="1"/>
  <c r="X202" i="10" s="1"/>
  <c r="G202" i="10"/>
  <c r="D202" i="10"/>
  <c r="Y201" i="10" a="1"/>
  <c r="Y201" i="10" s="1"/>
  <c r="X201" i="10" a="1"/>
  <c r="X201" i="10" s="1"/>
  <c r="G201" i="10"/>
  <c r="D201" i="10"/>
  <c r="Y200" i="10" a="1"/>
  <c r="Y200" i="10" s="1"/>
  <c r="X200" i="10" a="1"/>
  <c r="X200" i="10" s="1"/>
  <c r="G200" i="10"/>
  <c r="D200" i="10"/>
  <c r="Y199" i="10" a="1"/>
  <c r="Y199" i="10" s="1"/>
  <c r="X199" i="10" a="1"/>
  <c r="X199" i="10" s="1"/>
  <c r="G199" i="10"/>
  <c r="D199" i="10"/>
  <c r="Y198" i="10" a="1"/>
  <c r="Y198" i="10" s="1"/>
  <c r="X198" i="10" a="1"/>
  <c r="X198" i="10" s="1"/>
  <c r="G198" i="10"/>
  <c r="D198" i="10"/>
  <c r="Y197" i="10" a="1"/>
  <c r="Y197" i="10" s="1"/>
  <c r="X197" i="10" a="1"/>
  <c r="X197" i="10" s="1"/>
  <c r="G197" i="10"/>
  <c r="D197" i="10"/>
  <c r="Y196" i="10" a="1"/>
  <c r="Y196" i="10" s="1"/>
  <c r="X196" i="10" a="1"/>
  <c r="X196" i="10" s="1"/>
  <c r="G196" i="10"/>
  <c r="D196" i="10"/>
  <c r="Y195" i="10" a="1"/>
  <c r="Y195" i="10" s="1"/>
  <c r="X195" i="10" a="1"/>
  <c r="X195" i="10" s="1"/>
  <c r="G195" i="10"/>
  <c r="D195" i="10"/>
  <c r="Y194" i="10" a="1"/>
  <c r="Y194" i="10" s="1"/>
  <c r="X194" i="10" a="1"/>
  <c r="X194" i="10" s="1"/>
  <c r="G194" i="10"/>
  <c r="D194" i="10"/>
  <c r="Y193" i="10" a="1"/>
  <c r="Y193" i="10" s="1"/>
  <c r="X193" i="10" a="1"/>
  <c r="X193" i="10" s="1"/>
  <c r="G193" i="10"/>
  <c r="D193" i="10"/>
  <c r="Y192" i="10" a="1"/>
  <c r="Y192" i="10" s="1"/>
  <c r="X192" i="10" a="1"/>
  <c r="X192" i="10" s="1"/>
  <c r="G192" i="10"/>
  <c r="D192" i="10"/>
  <c r="Y191" i="10" a="1"/>
  <c r="Y191" i="10" s="1"/>
  <c r="X191" i="10" a="1"/>
  <c r="X191" i="10" s="1"/>
  <c r="G191" i="10"/>
  <c r="D191" i="10"/>
  <c r="Y190" i="10" a="1"/>
  <c r="Y190" i="10" s="1"/>
  <c r="X190" i="10" a="1"/>
  <c r="X190" i="10" s="1"/>
  <c r="G190" i="10"/>
  <c r="D190" i="10"/>
  <c r="Y189" i="10" a="1"/>
  <c r="Y189" i="10" s="1"/>
  <c r="X189" i="10" a="1"/>
  <c r="X189" i="10" s="1"/>
  <c r="G189" i="10"/>
  <c r="D189" i="10"/>
  <c r="Y188" i="10" a="1"/>
  <c r="Y188" i="10" s="1"/>
  <c r="X188" i="10" a="1"/>
  <c r="X188" i="10" s="1"/>
  <c r="G188" i="10"/>
  <c r="D188" i="10"/>
  <c r="Y187" i="10" a="1"/>
  <c r="Y187" i="10" s="1"/>
  <c r="X187" i="10" a="1"/>
  <c r="X187" i="10" s="1"/>
  <c r="G187" i="10"/>
  <c r="D187" i="10"/>
  <c r="Y186" i="10" a="1"/>
  <c r="Y186" i="10" s="1"/>
  <c r="X186" i="10" a="1"/>
  <c r="X186" i="10" s="1"/>
  <c r="G186" i="10"/>
  <c r="D186" i="10"/>
  <c r="Y185" i="10" a="1"/>
  <c r="Y185" i="10" s="1"/>
  <c r="X185" i="10" a="1"/>
  <c r="X185" i="10" s="1"/>
  <c r="G185" i="10"/>
  <c r="D185" i="10"/>
  <c r="Y184" i="10" a="1"/>
  <c r="Y184" i="10" s="1"/>
  <c r="X184" i="10" a="1"/>
  <c r="X184" i="10" s="1"/>
  <c r="G184" i="10"/>
  <c r="D184" i="10"/>
  <c r="Y183" i="10" a="1"/>
  <c r="Y183" i="10" s="1"/>
  <c r="X183" i="10" a="1"/>
  <c r="X183" i="10" s="1"/>
  <c r="G183" i="10"/>
  <c r="D183" i="10"/>
  <c r="Y182" i="10" a="1"/>
  <c r="Y182" i="10" s="1"/>
  <c r="X182" i="10" a="1"/>
  <c r="X182" i="10" s="1"/>
  <c r="G182" i="10"/>
  <c r="D182" i="10"/>
  <c r="Y181" i="10" a="1"/>
  <c r="Y181" i="10" s="1"/>
  <c r="X181" i="10" a="1"/>
  <c r="X181" i="10" s="1"/>
  <c r="G181" i="10"/>
  <c r="D181" i="10"/>
  <c r="Y180" i="10" a="1"/>
  <c r="Y180" i="10" s="1"/>
  <c r="X180" i="10" a="1"/>
  <c r="X180" i="10" s="1"/>
  <c r="G180" i="10"/>
  <c r="D180" i="10"/>
  <c r="Y179" i="10" a="1"/>
  <c r="Y179" i="10" s="1"/>
  <c r="X179" i="10" a="1"/>
  <c r="X179" i="10" s="1"/>
  <c r="G179" i="10"/>
  <c r="D179" i="10"/>
  <c r="Y178" i="10" a="1"/>
  <c r="Y178" i="10" s="1"/>
  <c r="X178" i="10" a="1"/>
  <c r="X178" i="10" s="1"/>
  <c r="G178" i="10"/>
  <c r="D178" i="10"/>
  <c r="Y177" i="10" a="1"/>
  <c r="Y177" i="10" s="1"/>
  <c r="X177" i="10" a="1"/>
  <c r="X177" i="10" s="1"/>
  <c r="G177" i="10"/>
  <c r="D177" i="10"/>
  <c r="Y176" i="10" a="1"/>
  <c r="Y176" i="10" s="1"/>
  <c r="X176" i="10" a="1"/>
  <c r="X176" i="10" s="1"/>
  <c r="G176" i="10"/>
  <c r="D176" i="10"/>
  <c r="Y175" i="10" a="1"/>
  <c r="Y175" i="10" s="1"/>
  <c r="X175" i="10" a="1"/>
  <c r="X175" i="10" s="1"/>
  <c r="G175" i="10"/>
  <c r="D175" i="10"/>
  <c r="Y174" i="10" a="1"/>
  <c r="Y174" i="10" s="1"/>
  <c r="X174" i="10" a="1"/>
  <c r="X174" i="10" s="1"/>
  <c r="G174" i="10"/>
  <c r="D174" i="10"/>
  <c r="Y173" i="10" a="1"/>
  <c r="Y173" i="10" s="1"/>
  <c r="X173" i="10" a="1"/>
  <c r="X173" i="10" s="1"/>
  <c r="G173" i="10"/>
  <c r="D173" i="10"/>
  <c r="Y172" i="10" a="1"/>
  <c r="Y172" i="10" s="1"/>
  <c r="X172" i="10" a="1"/>
  <c r="X172" i="10" s="1"/>
  <c r="G172" i="10"/>
  <c r="D172" i="10"/>
  <c r="Y171" i="10" a="1"/>
  <c r="Y171" i="10" s="1"/>
  <c r="X171" i="10" a="1"/>
  <c r="X171" i="10" s="1"/>
  <c r="G171" i="10"/>
  <c r="D171" i="10"/>
  <c r="Y170" i="10" a="1"/>
  <c r="Y170" i="10" s="1"/>
  <c r="X170" i="10" a="1"/>
  <c r="X170" i="10" s="1"/>
  <c r="G170" i="10"/>
  <c r="D170" i="10"/>
  <c r="Y169" i="10" a="1"/>
  <c r="Y169" i="10" s="1"/>
  <c r="X169" i="10" a="1"/>
  <c r="X169" i="10" s="1"/>
  <c r="G169" i="10"/>
  <c r="D169" i="10"/>
  <c r="Y168" i="10" a="1"/>
  <c r="Y168" i="10" s="1"/>
  <c r="X168" i="10" a="1"/>
  <c r="X168" i="10" s="1"/>
  <c r="G168" i="10"/>
  <c r="D168" i="10"/>
  <c r="Y167" i="10" a="1"/>
  <c r="Y167" i="10" s="1"/>
  <c r="X167" i="10" a="1"/>
  <c r="X167" i="10" s="1"/>
  <c r="G167" i="10"/>
  <c r="D167" i="10"/>
  <c r="Y166" i="10" a="1"/>
  <c r="Y166" i="10" s="1"/>
  <c r="X166" i="10" a="1"/>
  <c r="X166" i="10" s="1"/>
  <c r="G166" i="10"/>
  <c r="D166" i="10"/>
  <c r="Y165" i="10" a="1"/>
  <c r="Y165" i="10" s="1"/>
  <c r="X165" i="10" a="1"/>
  <c r="X165" i="10" s="1"/>
  <c r="G165" i="10"/>
  <c r="D165" i="10"/>
  <c r="Y164" i="10" a="1"/>
  <c r="Y164" i="10" s="1"/>
  <c r="X164" i="10" a="1"/>
  <c r="X164" i="10" s="1"/>
  <c r="G164" i="10"/>
  <c r="D164" i="10"/>
  <c r="Y163" i="10" a="1"/>
  <c r="Y163" i="10" s="1"/>
  <c r="X163" i="10" a="1"/>
  <c r="X163" i="10" s="1"/>
  <c r="G163" i="10"/>
  <c r="D163" i="10"/>
  <c r="Y162" i="10" a="1"/>
  <c r="Y162" i="10" s="1"/>
  <c r="X162" i="10" a="1"/>
  <c r="X162" i="10" s="1"/>
  <c r="G162" i="10"/>
  <c r="D162" i="10"/>
  <c r="Y161" i="10" a="1"/>
  <c r="Y161" i="10" s="1"/>
  <c r="X161" i="10" a="1"/>
  <c r="X161" i="10" s="1"/>
  <c r="G161" i="10"/>
  <c r="D161" i="10"/>
  <c r="Y160" i="10" a="1"/>
  <c r="Y160" i="10" s="1"/>
  <c r="X160" i="10" a="1"/>
  <c r="X160" i="10" s="1"/>
  <c r="G160" i="10"/>
  <c r="D160" i="10"/>
  <c r="Y159" i="10" a="1"/>
  <c r="Y159" i="10" s="1"/>
  <c r="X159" i="10" a="1"/>
  <c r="X159" i="10" s="1"/>
  <c r="G159" i="10"/>
  <c r="D159" i="10"/>
  <c r="Y158" i="10" a="1"/>
  <c r="Y158" i="10" s="1"/>
  <c r="X158" i="10" a="1"/>
  <c r="X158" i="10" s="1"/>
  <c r="G158" i="10"/>
  <c r="D158" i="10"/>
  <c r="Y157" i="10" a="1"/>
  <c r="Y157" i="10" s="1"/>
  <c r="X157" i="10" a="1"/>
  <c r="X157" i="10" s="1"/>
  <c r="G157" i="10"/>
  <c r="D157" i="10"/>
  <c r="Y156" i="10" a="1"/>
  <c r="Y156" i="10" s="1"/>
  <c r="X156" i="10" a="1"/>
  <c r="X156" i="10" s="1"/>
  <c r="G156" i="10"/>
  <c r="D156" i="10"/>
  <c r="Y155" i="10" a="1"/>
  <c r="Y155" i="10" s="1"/>
  <c r="X155" i="10" a="1"/>
  <c r="X155" i="10" s="1"/>
  <c r="G155" i="10"/>
  <c r="D155" i="10"/>
  <c r="Y154" i="10" a="1"/>
  <c r="Y154" i="10" s="1"/>
  <c r="X154" i="10" a="1"/>
  <c r="X154" i="10" s="1"/>
  <c r="G154" i="10"/>
  <c r="D154" i="10"/>
  <c r="Y153" i="10" a="1"/>
  <c r="Y153" i="10" s="1"/>
  <c r="X153" i="10" a="1"/>
  <c r="X153" i="10" s="1"/>
  <c r="G153" i="10"/>
  <c r="D153" i="10"/>
  <c r="Y152" i="10" a="1"/>
  <c r="Y152" i="10" s="1"/>
  <c r="X152" i="10" a="1"/>
  <c r="X152" i="10" s="1"/>
  <c r="G152" i="10"/>
  <c r="D152" i="10"/>
  <c r="Y151" i="10" a="1"/>
  <c r="Y151" i="10" s="1"/>
  <c r="X151" i="10" a="1"/>
  <c r="X151" i="10" s="1"/>
  <c r="G151" i="10"/>
  <c r="D151" i="10"/>
  <c r="Y150" i="10" a="1"/>
  <c r="Y150" i="10" s="1"/>
  <c r="X150" i="10" a="1"/>
  <c r="X150" i="10" s="1"/>
  <c r="G150" i="10"/>
  <c r="D150" i="10"/>
  <c r="Y149" i="10" a="1"/>
  <c r="Y149" i="10" s="1"/>
  <c r="X149" i="10" a="1"/>
  <c r="X149" i="10" s="1"/>
  <c r="G149" i="10"/>
  <c r="D149" i="10"/>
  <c r="Y148" i="10" a="1"/>
  <c r="Y148" i="10" s="1"/>
  <c r="X148" i="10" a="1"/>
  <c r="X148" i="10" s="1"/>
  <c r="G148" i="10"/>
  <c r="D148" i="10"/>
  <c r="Y147" i="10" a="1"/>
  <c r="Y147" i="10" s="1"/>
  <c r="X147" i="10" a="1"/>
  <c r="X147" i="10" s="1"/>
  <c r="G147" i="10"/>
  <c r="D147" i="10"/>
  <c r="Y146" i="10" a="1"/>
  <c r="Y146" i="10" s="1"/>
  <c r="X146" i="10" a="1"/>
  <c r="X146" i="10" s="1"/>
  <c r="G146" i="10"/>
  <c r="D146" i="10"/>
  <c r="Y145" i="10" a="1"/>
  <c r="Y145" i="10" s="1"/>
  <c r="X145" i="10" a="1"/>
  <c r="X145" i="10" s="1"/>
  <c r="G145" i="10"/>
  <c r="D145" i="10"/>
  <c r="Y144" i="10" a="1"/>
  <c r="Y144" i="10" s="1"/>
  <c r="X144" i="10" a="1"/>
  <c r="X144" i="10" s="1"/>
  <c r="G144" i="10"/>
  <c r="D144" i="10"/>
  <c r="Y143" i="10" a="1"/>
  <c r="Y143" i="10" s="1"/>
  <c r="X143" i="10" a="1"/>
  <c r="X143" i="10" s="1"/>
  <c r="G143" i="10"/>
  <c r="D143" i="10"/>
  <c r="Y142" i="10" a="1"/>
  <c r="Y142" i="10" s="1"/>
  <c r="X142" i="10" a="1"/>
  <c r="X142" i="10" s="1"/>
  <c r="G142" i="10"/>
  <c r="D142" i="10"/>
  <c r="Y141" i="10" a="1"/>
  <c r="Y141" i="10" s="1"/>
  <c r="X141" i="10" a="1"/>
  <c r="X141" i="10" s="1"/>
  <c r="G141" i="10"/>
  <c r="D141" i="10"/>
  <c r="Y140" i="10" a="1"/>
  <c r="Y140" i="10" s="1"/>
  <c r="X140" i="10" a="1"/>
  <c r="X140" i="10" s="1"/>
  <c r="G140" i="10"/>
  <c r="D140" i="10"/>
  <c r="Y139" i="10" a="1"/>
  <c r="Y139" i="10" s="1"/>
  <c r="X139" i="10" a="1"/>
  <c r="X139" i="10" s="1"/>
  <c r="G139" i="10"/>
  <c r="D139" i="10"/>
  <c r="Y138" i="10" a="1"/>
  <c r="Y138" i="10" s="1"/>
  <c r="X138" i="10" a="1"/>
  <c r="X138" i="10" s="1"/>
  <c r="G138" i="10"/>
  <c r="D138" i="10"/>
  <c r="Y137" i="10" a="1"/>
  <c r="Y137" i="10" s="1"/>
  <c r="X137" i="10" a="1"/>
  <c r="X137" i="10"/>
  <c r="G137" i="10"/>
  <c r="D137" i="10"/>
  <c r="Y136" i="10" a="1"/>
  <c r="Y136" i="10" s="1"/>
  <c r="X136" i="10" a="1"/>
  <c r="X136" i="10" s="1"/>
  <c r="G136" i="10"/>
  <c r="D136" i="10"/>
  <c r="Y135" i="10" a="1"/>
  <c r="Y135" i="10" s="1"/>
  <c r="X135" i="10" a="1"/>
  <c r="X135" i="10"/>
  <c r="G135" i="10"/>
  <c r="D135" i="10"/>
  <c r="Y134" i="10" a="1"/>
  <c r="Y134" i="10" s="1"/>
  <c r="X134" i="10" a="1"/>
  <c r="X134" i="10" s="1"/>
  <c r="G134" i="10"/>
  <c r="D134" i="10"/>
  <c r="Y133" i="10" a="1"/>
  <c r="Y133" i="10" s="1"/>
  <c r="X133" i="10" a="1"/>
  <c r="X133" i="10"/>
  <c r="G133" i="10"/>
  <c r="D133" i="10"/>
  <c r="Y132" i="10" a="1"/>
  <c r="Y132" i="10" s="1"/>
  <c r="X132" i="10" a="1"/>
  <c r="X132" i="10" s="1"/>
  <c r="G132" i="10"/>
  <c r="D132" i="10"/>
  <c r="Y131" i="10" a="1"/>
  <c r="Y131" i="10" s="1"/>
  <c r="X131" i="10" a="1"/>
  <c r="X131" i="10"/>
  <c r="G131" i="10"/>
  <c r="D131" i="10"/>
  <c r="Y130" i="10" a="1"/>
  <c r="Y130" i="10" s="1"/>
  <c r="X130" i="10" a="1"/>
  <c r="X130" i="10" s="1"/>
  <c r="G130" i="10"/>
  <c r="D130" i="10"/>
  <c r="Y129" i="10" a="1"/>
  <c r="Y129" i="10" s="1"/>
  <c r="X129" i="10" a="1"/>
  <c r="X129" i="10"/>
  <c r="G129" i="10"/>
  <c r="D129" i="10"/>
  <c r="Y128" i="10" a="1"/>
  <c r="Y128" i="10" s="1"/>
  <c r="X128" i="10" a="1"/>
  <c r="X128" i="10" s="1"/>
  <c r="G128" i="10"/>
  <c r="D128" i="10"/>
  <c r="Y127" i="10" a="1"/>
  <c r="Y127" i="10" s="1"/>
  <c r="X127" i="10" a="1"/>
  <c r="X127" i="10"/>
  <c r="G127" i="10"/>
  <c r="D127" i="10"/>
  <c r="Y126" i="10" a="1"/>
  <c r="Y126" i="10" s="1"/>
  <c r="X126" i="10" a="1"/>
  <c r="X126" i="10" s="1"/>
  <c r="G126" i="10"/>
  <c r="D126" i="10"/>
  <c r="Y125" i="10" a="1"/>
  <c r="Y125" i="10" s="1"/>
  <c r="X125" i="10" a="1"/>
  <c r="X125" i="10"/>
  <c r="G125" i="10"/>
  <c r="D125" i="10"/>
  <c r="Y124" i="10" a="1"/>
  <c r="Y124" i="10" s="1"/>
  <c r="X124" i="10" a="1"/>
  <c r="X124" i="10" s="1"/>
  <c r="G124" i="10"/>
  <c r="D124" i="10"/>
  <c r="Y123" i="10" a="1"/>
  <c r="Y123" i="10" s="1"/>
  <c r="X123" i="10" a="1"/>
  <c r="X123" i="10"/>
  <c r="G123" i="10"/>
  <c r="D123" i="10"/>
  <c r="Y122" i="10" a="1"/>
  <c r="Y122" i="10" s="1"/>
  <c r="X122" i="10" a="1"/>
  <c r="X122" i="10" s="1"/>
  <c r="G122" i="10"/>
  <c r="D122" i="10"/>
  <c r="Y121" i="10" a="1"/>
  <c r="Y121" i="10" s="1"/>
  <c r="X121" i="10" a="1"/>
  <c r="X121" i="10"/>
  <c r="G121" i="10"/>
  <c r="D121" i="10"/>
  <c r="Y120" i="10" a="1"/>
  <c r="Y120" i="10" s="1"/>
  <c r="X120" i="10" a="1"/>
  <c r="X120" i="10" s="1"/>
  <c r="G120" i="10"/>
  <c r="D120" i="10"/>
  <c r="Y119" i="10" a="1"/>
  <c r="Y119" i="10" s="1"/>
  <c r="X119" i="10" a="1"/>
  <c r="X119" i="10"/>
  <c r="G119" i="10"/>
  <c r="D119" i="10"/>
  <c r="Y118" i="10" a="1"/>
  <c r="Y118" i="10" s="1"/>
  <c r="X118" i="10" a="1"/>
  <c r="X118" i="10" s="1"/>
  <c r="G118" i="10"/>
  <c r="D118" i="10"/>
  <c r="Y117" i="10" a="1"/>
  <c r="Y117" i="10" s="1"/>
  <c r="X117" i="10" a="1"/>
  <c r="X117" i="10"/>
  <c r="G117" i="10"/>
  <c r="D117" i="10"/>
  <c r="Y116" i="10" a="1"/>
  <c r="Y116" i="10" s="1"/>
  <c r="X116" i="10" a="1"/>
  <c r="X116" i="10" s="1"/>
  <c r="G116" i="10"/>
  <c r="D116" i="10"/>
  <c r="Y115" i="10" a="1"/>
  <c r="Y115" i="10" s="1"/>
  <c r="X115" i="10" a="1"/>
  <c r="X115" i="10"/>
  <c r="G115" i="10"/>
  <c r="D115" i="10"/>
  <c r="Y114" i="10" a="1"/>
  <c r="Y114" i="10" s="1"/>
  <c r="X114" i="10" a="1"/>
  <c r="X114" i="10" s="1"/>
  <c r="G114" i="10"/>
  <c r="D114" i="10"/>
  <c r="Y113" i="10" a="1"/>
  <c r="Y113" i="10" s="1"/>
  <c r="X113" i="10" a="1"/>
  <c r="X113" i="10"/>
  <c r="G113" i="10"/>
  <c r="D113" i="10"/>
  <c r="Y112" i="10" a="1"/>
  <c r="Y112" i="10" s="1"/>
  <c r="X112" i="10" a="1"/>
  <c r="X112" i="10"/>
  <c r="G112" i="10"/>
  <c r="D112" i="10"/>
  <c r="Y111" i="10" a="1"/>
  <c r="Y111" i="10" s="1"/>
  <c r="X111" i="10" a="1"/>
  <c r="X111" i="10"/>
  <c r="G111" i="10"/>
  <c r="D111" i="10"/>
  <c r="Y110" i="10" a="1"/>
  <c r="Y110" i="10" s="1"/>
  <c r="X110" i="10" a="1"/>
  <c r="X110" i="10"/>
  <c r="G110" i="10"/>
  <c r="D110" i="10"/>
  <c r="Y109" i="10" a="1"/>
  <c r="Y109" i="10" s="1"/>
  <c r="X109" i="10" a="1"/>
  <c r="X109" i="10"/>
  <c r="G109" i="10"/>
  <c r="D109" i="10"/>
  <c r="Y108" i="10" a="1"/>
  <c r="Y108" i="10" s="1"/>
  <c r="X108" i="10" a="1"/>
  <c r="X108" i="10"/>
  <c r="G108" i="10"/>
  <c r="D108" i="10"/>
  <c r="Y107" i="10" a="1"/>
  <c r="Y107" i="10" s="1"/>
  <c r="X107" i="10" a="1"/>
  <c r="X107" i="10"/>
  <c r="G107" i="10"/>
  <c r="D107" i="10"/>
  <c r="Y106" i="10" a="1"/>
  <c r="Y106" i="10" s="1"/>
  <c r="X106" i="10" a="1"/>
  <c r="X106" i="10"/>
  <c r="G106" i="10"/>
  <c r="D106" i="10"/>
  <c r="Y105" i="10" a="1"/>
  <c r="Y105" i="10" s="1"/>
  <c r="X105" i="10" a="1"/>
  <c r="X105" i="10"/>
  <c r="G105" i="10"/>
  <c r="D105" i="10"/>
  <c r="Y104" i="10" a="1"/>
  <c r="Y104" i="10" s="1"/>
  <c r="X104" i="10" a="1"/>
  <c r="X104" i="10"/>
  <c r="G104" i="10"/>
  <c r="D104" i="10"/>
  <c r="Y103" i="10" a="1"/>
  <c r="Y103" i="10" s="1"/>
  <c r="X103" i="10" a="1"/>
  <c r="X103" i="10"/>
  <c r="G103" i="10"/>
  <c r="D103" i="10"/>
  <c r="Y102" i="10" a="1"/>
  <c r="Y102" i="10" s="1"/>
  <c r="X102" i="10" a="1"/>
  <c r="X102" i="10"/>
  <c r="G102" i="10"/>
  <c r="D102" i="10"/>
  <c r="Y101" i="10" a="1"/>
  <c r="Y101" i="10" s="1"/>
  <c r="X101" i="10" a="1"/>
  <c r="X101" i="10"/>
  <c r="G101" i="10"/>
  <c r="D101" i="10"/>
  <c r="Y100" i="10" a="1"/>
  <c r="Y100" i="10" s="1"/>
  <c r="X100" i="10" a="1"/>
  <c r="X100" i="10"/>
  <c r="G100" i="10"/>
  <c r="D100" i="10"/>
  <c r="Y99" i="10" a="1"/>
  <c r="Y99" i="10" s="1"/>
  <c r="X99" i="10" a="1"/>
  <c r="X99" i="10"/>
  <c r="G99" i="10"/>
  <c r="D99" i="10"/>
  <c r="Y98" i="10" a="1"/>
  <c r="Y98" i="10" s="1"/>
  <c r="X98" i="10" a="1"/>
  <c r="X98" i="10"/>
  <c r="W98" i="10"/>
  <c r="V98" i="10"/>
  <c r="G98" i="10"/>
  <c r="D98" i="10"/>
  <c r="Y97" i="10" a="1"/>
  <c r="Y97" i="10" s="1"/>
  <c r="X97" i="10" a="1"/>
  <c r="X97" i="10"/>
  <c r="W97" i="10"/>
  <c r="V97" i="10"/>
  <c r="G97" i="10"/>
  <c r="D97" i="10"/>
  <c r="Y96" i="10" a="1"/>
  <c r="Y96" i="10" s="1"/>
  <c r="X96" i="10" a="1"/>
  <c r="X96" i="10"/>
  <c r="G96" i="10"/>
  <c r="D96" i="10"/>
  <c r="Y95" i="10" a="1"/>
  <c r="Y95" i="10" s="1"/>
  <c r="X95" i="10" a="1"/>
  <c r="X95" i="10"/>
  <c r="G95" i="10"/>
  <c r="D95" i="10"/>
  <c r="Y94" i="10" a="1"/>
  <c r="Y94" i="10" s="1"/>
  <c r="X94" i="10" a="1"/>
  <c r="X94" i="10"/>
  <c r="G94" i="10"/>
  <c r="D94" i="10"/>
  <c r="Y93" i="10" a="1"/>
  <c r="Y93" i="10" s="1"/>
  <c r="X93" i="10" a="1"/>
  <c r="X93" i="10"/>
  <c r="G93" i="10"/>
  <c r="D93" i="10"/>
  <c r="Y92" i="10" a="1"/>
  <c r="Y92" i="10" s="1"/>
  <c r="X92" i="10" a="1"/>
  <c r="X92" i="10"/>
  <c r="G92" i="10"/>
  <c r="D92" i="10"/>
  <c r="Y91" i="10" a="1"/>
  <c r="Y91" i="10" s="1"/>
  <c r="X91" i="10" a="1"/>
  <c r="X91" i="10"/>
  <c r="G91" i="10"/>
  <c r="D91" i="10"/>
  <c r="Y90" i="10" a="1"/>
  <c r="Y90" i="10" s="1"/>
  <c r="X90" i="10" a="1"/>
  <c r="X90" i="10"/>
  <c r="W90" i="10"/>
  <c r="V90" i="10"/>
  <c r="G90" i="10"/>
  <c r="D90" i="10"/>
  <c r="Y89" i="10" a="1"/>
  <c r="Y89" i="10" s="1"/>
  <c r="X89" i="10" a="1"/>
  <c r="X89" i="10" s="1"/>
  <c r="W89" i="10"/>
  <c r="V89" i="10"/>
  <c r="G89" i="10"/>
  <c r="D89" i="10"/>
  <c r="Y88" i="10" a="1"/>
  <c r="Y88" i="10" s="1"/>
  <c r="X88" i="10" a="1"/>
  <c r="X88" i="10"/>
  <c r="G88" i="10"/>
  <c r="D88" i="10"/>
  <c r="Y87" i="10" a="1"/>
  <c r="Y87" i="10" s="1"/>
  <c r="X87" i="10" a="1"/>
  <c r="X87" i="10"/>
  <c r="G87" i="10"/>
  <c r="D87" i="10"/>
  <c r="Y86" i="10" a="1"/>
  <c r="Y86" i="10" s="1"/>
  <c r="X86" i="10" a="1"/>
  <c r="X86" i="10"/>
  <c r="G86" i="10"/>
  <c r="D86" i="10"/>
  <c r="Y85" i="10" a="1"/>
  <c r="Y85" i="10" s="1"/>
  <c r="X85" i="10" a="1"/>
  <c r="X85" i="10"/>
  <c r="G85" i="10"/>
  <c r="D85" i="10"/>
  <c r="Y84" i="10" a="1"/>
  <c r="Y84" i="10" s="1"/>
  <c r="X84" i="10" a="1"/>
  <c r="X84" i="10"/>
  <c r="G84" i="10"/>
  <c r="D84" i="10"/>
  <c r="Y83" i="10" a="1"/>
  <c r="Y83" i="10" s="1"/>
  <c r="X83" i="10" a="1"/>
  <c r="X83" i="10"/>
  <c r="G83" i="10"/>
  <c r="D83" i="10"/>
  <c r="Y82" i="10" a="1"/>
  <c r="Y82" i="10" s="1"/>
  <c r="X82" i="10" a="1"/>
  <c r="X82" i="10"/>
  <c r="G82" i="10"/>
  <c r="D82" i="10"/>
  <c r="Y81" i="10" a="1"/>
  <c r="Y81" i="10" s="1"/>
  <c r="X81" i="10" a="1"/>
  <c r="X81" i="10"/>
  <c r="G81" i="10"/>
  <c r="D81" i="10"/>
  <c r="Y80" i="10" a="1"/>
  <c r="Y80" i="10" s="1"/>
  <c r="X80" i="10" a="1"/>
  <c r="X80" i="10"/>
  <c r="W80" i="10"/>
  <c r="V80" i="10"/>
  <c r="G80" i="10"/>
  <c r="D80" i="10"/>
  <c r="Y79" i="10" a="1"/>
  <c r="Y79" i="10" s="1"/>
  <c r="X79" i="10" a="1"/>
  <c r="X79" i="10"/>
  <c r="W79" i="10"/>
  <c r="V79" i="10"/>
  <c r="G79" i="10"/>
  <c r="D79" i="10"/>
  <c r="Y78" i="10" a="1"/>
  <c r="Y78" i="10" s="1"/>
  <c r="X78" i="10" a="1"/>
  <c r="X78" i="10"/>
  <c r="G78" i="10"/>
  <c r="D78" i="10"/>
  <c r="Y77" i="10" a="1"/>
  <c r="Y77" i="10" s="1"/>
  <c r="X77" i="10" a="1"/>
  <c r="X77" i="10"/>
  <c r="G77" i="10"/>
  <c r="D77" i="10"/>
  <c r="Y76" i="10" a="1"/>
  <c r="Y76" i="10" s="1"/>
  <c r="X76" i="10" a="1"/>
  <c r="X76" i="10"/>
  <c r="G76" i="10"/>
  <c r="D76" i="10"/>
  <c r="Y75" i="10" a="1"/>
  <c r="Y75" i="10" s="1"/>
  <c r="X75" i="10" a="1"/>
  <c r="X75" i="10"/>
  <c r="G75" i="10"/>
  <c r="D75" i="10"/>
  <c r="Y74" i="10" a="1"/>
  <c r="Y74" i="10" s="1"/>
  <c r="X74" i="10" a="1"/>
  <c r="X74" i="10"/>
  <c r="W74" i="10"/>
  <c r="V74" i="10"/>
  <c r="G74" i="10"/>
  <c r="D74" i="10"/>
  <c r="Y73" i="10" a="1"/>
  <c r="Y73" i="10" s="1"/>
  <c r="X73" i="10" a="1"/>
  <c r="X73" i="10" s="1"/>
  <c r="W73" i="10"/>
  <c r="V73" i="10"/>
  <c r="G73" i="10"/>
  <c r="D73" i="10"/>
  <c r="Y72" i="10" a="1"/>
  <c r="Y72" i="10" s="1"/>
  <c r="X72" i="10" a="1"/>
  <c r="X72" i="10"/>
  <c r="G72" i="10"/>
  <c r="D72" i="10"/>
  <c r="Y71" i="10" a="1"/>
  <c r="Y71" i="10" s="1"/>
  <c r="X71" i="10" a="1"/>
  <c r="X71" i="10"/>
  <c r="G71" i="10"/>
  <c r="D71" i="10"/>
  <c r="Y70" i="10" a="1"/>
  <c r="Y70" i="10" s="1"/>
  <c r="X70" i="10" a="1"/>
  <c r="X70" i="10"/>
  <c r="G70" i="10"/>
  <c r="D70" i="10"/>
  <c r="Y69" i="10" a="1"/>
  <c r="Y69" i="10" s="1"/>
  <c r="X69" i="10" a="1"/>
  <c r="X69" i="10"/>
  <c r="G69" i="10"/>
  <c r="D69" i="10"/>
  <c r="Y68" i="10" a="1"/>
  <c r="Y68" i="10" s="1"/>
  <c r="X68" i="10" a="1"/>
  <c r="X68" i="10"/>
  <c r="G68" i="10"/>
  <c r="D68" i="10"/>
  <c r="Y67" i="10" a="1"/>
  <c r="Y67" i="10" s="1"/>
  <c r="X67" i="10" a="1"/>
  <c r="X67" i="10"/>
  <c r="G67" i="10"/>
  <c r="D67" i="10"/>
  <c r="Y66" i="10" a="1"/>
  <c r="Y66" i="10" s="1"/>
  <c r="X66" i="10" a="1"/>
  <c r="X66" i="10"/>
  <c r="G66" i="10"/>
  <c r="D66" i="10"/>
  <c r="Y65" i="10" a="1"/>
  <c r="Y65" i="10" s="1"/>
  <c r="X65" i="10" a="1"/>
  <c r="X65" i="10"/>
  <c r="G65" i="10"/>
  <c r="D65" i="10"/>
  <c r="Y64" i="10" a="1"/>
  <c r="Y64" i="10" s="1"/>
  <c r="X64" i="10" a="1"/>
  <c r="X64" i="10"/>
  <c r="G64" i="10"/>
  <c r="D64" i="10"/>
  <c r="Y63" i="10" a="1"/>
  <c r="Y63" i="10" s="1"/>
  <c r="X63" i="10" a="1"/>
  <c r="X63" i="10"/>
  <c r="G63" i="10"/>
  <c r="D63" i="10"/>
  <c r="Y62" i="10" a="1"/>
  <c r="Y62" i="10" s="1"/>
  <c r="X62" i="10" a="1"/>
  <c r="X62" i="10"/>
  <c r="G62" i="10"/>
  <c r="D62" i="10"/>
  <c r="Y61" i="10" a="1"/>
  <c r="Y61" i="10" s="1"/>
  <c r="X61" i="10" a="1"/>
  <c r="X61" i="10"/>
  <c r="G61" i="10"/>
  <c r="D61" i="10"/>
  <c r="Y60" i="10" a="1"/>
  <c r="Y60" i="10" s="1"/>
  <c r="X60" i="10" a="1"/>
  <c r="X60" i="10"/>
  <c r="G60" i="10"/>
  <c r="D60" i="10"/>
  <c r="Y59" i="10" a="1"/>
  <c r="Y59" i="10" s="1"/>
  <c r="X59" i="10" a="1"/>
  <c r="X59" i="10"/>
  <c r="G59" i="10"/>
  <c r="D59" i="10"/>
  <c r="Y58" i="10" a="1"/>
  <c r="Y58" i="10" s="1"/>
  <c r="X58" i="10" a="1"/>
  <c r="X58" i="10"/>
  <c r="G58" i="10"/>
  <c r="D58" i="10"/>
  <c r="Y57" i="10" a="1"/>
  <c r="Y57" i="10" s="1"/>
  <c r="X57" i="10" a="1"/>
  <c r="X57" i="10"/>
  <c r="G57" i="10"/>
  <c r="D57" i="10"/>
  <c r="Y56" i="10" a="1"/>
  <c r="Y56" i="10" s="1"/>
  <c r="X56" i="10" a="1"/>
  <c r="X56" i="10"/>
  <c r="G56" i="10"/>
  <c r="D56" i="10"/>
  <c r="Y55" i="10" a="1"/>
  <c r="Y55" i="10" s="1"/>
  <c r="X55" i="10" a="1"/>
  <c r="X55" i="10"/>
  <c r="G55" i="10"/>
  <c r="D55" i="10"/>
  <c r="Y54" i="10" a="1"/>
  <c r="Y54" i="10" s="1"/>
  <c r="X54" i="10" a="1"/>
  <c r="X54" i="10"/>
  <c r="G54" i="10"/>
  <c r="D54" i="10"/>
  <c r="Y53" i="10" a="1"/>
  <c r="Y53" i="10" s="1"/>
  <c r="X53" i="10" a="1"/>
  <c r="X53" i="10"/>
  <c r="G53" i="10"/>
  <c r="D53" i="10"/>
  <c r="Y52" i="10" a="1"/>
  <c r="Y52" i="10" s="1"/>
  <c r="X52" i="10" a="1"/>
  <c r="X52" i="10"/>
  <c r="G52" i="10"/>
  <c r="D52" i="10"/>
  <c r="Y51" i="10" a="1"/>
  <c r="Y51" i="10" s="1"/>
  <c r="X51" i="10" a="1"/>
  <c r="X51" i="10"/>
  <c r="G51" i="10"/>
  <c r="D51" i="10"/>
  <c r="Y50" i="10" a="1"/>
  <c r="Y50" i="10" s="1"/>
  <c r="X50" i="10" a="1"/>
  <c r="X50" i="10"/>
  <c r="G50" i="10"/>
  <c r="D50" i="10"/>
  <c r="Y49" i="10" a="1"/>
  <c r="Y49" i="10" s="1"/>
  <c r="X49" i="10" a="1"/>
  <c r="X49" i="10"/>
  <c r="G49" i="10"/>
  <c r="D49" i="10"/>
  <c r="Y48" i="10" a="1"/>
  <c r="Y48" i="10" s="1"/>
  <c r="X48" i="10" a="1"/>
  <c r="X48" i="10"/>
  <c r="G48" i="10"/>
  <c r="D48" i="10"/>
  <c r="Y47" i="10" a="1"/>
  <c r="Y47" i="10" s="1"/>
  <c r="X47" i="10" a="1"/>
  <c r="X47" i="10"/>
  <c r="G47" i="10"/>
  <c r="D47" i="10"/>
  <c r="Y46" i="10" a="1"/>
  <c r="Y46" i="10" s="1"/>
  <c r="X46" i="10" a="1"/>
  <c r="X46" i="10"/>
  <c r="G46" i="10"/>
  <c r="D46" i="10"/>
  <c r="Y45" i="10" a="1"/>
  <c r="Y45" i="10" s="1"/>
  <c r="X45" i="10" a="1"/>
  <c r="X45" i="10"/>
  <c r="G45" i="10"/>
  <c r="D45" i="10"/>
  <c r="Y44" i="10" a="1"/>
  <c r="Y44" i="10" s="1"/>
  <c r="X44" i="10" a="1"/>
  <c r="X44" i="10"/>
  <c r="G44" i="10"/>
  <c r="D44" i="10"/>
  <c r="Y43" i="10" a="1"/>
  <c r="Y43" i="10" s="1"/>
  <c r="X43" i="10" a="1"/>
  <c r="X43" i="10"/>
  <c r="G43" i="10"/>
  <c r="D43" i="10"/>
  <c r="Y42" i="10" a="1"/>
  <c r="Y42" i="10" s="1"/>
  <c r="X42" i="10" a="1"/>
  <c r="X42" i="10"/>
  <c r="G42" i="10"/>
  <c r="D42" i="10"/>
  <c r="Y41" i="10" a="1"/>
  <c r="Y41" i="10" s="1"/>
  <c r="X41" i="10" a="1"/>
  <c r="X41" i="10"/>
  <c r="G41" i="10"/>
  <c r="D41" i="10"/>
  <c r="Y40" i="10" a="1"/>
  <c r="Y40" i="10" s="1"/>
  <c r="X40" i="10" a="1"/>
  <c r="X40" i="10" s="1"/>
  <c r="G40" i="10"/>
  <c r="D40" i="10"/>
  <c r="Y39" i="10" a="1"/>
  <c r="Y39" i="10" s="1"/>
  <c r="X39" i="10" a="1"/>
  <c r="X39" i="10"/>
  <c r="G39" i="10"/>
  <c r="D39" i="10"/>
  <c r="Y38" i="10" a="1"/>
  <c r="Y38" i="10" s="1"/>
  <c r="X38" i="10" a="1"/>
  <c r="X38" i="10"/>
  <c r="G38" i="10"/>
  <c r="D38" i="10"/>
  <c r="Y37" i="10" a="1"/>
  <c r="Y37" i="10" s="1"/>
  <c r="X37" i="10" a="1"/>
  <c r="X37" i="10"/>
  <c r="G37" i="10"/>
  <c r="D37" i="10"/>
  <c r="Y36" i="10" a="1"/>
  <c r="Y36" i="10" s="1"/>
  <c r="X36" i="10" a="1"/>
  <c r="X36" i="10"/>
  <c r="G36" i="10"/>
  <c r="D36" i="10"/>
  <c r="Y35" i="10" a="1"/>
  <c r="Y35" i="10" s="1"/>
  <c r="X35" i="10" a="1"/>
  <c r="X35" i="10"/>
  <c r="G35" i="10"/>
  <c r="D35" i="10"/>
  <c r="Y34" i="10" a="1"/>
  <c r="Y34" i="10" s="1"/>
  <c r="X34" i="10" a="1"/>
  <c r="X34" i="10" s="1"/>
  <c r="G34" i="10"/>
  <c r="D34" i="10"/>
  <c r="Y33" i="10" a="1"/>
  <c r="Y33" i="10" s="1"/>
  <c r="X33" i="10" a="1"/>
  <c r="X33" i="10"/>
  <c r="G33" i="10"/>
  <c r="D33" i="10"/>
  <c r="Y32" i="10" a="1"/>
  <c r="Y32" i="10" s="1"/>
  <c r="X32" i="10" a="1"/>
  <c r="X32" i="10" s="1"/>
  <c r="G32" i="10"/>
  <c r="D32" i="10"/>
  <c r="Y31" i="10" a="1"/>
  <c r="Y31" i="10" s="1"/>
  <c r="X31" i="10" a="1"/>
  <c r="X31" i="10"/>
  <c r="G31" i="10"/>
  <c r="D31" i="10"/>
  <c r="Y30" i="10" a="1"/>
  <c r="Y30" i="10" s="1"/>
  <c r="X30" i="10" a="1"/>
  <c r="X30" i="10"/>
  <c r="W30" i="10"/>
  <c r="V30" i="10"/>
  <c r="G30" i="10"/>
  <c r="D30" i="10"/>
  <c r="Y29" i="10" a="1"/>
  <c r="Y29" i="10" s="1"/>
  <c r="X29" i="10" a="1"/>
  <c r="X29" i="10"/>
  <c r="G29" i="10"/>
  <c r="D29" i="10"/>
  <c r="Y28" i="10" a="1"/>
  <c r="Y28" i="10" s="1"/>
  <c r="X28" i="10" a="1"/>
  <c r="X28" i="10" s="1"/>
  <c r="G28" i="10"/>
  <c r="D28" i="10"/>
  <c r="Y27" i="10" a="1"/>
  <c r="Y27" i="10" s="1"/>
  <c r="X27" i="10" a="1"/>
  <c r="X27" i="10"/>
  <c r="G27" i="10"/>
  <c r="D27" i="10"/>
  <c r="Y26" i="10" a="1"/>
  <c r="Y26" i="10" s="1"/>
  <c r="X26" i="10" a="1"/>
  <c r="X26" i="10" s="1"/>
  <c r="G26" i="10"/>
  <c r="D26" i="10"/>
  <c r="Y25" i="10" a="1"/>
  <c r="Y25" i="10" s="1"/>
  <c r="X25" i="10" a="1"/>
  <c r="X25" i="10"/>
  <c r="G25" i="10"/>
  <c r="D25" i="10"/>
  <c r="Y24" i="10" a="1"/>
  <c r="Y24" i="10" s="1"/>
  <c r="X24" i="10" a="1"/>
  <c r="X24" i="10" s="1"/>
  <c r="G24" i="10"/>
  <c r="D24" i="10"/>
  <c r="Y23" i="10" a="1"/>
  <c r="Y23" i="10" s="1"/>
  <c r="X23" i="10" a="1"/>
  <c r="X23" i="10"/>
  <c r="G23" i="10"/>
  <c r="D23" i="10"/>
  <c r="Y22" i="10" a="1"/>
  <c r="Y22" i="10" s="1"/>
  <c r="X22" i="10" a="1"/>
  <c r="X22" i="10" s="1"/>
  <c r="W22" i="10"/>
  <c r="V22" i="10"/>
  <c r="G22" i="10"/>
  <c r="D22" i="10"/>
  <c r="Y21" i="10" a="1"/>
  <c r="Y21" i="10" s="1"/>
  <c r="X21" i="10" a="1"/>
  <c r="X21" i="10" s="1"/>
  <c r="W21" i="10"/>
  <c r="V21" i="10"/>
  <c r="G21" i="10"/>
  <c r="D21" i="10"/>
  <c r="W20" i="10"/>
  <c r="V20" i="10"/>
  <c r="G20" i="10"/>
  <c r="D20" i="10"/>
  <c r="Y19" i="10" a="1"/>
  <c r="Y19" i="10" s="1"/>
  <c r="X19" i="10" a="1"/>
  <c r="X19" i="10"/>
  <c r="W19" i="10"/>
  <c r="V19" i="10"/>
  <c r="G19" i="10"/>
  <c r="D19" i="10"/>
  <c r="Y18" i="10" a="1"/>
  <c r="Y18" i="10" s="1"/>
  <c r="X18" i="10" a="1"/>
  <c r="X18" i="10"/>
  <c r="W18" i="10"/>
  <c r="V18" i="10"/>
  <c r="G18" i="10"/>
  <c r="D18" i="10"/>
  <c r="Y17" i="10" a="1"/>
  <c r="Y17" i="10" s="1"/>
  <c r="X17" i="10" a="1"/>
  <c r="X17" i="10" s="1"/>
  <c r="W17" i="10"/>
  <c r="V17" i="10"/>
  <c r="G17" i="10"/>
  <c r="D17" i="10"/>
  <c r="Y16" i="10" a="1"/>
  <c r="Y16" i="10" s="1"/>
  <c r="X16" i="10" a="1"/>
  <c r="X16" i="10"/>
  <c r="W16" i="10"/>
  <c r="V16" i="10"/>
  <c r="G16" i="10"/>
  <c r="D16" i="10"/>
  <c r="Y15" i="10" a="1"/>
  <c r="Y15" i="10" s="1"/>
  <c r="X15" i="10" a="1"/>
  <c r="X15" i="10"/>
  <c r="W15" i="10"/>
  <c r="V15" i="10"/>
  <c r="G15" i="10"/>
  <c r="D15" i="10"/>
  <c r="Y14" i="10" a="1"/>
  <c r="Y14" i="10" s="1"/>
  <c r="X14" i="10" a="1"/>
  <c r="X14" i="10"/>
  <c r="W14" i="10"/>
  <c r="V14" i="10"/>
  <c r="G14" i="10"/>
  <c r="D14" i="10"/>
  <c r="Y13" i="10" a="1"/>
  <c r="Y13" i="10" s="1"/>
  <c r="X13" i="10" a="1"/>
  <c r="X13" i="10" s="1"/>
  <c r="W13" i="10"/>
  <c r="V13" i="10"/>
  <c r="G13" i="10"/>
  <c r="D13" i="10"/>
  <c r="Y12" i="10" a="1"/>
  <c r="Y12" i="10" s="1"/>
  <c r="X12" i="10" a="1"/>
  <c r="X12" i="10"/>
  <c r="W12" i="10"/>
  <c r="V12" i="10"/>
  <c r="G12" i="10"/>
  <c r="D12" i="10"/>
  <c r="Y11" i="10" a="1"/>
  <c r="Y11" i="10" s="1"/>
  <c r="X11" i="10" a="1"/>
  <c r="X11" i="10"/>
  <c r="W11" i="10"/>
  <c r="V11" i="10"/>
  <c r="G11" i="10"/>
  <c r="D11" i="10"/>
  <c r="Y10" i="10" a="1"/>
  <c r="Y10" i="10" s="1"/>
  <c r="X10" i="10" a="1"/>
  <c r="X10" i="10"/>
  <c r="W10" i="10"/>
  <c r="V10" i="10"/>
  <c r="G10" i="10"/>
  <c r="D10" i="10"/>
  <c r="Y9" i="10" a="1"/>
  <c r="Y9" i="10" s="1"/>
  <c r="X9" i="10" a="1"/>
  <c r="X9" i="10" s="1"/>
  <c r="W9" i="10"/>
  <c r="V9" i="10"/>
  <c r="G9" i="10"/>
  <c r="D9" i="10"/>
  <c r="Y8" i="10" a="1"/>
  <c r="Y8" i="10" s="1"/>
  <c r="X8" i="10" a="1"/>
  <c r="X8" i="10" s="1"/>
  <c r="W8" i="10"/>
  <c r="V8" i="10"/>
  <c r="G8" i="10"/>
  <c r="D8" i="10"/>
  <c r="Y7" i="10" a="1"/>
  <c r="Y7" i="10" s="1"/>
  <c r="X7" i="10" a="1"/>
  <c r="X7" i="10"/>
  <c r="W7" i="10"/>
  <c r="V7" i="10"/>
  <c r="G7" i="10"/>
  <c r="D7" i="10"/>
  <c r="Y6" i="10" a="1"/>
  <c r="Y6" i="10" s="1"/>
  <c r="X6" i="10" a="1"/>
  <c r="X6" i="10"/>
  <c r="W6" i="10"/>
  <c r="V6" i="10"/>
  <c r="G6" i="10"/>
  <c r="D6" i="10"/>
  <c r="Y5" i="10" a="1"/>
  <c r="Y5" i="10" s="1"/>
  <c r="X5" i="10" a="1"/>
  <c r="X5" i="10" s="1"/>
  <c r="W5" i="10"/>
  <c r="V5" i="10"/>
  <c r="G5" i="10"/>
  <c r="D5" i="10"/>
  <c r="Y4" i="10" a="1"/>
  <c r="Y4" i="10" s="1"/>
  <c r="X4" i="10" a="1"/>
  <c r="X4" i="10" s="1"/>
  <c r="W4" i="10"/>
  <c r="V4" i="10"/>
  <c r="G4" i="10"/>
  <c r="D4" i="10"/>
  <c r="Y3" i="10" a="1"/>
  <c r="Y3" i="10" s="1"/>
  <c r="X3" i="10" a="1"/>
  <c r="X3" i="10"/>
  <c r="W3" i="10"/>
  <c r="V3" i="10"/>
  <c r="G3" i="10"/>
  <c r="D3" i="10"/>
  <c r="Y2" i="10" a="1"/>
  <c r="Y2" i="10" s="1"/>
  <c r="X2" i="10" a="1"/>
  <c r="X2" i="10"/>
  <c r="W2" i="10"/>
  <c r="V2" i="10"/>
  <c r="G2" i="10"/>
  <c r="D2" i="10"/>
  <c r="D667" i="9"/>
  <c r="I666" i="9"/>
  <c r="H666" i="9"/>
  <c r="D666" i="9"/>
  <c r="I665" i="9"/>
  <c r="H665" i="9"/>
  <c r="D665" i="9"/>
  <c r="I664" i="9"/>
  <c r="H664" i="9"/>
  <c r="D664" i="9"/>
  <c r="I663" i="9"/>
  <c r="H663" i="9"/>
  <c r="D663" i="9"/>
  <c r="I662" i="9"/>
  <c r="H662" i="9"/>
  <c r="D662" i="9"/>
  <c r="I661" i="9"/>
  <c r="H661" i="9"/>
  <c r="D661" i="9"/>
  <c r="I660" i="9"/>
  <c r="H660" i="9"/>
  <c r="D660" i="9"/>
  <c r="I659" i="9"/>
  <c r="H659" i="9"/>
  <c r="D659" i="9"/>
  <c r="I658" i="9"/>
  <c r="H658" i="9"/>
  <c r="D658" i="9"/>
  <c r="I657" i="9"/>
  <c r="H657" i="9"/>
  <c r="D657" i="9"/>
  <c r="I656" i="9"/>
  <c r="H656" i="9"/>
  <c r="D656" i="9"/>
  <c r="I655" i="9"/>
  <c r="H655" i="9"/>
  <c r="D655" i="9"/>
  <c r="I654" i="9"/>
  <c r="H654" i="9"/>
  <c r="D654" i="9"/>
  <c r="I653" i="9"/>
  <c r="H653" i="9"/>
  <c r="D653" i="9"/>
  <c r="I652" i="9"/>
  <c r="H652" i="9"/>
  <c r="D652" i="9"/>
  <c r="I651" i="9"/>
  <c r="H651" i="9"/>
  <c r="D651" i="9"/>
  <c r="I650" i="9"/>
  <c r="H650" i="9"/>
  <c r="D650" i="9"/>
  <c r="I649" i="9"/>
  <c r="H649" i="9"/>
  <c r="D649" i="9"/>
  <c r="I648" i="9"/>
  <c r="H648" i="9"/>
  <c r="D648" i="9"/>
  <c r="I647" i="9"/>
  <c r="H647" i="9"/>
  <c r="D647" i="9"/>
  <c r="I646" i="9"/>
  <c r="H646" i="9"/>
  <c r="D646" i="9"/>
  <c r="I645" i="9"/>
  <c r="H645" i="9"/>
  <c r="D645" i="9"/>
  <c r="I644" i="9"/>
  <c r="H644" i="9"/>
  <c r="D644" i="9"/>
  <c r="I643" i="9"/>
  <c r="H643" i="9"/>
  <c r="D643" i="9"/>
  <c r="I642" i="9"/>
  <c r="H642" i="9"/>
  <c r="D642" i="9"/>
  <c r="I641" i="9"/>
  <c r="H641" i="9"/>
  <c r="D641" i="9"/>
  <c r="I640" i="9"/>
  <c r="H640" i="9"/>
  <c r="D640" i="9"/>
  <c r="I639" i="9"/>
  <c r="H639" i="9"/>
  <c r="D639" i="9"/>
  <c r="I638" i="9"/>
  <c r="H638" i="9"/>
  <c r="D638" i="9"/>
  <c r="I637" i="9"/>
  <c r="H637" i="9"/>
  <c r="D637" i="9"/>
  <c r="I636" i="9"/>
  <c r="H636" i="9"/>
  <c r="D636" i="9"/>
  <c r="I635" i="9"/>
  <c r="H635" i="9"/>
  <c r="D635" i="9"/>
  <c r="I634" i="9"/>
  <c r="H634" i="9"/>
  <c r="D634" i="9"/>
  <c r="I633" i="9"/>
  <c r="H633" i="9"/>
  <c r="D633" i="9"/>
  <c r="I632" i="9"/>
  <c r="H632" i="9"/>
  <c r="D632" i="9"/>
  <c r="I631" i="9"/>
  <c r="H631" i="9"/>
  <c r="D631" i="9"/>
  <c r="I630" i="9"/>
  <c r="H630" i="9"/>
  <c r="D630" i="9"/>
  <c r="I629" i="9"/>
  <c r="H629" i="9"/>
  <c r="D629" i="9"/>
  <c r="I628" i="9"/>
  <c r="H628" i="9"/>
  <c r="D628" i="9"/>
  <c r="I627" i="9"/>
  <c r="H627" i="9"/>
  <c r="D627" i="9"/>
  <c r="I626" i="9"/>
  <c r="H626" i="9"/>
  <c r="D626" i="9"/>
  <c r="I625" i="9"/>
  <c r="H625" i="9"/>
  <c r="D625" i="9"/>
  <c r="I624" i="9"/>
  <c r="H624" i="9"/>
  <c r="D624" i="9"/>
  <c r="I623" i="9"/>
  <c r="H623" i="9"/>
  <c r="D623" i="9"/>
  <c r="I622" i="9"/>
  <c r="H622" i="9"/>
  <c r="D622" i="9"/>
  <c r="I621" i="9"/>
  <c r="H621" i="9"/>
  <c r="D621" i="9"/>
  <c r="I620" i="9"/>
  <c r="H620" i="9"/>
  <c r="D620" i="9"/>
  <c r="I619" i="9"/>
  <c r="H619" i="9"/>
  <c r="D619" i="9"/>
  <c r="I618" i="9"/>
  <c r="H618" i="9"/>
  <c r="D618" i="9"/>
  <c r="I617" i="9"/>
  <c r="H617" i="9"/>
  <c r="D617" i="9"/>
  <c r="I616" i="9"/>
  <c r="H616" i="9"/>
  <c r="D616" i="9"/>
  <c r="I615" i="9"/>
  <c r="H615" i="9"/>
  <c r="D615" i="9"/>
  <c r="I614" i="9"/>
  <c r="H614" i="9"/>
  <c r="D614" i="9"/>
  <c r="I613" i="9"/>
  <c r="H613" i="9"/>
  <c r="D613" i="9"/>
  <c r="I612" i="9"/>
  <c r="H612" i="9"/>
  <c r="D612" i="9"/>
  <c r="I611" i="9"/>
  <c r="H611" i="9"/>
  <c r="D611" i="9"/>
  <c r="I610" i="9"/>
  <c r="H610" i="9"/>
  <c r="D610" i="9"/>
  <c r="I609" i="9"/>
  <c r="H609" i="9"/>
  <c r="D609" i="9"/>
  <c r="I608" i="9"/>
  <c r="H608" i="9"/>
  <c r="D608" i="9"/>
  <c r="I607" i="9"/>
  <c r="H607" i="9"/>
  <c r="D607" i="9"/>
  <c r="I606" i="9"/>
  <c r="H606" i="9"/>
  <c r="D606" i="9"/>
  <c r="I605" i="9"/>
  <c r="H605" i="9"/>
  <c r="D605" i="9"/>
  <c r="I604" i="9"/>
  <c r="H604" i="9"/>
  <c r="D604" i="9"/>
  <c r="I603" i="9"/>
  <c r="H603" i="9"/>
  <c r="D603" i="9"/>
  <c r="I602" i="9"/>
  <c r="H602" i="9"/>
  <c r="D602" i="9"/>
  <c r="I601" i="9"/>
  <c r="H601" i="9"/>
  <c r="D601" i="9"/>
  <c r="I600" i="9"/>
  <c r="H600" i="9"/>
  <c r="D600" i="9"/>
  <c r="I599" i="9"/>
  <c r="H599" i="9"/>
  <c r="D599" i="9"/>
  <c r="I598" i="9"/>
  <c r="H598" i="9"/>
  <c r="D598" i="9"/>
  <c r="I597" i="9"/>
  <c r="H597" i="9"/>
  <c r="D597" i="9"/>
  <c r="I596" i="9"/>
  <c r="H596" i="9"/>
  <c r="D596" i="9"/>
  <c r="I595" i="9"/>
  <c r="H595" i="9"/>
  <c r="D595" i="9"/>
  <c r="I594" i="9"/>
  <c r="H594" i="9"/>
  <c r="D594" i="9"/>
  <c r="I593" i="9"/>
  <c r="H593" i="9"/>
  <c r="D593" i="9"/>
  <c r="I592" i="9"/>
  <c r="H592" i="9"/>
  <c r="D592" i="9"/>
  <c r="I591" i="9"/>
  <c r="H591" i="9"/>
  <c r="D591" i="9"/>
  <c r="I590" i="9"/>
  <c r="H590" i="9"/>
  <c r="D590" i="9"/>
  <c r="I589" i="9"/>
  <c r="H589" i="9"/>
  <c r="D589" i="9"/>
  <c r="I588" i="9"/>
  <c r="H588" i="9"/>
  <c r="D588" i="9"/>
  <c r="I587" i="9"/>
  <c r="H587" i="9"/>
  <c r="D587" i="9"/>
  <c r="I586" i="9"/>
  <c r="H586" i="9"/>
  <c r="D586" i="9"/>
  <c r="I585" i="9"/>
  <c r="H585" i="9"/>
  <c r="D585" i="9"/>
  <c r="I584" i="9"/>
  <c r="H584" i="9"/>
  <c r="D584" i="9"/>
  <c r="I583" i="9"/>
  <c r="H583" i="9"/>
  <c r="D583" i="9"/>
  <c r="I582" i="9"/>
  <c r="H582" i="9"/>
  <c r="D582" i="9"/>
  <c r="I581" i="9"/>
  <c r="H581" i="9"/>
  <c r="D581" i="9"/>
  <c r="I580" i="9"/>
  <c r="H580" i="9"/>
  <c r="D580" i="9"/>
  <c r="I579" i="9"/>
  <c r="H579" i="9"/>
  <c r="D579" i="9"/>
  <c r="I578" i="9"/>
  <c r="H578" i="9"/>
  <c r="D578" i="9"/>
  <c r="I577" i="9"/>
  <c r="H577" i="9"/>
  <c r="D577" i="9"/>
  <c r="I576" i="9"/>
  <c r="H576" i="9"/>
  <c r="D576" i="9"/>
  <c r="I575" i="9"/>
  <c r="H575" i="9"/>
  <c r="D575" i="9"/>
  <c r="I574" i="9"/>
  <c r="H574" i="9"/>
  <c r="D574" i="9"/>
  <c r="I573" i="9"/>
  <c r="H573" i="9"/>
  <c r="D573" i="9"/>
  <c r="I572" i="9"/>
  <c r="H572" i="9"/>
  <c r="D572" i="9"/>
  <c r="I571" i="9"/>
  <c r="H571" i="9"/>
  <c r="D571" i="9"/>
  <c r="I570" i="9"/>
  <c r="H570" i="9"/>
  <c r="D570" i="9"/>
  <c r="I569" i="9"/>
  <c r="H569" i="9"/>
  <c r="D569" i="9"/>
  <c r="I568" i="9"/>
  <c r="H568" i="9"/>
  <c r="D568" i="9"/>
  <c r="I567" i="9"/>
  <c r="H567" i="9"/>
  <c r="D567" i="9"/>
  <c r="I566" i="9"/>
  <c r="H566" i="9"/>
  <c r="D566" i="9"/>
  <c r="I565" i="9"/>
  <c r="H565" i="9"/>
  <c r="D565" i="9"/>
  <c r="I564" i="9"/>
  <c r="H564" i="9"/>
  <c r="D564" i="9"/>
  <c r="I563" i="9"/>
  <c r="H563" i="9"/>
  <c r="D563" i="9"/>
  <c r="I562" i="9"/>
  <c r="H562" i="9"/>
  <c r="D562" i="9"/>
  <c r="I561" i="9"/>
  <c r="H561" i="9"/>
  <c r="D561" i="9"/>
  <c r="I560" i="9"/>
  <c r="H560" i="9"/>
  <c r="D560" i="9"/>
  <c r="I559" i="9"/>
  <c r="H559" i="9"/>
  <c r="D559" i="9"/>
  <c r="I558" i="9"/>
  <c r="H558" i="9"/>
  <c r="D558" i="9"/>
  <c r="I557" i="9"/>
  <c r="H557" i="9"/>
  <c r="D557" i="9"/>
  <c r="I556" i="9"/>
  <c r="H556" i="9"/>
  <c r="D556" i="9"/>
  <c r="I555" i="9"/>
  <c r="H555" i="9"/>
  <c r="D555" i="9"/>
  <c r="I554" i="9"/>
  <c r="H554" i="9"/>
  <c r="D554" i="9"/>
  <c r="I553" i="9"/>
  <c r="H553" i="9"/>
  <c r="D553" i="9"/>
  <c r="I552" i="9"/>
  <c r="H552" i="9"/>
  <c r="D552" i="9"/>
  <c r="I551" i="9"/>
  <c r="H551" i="9"/>
  <c r="D551" i="9"/>
  <c r="I550" i="9"/>
  <c r="H550" i="9"/>
  <c r="D550" i="9"/>
  <c r="I549" i="9"/>
  <c r="H549" i="9"/>
  <c r="D549" i="9"/>
  <c r="I548" i="9"/>
  <c r="H548" i="9"/>
  <c r="D548" i="9"/>
  <c r="I547" i="9"/>
  <c r="H547" i="9"/>
  <c r="D547" i="9"/>
  <c r="I546" i="9"/>
  <c r="H546" i="9"/>
  <c r="D546" i="9"/>
  <c r="I545" i="9"/>
  <c r="H545" i="9"/>
  <c r="D545" i="9"/>
  <c r="I544" i="9"/>
  <c r="H544" i="9"/>
  <c r="D544" i="9"/>
  <c r="I543" i="9"/>
  <c r="H543" i="9"/>
  <c r="D543" i="9"/>
  <c r="I542" i="9"/>
  <c r="H542" i="9"/>
  <c r="D542" i="9"/>
  <c r="I541" i="9"/>
  <c r="H541" i="9"/>
  <c r="D541" i="9"/>
  <c r="I540" i="9"/>
  <c r="H540" i="9"/>
  <c r="D540" i="9"/>
  <c r="I539" i="9"/>
  <c r="H539" i="9"/>
  <c r="D539" i="9"/>
  <c r="I538" i="9"/>
  <c r="H538" i="9"/>
  <c r="D538" i="9"/>
  <c r="I537" i="9"/>
  <c r="H537" i="9"/>
  <c r="D537" i="9"/>
  <c r="I536" i="9"/>
  <c r="H536" i="9"/>
  <c r="D536" i="9"/>
  <c r="I535" i="9"/>
  <c r="H535" i="9"/>
  <c r="D535" i="9"/>
  <c r="I534" i="9"/>
  <c r="H534" i="9"/>
  <c r="D534" i="9"/>
  <c r="I533" i="9"/>
  <c r="H533" i="9"/>
  <c r="D533" i="9"/>
  <c r="I532" i="9"/>
  <c r="H532" i="9"/>
  <c r="D532" i="9"/>
  <c r="I531" i="9"/>
  <c r="H531" i="9"/>
  <c r="D531" i="9"/>
  <c r="I530" i="9"/>
  <c r="H530" i="9"/>
  <c r="D530" i="9"/>
  <c r="I529" i="9"/>
  <c r="H529" i="9"/>
  <c r="D529" i="9"/>
  <c r="I528" i="9"/>
  <c r="H528" i="9"/>
  <c r="D528" i="9"/>
  <c r="I527" i="9"/>
  <c r="H527" i="9"/>
  <c r="D527" i="9"/>
  <c r="I526" i="9"/>
  <c r="H526" i="9"/>
  <c r="D526" i="9"/>
  <c r="I525" i="9"/>
  <c r="H525" i="9"/>
  <c r="D525" i="9"/>
  <c r="I524" i="9"/>
  <c r="H524" i="9"/>
  <c r="D524" i="9"/>
  <c r="I523" i="9"/>
  <c r="H523" i="9"/>
  <c r="D523" i="9"/>
  <c r="I522" i="9"/>
  <c r="H522" i="9"/>
  <c r="D522" i="9"/>
  <c r="I521" i="9"/>
  <c r="H521" i="9"/>
  <c r="D521" i="9"/>
  <c r="I520" i="9"/>
  <c r="H520" i="9"/>
  <c r="D520" i="9"/>
  <c r="I519" i="9"/>
  <c r="H519" i="9"/>
  <c r="D519" i="9"/>
  <c r="I518" i="9"/>
  <c r="H518" i="9"/>
  <c r="D518" i="9"/>
  <c r="I517" i="9"/>
  <c r="H517" i="9"/>
  <c r="D517" i="9"/>
  <c r="I516" i="9"/>
  <c r="H516" i="9"/>
  <c r="D516" i="9"/>
  <c r="I515" i="9"/>
  <c r="H515" i="9"/>
  <c r="D515" i="9"/>
  <c r="I514" i="9"/>
  <c r="H514" i="9"/>
  <c r="D514" i="9"/>
  <c r="I513" i="9"/>
  <c r="H513" i="9"/>
  <c r="D513" i="9"/>
  <c r="I512" i="9"/>
  <c r="H512" i="9"/>
  <c r="D512" i="9"/>
  <c r="I511" i="9"/>
  <c r="H511" i="9"/>
  <c r="D511" i="9"/>
  <c r="I510" i="9"/>
  <c r="H510" i="9"/>
  <c r="D510" i="9"/>
  <c r="I509" i="9"/>
  <c r="H509" i="9"/>
  <c r="D509" i="9"/>
  <c r="I508" i="9"/>
  <c r="H508" i="9"/>
  <c r="D508" i="9"/>
  <c r="I507" i="9"/>
  <c r="H507" i="9"/>
  <c r="D507" i="9"/>
  <c r="I506" i="9"/>
  <c r="H506" i="9"/>
  <c r="D506" i="9"/>
  <c r="I505" i="9"/>
  <c r="H505" i="9"/>
  <c r="D505" i="9"/>
  <c r="I504" i="9"/>
  <c r="H504" i="9"/>
  <c r="D504" i="9"/>
  <c r="I503" i="9"/>
  <c r="H503" i="9"/>
  <c r="D503" i="9"/>
  <c r="I502" i="9"/>
  <c r="H502" i="9"/>
  <c r="D502" i="9"/>
  <c r="I501" i="9"/>
  <c r="H501" i="9"/>
  <c r="D501" i="9"/>
  <c r="I500" i="9"/>
  <c r="H500" i="9"/>
  <c r="D500" i="9"/>
  <c r="I499" i="9"/>
  <c r="H499" i="9"/>
  <c r="D499" i="9"/>
  <c r="I498" i="9"/>
  <c r="H498" i="9"/>
  <c r="D498" i="9"/>
  <c r="I497" i="9"/>
  <c r="H497" i="9"/>
  <c r="D497" i="9"/>
  <c r="I496" i="9"/>
  <c r="H496" i="9"/>
  <c r="D496" i="9"/>
  <c r="I495" i="9"/>
  <c r="H495" i="9"/>
  <c r="D495" i="9"/>
  <c r="I494" i="9"/>
  <c r="H494" i="9"/>
  <c r="D494" i="9"/>
  <c r="I493" i="9"/>
  <c r="H493" i="9"/>
  <c r="D493" i="9"/>
  <c r="I492" i="9"/>
  <c r="H492" i="9"/>
  <c r="D492" i="9"/>
  <c r="I491" i="9"/>
  <c r="H491" i="9"/>
  <c r="D491" i="9"/>
  <c r="I490" i="9"/>
  <c r="H490" i="9"/>
  <c r="D490" i="9"/>
  <c r="I489" i="9"/>
  <c r="H489" i="9"/>
  <c r="D489" i="9"/>
  <c r="I488" i="9"/>
  <c r="H488" i="9"/>
  <c r="D488" i="9"/>
  <c r="I487" i="9"/>
  <c r="H487" i="9"/>
  <c r="D487" i="9"/>
  <c r="I486" i="9"/>
  <c r="H486" i="9"/>
  <c r="D486" i="9"/>
  <c r="I485" i="9"/>
  <c r="H485" i="9"/>
  <c r="D485" i="9"/>
  <c r="I484" i="9"/>
  <c r="H484" i="9"/>
  <c r="D484" i="9"/>
  <c r="I483" i="9"/>
  <c r="H483" i="9"/>
  <c r="D483" i="9"/>
  <c r="I482" i="9"/>
  <c r="H482" i="9"/>
  <c r="D482" i="9"/>
  <c r="I481" i="9"/>
  <c r="H481" i="9"/>
  <c r="D481" i="9"/>
  <c r="I480" i="9"/>
  <c r="H480" i="9"/>
  <c r="D480" i="9"/>
  <c r="I479" i="9"/>
  <c r="H479" i="9"/>
  <c r="D479" i="9"/>
  <c r="I478" i="9"/>
  <c r="H478" i="9"/>
  <c r="D478" i="9"/>
  <c r="I477" i="9"/>
  <c r="H477" i="9"/>
  <c r="D477" i="9"/>
  <c r="I476" i="9"/>
  <c r="H476" i="9"/>
  <c r="D476" i="9"/>
  <c r="I475" i="9"/>
  <c r="H475" i="9"/>
  <c r="D475" i="9"/>
  <c r="I474" i="9"/>
  <c r="H474" i="9"/>
  <c r="D474" i="9"/>
  <c r="I473" i="9"/>
  <c r="H473" i="9"/>
  <c r="D473" i="9"/>
  <c r="I472" i="9"/>
  <c r="H472" i="9"/>
  <c r="D472" i="9"/>
  <c r="I471" i="9"/>
  <c r="H471" i="9"/>
  <c r="D471" i="9"/>
  <c r="I470" i="9"/>
  <c r="H470" i="9"/>
  <c r="D470" i="9"/>
  <c r="I469" i="9"/>
  <c r="H469" i="9"/>
  <c r="D469" i="9"/>
  <c r="I468" i="9"/>
  <c r="H468" i="9"/>
  <c r="D468" i="9"/>
  <c r="I467" i="9"/>
  <c r="H467" i="9"/>
  <c r="D467" i="9"/>
  <c r="I466" i="9"/>
  <c r="H466" i="9"/>
  <c r="D466" i="9"/>
  <c r="I465" i="9"/>
  <c r="H465" i="9"/>
  <c r="D465" i="9"/>
  <c r="I464" i="9"/>
  <c r="H464" i="9"/>
  <c r="D464" i="9"/>
  <c r="I463" i="9"/>
  <c r="H463" i="9"/>
  <c r="D463" i="9"/>
  <c r="I462" i="9"/>
  <c r="H462" i="9"/>
  <c r="D462" i="9"/>
  <c r="I461" i="9"/>
  <c r="H461" i="9"/>
  <c r="D461" i="9"/>
  <c r="I460" i="9"/>
  <c r="H460" i="9"/>
  <c r="D460" i="9"/>
  <c r="I459" i="9"/>
  <c r="H459" i="9"/>
  <c r="D459" i="9"/>
  <c r="I458" i="9"/>
  <c r="H458" i="9"/>
  <c r="D458" i="9"/>
  <c r="I457" i="9"/>
  <c r="H457" i="9"/>
  <c r="D457" i="9"/>
  <c r="I456" i="9"/>
  <c r="H456" i="9"/>
  <c r="D456" i="9"/>
  <c r="I455" i="9"/>
  <c r="H455" i="9"/>
  <c r="D455" i="9"/>
  <c r="I454" i="9"/>
  <c r="H454" i="9"/>
  <c r="G454" i="9"/>
  <c r="D454" i="9"/>
  <c r="I453" i="9"/>
  <c r="H453" i="9"/>
  <c r="G453" i="9"/>
  <c r="D453" i="9"/>
  <c r="I452" i="9"/>
  <c r="H452" i="9"/>
  <c r="G452" i="9"/>
  <c r="D452" i="9"/>
  <c r="I451" i="9"/>
  <c r="H451" i="9"/>
  <c r="G451" i="9"/>
  <c r="D451" i="9"/>
  <c r="I450" i="9"/>
  <c r="H450" i="9"/>
  <c r="G450" i="9"/>
  <c r="D450" i="9"/>
  <c r="I449" i="9"/>
  <c r="H449" i="9"/>
  <c r="G449" i="9"/>
  <c r="D449" i="9"/>
  <c r="I448" i="9"/>
  <c r="H448" i="9"/>
  <c r="G448" i="9"/>
  <c r="D448" i="9"/>
  <c r="I447" i="9"/>
  <c r="H447" i="9"/>
  <c r="G447" i="9"/>
  <c r="D447" i="9"/>
  <c r="Y446" i="9"/>
  <c r="X446" i="9"/>
  <c r="I446" i="9"/>
  <c r="W446" i="9"/>
  <c r="H446" i="9"/>
  <c r="V446" i="9"/>
  <c r="G446" i="9"/>
  <c r="D446" i="9"/>
  <c r="Y445" i="9"/>
  <c r="X445" i="9"/>
  <c r="I445" i="9"/>
  <c r="W445" i="9"/>
  <c r="H445" i="9"/>
  <c r="V445" i="9"/>
  <c r="G445" i="9"/>
  <c r="D445" i="9"/>
  <c r="Y444" i="9"/>
  <c r="X444" i="9"/>
  <c r="I444" i="9"/>
  <c r="W444" i="9"/>
  <c r="H444" i="9"/>
  <c r="V444" i="9"/>
  <c r="G444" i="9"/>
  <c r="D444" i="9"/>
  <c r="Y443" i="9"/>
  <c r="X443" i="9"/>
  <c r="I443" i="9"/>
  <c r="W443" i="9"/>
  <c r="H443" i="9"/>
  <c r="V443" i="9"/>
  <c r="G443" i="9"/>
  <c r="D443" i="9"/>
  <c r="Y442" i="9"/>
  <c r="X442" i="9"/>
  <c r="I442" i="9"/>
  <c r="W442" i="9"/>
  <c r="H442" i="9"/>
  <c r="V442" i="9"/>
  <c r="G442" i="9"/>
  <c r="D442" i="9"/>
  <c r="Y441" i="9"/>
  <c r="X441" i="9"/>
  <c r="I441" i="9"/>
  <c r="W441" i="9"/>
  <c r="H441" i="9"/>
  <c r="V441" i="9"/>
  <c r="G441" i="9"/>
  <c r="D441" i="9"/>
  <c r="Y440" i="9"/>
  <c r="X440" i="9"/>
  <c r="I440" i="9"/>
  <c r="W440" i="9"/>
  <c r="H440" i="9"/>
  <c r="V440" i="9"/>
  <c r="G440" i="9"/>
  <c r="D440" i="9"/>
  <c r="Y439" i="9"/>
  <c r="X439" i="9"/>
  <c r="I439" i="9"/>
  <c r="W439" i="9"/>
  <c r="H439" i="9"/>
  <c r="V439" i="9"/>
  <c r="G439" i="9"/>
  <c r="D439" i="9"/>
  <c r="Y438" i="9"/>
  <c r="X438" i="9"/>
  <c r="I438" i="9"/>
  <c r="W438" i="9"/>
  <c r="H438" i="9"/>
  <c r="V438" i="9"/>
  <c r="G438" i="9"/>
  <c r="D438" i="9"/>
  <c r="Y437" i="9"/>
  <c r="X437" i="9"/>
  <c r="I437" i="9"/>
  <c r="W437" i="9"/>
  <c r="H437" i="9"/>
  <c r="V437" i="9"/>
  <c r="G437" i="9"/>
  <c r="D437" i="9"/>
  <c r="Y436" i="9"/>
  <c r="X436" i="9"/>
  <c r="I436" i="9"/>
  <c r="W436" i="9"/>
  <c r="H436" i="9"/>
  <c r="V436" i="9"/>
  <c r="G436" i="9"/>
  <c r="D436" i="9"/>
  <c r="Y435" i="9"/>
  <c r="X435" i="9"/>
  <c r="I435" i="9"/>
  <c r="W435" i="9"/>
  <c r="H435" i="9"/>
  <c r="V435" i="9"/>
  <c r="G435" i="9"/>
  <c r="D435" i="9"/>
  <c r="Y434" i="9"/>
  <c r="X434" i="9"/>
  <c r="I434" i="9"/>
  <c r="W434" i="9"/>
  <c r="H434" i="9"/>
  <c r="V434" i="9"/>
  <c r="G434" i="9"/>
  <c r="D434" i="9"/>
  <c r="Y433" i="9"/>
  <c r="X433" i="9"/>
  <c r="I433" i="9"/>
  <c r="W433" i="9"/>
  <c r="H433" i="9"/>
  <c r="V433" i="9"/>
  <c r="G433" i="9"/>
  <c r="D433" i="9"/>
  <c r="Y432" i="9"/>
  <c r="X432" i="9"/>
  <c r="I432" i="9"/>
  <c r="W432" i="9"/>
  <c r="H432" i="9"/>
  <c r="V432" i="9"/>
  <c r="G432" i="9"/>
  <c r="D432" i="9"/>
  <c r="Y431" i="9" a="1"/>
  <c r="Y431" i="9"/>
  <c r="X431" i="9" a="1"/>
  <c r="X431" i="9"/>
  <c r="I431" i="9"/>
  <c r="W431" i="9"/>
  <c r="H431" i="9"/>
  <c r="V431" i="9"/>
  <c r="G431" i="9"/>
  <c r="D431" i="9"/>
  <c r="Y430" i="9" a="1"/>
  <c r="Y430" i="9"/>
  <c r="X430" i="9" a="1"/>
  <c r="X430" i="9"/>
  <c r="I430" i="9"/>
  <c r="W430" i="9"/>
  <c r="H430" i="9"/>
  <c r="V430" i="9"/>
  <c r="G430" i="9"/>
  <c r="D430" i="9"/>
  <c r="Y429" i="9" a="1"/>
  <c r="Y429" i="9"/>
  <c r="X429" i="9" a="1"/>
  <c r="X429" i="9"/>
  <c r="I429" i="9"/>
  <c r="W429" i="9"/>
  <c r="H429" i="9"/>
  <c r="V429" i="9"/>
  <c r="G429" i="9"/>
  <c r="D429" i="9"/>
  <c r="Y428" i="9" a="1"/>
  <c r="Y428" i="9"/>
  <c r="X428" i="9" a="1"/>
  <c r="X428" i="9"/>
  <c r="I428" i="9"/>
  <c r="W428" i="9"/>
  <c r="H428" i="9"/>
  <c r="V428" i="9"/>
  <c r="G428" i="9"/>
  <c r="D428" i="9"/>
  <c r="Y427" i="9" a="1"/>
  <c r="Y427" i="9"/>
  <c r="X427" i="9" a="1"/>
  <c r="X427" i="9"/>
  <c r="I427" i="9"/>
  <c r="W427" i="9"/>
  <c r="H427" i="9"/>
  <c r="V427" i="9"/>
  <c r="G427" i="9"/>
  <c r="D427" i="9"/>
  <c r="Y426" i="9" a="1"/>
  <c r="Y426" i="9"/>
  <c r="X426" i="9" a="1"/>
  <c r="X426" i="9"/>
  <c r="I426" i="9"/>
  <c r="W426" i="9"/>
  <c r="H426" i="9"/>
  <c r="V426" i="9"/>
  <c r="G426" i="9"/>
  <c r="D426" i="9"/>
  <c r="Y425" i="9" a="1"/>
  <c r="Y425" i="9"/>
  <c r="X425" i="9" a="1"/>
  <c r="X425" i="9"/>
  <c r="I425" i="9"/>
  <c r="W425" i="9"/>
  <c r="H425" i="9"/>
  <c r="V425" i="9"/>
  <c r="G425" i="9"/>
  <c r="D425" i="9"/>
  <c r="Y424" i="9" a="1"/>
  <c r="Y424" i="9"/>
  <c r="X424" i="9" a="1"/>
  <c r="X424" i="9"/>
  <c r="I424" i="9"/>
  <c r="W424" i="9"/>
  <c r="H424" i="9"/>
  <c r="V424" i="9"/>
  <c r="G424" i="9"/>
  <c r="D424" i="9"/>
  <c r="Y423" i="9" a="1"/>
  <c r="Y423" i="9"/>
  <c r="X423" i="9" a="1"/>
  <c r="X423" i="9"/>
  <c r="I423" i="9"/>
  <c r="W423" i="9"/>
  <c r="H423" i="9"/>
  <c r="V423" i="9"/>
  <c r="G423" i="9"/>
  <c r="D423" i="9"/>
  <c r="Y422" i="9" a="1"/>
  <c r="Y422" i="9"/>
  <c r="X422" i="9" a="1"/>
  <c r="X422" i="9"/>
  <c r="I422" i="9"/>
  <c r="W422" i="9"/>
  <c r="H422" i="9"/>
  <c r="V422" i="9"/>
  <c r="G422" i="9"/>
  <c r="D422" i="9"/>
  <c r="Y421" i="9" a="1"/>
  <c r="Y421" i="9"/>
  <c r="X421" i="9" a="1"/>
  <c r="X421" i="9"/>
  <c r="I421" i="9"/>
  <c r="W421" i="9"/>
  <c r="H421" i="9"/>
  <c r="V421" i="9"/>
  <c r="G421" i="9"/>
  <c r="D421" i="9"/>
  <c r="Y420" i="9" a="1"/>
  <c r="Y420" i="9"/>
  <c r="X420" i="9" a="1"/>
  <c r="X420" i="9"/>
  <c r="I420" i="9"/>
  <c r="W420" i="9"/>
  <c r="H420" i="9"/>
  <c r="V420" i="9"/>
  <c r="G420" i="9"/>
  <c r="D420" i="9"/>
  <c r="Y419" i="9" a="1"/>
  <c r="Y419" i="9"/>
  <c r="X419" i="9" a="1"/>
  <c r="X419" i="9"/>
  <c r="I419" i="9"/>
  <c r="W419" i="9"/>
  <c r="H419" i="9"/>
  <c r="V419" i="9"/>
  <c r="G419" i="9"/>
  <c r="D419" i="9"/>
  <c r="Y418" i="9" a="1"/>
  <c r="Y418" i="9"/>
  <c r="X418" i="9" a="1"/>
  <c r="X418" i="9"/>
  <c r="I418" i="9"/>
  <c r="W418" i="9"/>
  <c r="H418" i="9"/>
  <c r="V418" i="9"/>
  <c r="G418" i="9"/>
  <c r="D418" i="9"/>
  <c r="Y417" i="9" a="1"/>
  <c r="Y417" i="9"/>
  <c r="X417" i="9" a="1"/>
  <c r="X417" i="9"/>
  <c r="I417" i="9"/>
  <c r="W417" i="9"/>
  <c r="H417" i="9"/>
  <c r="V417" i="9"/>
  <c r="G417" i="9"/>
  <c r="D417" i="9"/>
  <c r="Y416" i="9" a="1"/>
  <c r="Y416" i="9"/>
  <c r="X416" i="9" a="1"/>
  <c r="X416" i="9"/>
  <c r="I416" i="9"/>
  <c r="W416" i="9"/>
  <c r="H416" i="9"/>
  <c r="V416" i="9"/>
  <c r="G416" i="9"/>
  <c r="D416" i="9"/>
  <c r="Y415" i="9" a="1"/>
  <c r="Y415" i="9"/>
  <c r="X415" i="9" a="1"/>
  <c r="X415" i="9"/>
  <c r="I415" i="9"/>
  <c r="W415" i="9"/>
  <c r="H415" i="9"/>
  <c r="V415" i="9"/>
  <c r="G415" i="9"/>
  <c r="D415" i="9"/>
  <c r="Y414" i="9" a="1"/>
  <c r="Y414" i="9"/>
  <c r="X414" i="9" a="1"/>
  <c r="X414" i="9"/>
  <c r="I414" i="9"/>
  <c r="W414" i="9"/>
  <c r="H414" i="9"/>
  <c r="V414" i="9"/>
  <c r="G414" i="9"/>
  <c r="D414" i="9"/>
  <c r="Y413" i="9" a="1"/>
  <c r="Y413" i="9"/>
  <c r="X413" i="9" a="1"/>
  <c r="X413" i="9"/>
  <c r="I413" i="9"/>
  <c r="W413" i="9"/>
  <c r="H413" i="9"/>
  <c r="V413" i="9"/>
  <c r="G413" i="9"/>
  <c r="D413" i="9"/>
  <c r="Y412" i="9" a="1"/>
  <c r="Y412" i="9"/>
  <c r="X412" i="9" a="1"/>
  <c r="X412" i="9"/>
  <c r="I412" i="9"/>
  <c r="W412" i="9"/>
  <c r="H412" i="9"/>
  <c r="V412" i="9"/>
  <c r="G412" i="9"/>
  <c r="D412" i="9"/>
  <c r="Y411" i="9" a="1"/>
  <c r="Y411" i="9"/>
  <c r="X411" i="9" a="1"/>
  <c r="X411" i="9"/>
  <c r="I411" i="9"/>
  <c r="W411" i="9"/>
  <c r="H411" i="9"/>
  <c r="V411" i="9"/>
  <c r="G411" i="9"/>
  <c r="D411" i="9"/>
  <c r="Y410" i="9" a="1"/>
  <c r="Y410" i="9"/>
  <c r="X410" i="9" a="1"/>
  <c r="X410" i="9"/>
  <c r="I410" i="9"/>
  <c r="W410" i="9"/>
  <c r="H410" i="9"/>
  <c r="V410" i="9"/>
  <c r="G410" i="9"/>
  <c r="D410" i="9"/>
  <c r="Y409" i="9" a="1"/>
  <c r="Y409" i="9"/>
  <c r="X409" i="9" a="1"/>
  <c r="X409" i="9"/>
  <c r="I409" i="9"/>
  <c r="W409" i="9"/>
  <c r="H409" i="9"/>
  <c r="V409" i="9"/>
  <c r="G409" i="9"/>
  <c r="D409" i="9"/>
  <c r="Y408" i="9" a="1"/>
  <c r="Y408" i="9"/>
  <c r="X408" i="9" a="1"/>
  <c r="X408" i="9"/>
  <c r="I408" i="9"/>
  <c r="W408" i="9"/>
  <c r="H408" i="9"/>
  <c r="V408" i="9"/>
  <c r="G408" i="9"/>
  <c r="D408" i="9"/>
  <c r="Y407" i="9" a="1"/>
  <c r="Y407" i="9"/>
  <c r="X407" i="9" a="1"/>
  <c r="X407" i="9"/>
  <c r="I407" i="9"/>
  <c r="W407" i="9"/>
  <c r="H407" i="9"/>
  <c r="V407" i="9"/>
  <c r="G407" i="9"/>
  <c r="D407" i="9"/>
  <c r="Y406" i="9" a="1"/>
  <c r="Y406" i="9"/>
  <c r="X406" i="9" a="1"/>
  <c r="X406" i="9"/>
  <c r="I406" i="9"/>
  <c r="W406" i="9"/>
  <c r="H406" i="9"/>
  <c r="V406" i="9"/>
  <c r="G406" i="9"/>
  <c r="D406" i="9"/>
  <c r="Y405" i="9" a="1"/>
  <c r="Y405" i="9"/>
  <c r="X405" i="9" a="1"/>
  <c r="X405" i="9"/>
  <c r="I405" i="9"/>
  <c r="W405" i="9"/>
  <c r="H405" i="9"/>
  <c r="V405" i="9"/>
  <c r="G405" i="9"/>
  <c r="D405" i="9"/>
  <c r="Y404" i="9" a="1"/>
  <c r="Y404" i="9"/>
  <c r="X404" i="9" a="1"/>
  <c r="X404" i="9"/>
  <c r="I404" i="9"/>
  <c r="W404" i="9"/>
  <c r="H404" i="9"/>
  <c r="V404" i="9"/>
  <c r="G404" i="9"/>
  <c r="D404" i="9"/>
  <c r="Y403" i="9" a="1"/>
  <c r="Y403" i="9"/>
  <c r="X403" i="9" a="1"/>
  <c r="X403" i="9"/>
  <c r="I403" i="9"/>
  <c r="W403" i="9"/>
  <c r="H403" i="9"/>
  <c r="V403" i="9"/>
  <c r="G403" i="9"/>
  <c r="D403" i="9"/>
  <c r="Y402" i="9" a="1"/>
  <c r="Y402" i="9"/>
  <c r="X402" i="9" a="1"/>
  <c r="X402" i="9"/>
  <c r="I402" i="9"/>
  <c r="W402" i="9"/>
  <c r="H402" i="9"/>
  <c r="V402" i="9"/>
  <c r="G402" i="9"/>
  <c r="D402" i="9"/>
  <c r="Y401" i="9" a="1"/>
  <c r="Y401" i="9"/>
  <c r="X401" i="9" a="1"/>
  <c r="X401" i="9"/>
  <c r="I401" i="9"/>
  <c r="W401" i="9"/>
  <c r="H401" i="9"/>
  <c r="V401" i="9"/>
  <c r="G401" i="9"/>
  <c r="D401" i="9"/>
  <c r="Y400" i="9" a="1"/>
  <c r="Y400" i="9"/>
  <c r="X400" i="9" a="1"/>
  <c r="X400" i="9"/>
  <c r="I400" i="9"/>
  <c r="W400" i="9"/>
  <c r="H400" i="9"/>
  <c r="V400" i="9"/>
  <c r="G400" i="9"/>
  <c r="D400" i="9"/>
  <c r="Y399" i="9" a="1"/>
  <c r="Y399" i="9"/>
  <c r="X399" i="9" a="1"/>
  <c r="X399" i="9"/>
  <c r="I399" i="9"/>
  <c r="W399" i="9"/>
  <c r="H399" i="9"/>
  <c r="V399" i="9"/>
  <c r="G399" i="9"/>
  <c r="D399" i="9"/>
  <c r="Y398" i="9" a="1"/>
  <c r="Y398" i="9"/>
  <c r="X398" i="9" a="1"/>
  <c r="X398" i="9"/>
  <c r="I398" i="9"/>
  <c r="W398" i="9"/>
  <c r="H398" i="9"/>
  <c r="V398" i="9"/>
  <c r="G398" i="9"/>
  <c r="D398" i="9"/>
  <c r="Y397" i="9" a="1"/>
  <c r="Y397" i="9"/>
  <c r="X397" i="9" a="1"/>
  <c r="X397" i="9"/>
  <c r="G397" i="9"/>
  <c r="D397" i="9"/>
  <c r="Y396" i="9" a="1"/>
  <c r="Y396" i="9"/>
  <c r="X396" i="9" a="1"/>
  <c r="X396" i="9"/>
  <c r="G396" i="9"/>
  <c r="D396" i="9"/>
  <c r="Y395" i="9" a="1"/>
  <c r="Y395" i="9" s="1"/>
  <c r="X395" i="9" a="1"/>
  <c r="X395" i="9"/>
  <c r="G395" i="9"/>
  <c r="D395" i="9"/>
  <c r="Y394" i="9" a="1"/>
  <c r="Y394" i="9" s="1"/>
  <c r="X394" i="9" a="1"/>
  <c r="X394" i="9"/>
  <c r="G394" i="9"/>
  <c r="D394" i="9"/>
  <c r="Y393" i="9" a="1"/>
  <c r="Y393" i="9" s="1"/>
  <c r="X393" i="9" a="1"/>
  <c r="X393" i="9"/>
  <c r="G393" i="9"/>
  <c r="D393" i="9"/>
  <c r="Y392" i="9" a="1"/>
  <c r="Y392" i="9" s="1"/>
  <c r="X392" i="9" a="1"/>
  <c r="X392" i="9"/>
  <c r="G392" i="9"/>
  <c r="D392" i="9"/>
  <c r="Y391" i="9" a="1"/>
  <c r="Y391" i="9" s="1"/>
  <c r="X391" i="9" a="1"/>
  <c r="X391" i="9"/>
  <c r="G391" i="9"/>
  <c r="D391" i="9"/>
  <c r="Y390" i="9" a="1"/>
  <c r="Y390" i="9" s="1"/>
  <c r="X390" i="9" a="1"/>
  <c r="X390" i="9"/>
  <c r="G390" i="9"/>
  <c r="D390" i="9"/>
  <c r="Y389" i="9" a="1"/>
  <c r="Y389" i="9" s="1"/>
  <c r="X389" i="9" a="1"/>
  <c r="X389" i="9"/>
  <c r="G389" i="9"/>
  <c r="D389" i="9"/>
  <c r="Y388" i="9" a="1"/>
  <c r="Y388" i="9" s="1"/>
  <c r="X388" i="9" a="1"/>
  <c r="X388" i="9"/>
  <c r="G388" i="9"/>
  <c r="D388" i="9"/>
  <c r="Y387" i="9" a="1"/>
  <c r="Y387" i="9" s="1"/>
  <c r="X387" i="9" a="1"/>
  <c r="X387" i="9"/>
  <c r="G387" i="9"/>
  <c r="D387" i="9"/>
  <c r="Y386" i="9" a="1"/>
  <c r="Y386" i="9" s="1"/>
  <c r="X386" i="9" a="1"/>
  <c r="X386" i="9"/>
  <c r="G386" i="9"/>
  <c r="D386" i="9"/>
  <c r="Y385" i="9" a="1"/>
  <c r="Y385" i="9" s="1"/>
  <c r="X385" i="9" a="1"/>
  <c r="X385" i="9"/>
  <c r="G385" i="9"/>
  <c r="D385" i="9"/>
  <c r="Y384" i="9" a="1"/>
  <c r="Y384" i="9" s="1"/>
  <c r="X384" i="9" a="1"/>
  <c r="X384" i="9"/>
  <c r="G384" i="9"/>
  <c r="D384" i="9"/>
  <c r="Y383" i="9" a="1"/>
  <c r="Y383" i="9" s="1"/>
  <c r="X383" i="9" a="1"/>
  <c r="X383" i="9"/>
  <c r="G383" i="9"/>
  <c r="D383" i="9"/>
  <c r="Y382" i="9" a="1"/>
  <c r="Y382" i="9" s="1"/>
  <c r="X382" i="9" a="1"/>
  <c r="X382" i="9"/>
  <c r="G382" i="9"/>
  <c r="D382" i="9"/>
  <c r="Y381" i="9" a="1"/>
  <c r="Y381" i="9" s="1"/>
  <c r="X381" i="9" a="1"/>
  <c r="X381" i="9"/>
  <c r="G381" i="9"/>
  <c r="D381" i="9"/>
  <c r="Y380" i="9" a="1"/>
  <c r="Y380" i="9" s="1"/>
  <c r="X380" i="9" a="1"/>
  <c r="X380" i="9"/>
  <c r="G380" i="9"/>
  <c r="D380" i="9"/>
  <c r="Y379" i="9" a="1"/>
  <c r="Y379" i="9" s="1"/>
  <c r="X379" i="9" a="1"/>
  <c r="X379" i="9"/>
  <c r="G379" i="9"/>
  <c r="D379" i="9"/>
  <c r="Y378" i="9" a="1"/>
  <c r="Y378" i="9" s="1"/>
  <c r="X378" i="9" a="1"/>
  <c r="X378" i="9"/>
  <c r="G378" i="9"/>
  <c r="D378" i="9"/>
  <c r="Y377" i="9" a="1"/>
  <c r="Y377" i="9" s="1"/>
  <c r="X377" i="9" a="1"/>
  <c r="X377" i="9"/>
  <c r="G377" i="9"/>
  <c r="D377" i="9"/>
  <c r="Y376" i="9" a="1"/>
  <c r="Y376" i="9" s="1"/>
  <c r="X376" i="9" a="1"/>
  <c r="X376" i="9"/>
  <c r="G376" i="9"/>
  <c r="D376" i="9"/>
  <c r="Y375" i="9" a="1"/>
  <c r="Y375" i="9" s="1"/>
  <c r="X375" i="9" a="1"/>
  <c r="X375" i="9"/>
  <c r="G375" i="9"/>
  <c r="D375" i="9"/>
  <c r="Y374" i="9" a="1"/>
  <c r="Y374" i="9" s="1"/>
  <c r="X374" i="9" a="1"/>
  <c r="X374" i="9"/>
  <c r="G374" i="9"/>
  <c r="D374" i="9"/>
  <c r="Y373" i="9" a="1"/>
  <c r="Y373" i="9" s="1"/>
  <c r="X373" i="9" a="1"/>
  <c r="X373" i="9"/>
  <c r="G373" i="9"/>
  <c r="D373" i="9"/>
  <c r="Y372" i="9" a="1"/>
  <c r="Y372" i="9" s="1"/>
  <c r="X372" i="9" a="1"/>
  <c r="X372" i="9"/>
  <c r="G372" i="9"/>
  <c r="D372" i="9"/>
  <c r="Y371" i="9" a="1"/>
  <c r="Y371" i="9" s="1"/>
  <c r="X371" i="9" a="1"/>
  <c r="X371" i="9"/>
  <c r="G371" i="9"/>
  <c r="D371" i="9"/>
  <c r="Y370" i="9" a="1"/>
  <c r="Y370" i="9" s="1"/>
  <c r="X370" i="9" a="1"/>
  <c r="X370" i="9"/>
  <c r="G370" i="9"/>
  <c r="D370" i="9"/>
  <c r="Y369" i="9" a="1"/>
  <c r="Y369" i="9" s="1"/>
  <c r="X369" i="9" a="1"/>
  <c r="X369" i="9"/>
  <c r="G369" i="9"/>
  <c r="D369" i="9"/>
  <c r="Y368" i="9" a="1"/>
  <c r="Y368" i="9" s="1"/>
  <c r="X368" i="9" a="1"/>
  <c r="X368" i="9"/>
  <c r="G368" i="9"/>
  <c r="D368" i="9"/>
  <c r="Y367" i="9" a="1"/>
  <c r="Y367" i="9" s="1"/>
  <c r="X367" i="9" a="1"/>
  <c r="X367" i="9"/>
  <c r="G367" i="9"/>
  <c r="D367" i="9"/>
  <c r="Y366" i="9" a="1"/>
  <c r="Y366" i="9" s="1"/>
  <c r="X366" i="9" a="1"/>
  <c r="X366" i="9"/>
  <c r="G366" i="9"/>
  <c r="D366" i="9"/>
  <c r="Y365" i="9" a="1"/>
  <c r="Y365" i="9" s="1"/>
  <c r="X365" i="9" a="1"/>
  <c r="X365" i="9"/>
  <c r="G365" i="9"/>
  <c r="D365" i="9"/>
  <c r="Y364" i="9" a="1"/>
  <c r="Y364" i="9" s="1"/>
  <c r="X364" i="9" a="1"/>
  <c r="X364" i="9"/>
  <c r="G364" i="9"/>
  <c r="D364" i="9"/>
  <c r="Y363" i="9" a="1"/>
  <c r="Y363" i="9" s="1"/>
  <c r="X363" i="9" a="1"/>
  <c r="X363" i="9"/>
  <c r="G363" i="9"/>
  <c r="D363" i="9"/>
  <c r="Y362" i="9" a="1"/>
  <c r="Y362" i="9" s="1"/>
  <c r="X362" i="9" a="1"/>
  <c r="X362" i="9"/>
  <c r="G362" i="9"/>
  <c r="D362" i="9"/>
  <c r="Y361" i="9" a="1"/>
  <c r="Y361" i="9" s="1"/>
  <c r="X361" i="9" a="1"/>
  <c r="X361" i="9"/>
  <c r="G361" i="9"/>
  <c r="D361" i="9"/>
  <c r="Y360" i="9" a="1"/>
  <c r="Y360" i="9" s="1"/>
  <c r="X360" i="9" a="1"/>
  <c r="X360" i="9"/>
  <c r="G360" i="9"/>
  <c r="D360" i="9"/>
  <c r="Y359" i="9" a="1"/>
  <c r="Y359" i="9" s="1"/>
  <c r="X359" i="9" a="1"/>
  <c r="X359" i="9"/>
  <c r="G359" i="9"/>
  <c r="D359" i="9"/>
  <c r="Y358" i="9" a="1"/>
  <c r="Y358" i="9" s="1"/>
  <c r="X358" i="9" a="1"/>
  <c r="X358" i="9"/>
  <c r="G358" i="9"/>
  <c r="D358" i="9"/>
  <c r="Y357" i="9" a="1"/>
  <c r="Y357" i="9" s="1"/>
  <c r="X357" i="9" a="1"/>
  <c r="X357" i="9"/>
  <c r="G357" i="9"/>
  <c r="D357" i="9"/>
  <c r="Y356" i="9" a="1"/>
  <c r="Y356" i="9" s="1"/>
  <c r="X356" i="9" a="1"/>
  <c r="X356" i="9"/>
  <c r="G356" i="9"/>
  <c r="D356" i="9"/>
  <c r="Y355" i="9" a="1"/>
  <c r="Y355" i="9" s="1"/>
  <c r="X355" i="9" a="1"/>
  <c r="X355" i="9"/>
  <c r="G355" i="9"/>
  <c r="D355" i="9"/>
  <c r="Y354" i="9" a="1"/>
  <c r="Y354" i="9" s="1"/>
  <c r="X354" i="9" a="1"/>
  <c r="X354" i="9"/>
  <c r="G354" i="9"/>
  <c r="D354" i="9"/>
  <c r="Y353" i="9" a="1"/>
  <c r="Y353" i="9" s="1"/>
  <c r="X353" i="9" a="1"/>
  <c r="X353" i="9"/>
  <c r="G353" i="9"/>
  <c r="D353" i="9"/>
  <c r="Y352" i="9" a="1"/>
  <c r="Y352" i="9" s="1"/>
  <c r="X352" i="9" a="1"/>
  <c r="X352" i="9"/>
  <c r="G352" i="9"/>
  <c r="D352" i="9"/>
  <c r="Y351" i="9" a="1"/>
  <c r="Y351" i="9" s="1"/>
  <c r="X351" i="9" a="1"/>
  <c r="X351" i="9"/>
  <c r="G351" i="9"/>
  <c r="D351" i="9"/>
  <c r="Y350" i="9" a="1"/>
  <c r="Y350" i="9" s="1"/>
  <c r="X350" i="9" a="1"/>
  <c r="X350" i="9" s="1"/>
  <c r="G350" i="9"/>
  <c r="D350" i="9"/>
  <c r="Y349" i="9" a="1"/>
  <c r="Y349" i="9"/>
  <c r="X349" i="9" a="1"/>
  <c r="X349" i="9" s="1"/>
  <c r="G349" i="9"/>
  <c r="D349" i="9"/>
  <c r="Y348" i="9" a="1"/>
  <c r="Y348" i="9"/>
  <c r="X348" i="9" a="1"/>
  <c r="X348" i="9" s="1"/>
  <c r="G348" i="9"/>
  <c r="D348" i="9"/>
  <c r="Y347" i="9" a="1"/>
  <c r="Y347" i="9" s="1"/>
  <c r="X347" i="9" a="1"/>
  <c r="X347" i="9" s="1"/>
  <c r="G347" i="9"/>
  <c r="D347" i="9"/>
  <c r="Y346" i="9" a="1"/>
  <c r="Y346" i="9" s="1"/>
  <c r="X346" i="9" a="1"/>
  <c r="X346" i="9" s="1"/>
  <c r="G346" i="9"/>
  <c r="D346" i="9"/>
  <c r="Y345" i="9" a="1"/>
  <c r="Y345" i="9"/>
  <c r="X345" i="9" a="1"/>
  <c r="X345" i="9" s="1"/>
  <c r="G345" i="9"/>
  <c r="D345" i="9"/>
  <c r="Y344" i="9" a="1"/>
  <c r="Y344" i="9"/>
  <c r="X344" i="9" a="1"/>
  <c r="X344" i="9" s="1"/>
  <c r="G344" i="9"/>
  <c r="D344" i="9"/>
  <c r="Y343" i="9" a="1"/>
  <c r="Y343" i="9" s="1"/>
  <c r="X343" i="9" a="1"/>
  <c r="X343" i="9" s="1"/>
  <c r="G343" i="9"/>
  <c r="D343" i="9"/>
  <c r="Y342" i="9" a="1"/>
  <c r="Y342" i="9" s="1"/>
  <c r="X342" i="9" a="1"/>
  <c r="X342" i="9" s="1"/>
  <c r="G342" i="9"/>
  <c r="D342" i="9"/>
  <c r="Y341" i="9" a="1"/>
  <c r="Y341" i="9"/>
  <c r="X341" i="9" a="1"/>
  <c r="X341" i="9" s="1"/>
  <c r="G341" i="9"/>
  <c r="D341" i="9"/>
  <c r="Y340" i="9" a="1"/>
  <c r="Y340" i="9"/>
  <c r="X340" i="9" a="1"/>
  <c r="X340" i="9" s="1"/>
  <c r="G340" i="9"/>
  <c r="D340" i="9"/>
  <c r="Y339" i="9" a="1"/>
  <c r="Y339" i="9" s="1"/>
  <c r="X339" i="9" a="1"/>
  <c r="X339" i="9" s="1"/>
  <c r="G339" i="9"/>
  <c r="D339" i="9"/>
  <c r="Y338" i="9" a="1"/>
  <c r="Y338" i="9" s="1"/>
  <c r="X338" i="9" a="1"/>
  <c r="X338" i="9" s="1"/>
  <c r="G338" i="9"/>
  <c r="D338" i="9"/>
  <c r="Y337" i="9" a="1"/>
  <c r="Y337" i="9"/>
  <c r="X337" i="9" a="1"/>
  <c r="X337" i="9" s="1"/>
  <c r="G337" i="9"/>
  <c r="D337" i="9"/>
  <c r="Y336" i="9" a="1"/>
  <c r="Y336" i="9"/>
  <c r="X336" i="9" a="1"/>
  <c r="X336" i="9" s="1"/>
  <c r="G336" i="9"/>
  <c r="D336" i="9"/>
  <c r="Y335" i="9" a="1"/>
  <c r="Y335" i="9" s="1"/>
  <c r="X335" i="9" a="1"/>
  <c r="X335" i="9" s="1"/>
  <c r="G335" i="9"/>
  <c r="D335" i="9"/>
  <c r="Y334" i="9" a="1"/>
  <c r="Y334" i="9" s="1"/>
  <c r="X334" i="9" a="1"/>
  <c r="X334" i="9" s="1"/>
  <c r="G334" i="9"/>
  <c r="D334" i="9"/>
  <c r="Y333" i="9" a="1"/>
  <c r="Y333" i="9"/>
  <c r="X333" i="9" a="1"/>
  <c r="X333" i="9" s="1"/>
  <c r="G333" i="9"/>
  <c r="D333" i="9"/>
  <c r="Y332" i="9" a="1"/>
  <c r="Y332" i="9"/>
  <c r="X332" i="9" a="1"/>
  <c r="X332" i="9" s="1"/>
  <c r="G332" i="9"/>
  <c r="D332" i="9"/>
  <c r="Y331" i="9" a="1"/>
  <c r="Y331" i="9" s="1"/>
  <c r="X331" i="9" a="1"/>
  <c r="X331" i="9" s="1"/>
  <c r="G331" i="9"/>
  <c r="D331" i="9"/>
  <c r="Y330" i="9" a="1"/>
  <c r="Y330" i="9" s="1"/>
  <c r="X330" i="9" a="1"/>
  <c r="X330" i="9" s="1"/>
  <c r="G330" i="9"/>
  <c r="D330" i="9"/>
  <c r="Y329" i="9" a="1"/>
  <c r="Y329" i="9"/>
  <c r="X329" i="9" a="1"/>
  <c r="X329" i="9" s="1"/>
  <c r="G329" i="9"/>
  <c r="D329" i="9"/>
  <c r="Y328" i="9" a="1"/>
  <c r="Y328" i="9"/>
  <c r="X328" i="9" a="1"/>
  <c r="X328" i="9" s="1"/>
  <c r="G328" i="9"/>
  <c r="D328" i="9"/>
  <c r="Y327" i="9" a="1"/>
  <c r="Y327" i="9" s="1"/>
  <c r="X327" i="9" a="1"/>
  <c r="X327" i="9" s="1"/>
  <c r="G327" i="9"/>
  <c r="D327" i="9"/>
  <c r="Y326" i="9" a="1"/>
  <c r="Y326" i="9" s="1"/>
  <c r="X326" i="9" a="1"/>
  <c r="X326" i="9" s="1"/>
  <c r="G326" i="9"/>
  <c r="D326" i="9"/>
  <c r="Y325" i="9" a="1"/>
  <c r="Y325" i="9"/>
  <c r="X325" i="9" a="1"/>
  <c r="X325" i="9" s="1"/>
  <c r="G325" i="9"/>
  <c r="D325" i="9"/>
  <c r="Y324" i="9" a="1"/>
  <c r="Y324" i="9"/>
  <c r="X324" i="9" a="1"/>
  <c r="X324" i="9" s="1"/>
  <c r="G324" i="9"/>
  <c r="D324" i="9"/>
  <c r="Y323" i="9" a="1"/>
  <c r="Y323" i="9" s="1"/>
  <c r="X323" i="9" a="1"/>
  <c r="X323" i="9" s="1"/>
  <c r="G323" i="9"/>
  <c r="D323" i="9"/>
  <c r="Y322" i="9" a="1"/>
  <c r="Y322" i="9" s="1"/>
  <c r="X322" i="9" a="1"/>
  <c r="X322" i="9" s="1"/>
  <c r="G322" i="9"/>
  <c r="D322" i="9"/>
  <c r="Y321" i="9" a="1"/>
  <c r="Y321" i="9"/>
  <c r="X321" i="9" a="1"/>
  <c r="X321" i="9" s="1"/>
  <c r="G321" i="9"/>
  <c r="D321" i="9"/>
  <c r="Y320" i="9" a="1"/>
  <c r="Y320" i="9"/>
  <c r="X320" i="9" a="1"/>
  <c r="X320" i="9" s="1"/>
  <c r="G320" i="9"/>
  <c r="D320" i="9"/>
  <c r="Y319" i="9" a="1"/>
  <c r="Y319" i="9" s="1"/>
  <c r="X319" i="9" a="1"/>
  <c r="X319" i="9" s="1"/>
  <c r="G319" i="9"/>
  <c r="D319" i="9"/>
  <c r="Y318" i="9" a="1"/>
  <c r="Y318" i="9" s="1"/>
  <c r="X318" i="9" a="1"/>
  <c r="X318" i="9" s="1"/>
  <c r="G318" i="9"/>
  <c r="D318" i="9"/>
  <c r="Y317" i="9" a="1"/>
  <c r="Y317" i="9"/>
  <c r="X317" i="9" a="1"/>
  <c r="X317" i="9" s="1"/>
  <c r="G317" i="9"/>
  <c r="D317" i="9"/>
  <c r="Y316" i="9" a="1"/>
  <c r="Y316" i="9"/>
  <c r="X316" i="9" a="1"/>
  <c r="X316" i="9" s="1"/>
  <c r="G316" i="9"/>
  <c r="D316" i="9"/>
  <c r="Y315" i="9" a="1"/>
  <c r="Y315" i="9" s="1"/>
  <c r="X315" i="9" a="1"/>
  <c r="X315" i="9" s="1"/>
  <c r="G315" i="9"/>
  <c r="D315" i="9"/>
  <c r="Y314" i="9" a="1"/>
  <c r="Y314" i="9" s="1"/>
  <c r="X314" i="9" a="1"/>
  <c r="X314" i="9" s="1"/>
  <c r="G314" i="9"/>
  <c r="D314" i="9"/>
  <c r="Y313" i="9" a="1"/>
  <c r="Y313" i="9"/>
  <c r="X313" i="9" a="1"/>
  <c r="X313" i="9" s="1"/>
  <c r="G313" i="9"/>
  <c r="D313" i="9"/>
  <c r="Y312" i="9" a="1"/>
  <c r="Y312" i="9"/>
  <c r="X312" i="9" a="1"/>
  <c r="X312" i="9" s="1"/>
  <c r="G312" i="9"/>
  <c r="D312" i="9"/>
  <c r="Y311" i="9" a="1"/>
  <c r="Y311" i="9" s="1"/>
  <c r="X311" i="9" a="1"/>
  <c r="X311" i="9" s="1"/>
  <c r="G311" i="9"/>
  <c r="D311" i="9"/>
  <c r="Y310" i="9" a="1"/>
  <c r="Y310" i="9" s="1"/>
  <c r="X310" i="9" a="1"/>
  <c r="X310" i="9" s="1"/>
  <c r="G310" i="9"/>
  <c r="D310" i="9"/>
  <c r="Y309" i="9" a="1"/>
  <c r="Y309" i="9"/>
  <c r="X309" i="9" a="1"/>
  <c r="X309" i="9" s="1"/>
  <c r="G309" i="9"/>
  <c r="D309" i="9"/>
  <c r="Y308" i="9" a="1"/>
  <c r="Y308" i="9"/>
  <c r="X308" i="9" a="1"/>
  <c r="X308" i="9" s="1"/>
  <c r="G308" i="9"/>
  <c r="D308" i="9"/>
  <c r="Y307" i="9" a="1"/>
  <c r="Y307" i="9" s="1"/>
  <c r="X307" i="9" a="1"/>
  <c r="X307" i="9" s="1"/>
  <c r="G307" i="9"/>
  <c r="D307" i="9"/>
  <c r="Y306" i="9" a="1"/>
  <c r="Y306" i="9" s="1"/>
  <c r="X306" i="9" a="1"/>
  <c r="X306" i="9" s="1"/>
  <c r="G306" i="9"/>
  <c r="D306" i="9"/>
  <c r="Y305" i="9" a="1"/>
  <c r="Y305" i="9"/>
  <c r="X305" i="9" a="1"/>
  <c r="X305" i="9" s="1"/>
  <c r="G305" i="9"/>
  <c r="D305" i="9"/>
  <c r="Y304" i="9" a="1"/>
  <c r="Y304" i="9"/>
  <c r="X304" i="9" a="1"/>
  <c r="X304" i="9" s="1"/>
  <c r="G304" i="9"/>
  <c r="D304" i="9"/>
  <c r="Y303" i="9" a="1"/>
  <c r="Y303" i="9" s="1"/>
  <c r="X303" i="9" a="1"/>
  <c r="X303" i="9" s="1"/>
  <c r="G303" i="9"/>
  <c r="D303" i="9"/>
  <c r="Y302" i="9" a="1"/>
  <c r="Y302" i="9" s="1"/>
  <c r="X302" i="9" a="1"/>
  <c r="X302" i="9" s="1"/>
  <c r="G302" i="9"/>
  <c r="D302" i="9"/>
  <c r="Y301" i="9" a="1"/>
  <c r="Y301" i="9"/>
  <c r="X301" i="9" a="1"/>
  <c r="X301" i="9" s="1"/>
  <c r="G301" i="9"/>
  <c r="D301" i="9"/>
  <c r="Y300" i="9" a="1"/>
  <c r="Y300" i="9"/>
  <c r="X300" i="9" a="1"/>
  <c r="X300" i="9" s="1"/>
  <c r="G300" i="9"/>
  <c r="D300" i="9"/>
  <c r="Y299" i="9" a="1"/>
  <c r="Y299" i="9" s="1"/>
  <c r="X299" i="9" a="1"/>
  <c r="X299" i="9" s="1"/>
  <c r="G299" i="9"/>
  <c r="D299" i="9"/>
  <c r="Y298" i="9" a="1"/>
  <c r="Y298" i="9" s="1"/>
  <c r="X298" i="9" a="1"/>
  <c r="X298" i="9" s="1"/>
  <c r="G298" i="9"/>
  <c r="D298" i="9"/>
  <c r="Y297" i="9" a="1"/>
  <c r="Y297" i="9"/>
  <c r="X297" i="9" a="1"/>
  <c r="X297" i="9" s="1"/>
  <c r="G297" i="9"/>
  <c r="D297" i="9"/>
  <c r="Y296" i="9" a="1"/>
  <c r="Y296" i="9"/>
  <c r="X296" i="9" a="1"/>
  <c r="X296" i="9" s="1"/>
  <c r="G296" i="9"/>
  <c r="D296" i="9"/>
  <c r="Y295" i="9" a="1"/>
  <c r="Y295" i="9" s="1"/>
  <c r="X295" i="9" a="1"/>
  <c r="X295" i="9" s="1"/>
  <c r="G295" i="9"/>
  <c r="D295" i="9"/>
  <c r="Y294" i="9" a="1"/>
  <c r="Y294" i="9" s="1"/>
  <c r="X294" i="9" a="1"/>
  <c r="X294" i="9" s="1"/>
  <c r="G294" i="9"/>
  <c r="D294" i="9"/>
  <c r="Y293" i="9" a="1"/>
  <c r="Y293" i="9"/>
  <c r="X293" i="9" a="1"/>
  <c r="X293" i="9" s="1"/>
  <c r="G293" i="9"/>
  <c r="D293" i="9"/>
  <c r="Y292" i="9" a="1"/>
  <c r="Y292" i="9"/>
  <c r="X292" i="9" a="1"/>
  <c r="X292" i="9" s="1"/>
  <c r="G292" i="9"/>
  <c r="D292" i="9"/>
  <c r="Y291" i="9" a="1"/>
  <c r="Y291" i="9" s="1"/>
  <c r="X291" i="9" a="1"/>
  <c r="X291" i="9" s="1"/>
  <c r="G291" i="9"/>
  <c r="D291" i="9"/>
  <c r="Y290" i="9" a="1"/>
  <c r="Y290" i="9" s="1"/>
  <c r="X290" i="9" a="1"/>
  <c r="X290" i="9" s="1"/>
  <c r="G290" i="9"/>
  <c r="D290" i="9"/>
  <c r="Y289" i="9" a="1"/>
  <c r="Y289" i="9"/>
  <c r="X289" i="9" a="1"/>
  <c r="X289" i="9" s="1"/>
  <c r="G289" i="9"/>
  <c r="D289" i="9"/>
  <c r="Y288" i="9" a="1"/>
  <c r="Y288" i="9"/>
  <c r="X288" i="9" a="1"/>
  <c r="X288" i="9" s="1"/>
  <c r="G288" i="9"/>
  <c r="D288" i="9"/>
  <c r="Y287" i="9" a="1"/>
  <c r="Y287" i="9" s="1"/>
  <c r="X287" i="9" a="1"/>
  <c r="X287" i="9" s="1"/>
  <c r="G287" i="9"/>
  <c r="D287" i="9"/>
  <c r="Y286" i="9" a="1"/>
  <c r="Y286" i="9" s="1"/>
  <c r="X286" i="9" a="1"/>
  <c r="X286" i="9" s="1"/>
  <c r="G286" i="9"/>
  <c r="D286" i="9"/>
  <c r="Y285" i="9" a="1"/>
  <c r="Y285" i="9"/>
  <c r="X285" i="9" a="1"/>
  <c r="X285" i="9" s="1"/>
  <c r="G285" i="9"/>
  <c r="D285" i="9"/>
  <c r="Y284" i="9" a="1"/>
  <c r="Y284" i="9"/>
  <c r="X284" i="9" a="1"/>
  <c r="X284" i="9" s="1"/>
  <c r="G284" i="9"/>
  <c r="D284" i="9"/>
  <c r="Y283" i="9" a="1"/>
  <c r="Y283" i="9" s="1"/>
  <c r="X283" i="9" a="1"/>
  <c r="X283" i="9" s="1"/>
  <c r="G283" i="9"/>
  <c r="D283" i="9"/>
  <c r="Y282" i="9" a="1"/>
  <c r="Y282" i="9" s="1"/>
  <c r="X282" i="9" a="1"/>
  <c r="X282" i="9" s="1"/>
  <c r="G282" i="9"/>
  <c r="D282" i="9"/>
  <c r="Y281" i="9" a="1"/>
  <c r="Y281" i="9"/>
  <c r="X281" i="9" a="1"/>
  <c r="X281" i="9" s="1"/>
  <c r="G281" i="9"/>
  <c r="D281" i="9"/>
  <c r="Y280" i="9" a="1"/>
  <c r="Y280" i="9"/>
  <c r="X280" i="9" a="1"/>
  <c r="X280" i="9" s="1"/>
  <c r="G280" i="9"/>
  <c r="D280" i="9"/>
  <c r="Y279" i="9" a="1"/>
  <c r="Y279" i="9" s="1"/>
  <c r="X279" i="9" a="1"/>
  <c r="X279" i="9" s="1"/>
  <c r="G279" i="9"/>
  <c r="D279" i="9"/>
  <c r="Y278" i="9" a="1"/>
  <c r="Y278" i="9" s="1"/>
  <c r="X278" i="9" a="1"/>
  <c r="X278" i="9" s="1"/>
  <c r="G278" i="9"/>
  <c r="D278" i="9"/>
  <c r="Y277" i="9" a="1"/>
  <c r="Y277" i="9"/>
  <c r="X277" i="9" a="1"/>
  <c r="X277" i="9" s="1"/>
  <c r="G277" i="9"/>
  <c r="D277" i="9"/>
  <c r="Y276" i="9" a="1"/>
  <c r="Y276" i="9"/>
  <c r="X276" i="9" a="1"/>
  <c r="X276" i="9" s="1"/>
  <c r="G276" i="9"/>
  <c r="D276" i="9"/>
  <c r="Y275" i="9" a="1"/>
  <c r="Y275" i="9" s="1"/>
  <c r="X275" i="9" a="1"/>
  <c r="X275" i="9" s="1"/>
  <c r="G275" i="9"/>
  <c r="D275" i="9"/>
  <c r="Y274" i="9" a="1"/>
  <c r="Y274" i="9" s="1"/>
  <c r="X274" i="9" a="1"/>
  <c r="X274" i="9" s="1"/>
  <c r="G274" i="9"/>
  <c r="D274" i="9"/>
  <c r="Y273" i="9" a="1"/>
  <c r="Y273" i="9"/>
  <c r="X273" i="9" a="1"/>
  <c r="X273" i="9" s="1"/>
  <c r="G273" i="9"/>
  <c r="D273" i="9"/>
  <c r="Y272" i="9" a="1"/>
  <c r="Y272" i="9"/>
  <c r="X272" i="9" a="1"/>
  <c r="X272" i="9" s="1"/>
  <c r="G272" i="9"/>
  <c r="D272" i="9"/>
  <c r="Y271" i="9" a="1"/>
  <c r="Y271" i="9" s="1"/>
  <c r="X271" i="9" a="1"/>
  <c r="X271" i="9" s="1"/>
  <c r="G271" i="9"/>
  <c r="D271" i="9"/>
  <c r="Y270" i="9" a="1"/>
  <c r="Y270" i="9" s="1"/>
  <c r="X270" i="9" a="1"/>
  <c r="X270" i="9" s="1"/>
  <c r="G270" i="9"/>
  <c r="D270" i="9"/>
  <c r="Y269" i="9" a="1"/>
  <c r="Y269" i="9"/>
  <c r="X269" i="9" a="1"/>
  <c r="X269" i="9" s="1"/>
  <c r="G269" i="9"/>
  <c r="D269" i="9"/>
  <c r="Y268" i="9" a="1"/>
  <c r="Y268" i="9"/>
  <c r="X268" i="9" a="1"/>
  <c r="X268" i="9" s="1"/>
  <c r="G268" i="9"/>
  <c r="D268" i="9"/>
  <c r="Y267" i="9" a="1"/>
  <c r="Y267" i="9" s="1"/>
  <c r="X267" i="9" a="1"/>
  <c r="X267" i="9" s="1"/>
  <c r="G267" i="9"/>
  <c r="D267" i="9"/>
  <c r="Y266" i="9" a="1"/>
  <c r="Y266" i="9" s="1"/>
  <c r="X266" i="9" a="1"/>
  <c r="X266" i="9" s="1"/>
  <c r="G266" i="9"/>
  <c r="D266" i="9"/>
  <c r="Y265" i="9" a="1"/>
  <c r="Y265" i="9"/>
  <c r="X265" i="9" a="1"/>
  <c r="X265" i="9" s="1"/>
  <c r="G265" i="9"/>
  <c r="D265" i="9"/>
  <c r="Y264" i="9" a="1"/>
  <c r="Y264" i="9"/>
  <c r="X264" i="9" a="1"/>
  <c r="X264" i="9" s="1"/>
  <c r="G264" i="9"/>
  <c r="D264" i="9"/>
  <c r="Y263" i="9" a="1"/>
  <c r="Y263" i="9" s="1"/>
  <c r="X263" i="9" a="1"/>
  <c r="X263" i="9" s="1"/>
  <c r="G263" i="9"/>
  <c r="D263" i="9"/>
  <c r="Y262" i="9" a="1"/>
  <c r="Y262" i="9" s="1"/>
  <c r="X262" i="9" a="1"/>
  <c r="X262" i="9" s="1"/>
  <c r="G262" i="9"/>
  <c r="D262" i="9"/>
  <c r="Y261" i="9" a="1"/>
  <c r="Y261" i="9"/>
  <c r="X261" i="9" a="1"/>
  <c r="X261" i="9" s="1"/>
  <c r="G261" i="9"/>
  <c r="D261" i="9"/>
  <c r="Y260" i="9" a="1"/>
  <c r="Y260" i="9"/>
  <c r="X260" i="9" a="1"/>
  <c r="X260" i="9" s="1"/>
  <c r="G260" i="9"/>
  <c r="D260" i="9"/>
  <c r="Y259" i="9" a="1"/>
  <c r="Y259" i="9" s="1"/>
  <c r="X259" i="9" a="1"/>
  <c r="X259" i="9" s="1"/>
  <c r="G259" i="9"/>
  <c r="D259" i="9"/>
  <c r="Y258" i="9" a="1"/>
  <c r="Y258" i="9" s="1"/>
  <c r="X258" i="9" a="1"/>
  <c r="X258" i="9" s="1"/>
  <c r="G258" i="9"/>
  <c r="D258" i="9"/>
  <c r="Y257" i="9" a="1"/>
  <c r="Y257" i="9"/>
  <c r="X257" i="9" a="1"/>
  <c r="X257" i="9" s="1"/>
  <c r="G257" i="9"/>
  <c r="D257" i="9"/>
  <c r="Y256" i="9" a="1"/>
  <c r="Y256" i="9"/>
  <c r="X256" i="9" a="1"/>
  <c r="X256" i="9" s="1"/>
  <c r="G256" i="9"/>
  <c r="D256" i="9"/>
  <c r="Y255" i="9" a="1"/>
  <c r="Y255" i="9" s="1"/>
  <c r="X255" i="9" a="1"/>
  <c r="X255" i="9" s="1"/>
  <c r="G255" i="9"/>
  <c r="D255" i="9"/>
  <c r="Y254" i="9" a="1"/>
  <c r="Y254" i="9" s="1"/>
  <c r="X254" i="9" a="1"/>
  <c r="X254" i="9" s="1"/>
  <c r="G254" i="9"/>
  <c r="D254" i="9"/>
  <c r="Y253" i="9" a="1"/>
  <c r="Y253" i="9"/>
  <c r="X253" i="9" a="1"/>
  <c r="X253" i="9" s="1"/>
  <c r="G253" i="9"/>
  <c r="D253" i="9"/>
  <c r="Y252" i="9" a="1"/>
  <c r="Y252" i="9"/>
  <c r="X252" i="9" a="1"/>
  <c r="X252" i="9" s="1"/>
  <c r="G252" i="9"/>
  <c r="D252" i="9"/>
  <c r="Y251" i="9" a="1"/>
  <c r="Y251" i="9" s="1"/>
  <c r="X251" i="9" a="1"/>
  <c r="X251" i="9" s="1"/>
  <c r="G251" i="9"/>
  <c r="D251" i="9"/>
  <c r="Y250" i="9" a="1"/>
  <c r="Y250" i="9" s="1"/>
  <c r="X250" i="9" a="1"/>
  <c r="X250" i="9" s="1"/>
  <c r="G250" i="9"/>
  <c r="D250" i="9"/>
  <c r="Y249" i="9" a="1"/>
  <c r="Y249" i="9"/>
  <c r="X249" i="9" a="1"/>
  <c r="X249" i="9" s="1"/>
  <c r="G249" i="9"/>
  <c r="D249" i="9"/>
  <c r="Y248" i="9" a="1"/>
  <c r="Y248" i="9"/>
  <c r="X248" i="9" a="1"/>
  <c r="X248" i="9" s="1"/>
  <c r="G248" i="9"/>
  <c r="D248" i="9"/>
  <c r="Y247" i="9" a="1"/>
  <c r="Y247" i="9" s="1"/>
  <c r="X247" i="9" a="1"/>
  <c r="X247" i="9" s="1"/>
  <c r="G247" i="9"/>
  <c r="D247" i="9"/>
  <c r="Y246" i="9" a="1"/>
  <c r="Y246" i="9" s="1"/>
  <c r="X246" i="9" a="1"/>
  <c r="X246" i="9" s="1"/>
  <c r="G246" i="9"/>
  <c r="D246" i="9"/>
  <c r="Y245" i="9" a="1"/>
  <c r="Y245" i="9"/>
  <c r="X245" i="9" a="1"/>
  <c r="X245" i="9" s="1"/>
  <c r="G245" i="9"/>
  <c r="D245" i="9"/>
  <c r="Y244" i="9" a="1"/>
  <c r="Y244" i="9"/>
  <c r="X244" i="9" a="1"/>
  <c r="X244" i="9" s="1"/>
  <c r="G244" i="9"/>
  <c r="D244" i="9"/>
  <c r="Y243" i="9" a="1"/>
  <c r="Y243" i="9" s="1"/>
  <c r="X243" i="9" a="1"/>
  <c r="X243" i="9" s="1"/>
  <c r="G243" i="9"/>
  <c r="D243" i="9"/>
  <c r="Y242" i="9" a="1"/>
  <c r="Y242" i="9" s="1"/>
  <c r="X242" i="9" a="1"/>
  <c r="X242" i="9" s="1"/>
  <c r="G242" i="9"/>
  <c r="D242" i="9"/>
  <c r="Y241" i="9" a="1"/>
  <c r="Y241" i="9"/>
  <c r="X241" i="9" a="1"/>
  <c r="X241" i="9" s="1"/>
  <c r="G241" i="9"/>
  <c r="D241" i="9"/>
  <c r="Y240" i="9" a="1"/>
  <c r="Y240" i="9"/>
  <c r="X240" i="9" a="1"/>
  <c r="X240" i="9" s="1"/>
  <c r="G240" i="9"/>
  <c r="D240" i="9"/>
  <c r="Y239" i="9" a="1"/>
  <c r="Y239" i="9" s="1"/>
  <c r="X239" i="9" a="1"/>
  <c r="X239" i="9" s="1"/>
  <c r="G239" i="9"/>
  <c r="D239" i="9"/>
  <c r="Y238" i="9" a="1"/>
  <c r="Y238" i="9" s="1"/>
  <c r="X238" i="9" a="1"/>
  <c r="X238" i="9" s="1"/>
  <c r="G238" i="9"/>
  <c r="D238" i="9"/>
  <c r="Y237" i="9" a="1"/>
  <c r="Y237" i="9"/>
  <c r="X237" i="9" a="1"/>
  <c r="X237" i="9" s="1"/>
  <c r="G237" i="9"/>
  <c r="D237" i="9"/>
  <c r="Y236" i="9" a="1"/>
  <c r="Y236" i="9"/>
  <c r="X236" i="9" a="1"/>
  <c r="X236" i="9" s="1"/>
  <c r="G236" i="9"/>
  <c r="D236" i="9"/>
  <c r="Y235" i="9" a="1"/>
  <c r="Y235" i="9" s="1"/>
  <c r="X235" i="9" a="1"/>
  <c r="X235" i="9" s="1"/>
  <c r="G235" i="9"/>
  <c r="D235" i="9"/>
  <c r="Y234" i="9" a="1"/>
  <c r="Y234" i="9" s="1"/>
  <c r="X234" i="9" a="1"/>
  <c r="X234" i="9" s="1"/>
  <c r="G234" i="9"/>
  <c r="D234" i="9"/>
  <c r="Y233" i="9" a="1"/>
  <c r="Y233" i="9"/>
  <c r="X233" i="9" a="1"/>
  <c r="X233" i="9" s="1"/>
  <c r="G233" i="9"/>
  <c r="D233" i="9"/>
  <c r="Y232" i="9" a="1"/>
  <c r="Y232" i="9"/>
  <c r="X232" i="9" a="1"/>
  <c r="X232" i="9" s="1"/>
  <c r="G232" i="9"/>
  <c r="D232" i="9"/>
  <c r="Y231" i="9" a="1"/>
  <c r="Y231" i="9" s="1"/>
  <c r="X231" i="9" a="1"/>
  <c r="X231" i="9" s="1"/>
  <c r="G231" i="9"/>
  <c r="D231" i="9"/>
  <c r="Y230" i="9" a="1"/>
  <c r="Y230" i="9" s="1"/>
  <c r="X230" i="9" a="1"/>
  <c r="X230" i="9" s="1"/>
  <c r="G230" i="9"/>
  <c r="D230" i="9"/>
  <c r="Y229" i="9" a="1"/>
  <c r="Y229" i="9"/>
  <c r="X229" i="9" a="1"/>
  <c r="X229" i="9" s="1"/>
  <c r="G229" i="9"/>
  <c r="D229" i="9"/>
  <c r="Y228" i="9" a="1"/>
  <c r="Y228" i="9"/>
  <c r="X228" i="9" a="1"/>
  <c r="X228" i="9" s="1"/>
  <c r="G228" i="9"/>
  <c r="D228" i="9"/>
  <c r="Y227" i="9" a="1"/>
  <c r="Y227" i="9" s="1"/>
  <c r="X227" i="9" a="1"/>
  <c r="X227" i="9" s="1"/>
  <c r="G227" i="9"/>
  <c r="D227" i="9"/>
  <c r="Y226" i="9" a="1"/>
  <c r="Y226" i="9" s="1"/>
  <c r="X226" i="9" a="1"/>
  <c r="X226" i="9" s="1"/>
  <c r="G226" i="9"/>
  <c r="D226" i="9"/>
  <c r="Y225" i="9" a="1"/>
  <c r="Y225" i="9"/>
  <c r="X225" i="9" a="1"/>
  <c r="X225" i="9" s="1"/>
  <c r="G225" i="9"/>
  <c r="D225" i="9"/>
  <c r="Y224" i="9" a="1"/>
  <c r="Y224" i="9"/>
  <c r="X224" i="9" a="1"/>
  <c r="X224" i="9" s="1"/>
  <c r="G224" i="9"/>
  <c r="D224" i="9"/>
  <c r="Y223" i="9" a="1"/>
  <c r="Y223" i="9" s="1"/>
  <c r="X223" i="9" a="1"/>
  <c r="X223" i="9" s="1"/>
  <c r="G223" i="9"/>
  <c r="D223" i="9"/>
  <c r="Y222" i="9" a="1"/>
  <c r="Y222" i="9" s="1"/>
  <c r="X222" i="9" a="1"/>
  <c r="X222" i="9"/>
  <c r="G222" i="9"/>
  <c r="D222" i="9"/>
  <c r="Y221" i="9" a="1"/>
  <c r="Y221" i="9" s="1"/>
  <c r="X221" i="9" a="1"/>
  <c r="X221" i="9"/>
  <c r="G221" i="9"/>
  <c r="D221" i="9"/>
  <c r="Y220" i="9" a="1"/>
  <c r="Y220" i="9" s="1"/>
  <c r="X220" i="9" a="1"/>
  <c r="X220" i="9"/>
  <c r="G220" i="9"/>
  <c r="D220" i="9"/>
  <c r="Y219" i="9" a="1"/>
  <c r="Y219" i="9" s="1"/>
  <c r="X219" i="9" a="1"/>
  <c r="X219" i="9"/>
  <c r="G219" i="9"/>
  <c r="D219" i="9"/>
  <c r="Y218" i="9" a="1"/>
  <c r="Y218" i="9" s="1"/>
  <c r="X218" i="9" a="1"/>
  <c r="X218" i="9"/>
  <c r="G218" i="9"/>
  <c r="D218" i="9"/>
  <c r="Y217" i="9" a="1"/>
  <c r="Y217" i="9" s="1"/>
  <c r="X217" i="9" a="1"/>
  <c r="X217" i="9"/>
  <c r="G217" i="9"/>
  <c r="D217" i="9"/>
  <c r="Y216" i="9" a="1"/>
  <c r="Y216" i="9" s="1"/>
  <c r="X216" i="9" a="1"/>
  <c r="X216" i="9"/>
  <c r="G216" i="9"/>
  <c r="D216" i="9"/>
  <c r="Y215" i="9" a="1"/>
  <c r="Y215" i="9" s="1"/>
  <c r="X215" i="9" a="1"/>
  <c r="X215" i="9"/>
  <c r="G215" i="9"/>
  <c r="D215" i="9"/>
  <c r="Y214" i="9" a="1"/>
  <c r="Y214" i="9" s="1"/>
  <c r="X214" i="9" a="1"/>
  <c r="X214" i="9"/>
  <c r="G214" i="9"/>
  <c r="D214" i="9"/>
  <c r="Y213" i="9" a="1"/>
  <c r="Y213" i="9" s="1"/>
  <c r="X213" i="9" a="1"/>
  <c r="X213" i="9"/>
  <c r="G213" i="9"/>
  <c r="D213" i="9"/>
  <c r="Y212" i="9" a="1"/>
  <c r="Y212" i="9" s="1"/>
  <c r="X212" i="9" a="1"/>
  <c r="X212" i="9"/>
  <c r="G212" i="9"/>
  <c r="D212" i="9"/>
  <c r="Y211" i="9" a="1"/>
  <c r="Y211" i="9" s="1"/>
  <c r="X211" i="9" a="1"/>
  <c r="X211" i="9"/>
  <c r="G211" i="9"/>
  <c r="D211" i="9"/>
  <c r="Y210" i="9" a="1"/>
  <c r="Y210" i="9" s="1"/>
  <c r="X210" i="9" a="1"/>
  <c r="X210" i="9"/>
  <c r="G210" i="9"/>
  <c r="D210" i="9"/>
  <c r="Y209" i="9" a="1"/>
  <c r="Y209" i="9" s="1"/>
  <c r="X209" i="9" a="1"/>
  <c r="X209" i="9"/>
  <c r="G209" i="9"/>
  <c r="D209" i="9"/>
  <c r="Y208" i="9" a="1"/>
  <c r="Y208" i="9" s="1"/>
  <c r="X208" i="9" a="1"/>
  <c r="X208" i="9"/>
  <c r="G208" i="9"/>
  <c r="D208" i="9"/>
  <c r="Y207" i="9" a="1"/>
  <c r="Y207" i="9" s="1"/>
  <c r="X207" i="9" a="1"/>
  <c r="X207" i="9"/>
  <c r="G207" i="9"/>
  <c r="D207" i="9"/>
  <c r="Y206" i="9" a="1"/>
  <c r="Y206" i="9" s="1"/>
  <c r="X206" i="9" a="1"/>
  <c r="X206" i="9"/>
  <c r="G206" i="9"/>
  <c r="D206" i="9"/>
  <c r="Y205" i="9" a="1"/>
  <c r="Y205" i="9" s="1"/>
  <c r="X205" i="9" a="1"/>
  <c r="X205" i="9"/>
  <c r="G205" i="9"/>
  <c r="D205" i="9"/>
  <c r="Y204" i="9" a="1"/>
  <c r="Y204" i="9" s="1"/>
  <c r="X204" i="9" a="1"/>
  <c r="X204" i="9"/>
  <c r="G204" i="9"/>
  <c r="D204" i="9"/>
  <c r="Y203" i="9" a="1"/>
  <c r="Y203" i="9" s="1"/>
  <c r="X203" i="9" a="1"/>
  <c r="X203" i="9"/>
  <c r="G203" i="9"/>
  <c r="D203" i="9"/>
  <c r="Y202" i="9" a="1"/>
  <c r="Y202" i="9" s="1"/>
  <c r="X202" i="9" a="1"/>
  <c r="X202" i="9"/>
  <c r="G202" i="9"/>
  <c r="D202" i="9"/>
  <c r="Y201" i="9" a="1"/>
  <c r="Y201" i="9" s="1"/>
  <c r="X201" i="9" a="1"/>
  <c r="X201" i="9"/>
  <c r="G201" i="9"/>
  <c r="D201" i="9"/>
  <c r="Y200" i="9" a="1"/>
  <c r="Y200" i="9" s="1"/>
  <c r="X200" i="9" a="1"/>
  <c r="X200" i="9"/>
  <c r="G200" i="9"/>
  <c r="D200" i="9"/>
  <c r="Y199" i="9" a="1"/>
  <c r="Y199" i="9" s="1"/>
  <c r="X199" i="9" a="1"/>
  <c r="X199" i="9"/>
  <c r="G199" i="9"/>
  <c r="D199" i="9"/>
  <c r="Y198" i="9" a="1"/>
  <c r="Y198" i="9" s="1"/>
  <c r="X198" i="9" a="1"/>
  <c r="X198" i="9"/>
  <c r="G198" i="9"/>
  <c r="D198" i="9"/>
  <c r="Y197" i="9" a="1"/>
  <c r="Y197" i="9" s="1"/>
  <c r="X197" i="9" a="1"/>
  <c r="X197" i="9"/>
  <c r="G197" i="9"/>
  <c r="D197" i="9"/>
  <c r="Y196" i="9" a="1"/>
  <c r="Y196" i="9" s="1"/>
  <c r="X196" i="9" a="1"/>
  <c r="X196" i="9"/>
  <c r="G196" i="9"/>
  <c r="D196" i="9"/>
  <c r="Y195" i="9" a="1"/>
  <c r="Y195" i="9" s="1"/>
  <c r="X195" i="9" a="1"/>
  <c r="X195" i="9"/>
  <c r="G195" i="9"/>
  <c r="D195" i="9"/>
  <c r="Y194" i="9" a="1"/>
  <c r="Y194" i="9" s="1"/>
  <c r="X194" i="9" a="1"/>
  <c r="X194" i="9"/>
  <c r="G194" i="9"/>
  <c r="D194" i="9"/>
  <c r="Y193" i="9" a="1"/>
  <c r="Y193" i="9" s="1"/>
  <c r="X193" i="9" a="1"/>
  <c r="X193" i="9"/>
  <c r="G193" i="9"/>
  <c r="D193" i="9"/>
  <c r="Y192" i="9" a="1"/>
  <c r="Y192" i="9" s="1"/>
  <c r="X192" i="9" a="1"/>
  <c r="X192" i="9"/>
  <c r="G192" i="9"/>
  <c r="D192" i="9"/>
  <c r="Y191" i="9" a="1"/>
  <c r="Y191" i="9" s="1"/>
  <c r="X191" i="9" a="1"/>
  <c r="X191" i="9"/>
  <c r="G191" i="9"/>
  <c r="D191" i="9"/>
  <c r="Y190" i="9" a="1"/>
  <c r="Y190" i="9" s="1"/>
  <c r="X190" i="9" a="1"/>
  <c r="X190" i="9"/>
  <c r="G190" i="9"/>
  <c r="D190" i="9"/>
  <c r="Y189" i="9" a="1"/>
  <c r="Y189" i="9" s="1"/>
  <c r="X189" i="9" a="1"/>
  <c r="X189" i="9"/>
  <c r="G189" i="9"/>
  <c r="D189" i="9"/>
  <c r="Y188" i="9" a="1"/>
  <c r="Y188" i="9" s="1"/>
  <c r="X188" i="9" a="1"/>
  <c r="X188" i="9"/>
  <c r="G188" i="9"/>
  <c r="D188" i="9"/>
  <c r="Y187" i="9" a="1"/>
  <c r="Y187" i="9" s="1"/>
  <c r="X187" i="9" a="1"/>
  <c r="X187" i="9"/>
  <c r="G187" i="9"/>
  <c r="D187" i="9"/>
  <c r="Y186" i="9" a="1"/>
  <c r="Y186" i="9" s="1"/>
  <c r="X186" i="9" a="1"/>
  <c r="X186" i="9"/>
  <c r="G186" i="9"/>
  <c r="D186" i="9"/>
  <c r="Y185" i="9" a="1"/>
  <c r="Y185" i="9" s="1"/>
  <c r="X185" i="9" a="1"/>
  <c r="X185" i="9"/>
  <c r="G185" i="9"/>
  <c r="D185" i="9"/>
  <c r="Y184" i="9" a="1"/>
  <c r="Y184" i="9" s="1"/>
  <c r="X184" i="9" a="1"/>
  <c r="X184" i="9"/>
  <c r="G184" i="9"/>
  <c r="D184" i="9"/>
  <c r="Y183" i="9" a="1"/>
  <c r="Y183" i="9" s="1"/>
  <c r="X183" i="9" a="1"/>
  <c r="X183" i="9"/>
  <c r="G183" i="9"/>
  <c r="D183" i="9"/>
  <c r="Y182" i="9" a="1"/>
  <c r="Y182" i="9" s="1"/>
  <c r="X182" i="9" a="1"/>
  <c r="X182" i="9"/>
  <c r="G182" i="9"/>
  <c r="D182" i="9"/>
  <c r="Y181" i="9" a="1"/>
  <c r="Y181" i="9" s="1"/>
  <c r="X181" i="9" a="1"/>
  <c r="X181" i="9"/>
  <c r="G181" i="9"/>
  <c r="D181" i="9"/>
  <c r="Y180" i="9" a="1"/>
  <c r="Y180" i="9" s="1"/>
  <c r="X180" i="9" a="1"/>
  <c r="X180" i="9"/>
  <c r="G180" i="9"/>
  <c r="D180" i="9"/>
  <c r="Y179" i="9" a="1"/>
  <c r="Y179" i="9" s="1"/>
  <c r="X179" i="9" a="1"/>
  <c r="X179" i="9"/>
  <c r="G179" i="9"/>
  <c r="D179" i="9"/>
  <c r="Y178" i="9" a="1"/>
  <c r="Y178" i="9" s="1"/>
  <c r="X178" i="9" a="1"/>
  <c r="X178" i="9"/>
  <c r="G178" i="9"/>
  <c r="D178" i="9"/>
  <c r="Y177" i="9" a="1"/>
  <c r="Y177" i="9" s="1"/>
  <c r="X177" i="9" a="1"/>
  <c r="X177" i="9"/>
  <c r="G177" i="9"/>
  <c r="D177" i="9"/>
  <c r="Y176" i="9" a="1"/>
  <c r="Y176" i="9" s="1"/>
  <c r="X176" i="9" a="1"/>
  <c r="X176" i="9"/>
  <c r="G176" i="9"/>
  <c r="D176" i="9"/>
  <c r="Y175" i="9" a="1"/>
  <c r="Y175" i="9" s="1"/>
  <c r="X175" i="9" a="1"/>
  <c r="X175" i="9" s="1"/>
  <c r="G175" i="9"/>
  <c r="D175" i="9"/>
  <c r="Y174" i="9" a="1"/>
  <c r="Y174" i="9" s="1"/>
  <c r="X174" i="9" a="1"/>
  <c r="X174" i="9" s="1"/>
  <c r="G174" i="9"/>
  <c r="D174" i="9"/>
  <c r="Y173" i="9" a="1"/>
  <c r="Y173" i="9" s="1"/>
  <c r="X173" i="9" a="1"/>
  <c r="X173" i="9" s="1"/>
  <c r="G173" i="9"/>
  <c r="D173" i="9"/>
  <c r="Y172" i="9" a="1"/>
  <c r="Y172" i="9" s="1"/>
  <c r="X172" i="9" a="1"/>
  <c r="X172" i="9" s="1"/>
  <c r="G172" i="9"/>
  <c r="D172" i="9"/>
  <c r="Y171" i="9" a="1"/>
  <c r="Y171" i="9" s="1"/>
  <c r="X171" i="9" a="1"/>
  <c r="X171" i="9" s="1"/>
  <c r="G171" i="9"/>
  <c r="D171" i="9"/>
  <c r="Y170" i="9" a="1"/>
  <c r="Y170" i="9" s="1"/>
  <c r="X170" i="9" a="1"/>
  <c r="X170" i="9" s="1"/>
  <c r="G170" i="9"/>
  <c r="D170" i="9"/>
  <c r="Y169" i="9" a="1"/>
  <c r="Y169" i="9" s="1"/>
  <c r="X169" i="9" a="1"/>
  <c r="X169" i="9" s="1"/>
  <c r="G169" i="9"/>
  <c r="D169" i="9"/>
  <c r="Y168" i="9" a="1"/>
  <c r="Y168" i="9" s="1"/>
  <c r="X168" i="9" a="1"/>
  <c r="X168" i="9" s="1"/>
  <c r="G168" i="9"/>
  <c r="D168" i="9"/>
  <c r="Y167" i="9" a="1"/>
  <c r="Y167" i="9" s="1"/>
  <c r="X167" i="9" a="1"/>
  <c r="X167" i="9" s="1"/>
  <c r="G167" i="9"/>
  <c r="D167" i="9"/>
  <c r="Y166" i="9" a="1"/>
  <c r="Y166" i="9" s="1"/>
  <c r="X166" i="9" a="1"/>
  <c r="X166" i="9" s="1"/>
  <c r="G166" i="9"/>
  <c r="D166" i="9"/>
  <c r="Y165" i="9" a="1"/>
  <c r="Y165" i="9" s="1"/>
  <c r="X165" i="9" a="1"/>
  <c r="X165" i="9" s="1"/>
  <c r="G165" i="9"/>
  <c r="D165" i="9"/>
  <c r="Y164" i="9" a="1"/>
  <c r="Y164" i="9" s="1"/>
  <c r="X164" i="9" a="1"/>
  <c r="X164" i="9" s="1"/>
  <c r="G164" i="9"/>
  <c r="D164" i="9"/>
  <c r="Y163" i="9" a="1"/>
  <c r="Y163" i="9" s="1"/>
  <c r="X163" i="9" a="1"/>
  <c r="X163" i="9" s="1"/>
  <c r="G163" i="9"/>
  <c r="D163" i="9"/>
  <c r="Y162" i="9" a="1"/>
  <c r="Y162" i="9" s="1"/>
  <c r="X162" i="9" a="1"/>
  <c r="X162" i="9" s="1"/>
  <c r="G162" i="9"/>
  <c r="D162" i="9"/>
  <c r="Y161" i="9" a="1"/>
  <c r="Y161" i="9" s="1"/>
  <c r="X161" i="9" a="1"/>
  <c r="X161" i="9" s="1"/>
  <c r="G161" i="9"/>
  <c r="D161" i="9"/>
  <c r="Y160" i="9" a="1"/>
  <c r="Y160" i="9" s="1"/>
  <c r="X160" i="9" a="1"/>
  <c r="X160" i="9" s="1"/>
  <c r="G160" i="9"/>
  <c r="D160" i="9"/>
  <c r="Y159" i="9" a="1"/>
  <c r="Y159" i="9" s="1"/>
  <c r="X159" i="9" a="1"/>
  <c r="X159" i="9" s="1"/>
  <c r="G159" i="9"/>
  <c r="D159" i="9"/>
  <c r="Y158" i="9" a="1"/>
  <c r="Y158" i="9" s="1"/>
  <c r="X158" i="9" a="1"/>
  <c r="X158" i="9" s="1"/>
  <c r="G158" i="9"/>
  <c r="D158" i="9"/>
  <c r="Y157" i="9" a="1"/>
  <c r="Y157" i="9" s="1"/>
  <c r="X157" i="9" a="1"/>
  <c r="X157" i="9" s="1"/>
  <c r="G157" i="9"/>
  <c r="D157" i="9"/>
  <c r="Y156" i="9" a="1"/>
  <c r="Y156" i="9" s="1"/>
  <c r="X156" i="9" a="1"/>
  <c r="X156" i="9" s="1"/>
  <c r="G156" i="9"/>
  <c r="D156" i="9"/>
  <c r="Y155" i="9" a="1"/>
  <c r="Y155" i="9" s="1"/>
  <c r="X155" i="9" a="1"/>
  <c r="X155" i="9" s="1"/>
  <c r="G155" i="9"/>
  <c r="D155" i="9"/>
  <c r="Y154" i="9" a="1"/>
  <c r="Y154" i="9" s="1"/>
  <c r="X154" i="9" a="1"/>
  <c r="X154" i="9" s="1"/>
  <c r="G154" i="9"/>
  <c r="D154" i="9"/>
  <c r="Y153" i="9" a="1"/>
  <c r="Y153" i="9" s="1"/>
  <c r="X153" i="9" a="1"/>
  <c r="X153" i="9" s="1"/>
  <c r="G153" i="9"/>
  <c r="D153" i="9"/>
  <c r="Y152" i="9" a="1"/>
  <c r="Y152" i="9" s="1"/>
  <c r="X152" i="9" a="1"/>
  <c r="X152" i="9" s="1"/>
  <c r="G152" i="9"/>
  <c r="D152" i="9"/>
  <c r="Y151" i="9" a="1"/>
  <c r="Y151" i="9" s="1"/>
  <c r="X151" i="9" a="1"/>
  <c r="X151" i="9" s="1"/>
  <c r="G151" i="9"/>
  <c r="D151" i="9"/>
  <c r="Y150" i="9" a="1"/>
  <c r="Y150" i="9" s="1"/>
  <c r="X150" i="9" a="1"/>
  <c r="X150" i="9" s="1"/>
  <c r="G150" i="9"/>
  <c r="D150" i="9"/>
  <c r="Y149" i="9" a="1"/>
  <c r="Y149" i="9" s="1"/>
  <c r="X149" i="9" a="1"/>
  <c r="X149" i="9" s="1"/>
  <c r="G149" i="9"/>
  <c r="D149" i="9"/>
  <c r="Y148" i="9" a="1"/>
  <c r="Y148" i="9"/>
  <c r="X148" i="9" a="1"/>
  <c r="X148" i="9"/>
  <c r="G148" i="9"/>
  <c r="D148" i="9"/>
  <c r="Y147" i="9" a="1"/>
  <c r="Y147" i="9"/>
  <c r="X147" i="9" a="1"/>
  <c r="X147" i="9"/>
  <c r="G147" i="9"/>
  <c r="D147" i="9"/>
  <c r="Y146" i="9" a="1"/>
  <c r="Y146" i="9"/>
  <c r="X146" i="9" a="1"/>
  <c r="X146" i="9"/>
  <c r="G146" i="9"/>
  <c r="D146" i="9"/>
  <c r="Y145" i="9" a="1"/>
  <c r="Y145" i="9"/>
  <c r="X145" i="9" a="1"/>
  <c r="X145" i="9"/>
  <c r="G145" i="9"/>
  <c r="D145" i="9"/>
  <c r="Y144" i="9" a="1"/>
  <c r="Y144" i="9"/>
  <c r="X144" i="9" a="1"/>
  <c r="X144" i="9"/>
  <c r="G144" i="9"/>
  <c r="D144" i="9"/>
  <c r="Y143" i="9" a="1"/>
  <c r="Y143" i="9"/>
  <c r="X143" i="9" a="1"/>
  <c r="X143" i="9"/>
  <c r="G143" i="9"/>
  <c r="D143" i="9"/>
  <c r="Y142" i="9" a="1"/>
  <c r="Y142" i="9"/>
  <c r="X142" i="9" a="1"/>
  <c r="X142" i="9"/>
  <c r="G142" i="9"/>
  <c r="D142" i="9"/>
  <c r="Y141" i="9" a="1"/>
  <c r="Y141" i="9"/>
  <c r="X141" i="9" a="1"/>
  <c r="X141" i="9"/>
  <c r="G141" i="9"/>
  <c r="D141" i="9"/>
  <c r="Y140" i="9" a="1"/>
  <c r="Y140" i="9"/>
  <c r="X140" i="9" a="1"/>
  <c r="X140" i="9"/>
  <c r="G140" i="9"/>
  <c r="D140" i="9"/>
  <c r="Y139" i="9" a="1"/>
  <c r="Y139" i="9" s="1"/>
  <c r="X139" i="9" a="1"/>
  <c r="X139" i="9"/>
  <c r="G139" i="9"/>
  <c r="D139" i="9"/>
  <c r="Y138" i="9" a="1"/>
  <c r="Y138" i="9" s="1"/>
  <c r="X138" i="9" a="1"/>
  <c r="X138" i="9"/>
  <c r="G138" i="9"/>
  <c r="D138" i="9"/>
  <c r="Y137" i="9" a="1"/>
  <c r="Y137" i="9" s="1"/>
  <c r="X137" i="9" a="1"/>
  <c r="X137" i="9"/>
  <c r="G137" i="9"/>
  <c r="D137" i="9"/>
  <c r="Y136" i="9" a="1"/>
  <c r="Y136" i="9" s="1"/>
  <c r="X136" i="9" a="1"/>
  <c r="X136" i="9"/>
  <c r="G136" i="9"/>
  <c r="D136" i="9"/>
  <c r="Y135" i="9" a="1"/>
  <c r="Y135" i="9" s="1"/>
  <c r="X135" i="9" a="1"/>
  <c r="X135" i="9"/>
  <c r="G135" i="9"/>
  <c r="D135" i="9"/>
  <c r="Y134" i="9" a="1"/>
  <c r="Y134" i="9" s="1"/>
  <c r="X134" i="9" a="1"/>
  <c r="X134" i="9"/>
  <c r="G134" i="9"/>
  <c r="D134" i="9"/>
  <c r="Y133" i="9" a="1"/>
  <c r="Y133" i="9" s="1"/>
  <c r="X133" i="9" a="1"/>
  <c r="X133" i="9"/>
  <c r="G133" i="9"/>
  <c r="D133" i="9"/>
  <c r="Y132" i="9" a="1"/>
  <c r="Y132" i="9" s="1"/>
  <c r="X132" i="9" a="1"/>
  <c r="X132" i="9"/>
  <c r="G132" i="9"/>
  <c r="D132" i="9"/>
  <c r="Y131" i="9" a="1"/>
  <c r="Y131" i="9" s="1"/>
  <c r="X131" i="9" a="1"/>
  <c r="X131" i="9"/>
  <c r="G131" i="9"/>
  <c r="D131" i="9"/>
  <c r="Y130" i="9" a="1"/>
  <c r="Y130" i="9" s="1"/>
  <c r="X130" i="9" a="1"/>
  <c r="X130" i="9"/>
  <c r="G130" i="9"/>
  <c r="D130" i="9"/>
  <c r="Y129" i="9" a="1"/>
  <c r="Y129" i="9" s="1"/>
  <c r="X129" i="9" a="1"/>
  <c r="X129" i="9"/>
  <c r="G129" i="9"/>
  <c r="D129" i="9"/>
  <c r="Y128" i="9" a="1"/>
  <c r="Y128" i="9" s="1"/>
  <c r="X128" i="9" a="1"/>
  <c r="X128" i="9"/>
  <c r="G128" i="9"/>
  <c r="D128" i="9"/>
  <c r="Y127" i="9" a="1"/>
  <c r="Y127" i="9" s="1"/>
  <c r="X127" i="9" a="1"/>
  <c r="X127" i="9"/>
  <c r="G127" i="9"/>
  <c r="D127" i="9"/>
  <c r="Y126" i="9" a="1"/>
  <c r="Y126" i="9" s="1"/>
  <c r="X126" i="9" a="1"/>
  <c r="X126" i="9"/>
  <c r="G126" i="9"/>
  <c r="D126" i="9"/>
  <c r="Y125" i="9" a="1"/>
  <c r="Y125" i="9" s="1"/>
  <c r="X125" i="9" a="1"/>
  <c r="X125" i="9"/>
  <c r="G125" i="9"/>
  <c r="D125" i="9"/>
  <c r="Y124" i="9" a="1"/>
  <c r="Y124" i="9" s="1"/>
  <c r="X124" i="9" a="1"/>
  <c r="X124" i="9"/>
  <c r="G124" i="9"/>
  <c r="D124" i="9"/>
  <c r="Y123" i="9" a="1"/>
  <c r="Y123" i="9" s="1"/>
  <c r="X123" i="9" a="1"/>
  <c r="X123" i="9"/>
  <c r="G123" i="9"/>
  <c r="D123" i="9"/>
  <c r="Y122" i="9" a="1"/>
  <c r="Y122" i="9" s="1"/>
  <c r="X122" i="9" a="1"/>
  <c r="X122" i="9"/>
  <c r="G122" i="9"/>
  <c r="D122" i="9"/>
  <c r="Y121" i="9" a="1"/>
  <c r="Y121" i="9" s="1"/>
  <c r="X121" i="9" a="1"/>
  <c r="X121" i="9"/>
  <c r="G121" i="9"/>
  <c r="D121" i="9"/>
  <c r="Y120" i="9" a="1"/>
  <c r="Y120" i="9" s="1"/>
  <c r="X120" i="9" a="1"/>
  <c r="X120" i="9"/>
  <c r="G120" i="9"/>
  <c r="D120" i="9"/>
  <c r="Y119" i="9" a="1"/>
  <c r="Y119" i="9" s="1"/>
  <c r="X119" i="9" a="1"/>
  <c r="X119" i="9"/>
  <c r="G119" i="9"/>
  <c r="D119" i="9"/>
  <c r="Y118" i="9" a="1"/>
  <c r="Y118" i="9" s="1"/>
  <c r="X118" i="9" a="1"/>
  <c r="X118" i="9"/>
  <c r="G118" i="9"/>
  <c r="D118" i="9"/>
  <c r="Y117" i="9" a="1"/>
  <c r="Y117" i="9" s="1"/>
  <c r="X117" i="9" a="1"/>
  <c r="X117" i="9"/>
  <c r="G117" i="9"/>
  <c r="D117" i="9"/>
  <c r="Y116" i="9" a="1"/>
  <c r="Y116" i="9" s="1"/>
  <c r="X116" i="9" a="1"/>
  <c r="X116" i="9"/>
  <c r="G116" i="9"/>
  <c r="D116" i="9"/>
  <c r="Y115" i="9" a="1"/>
  <c r="Y115" i="9" s="1"/>
  <c r="X115" i="9" a="1"/>
  <c r="X115" i="9"/>
  <c r="G115" i="9"/>
  <c r="D115" i="9"/>
  <c r="Y114" i="9" a="1"/>
  <c r="Y114" i="9" s="1"/>
  <c r="X114" i="9" a="1"/>
  <c r="X114" i="9"/>
  <c r="G114" i="9"/>
  <c r="D114" i="9"/>
  <c r="Y113" i="9" a="1"/>
  <c r="Y113" i="9" s="1"/>
  <c r="X113" i="9" a="1"/>
  <c r="X113" i="9" s="1"/>
  <c r="G113" i="9"/>
  <c r="D113" i="9"/>
  <c r="Y112" i="9" a="1"/>
  <c r="Y112" i="9"/>
  <c r="X112" i="9" a="1"/>
  <c r="X112" i="9" s="1"/>
  <c r="G112" i="9"/>
  <c r="D112" i="9"/>
  <c r="Y111" i="9" a="1"/>
  <c r="Y111" i="9" s="1"/>
  <c r="X111" i="9" a="1"/>
  <c r="X111" i="9" s="1"/>
  <c r="G111" i="9"/>
  <c r="D111" i="9"/>
  <c r="Y110" i="9" a="1"/>
  <c r="Y110" i="9"/>
  <c r="X110" i="9" a="1"/>
  <c r="X110" i="9" s="1"/>
  <c r="G110" i="9"/>
  <c r="D110" i="9"/>
  <c r="Y109" i="9" a="1"/>
  <c r="Y109" i="9" s="1"/>
  <c r="X109" i="9" a="1"/>
  <c r="X109" i="9" s="1"/>
  <c r="G109" i="9"/>
  <c r="D109" i="9"/>
  <c r="Y108" i="9" a="1"/>
  <c r="Y108" i="9"/>
  <c r="X108" i="9" a="1"/>
  <c r="X108" i="9" s="1"/>
  <c r="G108" i="9"/>
  <c r="D108" i="9"/>
  <c r="Y107" i="9" a="1"/>
  <c r="Y107" i="9" s="1"/>
  <c r="X107" i="9" a="1"/>
  <c r="X107" i="9" s="1"/>
  <c r="G107" i="9"/>
  <c r="D107" i="9"/>
  <c r="Y106" i="9" a="1"/>
  <c r="Y106" i="9"/>
  <c r="X106" i="9" a="1"/>
  <c r="X106" i="9" s="1"/>
  <c r="G106" i="9"/>
  <c r="D106" i="9"/>
  <c r="Y105" i="9" a="1"/>
  <c r="Y105" i="9" s="1"/>
  <c r="X105" i="9" a="1"/>
  <c r="X105" i="9" s="1"/>
  <c r="G105" i="9"/>
  <c r="D105" i="9"/>
  <c r="Y104" i="9" a="1"/>
  <c r="Y104" i="9"/>
  <c r="X104" i="9" a="1"/>
  <c r="X104" i="9" s="1"/>
  <c r="G104" i="9"/>
  <c r="D104" i="9"/>
  <c r="Y103" i="9" a="1"/>
  <c r="Y103" i="9" s="1"/>
  <c r="X103" i="9" a="1"/>
  <c r="X103" i="9" s="1"/>
  <c r="G103" i="9"/>
  <c r="D103" i="9"/>
  <c r="Y102" i="9" a="1"/>
  <c r="Y102" i="9"/>
  <c r="X102" i="9" a="1"/>
  <c r="X102" i="9" s="1"/>
  <c r="G102" i="9"/>
  <c r="D102" i="9"/>
  <c r="Y101" i="9" a="1"/>
  <c r="Y101" i="9" s="1"/>
  <c r="X101" i="9" a="1"/>
  <c r="X101" i="9" s="1"/>
  <c r="G101" i="9"/>
  <c r="D101" i="9"/>
  <c r="Y100" i="9" a="1"/>
  <c r="Y100" i="9"/>
  <c r="X100" i="9" a="1"/>
  <c r="X100" i="9" s="1"/>
  <c r="G100" i="9"/>
  <c r="D100" i="9"/>
  <c r="Y99" i="9" a="1"/>
  <c r="Y99" i="9" s="1"/>
  <c r="X99" i="9" a="1"/>
  <c r="X99" i="9" s="1"/>
  <c r="G99" i="9"/>
  <c r="D99" i="9"/>
  <c r="Y98" i="9" a="1"/>
  <c r="Y98" i="9"/>
  <c r="X98" i="9" a="1"/>
  <c r="X98" i="9" s="1"/>
  <c r="G98" i="9"/>
  <c r="D98" i="9"/>
  <c r="Y97" i="9" a="1"/>
  <c r="Y97" i="9" s="1"/>
  <c r="X97" i="9" a="1"/>
  <c r="X97" i="9" s="1"/>
  <c r="G97" i="9"/>
  <c r="D97" i="9"/>
  <c r="Y96" i="9" a="1"/>
  <c r="Y96" i="9"/>
  <c r="X96" i="9" a="1"/>
  <c r="X96" i="9" s="1"/>
  <c r="G96" i="9"/>
  <c r="D96" i="9"/>
  <c r="Y95" i="9" a="1"/>
  <c r="Y95" i="9" s="1"/>
  <c r="X95" i="9" a="1"/>
  <c r="X95" i="9" s="1"/>
  <c r="G95" i="9"/>
  <c r="D95" i="9"/>
  <c r="Y94" i="9" a="1"/>
  <c r="Y94" i="9"/>
  <c r="X94" i="9" a="1"/>
  <c r="X94" i="9" s="1"/>
  <c r="G94" i="9"/>
  <c r="D94" i="9"/>
  <c r="Y93" i="9" a="1"/>
  <c r="Y93" i="9" s="1"/>
  <c r="X93" i="9" a="1"/>
  <c r="X93" i="9" s="1"/>
  <c r="G93" i="9"/>
  <c r="D93" i="9"/>
  <c r="Y92" i="9" a="1"/>
  <c r="Y92" i="9"/>
  <c r="X92" i="9" a="1"/>
  <c r="X92" i="9" s="1"/>
  <c r="G92" i="9"/>
  <c r="D92" i="9"/>
  <c r="Y91" i="9" a="1"/>
  <c r="Y91" i="9" s="1"/>
  <c r="X91" i="9" a="1"/>
  <c r="X91" i="9" s="1"/>
  <c r="G91" i="9"/>
  <c r="D91" i="9"/>
  <c r="Y90" i="9" a="1"/>
  <c r="Y90" i="9"/>
  <c r="X90" i="9" a="1"/>
  <c r="X90" i="9" s="1"/>
  <c r="G90" i="9"/>
  <c r="D90" i="9"/>
  <c r="Y89" i="9" a="1"/>
  <c r="Y89" i="9" s="1"/>
  <c r="X89" i="9" a="1"/>
  <c r="X89" i="9" s="1"/>
  <c r="G89" i="9"/>
  <c r="D89" i="9"/>
  <c r="Y88" i="9" a="1"/>
  <c r="Y88" i="9"/>
  <c r="X88" i="9" a="1"/>
  <c r="X88" i="9" s="1"/>
  <c r="G88" i="9"/>
  <c r="D88" i="9"/>
  <c r="Y87" i="9" a="1"/>
  <c r="Y87" i="9" s="1"/>
  <c r="X87" i="9" a="1"/>
  <c r="X87" i="9" s="1"/>
  <c r="G87" i="9"/>
  <c r="D87" i="9"/>
  <c r="Y86" i="9" a="1"/>
  <c r="Y86" i="9"/>
  <c r="X86" i="9" a="1"/>
  <c r="X86" i="9" s="1"/>
  <c r="G86" i="9"/>
  <c r="D86" i="9"/>
  <c r="Y85" i="9" a="1"/>
  <c r="Y85" i="9" s="1"/>
  <c r="X85" i="9" a="1"/>
  <c r="X85" i="9" s="1"/>
  <c r="G85" i="9"/>
  <c r="D85" i="9"/>
  <c r="Y84" i="9" a="1"/>
  <c r="Y84" i="9"/>
  <c r="X84" i="9" a="1"/>
  <c r="X84" i="9" s="1"/>
  <c r="G84" i="9"/>
  <c r="D84" i="9"/>
  <c r="Y83" i="9" a="1"/>
  <c r="Y83" i="9" s="1"/>
  <c r="X83" i="9" a="1"/>
  <c r="X83" i="9" s="1"/>
  <c r="G83" i="9"/>
  <c r="D83" i="9"/>
  <c r="Y82" i="9" a="1"/>
  <c r="Y82" i="9"/>
  <c r="X82" i="9" a="1"/>
  <c r="X82" i="9" s="1"/>
  <c r="G82" i="9"/>
  <c r="D82" i="9"/>
  <c r="Y81" i="9" a="1"/>
  <c r="Y81" i="9" s="1"/>
  <c r="X81" i="9" a="1"/>
  <c r="X81" i="9" s="1"/>
  <c r="G81" i="9"/>
  <c r="D81" i="9"/>
  <c r="Y80" i="9" a="1"/>
  <c r="Y80" i="9"/>
  <c r="X80" i="9" a="1"/>
  <c r="X80" i="9" s="1"/>
  <c r="W80" i="9"/>
  <c r="V80" i="9"/>
  <c r="G80" i="9"/>
  <c r="D80" i="9"/>
  <c r="Y79" i="9" a="1"/>
  <c r="Y79" i="9" s="1"/>
  <c r="X79" i="9" a="1"/>
  <c r="X79" i="9" s="1"/>
  <c r="W79" i="9"/>
  <c r="V79" i="9"/>
  <c r="G79" i="9"/>
  <c r="D79" i="9"/>
  <c r="Y78" i="9" a="1"/>
  <c r="Y78" i="9"/>
  <c r="X78" i="9" a="1"/>
  <c r="X78" i="9" s="1"/>
  <c r="G78" i="9"/>
  <c r="D78" i="9"/>
  <c r="Y77" i="9" a="1"/>
  <c r="Y77" i="9" s="1"/>
  <c r="X77" i="9" a="1"/>
  <c r="X77" i="9" s="1"/>
  <c r="G77" i="9"/>
  <c r="D77" i="9"/>
  <c r="Y76" i="9" a="1"/>
  <c r="Y76" i="9"/>
  <c r="X76" i="9" a="1"/>
  <c r="X76" i="9" s="1"/>
  <c r="G76" i="9"/>
  <c r="D76" i="9"/>
  <c r="Y75" i="9" a="1"/>
  <c r="Y75" i="9" s="1"/>
  <c r="X75" i="9" a="1"/>
  <c r="X75" i="9" s="1"/>
  <c r="G75" i="9"/>
  <c r="D75" i="9"/>
  <c r="Y74" i="9" a="1"/>
  <c r="Y74" i="9"/>
  <c r="X74" i="9" a="1"/>
  <c r="X74" i="9" s="1"/>
  <c r="W74" i="9"/>
  <c r="V74" i="9"/>
  <c r="G74" i="9"/>
  <c r="D74" i="9"/>
  <c r="Y73" i="9" a="1"/>
  <c r="Y73" i="9" s="1"/>
  <c r="X73" i="9" a="1"/>
  <c r="X73" i="9" s="1"/>
  <c r="W73" i="9"/>
  <c r="V73" i="9"/>
  <c r="G73" i="9"/>
  <c r="D73" i="9"/>
  <c r="Y72" i="9" a="1"/>
  <c r="Y72" i="9"/>
  <c r="X72" i="9" a="1"/>
  <c r="X72" i="9" s="1"/>
  <c r="G72" i="9"/>
  <c r="D72" i="9"/>
  <c r="Y71" i="9" a="1"/>
  <c r="Y71" i="9" s="1"/>
  <c r="X71" i="9" a="1"/>
  <c r="X71" i="9" s="1"/>
  <c r="G71" i="9"/>
  <c r="D71" i="9"/>
  <c r="Y70" i="9" a="1"/>
  <c r="Y70" i="9"/>
  <c r="X70" i="9" a="1"/>
  <c r="X70" i="9" s="1"/>
  <c r="G70" i="9"/>
  <c r="D70" i="9"/>
  <c r="Y69" i="9" a="1"/>
  <c r="Y69" i="9" s="1"/>
  <c r="X69" i="9" a="1"/>
  <c r="X69" i="9" s="1"/>
  <c r="G69" i="9"/>
  <c r="D69" i="9"/>
  <c r="Y68" i="9" a="1"/>
  <c r="Y68" i="9"/>
  <c r="X68" i="9" a="1"/>
  <c r="X68" i="9" s="1"/>
  <c r="G68" i="9"/>
  <c r="D68" i="9"/>
  <c r="Y67" i="9" a="1"/>
  <c r="Y67" i="9" s="1"/>
  <c r="X67" i="9" a="1"/>
  <c r="X67" i="9" s="1"/>
  <c r="G67" i="9"/>
  <c r="D67" i="9"/>
  <c r="Y66" i="9" a="1"/>
  <c r="Y66" i="9"/>
  <c r="X66" i="9" a="1"/>
  <c r="X66" i="9" s="1"/>
  <c r="G66" i="9"/>
  <c r="D66" i="9"/>
  <c r="Y65" i="9" a="1"/>
  <c r="Y65" i="9" s="1"/>
  <c r="X65" i="9" a="1"/>
  <c r="X65" i="9" s="1"/>
  <c r="G65" i="9"/>
  <c r="D65" i="9"/>
  <c r="Y64" i="9" a="1"/>
  <c r="Y64" i="9"/>
  <c r="X64" i="9" a="1"/>
  <c r="X64" i="9" s="1"/>
  <c r="G64" i="9"/>
  <c r="D64" i="9"/>
  <c r="Y63" i="9" a="1"/>
  <c r="Y63" i="9" s="1"/>
  <c r="X63" i="9" a="1"/>
  <c r="X63" i="9" s="1"/>
  <c r="G63" i="9"/>
  <c r="D63" i="9"/>
  <c r="Y62" i="9" a="1"/>
  <c r="Y62" i="9"/>
  <c r="X62" i="9" a="1"/>
  <c r="X62" i="9" s="1"/>
  <c r="G62" i="9"/>
  <c r="D62" i="9"/>
  <c r="Y61" i="9" a="1"/>
  <c r="Y61" i="9" s="1"/>
  <c r="X61" i="9" a="1"/>
  <c r="X61" i="9" s="1"/>
  <c r="G61" i="9"/>
  <c r="D61" i="9"/>
  <c r="Y60" i="9" a="1"/>
  <c r="Y60" i="9"/>
  <c r="X60" i="9" a="1"/>
  <c r="X60" i="9" s="1"/>
  <c r="G60" i="9"/>
  <c r="D60" i="9"/>
  <c r="Y59" i="9" a="1"/>
  <c r="Y59" i="9" s="1"/>
  <c r="X59" i="9" a="1"/>
  <c r="X59" i="9" s="1"/>
  <c r="G59" i="9"/>
  <c r="D59" i="9"/>
  <c r="Y58" i="9" a="1"/>
  <c r="Y58" i="9"/>
  <c r="X58" i="9" a="1"/>
  <c r="X58" i="9" s="1"/>
  <c r="G58" i="9"/>
  <c r="D58" i="9"/>
  <c r="Y57" i="9" a="1"/>
  <c r="Y57" i="9" s="1"/>
  <c r="X57" i="9" a="1"/>
  <c r="X57" i="9" s="1"/>
  <c r="G57" i="9"/>
  <c r="D57" i="9"/>
  <c r="Y56" i="9" a="1"/>
  <c r="Y56" i="9"/>
  <c r="X56" i="9" a="1"/>
  <c r="X56" i="9" s="1"/>
  <c r="G56" i="9"/>
  <c r="D56" i="9"/>
  <c r="Y55" i="9" a="1"/>
  <c r="Y55" i="9" s="1"/>
  <c r="X55" i="9" a="1"/>
  <c r="X55" i="9" s="1"/>
  <c r="G55" i="9"/>
  <c r="D55" i="9"/>
  <c r="Y54" i="9" a="1"/>
  <c r="Y54" i="9"/>
  <c r="X54" i="9" a="1"/>
  <c r="X54" i="9" s="1"/>
  <c r="G54" i="9"/>
  <c r="D54" i="9"/>
  <c r="Y53" i="9" a="1"/>
  <c r="Y53" i="9" s="1"/>
  <c r="X53" i="9" a="1"/>
  <c r="X53" i="9" s="1"/>
  <c r="G53" i="9"/>
  <c r="D53" i="9"/>
  <c r="Y52" i="9" a="1"/>
  <c r="Y52" i="9"/>
  <c r="X52" i="9" a="1"/>
  <c r="X52" i="9" s="1"/>
  <c r="G52" i="9"/>
  <c r="D52" i="9"/>
  <c r="Y51" i="9" a="1"/>
  <c r="Y51" i="9" s="1"/>
  <c r="X51" i="9" a="1"/>
  <c r="X51" i="9" s="1"/>
  <c r="G51" i="9"/>
  <c r="D51" i="9"/>
  <c r="Y50" i="9" a="1"/>
  <c r="Y50" i="9"/>
  <c r="X50" i="9" a="1"/>
  <c r="X50" i="9" s="1"/>
  <c r="G50" i="9"/>
  <c r="D50" i="9"/>
  <c r="Y49" i="9" a="1"/>
  <c r="Y49" i="9" s="1"/>
  <c r="X49" i="9" a="1"/>
  <c r="X49" i="9" s="1"/>
  <c r="G49" i="9"/>
  <c r="D49" i="9"/>
  <c r="Y48" i="9" a="1"/>
  <c r="Y48" i="9"/>
  <c r="X48" i="9" a="1"/>
  <c r="X48" i="9" s="1"/>
  <c r="G48" i="9"/>
  <c r="D48" i="9"/>
  <c r="Y47" i="9" a="1"/>
  <c r="Y47" i="9" s="1"/>
  <c r="X47" i="9" a="1"/>
  <c r="X47" i="9" s="1"/>
  <c r="G47" i="9"/>
  <c r="D47" i="9"/>
  <c r="Y46" i="9" a="1"/>
  <c r="Y46" i="9"/>
  <c r="X46" i="9" a="1"/>
  <c r="X46" i="9" s="1"/>
  <c r="G46" i="9"/>
  <c r="D46" i="9"/>
  <c r="Y45" i="9" a="1"/>
  <c r="Y45" i="9" s="1"/>
  <c r="X45" i="9" a="1"/>
  <c r="X45" i="9" s="1"/>
  <c r="G45" i="9"/>
  <c r="D45" i="9"/>
  <c r="Y44" i="9" a="1"/>
  <c r="Y44" i="9"/>
  <c r="X44" i="9" a="1"/>
  <c r="X44" i="9" s="1"/>
  <c r="G44" i="9"/>
  <c r="D44" i="9"/>
  <c r="Y43" i="9" a="1"/>
  <c r="Y43" i="9" s="1"/>
  <c r="X43" i="9" a="1"/>
  <c r="X43" i="9" s="1"/>
  <c r="G43" i="9"/>
  <c r="D43" i="9"/>
  <c r="Y42" i="9" a="1"/>
  <c r="Y42" i="9"/>
  <c r="X42" i="9" a="1"/>
  <c r="X42" i="9" s="1"/>
  <c r="G42" i="9"/>
  <c r="D42" i="9"/>
  <c r="Y41" i="9" a="1"/>
  <c r="Y41" i="9" s="1"/>
  <c r="X41" i="9" a="1"/>
  <c r="X41" i="9" s="1"/>
  <c r="G41" i="9"/>
  <c r="D41" i="9"/>
  <c r="Y40" i="9" a="1"/>
  <c r="Y40" i="9"/>
  <c r="X40" i="9" a="1"/>
  <c r="X40" i="9" s="1"/>
  <c r="G40" i="9"/>
  <c r="D40" i="9"/>
  <c r="Y39" i="9" a="1"/>
  <c r="Y39" i="9" s="1"/>
  <c r="X39" i="9" a="1"/>
  <c r="X39" i="9" s="1"/>
  <c r="G39" i="9"/>
  <c r="D39" i="9"/>
  <c r="Y38" i="9" a="1"/>
  <c r="Y38" i="9"/>
  <c r="X38" i="9" a="1"/>
  <c r="X38" i="9" s="1"/>
  <c r="G38" i="9"/>
  <c r="D38" i="9"/>
  <c r="Y37" i="9" a="1"/>
  <c r="Y37" i="9" s="1"/>
  <c r="X37" i="9" a="1"/>
  <c r="X37" i="9" s="1"/>
  <c r="G37" i="9"/>
  <c r="D37" i="9"/>
  <c r="Y36" i="9" a="1"/>
  <c r="Y36" i="9"/>
  <c r="X36" i="9" a="1"/>
  <c r="X36" i="9" s="1"/>
  <c r="G36" i="9"/>
  <c r="D36" i="9"/>
  <c r="Y35" i="9" a="1"/>
  <c r="Y35" i="9" s="1"/>
  <c r="X35" i="9" a="1"/>
  <c r="X35" i="9" s="1"/>
  <c r="G35" i="9"/>
  <c r="D35" i="9"/>
  <c r="Y34" i="9" a="1"/>
  <c r="Y34" i="9"/>
  <c r="X34" i="9" a="1"/>
  <c r="X34" i="9" s="1"/>
  <c r="G34" i="9"/>
  <c r="D34" i="9"/>
  <c r="Y33" i="9" a="1"/>
  <c r="Y33" i="9" s="1"/>
  <c r="X33" i="9" a="1"/>
  <c r="X33" i="9" s="1"/>
  <c r="G33" i="9"/>
  <c r="D33" i="9"/>
  <c r="Y32" i="9" a="1"/>
  <c r="Y32" i="9"/>
  <c r="X32" i="9" a="1"/>
  <c r="X32" i="9" s="1"/>
  <c r="G32" i="9"/>
  <c r="D32" i="9"/>
  <c r="Y31" i="9" a="1"/>
  <c r="Y31" i="9" s="1"/>
  <c r="X31" i="9" a="1"/>
  <c r="X31" i="9" s="1"/>
  <c r="W31" i="9"/>
  <c r="V31" i="9"/>
  <c r="G31" i="9"/>
  <c r="D31" i="9"/>
  <c r="Y30" i="9" a="1"/>
  <c r="Y30" i="9"/>
  <c r="X30" i="9" a="1"/>
  <c r="X30" i="9" s="1"/>
  <c r="W30" i="9"/>
  <c r="V30" i="9"/>
  <c r="G30" i="9"/>
  <c r="D30" i="9"/>
  <c r="Y29" i="9" a="1"/>
  <c r="Y29" i="9" s="1"/>
  <c r="X29" i="9" a="1"/>
  <c r="X29" i="9" s="1"/>
  <c r="G29" i="9"/>
  <c r="D29" i="9"/>
  <c r="Y28" i="9" a="1"/>
  <c r="Y28" i="9"/>
  <c r="X28" i="9" a="1"/>
  <c r="X28" i="9" s="1"/>
  <c r="G28" i="9"/>
  <c r="D28" i="9"/>
  <c r="Y27" i="9" a="1"/>
  <c r="Y27" i="9" s="1"/>
  <c r="X27" i="9" a="1"/>
  <c r="X27" i="9" s="1"/>
  <c r="G27" i="9"/>
  <c r="D27" i="9"/>
  <c r="Y26" i="9" a="1"/>
  <c r="Y26" i="9"/>
  <c r="X26" i="9" a="1"/>
  <c r="X26" i="9" s="1"/>
  <c r="G26" i="9"/>
  <c r="D26" i="9"/>
  <c r="Y25" i="9" a="1"/>
  <c r="Y25" i="9" s="1"/>
  <c r="X25" i="9" a="1"/>
  <c r="X25" i="9" s="1"/>
  <c r="G25" i="9"/>
  <c r="D25" i="9"/>
  <c r="Y24" i="9" a="1"/>
  <c r="Y24" i="9"/>
  <c r="X24" i="9" a="1"/>
  <c r="X24" i="9" s="1"/>
  <c r="G24" i="9"/>
  <c r="D24" i="9"/>
  <c r="Y23" i="9" a="1"/>
  <c r="Y23" i="9" s="1"/>
  <c r="X23" i="9" a="1"/>
  <c r="X23" i="9" s="1"/>
  <c r="G23" i="9"/>
  <c r="D23" i="9"/>
  <c r="Y22" i="9" a="1"/>
  <c r="Y22" i="9" s="1"/>
  <c r="X22" i="9" a="1"/>
  <c r="X22" i="9" s="1"/>
  <c r="W22" i="9"/>
  <c r="V22" i="9"/>
  <c r="G22" i="9"/>
  <c r="D22" i="9"/>
  <c r="Y21" i="9" a="1"/>
  <c r="Y21" i="9"/>
  <c r="X21" i="9" a="1"/>
  <c r="X21" i="9" s="1"/>
  <c r="W21" i="9"/>
  <c r="V21" i="9"/>
  <c r="G21" i="9"/>
  <c r="D21" i="9"/>
  <c r="W20" i="9"/>
  <c r="V20" i="9"/>
  <c r="G20" i="9"/>
  <c r="D20" i="9"/>
  <c r="Y19" i="9" a="1"/>
  <c r="Y19" i="9"/>
  <c r="X19" i="9" a="1"/>
  <c r="X19" i="9" s="1"/>
  <c r="W19" i="9"/>
  <c r="V19" i="9"/>
  <c r="G19" i="9"/>
  <c r="D19" i="9"/>
  <c r="Y18" i="9" a="1"/>
  <c r="Y18" i="9" s="1"/>
  <c r="X18" i="9" a="1"/>
  <c r="X18" i="9" s="1"/>
  <c r="W18" i="9"/>
  <c r="V18" i="9"/>
  <c r="G18" i="9"/>
  <c r="D18" i="9"/>
  <c r="Y17" i="9" a="1"/>
  <c r="Y17" i="9" s="1"/>
  <c r="X17" i="9" a="1"/>
  <c r="X17" i="9" s="1"/>
  <c r="W17" i="9"/>
  <c r="V17" i="9"/>
  <c r="G17" i="9"/>
  <c r="D17" i="9"/>
  <c r="Y16" i="9" a="1"/>
  <c r="Y16" i="9" s="1"/>
  <c r="X16" i="9" a="1"/>
  <c r="X16" i="9" s="1"/>
  <c r="W16" i="9"/>
  <c r="V16" i="9"/>
  <c r="G16" i="9"/>
  <c r="D16" i="9"/>
  <c r="Y15" i="9" a="1"/>
  <c r="Y15" i="9"/>
  <c r="X15" i="9" a="1"/>
  <c r="X15" i="9" s="1"/>
  <c r="W15" i="9"/>
  <c r="V15" i="9"/>
  <c r="G15" i="9"/>
  <c r="D15" i="9"/>
  <c r="Y14" i="9" a="1"/>
  <c r="Y14" i="9" s="1"/>
  <c r="X14" i="9" a="1"/>
  <c r="X14" i="9" s="1"/>
  <c r="W14" i="9"/>
  <c r="V14" i="9"/>
  <c r="G14" i="9"/>
  <c r="D14" i="9"/>
  <c r="Y13" i="9" a="1"/>
  <c r="Y13" i="9" s="1"/>
  <c r="X13" i="9" a="1"/>
  <c r="X13" i="9" s="1"/>
  <c r="W13" i="9"/>
  <c r="V13" i="9"/>
  <c r="G13" i="9"/>
  <c r="D13" i="9"/>
  <c r="Y12" i="9" a="1"/>
  <c r="Y12" i="9"/>
  <c r="X12" i="9" a="1"/>
  <c r="X12" i="9" s="1"/>
  <c r="W12" i="9"/>
  <c r="V12" i="9"/>
  <c r="G12" i="9"/>
  <c r="D12" i="9"/>
  <c r="Y11" i="9" a="1"/>
  <c r="Y11" i="9"/>
  <c r="X11" i="9" a="1"/>
  <c r="X11" i="9" s="1"/>
  <c r="W11" i="9"/>
  <c r="V11" i="9"/>
  <c r="G11" i="9"/>
  <c r="D11" i="9"/>
  <c r="Y10" i="9" a="1"/>
  <c r="Y10" i="9" s="1"/>
  <c r="X10" i="9" a="1"/>
  <c r="X10" i="9" s="1"/>
  <c r="W10" i="9"/>
  <c r="V10" i="9"/>
  <c r="G10" i="9"/>
  <c r="D10" i="9"/>
  <c r="Y9" i="9" a="1"/>
  <c r="Y9" i="9"/>
  <c r="X9" i="9" a="1"/>
  <c r="X9" i="9" s="1"/>
  <c r="W9" i="9"/>
  <c r="V9" i="9"/>
  <c r="G9" i="9"/>
  <c r="D9" i="9"/>
  <c r="Y8" i="9" a="1"/>
  <c r="Y8" i="9" s="1"/>
  <c r="X8" i="9" a="1"/>
  <c r="X8" i="9" s="1"/>
  <c r="W8" i="9"/>
  <c r="V8" i="9"/>
  <c r="G8" i="9"/>
  <c r="D8" i="9"/>
  <c r="Y7" i="9" a="1"/>
  <c r="Y7" i="9"/>
  <c r="X7" i="9" a="1"/>
  <c r="X7" i="9" s="1"/>
  <c r="W7" i="9"/>
  <c r="V7" i="9"/>
  <c r="G7" i="9"/>
  <c r="D7" i="9"/>
  <c r="Y6" i="9" a="1"/>
  <c r="Y6" i="9" s="1"/>
  <c r="X6" i="9" a="1"/>
  <c r="X6" i="9" s="1"/>
  <c r="W6" i="9"/>
  <c r="V6" i="9"/>
  <c r="G6" i="9"/>
  <c r="D6" i="9"/>
  <c r="Y5" i="9" a="1"/>
  <c r="Y5" i="9" s="1"/>
  <c r="X5" i="9" a="1"/>
  <c r="X5" i="9" s="1"/>
  <c r="W5" i="9"/>
  <c r="V5" i="9"/>
  <c r="G5" i="9"/>
  <c r="D5" i="9"/>
  <c r="Y4" i="9" a="1"/>
  <c r="Y4" i="9"/>
  <c r="X4" i="9" a="1"/>
  <c r="X4" i="9" s="1"/>
  <c r="W4" i="9"/>
  <c r="V4" i="9"/>
  <c r="G4" i="9"/>
  <c r="D4" i="9"/>
  <c r="Y3" i="9" a="1"/>
  <c r="Y3" i="9"/>
  <c r="X3" i="9" a="1"/>
  <c r="X3" i="9" s="1"/>
  <c r="W3" i="9"/>
  <c r="V3" i="9"/>
  <c r="G3" i="9"/>
  <c r="D3" i="9"/>
  <c r="Y2" i="9" a="1"/>
  <c r="Y2" i="9" s="1"/>
  <c r="X2" i="9" a="1"/>
  <c r="X2" i="9" s="1"/>
  <c r="W2" i="9"/>
  <c r="V2" i="9"/>
  <c r="G2" i="9"/>
  <c r="D2" i="9"/>
  <c r="A2" i="2"/>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O95" i="2" s="1" a="1"/>
  <c r="O95" i="2" s="1"/>
  <c r="Q95" i="2" s="1"/>
  <c r="S95" i="2" s="1"/>
  <c r="A96" i="2"/>
  <c r="A97" i="2"/>
  <c r="A98" i="2"/>
  <c r="A99" i="2"/>
  <c r="O99" i="2" s="1" a="1"/>
  <c r="O99" i="2" s="1"/>
  <c r="Q99" i="2" s="1"/>
  <c r="S99" i="2" s="1"/>
  <c r="A100" i="2"/>
  <c r="A101" i="2"/>
  <c r="A102" i="2"/>
  <c r="A103" i="2"/>
  <c r="O103" i="2" s="1" a="1"/>
  <c r="O103" i="2" s="1"/>
  <c r="Q103" i="2" s="1"/>
  <c r="S103" i="2" s="1"/>
  <c r="A104" i="2"/>
  <c r="A105" i="2"/>
  <c r="A106" i="2"/>
  <c r="A107" i="2"/>
  <c r="O107" i="2" s="1" a="1"/>
  <c r="O107" i="2" s="1"/>
  <c r="Q107" i="2" s="1"/>
  <c r="S107" i="2" s="1"/>
  <c r="A108" i="2"/>
  <c r="A109" i="2"/>
  <c r="A110" i="2"/>
  <c r="A111" i="2"/>
  <c r="O111" i="2" s="1" a="1"/>
  <c r="O111" i="2" s="1"/>
  <c r="Q111" i="2" s="1"/>
  <c r="S111" i="2" s="1"/>
  <c r="A112" i="2"/>
  <c r="A113" i="2"/>
  <c r="A114" i="2"/>
  <c r="A115" i="2"/>
  <c r="O115" i="2" s="1" a="1"/>
  <c r="O115" i="2" s="1"/>
  <c r="Q115" i="2" s="1"/>
  <c r="S115" i="2" s="1"/>
  <c r="A116" i="2"/>
  <c r="A117" i="2"/>
  <c r="A118" i="2"/>
  <c r="A119" i="2"/>
  <c r="O119" i="2" s="1" a="1"/>
  <c r="O119" i="2" s="1"/>
  <c r="Q119" i="2" s="1"/>
  <c r="S119" i="2" s="1"/>
  <c r="A120" i="2"/>
  <c r="A121" i="2"/>
  <c r="A122" i="2"/>
  <c r="A123" i="2"/>
  <c r="O123" i="2" s="1" a="1"/>
  <c r="O123" i="2" s="1"/>
  <c r="Q123" i="2" s="1"/>
  <c r="S123" i="2" s="1"/>
  <c r="A124" i="2"/>
  <c r="A125" i="2"/>
  <c r="A126" i="2"/>
  <c r="A127" i="2"/>
  <c r="O127" i="2" s="1" a="1"/>
  <c r="O127" i="2" s="1"/>
  <c r="Q127" i="2" s="1"/>
  <c r="S127" i="2" s="1"/>
  <c r="A128" i="2"/>
  <c r="A129" i="2"/>
  <c r="A130" i="2"/>
  <c r="A131" i="2"/>
  <c r="O131" i="2" s="1" a="1"/>
  <c r="O131" i="2" s="1"/>
  <c r="Q131" i="2" s="1"/>
  <c r="S131" i="2" s="1"/>
  <c r="A132" i="2"/>
  <c r="A133" i="2"/>
  <c r="A134" i="2"/>
  <c r="A135" i="2"/>
  <c r="O135" i="2" s="1" a="1"/>
  <c r="O135" i="2" s="1"/>
  <c r="Q135" i="2" s="1"/>
  <c r="S135" i="2" s="1"/>
  <c r="A136" i="2"/>
  <c r="A137" i="2"/>
  <c r="A138" i="2"/>
  <c r="A139" i="2"/>
  <c r="O139" i="2" s="1" a="1"/>
  <c r="O139" i="2" s="1"/>
  <c r="Q139" i="2" s="1"/>
  <c r="S139" i="2" s="1"/>
  <c r="A140" i="2"/>
  <c r="A141" i="2"/>
  <c r="A142" i="2"/>
  <c r="A143" i="2"/>
  <c r="O143" i="2" s="1" a="1"/>
  <c r="O143" i="2" s="1"/>
  <c r="Q143" i="2" s="1"/>
  <c r="S143" i="2" s="1"/>
  <c r="A144" i="2"/>
  <c r="A145" i="2"/>
  <c r="A146" i="2"/>
  <c r="A147" i="2"/>
  <c r="O147" i="2" s="1" a="1"/>
  <c r="O147" i="2" s="1"/>
  <c r="A148" i="2"/>
  <c r="A149" i="2"/>
  <c r="A150" i="2"/>
  <c r="A151" i="2"/>
  <c r="O151" i="2" s="1" a="1"/>
  <c r="O151" i="2" s="1"/>
  <c r="A152" i="2"/>
  <c r="A153" i="2"/>
  <c r="A154" i="2"/>
  <c r="A155" i="2"/>
  <c r="O155" i="2" s="1" a="1"/>
  <c r="O155" i="2" s="1"/>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A437" i="2"/>
  <c r="A438" i="2"/>
  <c r="A439" i="2"/>
  <c r="A440" i="2"/>
  <c r="A441" i="2"/>
  <c r="A442" i="2"/>
  <c r="A443" i="2"/>
  <c r="A444" i="2"/>
  <c r="A445" i="2"/>
  <c r="A446" i="2"/>
  <c r="A447" i="2"/>
  <c r="A448" i="2"/>
  <c r="A449" i="2"/>
  <c r="A450" i="2"/>
  <c r="A451" i="2"/>
  <c r="A452" i="2"/>
  <c r="A453" i="2"/>
  <c r="A454" i="2"/>
  <c r="A455" i="2"/>
  <c r="A456" i="2"/>
  <c r="A457" i="2"/>
  <c r="A458" i="2"/>
  <c r="A459" i="2"/>
  <c r="A460" i="2"/>
  <c r="A461" i="2"/>
  <c r="A462" i="2"/>
  <c r="A463" i="2"/>
  <c r="A464" i="2"/>
  <c r="A465" i="2"/>
  <c r="A466" i="2"/>
  <c r="A467" i="2"/>
  <c r="A468" i="2"/>
  <c r="A469" i="2"/>
  <c r="A470" i="2"/>
  <c r="A471" i="2"/>
  <c r="A472" i="2"/>
  <c r="A473" i="2"/>
  <c r="A474" i="2"/>
  <c r="A475" i="2"/>
  <c r="A476" i="2"/>
  <c r="A477" i="2"/>
  <c r="A478" i="2"/>
  <c r="A479" i="2"/>
  <c r="A480" i="2"/>
  <c r="A481" i="2"/>
  <c r="A482" i="2"/>
  <c r="A483" i="2"/>
  <c r="A484" i="2"/>
  <c r="A485" i="2"/>
  <c r="A486" i="2"/>
  <c r="A487" i="2"/>
  <c r="A488" i="2"/>
  <c r="A489" i="2"/>
  <c r="A490" i="2"/>
  <c r="A491" i="2"/>
  <c r="A492" i="2"/>
  <c r="A493" i="2"/>
  <c r="A494" i="2"/>
  <c r="A495" i="2"/>
  <c r="A496" i="2"/>
  <c r="A497" i="2"/>
  <c r="A498" i="2"/>
  <c r="A499" i="2"/>
  <c r="A500" i="2"/>
  <c r="J412" i="4"/>
  <c r="I412" i="4"/>
  <c r="H412" i="4"/>
  <c r="J411" i="4"/>
  <c r="I405" i="4"/>
  <c r="I406" i="4"/>
  <c r="I407" i="4"/>
  <c r="I408" i="4" s="1"/>
  <c r="I409" i="4" s="1"/>
  <c r="I410" i="4" s="1"/>
  <c r="I411" i="4" s="1"/>
  <c r="H405" i="4"/>
  <c r="H406" i="4" s="1"/>
  <c r="H407" i="4" s="1"/>
  <c r="H408" i="4"/>
  <c r="H409" i="4" s="1"/>
  <c r="H410" i="4" s="1"/>
  <c r="H411" i="4" s="1"/>
  <c r="J410" i="4"/>
  <c r="J409" i="4"/>
  <c r="J408" i="4"/>
  <c r="J407" i="4"/>
  <c r="J406" i="4"/>
  <c r="J405" i="4"/>
  <c r="J404" i="4"/>
  <c r="I402" i="4"/>
  <c r="I403" i="4" s="1"/>
  <c r="I404" i="4" s="1"/>
  <c r="H402" i="4"/>
  <c r="H403" i="4"/>
  <c r="H404" i="4" s="1"/>
  <c r="J403" i="4"/>
  <c r="J402" i="4"/>
  <c r="J401" i="4"/>
  <c r="I398" i="4"/>
  <c r="I399" i="4"/>
  <c r="I400" i="4" s="1"/>
  <c r="I401" i="4" s="1"/>
  <c r="H398" i="4"/>
  <c r="H399" i="4" s="1"/>
  <c r="H400" i="4" s="1"/>
  <c r="H401" i="4" s="1"/>
  <c r="J400" i="4"/>
  <c r="J399" i="4"/>
  <c r="J398" i="4"/>
  <c r="J397" i="4"/>
  <c r="I394" i="4"/>
  <c r="I395" i="4" s="1"/>
  <c r="I396" i="4" s="1"/>
  <c r="I397" i="4" s="1"/>
  <c r="H394" i="4"/>
  <c r="H395" i="4" s="1"/>
  <c r="H396" i="4" s="1"/>
  <c r="H397" i="4" s="1"/>
  <c r="J396" i="4"/>
  <c r="J395" i="4"/>
  <c r="J394" i="4"/>
  <c r="J393" i="4"/>
  <c r="I387" i="4"/>
  <c r="I388" i="4"/>
  <c r="I389" i="4" s="1"/>
  <c r="I390" i="4" s="1"/>
  <c r="I391" i="4" s="1"/>
  <c r="I392" i="4" s="1"/>
  <c r="I393" i="4" s="1"/>
  <c r="H387" i="4"/>
  <c r="H388" i="4"/>
  <c r="H389" i="4" s="1"/>
  <c r="H390" i="4" s="1"/>
  <c r="H391" i="4" s="1"/>
  <c r="H392" i="4" s="1"/>
  <c r="H393" i="4" s="1"/>
  <c r="J392" i="4"/>
  <c r="J391" i="4"/>
  <c r="J390" i="4"/>
  <c r="J389" i="4"/>
  <c r="J388" i="4"/>
  <c r="J387" i="4"/>
  <c r="J386" i="4"/>
  <c r="I379" i="4"/>
  <c r="I380" i="4" s="1"/>
  <c r="I381" i="4"/>
  <c r="I382" i="4" s="1"/>
  <c r="I383" i="4" s="1"/>
  <c r="I384" i="4" s="1"/>
  <c r="I385" i="4" s="1"/>
  <c r="I386" i="4" s="1"/>
  <c r="H379" i="4"/>
  <c r="H380" i="4" s="1"/>
  <c r="H381" i="4"/>
  <c r="H382" i="4"/>
  <c r="H383" i="4" s="1"/>
  <c r="H384" i="4" s="1"/>
  <c r="H385" i="4" s="1"/>
  <c r="H386" i="4" s="1"/>
  <c r="J385" i="4"/>
  <c r="J384" i="4"/>
  <c r="J383" i="4"/>
  <c r="J382" i="4"/>
  <c r="J381" i="4"/>
  <c r="J380" i="4"/>
  <c r="J379" i="4"/>
  <c r="J378" i="4"/>
  <c r="I374" i="4"/>
  <c r="I375" i="4" s="1"/>
  <c r="I376" i="4"/>
  <c r="I377" i="4" s="1"/>
  <c r="I378" i="4" s="1"/>
  <c r="H374" i="4"/>
  <c r="H375" i="4"/>
  <c r="H376" i="4" s="1"/>
  <c r="H377" i="4"/>
  <c r="H378" i="4" s="1"/>
  <c r="J377" i="4"/>
  <c r="J376" i="4"/>
  <c r="J375" i="4"/>
  <c r="J374" i="4"/>
  <c r="J373" i="4"/>
  <c r="I369" i="4"/>
  <c r="I370" i="4" s="1"/>
  <c r="I371" i="4" s="1"/>
  <c r="I372" i="4" s="1"/>
  <c r="I373" i="4" s="1"/>
  <c r="H369" i="4"/>
  <c r="H370" i="4" s="1"/>
  <c r="H371" i="4" s="1"/>
  <c r="H372" i="4"/>
  <c r="H373" i="4" s="1"/>
  <c r="J372" i="4"/>
  <c r="J371" i="4"/>
  <c r="J370" i="4"/>
  <c r="J369" i="4"/>
  <c r="J368" i="4"/>
  <c r="I365" i="4"/>
  <c r="I366" i="4"/>
  <c r="I367" i="4" s="1"/>
  <c r="I368" i="4" s="1"/>
  <c r="H365" i="4"/>
  <c r="H366" i="4" s="1"/>
  <c r="H367" i="4" s="1"/>
  <c r="H368" i="4" s="1"/>
  <c r="J367" i="4"/>
  <c r="J366" i="4"/>
  <c r="J365" i="4"/>
  <c r="J364" i="4"/>
  <c r="I362" i="4"/>
  <c r="I363" i="4" s="1"/>
  <c r="I364" i="4" s="1"/>
  <c r="H362" i="4"/>
  <c r="H363" i="4"/>
  <c r="H364" i="4"/>
  <c r="J363" i="4"/>
  <c r="J362" i="4"/>
  <c r="J361" i="4"/>
  <c r="I341" i="4"/>
  <c r="I342" i="4" s="1"/>
  <c r="I343" i="4" s="1"/>
  <c r="I344" i="4" s="1"/>
  <c r="I345" i="4" s="1"/>
  <c r="I346" i="4" s="1"/>
  <c r="I347" i="4" s="1"/>
  <c r="I348" i="4" s="1"/>
  <c r="I349" i="4" s="1"/>
  <c r="I350" i="4" s="1"/>
  <c r="I351" i="4" s="1"/>
  <c r="I352" i="4" s="1"/>
  <c r="I353" i="4" s="1"/>
  <c r="I354" i="4" s="1"/>
  <c r="I355" i="4" s="1"/>
  <c r="I356" i="4" s="1"/>
  <c r="I357" i="4" s="1"/>
  <c r="I358" i="4" s="1"/>
  <c r="I359" i="4" s="1"/>
  <c r="I360" i="4" s="1"/>
  <c r="I361" i="4" s="1"/>
  <c r="H341" i="4"/>
  <c r="H342" i="4" s="1"/>
  <c r="H343" i="4" s="1"/>
  <c r="H344" i="4" s="1"/>
  <c r="H345" i="4" s="1"/>
  <c r="H346" i="4" s="1"/>
  <c r="H347" i="4" s="1"/>
  <c r="H348" i="4" s="1"/>
  <c r="H349" i="4" s="1"/>
  <c r="H350" i="4" s="1"/>
  <c r="H351" i="4" s="1"/>
  <c r="H352" i="4" s="1"/>
  <c r="H353" i="4" s="1"/>
  <c r="H354" i="4" s="1"/>
  <c r="H355" i="4" s="1"/>
  <c r="H356" i="4" s="1"/>
  <c r="H357" i="4" s="1"/>
  <c r="H358" i="4" s="1"/>
  <c r="H359" i="4" s="1"/>
  <c r="H360" i="4" s="1"/>
  <c r="H361" i="4" s="1"/>
  <c r="J360" i="4"/>
  <c r="J359" i="4"/>
  <c r="J358" i="4"/>
  <c r="J357" i="4"/>
  <c r="J356" i="4"/>
  <c r="J355" i="4"/>
  <c r="J354" i="4"/>
  <c r="J353" i="4"/>
  <c r="J352" i="4"/>
  <c r="J351" i="4"/>
  <c r="J350" i="4"/>
  <c r="J349" i="4"/>
  <c r="J348" i="4"/>
  <c r="J347" i="4"/>
  <c r="J346" i="4"/>
  <c r="J345" i="4"/>
  <c r="J344" i="4"/>
  <c r="J343" i="4"/>
  <c r="J342" i="4"/>
  <c r="J341" i="4"/>
  <c r="J340" i="4"/>
  <c r="I327" i="4"/>
  <c r="I328" i="4"/>
  <c r="I329" i="4" s="1"/>
  <c r="I330" i="4" s="1"/>
  <c r="I331" i="4" s="1"/>
  <c r="I332" i="4" s="1"/>
  <c r="I333" i="4" s="1"/>
  <c r="I334" i="4" s="1"/>
  <c r="I335" i="4" s="1"/>
  <c r="I336" i="4" s="1"/>
  <c r="I337" i="4" s="1"/>
  <c r="I338" i="4" s="1"/>
  <c r="I339" i="4" s="1"/>
  <c r="I340" i="4" s="1"/>
  <c r="H327" i="4"/>
  <c r="H328" i="4" s="1"/>
  <c r="H329" i="4" s="1"/>
  <c r="H330" i="4" s="1"/>
  <c r="H331" i="4" s="1"/>
  <c r="H332" i="4" s="1"/>
  <c r="H333" i="4" s="1"/>
  <c r="H334" i="4" s="1"/>
  <c r="H335" i="4" s="1"/>
  <c r="H336" i="4" s="1"/>
  <c r="H337" i="4" s="1"/>
  <c r="H338" i="4" s="1"/>
  <c r="H339" i="4" s="1"/>
  <c r="H340" i="4" s="1"/>
  <c r="J339" i="4"/>
  <c r="J338" i="4"/>
  <c r="J337" i="4"/>
  <c r="J336" i="4"/>
  <c r="J335" i="4"/>
  <c r="J334" i="4"/>
  <c r="J333" i="4"/>
  <c r="J332" i="4"/>
  <c r="J331" i="4"/>
  <c r="J330" i="4"/>
  <c r="J329" i="4"/>
  <c r="J328" i="4"/>
  <c r="J327" i="4"/>
  <c r="J326" i="4"/>
  <c r="I314" i="4"/>
  <c r="I315" i="4" s="1"/>
  <c r="I316" i="4" s="1"/>
  <c r="I317" i="4"/>
  <c r="I318" i="4" s="1"/>
  <c r="I319" i="4" s="1"/>
  <c r="I320" i="4" s="1"/>
  <c r="I321" i="4" s="1"/>
  <c r="I322" i="4" s="1"/>
  <c r="I323" i="4" s="1"/>
  <c r="I324" i="4" s="1"/>
  <c r="I325" i="4" s="1"/>
  <c r="I326" i="4" s="1"/>
  <c r="H314" i="4"/>
  <c r="H315" i="4"/>
  <c r="H316" i="4"/>
  <c r="H317" i="4" s="1"/>
  <c r="H318" i="4" s="1"/>
  <c r="H319" i="4" s="1"/>
  <c r="H320" i="4" s="1"/>
  <c r="H321" i="4" s="1"/>
  <c r="H322" i="4" s="1"/>
  <c r="H323" i="4" s="1"/>
  <c r="H324" i="4" s="1"/>
  <c r="H325" i="4" s="1"/>
  <c r="H326" i="4" s="1"/>
  <c r="J325" i="4"/>
  <c r="J324" i="4"/>
  <c r="J323" i="4"/>
  <c r="J322" i="4"/>
  <c r="J321" i="4"/>
  <c r="J320" i="4"/>
  <c r="J319" i="4"/>
  <c r="J318" i="4"/>
  <c r="J317" i="4"/>
  <c r="J316" i="4"/>
  <c r="J315" i="4"/>
  <c r="J314" i="4"/>
  <c r="J313" i="4"/>
  <c r="I308" i="4"/>
  <c r="I309" i="4"/>
  <c r="I310" i="4" s="1"/>
  <c r="I311" i="4" s="1"/>
  <c r="I312" i="4" s="1"/>
  <c r="I313" i="4" s="1"/>
  <c r="H308" i="4"/>
  <c r="H309" i="4"/>
  <c r="H310" i="4" s="1"/>
  <c r="H311" i="4" s="1"/>
  <c r="H312" i="4" s="1"/>
  <c r="H313" i="4" s="1"/>
  <c r="J312" i="4"/>
  <c r="J311" i="4"/>
  <c r="J310" i="4"/>
  <c r="J309" i="4"/>
  <c r="J308" i="4"/>
  <c r="J307" i="4"/>
  <c r="I303" i="4"/>
  <c r="I304" i="4"/>
  <c r="I305" i="4" s="1"/>
  <c r="I306" i="4" s="1"/>
  <c r="I307" i="4" s="1"/>
  <c r="H303" i="4"/>
  <c r="H304" i="4"/>
  <c r="H305" i="4" s="1"/>
  <c r="H306" i="4" s="1"/>
  <c r="H307" i="4" s="1"/>
  <c r="J306" i="4"/>
  <c r="J305" i="4"/>
  <c r="J304" i="4"/>
  <c r="J303" i="4"/>
  <c r="J302" i="4"/>
  <c r="I295" i="4"/>
  <c r="I296" i="4" s="1"/>
  <c r="I297" i="4" s="1"/>
  <c r="I298" i="4" s="1"/>
  <c r="I299" i="4" s="1"/>
  <c r="I300" i="4" s="1"/>
  <c r="I301" i="4" s="1"/>
  <c r="I302" i="4" s="1"/>
  <c r="H295" i="4"/>
  <c r="H296" i="4" s="1"/>
  <c r="H297" i="4" s="1"/>
  <c r="H298" i="4"/>
  <c r="H299" i="4" s="1"/>
  <c r="H300" i="4" s="1"/>
  <c r="H301" i="4" s="1"/>
  <c r="H302" i="4" s="1"/>
  <c r="J301" i="4"/>
  <c r="J300" i="4"/>
  <c r="J299" i="4"/>
  <c r="J298" i="4"/>
  <c r="J297" i="4"/>
  <c r="J296" i="4"/>
  <c r="J295" i="4"/>
  <c r="J294" i="4"/>
  <c r="I293" i="4"/>
  <c r="I294" i="4" s="1"/>
  <c r="H293" i="4"/>
  <c r="H294" i="4" s="1"/>
  <c r="J293" i="4"/>
  <c r="J292" i="4"/>
  <c r="I287" i="4"/>
  <c r="I288" i="4" s="1"/>
  <c r="I289" i="4" s="1"/>
  <c r="I290" i="4" s="1"/>
  <c r="I291" i="4" s="1"/>
  <c r="I292" i="4" s="1"/>
  <c r="H287" i="4"/>
  <c r="H288" i="4" s="1"/>
  <c r="H289" i="4" s="1"/>
  <c r="H290" i="4" s="1"/>
  <c r="H291" i="4" s="1"/>
  <c r="H292" i="4" s="1"/>
  <c r="J291" i="4"/>
  <c r="J290" i="4"/>
  <c r="J289" i="4"/>
  <c r="J288" i="4"/>
  <c r="J287" i="4"/>
  <c r="J286" i="4"/>
  <c r="I284" i="4"/>
  <c r="I285" i="4" s="1"/>
  <c r="I286" i="4"/>
  <c r="H284" i="4"/>
  <c r="H285" i="4" s="1"/>
  <c r="H286" i="4" s="1"/>
  <c r="J285" i="4"/>
  <c r="J284" i="4"/>
  <c r="J283" i="4"/>
  <c r="I281" i="4"/>
  <c r="I282" i="4"/>
  <c r="I283" i="4" s="1"/>
  <c r="H281" i="4"/>
  <c r="H282" i="4" s="1"/>
  <c r="H283" i="4" s="1"/>
  <c r="J282" i="4"/>
  <c r="J281" i="4"/>
  <c r="J280" i="4"/>
  <c r="I278" i="4"/>
  <c r="I279" i="4"/>
  <c r="I280" i="4"/>
  <c r="H278" i="4"/>
  <c r="H279" i="4"/>
  <c r="H280" i="4"/>
  <c r="J279" i="4"/>
  <c r="J278" i="4"/>
  <c r="J277" i="4"/>
  <c r="I275" i="4"/>
  <c r="I276" i="4"/>
  <c r="I277" i="4" s="1"/>
  <c r="H275" i="4"/>
  <c r="H276" i="4" s="1"/>
  <c r="H277" i="4"/>
  <c r="J276" i="4"/>
  <c r="J275" i="4"/>
  <c r="J274" i="4"/>
  <c r="I270" i="4"/>
  <c r="I271" i="4" s="1"/>
  <c r="I272" i="4" s="1"/>
  <c r="I273" i="4" s="1"/>
  <c r="I274" i="4" s="1"/>
  <c r="H270" i="4"/>
  <c r="H271" i="4"/>
  <c r="H272" i="4" s="1"/>
  <c r="H273" i="4" s="1"/>
  <c r="H274" i="4" s="1"/>
  <c r="J273" i="4"/>
  <c r="J272" i="4"/>
  <c r="J271" i="4"/>
  <c r="J270" i="4"/>
  <c r="J269" i="4"/>
  <c r="I266" i="4"/>
  <c r="I267" i="4"/>
  <c r="I268" i="4" s="1"/>
  <c r="I269" i="4" s="1"/>
  <c r="H266" i="4"/>
  <c r="H267" i="4"/>
  <c r="H268" i="4" s="1"/>
  <c r="H269" i="4" s="1"/>
  <c r="J268" i="4"/>
  <c r="J267" i="4"/>
  <c r="J266" i="4"/>
  <c r="J265" i="4"/>
  <c r="I253" i="4"/>
  <c r="I254" i="4"/>
  <c r="I255" i="4" s="1"/>
  <c r="I256" i="4"/>
  <c r="I257" i="4" s="1"/>
  <c r="I258" i="4" s="1"/>
  <c r="I259" i="4" s="1"/>
  <c r="I260" i="4" s="1"/>
  <c r="I261" i="4" s="1"/>
  <c r="I262" i="4" s="1"/>
  <c r="I263" i="4" s="1"/>
  <c r="I264" i="4" s="1"/>
  <c r="I265" i="4" s="1"/>
  <c r="H253" i="4"/>
  <c r="H254" i="4" s="1"/>
  <c r="H255" i="4" s="1"/>
  <c r="H256" i="4" s="1"/>
  <c r="H257" i="4" s="1"/>
  <c r="H258" i="4" s="1"/>
  <c r="H259" i="4" s="1"/>
  <c r="H260" i="4" s="1"/>
  <c r="H261" i="4" s="1"/>
  <c r="H262" i="4" s="1"/>
  <c r="H263" i="4" s="1"/>
  <c r="H264" i="4" s="1"/>
  <c r="H265" i="4" s="1"/>
  <c r="J264" i="4"/>
  <c r="J263" i="4"/>
  <c r="J262" i="4"/>
  <c r="J261" i="4"/>
  <c r="J260" i="4"/>
  <c r="J259" i="4"/>
  <c r="J258" i="4"/>
  <c r="J257" i="4"/>
  <c r="J256" i="4"/>
  <c r="J255" i="4"/>
  <c r="J254" i="4"/>
  <c r="J253" i="4"/>
  <c r="J252" i="4"/>
  <c r="I235" i="4"/>
  <c r="I236" i="4"/>
  <c r="I237" i="4" s="1"/>
  <c r="I238" i="4" s="1"/>
  <c r="I239" i="4" s="1"/>
  <c r="I240" i="4" s="1"/>
  <c r="I241" i="4" s="1"/>
  <c r="I242" i="4" s="1"/>
  <c r="I243" i="4" s="1"/>
  <c r="I244" i="4" s="1"/>
  <c r="I245" i="4" s="1"/>
  <c r="I246" i="4" s="1"/>
  <c r="I247" i="4" s="1"/>
  <c r="I248" i="4" s="1"/>
  <c r="I249" i="4" s="1"/>
  <c r="I250" i="4" s="1"/>
  <c r="I251" i="4" s="1"/>
  <c r="I252" i="4" s="1"/>
  <c r="H235" i="4"/>
  <c r="H236" i="4" s="1"/>
  <c r="H237" i="4" s="1"/>
  <c r="H238" i="4" s="1"/>
  <c r="H239" i="4" s="1"/>
  <c r="H240" i="4" s="1"/>
  <c r="H241" i="4" s="1"/>
  <c r="H242" i="4" s="1"/>
  <c r="H243" i="4" s="1"/>
  <c r="H244" i="4" s="1"/>
  <c r="H245" i="4" s="1"/>
  <c r="H246" i="4" s="1"/>
  <c r="H247" i="4" s="1"/>
  <c r="H248" i="4" s="1"/>
  <c r="H249" i="4" s="1"/>
  <c r="H250" i="4" s="1"/>
  <c r="H251" i="4" s="1"/>
  <c r="H252" i="4" s="1"/>
  <c r="J251" i="4"/>
  <c r="J250" i="4"/>
  <c r="J249" i="4"/>
  <c r="J248" i="4"/>
  <c r="J247" i="4"/>
  <c r="J246" i="4"/>
  <c r="J245" i="4"/>
  <c r="J244" i="4"/>
  <c r="J243" i="4"/>
  <c r="J242" i="4"/>
  <c r="J241" i="4"/>
  <c r="J240" i="4"/>
  <c r="J239" i="4"/>
  <c r="J238" i="4"/>
  <c r="J237" i="4"/>
  <c r="J236" i="4"/>
  <c r="J235" i="4"/>
  <c r="J234" i="4"/>
  <c r="I220" i="4"/>
  <c r="I221" i="4" s="1"/>
  <c r="I222" i="4" s="1"/>
  <c r="I223" i="4" s="1"/>
  <c r="I224" i="4" s="1"/>
  <c r="I225" i="4" s="1"/>
  <c r="I226" i="4" s="1"/>
  <c r="I227" i="4" s="1"/>
  <c r="I228" i="4" s="1"/>
  <c r="I229" i="4" s="1"/>
  <c r="I230" i="4" s="1"/>
  <c r="I231" i="4" s="1"/>
  <c r="I232" i="4" s="1"/>
  <c r="I233" i="4" s="1"/>
  <c r="I234" i="4" s="1"/>
  <c r="H220" i="4"/>
  <c r="H221" i="4" s="1"/>
  <c r="H222" i="4" s="1"/>
  <c r="H223" i="4" s="1"/>
  <c r="H224" i="4" s="1"/>
  <c r="H225" i="4" s="1"/>
  <c r="H226" i="4" s="1"/>
  <c r="H227" i="4" s="1"/>
  <c r="H228" i="4" s="1"/>
  <c r="H229" i="4" s="1"/>
  <c r="H230" i="4" s="1"/>
  <c r="H231" i="4" s="1"/>
  <c r="H232" i="4" s="1"/>
  <c r="H233" i="4" s="1"/>
  <c r="H234" i="4" s="1"/>
  <c r="J233" i="4"/>
  <c r="J232" i="4"/>
  <c r="J231" i="4"/>
  <c r="J230" i="4"/>
  <c r="J229" i="4"/>
  <c r="J228" i="4"/>
  <c r="J227" i="4"/>
  <c r="J226" i="4"/>
  <c r="J225" i="4"/>
  <c r="J224" i="4"/>
  <c r="J223" i="4"/>
  <c r="J222" i="4"/>
  <c r="J221" i="4"/>
  <c r="J220" i="4"/>
  <c r="J219" i="4"/>
  <c r="I209" i="4"/>
  <c r="I210" i="4"/>
  <c r="I211" i="4"/>
  <c r="I212" i="4" s="1"/>
  <c r="I213" i="4" s="1"/>
  <c r="I214" i="4" s="1"/>
  <c r="I215" i="4" s="1"/>
  <c r="I216" i="4" s="1"/>
  <c r="I217" i="4" s="1"/>
  <c r="I218" i="4" s="1"/>
  <c r="I219" i="4" s="1"/>
  <c r="H209" i="4"/>
  <c r="H210" i="4" s="1"/>
  <c r="H211" i="4"/>
  <c r="H212" i="4"/>
  <c r="H213" i="4" s="1"/>
  <c r="H214" i="4" s="1"/>
  <c r="H215" i="4" s="1"/>
  <c r="H216" i="4" s="1"/>
  <c r="H217" i="4" s="1"/>
  <c r="H218" i="4" s="1"/>
  <c r="H219" i="4" s="1"/>
  <c r="J218" i="4"/>
  <c r="J217" i="4"/>
  <c r="J216" i="4"/>
  <c r="J215" i="4"/>
  <c r="J214" i="4"/>
  <c r="J213" i="4"/>
  <c r="J212" i="4"/>
  <c r="J211" i="4"/>
  <c r="J210" i="4"/>
  <c r="J209" i="4"/>
  <c r="J208" i="4"/>
  <c r="I204" i="4"/>
  <c r="I205" i="4"/>
  <c r="I206" i="4" s="1"/>
  <c r="I207" i="4" s="1"/>
  <c r="I208" i="4" s="1"/>
  <c r="H204" i="4"/>
  <c r="H205" i="4"/>
  <c r="H206" i="4" s="1"/>
  <c r="H207" i="4" s="1"/>
  <c r="H208" i="4" s="1"/>
  <c r="J207" i="4"/>
  <c r="J206" i="4"/>
  <c r="J205" i="4"/>
  <c r="J204" i="4"/>
  <c r="J203" i="4"/>
  <c r="I190" i="4"/>
  <c r="I191" i="4"/>
  <c r="I192" i="4"/>
  <c r="I193" i="4" s="1"/>
  <c r="I194" i="4" s="1"/>
  <c r="I195" i="4" s="1"/>
  <c r="I196" i="4" s="1"/>
  <c r="I197" i="4" s="1"/>
  <c r="I198" i="4" s="1"/>
  <c r="I199" i="4" s="1"/>
  <c r="I200" i="4" s="1"/>
  <c r="I201" i="4" s="1"/>
  <c r="I202" i="4" s="1"/>
  <c r="I203" i="4" s="1"/>
  <c r="H190" i="4"/>
  <c r="H191" i="4"/>
  <c r="H192" i="4" s="1"/>
  <c r="H193" i="4" s="1"/>
  <c r="H194" i="4" s="1"/>
  <c r="H195" i="4" s="1"/>
  <c r="H196" i="4" s="1"/>
  <c r="H197" i="4" s="1"/>
  <c r="H198" i="4" s="1"/>
  <c r="H199" i="4" s="1"/>
  <c r="H200" i="4" s="1"/>
  <c r="H201" i="4" s="1"/>
  <c r="H202" i="4" s="1"/>
  <c r="H203" i="4" s="1"/>
  <c r="J202" i="4"/>
  <c r="J201" i="4"/>
  <c r="J200" i="4"/>
  <c r="J199" i="4"/>
  <c r="J198" i="4"/>
  <c r="J197" i="4"/>
  <c r="J196" i="4"/>
  <c r="J195" i="4"/>
  <c r="J194" i="4"/>
  <c r="J193" i="4"/>
  <c r="J192" i="4"/>
  <c r="J191" i="4"/>
  <c r="J190" i="4"/>
  <c r="J189" i="4"/>
  <c r="I176" i="4"/>
  <c r="I177" i="4" s="1"/>
  <c r="I178" i="4" s="1"/>
  <c r="I179" i="4" s="1"/>
  <c r="I180" i="4" s="1"/>
  <c r="I181" i="4" s="1"/>
  <c r="I182" i="4" s="1"/>
  <c r="I183" i="4" s="1"/>
  <c r="I184" i="4" s="1"/>
  <c r="I185" i="4" s="1"/>
  <c r="I186" i="4" s="1"/>
  <c r="I187" i="4" s="1"/>
  <c r="I188" i="4" s="1"/>
  <c r="I189" i="4" s="1"/>
  <c r="H176" i="4"/>
  <c r="H177" i="4"/>
  <c r="H178" i="4" s="1"/>
  <c r="H179" i="4" s="1"/>
  <c r="H180" i="4" s="1"/>
  <c r="H181" i="4" s="1"/>
  <c r="H182" i="4" s="1"/>
  <c r="H183" i="4" s="1"/>
  <c r="H184" i="4" s="1"/>
  <c r="H185" i="4" s="1"/>
  <c r="H186" i="4" s="1"/>
  <c r="H187" i="4" s="1"/>
  <c r="H188" i="4" s="1"/>
  <c r="H189" i="4" s="1"/>
  <c r="J188" i="4"/>
  <c r="J187" i="4"/>
  <c r="J186" i="4"/>
  <c r="J185" i="4"/>
  <c r="J184" i="4"/>
  <c r="J183" i="4"/>
  <c r="J182" i="4"/>
  <c r="J181" i="4"/>
  <c r="J180" i="4"/>
  <c r="J179" i="4"/>
  <c r="J178" i="4"/>
  <c r="J177" i="4"/>
  <c r="J176" i="4"/>
  <c r="J175" i="4"/>
  <c r="I167" i="4"/>
  <c r="I168" i="4"/>
  <c r="I169" i="4"/>
  <c r="I170" i="4" s="1"/>
  <c r="I171" i="4" s="1"/>
  <c r="I172" i="4" s="1"/>
  <c r="I173" i="4" s="1"/>
  <c r="I174" i="4" s="1"/>
  <c r="I175" i="4" s="1"/>
  <c r="H167" i="4"/>
  <c r="H168" i="4"/>
  <c r="H169" i="4" s="1"/>
  <c r="H170" i="4" s="1"/>
  <c r="H171" i="4" s="1"/>
  <c r="H172" i="4" s="1"/>
  <c r="H173" i="4" s="1"/>
  <c r="H174" i="4" s="1"/>
  <c r="H175" i="4" s="1"/>
  <c r="J174" i="4"/>
  <c r="J173" i="4"/>
  <c r="J172" i="4"/>
  <c r="J171" i="4"/>
  <c r="J170" i="4"/>
  <c r="J169" i="4"/>
  <c r="J168" i="4"/>
  <c r="J167" i="4"/>
  <c r="J166" i="4"/>
  <c r="I163" i="4"/>
  <c r="I164" i="4" s="1"/>
  <c r="I165" i="4"/>
  <c r="I166" i="4" s="1"/>
  <c r="H163" i="4"/>
  <c r="H164" i="4" s="1"/>
  <c r="H165" i="4" s="1"/>
  <c r="H166" i="4" s="1"/>
  <c r="J165" i="4"/>
  <c r="J164" i="4"/>
  <c r="J163" i="4"/>
  <c r="J162" i="4"/>
  <c r="I147" i="4"/>
  <c r="I148" i="4" s="1"/>
  <c r="I149" i="4"/>
  <c r="I150" i="4" s="1"/>
  <c r="I151" i="4" s="1"/>
  <c r="I152" i="4" s="1"/>
  <c r="I153" i="4" s="1"/>
  <c r="I154" i="4" s="1"/>
  <c r="I155" i="4" s="1"/>
  <c r="I156" i="4" s="1"/>
  <c r="I157" i="4" s="1"/>
  <c r="I158" i="4" s="1"/>
  <c r="I159" i="4" s="1"/>
  <c r="I160" i="4" s="1"/>
  <c r="I161" i="4" s="1"/>
  <c r="I162" i="4" s="1"/>
  <c r="H147" i="4"/>
  <c r="H148" i="4" s="1"/>
  <c r="H149" i="4"/>
  <c r="H150" i="4" s="1"/>
  <c r="H151" i="4" s="1"/>
  <c r="H152" i="4" s="1"/>
  <c r="H153" i="4" s="1"/>
  <c r="H154" i="4" s="1"/>
  <c r="H155" i="4" s="1"/>
  <c r="H156" i="4" s="1"/>
  <c r="H157" i="4" s="1"/>
  <c r="H158" i="4" s="1"/>
  <c r="H159" i="4" s="1"/>
  <c r="H160" i="4" s="1"/>
  <c r="H161" i="4" s="1"/>
  <c r="H162" i="4" s="1"/>
  <c r="J161" i="4"/>
  <c r="J160" i="4"/>
  <c r="J159" i="4"/>
  <c r="J158" i="4"/>
  <c r="J157" i="4"/>
  <c r="J156" i="4"/>
  <c r="J155" i="4"/>
  <c r="J154" i="4"/>
  <c r="J153" i="4"/>
  <c r="J152" i="4"/>
  <c r="J151" i="4"/>
  <c r="J150" i="4"/>
  <c r="J149" i="4"/>
  <c r="J148" i="4"/>
  <c r="J147" i="4"/>
  <c r="J146" i="4"/>
  <c r="I145" i="4"/>
  <c r="I146" i="4" s="1"/>
  <c r="H145" i="4"/>
  <c r="H146" i="4" s="1"/>
  <c r="J145" i="4"/>
  <c r="J144" i="4"/>
  <c r="I133" i="4"/>
  <c r="I134" i="4" s="1"/>
  <c r="I135" i="4" s="1"/>
  <c r="I136" i="4" s="1"/>
  <c r="I137" i="4" s="1"/>
  <c r="I138" i="4" s="1"/>
  <c r="I139" i="4" s="1"/>
  <c r="I140" i="4" s="1"/>
  <c r="I141" i="4" s="1"/>
  <c r="I142" i="4" s="1"/>
  <c r="I143" i="4" s="1"/>
  <c r="I144" i="4" s="1"/>
  <c r="H133" i="4"/>
  <c r="H134" i="4"/>
  <c r="H135" i="4" s="1"/>
  <c r="H136" i="4" s="1"/>
  <c r="H137" i="4" s="1"/>
  <c r="H138" i="4" s="1"/>
  <c r="H139" i="4" s="1"/>
  <c r="H140" i="4" s="1"/>
  <c r="H141" i="4" s="1"/>
  <c r="H142" i="4" s="1"/>
  <c r="H143" i="4" s="1"/>
  <c r="H144" i="4" s="1"/>
  <c r="J143" i="4"/>
  <c r="J142" i="4"/>
  <c r="J141" i="4"/>
  <c r="J140" i="4"/>
  <c r="J139" i="4"/>
  <c r="J138" i="4"/>
  <c r="J137" i="4"/>
  <c r="J136" i="4"/>
  <c r="J135" i="4"/>
  <c r="J134" i="4"/>
  <c r="J133" i="4"/>
  <c r="J132" i="4"/>
  <c r="I128" i="4"/>
  <c r="I129" i="4" s="1"/>
  <c r="I130" i="4" s="1"/>
  <c r="I131" i="4" s="1"/>
  <c r="I132" i="4" s="1"/>
  <c r="H128" i="4"/>
  <c r="H129" i="4" s="1"/>
  <c r="H130" i="4" s="1"/>
  <c r="H131" i="4" s="1"/>
  <c r="H132" i="4" s="1"/>
  <c r="J131" i="4"/>
  <c r="J130" i="4"/>
  <c r="J129" i="4"/>
  <c r="J128" i="4"/>
  <c r="J127" i="4"/>
  <c r="I123" i="4"/>
  <c r="I124" i="4"/>
  <c r="I125" i="4" s="1"/>
  <c r="I126" i="4" s="1"/>
  <c r="I127" i="4" s="1"/>
  <c r="H123" i="4"/>
  <c r="H124" i="4"/>
  <c r="H125" i="4" s="1"/>
  <c r="H126" i="4" s="1"/>
  <c r="H127" i="4" s="1"/>
  <c r="J126" i="4"/>
  <c r="J125" i="4"/>
  <c r="J124" i="4"/>
  <c r="J123" i="4"/>
  <c r="J122" i="4"/>
  <c r="I118" i="4"/>
  <c r="I119" i="4" s="1"/>
  <c r="I120" i="4" s="1"/>
  <c r="I121" i="4" s="1"/>
  <c r="I122" i="4" s="1"/>
  <c r="H118" i="4"/>
  <c r="H119" i="4"/>
  <c r="H120" i="4"/>
  <c r="H121" i="4" s="1"/>
  <c r="H122" i="4" s="1"/>
  <c r="J121" i="4"/>
  <c r="J120" i="4"/>
  <c r="J119" i="4"/>
  <c r="J118" i="4"/>
  <c r="J117" i="4"/>
  <c r="I113" i="4"/>
  <c r="I114" i="4"/>
  <c r="I115" i="4" s="1"/>
  <c r="I116" i="4" s="1"/>
  <c r="I117" i="4" s="1"/>
  <c r="H113" i="4"/>
  <c r="H114" i="4" s="1"/>
  <c r="H115" i="4"/>
  <c r="H116" i="4" s="1"/>
  <c r="H117" i="4" s="1"/>
  <c r="J116" i="4"/>
  <c r="J115" i="4"/>
  <c r="J114" i="4"/>
  <c r="J113" i="4"/>
  <c r="J112" i="4"/>
  <c r="I109" i="4"/>
  <c r="I110" i="4" s="1"/>
  <c r="I111" i="4" s="1"/>
  <c r="I112" i="4" s="1"/>
  <c r="H109" i="4"/>
  <c r="H110" i="4"/>
  <c r="H111" i="4" s="1"/>
  <c r="H112" i="4" s="1"/>
  <c r="J111" i="4"/>
  <c r="J110" i="4"/>
  <c r="J109" i="4"/>
  <c r="J108" i="4"/>
  <c r="I104" i="4"/>
  <c r="I105" i="4" s="1"/>
  <c r="I106" i="4" s="1"/>
  <c r="I107" i="4" s="1"/>
  <c r="I108" i="4" s="1"/>
  <c r="H104" i="4"/>
  <c r="H105" i="4" s="1"/>
  <c r="H106" i="4" s="1"/>
  <c r="H107" i="4" s="1"/>
  <c r="H108" i="4" s="1"/>
  <c r="J107" i="4"/>
  <c r="J106" i="4"/>
  <c r="J105" i="4"/>
  <c r="J104" i="4"/>
  <c r="J103" i="4"/>
  <c r="I88" i="4"/>
  <c r="I89" i="4"/>
  <c r="I90" i="4" s="1"/>
  <c r="I91" i="4" s="1"/>
  <c r="I92" i="4" s="1"/>
  <c r="I93" i="4" s="1"/>
  <c r="I94" i="4" s="1"/>
  <c r="I95" i="4" s="1"/>
  <c r="I96" i="4" s="1"/>
  <c r="I97" i="4" s="1"/>
  <c r="I98" i="4" s="1"/>
  <c r="I99" i="4" s="1"/>
  <c r="I100" i="4" s="1"/>
  <c r="I101" i="4" s="1"/>
  <c r="I102" i="4" s="1"/>
  <c r="I103" i="4" s="1"/>
  <c r="H88" i="4"/>
  <c r="H89" i="4"/>
  <c r="H90" i="4"/>
  <c r="H91" i="4" s="1"/>
  <c r="H92" i="4" s="1"/>
  <c r="H93" i="4" s="1"/>
  <c r="H94" i="4" s="1"/>
  <c r="H95" i="4" s="1"/>
  <c r="H96" i="4" s="1"/>
  <c r="H97" i="4" s="1"/>
  <c r="H98" i="4" s="1"/>
  <c r="H99" i="4" s="1"/>
  <c r="H100" i="4" s="1"/>
  <c r="H101" i="4" s="1"/>
  <c r="H102" i="4" s="1"/>
  <c r="H103" i="4" s="1"/>
  <c r="J102" i="4"/>
  <c r="J101" i="4"/>
  <c r="J100" i="4"/>
  <c r="J99" i="4"/>
  <c r="J98" i="4"/>
  <c r="J97" i="4"/>
  <c r="J96" i="4"/>
  <c r="J95" i="4"/>
  <c r="J94" i="4"/>
  <c r="J93" i="4"/>
  <c r="J92" i="4"/>
  <c r="J91" i="4"/>
  <c r="J90" i="4"/>
  <c r="J89" i="4"/>
  <c r="J88" i="4"/>
  <c r="J87" i="4"/>
  <c r="I81" i="4"/>
  <c r="I82" i="4"/>
  <c r="I83" i="4" s="1"/>
  <c r="I84" i="4" s="1"/>
  <c r="I85" i="4" s="1"/>
  <c r="I86" i="4" s="1"/>
  <c r="I87" i="4" s="1"/>
  <c r="H81" i="4"/>
  <c r="H82" i="4" s="1"/>
  <c r="H83" i="4"/>
  <c r="H84" i="4" s="1"/>
  <c r="H85" i="4" s="1"/>
  <c r="H86" i="4" s="1"/>
  <c r="H87" i="4" s="1"/>
  <c r="J86" i="4"/>
  <c r="J85" i="4"/>
  <c r="J84" i="4"/>
  <c r="J83" i="4"/>
  <c r="J82" i="4"/>
  <c r="J81" i="4"/>
  <c r="J80" i="4"/>
  <c r="I74" i="4"/>
  <c r="I75" i="4"/>
  <c r="I76" i="4" s="1"/>
  <c r="I77" i="4" s="1"/>
  <c r="I78" i="4" s="1"/>
  <c r="I79" i="4" s="1"/>
  <c r="I80" i="4" s="1"/>
  <c r="H74" i="4"/>
  <c r="H75" i="4"/>
  <c r="H76" i="4" s="1"/>
  <c r="H77" i="4" s="1"/>
  <c r="H78" i="4" s="1"/>
  <c r="H79" i="4" s="1"/>
  <c r="H80" i="4" s="1"/>
  <c r="J79" i="4"/>
  <c r="J78" i="4"/>
  <c r="J77" i="4"/>
  <c r="J76" i="4"/>
  <c r="J75" i="4"/>
  <c r="J74" i="4"/>
  <c r="J73" i="4"/>
  <c r="I68" i="4"/>
  <c r="I69" i="4" s="1"/>
  <c r="I70" i="4" s="1"/>
  <c r="I71" i="4" s="1"/>
  <c r="I72" i="4" s="1"/>
  <c r="I73" i="4" s="1"/>
  <c r="H68" i="4"/>
  <c r="H69" i="4"/>
  <c r="H70" i="4" s="1"/>
  <c r="H71" i="4" s="1"/>
  <c r="H72" i="4" s="1"/>
  <c r="H73" i="4" s="1"/>
  <c r="J72" i="4"/>
  <c r="J71" i="4"/>
  <c r="J70" i="4"/>
  <c r="J69" i="4"/>
  <c r="J68" i="4"/>
  <c r="J67" i="4"/>
  <c r="I64" i="4"/>
  <c r="I65" i="4"/>
  <c r="I66" i="4"/>
  <c r="I67" i="4" s="1"/>
  <c r="H64" i="4"/>
  <c r="H65" i="4"/>
  <c r="H66" i="4"/>
  <c r="H67" i="4" s="1"/>
  <c r="J66" i="4"/>
  <c r="J65" i="4"/>
  <c r="J64" i="4"/>
  <c r="J63" i="4"/>
  <c r="I57" i="4"/>
  <c r="I58" i="4"/>
  <c r="I59" i="4"/>
  <c r="I60" i="4" s="1"/>
  <c r="I61" i="4" s="1"/>
  <c r="I62" i="4" s="1"/>
  <c r="I63" i="4" s="1"/>
  <c r="H57" i="4"/>
  <c r="H58" i="4" s="1"/>
  <c r="H59" i="4" s="1"/>
  <c r="H60" i="4" s="1"/>
  <c r="H61" i="4" s="1"/>
  <c r="H62" i="4" s="1"/>
  <c r="H63" i="4" s="1"/>
  <c r="J62" i="4"/>
  <c r="J61" i="4"/>
  <c r="J60" i="4"/>
  <c r="J59" i="4"/>
  <c r="J58" i="4"/>
  <c r="J57" i="4"/>
  <c r="J56" i="4"/>
  <c r="I51" i="4"/>
  <c r="I52" i="4" s="1"/>
  <c r="I53" i="4" s="1"/>
  <c r="I54" i="4" s="1"/>
  <c r="I55" i="4" s="1"/>
  <c r="I56" i="4" s="1"/>
  <c r="H51" i="4"/>
  <c r="H52" i="4" s="1"/>
  <c r="H53" i="4"/>
  <c r="H54" i="4" s="1"/>
  <c r="H55" i="4" s="1"/>
  <c r="H56" i="4" s="1"/>
  <c r="J55" i="4"/>
  <c r="J54" i="4"/>
  <c r="J53" i="4"/>
  <c r="J52" i="4"/>
  <c r="J51" i="4"/>
  <c r="J50" i="4"/>
  <c r="I46" i="4"/>
  <c r="I47" i="4" s="1"/>
  <c r="I48" i="4"/>
  <c r="I49" i="4" s="1"/>
  <c r="I50" i="4" s="1"/>
  <c r="H46" i="4"/>
  <c r="H47" i="4"/>
  <c r="H48" i="4" s="1"/>
  <c r="H49" i="4" s="1"/>
  <c r="H50" i="4" s="1"/>
  <c r="J49" i="4"/>
  <c r="J48" i="4"/>
  <c r="J47" i="4"/>
  <c r="J46" i="4"/>
  <c r="J45" i="4"/>
  <c r="I43" i="4"/>
  <c r="I44" i="4" s="1"/>
  <c r="I45" i="4" s="1"/>
  <c r="H43" i="4"/>
  <c r="H44" i="4" s="1"/>
  <c r="H45" i="4" s="1"/>
  <c r="J44" i="4"/>
  <c r="J43" i="4"/>
  <c r="J42" i="4"/>
  <c r="I41" i="4"/>
  <c r="I42" i="4" s="1"/>
  <c r="H41" i="4"/>
  <c r="H42" i="4"/>
  <c r="J41" i="4"/>
  <c r="J40" i="4"/>
  <c r="I38" i="4"/>
  <c r="I39" i="4"/>
  <c r="I40" i="4" s="1"/>
  <c r="H38" i="4"/>
  <c r="H39" i="4"/>
  <c r="H40" i="4"/>
  <c r="J39" i="4"/>
  <c r="J38" i="4"/>
  <c r="J37" i="4"/>
  <c r="I33" i="4"/>
  <c r="I34" i="4" s="1"/>
  <c r="I35" i="4" s="1"/>
  <c r="I36" i="4" s="1"/>
  <c r="I37" i="4" s="1"/>
  <c r="H33" i="4"/>
  <c r="H34" i="4" s="1"/>
  <c r="H35" i="4" s="1"/>
  <c r="H36" i="4" s="1"/>
  <c r="H37" i="4" s="1"/>
  <c r="J36" i="4"/>
  <c r="J35" i="4"/>
  <c r="J34" i="4"/>
  <c r="J33" i="4"/>
  <c r="J32" i="4"/>
  <c r="I28" i="4"/>
  <c r="I29" i="4"/>
  <c r="I30" i="4" s="1"/>
  <c r="I31" i="4" s="1"/>
  <c r="I32" i="4" s="1"/>
  <c r="H28" i="4"/>
  <c r="H29" i="4"/>
  <c r="H30" i="4" s="1"/>
  <c r="H31" i="4" s="1"/>
  <c r="H32" i="4" s="1"/>
  <c r="J31" i="4"/>
  <c r="J30" i="4"/>
  <c r="J29" i="4"/>
  <c r="J28" i="4"/>
  <c r="J27" i="4"/>
  <c r="I17" i="4"/>
  <c r="I18" i="4"/>
  <c r="I19" i="4"/>
  <c r="I20" i="4" s="1"/>
  <c r="I21" i="4" s="1"/>
  <c r="I22" i="4" s="1"/>
  <c r="I23" i="4" s="1"/>
  <c r="I24" i="4" s="1"/>
  <c r="I25" i="4" s="1"/>
  <c r="I26" i="4" s="1"/>
  <c r="I27" i="4" s="1"/>
  <c r="H17" i="4"/>
  <c r="H18" i="4" s="1"/>
  <c r="H19" i="4"/>
  <c r="H20" i="4" s="1"/>
  <c r="H21" i="4" s="1"/>
  <c r="H22" i="4" s="1"/>
  <c r="H23" i="4" s="1"/>
  <c r="H24" i="4" s="1"/>
  <c r="H25" i="4" s="1"/>
  <c r="H26" i="4" s="1"/>
  <c r="H27" i="4" s="1"/>
  <c r="J26" i="4"/>
  <c r="J25" i="4"/>
  <c r="J24" i="4"/>
  <c r="J23" i="4"/>
  <c r="J22" i="4"/>
  <c r="J21" i="4"/>
  <c r="J20" i="4"/>
  <c r="J19" i="4"/>
  <c r="J18" i="4"/>
  <c r="J17" i="4"/>
  <c r="J16" i="4"/>
  <c r="I12" i="4"/>
  <c r="I13" i="4" s="1"/>
  <c r="I14" i="4" s="1"/>
  <c r="I15" i="4" s="1"/>
  <c r="I16" i="4" s="1"/>
  <c r="H12" i="4"/>
  <c r="H13" i="4" s="1"/>
  <c r="H14" i="4" s="1"/>
  <c r="H15" i="4" s="1"/>
  <c r="H16" i="4" s="1"/>
  <c r="J15" i="4"/>
  <c r="J14" i="4"/>
  <c r="J13" i="4"/>
  <c r="J12" i="4"/>
  <c r="J11" i="4"/>
  <c r="I7" i="4"/>
  <c r="I8" i="4"/>
  <c r="I9" i="4" s="1"/>
  <c r="I10" i="4" s="1"/>
  <c r="I11" i="4" s="1"/>
  <c r="H7" i="4"/>
  <c r="H8" i="4"/>
  <c r="H9" i="4" s="1"/>
  <c r="H10" i="4" s="1"/>
  <c r="H11" i="4" s="1"/>
  <c r="J10" i="4"/>
  <c r="J9" i="4"/>
  <c r="J8" i="4"/>
  <c r="J7" i="4"/>
  <c r="J6" i="4"/>
  <c r="I2" i="4"/>
  <c r="I3" i="4" s="1"/>
  <c r="I4" i="4" s="1"/>
  <c r="I5" i="4" s="1"/>
  <c r="I6" i="4" s="1"/>
  <c r="H2" i="4"/>
  <c r="H3" i="4"/>
  <c r="H4" i="4"/>
  <c r="H5" i="4" s="1"/>
  <c r="H6" i="4" s="1"/>
  <c r="J5" i="4"/>
  <c r="J4" i="4"/>
  <c r="J3" i="4"/>
  <c r="J2" i="4"/>
  <c r="D802" i="3"/>
  <c r="I801" i="3"/>
  <c r="H801" i="3"/>
  <c r="D801" i="3"/>
  <c r="I800" i="3"/>
  <c r="H800" i="3"/>
  <c r="D800" i="3"/>
  <c r="I799" i="3"/>
  <c r="H799" i="3"/>
  <c r="D799" i="3"/>
  <c r="I798" i="3"/>
  <c r="H798" i="3"/>
  <c r="D798" i="3"/>
  <c r="I797" i="3"/>
  <c r="H797" i="3"/>
  <c r="D797" i="3"/>
  <c r="I796" i="3"/>
  <c r="H796" i="3"/>
  <c r="D796" i="3"/>
  <c r="I795" i="3"/>
  <c r="H795" i="3"/>
  <c r="D795" i="3"/>
  <c r="I794" i="3"/>
  <c r="H794" i="3"/>
  <c r="D794" i="3"/>
  <c r="I793" i="3"/>
  <c r="H793" i="3"/>
  <c r="D793" i="3"/>
  <c r="I792" i="3"/>
  <c r="H792" i="3"/>
  <c r="D792" i="3"/>
  <c r="I791" i="3"/>
  <c r="H791" i="3"/>
  <c r="D791" i="3"/>
  <c r="I790" i="3"/>
  <c r="H790" i="3"/>
  <c r="D790" i="3"/>
  <c r="I789" i="3"/>
  <c r="H789" i="3"/>
  <c r="D789" i="3"/>
  <c r="I788" i="3"/>
  <c r="H788" i="3"/>
  <c r="D788" i="3"/>
  <c r="I787" i="3"/>
  <c r="H787" i="3"/>
  <c r="D787" i="3"/>
  <c r="I786" i="3"/>
  <c r="H786" i="3"/>
  <c r="D786" i="3"/>
  <c r="I785" i="3"/>
  <c r="H785" i="3"/>
  <c r="D785" i="3"/>
  <c r="I784" i="3"/>
  <c r="H784" i="3"/>
  <c r="D784" i="3"/>
  <c r="I783" i="3"/>
  <c r="H783" i="3"/>
  <c r="D783" i="3"/>
  <c r="I782" i="3"/>
  <c r="H782" i="3"/>
  <c r="D782" i="3"/>
  <c r="I781" i="3"/>
  <c r="H781" i="3"/>
  <c r="D781" i="3"/>
  <c r="I780" i="3"/>
  <c r="H780" i="3"/>
  <c r="D780" i="3"/>
  <c r="I779" i="3"/>
  <c r="H779" i="3"/>
  <c r="D779" i="3"/>
  <c r="I778" i="3"/>
  <c r="H778" i="3"/>
  <c r="D778" i="3"/>
  <c r="I777" i="3"/>
  <c r="H777" i="3"/>
  <c r="D777" i="3"/>
  <c r="I776" i="3"/>
  <c r="H776" i="3"/>
  <c r="D776" i="3"/>
  <c r="I775" i="3"/>
  <c r="H775" i="3"/>
  <c r="D775" i="3"/>
  <c r="I774" i="3"/>
  <c r="H774" i="3"/>
  <c r="D774" i="3"/>
  <c r="I773" i="3"/>
  <c r="H773" i="3"/>
  <c r="D773" i="3"/>
  <c r="I772" i="3"/>
  <c r="H772" i="3"/>
  <c r="D772" i="3"/>
  <c r="I771" i="3"/>
  <c r="H771" i="3"/>
  <c r="D771" i="3"/>
  <c r="I770" i="3"/>
  <c r="H770" i="3"/>
  <c r="D770" i="3"/>
  <c r="I769" i="3"/>
  <c r="H769" i="3"/>
  <c r="D769" i="3"/>
  <c r="I768" i="3"/>
  <c r="H768" i="3"/>
  <c r="D768" i="3"/>
  <c r="I767" i="3"/>
  <c r="H767" i="3"/>
  <c r="D767" i="3"/>
  <c r="I766" i="3"/>
  <c r="H766" i="3"/>
  <c r="D766" i="3"/>
  <c r="I765" i="3"/>
  <c r="H765" i="3"/>
  <c r="D765" i="3"/>
  <c r="I764" i="3"/>
  <c r="H764" i="3"/>
  <c r="D764" i="3"/>
  <c r="I763" i="3"/>
  <c r="H763" i="3"/>
  <c r="D763" i="3"/>
  <c r="I762" i="3"/>
  <c r="H762" i="3"/>
  <c r="D762" i="3"/>
  <c r="I761" i="3"/>
  <c r="H761" i="3"/>
  <c r="D761" i="3"/>
  <c r="I760" i="3"/>
  <c r="H760" i="3"/>
  <c r="D760" i="3"/>
  <c r="I759" i="3"/>
  <c r="H759" i="3"/>
  <c r="D759" i="3"/>
  <c r="I758" i="3"/>
  <c r="H758" i="3"/>
  <c r="D758" i="3"/>
  <c r="I757" i="3"/>
  <c r="H757" i="3"/>
  <c r="D757" i="3"/>
  <c r="I756" i="3"/>
  <c r="H756" i="3"/>
  <c r="D756" i="3"/>
  <c r="I755" i="3"/>
  <c r="H755" i="3"/>
  <c r="D755" i="3"/>
  <c r="I754" i="3"/>
  <c r="H754" i="3"/>
  <c r="D754" i="3"/>
  <c r="I753" i="3"/>
  <c r="H753" i="3"/>
  <c r="D753" i="3"/>
  <c r="I752" i="3"/>
  <c r="H752" i="3"/>
  <c r="D752" i="3"/>
  <c r="I751" i="3"/>
  <c r="H751" i="3"/>
  <c r="D751" i="3"/>
  <c r="I750" i="3"/>
  <c r="H750" i="3"/>
  <c r="D750" i="3"/>
  <c r="I749" i="3"/>
  <c r="H749" i="3"/>
  <c r="D749" i="3"/>
  <c r="I748" i="3"/>
  <c r="H748" i="3"/>
  <c r="D748" i="3"/>
  <c r="I747" i="3"/>
  <c r="H747" i="3"/>
  <c r="D747" i="3"/>
  <c r="I746" i="3"/>
  <c r="H746" i="3"/>
  <c r="D746" i="3"/>
  <c r="I745" i="3"/>
  <c r="H745" i="3"/>
  <c r="D745" i="3"/>
  <c r="I744" i="3"/>
  <c r="H744" i="3"/>
  <c r="D744" i="3"/>
  <c r="I743" i="3"/>
  <c r="H743" i="3"/>
  <c r="D743" i="3"/>
  <c r="I742" i="3"/>
  <c r="H742" i="3"/>
  <c r="D742" i="3"/>
  <c r="I741" i="3"/>
  <c r="H741" i="3"/>
  <c r="D741" i="3"/>
  <c r="I740" i="3"/>
  <c r="H740" i="3"/>
  <c r="D740" i="3"/>
  <c r="I739" i="3"/>
  <c r="H739" i="3"/>
  <c r="D739" i="3"/>
  <c r="I738" i="3"/>
  <c r="H738" i="3"/>
  <c r="D738" i="3"/>
  <c r="I737" i="3"/>
  <c r="H737" i="3"/>
  <c r="D737" i="3"/>
  <c r="I736" i="3"/>
  <c r="H736" i="3"/>
  <c r="D736" i="3"/>
  <c r="I735" i="3"/>
  <c r="H735" i="3"/>
  <c r="D735" i="3"/>
  <c r="I734" i="3"/>
  <c r="H734" i="3"/>
  <c r="D734" i="3"/>
  <c r="I733" i="3"/>
  <c r="H733" i="3"/>
  <c r="D733" i="3"/>
  <c r="I732" i="3"/>
  <c r="H732" i="3"/>
  <c r="D732" i="3"/>
  <c r="I731" i="3"/>
  <c r="H731" i="3"/>
  <c r="D731" i="3"/>
  <c r="I730" i="3"/>
  <c r="H730" i="3"/>
  <c r="D730" i="3"/>
  <c r="I729" i="3"/>
  <c r="H729" i="3"/>
  <c r="D729" i="3"/>
  <c r="I728" i="3"/>
  <c r="H728" i="3"/>
  <c r="D728" i="3"/>
  <c r="I727" i="3"/>
  <c r="H727" i="3"/>
  <c r="D727" i="3"/>
  <c r="I726" i="3"/>
  <c r="H726" i="3"/>
  <c r="D726" i="3"/>
  <c r="I725" i="3"/>
  <c r="H725" i="3"/>
  <c r="D725" i="3"/>
  <c r="I724" i="3"/>
  <c r="H724" i="3"/>
  <c r="D724" i="3"/>
  <c r="I723" i="3"/>
  <c r="H723" i="3"/>
  <c r="D723" i="3"/>
  <c r="I722" i="3"/>
  <c r="H722" i="3"/>
  <c r="D722" i="3"/>
  <c r="I721" i="3"/>
  <c r="H721" i="3"/>
  <c r="D721" i="3"/>
  <c r="I720" i="3"/>
  <c r="H720" i="3"/>
  <c r="D720" i="3"/>
  <c r="I719" i="3"/>
  <c r="H719" i="3"/>
  <c r="D719" i="3"/>
  <c r="I718" i="3"/>
  <c r="H718" i="3"/>
  <c r="D718" i="3"/>
  <c r="I717" i="3"/>
  <c r="H717" i="3"/>
  <c r="D717" i="3"/>
  <c r="I716" i="3"/>
  <c r="H716" i="3"/>
  <c r="D716" i="3"/>
  <c r="I715" i="3"/>
  <c r="H715" i="3"/>
  <c r="D715" i="3"/>
  <c r="I714" i="3"/>
  <c r="H714" i="3"/>
  <c r="D714" i="3"/>
  <c r="I713" i="3"/>
  <c r="H713" i="3"/>
  <c r="D713" i="3"/>
  <c r="I712" i="3"/>
  <c r="H712" i="3"/>
  <c r="D712" i="3"/>
  <c r="I711" i="3"/>
  <c r="H711" i="3"/>
  <c r="D711" i="3"/>
  <c r="I710" i="3"/>
  <c r="H710" i="3"/>
  <c r="D710" i="3"/>
  <c r="I709" i="3"/>
  <c r="H709" i="3"/>
  <c r="D709" i="3"/>
  <c r="I708" i="3"/>
  <c r="H708" i="3"/>
  <c r="D708" i="3"/>
  <c r="I707" i="3"/>
  <c r="H707" i="3"/>
  <c r="D707" i="3"/>
  <c r="I706" i="3"/>
  <c r="H706" i="3"/>
  <c r="D706" i="3"/>
  <c r="I705" i="3"/>
  <c r="H705" i="3"/>
  <c r="D705" i="3"/>
  <c r="I704" i="3"/>
  <c r="H704" i="3"/>
  <c r="D704" i="3"/>
  <c r="I703" i="3"/>
  <c r="H703" i="3"/>
  <c r="D703" i="3"/>
  <c r="I702" i="3"/>
  <c r="H702" i="3"/>
  <c r="D702" i="3"/>
  <c r="I701" i="3"/>
  <c r="H701" i="3"/>
  <c r="D701" i="3"/>
  <c r="I700" i="3"/>
  <c r="H700" i="3"/>
  <c r="D700" i="3"/>
  <c r="I699" i="3"/>
  <c r="H699" i="3"/>
  <c r="D699" i="3"/>
  <c r="I698" i="3"/>
  <c r="H698" i="3"/>
  <c r="D698" i="3"/>
  <c r="I697" i="3"/>
  <c r="H697" i="3"/>
  <c r="D697" i="3"/>
  <c r="I696" i="3"/>
  <c r="H696" i="3"/>
  <c r="D696" i="3"/>
  <c r="I695" i="3"/>
  <c r="H695" i="3"/>
  <c r="D695" i="3"/>
  <c r="I694" i="3"/>
  <c r="H694" i="3"/>
  <c r="D694" i="3"/>
  <c r="I693" i="3"/>
  <c r="H693" i="3"/>
  <c r="D693" i="3"/>
  <c r="I692" i="3"/>
  <c r="H692" i="3"/>
  <c r="D692" i="3"/>
  <c r="I691" i="3"/>
  <c r="H691" i="3"/>
  <c r="D691" i="3"/>
  <c r="I690" i="3"/>
  <c r="H690" i="3"/>
  <c r="D690" i="3"/>
  <c r="I689" i="3"/>
  <c r="H689" i="3"/>
  <c r="D689" i="3"/>
  <c r="I688" i="3"/>
  <c r="H688" i="3"/>
  <c r="D688" i="3"/>
  <c r="I687" i="3"/>
  <c r="H687" i="3"/>
  <c r="D687" i="3"/>
  <c r="I686" i="3"/>
  <c r="H686" i="3"/>
  <c r="D686" i="3"/>
  <c r="I685" i="3"/>
  <c r="H685" i="3"/>
  <c r="D685" i="3"/>
  <c r="I684" i="3"/>
  <c r="H684" i="3"/>
  <c r="D684" i="3"/>
  <c r="I683" i="3"/>
  <c r="H683" i="3"/>
  <c r="D683" i="3"/>
  <c r="I682" i="3"/>
  <c r="H682" i="3"/>
  <c r="D682" i="3"/>
  <c r="I681" i="3"/>
  <c r="H681" i="3"/>
  <c r="D681" i="3"/>
  <c r="I680" i="3"/>
  <c r="H680" i="3"/>
  <c r="D680" i="3"/>
  <c r="I679" i="3"/>
  <c r="H679" i="3"/>
  <c r="D679" i="3"/>
  <c r="I678" i="3"/>
  <c r="H678" i="3"/>
  <c r="D678" i="3"/>
  <c r="I677" i="3"/>
  <c r="H677" i="3"/>
  <c r="D677" i="3"/>
  <c r="I676" i="3"/>
  <c r="H676" i="3"/>
  <c r="D676" i="3"/>
  <c r="I675" i="3"/>
  <c r="H675" i="3"/>
  <c r="D675" i="3"/>
  <c r="I674" i="3"/>
  <c r="H674" i="3"/>
  <c r="D674" i="3"/>
  <c r="I673" i="3"/>
  <c r="H673" i="3"/>
  <c r="D673" i="3"/>
  <c r="I672" i="3"/>
  <c r="H672" i="3"/>
  <c r="D672" i="3"/>
  <c r="I671" i="3"/>
  <c r="H671" i="3"/>
  <c r="D671" i="3"/>
  <c r="I670" i="3"/>
  <c r="H670" i="3"/>
  <c r="D670" i="3"/>
  <c r="I669" i="3"/>
  <c r="H669" i="3"/>
  <c r="D669" i="3"/>
  <c r="I668" i="3"/>
  <c r="H668" i="3"/>
  <c r="D668" i="3"/>
  <c r="I667" i="3"/>
  <c r="H667" i="3"/>
  <c r="D667" i="3"/>
  <c r="I666" i="3"/>
  <c r="H666" i="3"/>
  <c r="D666" i="3"/>
  <c r="I665" i="3"/>
  <c r="H665" i="3"/>
  <c r="D665" i="3"/>
  <c r="I664" i="3"/>
  <c r="H664" i="3"/>
  <c r="D664" i="3"/>
  <c r="I663" i="3"/>
  <c r="H663" i="3"/>
  <c r="D663" i="3"/>
  <c r="I662" i="3"/>
  <c r="H662" i="3"/>
  <c r="D662" i="3"/>
  <c r="I661" i="3"/>
  <c r="H661" i="3"/>
  <c r="D661" i="3"/>
  <c r="I660" i="3"/>
  <c r="H660" i="3"/>
  <c r="D660" i="3"/>
  <c r="I659" i="3"/>
  <c r="H659" i="3"/>
  <c r="D659" i="3"/>
  <c r="I658" i="3"/>
  <c r="H658" i="3"/>
  <c r="D658" i="3"/>
  <c r="I657" i="3"/>
  <c r="H657" i="3"/>
  <c r="D657" i="3"/>
  <c r="I656" i="3"/>
  <c r="H656" i="3"/>
  <c r="D656" i="3"/>
  <c r="I655" i="3"/>
  <c r="H655" i="3"/>
  <c r="D655" i="3"/>
  <c r="I654" i="3"/>
  <c r="H654" i="3"/>
  <c r="D654" i="3"/>
  <c r="I653" i="3"/>
  <c r="H653" i="3"/>
  <c r="D653" i="3"/>
  <c r="I652" i="3"/>
  <c r="H652" i="3"/>
  <c r="D652" i="3"/>
  <c r="I651" i="3"/>
  <c r="H651" i="3"/>
  <c r="D651" i="3"/>
  <c r="I650" i="3"/>
  <c r="H650" i="3"/>
  <c r="D650" i="3"/>
  <c r="I649" i="3"/>
  <c r="H649" i="3"/>
  <c r="D649" i="3"/>
  <c r="I648" i="3"/>
  <c r="H648" i="3"/>
  <c r="D648" i="3"/>
  <c r="I647" i="3"/>
  <c r="H647" i="3"/>
  <c r="D647" i="3"/>
  <c r="I646" i="3"/>
  <c r="H646" i="3"/>
  <c r="D646" i="3"/>
  <c r="I645" i="3"/>
  <c r="H645" i="3"/>
  <c r="D645" i="3"/>
  <c r="I644" i="3"/>
  <c r="H644" i="3"/>
  <c r="D644" i="3"/>
  <c r="I643" i="3"/>
  <c r="H643" i="3"/>
  <c r="D643" i="3"/>
  <c r="I642" i="3"/>
  <c r="H642" i="3"/>
  <c r="D642" i="3"/>
  <c r="I641" i="3"/>
  <c r="H641" i="3"/>
  <c r="D641" i="3"/>
  <c r="I640" i="3"/>
  <c r="H640" i="3"/>
  <c r="D640" i="3"/>
  <c r="I639" i="3"/>
  <c r="H639" i="3"/>
  <c r="D639" i="3"/>
  <c r="I638" i="3"/>
  <c r="H638" i="3"/>
  <c r="D638" i="3"/>
  <c r="I637" i="3"/>
  <c r="H637" i="3"/>
  <c r="D637" i="3"/>
  <c r="I636" i="3"/>
  <c r="H636" i="3"/>
  <c r="D636" i="3"/>
  <c r="I635" i="3"/>
  <c r="H635" i="3"/>
  <c r="D635" i="3"/>
  <c r="I634" i="3"/>
  <c r="H634" i="3"/>
  <c r="D634" i="3"/>
  <c r="I633" i="3"/>
  <c r="H633" i="3"/>
  <c r="D633" i="3"/>
  <c r="I632" i="3"/>
  <c r="H632" i="3"/>
  <c r="D632" i="3"/>
  <c r="I631" i="3"/>
  <c r="H631" i="3"/>
  <c r="D631" i="3"/>
  <c r="I630" i="3"/>
  <c r="H630" i="3"/>
  <c r="D630" i="3"/>
  <c r="I629" i="3"/>
  <c r="H629" i="3"/>
  <c r="D629" i="3"/>
  <c r="I628" i="3"/>
  <c r="H628" i="3"/>
  <c r="D628" i="3"/>
  <c r="I627" i="3"/>
  <c r="H627" i="3"/>
  <c r="D627" i="3"/>
  <c r="I626" i="3"/>
  <c r="H626" i="3"/>
  <c r="D626" i="3"/>
  <c r="I625" i="3"/>
  <c r="H625" i="3"/>
  <c r="D625" i="3"/>
  <c r="I624" i="3"/>
  <c r="H624" i="3"/>
  <c r="D624" i="3"/>
  <c r="I623" i="3"/>
  <c r="H623" i="3"/>
  <c r="D623" i="3"/>
  <c r="I622" i="3"/>
  <c r="H622" i="3"/>
  <c r="D622" i="3"/>
  <c r="I621" i="3"/>
  <c r="H621" i="3"/>
  <c r="D621" i="3"/>
  <c r="I620" i="3"/>
  <c r="H620" i="3"/>
  <c r="D620" i="3"/>
  <c r="I619" i="3"/>
  <c r="H619" i="3"/>
  <c r="D619" i="3"/>
  <c r="I618" i="3"/>
  <c r="H618" i="3"/>
  <c r="D618" i="3"/>
  <c r="I617" i="3"/>
  <c r="H617" i="3"/>
  <c r="D617" i="3"/>
  <c r="I616" i="3"/>
  <c r="H616" i="3"/>
  <c r="D616" i="3"/>
  <c r="I615" i="3"/>
  <c r="H615" i="3"/>
  <c r="D615" i="3"/>
  <c r="I614" i="3"/>
  <c r="H614" i="3"/>
  <c r="D614" i="3"/>
  <c r="I613" i="3"/>
  <c r="H613" i="3"/>
  <c r="D613" i="3"/>
  <c r="I612" i="3"/>
  <c r="H612" i="3"/>
  <c r="D612" i="3"/>
  <c r="I611" i="3"/>
  <c r="H611" i="3"/>
  <c r="D611" i="3"/>
  <c r="I610" i="3"/>
  <c r="H610" i="3"/>
  <c r="D610" i="3"/>
  <c r="I609" i="3"/>
  <c r="H609" i="3"/>
  <c r="D609" i="3"/>
  <c r="I608" i="3"/>
  <c r="H608" i="3"/>
  <c r="D608" i="3"/>
  <c r="I607" i="3"/>
  <c r="H607" i="3"/>
  <c r="D607" i="3"/>
  <c r="I606" i="3"/>
  <c r="H606" i="3"/>
  <c r="D606" i="3"/>
  <c r="I605" i="3"/>
  <c r="H605" i="3"/>
  <c r="D605" i="3"/>
  <c r="I604" i="3"/>
  <c r="H604" i="3"/>
  <c r="D604" i="3"/>
  <c r="I603" i="3"/>
  <c r="H603" i="3"/>
  <c r="D603" i="3"/>
  <c r="I602" i="3"/>
  <c r="H602" i="3"/>
  <c r="D602" i="3"/>
  <c r="I601" i="3"/>
  <c r="H601" i="3"/>
  <c r="D601" i="3"/>
  <c r="I600" i="3"/>
  <c r="H600" i="3"/>
  <c r="D600" i="3"/>
  <c r="I599" i="3"/>
  <c r="H599" i="3"/>
  <c r="D599" i="3"/>
  <c r="I598" i="3"/>
  <c r="H598" i="3"/>
  <c r="D598" i="3"/>
  <c r="I597" i="3"/>
  <c r="H597" i="3"/>
  <c r="D597" i="3"/>
  <c r="I596" i="3"/>
  <c r="H596" i="3"/>
  <c r="D596" i="3"/>
  <c r="I595" i="3"/>
  <c r="H595" i="3"/>
  <c r="D595" i="3"/>
  <c r="I594" i="3"/>
  <c r="H594" i="3"/>
  <c r="D594" i="3"/>
  <c r="I593" i="3"/>
  <c r="H593" i="3"/>
  <c r="D593" i="3"/>
  <c r="I592" i="3"/>
  <c r="H592" i="3"/>
  <c r="D592" i="3"/>
  <c r="I591" i="3"/>
  <c r="H591" i="3"/>
  <c r="D591" i="3"/>
  <c r="I590" i="3"/>
  <c r="H590" i="3"/>
  <c r="D590" i="3"/>
  <c r="I589" i="3"/>
  <c r="H589" i="3"/>
  <c r="G589" i="3"/>
  <c r="D589" i="3"/>
  <c r="I588" i="3"/>
  <c r="H588" i="3"/>
  <c r="G588" i="3"/>
  <c r="D588" i="3"/>
  <c r="I587" i="3"/>
  <c r="H587" i="3"/>
  <c r="G587" i="3"/>
  <c r="D587" i="3"/>
  <c r="I586" i="3"/>
  <c r="H586" i="3"/>
  <c r="G586" i="3"/>
  <c r="D586" i="3"/>
  <c r="I585" i="3"/>
  <c r="H585" i="3"/>
  <c r="G585" i="3"/>
  <c r="D585" i="3"/>
  <c r="I584" i="3"/>
  <c r="H584" i="3"/>
  <c r="G584" i="3"/>
  <c r="D584" i="3"/>
  <c r="I583" i="3"/>
  <c r="H583" i="3"/>
  <c r="G583" i="3"/>
  <c r="D583" i="3"/>
  <c r="I582" i="3"/>
  <c r="H582" i="3"/>
  <c r="G582" i="3"/>
  <c r="D582" i="3"/>
  <c r="Y581" i="3"/>
  <c r="X581" i="3"/>
  <c r="I581" i="3"/>
  <c r="W581" i="3"/>
  <c r="H581" i="3"/>
  <c r="V581" i="3"/>
  <c r="G581" i="3"/>
  <c r="D581" i="3"/>
  <c r="Y580" i="3"/>
  <c r="X580" i="3"/>
  <c r="I580" i="3"/>
  <c r="W580" i="3"/>
  <c r="H580" i="3"/>
  <c r="V580" i="3"/>
  <c r="G580" i="3"/>
  <c r="D580" i="3"/>
  <c r="Y579" i="3"/>
  <c r="X579" i="3"/>
  <c r="I579" i="3"/>
  <c r="W579" i="3"/>
  <c r="H579" i="3"/>
  <c r="V579" i="3"/>
  <c r="G579" i="3"/>
  <c r="D579" i="3"/>
  <c r="Y578" i="3"/>
  <c r="X578" i="3"/>
  <c r="I578" i="3"/>
  <c r="W578" i="3"/>
  <c r="H578" i="3"/>
  <c r="V578" i="3"/>
  <c r="G578" i="3"/>
  <c r="D578" i="3"/>
  <c r="Y577" i="3"/>
  <c r="X577" i="3"/>
  <c r="I577" i="3"/>
  <c r="W577" i="3"/>
  <c r="H577" i="3"/>
  <c r="V577" i="3"/>
  <c r="G577" i="3"/>
  <c r="D577" i="3"/>
  <c r="Y576" i="3"/>
  <c r="X576" i="3"/>
  <c r="I576" i="3"/>
  <c r="W576" i="3"/>
  <c r="H576" i="3"/>
  <c r="V576" i="3"/>
  <c r="G576" i="3"/>
  <c r="D576" i="3"/>
  <c r="Y575" i="3"/>
  <c r="X575" i="3"/>
  <c r="I575" i="3"/>
  <c r="W575" i="3"/>
  <c r="H575" i="3"/>
  <c r="V575" i="3"/>
  <c r="G575" i="3"/>
  <c r="D575" i="3"/>
  <c r="Y574" i="3"/>
  <c r="X574" i="3"/>
  <c r="I574" i="3"/>
  <c r="W574" i="3"/>
  <c r="H574" i="3"/>
  <c r="V574" i="3"/>
  <c r="G574" i="3"/>
  <c r="D574" i="3"/>
  <c r="Y573" i="3"/>
  <c r="X573" i="3"/>
  <c r="I573" i="3"/>
  <c r="W573" i="3"/>
  <c r="H573" i="3"/>
  <c r="V573" i="3"/>
  <c r="G573" i="3"/>
  <c r="D573" i="3"/>
  <c r="Y572" i="3"/>
  <c r="X572" i="3"/>
  <c r="I572" i="3"/>
  <c r="W572" i="3"/>
  <c r="H572" i="3"/>
  <c r="V572" i="3"/>
  <c r="G572" i="3"/>
  <c r="D572" i="3"/>
  <c r="Y571" i="3"/>
  <c r="X571" i="3"/>
  <c r="I571" i="3"/>
  <c r="W571" i="3"/>
  <c r="H571" i="3"/>
  <c r="V571" i="3"/>
  <c r="G571" i="3"/>
  <c r="D571" i="3"/>
  <c r="Y570" i="3"/>
  <c r="X570" i="3"/>
  <c r="I570" i="3"/>
  <c r="W570" i="3"/>
  <c r="H570" i="3"/>
  <c r="V570" i="3"/>
  <c r="G570" i="3"/>
  <c r="D570" i="3"/>
  <c r="Y569" i="3"/>
  <c r="X569" i="3"/>
  <c r="I569" i="3"/>
  <c r="W569" i="3"/>
  <c r="H569" i="3"/>
  <c r="V569" i="3"/>
  <c r="G569" i="3"/>
  <c r="D569" i="3"/>
  <c r="Y568" i="3"/>
  <c r="X568" i="3"/>
  <c r="I568" i="3"/>
  <c r="W568" i="3"/>
  <c r="H568" i="3"/>
  <c r="V568" i="3"/>
  <c r="G568" i="3"/>
  <c r="D568" i="3"/>
  <c r="Y567" i="3"/>
  <c r="X567" i="3"/>
  <c r="I567" i="3"/>
  <c r="W567" i="3"/>
  <c r="H567" i="3"/>
  <c r="V567" i="3"/>
  <c r="G567" i="3"/>
  <c r="D567" i="3"/>
  <c r="Y566" i="3" a="1"/>
  <c r="Y566" i="3"/>
  <c r="X566" i="3" a="1"/>
  <c r="X566" i="3"/>
  <c r="I566" i="3"/>
  <c r="W566" i="3"/>
  <c r="H566" i="3"/>
  <c r="V566" i="3"/>
  <c r="G566" i="3"/>
  <c r="D566" i="3"/>
  <c r="Y565" i="3" a="1"/>
  <c r="Y565" i="3"/>
  <c r="X565" i="3" a="1"/>
  <c r="X565" i="3"/>
  <c r="I565" i="3"/>
  <c r="W565" i="3"/>
  <c r="H565" i="3"/>
  <c r="V565" i="3"/>
  <c r="G565" i="3"/>
  <c r="D565" i="3"/>
  <c r="Y564" i="3" a="1"/>
  <c r="Y564" i="3"/>
  <c r="X564" i="3" a="1"/>
  <c r="X564" i="3"/>
  <c r="I564" i="3"/>
  <c r="W564" i="3"/>
  <c r="H564" i="3"/>
  <c r="V564" i="3"/>
  <c r="G564" i="3"/>
  <c r="D564" i="3"/>
  <c r="Y563" i="3" a="1"/>
  <c r="Y563" i="3"/>
  <c r="X563" i="3" a="1"/>
  <c r="X563" i="3"/>
  <c r="I563" i="3"/>
  <c r="W563" i="3"/>
  <c r="H563" i="3"/>
  <c r="V563" i="3"/>
  <c r="G563" i="3"/>
  <c r="D563" i="3"/>
  <c r="Y562" i="3" a="1"/>
  <c r="Y562" i="3"/>
  <c r="X562" i="3" a="1"/>
  <c r="X562" i="3"/>
  <c r="I562" i="3"/>
  <c r="W562" i="3"/>
  <c r="H562" i="3"/>
  <c r="V562" i="3"/>
  <c r="G562" i="3"/>
  <c r="D562" i="3"/>
  <c r="Y561" i="3" a="1"/>
  <c r="Y561" i="3"/>
  <c r="X561" i="3" a="1"/>
  <c r="X561" i="3"/>
  <c r="I561" i="3"/>
  <c r="W561" i="3"/>
  <c r="H561" i="3"/>
  <c r="V561" i="3"/>
  <c r="G561" i="3"/>
  <c r="D561" i="3"/>
  <c r="Y560" i="3" a="1"/>
  <c r="Y560" i="3"/>
  <c r="X560" i="3" a="1"/>
  <c r="X560" i="3"/>
  <c r="I560" i="3"/>
  <c r="W560" i="3"/>
  <c r="H560" i="3"/>
  <c r="V560" i="3"/>
  <c r="G560" i="3"/>
  <c r="D560" i="3"/>
  <c r="Y559" i="3" a="1"/>
  <c r="Y559" i="3"/>
  <c r="X559" i="3" a="1"/>
  <c r="X559" i="3"/>
  <c r="I559" i="3"/>
  <c r="W559" i="3"/>
  <c r="H559" i="3"/>
  <c r="V559" i="3"/>
  <c r="G559" i="3"/>
  <c r="D559" i="3"/>
  <c r="Y558" i="3" a="1"/>
  <c r="Y558" i="3"/>
  <c r="X558" i="3" a="1"/>
  <c r="X558" i="3"/>
  <c r="I558" i="3"/>
  <c r="W558" i="3"/>
  <c r="H558" i="3"/>
  <c r="V558" i="3"/>
  <c r="G558" i="3"/>
  <c r="D558" i="3"/>
  <c r="Y557" i="3" a="1"/>
  <c r="Y557" i="3"/>
  <c r="X557" i="3" a="1"/>
  <c r="X557" i="3"/>
  <c r="I557" i="3"/>
  <c r="W557" i="3"/>
  <c r="H557" i="3"/>
  <c r="V557" i="3"/>
  <c r="G557" i="3"/>
  <c r="D557" i="3"/>
  <c r="Y556" i="3" a="1"/>
  <c r="Y556" i="3"/>
  <c r="X556" i="3" a="1"/>
  <c r="X556" i="3"/>
  <c r="I556" i="3"/>
  <c r="W556" i="3"/>
  <c r="H556" i="3"/>
  <c r="V556" i="3"/>
  <c r="G556" i="3"/>
  <c r="D556" i="3"/>
  <c r="Y555" i="3" a="1"/>
  <c r="Y555" i="3"/>
  <c r="X555" i="3" a="1"/>
  <c r="X555" i="3"/>
  <c r="I555" i="3"/>
  <c r="W555" i="3"/>
  <c r="H555" i="3"/>
  <c r="V555" i="3"/>
  <c r="G555" i="3"/>
  <c r="D555" i="3"/>
  <c r="Y554" i="3" a="1"/>
  <c r="Y554" i="3"/>
  <c r="X554" i="3" a="1"/>
  <c r="X554" i="3"/>
  <c r="I554" i="3"/>
  <c r="W554" i="3"/>
  <c r="H554" i="3"/>
  <c r="V554" i="3"/>
  <c r="G554" i="3"/>
  <c r="D554" i="3"/>
  <c r="Y553" i="3" a="1"/>
  <c r="Y553" i="3"/>
  <c r="X553" i="3" a="1"/>
  <c r="X553" i="3"/>
  <c r="I553" i="3"/>
  <c r="W553" i="3"/>
  <c r="H553" i="3"/>
  <c r="V553" i="3"/>
  <c r="G553" i="3"/>
  <c r="D553" i="3"/>
  <c r="Y552" i="3" a="1"/>
  <c r="Y552" i="3"/>
  <c r="X552" i="3" a="1"/>
  <c r="X552" i="3"/>
  <c r="I552" i="3"/>
  <c r="W552" i="3"/>
  <c r="H552" i="3"/>
  <c r="V552" i="3"/>
  <c r="G552" i="3"/>
  <c r="D552" i="3"/>
  <c r="Y551" i="3" a="1"/>
  <c r="Y551" i="3"/>
  <c r="X551" i="3" a="1"/>
  <c r="X551" i="3"/>
  <c r="I551" i="3"/>
  <c r="W551" i="3"/>
  <c r="H551" i="3"/>
  <c r="V551" i="3"/>
  <c r="G551" i="3"/>
  <c r="D551" i="3"/>
  <c r="Y550" i="3" a="1"/>
  <c r="Y550" i="3"/>
  <c r="X550" i="3" a="1"/>
  <c r="X550" i="3"/>
  <c r="I550" i="3"/>
  <c r="W550" i="3"/>
  <c r="H550" i="3"/>
  <c r="V550" i="3"/>
  <c r="G550" i="3"/>
  <c r="D550" i="3"/>
  <c r="Y549" i="3" a="1"/>
  <c r="Y549" i="3"/>
  <c r="X549" i="3" a="1"/>
  <c r="X549" i="3"/>
  <c r="I549" i="3"/>
  <c r="W549" i="3"/>
  <c r="H549" i="3"/>
  <c r="V549" i="3"/>
  <c r="G549" i="3"/>
  <c r="D549" i="3"/>
  <c r="Y548" i="3" a="1"/>
  <c r="Y548" i="3"/>
  <c r="X548" i="3" a="1"/>
  <c r="X548" i="3"/>
  <c r="I548" i="3"/>
  <c r="W548" i="3"/>
  <c r="H548" i="3"/>
  <c r="V548" i="3"/>
  <c r="G548" i="3"/>
  <c r="D548" i="3"/>
  <c r="Y547" i="3" a="1"/>
  <c r="Y547" i="3"/>
  <c r="X547" i="3" a="1"/>
  <c r="X547" i="3"/>
  <c r="I547" i="3"/>
  <c r="W547" i="3"/>
  <c r="H547" i="3"/>
  <c r="V547" i="3"/>
  <c r="G547" i="3"/>
  <c r="D547" i="3"/>
  <c r="Y546" i="3" a="1"/>
  <c r="Y546" i="3"/>
  <c r="X546" i="3" a="1"/>
  <c r="X546" i="3"/>
  <c r="I546" i="3"/>
  <c r="W546" i="3"/>
  <c r="H546" i="3"/>
  <c r="V546" i="3"/>
  <c r="G546" i="3"/>
  <c r="D546" i="3"/>
  <c r="Y545" i="3" a="1"/>
  <c r="Y545" i="3"/>
  <c r="X545" i="3" a="1"/>
  <c r="X545" i="3"/>
  <c r="I545" i="3"/>
  <c r="W545" i="3"/>
  <c r="H545" i="3"/>
  <c r="V545" i="3"/>
  <c r="G545" i="3"/>
  <c r="D545" i="3"/>
  <c r="Y544" i="3" a="1"/>
  <c r="Y544" i="3"/>
  <c r="X544" i="3" a="1"/>
  <c r="X544" i="3"/>
  <c r="I544" i="3"/>
  <c r="W544" i="3"/>
  <c r="H544" i="3"/>
  <c r="V544" i="3"/>
  <c r="G544" i="3"/>
  <c r="D544" i="3"/>
  <c r="Y543" i="3" a="1"/>
  <c r="Y543" i="3"/>
  <c r="X543" i="3" a="1"/>
  <c r="X543" i="3"/>
  <c r="I543" i="3"/>
  <c r="W543" i="3"/>
  <c r="H543" i="3"/>
  <c r="V543" i="3"/>
  <c r="G543" i="3"/>
  <c r="D543" i="3"/>
  <c r="Y542" i="3" a="1"/>
  <c r="Y542" i="3"/>
  <c r="X542" i="3" a="1"/>
  <c r="X542" i="3"/>
  <c r="I542" i="3"/>
  <c r="W542" i="3"/>
  <c r="H542" i="3"/>
  <c r="V542" i="3"/>
  <c r="G542" i="3"/>
  <c r="D542" i="3"/>
  <c r="Y541" i="3" a="1"/>
  <c r="Y541" i="3"/>
  <c r="X541" i="3" a="1"/>
  <c r="X541" i="3"/>
  <c r="I541" i="3"/>
  <c r="W541" i="3"/>
  <c r="H541" i="3"/>
  <c r="V541" i="3"/>
  <c r="G541" i="3"/>
  <c r="D541" i="3"/>
  <c r="Y540" i="3" a="1"/>
  <c r="Y540" i="3"/>
  <c r="X540" i="3" a="1"/>
  <c r="X540" i="3"/>
  <c r="I540" i="3"/>
  <c r="W540" i="3"/>
  <c r="H540" i="3"/>
  <c r="V540" i="3"/>
  <c r="G540" i="3"/>
  <c r="D540" i="3"/>
  <c r="Y539" i="3" a="1"/>
  <c r="Y539" i="3"/>
  <c r="X539" i="3" a="1"/>
  <c r="X539" i="3"/>
  <c r="I539" i="3"/>
  <c r="W539" i="3"/>
  <c r="H539" i="3"/>
  <c r="V539" i="3"/>
  <c r="G539" i="3"/>
  <c r="D539" i="3"/>
  <c r="Y538" i="3" a="1"/>
  <c r="Y538" i="3"/>
  <c r="X538" i="3" a="1"/>
  <c r="X538" i="3"/>
  <c r="I538" i="3"/>
  <c r="W538" i="3"/>
  <c r="H538" i="3"/>
  <c r="V538" i="3"/>
  <c r="G538" i="3"/>
  <c r="D538" i="3"/>
  <c r="Y537" i="3" a="1"/>
  <c r="Y537" i="3"/>
  <c r="X537" i="3" a="1"/>
  <c r="X537" i="3"/>
  <c r="I537" i="3"/>
  <c r="W537" i="3"/>
  <c r="H537" i="3"/>
  <c r="V537" i="3"/>
  <c r="G537" i="3"/>
  <c r="D537" i="3"/>
  <c r="Y536" i="3" a="1"/>
  <c r="Y536" i="3"/>
  <c r="X536" i="3" a="1"/>
  <c r="X536" i="3"/>
  <c r="I536" i="3"/>
  <c r="W536" i="3"/>
  <c r="H536" i="3"/>
  <c r="V536" i="3"/>
  <c r="G536" i="3"/>
  <c r="D536" i="3"/>
  <c r="Y535" i="3" a="1"/>
  <c r="Y535" i="3"/>
  <c r="X535" i="3" a="1"/>
  <c r="X535" i="3"/>
  <c r="I535" i="3"/>
  <c r="W535" i="3"/>
  <c r="H535" i="3"/>
  <c r="V535" i="3"/>
  <c r="G535" i="3"/>
  <c r="D535" i="3"/>
  <c r="Y534" i="3" a="1"/>
  <c r="Y534" i="3"/>
  <c r="X534" i="3" a="1"/>
  <c r="X534" i="3"/>
  <c r="I534" i="3"/>
  <c r="W534" i="3"/>
  <c r="H534" i="3"/>
  <c r="V534" i="3"/>
  <c r="G534" i="3"/>
  <c r="D534" i="3"/>
  <c r="Y533" i="3" a="1"/>
  <c r="Y533" i="3"/>
  <c r="X533" i="3" a="1"/>
  <c r="X533" i="3"/>
  <c r="I533" i="3"/>
  <c r="W533" i="3"/>
  <c r="H533" i="3"/>
  <c r="V533" i="3"/>
  <c r="G533" i="3"/>
  <c r="D533" i="3"/>
  <c r="Y532" i="3" a="1"/>
  <c r="Y532" i="3"/>
  <c r="X532" i="3" a="1"/>
  <c r="X532" i="3"/>
  <c r="A501" i="2"/>
  <c r="A502" i="2"/>
  <c r="A503" i="2"/>
  <c r="A504" i="2"/>
  <c r="O2" i="2" a="1"/>
  <c r="O2" i="2" s="1"/>
  <c r="Q2" i="2" s="1"/>
  <c r="S2" i="2" s="1"/>
  <c r="P2" i="2" a="1"/>
  <c r="P2" i="2"/>
  <c r="R2" i="2" s="1"/>
  <c r="T2" i="2" s="1"/>
  <c r="P3" i="2" a="1"/>
  <c r="P3" i="2" s="1"/>
  <c r="O4" i="2" a="1"/>
  <c r="O4" i="2" s="1"/>
  <c r="Q4" i="2" s="1"/>
  <c r="S4" i="2" s="1"/>
  <c r="P4" i="2" a="1"/>
  <c r="P4" i="2"/>
  <c r="R4" i="2" s="1"/>
  <c r="T4" i="2" s="1"/>
  <c r="O5" i="2" a="1"/>
  <c r="O5" i="2" s="1"/>
  <c r="P5" i="2" a="1"/>
  <c r="P5" i="2" s="1"/>
  <c r="R5" i="2" s="1"/>
  <c r="T5" i="2" s="1"/>
  <c r="Q5" i="2"/>
  <c r="S5" i="2" s="1"/>
  <c r="O6" i="2" a="1"/>
  <c r="O6" i="2" s="1"/>
  <c r="Q6" i="2" s="1"/>
  <c r="S6" i="2" s="1"/>
  <c r="P6" i="2" a="1"/>
  <c r="P6" i="2"/>
  <c r="R6" i="2" s="1"/>
  <c r="T6" i="2" s="1"/>
  <c r="P7" i="2" a="1"/>
  <c r="P7" i="2" s="1"/>
  <c r="O8" i="2" a="1"/>
  <c r="O8" i="2" s="1"/>
  <c r="Q8" i="2" s="1"/>
  <c r="S8" i="2" s="1"/>
  <c r="P8" i="2" a="1"/>
  <c r="P8" i="2"/>
  <c r="R8" i="2" s="1"/>
  <c r="T8" i="2" s="1"/>
  <c r="O9" i="2" a="1"/>
  <c r="O9" i="2" s="1"/>
  <c r="P9" i="2" a="1"/>
  <c r="P9" i="2" s="1"/>
  <c r="R9" i="2" s="1"/>
  <c r="T9" i="2" s="1"/>
  <c r="Q9" i="2"/>
  <c r="S9" i="2" s="1"/>
  <c r="O10" i="2" a="1"/>
  <c r="O10" i="2" s="1"/>
  <c r="Q10" i="2" s="1"/>
  <c r="S10" i="2" s="1"/>
  <c r="P10" i="2" a="1"/>
  <c r="P10" i="2"/>
  <c r="R10" i="2" s="1"/>
  <c r="T10" i="2" s="1"/>
  <c r="P11" i="2" a="1"/>
  <c r="P11" i="2" s="1"/>
  <c r="O12" i="2" a="1"/>
  <c r="O12" i="2" s="1"/>
  <c r="Q12" i="2" s="1"/>
  <c r="S12" i="2" s="1"/>
  <c r="P12" i="2" a="1"/>
  <c r="P12" i="2"/>
  <c r="R12" i="2" s="1"/>
  <c r="T12" i="2" s="1"/>
  <c r="O13" i="2" a="1"/>
  <c r="O13" i="2" s="1"/>
  <c r="P13" i="2" a="1"/>
  <c r="P13" i="2" s="1"/>
  <c r="R13" i="2" s="1"/>
  <c r="T13" i="2" s="1"/>
  <c r="Q13" i="2"/>
  <c r="S13" i="2" s="1"/>
  <c r="O14" i="2" a="1"/>
  <c r="O14" i="2" s="1"/>
  <c r="Q14" i="2" s="1"/>
  <c r="S14" i="2" s="1"/>
  <c r="P14" i="2" a="1"/>
  <c r="P14" i="2"/>
  <c r="R14" i="2" s="1"/>
  <c r="T14" i="2" s="1"/>
  <c r="P15" i="2" a="1"/>
  <c r="P15" i="2" s="1"/>
  <c r="O16" i="2" a="1"/>
  <c r="O16" i="2" s="1"/>
  <c r="Q16" i="2" s="1"/>
  <c r="S16" i="2" s="1"/>
  <c r="P16" i="2" a="1"/>
  <c r="P16" i="2"/>
  <c r="R16" i="2" s="1"/>
  <c r="T16" i="2" s="1"/>
  <c r="O17" i="2" a="1"/>
  <c r="O17" i="2" s="1"/>
  <c r="P17" i="2" a="1"/>
  <c r="P17" i="2" s="1"/>
  <c r="R17" i="2" s="1"/>
  <c r="T17" i="2" s="1"/>
  <c r="Q17" i="2"/>
  <c r="S17" i="2" s="1"/>
  <c r="O18" i="2" a="1"/>
  <c r="O18" i="2" s="1"/>
  <c r="Q18" i="2" s="1"/>
  <c r="S18" i="2" s="1"/>
  <c r="P18" i="2" a="1"/>
  <c r="P18" i="2"/>
  <c r="R18" i="2" s="1"/>
  <c r="T18" i="2" s="1"/>
  <c r="P19" i="2" a="1"/>
  <c r="P19" i="2" s="1"/>
  <c r="O20" i="2" a="1"/>
  <c r="O20" i="2" s="1"/>
  <c r="Q20" i="2" s="1"/>
  <c r="S20" i="2" s="1"/>
  <c r="P20" i="2" a="1"/>
  <c r="P20" i="2"/>
  <c r="R20" i="2" s="1"/>
  <c r="T20" i="2" s="1"/>
  <c r="O21" i="2" a="1"/>
  <c r="O21" i="2" s="1"/>
  <c r="P21" i="2" a="1"/>
  <c r="P21" i="2" s="1"/>
  <c r="R21" i="2" s="1"/>
  <c r="T21" i="2" s="1"/>
  <c r="Q21" i="2"/>
  <c r="S21" i="2" s="1"/>
  <c r="O22" i="2" a="1"/>
  <c r="O22" i="2" s="1"/>
  <c r="Q22" i="2" s="1"/>
  <c r="S22" i="2" s="1"/>
  <c r="P22" i="2" a="1"/>
  <c r="P22" i="2"/>
  <c r="R22" i="2" s="1"/>
  <c r="T22" i="2" s="1"/>
  <c r="P23" i="2" a="1"/>
  <c r="P23" i="2" s="1"/>
  <c r="O24" i="2" a="1"/>
  <c r="O24" i="2" s="1"/>
  <c r="Q24" i="2" s="1"/>
  <c r="S24" i="2" s="1"/>
  <c r="P24" i="2" a="1"/>
  <c r="P24" i="2"/>
  <c r="R24" i="2" s="1"/>
  <c r="T24" i="2" s="1"/>
  <c r="O25" i="2" a="1"/>
  <c r="O25" i="2" s="1"/>
  <c r="P25" i="2" a="1"/>
  <c r="P25" i="2" s="1"/>
  <c r="R25" i="2" s="1"/>
  <c r="T25" i="2" s="1"/>
  <c r="Q25" i="2"/>
  <c r="S25" i="2" s="1"/>
  <c r="O26" i="2" a="1"/>
  <c r="O26" i="2" s="1"/>
  <c r="Q26" i="2" s="1"/>
  <c r="S26" i="2" s="1"/>
  <c r="P26" i="2" a="1"/>
  <c r="P26" i="2"/>
  <c r="R26" i="2" s="1"/>
  <c r="T26" i="2" s="1"/>
  <c r="P27" i="2" a="1"/>
  <c r="P27" i="2" s="1"/>
  <c r="O28" i="2" a="1"/>
  <c r="O28" i="2" s="1"/>
  <c r="Q28" i="2" s="1"/>
  <c r="S28" i="2" s="1"/>
  <c r="P28" i="2" a="1"/>
  <c r="P28" i="2"/>
  <c r="R28" i="2" s="1"/>
  <c r="T28" i="2" s="1"/>
  <c r="O29" i="2" a="1"/>
  <c r="O29" i="2" s="1"/>
  <c r="P29" i="2" a="1"/>
  <c r="P29" i="2" s="1"/>
  <c r="R29" i="2" s="1"/>
  <c r="T29" i="2" s="1"/>
  <c r="Q29" i="2"/>
  <c r="S29" i="2" s="1"/>
  <c r="O30" i="2" a="1"/>
  <c r="O30" i="2" s="1"/>
  <c r="Q30" i="2" s="1"/>
  <c r="S30" i="2" s="1"/>
  <c r="P30" i="2" a="1"/>
  <c r="P30" i="2"/>
  <c r="R30" i="2" s="1"/>
  <c r="T30" i="2" s="1"/>
  <c r="P31" i="2" a="1"/>
  <c r="P31" i="2" s="1"/>
  <c r="O32" i="2" a="1"/>
  <c r="O32" i="2" s="1"/>
  <c r="Q32" i="2" s="1"/>
  <c r="S32" i="2" s="1"/>
  <c r="P32" i="2" a="1"/>
  <c r="P32" i="2"/>
  <c r="R32" i="2" s="1"/>
  <c r="T32" i="2" s="1"/>
  <c r="O33" i="2" a="1"/>
  <c r="O33" i="2" s="1"/>
  <c r="P33" i="2" a="1"/>
  <c r="P33" i="2" s="1"/>
  <c r="R33" i="2" s="1"/>
  <c r="T33" i="2" s="1"/>
  <c r="Q33" i="2"/>
  <c r="S33" i="2" s="1"/>
  <c r="O34" i="2" a="1"/>
  <c r="O34" i="2" s="1"/>
  <c r="Q34" i="2" s="1"/>
  <c r="S34" i="2" s="1"/>
  <c r="P34" i="2" a="1"/>
  <c r="P34" i="2"/>
  <c r="R34" i="2" s="1"/>
  <c r="T34" i="2" s="1"/>
  <c r="P35" i="2" a="1"/>
  <c r="P35" i="2" s="1"/>
  <c r="O36" i="2" a="1"/>
  <c r="O36" i="2" s="1"/>
  <c r="Q36" i="2" s="1"/>
  <c r="S36" i="2" s="1"/>
  <c r="P36" i="2" a="1"/>
  <c r="P36" i="2"/>
  <c r="R36" i="2" s="1"/>
  <c r="T36" i="2" s="1"/>
  <c r="O37" i="2" a="1"/>
  <c r="O37" i="2" s="1"/>
  <c r="P37" i="2" a="1"/>
  <c r="P37" i="2" s="1"/>
  <c r="R37" i="2" s="1"/>
  <c r="T37" i="2" s="1"/>
  <c r="Q37" i="2"/>
  <c r="S37" i="2" s="1"/>
  <c r="O38" i="2" a="1"/>
  <c r="O38" i="2" s="1"/>
  <c r="Q38" i="2" s="1"/>
  <c r="S38" i="2" s="1"/>
  <c r="P38" i="2" a="1"/>
  <c r="P38" i="2"/>
  <c r="R38" i="2" s="1"/>
  <c r="T38" i="2" s="1"/>
  <c r="P39" i="2" a="1"/>
  <c r="P39" i="2" s="1"/>
  <c r="O40" i="2" a="1"/>
  <c r="O40" i="2" s="1"/>
  <c r="Q40" i="2" s="1"/>
  <c r="S40" i="2" s="1"/>
  <c r="P40" i="2" a="1"/>
  <c r="P40" i="2"/>
  <c r="R40" i="2" s="1"/>
  <c r="T40" i="2" s="1"/>
  <c r="O41" i="2" a="1"/>
  <c r="O41" i="2" s="1"/>
  <c r="P41" i="2" a="1"/>
  <c r="P41" i="2" s="1"/>
  <c r="R41" i="2" s="1"/>
  <c r="T41" i="2" s="1"/>
  <c r="Q41" i="2"/>
  <c r="S41" i="2" s="1"/>
  <c r="O42" i="2" a="1"/>
  <c r="O42" i="2" s="1"/>
  <c r="Q42" i="2" s="1"/>
  <c r="S42" i="2" s="1"/>
  <c r="P42" i="2" a="1"/>
  <c r="P42" i="2"/>
  <c r="R42" i="2" s="1"/>
  <c r="T42" i="2" s="1"/>
  <c r="P43" i="2" a="1"/>
  <c r="P43" i="2" s="1"/>
  <c r="O44" i="2" a="1"/>
  <c r="O44" i="2" s="1"/>
  <c r="Q44" i="2" s="1"/>
  <c r="S44" i="2" s="1"/>
  <c r="P44" i="2" a="1"/>
  <c r="P44" i="2"/>
  <c r="R44" i="2" s="1"/>
  <c r="T44" i="2" s="1"/>
  <c r="O45" i="2" a="1"/>
  <c r="O45" i="2" s="1"/>
  <c r="P45" i="2" a="1"/>
  <c r="P45" i="2" s="1"/>
  <c r="R45" i="2" s="1"/>
  <c r="T45" i="2" s="1"/>
  <c r="Q45" i="2"/>
  <c r="S45" i="2" s="1"/>
  <c r="O46" i="2" a="1"/>
  <c r="O46" i="2" s="1"/>
  <c r="Q46" i="2" s="1"/>
  <c r="S46" i="2" s="1"/>
  <c r="P46" i="2" a="1"/>
  <c r="P46" i="2"/>
  <c r="R46" i="2" s="1"/>
  <c r="T46" i="2" s="1"/>
  <c r="P47" i="2" a="1"/>
  <c r="P47" i="2" s="1"/>
  <c r="O48" i="2" a="1"/>
  <c r="O48" i="2" s="1"/>
  <c r="Q48" i="2" s="1"/>
  <c r="S48" i="2" s="1"/>
  <c r="P48" i="2" a="1"/>
  <c r="P48" i="2"/>
  <c r="R48" i="2" s="1"/>
  <c r="T48" i="2" s="1"/>
  <c r="O49" i="2" a="1"/>
  <c r="O49" i="2" s="1"/>
  <c r="P49" i="2" a="1"/>
  <c r="P49" i="2" s="1"/>
  <c r="R49" i="2" s="1"/>
  <c r="T49" i="2" s="1"/>
  <c r="Q49" i="2"/>
  <c r="S49" i="2" s="1"/>
  <c r="O50" i="2" a="1"/>
  <c r="O50" i="2" s="1"/>
  <c r="Q50" i="2" s="1"/>
  <c r="S50" i="2" s="1"/>
  <c r="P50" i="2" a="1"/>
  <c r="P50" i="2"/>
  <c r="R50" i="2" s="1"/>
  <c r="T50" i="2" s="1"/>
  <c r="P51" i="2" a="1"/>
  <c r="P51" i="2" s="1"/>
  <c r="O52" i="2" a="1"/>
  <c r="O52" i="2" s="1"/>
  <c r="Q52" i="2" s="1"/>
  <c r="S52" i="2" s="1"/>
  <c r="P52" i="2" a="1"/>
  <c r="P52" i="2"/>
  <c r="R52" i="2" s="1"/>
  <c r="T52" i="2" s="1"/>
  <c r="O53" i="2" a="1"/>
  <c r="O53" i="2" s="1"/>
  <c r="P53" i="2" a="1"/>
  <c r="P53" i="2" s="1"/>
  <c r="R53" i="2" s="1"/>
  <c r="T53" i="2" s="1"/>
  <c r="Q53" i="2"/>
  <c r="S53" i="2" s="1"/>
  <c r="O54" i="2" a="1"/>
  <c r="O54" i="2" s="1"/>
  <c r="Q54" i="2" s="1"/>
  <c r="S54" i="2" s="1"/>
  <c r="P54" i="2" a="1"/>
  <c r="P54" i="2"/>
  <c r="R54" i="2" s="1"/>
  <c r="T54" i="2" s="1"/>
  <c r="P55" i="2" a="1"/>
  <c r="P55" i="2" s="1"/>
  <c r="O56" i="2" a="1"/>
  <c r="O56" i="2" s="1"/>
  <c r="Q56" i="2" s="1"/>
  <c r="S56" i="2" s="1"/>
  <c r="P56" i="2" a="1"/>
  <c r="P56" i="2"/>
  <c r="R56" i="2" s="1"/>
  <c r="T56" i="2" s="1"/>
  <c r="O57" i="2" a="1"/>
  <c r="O57" i="2" s="1"/>
  <c r="P57" i="2" a="1"/>
  <c r="P57" i="2" s="1"/>
  <c r="R57" i="2" s="1"/>
  <c r="T57" i="2" s="1"/>
  <c r="Q57" i="2"/>
  <c r="S57" i="2" s="1"/>
  <c r="O58" i="2" a="1"/>
  <c r="O58" i="2" s="1"/>
  <c r="Q58" i="2" s="1"/>
  <c r="S58" i="2" s="1"/>
  <c r="P58" i="2" a="1"/>
  <c r="P58" i="2"/>
  <c r="R58" i="2" s="1"/>
  <c r="T58" i="2" s="1"/>
  <c r="P59" i="2" a="1"/>
  <c r="P59" i="2" s="1"/>
  <c r="O60" i="2" a="1"/>
  <c r="O60" i="2" s="1"/>
  <c r="Q60" i="2" s="1"/>
  <c r="S60" i="2" s="1"/>
  <c r="P60" i="2" a="1"/>
  <c r="P60" i="2"/>
  <c r="R60" i="2" s="1"/>
  <c r="T60" i="2" s="1"/>
  <c r="O61" i="2" a="1"/>
  <c r="O61" i="2" s="1"/>
  <c r="P61" i="2" a="1"/>
  <c r="P61" i="2" s="1"/>
  <c r="R61" i="2" s="1"/>
  <c r="T61" i="2" s="1"/>
  <c r="Q61" i="2"/>
  <c r="S61" i="2" s="1"/>
  <c r="O62" i="2" a="1"/>
  <c r="O62" i="2" s="1"/>
  <c r="Q62" i="2" s="1"/>
  <c r="S62" i="2" s="1"/>
  <c r="P62" i="2" a="1"/>
  <c r="P62" i="2"/>
  <c r="R62" i="2" s="1"/>
  <c r="T62" i="2" s="1"/>
  <c r="P63" i="2" a="1"/>
  <c r="P63" i="2" s="1"/>
  <c r="O64" i="2" a="1"/>
  <c r="O64" i="2" s="1"/>
  <c r="Q64" i="2" s="1"/>
  <c r="S64" i="2" s="1"/>
  <c r="P64" i="2" a="1"/>
  <c r="P64" i="2"/>
  <c r="R64" i="2" s="1"/>
  <c r="T64" i="2" s="1"/>
  <c r="O65" i="2" a="1"/>
  <c r="O65" i="2" s="1"/>
  <c r="P65" i="2" a="1"/>
  <c r="P65" i="2" s="1"/>
  <c r="R65" i="2" s="1"/>
  <c r="T65" i="2" s="1"/>
  <c r="Q65" i="2"/>
  <c r="S65" i="2" s="1"/>
  <c r="O66" i="2" a="1"/>
  <c r="O66" i="2" s="1"/>
  <c r="Q66" i="2" s="1"/>
  <c r="S66" i="2" s="1"/>
  <c r="P66" i="2" a="1"/>
  <c r="P66" i="2"/>
  <c r="R66" i="2" s="1"/>
  <c r="T66" i="2" s="1"/>
  <c r="P67" i="2" a="1"/>
  <c r="P67" i="2" s="1"/>
  <c r="O68" i="2" a="1"/>
  <c r="O68" i="2" s="1"/>
  <c r="Q68" i="2" s="1"/>
  <c r="S68" i="2" s="1"/>
  <c r="P68" i="2" a="1"/>
  <c r="P68" i="2"/>
  <c r="R68" i="2" s="1"/>
  <c r="T68" i="2" s="1"/>
  <c r="O69" i="2" a="1"/>
  <c r="O69" i="2" s="1"/>
  <c r="P69" i="2" a="1"/>
  <c r="P69" i="2" s="1"/>
  <c r="R69" i="2" s="1"/>
  <c r="T69" i="2" s="1"/>
  <c r="Q69" i="2"/>
  <c r="S69" i="2" s="1"/>
  <c r="O70" i="2" a="1"/>
  <c r="O70" i="2" s="1"/>
  <c r="Q70" i="2" s="1"/>
  <c r="S70" i="2" s="1"/>
  <c r="P70" i="2" a="1"/>
  <c r="P70" i="2"/>
  <c r="R70" i="2" s="1"/>
  <c r="T70" i="2" s="1"/>
  <c r="P71" i="2" a="1"/>
  <c r="P71" i="2" s="1"/>
  <c r="O72" i="2" a="1"/>
  <c r="O72" i="2" s="1"/>
  <c r="Q72" i="2" s="1"/>
  <c r="S72" i="2" s="1"/>
  <c r="P72" i="2" a="1"/>
  <c r="P72" i="2"/>
  <c r="R72" i="2" s="1"/>
  <c r="T72" i="2" s="1"/>
  <c r="O73" i="2" a="1"/>
  <c r="O73" i="2" s="1"/>
  <c r="P73" i="2" a="1"/>
  <c r="P73" i="2" s="1"/>
  <c r="R73" i="2" s="1"/>
  <c r="T73" i="2" s="1"/>
  <c r="Q73" i="2"/>
  <c r="S73" i="2" s="1"/>
  <c r="O74" i="2" a="1"/>
  <c r="O74" i="2" s="1"/>
  <c r="Q74" i="2" s="1"/>
  <c r="S74" i="2" s="1"/>
  <c r="P74" i="2" a="1"/>
  <c r="P74" i="2"/>
  <c r="R74" i="2" s="1"/>
  <c r="T74" i="2" s="1"/>
  <c r="P75" i="2" a="1"/>
  <c r="P75" i="2" s="1"/>
  <c r="O76" i="2" a="1"/>
  <c r="O76" i="2" s="1"/>
  <c r="Q76" i="2" s="1"/>
  <c r="S76" i="2" s="1"/>
  <c r="P76" i="2" a="1"/>
  <c r="P76" i="2"/>
  <c r="R76" i="2" s="1"/>
  <c r="T76" i="2" s="1"/>
  <c r="O77" i="2" a="1"/>
  <c r="O77" i="2" s="1"/>
  <c r="P77" i="2" a="1"/>
  <c r="P77" i="2" s="1"/>
  <c r="R77" i="2" s="1"/>
  <c r="T77" i="2" s="1"/>
  <c r="Q77" i="2"/>
  <c r="S77" i="2" s="1"/>
  <c r="O78" i="2" a="1"/>
  <c r="O78" i="2" s="1"/>
  <c r="Q78" i="2" s="1"/>
  <c r="S78" i="2" s="1"/>
  <c r="P78" i="2" a="1"/>
  <c r="P78" i="2"/>
  <c r="R78" i="2" s="1"/>
  <c r="T78" i="2" s="1"/>
  <c r="P79" i="2" a="1"/>
  <c r="P79" i="2" s="1"/>
  <c r="O80" i="2" a="1"/>
  <c r="O80" i="2" s="1"/>
  <c r="Q80" i="2" s="1"/>
  <c r="S80" i="2" s="1"/>
  <c r="P80" i="2" a="1"/>
  <c r="P80" i="2"/>
  <c r="R80" i="2" s="1"/>
  <c r="T80" i="2" s="1"/>
  <c r="O81" i="2" a="1"/>
  <c r="O81" i="2" s="1"/>
  <c r="P81" i="2" a="1"/>
  <c r="P81" i="2" s="1"/>
  <c r="R81" i="2" s="1"/>
  <c r="T81" i="2" s="1"/>
  <c r="Q81" i="2"/>
  <c r="S81" i="2" s="1"/>
  <c r="O82" i="2" a="1"/>
  <c r="O82" i="2" s="1"/>
  <c r="Q82" i="2" s="1"/>
  <c r="S82" i="2" s="1"/>
  <c r="P82" i="2" a="1"/>
  <c r="P82" i="2"/>
  <c r="R82" i="2" s="1"/>
  <c r="T82" i="2" s="1"/>
  <c r="P83" i="2" a="1"/>
  <c r="P83" i="2" s="1"/>
  <c r="O84" i="2" a="1"/>
  <c r="O84" i="2" s="1"/>
  <c r="Q84" i="2" s="1"/>
  <c r="S84" i="2" s="1"/>
  <c r="P84" i="2" a="1"/>
  <c r="P84" i="2"/>
  <c r="R84" i="2" s="1"/>
  <c r="T84" i="2" s="1"/>
  <c r="O85" i="2" a="1"/>
  <c r="O85" i="2" s="1"/>
  <c r="P85" i="2" a="1"/>
  <c r="P85" i="2" s="1"/>
  <c r="R85" i="2" s="1"/>
  <c r="T85" i="2" s="1"/>
  <c r="Q85" i="2"/>
  <c r="S85" i="2" s="1"/>
  <c r="O86" i="2" a="1"/>
  <c r="O86" i="2" s="1"/>
  <c r="Q86" i="2" s="1"/>
  <c r="S86" i="2" s="1"/>
  <c r="P86" i="2" a="1"/>
  <c r="P86" i="2"/>
  <c r="R86" i="2" s="1"/>
  <c r="T86" i="2" s="1"/>
  <c r="P87" i="2" a="1"/>
  <c r="P87" i="2" s="1"/>
  <c r="O88" i="2" a="1"/>
  <c r="O88" i="2" s="1"/>
  <c r="Q88" i="2" s="1"/>
  <c r="S88" i="2" s="1"/>
  <c r="P88" i="2" a="1"/>
  <c r="P88" i="2"/>
  <c r="R88" i="2" s="1"/>
  <c r="T88" i="2" s="1"/>
  <c r="O89" i="2" a="1"/>
  <c r="O89" i="2" s="1"/>
  <c r="P89" i="2" a="1"/>
  <c r="P89" i="2" s="1"/>
  <c r="R89" i="2" s="1"/>
  <c r="T89" i="2" s="1"/>
  <c r="Q89" i="2"/>
  <c r="S89" i="2" s="1"/>
  <c r="O90" i="2" a="1"/>
  <c r="O90" i="2" s="1"/>
  <c r="Q90" i="2" s="1"/>
  <c r="S90" i="2" s="1"/>
  <c r="P90" i="2" a="1"/>
  <c r="P90" i="2"/>
  <c r="R90" i="2" s="1"/>
  <c r="T90" i="2" s="1"/>
  <c r="P91" i="2" a="1"/>
  <c r="P91" i="2" s="1"/>
  <c r="O92" i="2" a="1"/>
  <c r="O92" i="2" s="1"/>
  <c r="Q92" i="2" s="1"/>
  <c r="S92" i="2" s="1"/>
  <c r="P92" i="2" a="1"/>
  <c r="P92" i="2"/>
  <c r="R92" i="2" s="1"/>
  <c r="T92" i="2" s="1"/>
  <c r="O93" i="2" a="1"/>
  <c r="O93" i="2" s="1"/>
  <c r="P93" i="2" a="1"/>
  <c r="P93" i="2" s="1"/>
  <c r="R93" i="2" s="1"/>
  <c r="T93" i="2" s="1"/>
  <c r="Q93" i="2"/>
  <c r="S93" i="2" s="1"/>
  <c r="O94" i="2" a="1"/>
  <c r="O94" i="2" s="1"/>
  <c r="Q94" i="2" s="1"/>
  <c r="S94" i="2" s="1"/>
  <c r="P94" i="2" a="1"/>
  <c r="P94" i="2"/>
  <c r="R94" i="2" s="1"/>
  <c r="T94" i="2" s="1"/>
  <c r="P95" i="2" a="1"/>
  <c r="P95" i="2" s="1"/>
  <c r="O96" i="2" a="1"/>
  <c r="O96" i="2" s="1"/>
  <c r="Q96" i="2" s="1"/>
  <c r="S96" i="2" s="1"/>
  <c r="P96" i="2" a="1"/>
  <c r="P96" i="2"/>
  <c r="R96" i="2" s="1"/>
  <c r="T96" i="2" s="1"/>
  <c r="O97" i="2" a="1"/>
  <c r="O97" i="2" s="1"/>
  <c r="P97" i="2" a="1"/>
  <c r="P97" i="2" s="1"/>
  <c r="R97" i="2" s="1"/>
  <c r="T97" i="2" s="1"/>
  <c r="Q97" i="2"/>
  <c r="S97" i="2" s="1"/>
  <c r="O98" i="2" a="1"/>
  <c r="O98" i="2" s="1"/>
  <c r="Q98" i="2" s="1"/>
  <c r="S98" i="2" s="1"/>
  <c r="P98" i="2" a="1"/>
  <c r="P98" i="2"/>
  <c r="R98" i="2" s="1"/>
  <c r="T98" i="2" s="1"/>
  <c r="P99" i="2" a="1"/>
  <c r="P99" i="2" s="1"/>
  <c r="O100" i="2" a="1"/>
  <c r="O100" i="2" s="1"/>
  <c r="Q100" i="2" s="1"/>
  <c r="S100" i="2" s="1"/>
  <c r="P100" i="2" a="1"/>
  <c r="P100" i="2"/>
  <c r="R100" i="2" s="1"/>
  <c r="T100" i="2" s="1"/>
  <c r="O101" i="2" a="1"/>
  <c r="O101" i="2" s="1"/>
  <c r="P101" i="2" a="1"/>
  <c r="P101" i="2" s="1"/>
  <c r="R101" i="2" s="1"/>
  <c r="T101" i="2" s="1"/>
  <c r="Q101" i="2"/>
  <c r="S101" i="2" s="1"/>
  <c r="O102" i="2" a="1"/>
  <c r="O102" i="2" s="1"/>
  <c r="Q102" i="2" s="1"/>
  <c r="S102" i="2" s="1"/>
  <c r="P102" i="2" a="1"/>
  <c r="P102" i="2"/>
  <c r="R102" i="2" s="1"/>
  <c r="T102" i="2" s="1"/>
  <c r="P103" i="2" a="1"/>
  <c r="P103" i="2" s="1"/>
  <c r="O104" i="2" a="1"/>
  <c r="O104" i="2" s="1"/>
  <c r="Q104" i="2" s="1"/>
  <c r="S104" i="2" s="1"/>
  <c r="P104" i="2" a="1"/>
  <c r="P104" i="2"/>
  <c r="R104" i="2" s="1"/>
  <c r="T104" i="2" s="1"/>
  <c r="O105" i="2" a="1"/>
  <c r="O105" i="2" s="1"/>
  <c r="P105" i="2" a="1"/>
  <c r="P105" i="2" s="1"/>
  <c r="R105" i="2" s="1"/>
  <c r="T105" i="2" s="1"/>
  <c r="Q105" i="2"/>
  <c r="S105" i="2" s="1"/>
  <c r="O106" i="2" a="1"/>
  <c r="O106" i="2" s="1"/>
  <c r="Q106" i="2" s="1"/>
  <c r="S106" i="2" s="1"/>
  <c r="P106" i="2" a="1"/>
  <c r="P106" i="2"/>
  <c r="R106" i="2" s="1"/>
  <c r="T106" i="2" s="1"/>
  <c r="P107" i="2" a="1"/>
  <c r="P107" i="2" s="1"/>
  <c r="O108" i="2" a="1"/>
  <c r="O108" i="2" s="1"/>
  <c r="Q108" i="2" s="1"/>
  <c r="S108" i="2" s="1"/>
  <c r="P108" i="2" a="1"/>
  <c r="P108" i="2"/>
  <c r="R108" i="2" s="1"/>
  <c r="T108" i="2" s="1"/>
  <c r="O109" i="2" a="1"/>
  <c r="O109" i="2" s="1"/>
  <c r="P109" i="2" a="1"/>
  <c r="P109" i="2" s="1"/>
  <c r="R109" i="2" s="1"/>
  <c r="Q109" i="2"/>
  <c r="S109" i="2" s="1"/>
  <c r="T109" i="2"/>
  <c r="O110" i="2" a="1"/>
  <c r="O110" i="2" s="1"/>
  <c r="Q110" i="2" s="1"/>
  <c r="S110" i="2" s="1"/>
  <c r="P110" i="2" a="1"/>
  <c r="P110" i="2"/>
  <c r="R110" i="2" s="1"/>
  <c r="T110" i="2" s="1"/>
  <c r="P111" i="2" a="1"/>
  <c r="P111" i="2" s="1"/>
  <c r="O112" i="2" a="1"/>
  <c r="O112" i="2" s="1"/>
  <c r="Q112" i="2" s="1"/>
  <c r="S112" i="2" s="1"/>
  <c r="P112" i="2" a="1"/>
  <c r="P112" i="2"/>
  <c r="R112" i="2" s="1"/>
  <c r="T112" i="2" s="1"/>
  <c r="O113" i="2" a="1"/>
  <c r="O113" i="2" s="1"/>
  <c r="P113" i="2" a="1"/>
  <c r="P113" i="2" s="1"/>
  <c r="R113" i="2" s="1"/>
  <c r="Q113" i="2"/>
  <c r="S113" i="2" s="1"/>
  <c r="T113" i="2"/>
  <c r="O114" i="2" a="1"/>
  <c r="O114" i="2" s="1"/>
  <c r="Q114" i="2" s="1"/>
  <c r="S114" i="2" s="1"/>
  <c r="P114" i="2" a="1"/>
  <c r="P114" i="2"/>
  <c r="R114" i="2" s="1"/>
  <c r="T114" i="2" s="1"/>
  <c r="P115" i="2" a="1"/>
  <c r="P115" i="2" s="1"/>
  <c r="O116" i="2" a="1"/>
  <c r="O116" i="2" s="1"/>
  <c r="Q116" i="2" s="1"/>
  <c r="S116" i="2" s="1"/>
  <c r="P116" i="2" a="1"/>
  <c r="P116" i="2"/>
  <c r="R116" i="2" s="1"/>
  <c r="T116" i="2" s="1"/>
  <c r="O117" i="2" a="1"/>
  <c r="O117" i="2" s="1"/>
  <c r="P117" i="2" a="1"/>
  <c r="Q117" i="2"/>
  <c r="S117" i="2" s="1"/>
  <c r="P117" i="2"/>
  <c r="R117" i="2" s="1"/>
  <c r="T117" i="2"/>
  <c r="O118" i="2" a="1"/>
  <c r="O118" i="2" s="1"/>
  <c r="Q118" i="2" s="1"/>
  <c r="S118" i="2" s="1"/>
  <c r="P118" i="2" a="1"/>
  <c r="P118" i="2" s="1"/>
  <c r="R118" i="2" s="1"/>
  <c r="T118" i="2" s="1"/>
  <c r="P119" i="2" a="1"/>
  <c r="P119" i="2"/>
  <c r="O120" i="2" a="1"/>
  <c r="O120" i="2" s="1"/>
  <c r="Q120" i="2" s="1"/>
  <c r="S120" i="2" s="1"/>
  <c r="P120" i="2" a="1"/>
  <c r="P120" i="2"/>
  <c r="R120" i="2" s="1"/>
  <c r="T120" i="2" s="1"/>
  <c r="O121" i="2" a="1"/>
  <c r="O121" i="2" s="1"/>
  <c r="P121" i="2" a="1"/>
  <c r="Q121" i="2"/>
  <c r="S121" i="2" s="1"/>
  <c r="P121" i="2"/>
  <c r="R121" i="2" s="1"/>
  <c r="T121" i="2"/>
  <c r="O122" i="2" a="1"/>
  <c r="O122" i="2" s="1"/>
  <c r="Q122" i="2" s="1"/>
  <c r="S122" i="2" s="1"/>
  <c r="P122" i="2" a="1"/>
  <c r="P122" i="2" s="1"/>
  <c r="R122" i="2" s="1"/>
  <c r="T122" i="2" s="1"/>
  <c r="P123" i="2" a="1"/>
  <c r="P123" i="2"/>
  <c r="O124" i="2" a="1"/>
  <c r="O124" i="2" s="1"/>
  <c r="Q124" i="2" s="1"/>
  <c r="S124" i="2" s="1"/>
  <c r="P124" i="2" a="1"/>
  <c r="P124" i="2"/>
  <c r="R124" i="2" s="1"/>
  <c r="T124" i="2" s="1"/>
  <c r="O125" i="2" a="1"/>
  <c r="O125" i="2" s="1"/>
  <c r="P125" i="2" a="1"/>
  <c r="Q125" i="2"/>
  <c r="S125" i="2" s="1"/>
  <c r="P125" i="2"/>
  <c r="R125" i="2" s="1"/>
  <c r="T125" i="2"/>
  <c r="O126" i="2" a="1"/>
  <c r="O126" i="2" s="1"/>
  <c r="Q126" i="2" s="1"/>
  <c r="S126" i="2" s="1"/>
  <c r="P126" i="2" a="1"/>
  <c r="P126" i="2" s="1"/>
  <c r="R126" i="2" s="1"/>
  <c r="T126" i="2" s="1"/>
  <c r="P127" i="2" a="1"/>
  <c r="P127" i="2"/>
  <c r="O128" i="2" a="1"/>
  <c r="O128" i="2" s="1"/>
  <c r="Q128" i="2" s="1"/>
  <c r="S128" i="2" s="1"/>
  <c r="P128" i="2" a="1"/>
  <c r="P128" i="2"/>
  <c r="R128" i="2" s="1"/>
  <c r="T128" i="2" s="1"/>
  <c r="O129" i="2" a="1"/>
  <c r="O129" i="2" s="1"/>
  <c r="P129" i="2" a="1"/>
  <c r="Q129" i="2"/>
  <c r="S129" i="2" s="1"/>
  <c r="P129" i="2"/>
  <c r="R129" i="2" s="1"/>
  <c r="T129" i="2"/>
  <c r="O130" i="2" a="1"/>
  <c r="O130" i="2" s="1"/>
  <c r="Q130" i="2" s="1"/>
  <c r="S130" i="2" s="1"/>
  <c r="P130" i="2" a="1"/>
  <c r="P130" i="2" s="1"/>
  <c r="R130" i="2" s="1"/>
  <c r="T130" i="2" s="1"/>
  <c r="P131" i="2" a="1"/>
  <c r="P131" i="2"/>
  <c r="O132" i="2" a="1"/>
  <c r="O132" i="2" s="1"/>
  <c r="Q132" i="2" s="1"/>
  <c r="S132" i="2" s="1"/>
  <c r="P132" i="2" a="1"/>
  <c r="P132" i="2"/>
  <c r="R132" i="2" s="1"/>
  <c r="T132" i="2" s="1"/>
  <c r="O133" i="2" a="1"/>
  <c r="O133" i="2" s="1"/>
  <c r="P133" i="2" a="1"/>
  <c r="Q133" i="2"/>
  <c r="S133" i="2" s="1"/>
  <c r="P133" i="2"/>
  <c r="R133" i="2" s="1"/>
  <c r="T133" i="2"/>
  <c r="O134" i="2" a="1"/>
  <c r="O134" i="2" s="1"/>
  <c r="Q134" i="2" s="1"/>
  <c r="S134" i="2" s="1"/>
  <c r="P134" i="2" a="1"/>
  <c r="P134" i="2" s="1"/>
  <c r="R134" i="2" s="1"/>
  <c r="T134" i="2" s="1"/>
  <c r="P135" i="2" a="1"/>
  <c r="P135" i="2"/>
  <c r="O136" i="2" a="1"/>
  <c r="O136" i="2" s="1"/>
  <c r="Q136" i="2" s="1"/>
  <c r="S136" i="2" s="1"/>
  <c r="P136" i="2" a="1"/>
  <c r="P136" i="2"/>
  <c r="R136" i="2" s="1"/>
  <c r="T136" i="2" s="1"/>
  <c r="O137" i="2" a="1"/>
  <c r="O137" i="2" s="1"/>
  <c r="P137" i="2" a="1"/>
  <c r="P137" i="2" s="1"/>
  <c r="R137" i="2" s="1"/>
  <c r="T137" i="2" s="1"/>
  <c r="Q137" i="2"/>
  <c r="S137" i="2" s="1"/>
  <c r="O138" i="2" a="1"/>
  <c r="O138" i="2" s="1"/>
  <c r="Q138" i="2" s="1"/>
  <c r="S138" i="2" s="1"/>
  <c r="P138" i="2" a="1"/>
  <c r="P138" i="2" s="1"/>
  <c r="R138" i="2" s="1"/>
  <c r="T138" i="2" s="1"/>
  <c r="P139" i="2" a="1"/>
  <c r="P139" i="2"/>
  <c r="O140" i="2" a="1"/>
  <c r="O140" i="2" s="1"/>
  <c r="Q140" i="2" s="1"/>
  <c r="S140" i="2" s="1"/>
  <c r="P140" i="2" a="1"/>
  <c r="P140" i="2"/>
  <c r="R140" i="2" s="1"/>
  <c r="T140" i="2" s="1"/>
  <c r="O141" i="2" a="1"/>
  <c r="O141" i="2" s="1"/>
  <c r="P141" i="2" a="1"/>
  <c r="P141" i="2" s="1"/>
  <c r="R141" i="2" s="1"/>
  <c r="T141" i="2" s="1"/>
  <c r="Q141" i="2"/>
  <c r="S141" i="2" s="1"/>
  <c r="O142" i="2" a="1"/>
  <c r="O142" i="2" s="1"/>
  <c r="Q142" i="2" s="1"/>
  <c r="S142" i="2" s="1"/>
  <c r="P142" i="2" a="1"/>
  <c r="P142" i="2" s="1"/>
  <c r="R142" i="2" s="1"/>
  <c r="T142" i="2" s="1"/>
  <c r="P143" i="2" a="1"/>
  <c r="P143" i="2"/>
  <c r="O144" i="2" a="1"/>
  <c r="O144" i="2" s="1"/>
  <c r="Q144" i="2" s="1"/>
  <c r="S144" i="2" s="1"/>
  <c r="P144" i="2" a="1"/>
  <c r="P144" i="2"/>
  <c r="R144" i="2" s="1"/>
  <c r="T144" i="2" s="1"/>
  <c r="O145" i="2" a="1"/>
  <c r="O145" i="2" s="1"/>
  <c r="P145" i="2" a="1"/>
  <c r="P145" i="2" s="1"/>
  <c r="R145" i="2" s="1"/>
  <c r="T145" i="2" s="1"/>
  <c r="Q145" i="2"/>
  <c r="S145" i="2" s="1"/>
  <c r="O146" i="2" a="1"/>
  <c r="O146" i="2" s="1"/>
  <c r="Q146" i="2" s="1"/>
  <c r="S146" i="2" s="1"/>
  <c r="P146" i="2" a="1"/>
  <c r="P146" i="2" s="1"/>
  <c r="R146" i="2" s="1"/>
  <c r="T146" i="2" s="1"/>
  <c r="P147" i="2" a="1"/>
  <c r="P147" i="2" s="1"/>
  <c r="Q147" i="2"/>
  <c r="S147" i="2" s="1"/>
  <c r="O148" i="2" a="1"/>
  <c r="O148" i="2" s="1"/>
  <c r="Q148" i="2" s="1"/>
  <c r="S148" i="2" s="1"/>
  <c r="P148" i="2" a="1"/>
  <c r="P148" i="2"/>
  <c r="R148" i="2"/>
  <c r="T148" i="2"/>
  <c r="O149" i="2" a="1"/>
  <c r="O149" i="2" s="1"/>
  <c r="P149" i="2" a="1"/>
  <c r="Q149" i="2"/>
  <c r="S149" i="2" s="1"/>
  <c r="P149" i="2"/>
  <c r="R149" i="2" s="1"/>
  <c r="T149" i="2" s="1"/>
  <c r="O150" i="2" a="1"/>
  <c r="O150" i="2" s="1"/>
  <c r="Q150" i="2" s="1"/>
  <c r="S150" i="2" s="1"/>
  <c r="P150" i="2" a="1"/>
  <c r="P150" i="2"/>
  <c r="R150" i="2" s="1"/>
  <c r="T150" i="2" s="1"/>
  <c r="P151" i="2" a="1"/>
  <c r="P151" i="2" s="1"/>
  <c r="Q151" i="2"/>
  <c r="S151" i="2" s="1"/>
  <c r="O152" i="2" a="1"/>
  <c r="O152" i="2" s="1"/>
  <c r="Q152" i="2" s="1"/>
  <c r="S152" i="2" s="1"/>
  <c r="P152" i="2" a="1"/>
  <c r="P152" i="2" s="1"/>
  <c r="R152" i="2" s="1"/>
  <c r="T152" i="2" s="1"/>
  <c r="O153" i="2" a="1"/>
  <c r="O153" i="2" s="1"/>
  <c r="P153" i="2" a="1"/>
  <c r="Q153" i="2"/>
  <c r="S153" i="2" s="1"/>
  <c r="P153" i="2"/>
  <c r="R153" i="2" s="1"/>
  <c r="T153" i="2"/>
  <c r="O154" i="2" a="1"/>
  <c r="O154" i="2" s="1"/>
  <c r="Q154" i="2" s="1"/>
  <c r="S154" i="2" s="1"/>
  <c r="P154" i="2" a="1"/>
  <c r="P154" i="2"/>
  <c r="R154" i="2"/>
  <c r="T154" i="2" s="1"/>
  <c r="P155" i="2" a="1"/>
  <c r="Q155" i="2"/>
  <c r="S155" i="2" s="1"/>
  <c r="P155" i="2"/>
  <c r="O156" i="2" a="1"/>
  <c r="O156" i="2" s="1"/>
  <c r="Q156" i="2" s="1"/>
  <c r="S156" i="2" s="1"/>
  <c r="P156" i="2" a="1"/>
  <c r="P156" i="2"/>
  <c r="R156" i="2" s="1"/>
  <c r="T156" i="2" s="1"/>
  <c r="O157" i="2" a="1"/>
  <c r="O157" i="2" s="1"/>
  <c r="P157" i="2" a="1"/>
  <c r="P157" i="2" s="1"/>
  <c r="R157" i="2" s="1"/>
  <c r="T157" i="2" s="1"/>
  <c r="Q157" i="2"/>
  <c r="S157" i="2" s="1"/>
  <c r="O158" i="2" a="1"/>
  <c r="O158" i="2" s="1"/>
  <c r="Q158" i="2" s="1"/>
  <c r="S158" i="2" s="1"/>
  <c r="P158" i="2" a="1"/>
  <c r="P158" i="2"/>
  <c r="R158" i="2"/>
  <c r="T158" i="2"/>
  <c r="O159" i="2" a="1"/>
  <c r="O159" i="2" s="1"/>
  <c r="P159" i="2" a="1"/>
  <c r="Q159" i="2"/>
  <c r="S159" i="2" s="1"/>
  <c r="P159" i="2"/>
  <c r="R159" i="2" s="1"/>
  <c r="T159" i="2" s="1"/>
  <c r="O160" i="2" a="1"/>
  <c r="O160" i="2" s="1"/>
  <c r="Q160" i="2" s="1"/>
  <c r="S160" i="2" s="1"/>
  <c r="P160" i="2" a="1"/>
  <c r="P160" i="2"/>
  <c r="R160" i="2" s="1"/>
  <c r="T160" i="2" s="1"/>
  <c r="O161" i="2" a="1"/>
  <c r="O161" i="2" s="1"/>
  <c r="P161" i="2" a="1"/>
  <c r="P161" i="2" s="1"/>
  <c r="R161" i="2" s="1"/>
  <c r="T161" i="2" s="1"/>
  <c r="Q161" i="2"/>
  <c r="S161" i="2" s="1"/>
  <c r="O162" i="2" a="1"/>
  <c r="O162" i="2" s="1"/>
  <c r="Q162" i="2" s="1"/>
  <c r="S162" i="2" s="1"/>
  <c r="P162" i="2" a="1"/>
  <c r="P162" i="2"/>
  <c r="R162" i="2"/>
  <c r="T162" i="2"/>
  <c r="O163" i="2" a="1"/>
  <c r="O163" i="2" s="1"/>
  <c r="P163" i="2" a="1"/>
  <c r="Q163" i="2"/>
  <c r="S163" i="2" s="1"/>
  <c r="P163" i="2"/>
  <c r="R163" i="2" s="1"/>
  <c r="T163" i="2" s="1"/>
  <c r="O164" i="2" a="1"/>
  <c r="O164" i="2" s="1"/>
  <c r="P164" i="2" a="1"/>
  <c r="P164" i="2" s="1"/>
  <c r="R164" i="2" s="1"/>
  <c r="T164" i="2" s="1"/>
  <c r="Q164" i="2"/>
  <c r="S164" i="2" s="1"/>
  <c r="O165" i="2" a="1"/>
  <c r="O165" i="2" s="1"/>
  <c r="Q165" i="2" s="1"/>
  <c r="S165" i="2" s="1"/>
  <c r="P165" i="2" a="1"/>
  <c r="P165" i="2"/>
  <c r="R165" i="2"/>
  <c r="T165" i="2" s="1"/>
  <c r="O166" i="2" a="1"/>
  <c r="O166" i="2" s="1"/>
  <c r="P166" i="2" a="1"/>
  <c r="P166" i="2" s="1"/>
  <c r="R166" i="2" s="1"/>
  <c r="T166" i="2" s="1"/>
  <c r="Q166" i="2"/>
  <c r="S166" i="2" s="1"/>
  <c r="O167" i="2" a="1"/>
  <c r="O167" i="2" s="1"/>
  <c r="Q167" i="2" s="1"/>
  <c r="S167" i="2" s="1"/>
  <c r="P167" i="2" a="1"/>
  <c r="P167" i="2"/>
  <c r="R167" i="2"/>
  <c r="T167" i="2" s="1"/>
  <c r="O168" i="2" a="1"/>
  <c r="O168" i="2" s="1"/>
  <c r="P168" i="2" a="1"/>
  <c r="P168" i="2" s="1"/>
  <c r="R168" i="2" s="1"/>
  <c r="T168" i="2" s="1"/>
  <c r="Q168" i="2"/>
  <c r="S168" i="2" s="1"/>
  <c r="O169" i="2" a="1"/>
  <c r="O169" i="2" s="1"/>
  <c r="Q169" i="2" s="1"/>
  <c r="S169" i="2" s="1"/>
  <c r="P169" i="2" a="1"/>
  <c r="P169" i="2"/>
  <c r="R169" i="2"/>
  <c r="T169" i="2" s="1"/>
  <c r="O170" i="2" a="1"/>
  <c r="O170" i="2" s="1"/>
  <c r="P170" i="2" a="1"/>
  <c r="P170" i="2" s="1"/>
  <c r="R170" i="2" s="1"/>
  <c r="T170" i="2" s="1"/>
  <c r="Q170" i="2"/>
  <c r="S170" i="2" s="1"/>
  <c r="O171" i="2" a="1"/>
  <c r="O171" i="2" s="1"/>
  <c r="Q171" i="2" s="1"/>
  <c r="S171" i="2" s="1"/>
  <c r="P171" i="2" a="1"/>
  <c r="P171" i="2"/>
  <c r="R171" i="2"/>
  <c r="T171" i="2" s="1"/>
  <c r="O172" i="2" a="1"/>
  <c r="O172" i="2" s="1"/>
  <c r="P172" i="2" a="1"/>
  <c r="P172" i="2" s="1"/>
  <c r="R172" i="2" s="1"/>
  <c r="T172" i="2" s="1"/>
  <c r="Q172" i="2"/>
  <c r="S172" i="2" s="1"/>
  <c r="O173" i="2" a="1"/>
  <c r="O173" i="2" s="1"/>
  <c r="Q173" i="2" s="1"/>
  <c r="S173" i="2" s="1"/>
  <c r="P173" i="2" a="1"/>
  <c r="P173" i="2"/>
  <c r="R173" i="2"/>
  <c r="T173" i="2" s="1"/>
  <c r="O174" i="2" a="1"/>
  <c r="O174" i="2" s="1"/>
  <c r="P174" i="2" a="1"/>
  <c r="P174" i="2" s="1"/>
  <c r="R174" i="2" s="1"/>
  <c r="T174" i="2" s="1"/>
  <c r="Q174" i="2"/>
  <c r="S174" i="2" s="1"/>
  <c r="O175" i="2" a="1"/>
  <c r="O175" i="2" s="1"/>
  <c r="Q175" i="2" s="1"/>
  <c r="S175" i="2" s="1"/>
  <c r="P175" i="2" a="1"/>
  <c r="P175" i="2"/>
  <c r="R175" i="2"/>
  <c r="T175" i="2" s="1"/>
  <c r="O176" i="2" a="1"/>
  <c r="O176" i="2" s="1"/>
  <c r="P176" i="2" a="1"/>
  <c r="P176" i="2" s="1"/>
  <c r="R176" i="2" s="1"/>
  <c r="T176" i="2" s="1"/>
  <c r="Q176" i="2"/>
  <c r="S176" i="2" s="1"/>
  <c r="O177" i="2" a="1"/>
  <c r="O177" i="2" s="1"/>
  <c r="Q177" i="2" s="1"/>
  <c r="S177" i="2" s="1"/>
  <c r="P177" i="2" a="1"/>
  <c r="P177" i="2"/>
  <c r="R177" i="2"/>
  <c r="T177" i="2" s="1"/>
  <c r="O178" i="2" a="1"/>
  <c r="O178" i="2" s="1"/>
  <c r="P178" i="2" a="1"/>
  <c r="P178" i="2" s="1"/>
  <c r="R178" i="2" s="1"/>
  <c r="T178" i="2" s="1"/>
  <c r="Q178" i="2"/>
  <c r="S178" i="2" s="1"/>
  <c r="O179" i="2" a="1"/>
  <c r="O179" i="2" s="1"/>
  <c r="Q179" i="2" s="1"/>
  <c r="S179" i="2" s="1"/>
  <c r="P179" i="2" a="1"/>
  <c r="P179" i="2"/>
  <c r="R179" i="2"/>
  <c r="T179" i="2" s="1"/>
  <c r="O180" i="2" a="1"/>
  <c r="O180" i="2" s="1"/>
  <c r="P180" i="2" a="1"/>
  <c r="P180" i="2" s="1"/>
  <c r="R180" i="2" s="1"/>
  <c r="T180" i="2" s="1"/>
  <c r="Q180" i="2"/>
  <c r="S180" i="2" s="1"/>
  <c r="O181" i="2" a="1"/>
  <c r="O181" i="2" s="1"/>
  <c r="Q181" i="2" s="1"/>
  <c r="S181" i="2" s="1"/>
  <c r="P181" i="2" a="1"/>
  <c r="P181" i="2"/>
  <c r="R181" i="2"/>
  <c r="T181" i="2" s="1"/>
  <c r="O182" i="2" a="1"/>
  <c r="O182" i="2" s="1"/>
  <c r="P182" i="2" a="1"/>
  <c r="P182" i="2" s="1"/>
  <c r="R182" i="2" s="1"/>
  <c r="T182" i="2" s="1"/>
  <c r="Q182" i="2"/>
  <c r="S182" i="2" s="1"/>
  <c r="O183" i="2" a="1"/>
  <c r="O183" i="2" s="1"/>
  <c r="Q183" i="2" s="1"/>
  <c r="S183" i="2" s="1"/>
  <c r="P183" i="2" a="1"/>
  <c r="P183" i="2"/>
  <c r="R183" i="2"/>
  <c r="T183" i="2" s="1"/>
  <c r="O184" i="2" a="1"/>
  <c r="O184" i="2" s="1"/>
  <c r="P184" i="2" a="1"/>
  <c r="P184" i="2" s="1"/>
  <c r="R184" i="2" s="1"/>
  <c r="T184" i="2" s="1"/>
  <c r="Q184" i="2"/>
  <c r="S184" i="2" s="1"/>
  <c r="O185" i="2" a="1"/>
  <c r="O185" i="2" s="1"/>
  <c r="Q185" i="2" s="1"/>
  <c r="S185" i="2" s="1"/>
  <c r="P185" i="2" a="1"/>
  <c r="P185" i="2"/>
  <c r="R185" i="2"/>
  <c r="T185" i="2" s="1"/>
  <c r="O186" i="2" a="1"/>
  <c r="O186" i="2" s="1"/>
  <c r="P186" i="2" a="1"/>
  <c r="P186" i="2" s="1"/>
  <c r="R186" i="2" s="1"/>
  <c r="T186" i="2" s="1"/>
  <c r="Q186" i="2"/>
  <c r="S186" i="2" s="1"/>
  <c r="O187" i="2" a="1"/>
  <c r="O187" i="2" s="1"/>
  <c r="Q187" i="2" s="1"/>
  <c r="S187" i="2" s="1"/>
  <c r="P187" i="2" a="1"/>
  <c r="P187" i="2"/>
  <c r="R187" i="2"/>
  <c r="T187" i="2" s="1"/>
  <c r="O188" i="2" a="1"/>
  <c r="O188" i="2" s="1"/>
  <c r="P188" i="2" a="1"/>
  <c r="P188" i="2" s="1"/>
  <c r="R188" i="2" s="1"/>
  <c r="T188" i="2" s="1"/>
  <c r="Q188" i="2"/>
  <c r="S188" i="2" s="1"/>
  <c r="O189" i="2" a="1"/>
  <c r="O189" i="2" s="1"/>
  <c r="Q189" i="2" s="1"/>
  <c r="S189" i="2" s="1"/>
  <c r="P189" i="2" a="1"/>
  <c r="P189" i="2"/>
  <c r="R189" i="2"/>
  <c r="T189" i="2" s="1"/>
  <c r="O190" i="2" a="1"/>
  <c r="O190" i="2" s="1"/>
  <c r="P190" i="2" a="1"/>
  <c r="P190" i="2" s="1"/>
  <c r="R190" i="2" s="1"/>
  <c r="T190" i="2" s="1"/>
  <c r="Q190" i="2"/>
  <c r="S190" i="2" s="1"/>
  <c r="O191" i="2" a="1"/>
  <c r="O191" i="2" s="1"/>
  <c r="Q191" i="2" s="1"/>
  <c r="S191" i="2" s="1"/>
  <c r="P191" i="2" a="1"/>
  <c r="P191" i="2"/>
  <c r="R191" i="2"/>
  <c r="T191" i="2" s="1"/>
  <c r="O192" i="2" a="1"/>
  <c r="O192" i="2" s="1"/>
  <c r="P192" i="2" a="1"/>
  <c r="P192" i="2" s="1"/>
  <c r="R192" i="2" s="1"/>
  <c r="T192" i="2" s="1"/>
  <c r="Q192" i="2"/>
  <c r="S192" i="2" s="1"/>
  <c r="O193" i="2" a="1"/>
  <c r="O193" i="2" s="1"/>
  <c r="Q193" i="2" s="1"/>
  <c r="S193" i="2" s="1"/>
  <c r="P193" i="2" a="1"/>
  <c r="P193" i="2"/>
  <c r="R193" i="2"/>
  <c r="T193" i="2" s="1"/>
  <c r="O194" i="2" a="1"/>
  <c r="O194" i="2" s="1"/>
  <c r="P194" i="2" a="1"/>
  <c r="P194" i="2" s="1"/>
  <c r="R194" i="2" s="1"/>
  <c r="T194" i="2" s="1"/>
  <c r="Q194" i="2"/>
  <c r="S194" i="2" s="1"/>
  <c r="O195" i="2" a="1"/>
  <c r="O195" i="2" s="1"/>
  <c r="Q195" i="2" s="1"/>
  <c r="S195" i="2" s="1"/>
  <c r="P195" i="2" a="1"/>
  <c r="P195" i="2"/>
  <c r="R195" i="2"/>
  <c r="T195" i="2" s="1"/>
  <c r="O196" i="2" a="1"/>
  <c r="O196" i="2" s="1"/>
  <c r="P196" i="2" a="1"/>
  <c r="P196" i="2" s="1"/>
  <c r="R196" i="2" s="1"/>
  <c r="T196" i="2" s="1"/>
  <c r="Q196" i="2"/>
  <c r="S196" i="2" s="1"/>
  <c r="O197" i="2" a="1"/>
  <c r="O197" i="2" s="1"/>
  <c r="Q197" i="2" s="1"/>
  <c r="S197" i="2" s="1"/>
  <c r="P197" i="2" a="1"/>
  <c r="P197" i="2"/>
  <c r="R197" i="2"/>
  <c r="T197" i="2" s="1"/>
  <c r="O198" i="2" a="1"/>
  <c r="O198" i="2" s="1"/>
  <c r="P198" i="2" a="1"/>
  <c r="P198" i="2" s="1"/>
  <c r="R198" i="2" s="1"/>
  <c r="T198" i="2" s="1"/>
  <c r="Q198" i="2"/>
  <c r="S198" i="2" s="1"/>
  <c r="O199" i="2" a="1"/>
  <c r="O199" i="2" s="1"/>
  <c r="Q199" i="2" s="1"/>
  <c r="S199" i="2" s="1"/>
  <c r="P199" i="2" a="1"/>
  <c r="P199" i="2"/>
  <c r="R199" i="2"/>
  <c r="T199" i="2" s="1"/>
  <c r="O200" i="2" a="1"/>
  <c r="O200" i="2" s="1"/>
  <c r="P200" i="2" a="1"/>
  <c r="P200" i="2" s="1"/>
  <c r="R200" i="2" s="1"/>
  <c r="T200" i="2" s="1"/>
  <c r="Q200" i="2"/>
  <c r="S200" i="2" s="1"/>
  <c r="O201" i="2" a="1"/>
  <c r="O201" i="2" s="1"/>
  <c r="Q201" i="2" s="1"/>
  <c r="S201" i="2" s="1"/>
  <c r="P201" i="2" a="1"/>
  <c r="P201" i="2"/>
  <c r="R201" i="2"/>
  <c r="T201" i="2" s="1"/>
  <c r="O202" i="2" a="1"/>
  <c r="O202" i="2" s="1"/>
  <c r="P202" i="2" a="1"/>
  <c r="P202" i="2" s="1"/>
  <c r="R202" i="2" s="1"/>
  <c r="T202" i="2" s="1"/>
  <c r="Q202" i="2"/>
  <c r="S202" i="2" s="1"/>
  <c r="O203" i="2" a="1"/>
  <c r="O203" i="2" s="1"/>
  <c r="Q203" i="2" s="1"/>
  <c r="S203" i="2" s="1"/>
  <c r="P203" i="2" a="1"/>
  <c r="P203" i="2"/>
  <c r="R203" i="2"/>
  <c r="T203" i="2" s="1"/>
  <c r="O204" i="2" a="1"/>
  <c r="O204" i="2" s="1"/>
  <c r="P204" i="2" a="1"/>
  <c r="P204" i="2" s="1"/>
  <c r="R204" i="2" s="1"/>
  <c r="T204" i="2" s="1"/>
  <c r="Q204" i="2"/>
  <c r="S204" i="2" s="1"/>
  <c r="O205" i="2" a="1"/>
  <c r="O205" i="2" s="1"/>
  <c r="Q205" i="2" s="1"/>
  <c r="S205" i="2" s="1"/>
  <c r="P205" i="2" a="1"/>
  <c r="P205" i="2"/>
  <c r="R205" i="2"/>
  <c r="T205" i="2" s="1"/>
  <c r="O206" i="2" a="1"/>
  <c r="O206" i="2" s="1"/>
  <c r="P206" i="2" a="1"/>
  <c r="P206" i="2" s="1"/>
  <c r="R206" i="2" s="1"/>
  <c r="T206" i="2" s="1"/>
  <c r="Q206" i="2"/>
  <c r="S206" i="2" s="1"/>
  <c r="O207" i="2" a="1"/>
  <c r="O207" i="2" s="1"/>
  <c r="Q207" i="2" s="1"/>
  <c r="S207" i="2" s="1"/>
  <c r="P207" i="2" a="1"/>
  <c r="P207" i="2"/>
  <c r="R207" i="2"/>
  <c r="T207" i="2" s="1"/>
  <c r="O208" i="2" a="1"/>
  <c r="O208" i="2" s="1"/>
  <c r="P208" i="2" a="1"/>
  <c r="P208" i="2" s="1"/>
  <c r="R208" i="2" s="1"/>
  <c r="T208" i="2" s="1"/>
  <c r="Q208" i="2"/>
  <c r="S208" i="2" s="1"/>
  <c r="O209" i="2" a="1"/>
  <c r="O209" i="2" s="1"/>
  <c r="Q209" i="2" s="1"/>
  <c r="S209" i="2" s="1"/>
  <c r="P209" i="2" a="1"/>
  <c r="P209" i="2"/>
  <c r="R209" i="2"/>
  <c r="T209" i="2" s="1"/>
  <c r="O210" i="2" a="1"/>
  <c r="O210" i="2" s="1"/>
  <c r="P210" i="2" a="1"/>
  <c r="P210" i="2" s="1"/>
  <c r="R210" i="2" s="1"/>
  <c r="T210" i="2" s="1"/>
  <c r="Q210" i="2"/>
  <c r="S210" i="2" s="1"/>
  <c r="O211" i="2" a="1"/>
  <c r="O211" i="2" s="1"/>
  <c r="Q211" i="2" s="1"/>
  <c r="S211" i="2" s="1"/>
  <c r="P211" i="2" a="1"/>
  <c r="P211" i="2"/>
  <c r="R211" i="2"/>
  <c r="T211" i="2" s="1"/>
  <c r="O212" i="2" a="1"/>
  <c r="O212" i="2" s="1"/>
  <c r="P212" i="2" a="1"/>
  <c r="P212" i="2" s="1"/>
  <c r="R212" i="2" s="1"/>
  <c r="T212" i="2" s="1"/>
  <c r="Q212" i="2"/>
  <c r="S212" i="2" s="1"/>
  <c r="O213" i="2" a="1"/>
  <c r="O213" i="2" s="1"/>
  <c r="Q213" i="2" s="1"/>
  <c r="S213" i="2" s="1"/>
  <c r="P213" i="2" a="1"/>
  <c r="P213" i="2"/>
  <c r="R213" i="2" s="1"/>
  <c r="T213" i="2" s="1"/>
  <c r="O214" i="2" a="1"/>
  <c r="O214" i="2" s="1"/>
  <c r="Q214" i="2" s="1"/>
  <c r="S214" i="2" s="1"/>
  <c r="P214" i="2" a="1"/>
  <c r="P214" i="2"/>
  <c r="R214" i="2" s="1"/>
  <c r="T214" i="2" s="1"/>
  <c r="O215" i="2" a="1"/>
  <c r="O215" i="2" s="1"/>
  <c r="Q215" i="2" s="1"/>
  <c r="S215" i="2" s="1"/>
  <c r="P215" i="2" a="1"/>
  <c r="P215" i="2"/>
  <c r="R215" i="2" s="1"/>
  <c r="T215" i="2" s="1"/>
  <c r="O216" i="2" a="1"/>
  <c r="O216" i="2" s="1"/>
  <c r="Q216" i="2" s="1"/>
  <c r="S216" i="2" s="1"/>
  <c r="P216" i="2" a="1"/>
  <c r="P216" i="2"/>
  <c r="R216" i="2" s="1"/>
  <c r="T216" i="2" s="1"/>
  <c r="O217" i="2" a="1"/>
  <c r="O217" i="2" s="1"/>
  <c r="Q217" i="2" s="1"/>
  <c r="S217" i="2" s="1"/>
  <c r="P217" i="2" a="1"/>
  <c r="P217" i="2"/>
  <c r="R217" i="2" s="1"/>
  <c r="T217" i="2" s="1"/>
  <c r="O218" i="2" a="1"/>
  <c r="O218" i="2" s="1"/>
  <c r="Q218" i="2" s="1"/>
  <c r="S218" i="2" s="1"/>
  <c r="P218" i="2" a="1"/>
  <c r="P218" i="2"/>
  <c r="R218" i="2" s="1"/>
  <c r="T218" i="2" s="1"/>
  <c r="O219" i="2" a="1"/>
  <c r="O219" i="2" s="1"/>
  <c r="Q219" i="2" s="1"/>
  <c r="S219" i="2" s="1"/>
  <c r="P219" i="2" a="1"/>
  <c r="P219" i="2"/>
  <c r="R219" i="2" s="1"/>
  <c r="T219" i="2" s="1"/>
  <c r="O220" i="2" a="1"/>
  <c r="O220" i="2" s="1"/>
  <c r="Q220" i="2" s="1"/>
  <c r="S220" i="2" s="1"/>
  <c r="P220" i="2" a="1"/>
  <c r="P220" i="2"/>
  <c r="R220" i="2" s="1"/>
  <c r="T220" i="2" s="1"/>
  <c r="O221" i="2" a="1"/>
  <c r="O221" i="2" s="1"/>
  <c r="Q221" i="2" s="1"/>
  <c r="S221" i="2" s="1"/>
  <c r="P221" i="2" a="1"/>
  <c r="P221" i="2" s="1"/>
  <c r="R221" i="2" s="1"/>
  <c r="T221" i="2" s="1"/>
  <c r="O222" i="2" a="1"/>
  <c r="O222" i="2" s="1"/>
  <c r="Q222" i="2" s="1"/>
  <c r="S222" i="2" s="1"/>
  <c r="P222" i="2" a="1"/>
  <c r="P222" i="2" s="1"/>
  <c r="R222" i="2" s="1"/>
  <c r="T222" i="2" s="1"/>
  <c r="O223" i="2" a="1"/>
  <c r="O223" i="2" s="1"/>
  <c r="Q223" i="2" s="1"/>
  <c r="S223" i="2" s="1"/>
  <c r="P223" i="2" a="1"/>
  <c r="P223" i="2" s="1"/>
  <c r="R223" i="2" s="1"/>
  <c r="T223" i="2" s="1"/>
  <c r="O224" i="2" a="1"/>
  <c r="O224" i="2" s="1"/>
  <c r="Q224" i="2" s="1"/>
  <c r="S224" i="2" s="1"/>
  <c r="P224" i="2" a="1"/>
  <c r="P224" i="2" s="1"/>
  <c r="R224" i="2" s="1"/>
  <c r="T224" i="2" s="1"/>
  <c r="O225" i="2" a="1"/>
  <c r="O225" i="2" s="1"/>
  <c r="Q225" i="2" s="1"/>
  <c r="S225" i="2" s="1"/>
  <c r="P225" i="2" a="1"/>
  <c r="P225" i="2" s="1"/>
  <c r="R225" i="2" s="1"/>
  <c r="T225" i="2" s="1"/>
  <c r="O226" i="2" a="1"/>
  <c r="O226" i="2" s="1"/>
  <c r="Q226" i="2" s="1"/>
  <c r="S226" i="2" s="1"/>
  <c r="P226" i="2" a="1"/>
  <c r="P226" i="2" s="1"/>
  <c r="R226" i="2" s="1"/>
  <c r="T226" i="2" s="1"/>
  <c r="O227" i="2" a="1"/>
  <c r="O227" i="2" s="1"/>
  <c r="Q227" i="2" s="1"/>
  <c r="S227" i="2" s="1"/>
  <c r="P227" i="2" a="1"/>
  <c r="P227" i="2" s="1"/>
  <c r="R227" i="2" s="1"/>
  <c r="T227" i="2" s="1"/>
  <c r="O228" i="2" a="1"/>
  <c r="O228" i="2" s="1"/>
  <c r="Q228" i="2" s="1"/>
  <c r="S228" i="2" s="1"/>
  <c r="P228" i="2" a="1"/>
  <c r="P228" i="2" s="1"/>
  <c r="R228" i="2" s="1"/>
  <c r="T228" i="2" s="1"/>
  <c r="O229" i="2" a="1"/>
  <c r="O229" i="2" s="1"/>
  <c r="Q229" i="2" s="1"/>
  <c r="S229" i="2" s="1"/>
  <c r="P229" i="2" a="1"/>
  <c r="P229" i="2" s="1"/>
  <c r="R229" i="2" s="1"/>
  <c r="T229" i="2" s="1"/>
  <c r="O230" i="2" a="1"/>
  <c r="O230" i="2" s="1"/>
  <c r="Q230" i="2" s="1"/>
  <c r="S230" i="2" s="1"/>
  <c r="P230" i="2" a="1"/>
  <c r="P230" i="2" s="1"/>
  <c r="R230" i="2" s="1"/>
  <c r="T230" i="2" s="1"/>
  <c r="O231" i="2" a="1"/>
  <c r="O231" i="2" s="1"/>
  <c r="Q231" i="2" s="1"/>
  <c r="S231" i="2" s="1"/>
  <c r="P231" i="2" a="1"/>
  <c r="P231" i="2" s="1"/>
  <c r="R231" i="2" s="1"/>
  <c r="T231" i="2" s="1"/>
  <c r="O232" i="2" a="1"/>
  <c r="O232" i="2" s="1"/>
  <c r="Q232" i="2" s="1"/>
  <c r="S232" i="2" s="1"/>
  <c r="P232" i="2" a="1"/>
  <c r="P232" i="2" s="1"/>
  <c r="R232" i="2" s="1"/>
  <c r="T232" i="2" s="1"/>
  <c r="O233" i="2" a="1"/>
  <c r="O233" i="2" s="1"/>
  <c r="Q233" i="2" s="1"/>
  <c r="S233" i="2" s="1"/>
  <c r="P233" i="2" a="1"/>
  <c r="P233" i="2" s="1"/>
  <c r="R233" i="2" s="1"/>
  <c r="T233" i="2" s="1"/>
  <c r="O234" i="2" a="1"/>
  <c r="O234" i="2" s="1"/>
  <c r="Q234" i="2" s="1"/>
  <c r="S234" i="2" s="1"/>
  <c r="P234" i="2" a="1"/>
  <c r="P234" i="2" s="1"/>
  <c r="R234" i="2" s="1"/>
  <c r="T234" i="2" s="1"/>
  <c r="O235" i="2" a="1"/>
  <c r="O235" i="2" s="1"/>
  <c r="Q235" i="2" s="1"/>
  <c r="S235" i="2" s="1"/>
  <c r="P235" i="2" a="1"/>
  <c r="P235" i="2" s="1"/>
  <c r="R235" i="2" s="1"/>
  <c r="T235" i="2" s="1"/>
  <c r="O236" i="2" a="1"/>
  <c r="O236" i="2" s="1"/>
  <c r="Q236" i="2" s="1"/>
  <c r="S236" i="2" s="1"/>
  <c r="P236" i="2" a="1"/>
  <c r="P236" i="2" s="1"/>
  <c r="R236" i="2" s="1"/>
  <c r="T236" i="2" s="1"/>
  <c r="O237" i="2" a="1"/>
  <c r="O237" i="2" s="1"/>
  <c r="Q237" i="2" s="1"/>
  <c r="S237" i="2" s="1"/>
  <c r="P237" i="2" a="1"/>
  <c r="P237" i="2" s="1"/>
  <c r="R237" i="2" s="1"/>
  <c r="T237" i="2" s="1"/>
  <c r="O238" i="2" a="1"/>
  <c r="O238" i="2" s="1"/>
  <c r="Q238" i="2" s="1"/>
  <c r="S238" i="2" s="1"/>
  <c r="P238" i="2" a="1"/>
  <c r="P238" i="2" s="1"/>
  <c r="R238" i="2" s="1"/>
  <c r="T238" i="2" s="1"/>
  <c r="O239" i="2" a="1"/>
  <c r="O239" i="2" s="1"/>
  <c r="Q239" i="2" s="1"/>
  <c r="S239" i="2" s="1"/>
  <c r="P239" i="2" a="1"/>
  <c r="P239" i="2" s="1"/>
  <c r="R239" i="2" s="1"/>
  <c r="T239" i="2" s="1"/>
  <c r="O240" i="2" a="1"/>
  <c r="O240" i="2" s="1"/>
  <c r="Q240" i="2" s="1"/>
  <c r="S240" i="2" s="1"/>
  <c r="P240" i="2" a="1"/>
  <c r="P240" i="2" s="1"/>
  <c r="R240" i="2" s="1"/>
  <c r="T240" i="2" s="1"/>
  <c r="O241" i="2" a="1"/>
  <c r="O241" i="2" s="1"/>
  <c r="Q241" i="2" s="1"/>
  <c r="S241" i="2" s="1"/>
  <c r="P241" i="2" a="1"/>
  <c r="P241" i="2" s="1"/>
  <c r="R241" i="2" s="1"/>
  <c r="T241" i="2" s="1"/>
  <c r="O242" i="2" a="1"/>
  <c r="O242" i="2" s="1"/>
  <c r="Q242" i="2" s="1"/>
  <c r="S242" i="2" s="1"/>
  <c r="P242" i="2" a="1"/>
  <c r="P242" i="2" s="1"/>
  <c r="R242" i="2" s="1"/>
  <c r="T242" i="2" s="1"/>
  <c r="O243" i="2" a="1"/>
  <c r="O243" i="2" s="1"/>
  <c r="Q243" i="2" s="1"/>
  <c r="S243" i="2" s="1"/>
  <c r="P243" i="2" a="1"/>
  <c r="P243" i="2" s="1"/>
  <c r="R243" i="2" s="1"/>
  <c r="T243" i="2" s="1"/>
  <c r="O244" i="2" a="1"/>
  <c r="O244" i="2" s="1"/>
  <c r="Q244" i="2" s="1"/>
  <c r="S244" i="2" s="1"/>
  <c r="P244" i="2" a="1"/>
  <c r="P244" i="2" s="1"/>
  <c r="R244" i="2" s="1"/>
  <c r="T244" i="2" s="1"/>
  <c r="O245" i="2" a="1"/>
  <c r="O245" i="2" s="1"/>
  <c r="Q245" i="2" s="1"/>
  <c r="S245" i="2" s="1"/>
  <c r="P245" i="2" a="1"/>
  <c r="P245" i="2" s="1"/>
  <c r="R245" i="2" s="1"/>
  <c r="T245" i="2" s="1"/>
  <c r="O246" i="2" a="1"/>
  <c r="O246" i="2" s="1"/>
  <c r="Q246" i="2" s="1"/>
  <c r="S246" i="2" s="1"/>
  <c r="P246" i="2" a="1"/>
  <c r="P246" i="2" s="1"/>
  <c r="R246" i="2" s="1"/>
  <c r="T246" i="2" s="1"/>
  <c r="O247" i="2" a="1"/>
  <c r="O247" i="2" s="1"/>
  <c r="Q247" i="2" s="1"/>
  <c r="S247" i="2" s="1"/>
  <c r="P247" i="2" a="1"/>
  <c r="P247" i="2" s="1"/>
  <c r="R247" i="2" s="1"/>
  <c r="T247" i="2" s="1"/>
  <c r="O248" i="2" a="1"/>
  <c r="O248" i="2" s="1"/>
  <c r="Q248" i="2" s="1"/>
  <c r="S248" i="2" s="1"/>
  <c r="P248" i="2" a="1"/>
  <c r="P248" i="2" s="1"/>
  <c r="R248" i="2" s="1"/>
  <c r="T248" i="2" s="1"/>
  <c r="O249" i="2" a="1"/>
  <c r="O249" i="2" s="1"/>
  <c r="Q249" i="2" s="1"/>
  <c r="S249" i="2" s="1"/>
  <c r="P249" i="2" a="1"/>
  <c r="P249" i="2" s="1"/>
  <c r="R249" i="2" s="1"/>
  <c r="T249" i="2" s="1"/>
  <c r="O250" i="2" a="1"/>
  <c r="O250" i="2" s="1"/>
  <c r="Q250" i="2" s="1"/>
  <c r="S250" i="2" s="1"/>
  <c r="P250" i="2" a="1"/>
  <c r="P250" i="2" s="1"/>
  <c r="R250" i="2" s="1"/>
  <c r="T250" i="2" s="1"/>
  <c r="O251" i="2" a="1"/>
  <c r="O251" i="2" s="1"/>
  <c r="Q251" i="2" s="1"/>
  <c r="S251" i="2" s="1"/>
  <c r="P251" i="2" a="1"/>
  <c r="P251" i="2" s="1"/>
  <c r="R251" i="2" s="1"/>
  <c r="T251" i="2" s="1"/>
  <c r="O252" i="2" a="1"/>
  <c r="O252" i="2" s="1"/>
  <c r="Q252" i="2" s="1"/>
  <c r="S252" i="2" s="1"/>
  <c r="P252" i="2" a="1"/>
  <c r="P252" i="2" s="1"/>
  <c r="R252" i="2" s="1"/>
  <c r="T252" i="2" s="1"/>
  <c r="O253" i="2" a="1"/>
  <c r="O253" i="2" s="1"/>
  <c r="Q253" i="2" s="1"/>
  <c r="S253" i="2" s="1"/>
  <c r="P253" i="2" a="1"/>
  <c r="P253" i="2" s="1"/>
  <c r="R253" i="2" s="1"/>
  <c r="T253" i="2" s="1"/>
  <c r="O254" i="2" a="1"/>
  <c r="O254" i="2" s="1"/>
  <c r="Q254" i="2" s="1"/>
  <c r="S254" i="2" s="1"/>
  <c r="P254" i="2" a="1"/>
  <c r="P254" i="2" s="1"/>
  <c r="R254" i="2" s="1"/>
  <c r="T254" i="2" s="1"/>
  <c r="O255" i="2" a="1"/>
  <c r="O255" i="2" s="1"/>
  <c r="Q255" i="2" s="1"/>
  <c r="S255" i="2" s="1"/>
  <c r="P255" i="2" a="1"/>
  <c r="P255" i="2" s="1"/>
  <c r="R255" i="2" s="1"/>
  <c r="T255" i="2" s="1"/>
  <c r="O256" i="2" a="1"/>
  <c r="O256" i="2" s="1"/>
  <c r="Q256" i="2" s="1"/>
  <c r="S256" i="2" s="1"/>
  <c r="P256" i="2" a="1"/>
  <c r="P256" i="2" s="1"/>
  <c r="R256" i="2" s="1"/>
  <c r="T256" i="2" s="1"/>
  <c r="O257" i="2" a="1"/>
  <c r="O257" i="2" s="1"/>
  <c r="Q257" i="2" s="1"/>
  <c r="S257" i="2" s="1"/>
  <c r="P257" i="2" a="1"/>
  <c r="P257" i="2" s="1"/>
  <c r="R257" i="2" s="1"/>
  <c r="T257" i="2" s="1"/>
  <c r="O258" i="2" a="1"/>
  <c r="O258" i="2" s="1"/>
  <c r="Q258" i="2" s="1"/>
  <c r="S258" i="2" s="1"/>
  <c r="P258" i="2" a="1"/>
  <c r="P258" i="2" s="1"/>
  <c r="R258" i="2" s="1"/>
  <c r="T258" i="2" s="1"/>
  <c r="O259" i="2" a="1"/>
  <c r="O259" i="2" s="1"/>
  <c r="Q259" i="2" s="1"/>
  <c r="S259" i="2" s="1"/>
  <c r="P259" i="2" a="1"/>
  <c r="P259" i="2" s="1"/>
  <c r="R259" i="2" s="1"/>
  <c r="T259" i="2" s="1"/>
  <c r="O260" i="2" a="1"/>
  <c r="O260" i="2" s="1"/>
  <c r="Q260" i="2" s="1"/>
  <c r="S260" i="2" s="1"/>
  <c r="P260" i="2" a="1"/>
  <c r="P260" i="2" s="1"/>
  <c r="R260" i="2" s="1"/>
  <c r="T260" i="2" s="1"/>
  <c r="O261" i="2" a="1"/>
  <c r="O261" i="2" s="1"/>
  <c r="Q261" i="2" s="1"/>
  <c r="S261" i="2" s="1"/>
  <c r="P261" i="2" a="1"/>
  <c r="P261" i="2" s="1"/>
  <c r="R261" i="2" s="1"/>
  <c r="T261" i="2" s="1"/>
  <c r="O262" i="2" a="1"/>
  <c r="O262" i="2" s="1"/>
  <c r="Q262" i="2" s="1"/>
  <c r="S262" i="2" s="1"/>
  <c r="P262" i="2" a="1"/>
  <c r="P262" i="2" s="1"/>
  <c r="R262" i="2" s="1"/>
  <c r="T262" i="2" s="1"/>
  <c r="O263" i="2" a="1"/>
  <c r="O263" i="2" s="1"/>
  <c r="Q263" i="2" s="1"/>
  <c r="S263" i="2" s="1"/>
  <c r="P263" i="2" a="1"/>
  <c r="P263" i="2" s="1"/>
  <c r="R263" i="2" s="1"/>
  <c r="T263" i="2" s="1"/>
  <c r="O264" i="2" a="1"/>
  <c r="O264" i="2" s="1"/>
  <c r="Q264" i="2" s="1"/>
  <c r="S264" i="2" s="1"/>
  <c r="P264" i="2" a="1"/>
  <c r="P264" i="2" s="1"/>
  <c r="R264" i="2" s="1"/>
  <c r="T264" i="2" s="1"/>
  <c r="O265" i="2" a="1"/>
  <c r="O265" i="2" s="1"/>
  <c r="Q265" i="2" s="1"/>
  <c r="S265" i="2" s="1"/>
  <c r="P265" i="2" a="1"/>
  <c r="P265" i="2" s="1"/>
  <c r="R265" i="2" s="1"/>
  <c r="T265" i="2" s="1"/>
  <c r="O266" i="2" a="1"/>
  <c r="O266" i="2" s="1"/>
  <c r="Q266" i="2" s="1"/>
  <c r="S266" i="2" s="1"/>
  <c r="P266" i="2" a="1"/>
  <c r="P266" i="2" s="1"/>
  <c r="R266" i="2" s="1"/>
  <c r="T266" i="2" s="1"/>
  <c r="O267" i="2" a="1"/>
  <c r="O267" i="2" s="1"/>
  <c r="Q267" i="2" s="1"/>
  <c r="S267" i="2" s="1"/>
  <c r="P267" i="2" a="1"/>
  <c r="P267" i="2" s="1"/>
  <c r="R267" i="2" s="1"/>
  <c r="T267" i="2" s="1"/>
  <c r="O268" i="2" a="1"/>
  <c r="O268" i="2" s="1"/>
  <c r="Q268" i="2" s="1"/>
  <c r="S268" i="2" s="1"/>
  <c r="P268" i="2" a="1"/>
  <c r="P268" i="2" s="1"/>
  <c r="R268" i="2" s="1"/>
  <c r="T268" i="2" s="1"/>
  <c r="O269" i="2" a="1"/>
  <c r="O269" i="2" s="1"/>
  <c r="Q269" i="2" s="1"/>
  <c r="S269" i="2" s="1"/>
  <c r="P269" i="2" a="1"/>
  <c r="P269" i="2" s="1"/>
  <c r="R269" i="2" s="1"/>
  <c r="T269" i="2" s="1"/>
  <c r="O270" i="2" a="1"/>
  <c r="O270" i="2" s="1"/>
  <c r="Q270" i="2" s="1"/>
  <c r="S270" i="2" s="1"/>
  <c r="P270" i="2" a="1"/>
  <c r="P270" i="2" s="1"/>
  <c r="R270" i="2" s="1"/>
  <c r="T270" i="2" s="1"/>
  <c r="O271" i="2" a="1"/>
  <c r="O271" i="2" s="1"/>
  <c r="Q271" i="2" s="1"/>
  <c r="S271" i="2" s="1"/>
  <c r="P271" i="2" a="1"/>
  <c r="P271" i="2" s="1"/>
  <c r="R271" i="2" s="1"/>
  <c r="T271" i="2" s="1"/>
  <c r="O272" i="2" a="1"/>
  <c r="O272" i="2" s="1"/>
  <c r="Q272" i="2" s="1"/>
  <c r="S272" i="2" s="1"/>
  <c r="P272" i="2" a="1"/>
  <c r="P272" i="2" s="1"/>
  <c r="R272" i="2" s="1"/>
  <c r="T272" i="2" s="1"/>
  <c r="O273" i="2" a="1"/>
  <c r="O273" i="2" s="1"/>
  <c r="Q273" i="2" s="1"/>
  <c r="S273" i="2" s="1"/>
  <c r="P273" i="2" a="1"/>
  <c r="P273" i="2" s="1"/>
  <c r="R273" i="2" s="1"/>
  <c r="T273" i="2" s="1"/>
  <c r="O274" i="2" a="1"/>
  <c r="O274" i="2" s="1"/>
  <c r="Q274" i="2" s="1"/>
  <c r="S274" i="2" s="1"/>
  <c r="P274" i="2" a="1"/>
  <c r="P274" i="2" s="1"/>
  <c r="R274" i="2" s="1"/>
  <c r="T274" i="2" s="1"/>
  <c r="O275" i="2" a="1"/>
  <c r="O275" i="2" s="1"/>
  <c r="Q275" i="2" s="1"/>
  <c r="S275" i="2" s="1"/>
  <c r="P275" i="2" a="1"/>
  <c r="P275" i="2" s="1"/>
  <c r="R275" i="2" s="1"/>
  <c r="T275" i="2" s="1"/>
  <c r="O276" i="2" a="1"/>
  <c r="O276" i="2" s="1"/>
  <c r="Q276" i="2" s="1"/>
  <c r="S276" i="2" s="1"/>
  <c r="P276" i="2" a="1"/>
  <c r="P276" i="2" s="1"/>
  <c r="R276" i="2" s="1"/>
  <c r="T276" i="2" s="1"/>
  <c r="O277" i="2" a="1"/>
  <c r="O277" i="2" s="1"/>
  <c r="Q277" i="2" s="1"/>
  <c r="S277" i="2" s="1"/>
  <c r="P277" i="2" a="1"/>
  <c r="P277" i="2" s="1"/>
  <c r="R277" i="2" s="1"/>
  <c r="T277" i="2" s="1"/>
  <c r="O278" i="2" a="1"/>
  <c r="O278" i="2" s="1"/>
  <c r="Q278" i="2" s="1"/>
  <c r="S278" i="2" s="1"/>
  <c r="P278" i="2" a="1"/>
  <c r="P278" i="2" s="1"/>
  <c r="R278" i="2" s="1"/>
  <c r="T278" i="2" s="1"/>
  <c r="O279" i="2" a="1"/>
  <c r="O279" i="2" s="1"/>
  <c r="Q279" i="2" s="1"/>
  <c r="S279" i="2" s="1"/>
  <c r="P279" i="2" a="1"/>
  <c r="P279" i="2" s="1"/>
  <c r="R279" i="2" s="1"/>
  <c r="T279" i="2" s="1"/>
  <c r="O280" i="2" a="1"/>
  <c r="O280" i="2" s="1"/>
  <c r="Q280" i="2" s="1"/>
  <c r="S280" i="2" s="1"/>
  <c r="P280" i="2" a="1"/>
  <c r="P280" i="2" s="1"/>
  <c r="R280" i="2" s="1"/>
  <c r="T280" i="2" s="1"/>
  <c r="O281" i="2" a="1"/>
  <c r="O281" i="2" s="1"/>
  <c r="Q281" i="2" s="1"/>
  <c r="S281" i="2" s="1"/>
  <c r="P281" i="2" a="1"/>
  <c r="P281" i="2" s="1"/>
  <c r="R281" i="2" s="1"/>
  <c r="T281" i="2" s="1"/>
  <c r="O282" i="2" a="1"/>
  <c r="O282" i="2" s="1"/>
  <c r="Q282" i="2" s="1"/>
  <c r="S282" i="2" s="1"/>
  <c r="P282" i="2" a="1"/>
  <c r="P282" i="2" s="1"/>
  <c r="R282" i="2" s="1"/>
  <c r="T282" i="2" s="1"/>
  <c r="O283" i="2" a="1"/>
  <c r="O283" i="2" s="1"/>
  <c r="Q283" i="2" s="1"/>
  <c r="S283" i="2" s="1"/>
  <c r="P283" i="2" a="1"/>
  <c r="P283" i="2" s="1"/>
  <c r="R283" i="2" s="1"/>
  <c r="T283" i="2" s="1"/>
  <c r="O284" i="2" a="1"/>
  <c r="O284" i="2" s="1"/>
  <c r="Q284" i="2" s="1"/>
  <c r="S284" i="2" s="1"/>
  <c r="P284" i="2" a="1"/>
  <c r="P284" i="2" s="1"/>
  <c r="R284" i="2" s="1"/>
  <c r="T284" i="2" s="1"/>
  <c r="O285" i="2" a="1"/>
  <c r="O285" i="2" s="1"/>
  <c r="Q285" i="2" s="1"/>
  <c r="S285" i="2" s="1"/>
  <c r="P285" i="2" a="1"/>
  <c r="P285" i="2" s="1"/>
  <c r="R285" i="2" s="1"/>
  <c r="T285" i="2" s="1"/>
  <c r="O286" i="2" a="1"/>
  <c r="O286" i="2" s="1"/>
  <c r="Q286" i="2" s="1"/>
  <c r="S286" i="2" s="1"/>
  <c r="P286" i="2" a="1"/>
  <c r="P286" i="2" s="1"/>
  <c r="R286" i="2" s="1"/>
  <c r="T286" i="2" s="1"/>
  <c r="O287" i="2" a="1"/>
  <c r="O287" i="2" s="1"/>
  <c r="Q287" i="2" s="1"/>
  <c r="S287" i="2" s="1"/>
  <c r="P287" i="2" a="1"/>
  <c r="P287" i="2" s="1"/>
  <c r="R287" i="2" s="1"/>
  <c r="T287" i="2" s="1"/>
  <c r="O288" i="2" a="1"/>
  <c r="O288" i="2" s="1"/>
  <c r="Q288" i="2" s="1"/>
  <c r="S288" i="2" s="1"/>
  <c r="P288" i="2" a="1"/>
  <c r="P288" i="2" s="1"/>
  <c r="R288" i="2" s="1"/>
  <c r="T288" i="2" s="1"/>
  <c r="O289" i="2" a="1"/>
  <c r="O289" i="2" s="1"/>
  <c r="Q289" i="2" s="1"/>
  <c r="S289" i="2" s="1"/>
  <c r="P289" i="2" a="1"/>
  <c r="P289" i="2" s="1"/>
  <c r="R289" i="2" s="1"/>
  <c r="T289" i="2" s="1"/>
  <c r="O290" i="2" a="1"/>
  <c r="O290" i="2" s="1"/>
  <c r="Q290" i="2" s="1"/>
  <c r="S290" i="2" s="1"/>
  <c r="P290" i="2" a="1"/>
  <c r="P290" i="2" s="1"/>
  <c r="R290" i="2" s="1"/>
  <c r="T290" i="2" s="1"/>
  <c r="O291" i="2" a="1"/>
  <c r="O291" i="2" s="1"/>
  <c r="Q291" i="2" s="1"/>
  <c r="S291" i="2" s="1"/>
  <c r="P291" i="2" a="1"/>
  <c r="P291" i="2" s="1"/>
  <c r="R291" i="2" s="1"/>
  <c r="T291" i="2" s="1"/>
  <c r="O292" i="2" a="1"/>
  <c r="O292" i="2" s="1"/>
  <c r="Q292" i="2" s="1"/>
  <c r="S292" i="2" s="1"/>
  <c r="P292" i="2" a="1"/>
  <c r="P292" i="2" s="1"/>
  <c r="R292" i="2" s="1"/>
  <c r="T292" i="2" s="1"/>
  <c r="O293" i="2" a="1"/>
  <c r="O293" i="2" s="1"/>
  <c r="Q293" i="2" s="1"/>
  <c r="S293" i="2" s="1"/>
  <c r="P293" i="2" a="1"/>
  <c r="P293" i="2" s="1"/>
  <c r="R293" i="2" s="1"/>
  <c r="T293" i="2" s="1"/>
  <c r="O294" i="2" a="1"/>
  <c r="O294" i="2" s="1"/>
  <c r="Q294" i="2" s="1"/>
  <c r="S294" i="2" s="1"/>
  <c r="P294" i="2" a="1"/>
  <c r="P294" i="2" s="1"/>
  <c r="R294" i="2" s="1"/>
  <c r="T294" i="2" s="1"/>
  <c r="O295" i="2" a="1"/>
  <c r="O295" i="2" s="1"/>
  <c r="Q295" i="2" s="1"/>
  <c r="S295" i="2" s="1"/>
  <c r="P295" i="2" a="1"/>
  <c r="P295" i="2" s="1"/>
  <c r="R295" i="2" s="1"/>
  <c r="T295" i="2" s="1"/>
  <c r="O296" i="2" a="1"/>
  <c r="O296" i="2" s="1"/>
  <c r="Q296" i="2" s="1"/>
  <c r="S296" i="2" s="1"/>
  <c r="P296" i="2" a="1"/>
  <c r="P296" i="2" s="1"/>
  <c r="R296" i="2" s="1"/>
  <c r="T296" i="2" s="1"/>
  <c r="O297" i="2" a="1"/>
  <c r="O297" i="2" s="1"/>
  <c r="Q297" i="2" s="1"/>
  <c r="S297" i="2" s="1"/>
  <c r="P297" i="2" a="1"/>
  <c r="P297" i="2" s="1"/>
  <c r="R297" i="2" s="1"/>
  <c r="T297" i="2" s="1"/>
  <c r="O298" i="2" a="1"/>
  <c r="O298" i="2" s="1"/>
  <c r="Q298" i="2" s="1"/>
  <c r="S298" i="2" s="1"/>
  <c r="P298" i="2" a="1"/>
  <c r="P298" i="2" s="1"/>
  <c r="R298" i="2" s="1"/>
  <c r="T298" i="2" s="1"/>
  <c r="O299" i="2" a="1"/>
  <c r="O299" i="2" s="1"/>
  <c r="Q299" i="2" s="1"/>
  <c r="S299" i="2" s="1"/>
  <c r="P299" i="2" a="1"/>
  <c r="P299" i="2" s="1"/>
  <c r="R299" i="2" s="1"/>
  <c r="T299" i="2" s="1"/>
  <c r="O300" i="2" a="1"/>
  <c r="O300" i="2" s="1"/>
  <c r="Q300" i="2" s="1"/>
  <c r="S300" i="2" s="1"/>
  <c r="P300" i="2" a="1"/>
  <c r="P300" i="2" s="1"/>
  <c r="R300" i="2" s="1"/>
  <c r="T300" i="2" s="1"/>
  <c r="O301" i="2" a="1"/>
  <c r="O301" i="2" s="1"/>
  <c r="Q301" i="2" s="1"/>
  <c r="S301" i="2" s="1"/>
  <c r="P301" i="2" a="1"/>
  <c r="P301" i="2" s="1"/>
  <c r="R301" i="2" s="1"/>
  <c r="T301" i="2" s="1"/>
  <c r="O302" i="2" a="1"/>
  <c r="O302" i="2" s="1"/>
  <c r="Q302" i="2" s="1"/>
  <c r="S302" i="2" s="1"/>
  <c r="P302" i="2" a="1"/>
  <c r="P302" i="2" s="1"/>
  <c r="R302" i="2" s="1"/>
  <c r="T302" i="2" s="1"/>
  <c r="O303" i="2" a="1"/>
  <c r="O303" i="2" s="1"/>
  <c r="Q303" i="2" s="1"/>
  <c r="S303" i="2" s="1"/>
  <c r="P303" i="2" a="1"/>
  <c r="P303" i="2" s="1"/>
  <c r="R303" i="2" s="1"/>
  <c r="T303" i="2" s="1"/>
  <c r="O304" i="2" a="1"/>
  <c r="O304" i="2" s="1"/>
  <c r="Q304" i="2" s="1"/>
  <c r="S304" i="2" s="1"/>
  <c r="P304" i="2" a="1"/>
  <c r="P304" i="2" s="1"/>
  <c r="R304" i="2" s="1"/>
  <c r="T304" i="2" s="1"/>
  <c r="O305" i="2" a="1"/>
  <c r="O305" i="2" s="1"/>
  <c r="Q305" i="2" s="1"/>
  <c r="S305" i="2" s="1"/>
  <c r="P305" i="2" a="1"/>
  <c r="P305" i="2" s="1"/>
  <c r="R305" i="2" s="1"/>
  <c r="T305" i="2" s="1"/>
  <c r="O306" i="2" a="1"/>
  <c r="O306" i="2" s="1"/>
  <c r="Q306" i="2" s="1"/>
  <c r="S306" i="2" s="1"/>
  <c r="P306" i="2" a="1"/>
  <c r="P306" i="2" s="1"/>
  <c r="R306" i="2" s="1"/>
  <c r="T306" i="2" s="1"/>
  <c r="O307" i="2" a="1"/>
  <c r="O307" i="2" s="1"/>
  <c r="Q307" i="2" s="1"/>
  <c r="S307" i="2" s="1"/>
  <c r="P307" i="2" a="1"/>
  <c r="P307" i="2" s="1"/>
  <c r="R307" i="2" s="1"/>
  <c r="T307" i="2" s="1"/>
  <c r="O308" i="2" a="1"/>
  <c r="O308" i="2" s="1"/>
  <c r="Q308" i="2" s="1"/>
  <c r="S308" i="2" s="1"/>
  <c r="P308" i="2" a="1"/>
  <c r="P308" i="2" s="1"/>
  <c r="R308" i="2" s="1"/>
  <c r="T308" i="2" s="1"/>
  <c r="O309" i="2" a="1"/>
  <c r="O309" i="2" s="1"/>
  <c r="Q309" i="2" s="1"/>
  <c r="S309" i="2" s="1"/>
  <c r="P309" i="2" a="1"/>
  <c r="P309" i="2" s="1"/>
  <c r="R309" i="2" s="1"/>
  <c r="T309" i="2" s="1"/>
  <c r="O310" i="2" a="1"/>
  <c r="O310" i="2" s="1"/>
  <c r="Q310" i="2" s="1"/>
  <c r="S310" i="2" s="1"/>
  <c r="P310" i="2" a="1"/>
  <c r="P310" i="2" s="1"/>
  <c r="R310" i="2" s="1"/>
  <c r="T310" i="2" s="1"/>
  <c r="O311" i="2" a="1"/>
  <c r="O311" i="2" s="1"/>
  <c r="Q311" i="2" s="1"/>
  <c r="S311" i="2" s="1"/>
  <c r="P311" i="2" a="1"/>
  <c r="P311" i="2" s="1"/>
  <c r="R311" i="2" s="1"/>
  <c r="T311" i="2" s="1"/>
  <c r="O312" i="2" a="1"/>
  <c r="O312" i="2" s="1"/>
  <c r="Q312" i="2" s="1"/>
  <c r="S312" i="2" s="1"/>
  <c r="P312" i="2" a="1"/>
  <c r="P312" i="2" s="1"/>
  <c r="R312" i="2" s="1"/>
  <c r="T312" i="2" s="1"/>
  <c r="O313" i="2" a="1"/>
  <c r="O313" i="2" s="1"/>
  <c r="Q313" i="2" s="1"/>
  <c r="S313" i="2" s="1"/>
  <c r="P313" i="2" a="1"/>
  <c r="P313" i="2" s="1"/>
  <c r="R313" i="2" s="1"/>
  <c r="T313" i="2" s="1"/>
  <c r="O314" i="2" a="1"/>
  <c r="O314" i="2" s="1"/>
  <c r="Q314" i="2" s="1"/>
  <c r="S314" i="2" s="1"/>
  <c r="P314" i="2" a="1"/>
  <c r="P314" i="2" s="1"/>
  <c r="R314" i="2" s="1"/>
  <c r="T314" i="2" s="1"/>
  <c r="O315" i="2" a="1"/>
  <c r="O315" i="2" s="1"/>
  <c r="Q315" i="2" s="1"/>
  <c r="S315" i="2" s="1"/>
  <c r="P315" i="2" a="1"/>
  <c r="P315" i="2" s="1"/>
  <c r="R315" i="2" s="1"/>
  <c r="T315" i="2" s="1"/>
  <c r="O316" i="2" a="1"/>
  <c r="O316" i="2" s="1"/>
  <c r="Q316" i="2" s="1"/>
  <c r="S316" i="2" s="1"/>
  <c r="P316" i="2" a="1"/>
  <c r="P316" i="2" s="1"/>
  <c r="R316" i="2" s="1"/>
  <c r="T316" i="2" s="1"/>
  <c r="O317" i="2" a="1"/>
  <c r="O317" i="2" s="1"/>
  <c r="Q317" i="2" s="1"/>
  <c r="S317" i="2" s="1"/>
  <c r="P317" i="2" a="1"/>
  <c r="P317" i="2" s="1"/>
  <c r="R317" i="2" s="1"/>
  <c r="T317" i="2" s="1"/>
  <c r="O318" i="2" a="1"/>
  <c r="O318" i="2" s="1"/>
  <c r="Q318" i="2" s="1"/>
  <c r="S318" i="2" s="1"/>
  <c r="P318" i="2" a="1"/>
  <c r="P318" i="2" s="1"/>
  <c r="R318" i="2" s="1"/>
  <c r="T318" i="2" s="1"/>
  <c r="O319" i="2" a="1"/>
  <c r="O319" i="2" s="1"/>
  <c r="Q319" i="2" s="1"/>
  <c r="S319" i="2" s="1"/>
  <c r="P319" i="2" a="1"/>
  <c r="P319" i="2" s="1"/>
  <c r="R319" i="2" s="1"/>
  <c r="T319" i="2" s="1"/>
  <c r="O320" i="2" a="1"/>
  <c r="O320" i="2" s="1"/>
  <c r="Q320" i="2" s="1"/>
  <c r="S320" i="2" s="1"/>
  <c r="P320" i="2" a="1"/>
  <c r="P320" i="2" s="1"/>
  <c r="R320" i="2" s="1"/>
  <c r="T320" i="2" s="1"/>
  <c r="O321" i="2" a="1"/>
  <c r="O321" i="2" s="1"/>
  <c r="Q321" i="2" s="1"/>
  <c r="S321" i="2" s="1"/>
  <c r="P321" i="2" a="1"/>
  <c r="P321" i="2" s="1"/>
  <c r="R321" i="2" s="1"/>
  <c r="T321" i="2" s="1"/>
  <c r="O322" i="2" a="1"/>
  <c r="O322" i="2" s="1"/>
  <c r="Q322" i="2" s="1"/>
  <c r="S322" i="2" s="1"/>
  <c r="P322" i="2" a="1"/>
  <c r="P322" i="2" s="1"/>
  <c r="R322" i="2" s="1"/>
  <c r="T322" i="2" s="1"/>
  <c r="O323" i="2" a="1"/>
  <c r="O323" i="2" s="1"/>
  <c r="Q323" i="2" s="1"/>
  <c r="S323" i="2" s="1"/>
  <c r="P323" i="2" a="1"/>
  <c r="P323" i="2" s="1"/>
  <c r="R323" i="2" s="1"/>
  <c r="T323" i="2" s="1"/>
  <c r="O324" i="2" a="1"/>
  <c r="O324" i="2" s="1"/>
  <c r="Q324" i="2" s="1"/>
  <c r="S324" i="2" s="1"/>
  <c r="P324" i="2" a="1"/>
  <c r="P324" i="2" s="1"/>
  <c r="R324" i="2" s="1"/>
  <c r="T324" i="2" s="1"/>
  <c r="O325" i="2" a="1"/>
  <c r="O325" i="2" s="1"/>
  <c r="Q325" i="2" s="1"/>
  <c r="S325" i="2" s="1"/>
  <c r="P325" i="2" a="1"/>
  <c r="P325" i="2" s="1"/>
  <c r="R325" i="2" s="1"/>
  <c r="T325" i="2" s="1"/>
  <c r="O326" i="2" a="1"/>
  <c r="O326" i="2" s="1"/>
  <c r="Q326" i="2" s="1"/>
  <c r="S326" i="2" s="1"/>
  <c r="P326" i="2" a="1"/>
  <c r="P326" i="2" s="1"/>
  <c r="R326" i="2" s="1"/>
  <c r="T326" i="2" s="1"/>
  <c r="O327" i="2" a="1"/>
  <c r="O327" i="2" s="1"/>
  <c r="Q327" i="2" s="1"/>
  <c r="S327" i="2" s="1"/>
  <c r="P327" i="2" a="1"/>
  <c r="P327" i="2" s="1"/>
  <c r="R327" i="2" s="1"/>
  <c r="T327" i="2" s="1"/>
  <c r="O328" i="2" a="1"/>
  <c r="O328" i="2" s="1"/>
  <c r="Q328" i="2" s="1"/>
  <c r="S328" i="2" s="1"/>
  <c r="P328" i="2" a="1"/>
  <c r="P328" i="2" s="1"/>
  <c r="R328" i="2" s="1"/>
  <c r="T328" i="2" s="1"/>
  <c r="O329" i="2" a="1"/>
  <c r="O329" i="2" s="1"/>
  <c r="Q329" i="2" s="1"/>
  <c r="S329" i="2" s="1"/>
  <c r="P329" i="2" a="1"/>
  <c r="P329" i="2" s="1"/>
  <c r="R329" i="2" s="1"/>
  <c r="T329" i="2" s="1"/>
  <c r="O330" i="2" a="1"/>
  <c r="O330" i="2" s="1"/>
  <c r="Q330" i="2" s="1"/>
  <c r="S330" i="2" s="1"/>
  <c r="P330" i="2" a="1"/>
  <c r="P330" i="2" s="1"/>
  <c r="R330" i="2" s="1"/>
  <c r="T330" i="2" s="1"/>
  <c r="O331" i="2" a="1"/>
  <c r="O331" i="2" s="1"/>
  <c r="Q331" i="2" s="1"/>
  <c r="S331" i="2" s="1"/>
  <c r="P331" i="2" a="1"/>
  <c r="P331" i="2" s="1"/>
  <c r="R331" i="2" s="1"/>
  <c r="T331" i="2" s="1"/>
  <c r="O332" i="2" a="1"/>
  <c r="O332" i="2" s="1"/>
  <c r="Q332" i="2" s="1"/>
  <c r="S332" i="2" s="1"/>
  <c r="P332" i="2" a="1"/>
  <c r="P332" i="2" s="1"/>
  <c r="R332" i="2" s="1"/>
  <c r="T332" i="2" s="1"/>
  <c r="O333" i="2" a="1"/>
  <c r="O333" i="2" s="1"/>
  <c r="Q333" i="2" s="1"/>
  <c r="S333" i="2" s="1"/>
  <c r="P333" i="2" a="1"/>
  <c r="P333" i="2" s="1"/>
  <c r="R333" i="2" s="1"/>
  <c r="T333" i="2" s="1"/>
  <c r="O334" i="2" a="1"/>
  <c r="O334" i="2" s="1"/>
  <c r="Q334" i="2" s="1"/>
  <c r="S334" i="2" s="1"/>
  <c r="P334" i="2" a="1"/>
  <c r="P334" i="2" s="1"/>
  <c r="R334" i="2" s="1"/>
  <c r="T334" i="2" s="1"/>
  <c r="O335" i="2" a="1"/>
  <c r="O335" i="2" s="1"/>
  <c r="Q335" i="2" s="1"/>
  <c r="S335" i="2" s="1"/>
  <c r="P335" i="2" a="1"/>
  <c r="P335" i="2" s="1"/>
  <c r="R335" i="2" s="1"/>
  <c r="T335" i="2" s="1"/>
  <c r="O336" i="2" a="1"/>
  <c r="O336" i="2" s="1"/>
  <c r="Q336" i="2" s="1"/>
  <c r="S336" i="2" s="1"/>
  <c r="P336" i="2" a="1"/>
  <c r="P336" i="2" s="1"/>
  <c r="R336" i="2" s="1"/>
  <c r="T336" i="2" s="1"/>
  <c r="O337" i="2" a="1"/>
  <c r="O337" i="2" s="1"/>
  <c r="Q337" i="2" s="1"/>
  <c r="S337" i="2" s="1"/>
  <c r="P337" i="2" a="1"/>
  <c r="P337" i="2" s="1"/>
  <c r="R337" i="2" s="1"/>
  <c r="T337" i="2" s="1"/>
  <c r="O338" i="2" a="1"/>
  <c r="O338" i="2" s="1"/>
  <c r="Q338" i="2" s="1"/>
  <c r="S338" i="2" s="1"/>
  <c r="P338" i="2" a="1"/>
  <c r="P338" i="2" s="1"/>
  <c r="R338" i="2" s="1"/>
  <c r="T338" i="2" s="1"/>
  <c r="O339" i="2" a="1"/>
  <c r="O339" i="2" s="1"/>
  <c r="Q339" i="2" s="1"/>
  <c r="S339" i="2" s="1"/>
  <c r="P339" i="2" a="1"/>
  <c r="P339" i="2" s="1"/>
  <c r="R339" i="2" s="1"/>
  <c r="T339" i="2" s="1"/>
  <c r="O340" i="2" a="1"/>
  <c r="O340" i="2" s="1"/>
  <c r="Q340" i="2" s="1"/>
  <c r="S340" i="2" s="1"/>
  <c r="P340" i="2" a="1"/>
  <c r="P340" i="2" s="1"/>
  <c r="R340" i="2" s="1"/>
  <c r="T340" i="2" s="1"/>
  <c r="O341" i="2" a="1"/>
  <c r="O341" i="2" s="1"/>
  <c r="Q341" i="2" s="1"/>
  <c r="S341" i="2" s="1"/>
  <c r="P341" i="2" a="1"/>
  <c r="P341" i="2" s="1"/>
  <c r="R341" i="2" s="1"/>
  <c r="T341" i="2" s="1"/>
  <c r="O342" i="2" a="1"/>
  <c r="O342" i="2" s="1"/>
  <c r="Q342" i="2" s="1"/>
  <c r="S342" i="2" s="1"/>
  <c r="P342" i="2" a="1"/>
  <c r="P342" i="2" s="1"/>
  <c r="R342" i="2" s="1"/>
  <c r="T342" i="2" s="1"/>
  <c r="O343" i="2" a="1"/>
  <c r="O343" i="2" s="1"/>
  <c r="Q343" i="2" s="1"/>
  <c r="S343" i="2" s="1"/>
  <c r="P343" i="2" a="1"/>
  <c r="P343" i="2" s="1"/>
  <c r="R343" i="2" s="1"/>
  <c r="T343" i="2" s="1"/>
  <c r="O344" i="2" a="1"/>
  <c r="O344" i="2" s="1"/>
  <c r="Q344" i="2" s="1"/>
  <c r="S344" i="2" s="1"/>
  <c r="P344" i="2" a="1"/>
  <c r="P344" i="2" s="1"/>
  <c r="R344" i="2" s="1"/>
  <c r="T344" i="2" s="1"/>
  <c r="O345" i="2" a="1"/>
  <c r="O345" i="2" s="1"/>
  <c r="Q345" i="2" s="1"/>
  <c r="S345" i="2" s="1"/>
  <c r="P345" i="2" a="1"/>
  <c r="P345" i="2" s="1"/>
  <c r="R345" i="2" s="1"/>
  <c r="T345" i="2" s="1"/>
  <c r="O346" i="2" a="1"/>
  <c r="O346" i="2" s="1"/>
  <c r="Q346" i="2" s="1"/>
  <c r="S346" i="2" s="1"/>
  <c r="P346" i="2" a="1"/>
  <c r="P346" i="2" s="1"/>
  <c r="R346" i="2" s="1"/>
  <c r="T346" i="2" s="1"/>
  <c r="O347" i="2" a="1"/>
  <c r="O347" i="2" s="1"/>
  <c r="Q347" i="2" s="1"/>
  <c r="S347" i="2" s="1"/>
  <c r="P347" i="2" a="1"/>
  <c r="P347" i="2" s="1"/>
  <c r="R347" i="2" s="1"/>
  <c r="T347" i="2" s="1"/>
  <c r="O348" i="2" a="1"/>
  <c r="O348" i="2" s="1"/>
  <c r="Q348" i="2" s="1"/>
  <c r="S348" i="2" s="1"/>
  <c r="P348" i="2" a="1"/>
  <c r="P348" i="2" s="1"/>
  <c r="R348" i="2" s="1"/>
  <c r="T348" i="2" s="1"/>
  <c r="O349" i="2" a="1"/>
  <c r="O349" i="2" s="1"/>
  <c r="Q349" i="2" s="1"/>
  <c r="S349" i="2" s="1"/>
  <c r="P349" i="2" a="1"/>
  <c r="P349" i="2" s="1"/>
  <c r="R349" i="2" s="1"/>
  <c r="T349" i="2" s="1"/>
  <c r="O350" i="2" a="1"/>
  <c r="O350" i="2" s="1"/>
  <c r="Q350" i="2" s="1"/>
  <c r="S350" i="2" s="1"/>
  <c r="P350" i="2" a="1"/>
  <c r="P350" i="2" s="1"/>
  <c r="R350" i="2" s="1"/>
  <c r="T350" i="2" s="1"/>
  <c r="O351" i="2" a="1"/>
  <c r="O351" i="2" s="1"/>
  <c r="Q351" i="2" s="1"/>
  <c r="S351" i="2" s="1"/>
  <c r="P351" i="2" a="1"/>
  <c r="P351" i="2" s="1"/>
  <c r="R351" i="2" s="1"/>
  <c r="T351" i="2" s="1"/>
  <c r="O352" i="2" a="1"/>
  <c r="O352" i="2" s="1"/>
  <c r="Q352" i="2" s="1"/>
  <c r="S352" i="2" s="1"/>
  <c r="P352" i="2" a="1"/>
  <c r="P352" i="2" s="1"/>
  <c r="R352" i="2" s="1"/>
  <c r="T352" i="2" s="1"/>
  <c r="O353" i="2" a="1"/>
  <c r="O353" i="2" s="1"/>
  <c r="Q353" i="2" s="1"/>
  <c r="S353" i="2" s="1"/>
  <c r="P353" i="2" a="1"/>
  <c r="P353" i="2" s="1"/>
  <c r="R353" i="2" s="1"/>
  <c r="T353" i="2" s="1"/>
  <c r="O354" i="2" a="1"/>
  <c r="O354" i="2" s="1"/>
  <c r="Q354" i="2" s="1"/>
  <c r="S354" i="2" s="1"/>
  <c r="P354" i="2" a="1"/>
  <c r="P354" i="2" s="1"/>
  <c r="R354" i="2" s="1"/>
  <c r="T354" i="2" s="1"/>
  <c r="O355" i="2" a="1"/>
  <c r="O355" i="2" s="1"/>
  <c r="Q355" i="2" s="1"/>
  <c r="S355" i="2" s="1"/>
  <c r="P355" i="2" a="1"/>
  <c r="P355" i="2" s="1"/>
  <c r="R355" i="2" s="1"/>
  <c r="T355" i="2" s="1"/>
  <c r="O356" i="2" a="1"/>
  <c r="O356" i="2" s="1"/>
  <c r="Q356" i="2" s="1"/>
  <c r="S356" i="2" s="1"/>
  <c r="P356" i="2" a="1"/>
  <c r="P356" i="2" s="1"/>
  <c r="R356" i="2" s="1"/>
  <c r="T356" i="2" s="1"/>
  <c r="O357" i="2" a="1"/>
  <c r="O357" i="2" s="1"/>
  <c r="Q357" i="2" s="1"/>
  <c r="S357" i="2" s="1"/>
  <c r="P357" i="2" a="1"/>
  <c r="P357" i="2" s="1"/>
  <c r="R357" i="2" s="1"/>
  <c r="T357" i="2" s="1"/>
  <c r="O358" i="2" a="1"/>
  <c r="O358" i="2" s="1"/>
  <c r="Q358" i="2" s="1"/>
  <c r="S358" i="2" s="1"/>
  <c r="P358" i="2" a="1"/>
  <c r="P358" i="2" s="1"/>
  <c r="R358" i="2" s="1"/>
  <c r="T358" i="2" s="1"/>
  <c r="O359" i="2" a="1"/>
  <c r="O359" i="2" s="1"/>
  <c r="Q359" i="2" s="1"/>
  <c r="S359" i="2" s="1"/>
  <c r="P359" i="2" a="1"/>
  <c r="P359" i="2" s="1"/>
  <c r="R359" i="2" s="1"/>
  <c r="T359" i="2" s="1"/>
  <c r="O360" i="2" a="1"/>
  <c r="O360" i="2" s="1"/>
  <c r="Q360" i="2" s="1"/>
  <c r="S360" i="2" s="1"/>
  <c r="P360" i="2" a="1"/>
  <c r="P360" i="2" s="1"/>
  <c r="R360" i="2" s="1"/>
  <c r="T360" i="2" s="1"/>
  <c r="O361" i="2" a="1"/>
  <c r="O361" i="2" s="1"/>
  <c r="Q361" i="2" s="1"/>
  <c r="S361" i="2" s="1"/>
  <c r="P361" i="2" a="1"/>
  <c r="P361" i="2" s="1"/>
  <c r="R361" i="2" s="1"/>
  <c r="T361" i="2" s="1"/>
  <c r="O362" i="2" a="1"/>
  <c r="O362" i="2" s="1"/>
  <c r="Q362" i="2" s="1"/>
  <c r="S362" i="2" s="1"/>
  <c r="P362" i="2" a="1"/>
  <c r="P362" i="2" s="1"/>
  <c r="R362" i="2" s="1"/>
  <c r="T362" i="2" s="1"/>
  <c r="O363" i="2" a="1"/>
  <c r="O363" i="2" s="1"/>
  <c r="Q363" i="2" s="1"/>
  <c r="S363" i="2" s="1"/>
  <c r="P363" i="2" a="1"/>
  <c r="P363" i="2" s="1"/>
  <c r="R363" i="2" s="1"/>
  <c r="T363" i="2" s="1"/>
  <c r="O364" i="2" a="1"/>
  <c r="O364" i="2" s="1"/>
  <c r="Q364" i="2" s="1"/>
  <c r="S364" i="2" s="1"/>
  <c r="P364" i="2" a="1"/>
  <c r="P364" i="2" s="1"/>
  <c r="R364" i="2" s="1"/>
  <c r="T364" i="2" s="1"/>
  <c r="I529" i="3" s="1"/>
  <c r="O365" i="2" a="1"/>
  <c r="O365" i="2" s="1"/>
  <c r="Q365" i="2" s="1"/>
  <c r="S365" i="2" s="1"/>
  <c r="P365" i="2" a="1"/>
  <c r="P365" i="2" s="1"/>
  <c r="R365" i="2" s="1"/>
  <c r="T365" i="2" s="1"/>
  <c r="O366" i="2" a="1"/>
  <c r="O366" i="2" s="1"/>
  <c r="Q366" i="2" s="1"/>
  <c r="S366" i="2" s="1"/>
  <c r="P366" i="2" a="1"/>
  <c r="P366" i="2" s="1"/>
  <c r="R366" i="2" s="1"/>
  <c r="T366" i="2" s="1"/>
  <c r="O367" i="2" a="1"/>
  <c r="O367" i="2" s="1"/>
  <c r="Q367" i="2" s="1"/>
  <c r="S367" i="2" s="1"/>
  <c r="P367" i="2" a="1"/>
  <c r="P367" i="2" s="1"/>
  <c r="R367" i="2" s="1"/>
  <c r="T367" i="2" s="1"/>
  <c r="O368" i="2" a="1"/>
  <c r="O368" i="2" s="1"/>
  <c r="Q368" i="2" s="1"/>
  <c r="S368" i="2" s="1"/>
  <c r="P368" i="2" a="1"/>
  <c r="P368" i="2" s="1"/>
  <c r="R368" i="2" s="1"/>
  <c r="T368" i="2" s="1"/>
  <c r="O369" i="2" a="1"/>
  <c r="O369" i="2" s="1"/>
  <c r="Q369" i="2" s="1"/>
  <c r="S369" i="2" s="1"/>
  <c r="P369" i="2" a="1"/>
  <c r="P369" i="2" s="1"/>
  <c r="R369" i="2" s="1"/>
  <c r="T369" i="2" s="1"/>
  <c r="O370" i="2" a="1"/>
  <c r="O370" i="2" s="1"/>
  <c r="Q370" i="2" s="1"/>
  <c r="S370" i="2" s="1"/>
  <c r="P370" i="2" a="1"/>
  <c r="P370" i="2" s="1"/>
  <c r="R370" i="2" s="1"/>
  <c r="T370" i="2" s="1"/>
  <c r="O371" i="2" a="1"/>
  <c r="O371" i="2" s="1"/>
  <c r="Q371" i="2" s="1"/>
  <c r="S371" i="2" s="1"/>
  <c r="P371" i="2" a="1"/>
  <c r="P371" i="2" s="1"/>
  <c r="R371" i="2" s="1"/>
  <c r="T371" i="2" s="1"/>
  <c r="O372" i="2" a="1"/>
  <c r="O372" i="2" s="1"/>
  <c r="Q372" i="2" s="1"/>
  <c r="S372" i="2" s="1"/>
  <c r="P372" i="2" a="1"/>
  <c r="P372" i="2" s="1"/>
  <c r="R372" i="2" s="1"/>
  <c r="T372" i="2" s="1"/>
  <c r="O373" i="2" a="1"/>
  <c r="O373" i="2" s="1"/>
  <c r="Q373" i="2" s="1"/>
  <c r="S373" i="2" s="1"/>
  <c r="P373" i="2" a="1"/>
  <c r="P373" i="2" s="1"/>
  <c r="R373" i="2" s="1"/>
  <c r="T373" i="2" s="1"/>
  <c r="O374" i="2" a="1"/>
  <c r="O374" i="2" s="1"/>
  <c r="Q374" i="2" s="1"/>
  <c r="S374" i="2" s="1"/>
  <c r="P374" i="2" a="1"/>
  <c r="P374" i="2" s="1"/>
  <c r="R374" i="2" s="1"/>
  <c r="T374" i="2" s="1"/>
  <c r="O375" i="2" a="1"/>
  <c r="O375" i="2" s="1"/>
  <c r="Q375" i="2" s="1"/>
  <c r="S375" i="2" s="1"/>
  <c r="P375" i="2" a="1"/>
  <c r="P375" i="2" s="1"/>
  <c r="R375" i="2" s="1"/>
  <c r="T375" i="2" s="1"/>
  <c r="O376" i="2" a="1"/>
  <c r="O376" i="2" s="1"/>
  <c r="Q376" i="2" s="1"/>
  <c r="S376" i="2" s="1"/>
  <c r="P376" i="2" a="1"/>
  <c r="P376" i="2" s="1"/>
  <c r="R376" i="2" s="1"/>
  <c r="T376" i="2" s="1"/>
  <c r="O377" i="2" a="1"/>
  <c r="O377" i="2" s="1"/>
  <c r="Q377" i="2" s="1"/>
  <c r="S377" i="2" s="1"/>
  <c r="P377" i="2" a="1"/>
  <c r="P377" i="2" s="1"/>
  <c r="R377" i="2" s="1"/>
  <c r="T377" i="2" s="1"/>
  <c r="O378" i="2" a="1"/>
  <c r="O378" i="2" s="1"/>
  <c r="Q378" i="2" s="1"/>
  <c r="S378" i="2" s="1"/>
  <c r="P378" i="2" a="1"/>
  <c r="P378" i="2" s="1"/>
  <c r="R378" i="2" s="1"/>
  <c r="T378" i="2" s="1"/>
  <c r="O379" i="2" a="1"/>
  <c r="O379" i="2" s="1"/>
  <c r="Q379" i="2" s="1"/>
  <c r="S379" i="2" s="1"/>
  <c r="P379" i="2" a="1"/>
  <c r="P379" i="2" s="1"/>
  <c r="R379" i="2" s="1"/>
  <c r="T379" i="2" s="1"/>
  <c r="O380" i="2" a="1"/>
  <c r="O380" i="2" s="1"/>
  <c r="Q380" i="2" s="1"/>
  <c r="S380" i="2" s="1"/>
  <c r="P380" i="2" a="1"/>
  <c r="P380" i="2" s="1"/>
  <c r="R380" i="2" s="1"/>
  <c r="T380" i="2" s="1"/>
  <c r="O381" i="2" a="1"/>
  <c r="O381" i="2" s="1"/>
  <c r="Q381" i="2" s="1"/>
  <c r="S381" i="2" s="1"/>
  <c r="P381" i="2" a="1"/>
  <c r="P381" i="2" s="1"/>
  <c r="R381" i="2" s="1"/>
  <c r="T381" i="2" s="1"/>
  <c r="O382" i="2" a="1"/>
  <c r="O382" i="2" s="1"/>
  <c r="Q382" i="2" s="1"/>
  <c r="S382" i="2" s="1"/>
  <c r="P382" i="2" a="1"/>
  <c r="P382" i="2" s="1"/>
  <c r="R382" i="2" s="1"/>
  <c r="T382" i="2" s="1"/>
  <c r="O383" i="2" a="1"/>
  <c r="O383" i="2" s="1"/>
  <c r="Q383" i="2" s="1"/>
  <c r="S383" i="2" s="1"/>
  <c r="P383" i="2" a="1"/>
  <c r="P383" i="2" s="1"/>
  <c r="R383" i="2" s="1"/>
  <c r="T383" i="2" s="1"/>
  <c r="O384" i="2" a="1"/>
  <c r="O384" i="2" s="1"/>
  <c r="Q384" i="2" s="1"/>
  <c r="S384" i="2" s="1"/>
  <c r="P384" i="2" a="1"/>
  <c r="P384" i="2" s="1"/>
  <c r="R384" i="2" s="1"/>
  <c r="T384" i="2" s="1"/>
  <c r="O385" i="2" a="1"/>
  <c r="O385" i="2" s="1"/>
  <c r="Q385" i="2" s="1"/>
  <c r="S385" i="2" s="1"/>
  <c r="P385" i="2" a="1"/>
  <c r="P385" i="2" s="1"/>
  <c r="R385" i="2" s="1"/>
  <c r="T385" i="2" s="1"/>
  <c r="O386" i="2" a="1"/>
  <c r="O386" i="2" s="1"/>
  <c r="Q386" i="2" s="1"/>
  <c r="S386" i="2" s="1"/>
  <c r="P386" i="2" a="1"/>
  <c r="P386" i="2" s="1"/>
  <c r="R386" i="2" s="1"/>
  <c r="T386" i="2" s="1"/>
  <c r="O387" i="2" a="1"/>
  <c r="O387" i="2" s="1"/>
  <c r="Q387" i="2" s="1"/>
  <c r="S387" i="2" s="1"/>
  <c r="P387" i="2" a="1"/>
  <c r="P387" i="2" s="1"/>
  <c r="R387" i="2" s="1"/>
  <c r="T387" i="2" s="1"/>
  <c r="O388" i="2" a="1"/>
  <c r="O388" i="2" s="1"/>
  <c r="Q388" i="2" s="1"/>
  <c r="S388" i="2" s="1"/>
  <c r="P388" i="2" a="1"/>
  <c r="P388" i="2" s="1"/>
  <c r="R388" i="2" s="1"/>
  <c r="T388" i="2" s="1"/>
  <c r="O389" i="2" a="1"/>
  <c r="O389" i="2" s="1"/>
  <c r="Q389" i="2" s="1"/>
  <c r="S389" i="2" s="1"/>
  <c r="P389" i="2" a="1"/>
  <c r="P389" i="2" s="1"/>
  <c r="R389" i="2" s="1"/>
  <c r="T389" i="2" s="1"/>
  <c r="O390" i="2" a="1"/>
  <c r="O390" i="2" s="1"/>
  <c r="Q390" i="2" s="1"/>
  <c r="S390" i="2" s="1"/>
  <c r="P390" i="2" a="1"/>
  <c r="P390" i="2" s="1"/>
  <c r="R390" i="2" s="1"/>
  <c r="T390" i="2" s="1"/>
  <c r="O391" i="2" a="1"/>
  <c r="O391" i="2" s="1"/>
  <c r="Q391" i="2" s="1"/>
  <c r="S391" i="2" s="1"/>
  <c r="P391" i="2" a="1"/>
  <c r="P391" i="2" s="1"/>
  <c r="R391" i="2" s="1"/>
  <c r="T391" i="2" s="1"/>
  <c r="O392" i="2" a="1"/>
  <c r="O392" i="2" s="1"/>
  <c r="Q392" i="2" s="1"/>
  <c r="S392" i="2" s="1"/>
  <c r="P392" i="2" a="1"/>
  <c r="P392" i="2" s="1"/>
  <c r="R392" i="2" s="1"/>
  <c r="T392" i="2" s="1"/>
  <c r="O393" i="2" a="1"/>
  <c r="O393" i="2" s="1"/>
  <c r="Q393" i="2" s="1"/>
  <c r="S393" i="2" s="1"/>
  <c r="P393" i="2" a="1"/>
  <c r="P393" i="2" s="1"/>
  <c r="R393" i="2" s="1"/>
  <c r="T393" i="2" s="1"/>
  <c r="O394" i="2" a="1"/>
  <c r="O394" i="2" s="1"/>
  <c r="Q394" i="2" s="1"/>
  <c r="S394" i="2" s="1"/>
  <c r="P394" i="2" a="1"/>
  <c r="P394" i="2" s="1"/>
  <c r="R394" i="2" s="1"/>
  <c r="T394" i="2" s="1"/>
  <c r="O395" i="2" a="1"/>
  <c r="O395" i="2" s="1"/>
  <c r="Q395" i="2" s="1"/>
  <c r="S395" i="2" s="1"/>
  <c r="P395" i="2" a="1"/>
  <c r="P395" i="2" s="1"/>
  <c r="R395" i="2" s="1"/>
  <c r="T395" i="2" s="1"/>
  <c r="O396" i="2" a="1"/>
  <c r="O396" i="2" s="1"/>
  <c r="Q396" i="2" s="1"/>
  <c r="S396" i="2" s="1"/>
  <c r="P396" i="2" a="1"/>
  <c r="P396" i="2" s="1"/>
  <c r="R396" i="2" s="1"/>
  <c r="T396" i="2" s="1"/>
  <c r="O397" i="2" a="1"/>
  <c r="O397" i="2" s="1"/>
  <c r="Q397" i="2" s="1"/>
  <c r="S397" i="2" s="1"/>
  <c r="P397" i="2" a="1"/>
  <c r="P397" i="2" s="1"/>
  <c r="R397" i="2" s="1"/>
  <c r="T397" i="2" s="1"/>
  <c r="O398" i="2" a="1"/>
  <c r="O398" i="2" s="1"/>
  <c r="Q398" i="2" s="1"/>
  <c r="S398" i="2" s="1"/>
  <c r="P398" i="2" a="1"/>
  <c r="P398" i="2" s="1"/>
  <c r="R398" i="2" s="1"/>
  <c r="T398" i="2" s="1"/>
  <c r="O399" i="2" a="1"/>
  <c r="O399" i="2" s="1"/>
  <c r="Q399" i="2" s="1"/>
  <c r="S399" i="2" s="1"/>
  <c r="P399" i="2" a="1"/>
  <c r="P399" i="2" s="1"/>
  <c r="R399" i="2" s="1"/>
  <c r="T399" i="2" s="1"/>
  <c r="O400" i="2" a="1"/>
  <c r="O400" i="2" s="1"/>
  <c r="Q400" i="2" s="1"/>
  <c r="S400" i="2" s="1"/>
  <c r="P400" i="2" a="1"/>
  <c r="P400" i="2" s="1"/>
  <c r="R400" i="2" s="1"/>
  <c r="T400" i="2" s="1"/>
  <c r="O401" i="2" a="1"/>
  <c r="O401" i="2" s="1"/>
  <c r="Q401" i="2" s="1"/>
  <c r="S401" i="2" s="1"/>
  <c r="P401" i="2" a="1"/>
  <c r="P401" i="2" s="1"/>
  <c r="R401" i="2" s="1"/>
  <c r="T401" i="2" s="1"/>
  <c r="O402" i="2" a="1"/>
  <c r="O402" i="2" s="1"/>
  <c r="Q402" i="2" s="1"/>
  <c r="S402" i="2" s="1"/>
  <c r="P402" i="2" a="1"/>
  <c r="P402" i="2" s="1"/>
  <c r="R402" i="2" s="1"/>
  <c r="T402" i="2" s="1"/>
  <c r="O403" i="2" a="1"/>
  <c r="O403" i="2" s="1"/>
  <c r="Q403" i="2" s="1"/>
  <c r="S403" i="2" s="1"/>
  <c r="P403" i="2" a="1"/>
  <c r="P403" i="2" s="1"/>
  <c r="R403" i="2" s="1"/>
  <c r="T403" i="2" s="1"/>
  <c r="O404" i="2" a="1"/>
  <c r="O404" i="2" s="1"/>
  <c r="Q404" i="2" s="1"/>
  <c r="S404" i="2" s="1"/>
  <c r="P404" i="2" a="1"/>
  <c r="P404" i="2" s="1"/>
  <c r="R404" i="2" s="1"/>
  <c r="T404" i="2" s="1"/>
  <c r="O405" i="2" a="1"/>
  <c r="O405" i="2" s="1"/>
  <c r="Q405" i="2" s="1"/>
  <c r="S405" i="2" s="1"/>
  <c r="P405" i="2" a="1"/>
  <c r="P405" i="2" s="1"/>
  <c r="R405" i="2" s="1"/>
  <c r="T405" i="2" s="1"/>
  <c r="O406" i="2" a="1"/>
  <c r="O406" i="2" s="1"/>
  <c r="Q406" i="2" s="1"/>
  <c r="S406" i="2" s="1"/>
  <c r="P406" i="2" a="1"/>
  <c r="P406" i="2" s="1"/>
  <c r="R406" i="2" s="1"/>
  <c r="T406" i="2" s="1"/>
  <c r="O407" i="2" a="1"/>
  <c r="O407" i="2" s="1"/>
  <c r="Q407" i="2" s="1"/>
  <c r="S407" i="2" s="1"/>
  <c r="P407" i="2" a="1"/>
  <c r="P407" i="2" s="1"/>
  <c r="R407" i="2" s="1"/>
  <c r="T407" i="2" s="1"/>
  <c r="O408" i="2" a="1"/>
  <c r="O408" i="2" s="1"/>
  <c r="Q408" i="2" s="1"/>
  <c r="S408" i="2" s="1"/>
  <c r="P408" i="2" a="1"/>
  <c r="P408" i="2" s="1"/>
  <c r="R408" i="2" s="1"/>
  <c r="T408" i="2" s="1"/>
  <c r="O409" i="2" a="1"/>
  <c r="O409" i="2" s="1"/>
  <c r="Q409" i="2" s="1"/>
  <c r="S409" i="2" s="1"/>
  <c r="P409" i="2" a="1"/>
  <c r="P409" i="2" s="1"/>
  <c r="R409" i="2" s="1"/>
  <c r="T409" i="2" s="1"/>
  <c r="O410" i="2" a="1"/>
  <c r="O410" i="2" s="1"/>
  <c r="Q410" i="2" s="1"/>
  <c r="S410" i="2" s="1"/>
  <c r="P410" i="2" a="1"/>
  <c r="P410" i="2" s="1"/>
  <c r="R410" i="2" s="1"/>
  <c r="T410" i="2" s="1"/>
  <c r="O411" i="2" a="1"/>
  <c r="O411" i="2" s="1"/>
  <c r="Q411" i="2" s="1"/>
  <c r="S411" i="2" s="1"/>
  <c r="P411" i="2" a="1"/>
  <c r="P411" i="2" s="1"/>
  <c r="R411" i="2" s="1"/>
  <c r="T411" i="2" s="1"/>
  <c r="O412" i="2" a="1"/>
  <c r="O412" i="2" s="1"/>
  <c r="Q412" i="2" s="1"/>
  <c r="S412" i="2" s="1"/>
  <c r="P412" i="2" a="1"/>
  <c r="P412" i="2" s="1"/>
  <c r="R412" i="2" s="1"/>
  <c r="T412" i="2" s="1"/>
  <c r="O413" i="2" a="1"/>
  <c r="O413" i="2" s="1"/>
  <c r="Q413" i="2" s="1"/>
  <c r="S413" i="2" s="1"/>
  <c r="P413" i="2" a="1"/>
  <c r="P413" i="2" s="1"/>
  <c r="R413" i="2" s="1"/>
  <c r="T413" i="2" s="1"/>
  <c r="O414" i="2" a="1"/>
  <c r="O414" i="2" s="1"/>
  <c r="Q414" i="2" s="1"/>
  <c r="S414" i="2" s="1"/>
  <c r="P414" i="2" a="1"/>
  <c r="P414" i="2" s="1"/>
  <c r="R414" i="2" s="1"/>
  <c r="T414" i="2" s="1"/>
  <c r="O415" i="2" a="1"/>
  <c r="O415" i="2" s="1"/>
  <c r="Q415" i="2" s="1"/>
  <c r="S415" i="2" s="1"/>
  <c r="P415" i="2" a="1"/>
  <c r="P415" i="2" s="1"/>
  <c r="R415" i="2" s="1"/>
  <c r="T415" i="2" s="1"/>
  <c r="O416" i="2" a="1"/>
  <c r="O416" i="2" s="1"/>
  <c r="Q416" i="2" s="1"/>
  <c r="S416" i="2" s="1"/>
  <c r="P416" i="2" a="1"/>
  <c r="P416" i="2" s="1"/>
  <c r="R416" i="2" s="1"/>
  <c r="T416" i="2" s="1"/>
  <c r="O417" i="2" a="1"/>
  <c r="O417" i="2" s="1"/>
  <c r="Q417" i="2" s="1"/>
  <c r="S417" i="2" s="1"/>
  <c r="P417" i="2" a="1"/>
  <c r="P417" i="2" s="1"/>
  <c r="R417" i="2" s="1"/>
  <c r="T417" i="2" s="1"/>
  <c r="O418" i="2" a="1"/>
  <c r="O418" i="2" s="1"/>
  <c r="Q418" i="2" s="1"/>
  <c r="S418" i="2" s="1"/>
  <c r="P418" i="2" a="1"/>
  <c r="P418" i="2" s="1"/>
  <c r="R418" i="2" s="1"/>
  <c r="T418" i="2" s="1"/>
  <c r="O419" i="2" a="1"/>
  <c r="O419" i="2" s="1"/>
  <c r="Q419" i="2" s="1"/>
  <c r="S419" i="2" s="1"/>
  <c r="P419" i="2" a="1"/>
  <c r="P419" i="2" s="1"/>
  <c r="R419" i="2" s="1"/>
  <c r="T419" i="2" s="1"/>
  <c r="O420" i="2" a="1"/>
  <c r="O420" i="2" s="1"/>
  <c r="Q420" i="2" s="1"/>
  <c r="S420" i="2" s="1"/>
  <c r="P420" i="2" a="1"/>
  <c r="P420" i="2" s="1"/>
  <c r="R420" i="2" s="1"/>
  <c r="T420" i="2" s="1"/>
  <c r="O421" i="2" a="1"/>
  <c r="O421" i="2" s="1"/>
  <c r="Q421" i="2" s="1"/>
  <c r="S421" i="2" s="1"/>
  <c r="P421" i="2" a="1"/>
  <c r="P421" i="2" s="1"/>
  <c r="R421" i="2" s="1"/>
  <c r="T421" i="2" s="1"/>
  <c r="O422" i="2" a="1"/>
  <c r="O422" i="2" s="1"/>
  <c r="Q422" i="2" s="1"/>
  <c r="S422" i="2" s="1"/>
  <c r="P422" i="2" a="1"/>
  <c r="P422" i="2" s="1"/>
  <c r="R422" i="2" s="1"/>
  <c r="T422" i="2" s="1"/>
  <c r="O423" i="2" a="1"/>
  <c r="O423" i="2" s="1"/>
  <c r="Q423" i="2" s="1"/>
  <c r="S423" i="2" s="1"/>
  <c r="P423" i="2" a="1"/>
  <c r="P423" i="2" s="1"/>
  <c r="R423" i="2" s="1"/>
  <c r="T423" i="2" s="1"/>
  <c r="O424" i="2" a="1"/>
  <c r="O424" i="2" s="1"/>
  <c r="Q424" i="2" s="1"/>
  <c r="S424" i="2" s="1"/>
  <c r="P424" i="2" a="1"/>
  <c r="P424" i="2" s="1"/>
  <c r="R424" i="2" s="1"/>
  <c r="T424" i="2" s="1"/>
  <c r="O425" i="2" a="1"/>
  <c r="O425" i="2" s="1"/>
  <c r="Q425" i="2" s="1"/>
  <c r="S425" i="2" s="1"/>
  <c r="P425" i="2" a="1"/>
  <c r="P425" i="2" s="1"/>
  <c r="R425" i="2" s="1"/>
  <c r="T425" i="2" s="1"/>
  <c r="O426" i="2" a="1"/>
  <c r="O426" i="2" s="1"/>
  <c r="Q426" i="2" s="1"/>
  <c r="S426" i="2" s="1"/>
  <c r="P426" i="2" a="1"/>
  <c r="P426" i="2" s="1"/>
  <c r="R426" i="2" s="1"/>
  <c r="T426" i="2" s="1"/>
  <c r="O427" i="2" a="1"/>
  <c r="O427" i="2" s="1"/>
  <c r="Q427" i="2" s="1"/>
  <c r="S427" i="2" s="1"/>
  <c r="P427" i="2" a="1"/>
  <c r="P427" i="2" s="1"/>
  <c r="R427" i="2" s="1"/>
  <c r="T427" i="2" s="1"/>
  <c r="O428" i="2" a="1"/>
  <c r="O428" i="2" s="1"/>
  <c r="Q428" i="2" s="1"/>
  <c r="S428" i="2" s="1"/>
  <c r="P428" i="2" a="1"/>
  <c r="P428" i="2" s="1"/>
  <c r="R428" i="2" s="1"/>
  <c r="T428" i="2" s="1"/>
  <c r="O429" i="2" a="1"/>
  <c r="O429" i="2" s="1"/>
  <c r="Q429" i="2" s="1"/>
  <c r="S429" i="2" s="1"/>
  <c r="P429" i="2" a="1"/>
  <c r="P429" i="2" s="1"/>
  <c r="R429" i="2" s="1"/>
  <c r="T429" i="2" s="1"/>
  <c r="O430" i="2" a="1"/>
  <c r="O430" i="2" s="1"/>
  <c r="Q430" i="2" s="1"/>
  <c r="S430" i="2" s="1"/>
  <c r="P430" i="2" a="1"/>
  <c r="P430" i="2" s="1"/>
  <c r="R430" i="2" s="1"/>
  <c r="T430" i="2" s="1"/>
  <c r="O431" i="2" a="1"/>
  <c r="O431" i="2" s="1"/>
  <c r="Q431" i="2" s="1"/>
  <c r="S431" i="2" s="1"/>
  <c r="P431" i="2" a="1"/>
  <c r="P431" i="2" s="1"/>
  <c r="R431" i="2" s="1"/>
  <c r="T431" i="2" s="1"/>
  <c r="O432" i="2" a="1"/>
  <c r="O432" i="2" s="1"/>
  <c r="Q432" i="2" s="1"/>
  <c r="S432" i="2" s="1"/>
  <c r="P432" i="2" a="1"/>
  <c r="P432" i="2" s="1"/>
  <c r="R432" i="2" s="1"/>
  <c r="T432" i="2" s="1"/>
  <c r="O433" i="2" a="1"/>
  <c r="O433" i="2" s="1"/>
  <c r="Q433" i="2" s="1"/>
  <c r="S433" i="2" s="1"/>
  <c r="P433" i="2" a="1"/>
  <c r="P433" i="2" s="1"/>
  <c r="R433" i="2" s="1"/>
  <c r="T433" i="2" s="1"/>
  <c r="O434" i="2" a="1"/>
  <c r="O434" i="2" s="1"/>
  <c r="Q434" i="2" s="1"/>
  <c r="S434" i="2" s="1"/>
  <c r="P434" i="2" a="1"/>
  <c r="P434" i="2" s="1"/>
  <c r="R434" i="2" s="1"/>
  <c r="T434" i="2" s="1"/>
  <c r="O435" i="2" a="1"/>
  <c r="O435" i="2" s="1"/>
  <c r="Q435" i="2" s="1"/>
  <c r="S435" i="2" s="1"/>
  <c r="P435" i="2" a="1"/>
  <c r="P435" i="2" s="1"/>
  <c r="R435" i="2" s="1"/>
  <c r="T435" i="2" s="1"/>
  <c r="O436" i="2" a="1"/>
  <c r="O436" i="2" s="1"/>
  <c r="Q436" i="2" s="1"/>
  <c r="S436" i="2" s="1"/>
  <c r="P436" i="2" a="1"/>
  <c r="P436" i="2" s="1"/>
  <c r="R436" i="2" s="1"/>
  <c r="T436" i="2" s="1"/>
  <c r="O437" i="2" a="1"/>
  <c r="O437" i="2" s="1"/>
  <c r="Q437" i="2" s="1"/>
  <c r="S437" i="2" s="1"/>
  <c r="P437" i="2" a="1"/>
  <c r="P437" i="2" s="1"/>
  <c r="R437" i="2" s="1"/>
  <c r="T437" i="2" s="1"/>
  <c r="O438" i="2" a="1"/>
  <c r="O438" i="2" s="1"/>
  <c r="Q438" i="2" s="1"/>
  <c r="S438" i="2" s="1"/>
  <c r="P438" i="2" a="1"/>
  <c r="P438" i="2" s="1"/>
  <c r="R438" i="2" s="1"/>
  <c r="T438" i="2" s="1"/>
  <c r="O439" i="2" a="1"/>
  <c r="O439" i="2" s="1"/>
  <c r="Q439" i="2" s="1"/>
  <c r="S439" i="2" s="1"/>
  <c r="P439" i="2" a="1"/>
  <c r="P439" i="2" s="1"/>
  <c r="R439" i="2" s="1"/>
  <c r="T439" i="2" s="1"/>
  <c r="O440" i="2" a="1"/>
  <c r="O440" i="2" s="1"/>
  <c r="Q440" i="2" s="1"/>
  <c r="S440" i="2" s="1"/>
  <c r="P440" i="2" a="1"/>
  <c r="P440" i="2" s="1"/>
  <c r="R440" i="2" s="1"/>
  <c r="T440" i="2" s="1"/>
  <c r="O441" i="2" a="1"/>
  <c r="O441" i="2" s="1"/>
  <c r="Q441" i="2" s="1"/>
  <c r="S441" i="2" s="1"/>
  <c r="P441" i="2" a="1"/>
  <c r="P441" i="2" s="1"/>
  <c r="R441" i="2" s="1"/>
  <c r="T441" i="2" s="1"/>
  <c r="O442" i="2" a="1"/>
  <c r="O442" i="2" s="1"/>
  <c r="Q442" i="2" s="1"/>
  <c r="S442" i="2" s="1"/>
  <c r="P442" i="2" a="1"/>
  <c r="P442" i="2" s="1"/>
  <c r="R442" i="2" s="1"/>
  <c r="T442" i="2" s="1"/>
  <c r="O443" i="2" a="1"/>
  <c r="O443" i="2" s="1"/>
  <c r="Q443" i="2" s="1"/>
  <c r="S443" i="2" s="1"/>
  <c r="P443" i="2" a="1"/>
  <c r="P443" i="2" s="1"/>
  <c r="R443" i="2" s="1"/>
  <c r="T443" i="2" s="1"/>
  <c r="O444" i="2" a="1"/>
  <c r="O444" i="2" s="1"/>
  <c r="Q444" i="2" s="1"/>
  <c r="S444" i="2" s="1"/>
  <c r="P444" i="2" a="1"/>
  <c r="P444" i="2" s="1"/>
  <c r="R444" i="2" s="1"/>
  <c r="T444" i="2" s="1"/>
  <c r="O445" i="2" a="1"/>
  <c r="O445" i="2" s="1"/>
  <c r="Q445" i="2" s="1"/>
  <c r="S445" i="2" s="1"/>
  <c r="P445" i="2" a="1"/>
  <c r="P445" i="2" s="1"/>
  <c r="R445" i="2" s="1"/>
  <c r="T445" i="2" s="1"/>
  <c r="O446" i="2" a="1"/>
  <c r="O446" i="2" s="1"/>
  <c r="Q446" i="2" s="1"/>
  <c r="S446" i="2" s="1"/>
  <c r="P446" i="2" a="1"/>
  <c r="P446" i="2" s="1"/>
  <c r="R446" i="2" s="1"/>
  <c r="T446" i="2" s="1"/>
  <c r="O447" i="2" a="1"/>
  <c r="O447" i="2" s="1"/>
  <c r="Q447" i="2" s="1"/>
  <c r="S447" i="2" s="1"/>
  <c r="P447" i="2" a="1"/>
  <c r="P447" i="2" s="1"/>
  <c r="R447" i="2" s="1"/>
  <c r="T447" i="2" s="1"/>
  <c r="O448" i="2" a="1"/>
  <c r="O448" i="2" s="1"/>
  <c r="Q448" i="2" s="1"/>
  <c r="S448" i="2" s="1"/>
  <c r="P448" i="2" a="1"/>
  <c r="P448" i="2" s="1"/>
  <c r="R448" i="2" s="1"/>
  <c r="T448" i="2" s="1"/>
  <c r="O449" i="2" a="1"/>
  <c r="O449" i="2" s="1"/>
  <c r="Q449" i="2" s="1"/>
  <c r="S449" i="2" s="1"/>
  <c r="P449" i="2" a="1"/>
  <c r="P449" i="2" s="1"/>
  <c r="R449" i="2" s="1"/>
  <c r="T449" i="2" s="1"/>
  <c r="O450" i="2" a="1"/>
  <c r="O450" i="2" s="1"/>
  <c r="Q450" i="2" s="1"/>
  <c r="S450" i="2" s="1"/>
  <c r="P450" i="2" a="1"/>
  <c r="P450" i="2" s="1"/>
  <c r="R450" i="2" s="1"/>
  <c r="T450" i="2" s="1"/>
  <c r="O451" i="2" a="1"/>
  <c r="O451" i="2" s="1"/>
  <c r="Q451" i="2" s="1"/>
  <c r="S451" i="2" s="1"/>
  <c r="P451" i="2" a="1"/>
  <c r="P451" i="2" s="1"/>
  <c r="R451" i="2" s="1"/>
  <c r="T451" i="2" s="1"/>
  <c r="O452" i="2" a="1"/>
  <c r="O452" i="2" s="1"/>
  <c r="Q452" i="2" s="1"/>
  <c r="S452" i="2" s="1"/>
  <c r="P452" i="2" a="1"/>
  <c r="P452" i="2" s="1"/>
  <c r="R452" i="2" s="1"/>
  <c r="T452" i="2" s="1"/>
  <c r="O453" i="2" a="1"/>
  <c r="O453" i="2" s="1"/>
  <c r="Q453" i="2" s="1"/>
  <c r="S453" i="2" s="1"/>
  <c r="P453" i="2" a="1"/>
  <c r="P453" i="2" s="1"/>
  <c r="R453" i="2" s="1"/>
  <c r="T453" i="2" s="1"/>
  <c r="O454" i="2" a="1"/>
  <c r="O454" i="2" s="1"/>
  <c r="Q454" i="2" s="1"/>
  <c r="S454" i="2" s="1"/>
  <c r="P454" i="2" a="1"/>
  <c r="P454" i="2" s="1"/>
  <c r="R454" i="2" s="1"/>
  <c r="T454" i="2" s="1"/>
  <c r="O455" i="2" a="1"/>
  <c r="O455" i="2" s="1"/>
  <c r="Q455" i="2" s="1"/>
  <c r="S455" i="2" s="1"/>
  <c r="P455" i="2" a="1"/>
  <c r="P455" i="2" s="1"/>
  <c r="R455" i="2" s="1"/>
  <c r="T455" i="2" s="1"/>
  <c r="O456" i="2" a="1"/>
  <c r="O456" i="2" s="1"/>
  <c r="Q456" i="2" s="1"/>
  <c r="S456" i="2" s="1"/>
  <c r="P456" i="2" a="1"/>
  <c r="P456" i="2" s="1"/>
  <c r="R456" i="2" s="1"/>
  <c r="T456" i="2" s="1"/>
  <c r="O457" i="2" a="1"/>
  <c r="O457" i="2" s="1"/>
  <c r="Q457" i="2" s="1"/>
  <c r="S457" i="2" s="1"/>
  <c r="P457" i="2" a="1"/>
  <c r="P457" i="2" s="1"/>
  <c r="R457" i="2" s="1"/>
  <c r="T457" i="2" s="1"/>
  <c r="O458" i="2" a="1"/>
  <c r="O458" i="2" s="1"/>
  <c r="Q458" i="2" s="1"/>
  <c r="S458" i="2" s="1"/>
  <c r="P458" i="2" a="1"/>
  <c r="P458" i="2" s="1"/>
  <c r="R458" i="2" s="1"/>
  <c r="T458" i="2" s="1"/>
  <c r="O459" i="2" a="1"/>
  <c r="O459" i="2" s="1"/>
  <c r="Q459" i="2" s="1"/>
  <c r="S459" i="2" s="1"/>
  <c r="P459" i="2" a="1"/>
  <c r="P459" i="2" s="1"/>
  <c r="R459" i="2" s="1"/>
  <c r="T459" i="2" s="1"/>
  <c r="O460" i="2" a="1"/>
  <c r="O460" i="2" s="1"/>
  <c r="Q460" i="2" s="1"/>
  <c r="S460" i="2" s="1"/>
  <c r="P460" i="2" a="1"/>
  <c r="P460" i="2" s="1"/>
  <c r="R460" i="2" s="1"/>
  <c r="T460" i="2" s="1"/>
  <c r="O461" i="2" a="1"/>
  <c r="O461" i="2" s="1"/>
  <c r="Q461" i="2" s="1"/>
  <c r="S461" i="2" s="1"/>
  <c r="P461" i="2" a="1"/>
  <c r="P461" i="2" s="1"/>
  <c r="R461" i="2" s="1"/>
  <c r="T461" i="2" s="1"/>
  <c r="O462" i="2" a="1"/>
  <c r="O462" i="2" s="1"/>
  <c r="Q462" i="2" s="1"/>
  <c r="S462" i="2" s="1"/>
  <c r="P462" i="2" a="1"/>
  <c r="P462" i="2" s="1"/>
  <c r="R462" i="2" s="1"/>
  <c r="T462" i="2" s="1"/>
  <c r="O463" i="2" a="1"/>
  <c r="O463" i="2" s="1"/>
  <c r="Q463" i="2" s="1"/>
  <c r="S463" i="2" s="1"/>
  <c r="P463" i="2" a="1"/>
  <c r="P463" i="2" s="1"/>
  <c r="R463" i="2" s="1"/>
  <c r="T463" i="2" s="1"/>
  <c r="O464" i="2" a="1"/>
  <c r="O464" i="2" s="1"/>
  <c r="Q464" i="2" s="1"/>
  <c r="S464" i="2" s="1"/>
  <c r="P464" i="2" a="1"/>
  <c r="P464" i="2" s="1"/>
  <c r="R464" i="2" s="1"/>
  <c r="T464" i="2" s="1"/>
  <c r="O465" i="2" a="1"/>
  <c r="O465" i="2" s="1"/>
  <c r="Q465" i="2" s="1"/>
  <c r="S465" i="2" s="1"/>
  <c r="P465" i="2" a="1"/>
  <c r="P465" i="2" s="1"/>
  <c r="R465" i="2" s="1"/>
  <c r="T465" i="2" s="1"/>
  <c r="O466" i="2" a="1"/>
  <c r="O466" i="2" s="1"/>
  <c r="Q466" i="2" s="1"/>
  <c r="S466" i="2" s="1"/>
  <c r="P466" i="2" a="1"/>
  <c r="P466" i="2" s="1"/>
  <c r="R466" i="2" s="1"/>
  <c r="T466" i="2" s="1"/>
  <c r="O467" i="2" a="1"/>
  <c r="O467" i="2" s="1"/>
  <c r="Q467" i="2" s="1"/>
  <c r="S467" i="2" s="1"/>
  <c r="P467" i="2" a="1"/>
  <c r="P467" i="2" s="1"/>
  <c r="R467" i="2" s="1"/>
  <c r="T467" i="2" s="1"/>
  <c r="O468" i="2" a="1"/>
  <c r="O468" i="2" s="1"/>
  <c r="Q468" i="2" s="1"/>
  <c r="S468" i="2" s="1"/>
  <c r="P468" i="2" a="1"/>
  <c r="P468" i="2" s="1"/>
  <c r="R468" i="2" s="1"/>
  <c r="T468" i="2" s="1"/>
  <c r="O469" i="2" a="1"/>
  <c r="O469" i="2" s="1"/>
  <c r="Q469" i="2" s="1"/>
  <c r="S469" i="2" s="1"/>
  <c r="P469" i="2" a="1"/>
  <c r="P469" i="2" s="1"/>
  <c r="R469" i="2" s="1"/>
  <c r="T469" i="2" s="1"/>
  <c r="O470" i="2" a="1"/>
  <c r="O470" i="2" s="1"/>
  <c r="Q470" i="2" s="1"/>
  <c r="S470" i="2" s="1"/>
  <c r="P470" i="2" a="1"/>
  <c r="P470" i="2" s="1"/>
  <c r="R470" i="2" s="1"/>
  <c r="T470" i="2" s="1"/>
  <c r="O471" i="2" a="1"/>
  <c r="O471" i="2" s="1"/>
  <c r="Q471" i="2" s="1"/>
  <c r="S471" i="2" s="1"/>
  <c r="P471" i="2" a="1"/>
  <c r="P471" i="2" s="1"/>
  <c r="R471" i="2" s="1"/>
  <c r="T471" i="2" s="1"/>
  <c r="O472" i="2" a="1"/>
  <c r="O472" i="2" s="1"/>
  <c r="Q472" i="2" s="1"/>
  <c r="S472" i="2" s="1"/>
  <c r="P472" i="2" a="1"/>
  <c r="P472" i="2" s="1"/>
  <c r="R472" i="2" s="1"/>
  <c r="T472" i="2" s="1"/>
  <c r="O473" i="2" a="1"/>
  <c r="O473" i="2" s="1"/>
  <c r="Q473" i="2" s="1"/>
  <c r="S473" i="2" s="1"/>
  <c r="P473" i="2" a="1"/>
  <c r="P473" i="2" s="1"/>
  <c r="R473" i="2" s="1"/>
  <c r="T473" i="2" s="1"/>
  <c r="O474" i="2" a="1"/>
  <c r="O474" i="2" s="1"/>
  <c r="Q474" i="2" s="1"/>
  <c r="S474" i="2" s="1"/>
  <c r="P474" i="2" a="1"/>
  <c r="P474" i="2" s="1"/>
  <c r="R474" i="2" s="1"/>
  <c r="T474" i="2" s="1"/>
  <c r="O475" i="2" a="1"/>
  <c r="O475" i="2" s="1"/>
  <c r="Q475" i="2" s="1"/>
  <c r="S475" i="2" s="1"/>
  <c r="P475" i="2" a="1"/>
  <c r="P475" i="2" s="1"/>
  <c r="R475" i="2" s="1"/>
  <c r="T475" i="2" s="1"/>
  <c r="O476" i="2" a="1"/>
  <c r="O476" i="2" s="1"/>
  <c r="Q476" i="2" s="1"/>
  <c r="S476" i="2" s="1"/>
  <c r="P476" i="2" a="1"/>
  <c r="P476" i="2" s="1"/>
  <c r="R476" i="2" s="1"/>
  <c r="T476" i="2" s="1"/>
  <c r="O477" i="2" a="1"/>
  <c r="O477" i="2" s="1"/>
  <c r="Q477" i="2" s="1"/>
  <c r="S477" i="2" s="1"/>
  <c r="P477" i="2" a="1"/>
  <c r="P477" i="2" s="1"/>
  <c r="R477" i="2" s="1"/>
  <c r="T477" i="2" s="1"/>
  <c r="O478" i="2" a="1"/>
  <c r="O478" i="2" s="1"/>
  <c r="Q478" i="2" s="1"/>
  <c r="S478" i="2" s="1"/>
  <c r="P478" i="2" a="1"/>
  <c r="P478" i="2" s="1"/>
  <c r="R478" i="2" s="1"/>
  <c r="T478" i="2" s="1"/>
  <c r="O479" i="2" a="1"/>
  <c r="O479" i="2" s="1"/>
  <c r="Q479" i="2" s="1"/>
  <c r="S479" i="2" s="1"/>
  <c r="P479" i="2" a="1"/>
  <c r="P479" i="2" s="1"/>
  <c r="R479" i="2" s="1"/>
  <c r="T479" i="2" s="1"/>
  <c r="O480" i="2" a="1"/>
  <c r="O480" i="2" s="1"/>
  <c r="Q480" i="2" s="1"/>
  <c r="S480" i="2" s="1"/>
  <c r="P480" i="2" a="1"/>
  <c r="P480" i="2" s="1"/>
  <c r="R480" i="2" s="1"/>
  <c r="T480" i="2" s="1"/>
  <c r="O481" i="2" a="1"/>
  <c r="O481" i="2" s="1"/>
  <c r="Q481" i="2" s="1"/>
  <c r="S481" i="2" s="1"/>
  <c r="P481" i="2" a="1"/>
  <c r="P481" i="2" s="1"/>
  <c r="R481" i="2" s="1"/>
  <c r="T481" i="2" s="1"/>
  <c r="O482" i="2" a="1"/>
  <c r="O482" i="2" s="1"/>
  <c r="Q482" i="2" s="1"/>
  <c r="S482" i="2" s="1"/>
  <c r="P482" i="2" a="1"/>
  <c r="P482" i="2" s="1"/>
  <c r="R482" i="2" s="1"/>
  <c r="T482" i="2" s="1"/>
  <c r="O483" i="2" a="1"/>
  <c r="O483" i="2" s="1"/>
  <c r="Q483" i="2" s="1"/>
  <c r="S483" i="2" s="1"/>
  <c r="P483" i="2" a="1"/>
  <c r="P483" i="2" s="1"/>
  <c r="R483" i="2" s="1"/>
  <c r="T483" i="2" s="1"/>
  <c r="O484" i="2" a="1"/>
  <c r="O484" i="2" s="1"/>
  <c r="Q484" i="2" s="1"/>
  <c r="S484" i="2" s="1"/>
  <c r="P484" i="2" a="1"/>
  <c r="P484" i="2" s="1"/>
  <c r="R484" i="2" s="1"/>
  <c r="T484" i="2" s="1"/>
  <c r="O485" i="2" a="1"/>
  <c r="O485" i="2" s="1"/>
  <c r="Q485" i="2" s="1"/>
  <c r="S485" i="2" s="1"/>
  <c r="P485" i="2" a="1"/>
  <c r="P485" i="2" s="1"/>
  <c r="R485" i="2" s="1"/>
  <c r="T485" i="2" s="1"/>
  <c r="O486" i="2" a="1"/>
  <c r="O486" i="2" s="1"/>
  <c r="Q486" i="2" s="1"/>
  <c r="S486" i="2" s="1"/>
  <c r="P486" i="2" a="1"/>
  <c r="P486" i="2" s="1"/>
  <c r="R486" i="2" s="1"/>
  <c r="T486" i="2" s="1"/>
  <c r="O487" i="2" a="1"/>
  <c r="O487" i="2" s="1"/>
  <c r="Q487" i="2" s="1"/>
  <c r="S487" i="2" s="1"/>
  <c r="P487" i="2" a="1"/>
  <c r="P487" i="2" s="1"/>
  <c r="R487" i="2" s="1"/>
  <c r="T487" i="2" s="1"/>
  <c r="O488" i="2" a="1"/>
  <c r="O488" i="2" s="1"/>
  <c r="Q488" i="2" s="1"/>
  <c r="S488" i="2" s="1"/>
  <c r="P488" i="2" a="1"/>
  <c r="P488" i="2" s="1"/>
  <c r="R488" i="2" s="1"/>
  <c r="T488" i="2" s="1"/>
  <c r="O489" i="2" a="1"/>
  <c r="O489" i="2" s="1"/>
  <c r="Q489" i="2" s="1"/>
  <c r="S489" i="2" s="1"/>
  <c r="P489" i="2" a="1"/>
  <c r="P489" i="2" s="1"/>
  <c r="R489" i="2" s="1"/>
  <c r="T489" i="2" s="1"/>
  <c r="O490" i="2" a="1"/>
  <c r="O490" i="2" s="1"/>
  <c r="Q490" i="2" s="1"/>
  <c r="S490" i="2" s="1"/>
  <c r="P490" i="2" a="1"/>
  <c r="P490" i="2" s="1"/>
  <c r="R490" i="2" s="1"/>
  <c r="T490" i="2" s="1"/>
  <c r="O491" i="2" a="1"/>
  <c r="O491" i="2" s="1"/>
  <c r="Q491" i="2" s="1"/>
  <c r="S491" i="2" s="1"/>
  <c r="P491" i="2" a="1"/>
  <c r="P491" i="2" s="1"/>
  <c r="R491" i="2" s="1"/>
  <c r="T491" i="2" s="1"/>
  <c r="O492" i="2" a="1"/>
  <c r="O492" i="2" s="1"/>
  <c r="Q492" i="2" s="1"/>
  <c r="S492" i="2" s="1"/>
  <c r="P492" i="2" a="1"/>
  <c r="P492" i="2" s="1"/>
  <c r="R492" i="2" s="1"/>
  <c r="T492" i="2" s="1"/>
  <c r="O493" i="2" a="1"/>
  <c r="O493" i="2" s="1"/>
  <c r="Q493" i="2" s="1"/>
  <c r="S493" i="2" s="1"/>
  <c r="P493" i="2" a="1"/>
  <c r="P493" i="2" s="1"/>
  <c r="R493" i="2" s="1"/>
  <c r="T493" i="2" s="1"/>
  <c r="O494" i="2" a="1"/>
  <c r="O494" i="2" s="1"/>
  <c r="Q494" i="2" s="1"/>
  <c r="S494" i="2" s="1"/>
  <c r="P494" i="2" a="1"/>
  <c r="P494" i="2" s="1"/>
  <c r="R494" i="2" s="1"/>
  <c r="T494" i="2" s="1"/>
  <c r="O495" i="2" a="1"/>
  <c r="O495" i="2" s="1"/>
  <c r="Q495" i="2" s="1"/>
  <c r="S495" i="2" s="1"/>
  <c r="P495" i="2" a="1"/>
  <c r="P495" i="2" s="1"/>
  <c r="R495" i="2" s="1"/>
  <c r="T495" i="2" s="1"/>
  <c r="O496" i="2" a="1"/>
  <c r="O496" i="2" s="1"/>
  <c r="Q496" i="2" s="1"/>
  <c r="S496" i="2" s="1"/>
  <c r="P496" i="2" a="1"/>
  <c r="P496" i="2" s="1"/>
  <c r="R496" i="2" s="1"/>
  <c r="T496" i="2" s="1"/>
  <c r="O497" i="2" a="1"/>
  <c r="O497" i="2" s="1"/>
  <c r="Q497" i="2" s="1"/>
  <c r="S497" i="2" s="1"/>
  <c r="P497" i="2" a="1"/>
  <c r="P497" i="2" s="1"/>
  <c r="R497" i="2" s="1"/>
  <c r="T497" i="2" s="1"/>
  <c r="O498" i="2" a="1"/>
  <c r="O498" i="2" s="1"/>
  <c r="Q498" i="2" s="1"/>
  <c r="S498" i="2" s="1"/>
  <c r="P498" i="2" a="1"/>
  <c r="P498" i="2" s="1"/>
  <c r="R498" i="2" s="1"/>
  <c r="T498" i="2" s="1"/>
  <c r="O499" i="2" a="1"/>
  <c r="O499" i="2" s="1"/>
  <c r="Q499" i="2" s="1"/>
  <c r="S499" i="2" s="1"/>
  <c r="P499" i="2" a="1"/>
  <c r="P499" i="2" s="1"/>
  <c r="R499" i="2" s="1"/>
  <c r="T499" i="2" s="1"/>
  <c r="O500" i="2" a="1"/>
  <c r="O500" i="2" s="1"/>
  <c r="Q500" i="2" s="1"/>
  <c r="S500" i="2" s="1"/>
  <c r="P500" i="2" a="1"/>
  <c r="P500" i="2" s="1"/>
  <c r="R500" i="2" s="1"/>
  <c r="T500" i="2" s="1"/>
  <c r="O501" i="2" a="1"/>
  <c r="O501" i="2" s="1"/>
  <c r="Q501" i="2" s="1"/>
  <c r="S501" i="2" s="1"/>
  <c r="P501" i="2" a="1"/>
  <c r="P501" i="2" s="1"/>
  <c r="R501" i="2" s="1"/>
  <c r="T501" i="2" s="1"/>
  <c r="O502" i="2" a="1"/>
  <c r="O502" i="2" s="1"/>
  <c r="Q502" i="2" s="1"/>
  <c r="S502" i="2" s="1"/>
  <c r="P502" i="2" a="1"/>
  <c r="P502" i="2" s="1"/>
  <c r="R502" i="2" s="1"/>
  <c r="T502" i="2" s="1"/>
  <c r="O503" i="2" a="1"/>
  <c r="O503" i="2" s="1"/>
  <c r="Q503" i="2" s="1"/>
  <c r="S503" i="2" s="1"/>
  <c r="P503" i="2" a="1"/>
  <c r="P503" i="2" s="1"/>
  <c r="R503" i="2" s="1"/>
  <c r="T503" i="2" s="1"/>
  <c r="O504" i="2" a="1"/>
  <c r="O504" i="2" s="1"/>
  <c r="Q504" i="2" s="1"/>
  <c r="S504" i="2" s="1"/>
  <c r="P504" i="2" a="1"/>
  <c r="P504" i="2" s="1"/>
  <c r="R504" i="2" s="1"/>
  <c r="T504" i="2" s="1"/>
  <c r="I531" i="3" s="1"/>
  <c r="A505" i="2"/>
  <c r="O505" i="2" a="1"/>
  <c r="O505" i="2" s="1"/>
  <c r="A506" i="2"/>
  <c r="A507" i="2"/>
  <c r="O507" i="2" s="1" a="1"/>
  <c r="P507" i="2" a="1"/>
  <c r="P507" i="2" s="1"/>
  <c r="O507" i="2"/>
  <c r="Q507" i="2" s="1"/>
  <c r="S507" i="2" s="1"/>
  <c r="R507" i="2"/>
  <c r="T507" i="2" s="1"/>
  <c r="A508" i="2"/>
  <c r="O508" i="2" a="1"/>
  <c r="O508" i="2" s="1"/>
  <c r="Q508" i="2" s="1"/>
  <c r="S508" i="2" s="1"/>
  <c r="P508" i="2" a="1"/>
  <c r="P508" i="2" s="1"/>
  <c r="R508" i="2" s="1"/>
  <c r="T508" i="2" s="1"/>
  <c r="A509" i="2"/>
  <c r="O509" i="2" a="1"/>
  <c r="O509" i="2" s="1"/>
  <c r="A510" i="2"/>
  <c r="A511" i="2"/>
  <c r="O511" i="2" s="1" a="1"/>
  <c r="P511" i="2" a="1"/>
  <c r="P511" i="2" s="1"/>
  <c r="O511" i="2"/>
  <c r="Q511" i="2" s="1"/>
  <c r="S511" i="2" s="1"/>
  <c r="R511" i="2"/>
  <c r="T511" i="2" s="1"/>
  <c r="O527" i="2" a="1"/>
  <c r="P527" i="2" a="1"/>
  <c r="Q527" i="2"/>
  <c r="R527" i="2"/>
  <c r="O527" i="2"/>
  <c r="S527" i="2"/>
  <c r="P527" i="2"/>
  <c r="T527" i="2" s="1"/>
  <c r="O528" i="2" a="1"/>
  <c r="P528" i="2" a="1"/>
  <c r="Q528" i="2"/>
  <c r="S528" i="2" s="1"/>
  <c r="R528" i="2"/>
  <c r="O528" i="2"/>
  <c r="P528" i="2"/>
  <c r="T528" i="2" s="1"/>
  <c r="O529" i="2" a="1"/>
  <c r="P529" i="2" a="1"/>
  <c r="P529" i="2" s="1"/>
  <c r="T529" i="2" s="1"/>
  <c r="Q529" i="2"/>
  <c r="R529" i="2"/>
  <c r="O529" i="2"/>
  <c r="S529" i="2"/>
  <c r="O530" i="2" a="1"/>
  <c r="P530" i="2" a="1"/>
  <c r="P530" i="2" s="1"/>
  <c r="T530" i="2" s="1"/>
  <c r="Q530" i="2"/>
  <c r="R530" i="2"/>
  <c r="O530" i="2"/>
  <c r="S530" i="2"/>
  <c r="O531" i="2" a="1"/>
  <c r="P531" i="2" a="1"/>
  <c r="Q531" i="2"/>
  <c r="R531" i="2"/>
  <c r="O531" i="2"/>
  <c r="S531" i="2"/>
  <c r="P531" i="2"/>
  <c r="T531" i="2" s="1"/>
  <c r="O532" i="2" a="1"/>
  <c r="P532" i="2" a="1"/>
  <c r="Q532" i="2"/>
  <c r="S532" i="2" s="1"/>
  <c r="R532" i="2"/>
  <c r="O532" i="2"/>
  <c r="P532" i="2"/>
  <c r="T532" i="2" s="1"/>
  <c r="O533" i="2" a="1"/>
  <c r="P533" i="2" a="1"/>
  <c r="P533" i="2" s="1"/>
  <c r="T533" i="2" s="1"/>
  <c r="Q533" i="2"/>
  <c r="R533" i="2"/>
  <c r="O533" i="2"/>
  <c r="S533" i="2"/>
  <c r="O534" i="2" a="1"/>
  <c r="P534" i="2" a="1"/>
  <c r="P534" i="2" s="1"/>
  <c r="T534" i="2" s="1"/>
  <c r="Q534" i="2"/>
  <c r="R534" i="2"/>
  <c r="O534" i="2"/>
  <c r="S534" i="2"/>
  <c r="O535" i="2" a="1"/>
  <c r="P535" i="2" a="1"/>
  <c r="Q535" i="2"/>
  <c r="R535" i="2"/>
  <c r="O535" i="2"/>
  <c r="S535" i="2"/>
  <c r="P535" i="2"/>
  <c r="T535" i="2" s="1"/>
  <c r="O536" i="2" a="1"/>
  <c r="P536" i="2" a="1"/>
  <c r="Q536" i="2"/>
  <c r="S536" i="2" s="1"/>
  <c r="R536" i="2"/>
  <c r="O536" i="2"/>
  <c r="P536" i="2"/>
  <c r="T536" i="2" s="1"/>
  <c r="O537" i="2" a="1"/>
  <c r="P537" i="2" a="1"/>
  <c r="P537" i="2" s="1"/>
  <c r="T537" i="2" s="1"/>
  <c r="Q537" i="2"/>
  <c r="R537" i="2"/>
  <c r="O537" i="2"/>
  <c r="S537" i="2"/>
  <c r="O538" i="2" a="1"/>
  <c r="P538" i="2" a="1"/>
  <c r="P538" i="2" s="1"/>
  <c r="T538" i="2" s="1"/>
  <c r="Q538" i="2"/>
  <c r="R538" i="2"/>
  <c r="O538" i="2"/>
  <c r="S538" i="2"/>
  <c r="O539" i="2" a="1"/>
  <c r="P539" i="2" a="1"/>
  <c r="Q539" i="2"/>
  <c r="R539" i="2"/>
  <c r="O539" i="2"/>
  <c r="S539" i="2"/>
  <c r="P539" i="2"/>
  <c r="T539" i="2" s="1"/>
  <c r="O540" i="2" a="1"/>
  <c r="P540" i="2" a="1"/>
  <c r="Q540" i="2"/>
  <c r="S540" i="2" s="1"/>
  <c r="R540" i="2"/>
  <c r="O540" i="2"/>
  <c r="P540" i="2"/>
  <c r="T540" i="2" s="1"/>
  <c r="O541" i="2" a="1"/>
  <c r="P541" i="2" a="1"/>
  <c r="P541" i="2" s="1"/>
  <c r="T541" i="2" s="1"/>
  <c r="Q541" i="2"/>
  <c r="R541" i="2"/>
  <c r="O541" i="2"/>
  <c r="S541" i="2"/>
  <c r="O542" i="2" a="1"/>
  <c r="P542" i="2" a="1"/>
  <c r="P542" i="2" s="1"/>
  <c r="T542" i="2" s="1"/>
  <c r="Q542" i="2"/>
  <c r="R542" i="2"/>
  <c r="O542" i="2"/>
  <c r="S542" i="2"/>
  <c r="O543" i="2" a="1"/>
  <c r="P543" i="2" a="1"/>
  <c r="Q543" i="2"/>
  <c r="R543" i="2"/>
  <c r="O543" i="2"/>
  <c r="S543" i="2"/>
  <c r="P543" i="2"/>
  <c r="T543" i="2" s="1"/>
  <c r="O544" i="2" a="1"/>
  <c r="P544" i="2" a="1"/>
  <c r="Q544" i="2"/>
  <c r="R544" i="2"/>
  <c r="O544" i="2"/>
  <c r="S544" i="2"/>
  <c r="P544" i="2"/>
  <c r="T544" i="2" s="1"/>
  <c r="O545" i="2" a="1"/>
  <c r="P545" i="2" a="1"/>
  <c r="Q545" i="2"/>
  <c r="R545" i="2"/>
  <c r="O545" i="2"/>
  <c r="S545" i="2"/>
  <c r="P545" i="2"/>
  <c r="T545" i="2" s="1"/>
  <c r="O546" i="2" a="1"/>
  <c r="P546" i="2" a="1"/>
  <c r="Q546" i="2"/>
  <c r="R546" i="2"/>
  <c r="O546" i="2"/>
  <c r="S546" i="2"/>
  <c r="P546" i="2"/>
  <c r="T546" i="2" s="1"/>
  <c r="O547" i="2" a="1"/>
  <c r="P547" i="2" a="1"/>
  <c r="Q547" i="2"/>
  <c r="R547" i="2"/>
  <c r="O547" i="2"/>
  <c r="S547" i="2"/>
  <c r="P547" i="2"/>
  <c r="T547" i="2" s="1"/>
  <c r="O548" i="2" a="1"/>
  <c r="P548" i="2" a="1"/>
  <c r="Q548" i="2"/>
  <c r="R548" i="2"/>
  <c r="O548" i="2"/>
  <c r="S548" i="2"/>
  <c r="P548" i="2"/>
  <c r="T548" i="2" s="1"/>
  <c r="O549" i="2" a="1"/>
  <c r="P549" i="2" a="1"/>
  <c r="Q549" i="2"/>
  <c r="R549" i="2"/>
  <c r="O549" i="2"/>
  <c r="S549" i="2"/>
  <c r="P549" i="2"/>
  <c r="T549" i="2" s="1"/>
  <c r="O550" i="2" a="1"/>
  <c r="P550" i="2" a="1"/>
  <c r="Q550" i="2"/>
  <c r="R550" i="2"/>
  <c r="O550" i="2"/>
  <c r="S550" i="2"/>
  <c r="P550" i="2"/>
  <c r="T550" i="2" s="1"/>
  <c r="O551" i="2" a="1"/>
  <c r="P551" i="2" a="1"/>
  <c r="Q551" i="2"/>
  <c r="R551" i="2"/>
  <c r="O551" i="2"/>
  <c r="S551" i="2"/>
  <c r="P551" i="2"/>
  <c r="T551" i="2" s="1"/>
  <c r="O552" i="2" a="1"/>
  <c r="P552" i="2" a="1"/>
  <c r="Q552" i="2"/>
  <c r="R552" i="2"/>
  <c r="O552" i="2"/>
  <c r="S552" i="2"/>
  <c r="P552" i="2"/>
  <c r="T552" i="2" s="1"/>
  <c r="O553" i="2" a="1"/>
  <c r="P553" i="2" a="1"/>
  <c r="Q553" i="2"/>
  <c r="R553" i="2"/>
  <c r="O553" i="2"/>
  <c r="S553" i="2"/>
  <c r="P553" i="2"/>
  <c r="T553" i="2" s="1"/>
  <c r="O554" i="2" a="1"/>
  <c r="P554" i="2" a="1"/>
  <c r="Q554" i="2"/>
  <c r="R554" i="2"/>
  <c r="O554" i="2"/>
  <c r="S554" i="2"/>
  <c r="P554" i="2"/>
  <c r="T554" i="2" s="1"/>
  <c r="O555" i="2" a="1"/>
  <c r="P555" i="2" a="1"/>
  <c r="Q555" i="2"/>
  <c r="R555" i="2"/>
  <c r="O555" i="2"/>
  <c r="S555" i="2"/>
  <c r="P555" i="2"/>
  <c r="T555" i="2" s="1"/>
  <c r="O556" i="2" a="1"/>
  <c r="P556" i="2" a="1"/>
  <c r="Q556" i="2"/>
  <c r="R556" i="2"/>
  <c r="O556" i="2"/>
  <c r="S556" i="2"/>
  <c r="P556" i="2"/>
  <c r="T556" i="2" s="1"/>
  <c r="O557" i="2" a="1"/>
  <c r="P557" i="2" a="1"/>
  <c r="Q557" i="2"/>
  <c r="R557" i="2"/>
  <c r="O557" i="2"/>
  <c r="S557" i="2"/>
  <c r="P557" i="2"/>
  <c r="T557" i="2" s="1"/>
  <c r="O558" i="2" a="1"/>
  <c r="P558" i="2" a="1"/>
  <c r="Q558" i="2"/>
  <c r="R558" i="2"/>
  <c r="O558" i="2"/>
  <c r="S558" i="2"/>
  <c r="P558" i="2"/>
  <c r="T558" i="2" s="1"/>
  <c r="O559" i="2" a="1"/>
  <c r="P559" i="2" a="1"/>
  <c r="Q559" i="2"/>
  <c r="R559" i="2"/>
  <c r="O559" i="2"/>
  <c r="S559" i="2"/>
  <c r="P559" i="2"/>
  <c r="T559" i="2" s="1"/>
  <c r="O560" i="2" a="1"/>
  <c r="P560" i="2" a="1"/>
  <c r="Q560" i="2"/>
  <c r="R560" i="2"/>
  <c r="O560" i="2"/>
  <c r="S560" i="2"/>
  <c r="P560" i="2"/>
  <c r="T560" i="2" s="1"/>
  <c r="O561" i="2" a="1"/>
  <c r="P561" i="2" a="1"/>
  <c r="Q561" i="2"/>
  <c r="R561" i="2"/>
  <c r="O561" i="2"/>
  <c r="S561" i="2"/>
  <c r="P561" i="2"/>
  <c r="T561" i="2" s="1"/>
  <c r="O562" i="2" a="1"/>
  <c r="P562" i="2" a="1"/>
  <c r="Q562" i="2"/>
  <c r="R562" i="2"/>
  <c r="O562" i="2"/>
  <c r="S562" i="2"/>
  <c r="P562" i="2"/>
  <c r="T562" i="2" s="1"/>
  <c r="O563" i="2" a="1"/>
  <c r="P563" i="2" a="1"/>
  <c r="Q563" i="2"/>
  <c r="R563" i="2"/>
  <c r="O563" i="2"/>
  <c r="S563" i="2"/>
  <c r="P563" i="2"/>
  <c r="T563" i="2" s="1"/>
  <c r="O564" i="2" a="1"/>
  <c r="P564" i="2" a="1"/>
  <c r="Q564" i="2"/>
  <c r="R564" i="2"/>
  <c r="O564" i="2"/>
  <c r="S564" i="2"/>
  <c r="P564" i="2"/>
  <c r="T564" i="2" s="1"/>
  <c r="O565" i="2" a="1"/>
  <c r="P565" i="2" a="1"/>
  <c r="Q565" i="2"/>
  <c r="R565" i="2"/>
  <c r="O565" i="2"/>
  <c r="S565" i="2"/>
  <c r="P565" i="2"/>
  <c r="T565" i="2" s="1"/>
  <c r="O566" i="2" a="1"/>
  <c r="P566" i="2" a="1"/>
  <c r="Q566" i="2"/>
  <c r="R566" i="2"/>
  <c r="O566" i="2"/>
  <c r="S566" i="2"/>
  <c r="P566" i="2"/>
  <c r="T566" i="2" s="1"/>
  <c r="O567" i="2" a="1"/>
  <c r="P567" i="2" a="1"/>
  <c r="Q567" i="2"/>
  <c r="R567" i="2"/>
  <c r="O567" i="2"/>
  <c r="S567" i="2"/>
  <c r="P567" i="2"/>
  <c r="T567" i="2" s="1"/>
  <c r="O568" i="2" a="1"/>
  <c r="P568" i="2" a="1"/>
  <c r="Q568" i="2"/>
  <c r="R568" i="2"/>
  <c r="O568" i="2"/>
  <c r="S568" i="2"/>
  <c r="P568" i="2"/>
  <c r="T568" i="2" s="1"/>
  <c r="O569" i="2" a="1"/>
  <c r="P569" i="2" a="1"/>
  <c r="Q569" i="2"/>
  <c r="R569" i="2"/>
  <c r="O569" i="2"/>
  <c r="S569" i="2"/>
  <c r="P569" i="2"/>
  <c r="T569" i="2" s="1"/>
  <c r="O570" i="2" a="1"/>
  <c r="P570" i="2" a="1"/>
  <c r="Q570" i="2"/>
  <c r="R570" i="2"/>
  <c r="O570" i="2"/>
  <c r="S570" i="2"/>
  <c r="P570" i="2"/>
  <c r="T570" i="2" s="1"/>
  <c r="O571" i="2" a="1"/>
  <c r="P571" i="2" a="1"/>
  <c r="Q571" i="2"/>
  <c r="R571" i="2"/>
  <c r="O571" i="2"/>
  <c r="S571" i="2"/>
  <c r="P571" i="2"/>
  <c r="T571" i="2" s="1"/>
  <c r="O572" i="2" a="1"/>
  <c r="P572" i="2" a="1"/>
  <c r="Q572" i="2"/>
  <c r="R572" i="2"/>
  <c r="O572" i="2"/>
  <c r="S572" i="2"/>
  <c r="P572" i="2"/>
  <c r="T572" i="2" s="1"/>
  <c r="O573" i="2" a="1"/>
  <c r="P573" i="2" a="1"/>
  <c r="Q573" i="2"/>
  <c r="R573" i="2"/>
  <c r="O573" i="2"/>
  <c r="S573" i="2"/>
  <c r="P573" i="2"/>
  <c r="T573" i="2" s="1"/>
  <c r="O574" i="2" a="1"/>
  <c r="P574" i="2" a="1"/>
  <c r="Q574" i="2"/>
  <c r="R574" i="2"/>
  <c r="O574" i="2"/>
  <c r="S574" i="2"/>
  <c r="P574" i="2"/>
  <c r="T574" i="2" s="1"/>
  <c r="O575" i="2" a="1"/>
  <c r="P575" i="2" a="1"/>
  <c r="Q575" i="2"/>
  <c r="R575" i="2"/>
  <c r="O575" i="2"/>
  <c r="S575" i="2"/>
  <c r="P575" i="2"/>
  <c r="T575" i="2" s="1"/>
  <c r="O576" i="2" a="1"/>
  <c r="P576" i="2" a="1"/>
  <c r="Q576" i="2"/>
  <c r="R576" i="2"/>
  <c r="O576" i="2"/>
  <c r="S576" i="2"/>
  <c r="P576" i="2"/>
  <c r="T576" i="2" s="1"/>
  <c r="O577" i="2" a="1"/>
  <c r="P577" i="2" a="1"/>
  <c r="Q577" i="2"/>
  <c r="R577" i="2"/>
  <c r="O577" i="2"/>
  <c r="S577" i="2"/>
  <c r="P577" i="2"/>
  <c r="T577" i="2" s="1"/>
  <c r="O578" i="2" a="1"/>
  <c r="P578" i="2" a="1"/>
  <c r="Q578" i="2"/>
  <c r="R578" i="2"/>
  <c r="O578" i="2"/>
  <c r="S578" i="2"/>
  <c r="P578" i="2"/>
  <c r="T578" i="2" s="1"/>
  <c r="O579" i="2" a="1"/>
  <c r="P579" i="2" a="1"/>
  <c r="Q579" i="2"/>
  <c r="R579" i="2"/>
  <c r="O579" i="2"/>
  <c r="S579" i="2"/>
  <c r="P579" i="2"/>
  <c r="T579" i="2" s="1"/>
  <c r="O580" i="2" a="1"/>
  <c r="P580" i="2" a="1"/>
  <c r="Q580" i="2"/>
  <c r="R580" i="2"/>
  <c r="O580" i="2"/>
  <c r="S580" i="2"/>
  <c r="P580" i="2"/>
  <c r="T580" i="2" s="1"/>
  <c r="O581" i="2" a="1"/>
  <c r="P581" i="2" a="1"/>
  <c r="Q581" i="2"/>
  <c r="R581" i="2"/>
  <c r="O581" i="2"/>
  <c r="S581" i="2"/>
  <c r="P581" i="2"/>
  <c r="T581" i="2" s="1"/>
  <c r="O582" i="2" a="1"/>
  <c r="P582" i="2" a="1"/>
  <c r="Q582" i="2"/>
  <c r="R582" i="2"/>
  <c r="O582" i="2"/>
  <c r="S582" i="2"/>
  <c r="P582" i="2"/>
  <c r="T582" i="2" s="1"/>
  <c r="O583" i="2" a="1"/>
  <c r="P583" i="2" a="1"/>
  <c r="Q583" i="2"/>
  <c r="R583" i="2"/>
  <c r="O583" i="2"/>
  <c r="S583" i="2"/>
  <c r="P583" i="2"/>
  <c r="T583" i="2" s="1"/>
  <c r="O584" i="2" a="1"/>
  <c r="P584" i="2" a="1"/>
  <c r="Q584" i="2"/>
  <c r="R584" i="2"/>
  <c r="O584" i="2"/>
  <c r="S584" i="2"/>
  <c r="P584" i="2"/>
  <c r="T584" i="2" s="1"/>
  <c r="O585" i="2" a="1"/>
  <c r="P585" i="2" a="1"/>
  <c r="Q585" i="2"/>
  <c r="R585" i="2"/>
  <c r="O585" i="2"/>
  <c r="S585" i="2"/>
  <c r="P585" i="2"/>
  <c r="T585" i="2" s="1"/>
  <c r="O586" i="2" a="1"/>
  <c r="P586" i="2" a="1"/>
  <c r="Q586" i="2"/>
  <c r="R586" i="2"/>
  <c r="O586" i="2"/>
  <c r="S586" i="2"/>
  <c r="P586" i="2"/>
  <c r="T586" i="2" s="1"/>
  <c r="O587" i="2" a="1"/>
  <c r="P587" i="2" a="1"/>
  <c r="Q587" i="2"/>
  <c r="R587" i="2"/>
  <c r="O587" i="2"/>
  <c r="S587" i="2"/>
  <c r="P587" i="2"/>
  <c r="T587" i="2" s="1"/>
  <c r="O588" i="2" a="1"/>
  <c r="P588" i="2" a="1"/>
  <c r="Q588" i="2"/>
  <c r="R588" i="2"/>
  <c r="O588" i="2"/>
  <c r="S588" i="2"/>
  <c r="P588" i="2"/>
  <c r="T588" i="2" s="1"/>
  <c r="O589" i="2" a="1"/>
  <c r="P589" i="2" a="1"/>
  <c r="Q589" i="2"/>
  <c r="R589" i="2"/>
  <c r="O589" i="2"/>
  <c r="S589" i="2"/>
  <c r="P589" i="2"/>
  <c r="T589" i="2" s="1"/>
  <c r="O590" i="2" a="1"/>
  <c r="P590" i="2" a="1"/>
  <c r="Q590" i="2"/>
  <c r="R590" i="2"/>
  <c r="O590" i="2"/>
  <c r="S590" i="2"/>
  <c r="P590" i="2"/>
  <c r="T590" i="2" s="1"/>
  <c r="O591" i="2" a="1"/>
  <c r="P591" i="2" a="1"/>
  <c r="Q591" i="2"/>
  <c r="R591" i="2"/>
  <c r="O591" i="2"/>
  <c r="S591" i="2"/>
  <c r="P591" i="2"/>
  <c r="T591" i="2" s="1"/>
  <c r="O592" i="2" a="1"/>
  <c r="P592" i="2" a="1"/>
  <c r="Q592" i="2"/>
  <c r="R592" i="2"/>
  <c r="O592" i="2"/>
  <c r="S592" i="2"/>
  <c r="P592" i="2"/>
  <c r="T592" i="2" s="1"/>
  <c r="O593" i="2" a="1"/>
  <c r="P593" i="2" a="1"/>
  <c r="Q593" i="2"/>
  <c r="R593" i="2"/>
  <c r="O593" i="2"/>
  <c r="S593" i="2"/>
  <c r="P593" i="2"/>
  <c r="T593" i="2" s="1"/>
  <c r="O594" i="2" a="1"/>
  <c r="P594" i="2" a="1"/>
  <c r="Q594" i="2"/>
  <c r="R594" i="2"/>
  <c r="O594" i="2"/>
  <c r="S594" i="2"/>
  <c r="P594" i="2"/>
  <c r="T594" i="2" s="1"/>
  <c r="O595" i="2" a="1"/>
  <c r="P595" i="2" a="1"/>
  <c r="Q595" i="2"/>
  <c r="R595" i="2"/>
  <c r="O595" i="2"/>
  <c r="S595" i="2"/>
  <c r="P595" i="2"/>
  <c r="T595" i="2" s="1"/>
  <c r="O596" i="2" a="1"/>
  <c r="P596" i="2" a="1"/>
  <c r="Q596" i="2"/>
  <c r="R596" i="2"/>
  <c r="O596" i="2"/>
  <c r="S596" i="2"/>
  <c r="P596" i="2"/>
  <c r="T596" i="2" s="1"/>
  <c r="O597" i="2" a="1"/>
  <c r="P597" i="2" a="1"/>
  <c r="Q597" i="2"/>
  <c r="R597" i="2"/>
  <c r="O597" i="2"/>
  <c r="S597" i="2"/>
  <c r="P597" i="2"/>
  <c r="T597" i="2" s="1"/>
  <c r="O598" i="2" a="1"/>
  <c r="P598" i="2" a="1"/>
  <c r="Q598" i="2"/>
  <c r="R598" i="2"/>
  <c r="O598" i="2"/>
  <c r="S598" i="2"/>
  <c r="P598" i="2"/>
  <c r="T598" i="2" s="1"/>
  <c r="O599" i="2" a="1"/>
  <c r="P599" i="2" a="1"/>
  <c r="Q599" i="2"/>
  <c r="R599" i="2"/>
  <c r="O599" i="2"/>
  <c r="S599" i="2"/>
  <c r="P599" i="2"/>
  <c r="T599" i="2" s="1"/>
  <c r="O600" i="2" a="1"/>
  <c r="P600" i="2" a="1"/>
  <c r="Q600" i="2"/>
  <c r="R600" i="2"/>
  <c r="O600" i="2"/>
  <c r="S600" i="2"/>
  <c r="P600" i="2"/>
  <c r="T600" i="2" s="1"/>
  <c r="O601" i="2" a="1"/>
  <c r="P601" i="2" a="1"/>
  <c r="Q601" i="2"/>
  <c r="R601" i="2"/>
  <c r="O601" i="2"/>
  <c r="S601" i="2"/>
  <c r="P601" i="2"/>
  <c r="T601" i="2" s="1"/>
  <c r="O602" i="2" a="1"/>
  <c r="P602" i="2" a="1"/>
  <c r="Q602" i="2"/>
  <c r="R602" i="2"/>
  <c r="O602" i="2"/>
  <c r="S602" i="2"/>
  <c r="P602" i="2"/>
  <c r="T602" i="2" s="1"/>
  <c r="O603" i="2" a="1"/>
  <c r="P603" i="2" a="1"/>
  <c r="Q603" i="2"/>
  <c r="R603" i="2"/>
  <c r="O603" i="2"/>
  <c r="S603" i="2"/>
  <c r="P603" i="2"/>
  <c r="T603" i="2" s="1"/>
  <c r="O604" i="2" a="1"/>
  <c r="P604" i="2" a="1"/>
  <c r="Q604" i="2"/>
  <c r="R604" i="2"/>
  <c r="O604" i="2"/>
  <c r="S604" i="2"/>
  <c r="P604" i="2"/>
  <c r="T604" i="2" s="1"/>
  <c r="O605" i="2" a="1"/>
  <c r="P605" i="2" a="1"/>
  <c r="Q605" i="2"/>
  <c r="R605" i="2"/>
  <c r="O605" i="2"/>
  <c r="S605" i="2"/>
  <c r="P605" i="2"/>
  <c r="T605" i="2" s="1"/>
  <c r="O606" i="2" a="1"/>
  <c r="P606" i="2" a="1"/>
  <c r="Q606" i="2"/>
  <c r="R606" i="2"/>
  <c r="O606" i="2"/>
  <c r="S606" i="2"/>
  <c r="P606" i="2"/>
  <c r="T606" i="2" s="1"/>
  <c r="O607" i="2" a="1"/>
  <c r="P607" i="2" a="1"/>
  <c r="Q607" i="2"/>
  <c r="R607" i="2"/>
  <c r="O607" i="2"/>
  <c r="S607" i="2"/>
  <c r="P607" i="2"/>
  <c r="T607" i="2" s="1"/>
  <c r="O608" i="2" a="1"/>
  <c r="P608" i="2" a="1"/>
  <c r="Q608" i="2"/>
  <c r="R608" i="2"/>
  <c r="O608" i="2"/>
  <c r="S608" i="2"/>
  <c r="P608" i="2"/>
  <c r="T608" i="2" s="1"/>
  <c r="O609" i="2" a="1"/>
  <c r="P609" i="2" a="1"/>
  <c r="Q609" i="2"/>
  <c r="R609" i="2"/>
  <c r="O609" i="2"/>
  <c r="S609" i="2"/>
  <c r="P609" i="2"/>
  <c r="T609" i="2" s="1"/>
  <c r="O610" i="2" a="1"/>
  <c r="P610" i="2" a="1"/>
  <c r="Q610" i="2"/>
  <c r="R610" i="2"/>
  <c r="O610" i="2"/>
  <c r="S610" i="2"/>
  <c r="P610" i="2"/>
  <c r="T610" i="2" s="1"/>
  <c r="O611" i="2" a="1"/>
  <c r="P611" i="2" a="1"/>
  <c r="Q611" i="2"/>
  <c r="R611" i="2"/>
  <c r="O611" i="2"/>
  <c r="S611" i="2"/>
  <c r="P611" i="2"/>
  <c r="T611" i="2" s="1"/>
  <c r="O612" i="2" a="1"/>
  <c r="P612" i="2" a="1"/>
  <c r="Q612" i="2"/>
  <c r="R612" i="2"/>
  <c r="O612" i="2"/>
  <c r="S612" i="2"/>
  <c r="P612" i="2"/>
  <c r="T612" i="2" s="1"/>
  <c r="O613" i="2" a="1"/>
  <c r="P613" i="2" a="1"/>
  <c r="Q613" i="2"/>
  <c r="R613" i="2"/>
  <c r="O613" i="2"/>
  <c r="S613" i="2"/>
  <c r="P613" i="2"/>
  <c r="T613" i="2" s="1"/>
  <c r="O614" i="2" a="1"/>
  <c r="P614" i="2" a="1"/>
  <c r="Q614" i="2"/>
  <c r="R614" i="2"/>
  <c r="O614" i="2"/>
  <c r="S614" i="2"/>
  <c r="P614" i="2"/>
  <c r="T614" i="2" s="1"/>
  <c r="O615" i="2" a="1"/>
  <c r="P615" i="2" a="1"/>
  <c r="Q615" i="2"/>
  <c r="R615" i="2"/>
  <c r="O615" i="2"/>
  <c r="S615" i="2"/>
  <c r="P615" i="2"/>
  <c r="T615" i="2" s="1"/>
  <c r="O616" i="2" a="1"/>
  <c r="P616" i="2" a="1"/>
  <c r="Q616" i="2"/>
  <c r="R616" i="2"/>
  <c r="O616" i="2"/>
  <c r="S616" i="2"/>
  <c r="P616" i="2"/>
  <c r="T616" i="2" s="1"/>
  <c r="O617" i="2" a="1"/>
  <c r="P617" i="2" a="1"/>
  <c r="Q617" i="2"/>
  <c r="R617" i="2"/>
  <c r="O617" i="2"/>
  <c r="S617" i="2"/>
  <c r="P617" i="2"/>
  <c r="T617" i="2" s="1"/>
  <c r="O618" i="2" a="1"/>
  <c r="P618" i="2" a="1"/>
  <c r="Q618" i="2"/>
  <c r="R618" i="2"/>
  <c r="O618" i="2"/>
  <c r="S618" i="2"/>
  <c r="P618" i="2"/>
  <c r="T618" i="2" s="1"/>
  <c r="O619" i="2" a="1"/>
  <c r="P619" i="2" a="1"/>
  <c r="Q619" i="2"/>
  <c r="R619" i="2"/>
  <c r="O619" i="2"/>
  <c r="S619" i="2"/>
  <c r="P619" i="2"/>
  <c r="T619" i="2" s="1"/>
  <c r="O620" i="2" a="1"/>
  <c r="P620" i="2" a="1"/>
  <c r="Q620" i="2"/>
  <c r="R620" i="2"/>
  <c r="O620" i="2"/>
  <c r="S620" i="2"/>
  <c r="P620" i="2"/>
  <c r="T620" i="2" s="1"/>
  <c r="O621" i="2" a="1"/>
  <c r="P621" i="2" a="1"/>
  <c r="Q621" i="2"/>
  <c r="R621" i="2"/>
  <c r="O621" i="2"/>
  <c r="S621" i="2"/>
  <c r="P621" i="2"/>
  <c r="T621" i="2" s="1"/>
  <c r="O622" i="2" a="1"/>
  <c r="P622" i="2" a="1"/>
  <c r="Q622" i="2"/>
  <c r="R622" i="2"/>
  <c r="O622" i="2"/>
  <c r="S622" i="2"/>
  <c r="P622" i="2"/>
  <c r="T622" i="2" s="1"/>
  <c r="O623" i="2" a="1"/>
  <c r="P623" i="2" a="1"/>
  <c r="Q623" i="2"/>
  <c r="R623" i="2"/>
  <c r="O623" i="2"/>
  <c r="S623" i="2"/>
  <c r="P623" i="2"/>
  <c r="T623" i="2" s="1"/>
  <c r="O624" i="2" a="1"/>
  <c r="P624" i="2" a="1"/>
  <c r="Q624" i="2"/>
  <c r="R624" i="2"/>
  <c r="O624" i="2"/>
  <c r="S624" i="2"/>
  <c r="P624" i="2"/>
  <c r="T624" i="2" s="1"/>
  <c r="O625" i="2" a="1"/>
  <c r="P625" i="2" a="1"/>
  <c r="Q625" i="2"/>
  <c r="R625" i="2"/>
  <c r="O625" i="2"/>
  <c r="S625" i="2"/>
  <c r="P625" i="2"/>
  <c r="T625" i="2" s="1"/>
  <c r="O626" i="2" a="1"/>
  <c r="P626" i="2" a="1"/>
  <c r="Q626" i="2"/>
  <c r="R626" i="2"/>
  <c r="O626" i="2"/>
  <c r="S626" i="2"/>
  <c r="P626" i="2"/>
  <c r="T626" i="2" s="1"/>
  <c r="O627" i="2" a="1"/>
  <c r="P627" i="2" a="1"/>
  <c r="Q627" i="2"/>
  <c r="R627" i="2"/>
  <c r="O627" i="2"/>
  <c r="S627" i="2"/>
  <c r="P627" i="2"/>
  <c r="T627" i="2" s="1"/>
  <c r="O628" i="2" a="1"/>
  <c r="P628" i="2" a="1"/>
  <c r="Q628" i="2"/>
  <c r="R628" i="2"/>
  <c r="O628" i="2"/>
  <c r="S628" i="2"/>
  <c r="P628" i="2"/>
  <c r="T628" i="2" s="1"/>
  <c r="O629" i="2" a="1"/>
  <c r="P629" i="2" a="1"/>
  <c r="Q629" i="2"/>
  <c r="R629" i="2"/>
  <c r="O629" i="2"/>
  <c r="S629" i="2"/>
  <c r="P629" i="2"/>
  <c r="T629" i="2" s="1"/>
  <c r="O630" i="2" a="1"/>
  <c r="P630" i="2" a="1"/>
  <c r="Q630" i="2"/>
  <c r="R630" i="2"/>
  <c r="O630" i="2"/>
  <c r="S630" i="2"/>
  <c r="P630" i="2"/>
  <c r="T630" i="2" s="1"/>
  <c r="O631" i="2" a="1"/>
  <c r="P631" i="2" a="1"/>
  <c r="Q631" i="2"/>
  <c r="R631" i="2"/>
  <c r="O631" i="2"/>
  <c r="S631" i="2"/>
  <c r="P631" i="2"/>
  <c r="T631" i="2" s="1"/>
  <c r="O632" i="2" a="1"/>
  <c r="P632" i="2" a="1"/>
  <c r="Q632" i="2"/>
  <c r="R632" i="2"/>
  <c r="O632" i="2"/>
  <c r="S632" i="2"/>
  <c r="P632" i="2"/>
  <c r="T632" i="2" s="1"/>
  <c r="O633" i="2" a="1"/>
  <c r="P633" i="2" a="1"/>
  <c r="Q633" i="2"/>
  <c r="R633" i="2"/>
  <c r="O633" i="2"/>
  <c r="S633" i="2"/>
  <c r="P633" i="2"/>
  <c r="T633" i="2" s="1"/>
  <c r="O634" i="2" a="1"/>
  <c r="P634" i="2" a="1"/>
  <c r="Q634" i="2"/>
  <c r="R634" i="2"/>
  <c r="O634" i="2"/>
  <c r="S634" i="2"/>
  <c r="P634" i="2"/>
  <c r="T634" i="2" s="1"/>
  <c r="O635" i="2" a="1"/>
  <c r="P635" i="2" a="1"/>
  <c r="Q635" i="2"/>
  <c r="R635" i="2"/>
  <c r="O635" i="2"/>
  <c r="S635" i="2"/>
  <c r="P635" i="2"/>
  <c r="T635" i="2" s="1"/>
  <c r="O636" i="2" a="1"/>
  <c r="P636" i="2" a="1"/>
  <c r="Q636" i="2"/>
  <c r="R636" i="2"/>
  <c r="O636" i="2"/>
  <c r="S636" i="2"/>
  <c r="P636" i="2"/>
  <c r="T636" i="2" s="1"/>
  <c r="O637" i="2" a="1"/>
  <c r="P637" i="2" a="1"/>
  <c r="Q637" i="2"/>
  <c r="R637" i="2"/>
  <c r="O637" i="2"/>
  <c r="S637" i="2"/>
  <c r="P637" i="2"/>
  <c r="T637" i="2" s="1"/>
  <c r="O638" i="2" a="1"/>
  <c r="P638" i="2" a="1"/>
  <c r="Q638" i="2"/>
  <c r="R638" i="2"/>
  <c r="O638" i="2"/>
  <c r="S638" i="2"/>
  <c r="P638" i="2"/>
  <c r="T638" i="2" s="1"/>
  <c r="O639" i="2" a="1"/>
  <c r="P639" i="2" a="1"/>
  <c r="Q639" i="2"/>
  <c r="R639" i="2"/>
  <c r="O639" i="2"/>
  <c r="S639" i="2"/>
  <c r="P639" i="2"/>
  <c r="T639" i="2" s="1"/>
  <c r="O640" i="2" a="1"/>
  <c r="P640" i="2" a="1"/>
  <c r="Q640" i="2"/>
  <c r="R640" i="2"/>
  <c r="O640" i="2"/>
  <c r="S640" i="2"/>
  <c r="P640" i="2"/>
  <c r="T640" i="2" s="1"/>
  <c r="O641" i="2" a="1"/>
  <c r="P641" i="2" a="1"/>
  <c r="Q641" i="2"/>
  <c r="R641" i="2"/>
  <c r="O641" i="2"/>
  <c r="S641" i="2"/>
  <c r="P641" i="2"/>
  <c r="T641" i="2" s="1"/>
  <c r="O642" i="2" a="1"/>
  <c r="P642" i="2" a="1"/>
  <c r="Q642" i="2"/>
  <c r="R642" i="2"/>
  <c r="O642" i="2"/>
  <c r="S642" i="2"/>
  <c r="P642" i="2"/>
  <c r="T642" i="2" s="1"/>
  <c r="O643" i="2" a="1"/>
  <c r="P643" i="2" a="1"/>
  <c r="Q643" i="2"/>
  <c r="R643" i="2"/>
  <c r="O643" i="2"/>
  <c r="S643" i="2"/>
  <c r="P643" i="2"/>
  <c r="T643" i="2" s="1"/>
  <c r="O644" i="2" a="1"/>
  <c r="P644" i="2" a="1"/>
  <c r="Q644" i="2"/>
  <c r="R644" i="2"/>
  <c r="O644" i="2"/>
  <c r="S644" i="2"/>
  <c r="P644" i="2"/>
  <c r="T644" i="2" s="1"/>
  <c r="O645" i="2" a="1"/>
  <c r="P645" i="2" a="1"/>
  <c r="Q645" i="2"/>
  <c r="R645" i="2"/>
  <c r="O645" i="2"/>
  <c r="S645" i="2"/>
  <c r="P645" i="2"/>
  <c r="T645" i="2" s="1"/>
  <c r="O646" i="2" a="1"/>
  <c r="P646" i="2" a="1"/>
  <c r="Q646" i="2"/>
  <c r="R646" i="2"/>
  <c r="O646" i="2"/>
  <c r="S646" i="2"/>
  <c r="P646" i="2"/>
  <c r="T646" i="2" s="1"/>
  <c r="O647" i="2" a="1"/>
  <c r="P647" i="2" a="1"/>
  <c r="Q647" i="2"/>
  <c r="R647" i="2"/>
  <c r="O647" i="2"/>
  <c r="S647" i="2"/>
  <c r="P647" i="2"/>
  <c r="T647" i="2" s="1"/>
  <c r="O648" i="2" a="1"/>
  <c r="P648" i="2" a="1"/>
  <c r="Q648" i="2"/>
  <c r="R648" i="2"/>
  <c r="O648" i="2"/>
  <c r="S648" i="2"/>
  <c r="P648" i="2"/>
  <c r="T648" i="2" s="1"/>
  <c r="O649" i="2" a="1"/>
  <c r="P649" i="2" a="1"/>
  <c r="Q649" i="2"/>
  <c r="R649" i="2"/>
  <c r="O649" i="2"/>
  <c r="S649" i="2"/>
  <c r="P649" i="2"/>
  <c r="T649" i="2" s="1"/>
  <c r="O650" i="2" a="1"/>
  <c r="P650" i="2" a="1"/>
  <c r="Q650" i="2"/>
  <c r="R650" i="2"/>
  <c r="O650" i="2"/>
  <c r="S650" i="2"/>
  <c r="P650" i="2"/>
  <c r="T650" i="2" s="1"/>
  <c r="O651" i="2" a="1"/>
  <c r="P651" i="2" a="1"/>
  <c r="Q651" i="2"/>
  <c r="R651" i="2"/>
  <c r="O651" i="2"/>
  <c r="S651" i="2"/>
  <c r="P651" i="2"/>
  <c r="T651" i="2" s="1"/>
  <c r="O652" i="2" a="1"/>
  <c r="P652" i="2" a="1"/>
  <c r="Q652" i="2"/>
  <c r="R652" i="2"/>
  <c r="O652" i="2"/>
  <c r="S652" i="2"/>
  <c r="P652" i="2"/>
  <c r="T652" i="2" s="1"/>
  <c r="O653" i="2" a="1"/>
  <c r="P653" i="2" a="1"/>
  <c r="Q653" i="2"/>
  <c r="R653" i="2"/>
  <c r="O653" i="2"/>
  <c r="S653" i="2"/>
  <c r="P653" i="2"/>
  <c r="T653" i="2" s="1"/>
  <c r="O654" i="2" a="1"/>
  <c r="P654" i="2" a="1"/>
  <c r="Q654" i="2"/>
  <c r="R654" i="2"/>
  <c r="O654" i="2"/>
  <c r="S654" i="2"/>
  <c r="P654" i="2"/>
  <c r="T654" i="2" s="1"/>
  <c r="O655" i="2" a="1"/>
  <c r="P655" i="2" a="1"/>
  <c r="Q655" i="2"/>
  <c r="R655" i="2"/>
  <c r="O655" i="2"/>
  <c r="S655" i="2"/>
  <c r="P655" i="2"/>
  <c r="T655" i="2" s="1"/>
  <c r="O656" i="2" a="1"/>
  <c r="P656" i="2" a="1"/>
  <c r="Q656" i="2"/>
  <c r="R656" i="2"/>
  <c r="O656" i="2"/>
  <c r="S656" i="2"/>
  <c r="P656" i="2"/>
  <c r="T656" i="2" s="1"/>
  <c r="O657" i="2" a="1"/>
  <c r="P657" i="2" a="1"/>
  <c r="Q657" i="2"/>
  <c r="R657" i="2"/>
  <c r="O657" i="2"/>
  <c r="S657" i="2"/>
  <c r="P657" i="2"/>
  <c r="T657" i="2" s="1"/>
  <c r="O658" i="2" a="1"/>
  <c r="P658" i="2" a="1"/>
  <c r="Q658" i="2"/>
  <c r="R658" i="2"/>
  <c r="O658" i="2"/>
  <c r="S658" i="2"/>
  <c r="P658" i="2"/>
  <c r="T658" i="2" s="1"/>
  <c r="O659" i="2" a="1"/>
  <c r="P659" i="2" a="1"/>
  <c r="Q659" i="2"/>
  <c r="R659" i="2"/>
  <c r="O659" i="2"/>
  <c r="S659" i="2"/>
  <c r="P659" i="2"/>
  <c r="T659" i="2" s="1"/>
  <c r="O660" i="2" a="1"/>
  <c r="P660" i="2" a="1"/>
  <c r="Q660" i="2"/>
  <c r="R660" i="2"/>
  <c r="O660" i="2"/>
  <c r="S660" i="2"/>
  <c r="P660" i="2"/>
  <c r="T660" i="2" s="1"/>
  <c r="O661" i="2" a="1"/>
  <c r="P661" i="2" a="1"/>
  <c r="Q661" i="2"/>
  <c r="R661" i="2"/>
  <c r="O661" i="2"/>
  <c r="S661" i="2"/>
  <c r="P661" i="2"/>
  <c r="T661" i="2" s="1"/>
  <c r="O662" i="2" a="1"/>
  <c r="P662" i="2" a="1"/>
  <c r="Q662" i="2"/>
  <c r="R662" i="2"/>
  <c r="O662" i="2"/>
  <c r="S662" i="2"/>
  <c r="P662" i="2"/>
  <c r="T662" i="2" s="1"/>
  <c r="O663" i="2" a="1"/>
  <c r="P663" i="2" a="1"/>
  <c r="Q663" i="2"/>
  <c r="R663" i="2"/>
  <c r="O663" i="2"/>
  <c r="S663" i="2"/>
  <c r="P663" i="2"/>
  <c r="T663" i="2" s="1"/>
  <c r="O664" i="2" a="1"/>
  <c r="P664" i="2" a="1"/>
  <c r="Q664" i="2"/>
  <c r="R664" i="2"/>
  <c r="O664" i="2"/>
  <c r="S664" i="2"/>
  <c r="P664" i="2"/>
  <c r="T664" i="2" s="1"/>
  <c r="O665" i="2" a="1"/>
  <c r="P665" i="2" a="1"/>
  <c r="Q665" i="2"/>
  <c r="R665" i="2"/>
  <c r="O665" i="2"/>
  <c r="S665" i="2"/>
  <c r="P665" i="2"/>
  <c r="T665" i="2" s="1"/>
  <c r="O666" i="2" a="1"/>
  <c r="P666" i="2" a="1"/>
  <c r="Q666" i="2"/>
  <c r="R666" i="2"/>
  <c r="O666" i="2"/>
  <c r="S666" i="2"/>
  <c r="P666" i="2"/>
  <c r="T666" i="2" s="1"/>
  <c r="O667" i="2" a="1"/>
  <c r="P667" i="2" a="1"/>
  <c r="Q667" i="2"/>
  <c r="R667" i="2"/>
  <c r="O667" i="2"/>
  <c r="S667" i="2"/>
  <c r="P667" i="2"/>
  <c r="T667" i="2" s="1"/>
  <c r="O668" i="2" a="1"/>
  <c r="P668" i="2" a="1"/>
  <c r="Q668" i="2"/>
  <c r="R668" i="2"/>
  <c r="O668" i="2"/>
  <c r="S668" i="2"/>
  <c r="P668" i="2"/>
  <c r="T668" i="2" s="1"/>
  <c r="O669" i="2" a="1"/>
  <c r="P669" i="2" a="1"/>
  <c r="Q669" i="2"/>
  <c r="R669" i="2"/>
  <c r="O669" i="2"/>
  <c r="S669" i="2"/>
  <c r="P669" i="2"/>
  <c r="T669" i="2" s="1"/>
  <c r="O670" i="2" a="1"/>
  <c r="P670" i="2" a="1"/>
  <c r="Q670" i="2"/>
  <c r="R670" i="2"/>
  <c r="O670" i="2"/>
  <c r="S670" i="2"/>
  <c r="P670" i="2"/>
  <c r="T670" i="2" s="1"/>
  <c r="O671" i="2" a="1"/>
  <c r="P671" i="2" a="1"/>
  <c r="Q671" i="2"/>
  <c r="R671" i="2"/>
  <c r="O671" i="2"/>
  <c r="S671" i="2"/>
  <c r="P671" i="2"/>
  <c r="T671" i="2" s="1"/>
  <c r="O672" i="2" a="1"/>
  <c r="P672" i="2" a="1"/>
  <c r="Q672" i="2"/>
  <c r="R672" i="2"/>
  <c r="O672" i="2"/>
  <c r="S672" i="2"/>
  <c r="P672" i="2"/>
  <c r="T672" i="2" s="1"/>
  <c r="O673" i="2" a="1"/>
  <c r="P673" i="2" a="1"/>
  <c r="Q673" i="2"/>
  <c r="R673" i="2"/>
  <c r="O673" i="2"/>
  <c r="S673" i="2"/>
  <c r="P673" i="2"/>
  <c r="T673" i="2" s="1"/>
  <c r="O674" i="2" a="1"/>
  <c r="P674" i="2" a="1"/>
  <c r="Q674" i="2"/>
  <c r="R674" i="2"/>
  <c r="O674" i="2"/>
  <c r="S674" i="2"/>
  <c r="P674" i="2"/>
  <c r="T674" i="2" s="1"/>
  <c r="O675" i="2" a="1"/>
  <c r="P675" i="2" a="1"/>
  <c r="Q675" i="2"/>
  <c r="R675" i="2"/>
  <c r="O675" i="2"/>
  <c r="S675" i="2"/>
  <c r="P675" i="2"/>
  <c r="T675" i="2" s="1"/>
  <c r="O676" i="2" a="1"/>
  <c r="P676" i="2" a="1"/>
  <c r="Q676" i="2"/>
  <c r="R676" i="2"/>
  <c r="O676" i="2"/>
  <c r="S676" i="2"/>
  <c r="P676" i="2"/>
  <c r="T676" i="2" s="1"/>
  <c r="O677" i="2" a="1"/>
  <c r="P677" i="2" a="1"/>
  <c r="Q677" i="2"/>
  <c r="R677" i="2"/>
  <c r="O677" i="2"/>
  <c r="S677" i="2"/>
  <c r="P677" i="2"/>
  <c r="T677" i="2" s="1"/>
  <c r="O678" i="2" a="1"/>
  <c r="P678" i="2" a="1"/>
  <c r="Q678" i="2"/>
  <c r="R678" i="2"/>
  <c r="O678" i="2"/>
  <c r="S678" i="2"/>
  <c r="P678" i="2"/>
  <c r="T678" i="2" s="1"/>
  <c r="O679" i="2" a="1"/>
  <c r="P679" i="2" a="1"/>
  <c r="Q679" i="2"/>
  <c r="R679" i="2"/>
  <c r="O679" i="2"/>
  <c r="S679" i="2"/>
  <c r="P679" i="2"/>
  <c r="T679" i="2" s="1"/>
  <c r="O680" i="2" a="1"/>
  <c r="P680" i="2" a="1"/>
  <c r="Q680" i="2"/>
  <c r="R680" i="2"/>
  <c r="O680" i="2"/>
  <c r="S680" i="2"/>
  <c r="P680" i="2"/>
  <c r="T680" i="2" s="1"/>
  <c r="O681" i="2" a="1"/>
  <c r="P681" i="2" a="1"/>
  <c r="Q681" i="2"/>
  <c r="R681" i="2"/>
  <c r="O681" i="2"/>
  <c r="S681" i="2"/>
  <c r="P681" i="2"/>
  <c r="T681" i="2" s="1"/>
  <c r="O682" i="2" a="1"/>
  <c r="P682" i="2" a="1"/>
  <c r="Q682" i="2"/>
  <c r="R682" i="2"/>
  <c r="O682" i="2"/>
  <c r="S682" i="2"/>
  <c r="P682" i="2"/>
  <c r="T682" i="2" s="1"/>
  <c r="O683" i="2" a="1"/>
  <c r="P683" i="2" a="1"/>
  <c r="Q683" i="2"/>
  <c r="R683" i="2"/>
  <c r="O683" i="2"/>
  <c r="S683" i="2"/>
  <c r="P683" i="2"/>
  <c r="T683" i="2" s="1"/>
  <c r="O684" i="2" a="1"/>
  <c r="P684" i="2" a="1"/>
  <c r="Q684" i="2"/>
  <c r="R684" i="2"/>
  <c r="O684" i="2"/>
  <c r="S684" i="2"/>
  <c r="P684" i="2"/>
  <c r="T684" i="2" s="1"/>
  <c r="O685" i="2" a="1"/>
  <c r="P685" i="2" a="1"/>
  <c r="Q685" i="2"/>
  <c r="R685" i="2"/>
  <c r="O685" i="2"/>
  <c r="S685" i="2"/>
  <c r="P685" i="2"/>
  <c r="T685" i="2" s="1"/>
  <c r="O686" i="2" a="1"/>
  <c r="P686" i="2" a="1"/>
  <c r="Q686" i="2"/>
  <c r="R686" i="2"/>
  <c r="O686" i="2"/>
  <c r="S686" i="2"/>
  <c r="P686" i="2"/>
  <c r="T686" i="2" s="1"/>
  <c r="O687" i="2" a="1"/>
  <c r="P687" i="2" a="1"/>
  <c r="Q687" i="2"/>
  <c r="R687" i="2"/>
  <c r="O687" i="2"/>
  <c r="S687" i="2"/>
  <c r="P687" i="2"/>
  <c r="T687" i="2" s="1"/>
  <c r="O688" i="2" a="1"/>
  <c r="P688" i="2" a="1"/>
  <c r="Q688" i="2"/>
  <c r="R688" i="2"/>
  <c r="O688" i="2"/>
  <c r="S688" i="2"/>
  <c r="P688" i="2"/>
  <c r="T688" i="2" s="1"/>
  <c r="O689" i="2" a="1"/>
  <c r="P689" i="2" a="1"/>
  <c r="Q689" i="2"/>
  <c r="R689" i="2"/>
  <c r="O689" i="2"/>
  <c r="S689" i="2"/>
  <c r="P689" i="2"/>
  <c r="T689" i="2" s="1"/>
  <c r="O690" i="2" a="1"/>
  <c r="P690" i="2" a="1"/>
  <c r="Q690" i="2"/>
  <c r="R690" i="2"/>
  <c r="O690" i="2"/>
  <c r="S690" i="2"/>
  <c r="P690" i="2"/>
  <c r="T690" i="2" s="1"/>
  <c r="O691" i="2" a="1"/>
  <c r="P691" i="2" a="1"/>
  <c r="Q691" i="2"/>
  <c r="R691" i="2"/>
  <c r="O691" i="2"/>
  <c r="S691" i="2"/>
  <c r="P691" i="2"/>
  <c r="T691" i="2" s="1"/>
  <c r="O692" i="2" a="1"/>
  <c r="P692" i="2" a="1"/>
  <c r="Q692" i="2"/>
  <c r="R692" i="2"/>
  <c r="O692" i="2"/>
  <c r="S692" i="2"/>
  <c r="P692" i="2"/>
  <c r="T692" i="2" s="1"/>
  <c r="O693" i="2" a="1"/>
  <c r="P693" i="2" a="1"/>
  <c r="Q693" i="2"/>
  <c r="R693" i="2"/>
  <c r="O693" i="2"/>
  <c r="S693" i="2"/>
  <c r="P693" i="2"/>
  <c r="T693" i="2" s="1"/>
  <c r="O694" i="2" a="1"/>
  <c r="P694" i="2" a="1"/>
  <c r="Q694" i="2"/>
  <c r="R694" i="2"/>
  <c r="O694" i="2"/>
  <c r="S694" i="2"/>
  <c r="P694" i="2"/>
  <c r="T694" i="2" s="1"/>
  <c r="O695" i="2" a="1"/>
  <c r="P695" i="2" a="1"/>
  <c r="Q695" i="2"/>
  <c r="R695" i="2"/>
  <c r="O695" i="2"/>
  <c r="S695" i="2"/>
  <c r="P695" i="2"/>
  <c r="T695" i="2" s="1"/>
  <c r="O696" i="2" a="1"/>
  <c r="P696" i="2" a="1"/>
  <c r="Q696" i="2"/>
  <c r="R696" i="2"/>
  <c r="O696" i="2"/>
  <c r="S696" i="2"/>
  <c r="P696" i="2"/>
  <c r="T696" i="2" s="1"/>
  <c r="O697" i="2" a="1"/>
  <c r="P697" i="2" a="1"/>
  <c r="Q697" i="2"/>
  <c r="R697" i="2"/>
  <c r="O697" i="2"/>
  <c r="S697" i="2"/>
  <c r="P697" i="2"/>
  <c r="T697" i="2" s="1"/>
  <c r="O698" i="2" a="1"/>
  <c r="P698" i="2" a="1"/>
  <c r="Q698" i="2"/>
  <c r="R698" i="2"/>
  <c r="O698" i="2"/>
  <c r="S698" i="2"/>
  <c r="P698" i="2"/>
  <c r="T698" i="2" s="1"/>
  <c r="O699" i="2" a="1"/>
  <c r="P699" i="2" a="1"/>
  <c r="Q699" i="2"/>
  <c r="R699" i="2"/>
  <c r="O699" i="2"/>
  <c r="S699" i="2"/>
  <c r="P699" i="2"/>
  <c r="T699" i="2" s="1"/>
  <c r="O700" i="2" a="1"/>
  <c r="P700" i="2" a="1"/>
  <c r="Q700" i="2"/>
  <c r="R700" i="2"/>
  <c r="O700" i="2"/>
  <c r="S700" i="2"/>
  <c r="P700" i="2"/>
  <c r="T700" i="2" s="1"/>
  <c r="O701" i="2" a="1"/>
  <c r="P701" i="2" a="1"/>
  <c r="Q701" i="2"/>
  <c r="R701" i="2"/>
  <c r="O701" i="2"/>
  <c r="S701" i="2"/>
  <c r="P701" i="2"/>
  <c r="T701" i="2" s="1"/>
  <c r="O702" i="2" a="1"/>
  <c r="P702" i="2" a="1"/>
  <c r="Q702" i="2"/>
  <c r="R702" i="2"/>
  <c r="O702" i="2"/>
  <c r="S702" i="2"/>
  <c r="P702" i="2"/>
  <c r="T702" i="2" s="1"/>
  <c r="O703" i="2" a="1"/>
  <c r="P703" i="2" a="1"/>
  <c r="Q703" i="2"/>
  <c r="R703" i="2"/>
  <c r="O703" i="2"/>
  <c r="S703" i="2"/>
  <c r="P703" i="2"/>
  <c r="T703" i="2" s="1"/>
  <c r="O704" i="2" a="1"/>
  <c r="P704" i="2" a="1"/>
  <c r="Q704" i="2"/>
  <c r="R704" i="2"/>
  <c r="O704" i="2"/>
  <c r="S704" i="2"/>
  <c r="P704" i="2"/>
  <c r="T704" i="2" s="1"/>
  <c r="O705" i="2" a="1"/>
  <c r="P705" i="2" a="1"/>
  <c r="Q705" i="2"/>
  <c r="R705" i="2"/>
  <c r="O705" i="2"/>
  <c r="S705" i="2"/>
  <c r="P705" i="2"/>
  <c r="T705" i="2" s="1"/>
  <c r="O706" i="2" a="1"/>
  <c r="P706" i="2" a="1"/>
  <c r="Q706" i="2"/>
  <c r="R706" i="2"/>
  <c r="O706" i="2"/>
  <c r="S706" i="2"/>
  <c r="P706" i="2"/>
  <c r="T706" i="2" s="1"/>
  <c r="O707" i="2" a="1"/>
  <c r="P707" i="2" a="1"/>
  <c r="Q707" i="2"/>
  <c r="R707" i="2"/>
  <c r="O707" i="2"/>
  <c r="S707" i="2"/>
  <c r="P707" i="2"/>
  <c r="T707" i="2" s="1"/>
  <c r="O708" i="2" a="1"/>
  <c r="P708" i="2" a="1"/>
  <c r="Q708" i="2"/>
  <c r="R708" i="2"/>
  <c r="O708" i="2"/>
  <c r="S708" i="2"/>
  <c r="P708" i="2"/>
  <c r="T708" i="2" s="1"/>
  <c r="O709" i="2" a="1"/>
  <c r="P709" i="2" a="1"/>
  <c r="Q709" i="2"/>
  <c r="R709" i="2"/>
  <c r="O709" i="2"/>
  <c r="S709" i="2"/>
  <c r="P709" i="2"/>
  <c r="T709" i="2" s="1"/>
  <c r="O710" i="2" a="1"/>
  <c r="P710" i="2" a="1"/>
  <c r="Q710" i="2"/>
  <c r="R710" i="2"/>
  <c r="O710" i="2"/>
  <c r="S710" i="2"/>
  <c r="P710" i="2"/>
  <c r="T710" i="2" s="1"/>
  <c r="O711" i="2" a="1"/>
  <c r="P711" i="2" a="1"/>
  <c r="Q711" i="2"/>
  <c r="R711" i="2"/>
  <c r="O711" i="2"/>
  <c r="S711" i="2"/>
  <c r="P711" i="2"/>
  <c r="T711" i="2" s="1"/>
  <c r="O712" i="2" a="1"/>
  <c r="P712" i="2" a="1"/>
  <c r="Q712" i="2"/>
  <c r="R712" i="2"/>
  <c r="O712" i="2"/>
  <c r="S712" i="2"/>
  <c r="P712" i="2"/>
  <c r="T712" i="2" s="1"/>
  <c r="O713" i="2" a="1"/>
  <c r="P713" i="2" a="1"/>
  <c r="Q713" i="2"/>
  <c r="R713" i="2"/>
  <c r="O713" i="2"/>
  <c r="S713" i="2"/>
  <c r="P713" i="2"/>
  <c r="T713" i="2" s="1"/>
  <c r="O714" i="2" a="1"/>
  <c r="P714" i="2" a="1"/>
  <c r="Q714" i="2"/>
  <c r="R714" i="2"/>
  <c r="O714" i="2"/>
  <c r="S714" i="2"/>
  <c r="P714" i="2"/>
  <c r="T714" i="2" s="1"/>
  <c r="O715" i="2" a="1"/>
  <c r="P715" i="2" a="1"/>
  <c r="Q715" i="2"/>
  <c r="R715" i="2"/>
  <c r="O715" i="2"/>
  <c r="S715" i="2"/>
  <c r="P715" i="2"/>
  <c r="T715" i="2" s="1"/>
  <c r="O716" i="2" a="1"/>
  <c r="P716" i="2" a="1"/>
  <c r="Q716" i="2"/>
  <c r="R716" i="2"/>
  <c r="O716" i="2"/>
  <c r="S716" i="2"/>
  <c r="P716" i="2"/>
  <c r="T716" i="2" s="1"/>
  <c r="O717" i="2" a="1"/>
  <c r="P717" i="2" a="1"/>
  <c r="Q717" i="2"/>
  <c r="R717" i="2"/>
  <c r="O717" i="2"/>
  <c r="S717" i="2"/>
  <c r="P717" i="2"/>
  <c r="T717" i="2" s="1"/>
  <c r="O718" i="2" a="1"/>
  <c r="P718" i="2" a="1"/>
  <c r="Q718" i="2"/>
  <c r="R718" i="2"/>
  <c r="O718" i="2"/>
  <c r="S718" i="2"/>
  <c r="P718" i="2"/>
  <c r="T718" i="2" s="1"/>
  <c r="O719" i="2" a="1"/>
  <c r="P719" i="2" a="1"/>
  <c r="Q719" i="2"/>
  <c r="R719" i="2"/>
  <c r="O719" i="2"/>
  <c r="S719" i="2"/>
  <c r="P719" i="2"/>
  <c r="T719" i="2" s="1"/>
  <c r="O720" i="2" a="1"/>
  <c r="P720" i="2" a="1"/>
  <c r="Q720" i="2"/>
  <c r="R720" i="2"/>
  <c r="O720" i="2"/>
  <c r="S720" i="2"/>
  <c r="P720" i="2"/>
  <c r="T720" i="2" s="1"/>
  <c r="O721" i="2" a="1"/>
  <c r="P721" i="2" a="1"/>
  <c r="Q721" i="2"/>
  <c r="R721" i="2"/>
  <c r="O721" i="2"/>
  <c r="S721" i="2"/>
  <c r="P721" i="2"/>
  <c r="T721" i="2" s="1"/>
  <c r="O722" i="2" a="1"/>
  <c r="P722" i="2" a="1"/>
  <c r="Q722" i="2"/>
  <c r="R722" i="2"/>
  <c r="O722" i="2"/>
  <c r="S722" i="2"/>
  <c r="P722" i="2"/>
  <c r="T722" i="2" s="1"/>
  <c r="O723" i="2" a="1"/>
  <c r="P723" i="2" a="1"/>
  <c r="Q723" i="2"/>
  <c r="R723" i="2"/>
  <c r="O723" i="2"/>
  <c r="S723" i="2"/>
  <c r="P723" i="2"/>
  <c r="T723" i="2" s="1"/>
  <c r="O724" i="2" a="1"/>
  <c r="P724" i="2" a="1"/>
  <c r="Q724" i="2"/>
  <c r="R724" i="2"/>
  <c r="O724" i="2"/>
  <c r="S724" i="2"/>
  <c r="P724" i="2"/>
  <c r="T724" i="2" s="1"/>
  <c r="O725" i="2" a="1"/>
  <c r="P725" i="2" a="1"/>
  <c r="Q725" i="2"/>
  <c r="R725" i="2"/>
  <c r="O725" i="2"/>
  <c r="S725" i="2"/>
  <c r="P725" i="2"/>
  <c r="T725" i="2" s="1"/>
  <c r="O726" i="2" a="1"/>
  <c r="P726" i="2" a="1"/>
  <c r="Q726" i="2"/>
  <c r="R726" i="2"/>
  <c r="O726" i="2"/>
  <c r="S726" i="2"/>
  <c r="P726" i="2"/>
  <c r="T726" i="2" s="1"/>
  <c r="O727" i="2" a="1"/>
  <c r="P727" i="2" a="1"/>
  <c r="Q727" i="2"/>
  <c r="R727" i="2"/>
  <c r="O727" i="2"/>
  <c r="S727" i="2"/>
  <c r="P727" i="2"/>
  <c r="T727" i="2" s="1"/>
  <c r="O728" i="2" a="1"/>
  <c r="P728" i="2" a="1"/>
  <c r="Q728" i="2"/>
  <c r="R728" i="2"/>
  <c r="O728" i="2"/>
  <c r="S728" i="2"/>
  <c r="P728" i="2"/>
  <c r="T728" i="2" s="1"/>
  <c r="O729" i="2" a="1"/>
  <c r="P729" i="2" a="1"/>
  <c r="Q729" i="2"/>
  <c r="R729" i="2"/>
  <c r="O729" i="2"/>
  <c r="S729" i="2"/>
  <c r="P729" i="2"/>
  <c r="T729" i="2" s="1"/>
  <c r="O730" i="2" a="1"/>
  <c r="P730" i="2" a="1"/>
  <c r="Q730" i="2"/>
  <c r="R730" i="2"/>
  <c r="O730" i="2"/>
  <c r="S730" i="2"/>
  <c r="P730" i="2"/>
  <c r="T730" i="2" s="1"/>
  <c r="O731" i="2" a="1"/>
  <c r="P731" i="2" a="1"/>
  <c r="Q731" i="2"/>
  <c r="R731" i="2"/>
  <c r="O731" i="2"/>
  <c r="S731" i="2"/>
  <c r="P731" i="2"/>
  <c r="T731" i="2" s="1"/>
  <c r="O732" i="2" a="1"/>
  <c r="P732" i="2" a="1"/>
  <c r="Q732" i="2"/>
  <c r="R732" i="2"/>
  <c r="O732" i="2"/>
  <c r="S732" i="2"/>
  <c r="P732" i="2"/>
  <c r="T732" i="2" s="1"/>
  <c r="O733" i="2" a="1"/>
  <c r="P733" i="2" a="1"/>
  <c r="Q733" i="2"/>
  <c r="R733" i="2"/>
  <c r="O733" i="2"/>
  <c r="S733" i="2"/>
  <c r="P733" i="2"/>
  <c r="T733" i="2" s="1"/>
  <c r="O734" i="2" a="1"/>
  <c r="P734" i="2" a="1"/>
  <c r="Q734" i="2"/>
  <c r="R734" i="2"/>
  <c r="O734" i="2"/>
  <c r="S734" i="2"/>
  <c r="P734" i="2"/>
  <c r="T734" i="2" s="1"/>
  <c r="O735" i="2" a="1"/>
  <c r="P735" i="2" a="1"/>
  <c r="Q735" i="2"/>
  <c r="R735" i="2"/>
  <c r="O735" i="2"/>
  <c r="S735" i="2"/>
  <c r="P735" i="2"/>
  <c r="T735" i="2" s="1"/>
  <c r="O736" i="2" a="1"/>
  <c r="P736" i="2" a="1"/>
  <c r="Q736" i="2"/>
  <c r="R736" i="2"/>
  <c r="O736" i="2"/>
  <c r="S736" i="2"/>
  <c r="P736" i="2"/>
  <c r="T736" i="2" s="1"/>
  <c r="O737" i="2" a="1"/>
  <c r="P737" i="2" a="1"/>
  <c r="Q737" i="2"/>
  <c r="R737" i="2"/>
  <c r="O737" i="2"/>
  <c r="S737" i="2"/>
  <c r="P737" i="2"/>
  <c r="T737" i="2" s="1"/>
  <c r="O738" i="2" a="1"/>
  <c r="P738" i="2" a="1"/>
  <c r="Q738" i="2"/>
  <c r="R738" i="2"/>
  <c r="O738" i="2"/>
  <c r="S738" i="2"/>
  <c r="P738" i="2"/>
  <c r="T738" i="2" s="1"/>
  <c r="O739" i="2" a="1"/>
  <c r="P739" i="2" a="1"/>
  <c r="Q739" i="2"/>
  <c r="R739" i="2"/>
  <c r="O739" i="2"/>
  <c r="S739" i="2"/>
  <c r="P739" i="2"/>
  <c r="T739" i="2" s="1"/>
  <c r="O740" i="2" a="1"/>
  <c r="P740" i="2" a="1"/>
  <c r="Q740" i="2"/>
  <c r="R740" i="2"/>
  <c r="O740" i="2"/>
  <c r="S740" i="2"/>
  <c r="P740" i="2"/>
  <c r="T740" i="2" s="1"/>
  <c r="O741" i="2" a="1"/>
  <c r="P741" i="2" a="1"/>
  <c r="Q741" i="2"/>
  <c r="R741" i="2"/>
  <c r="O741" i="2"/>
  <c r="S741" i="2"/>
  <c r="P741" i="2"/>
  <c r="T741" i="2" s="1"/>
  <c r="O742" i="2" a="1"/>
  <c r="P742" i="2" a="1"/>
  <c r="Q742" i="2"/>
  <c r="R742" i="2"/>
  <c r="O742" i="2"/>
  <c r="S742" i="2"/>
  <c r="P742" i="2"/>
  <c r="T742" i="2" s="1"/>
  <c r="O743" i="2" a="1"/>
  <c r="P743" i="2" a="1"/>
  <c r="Q743" i="2"/>
  <c r="R743" i="2"/>
  <c r="O743" i="2"/>
  <c r="S743" i="2"/>
  <c r="P743" i="2"/>
  <c r="T743" i="2" s="1"/>
  <c r="O744" i="2" a="1"/>
  <c r="P744" i="2" a="1"/>
  <c r="Q744" i="2"/>
  <c r="R744" i="2"/>
  <c r="O744" i="2"/>
  <c r="S744" i="2"/>
  <c r="P744" i="2"/>
  <c r="T744" i="2" s="1"/>
  <c r="O745" i="2" a="1"/>
  <c r="P745" i="2" a="1"/>
  <c r="Q745" i="2"/>
  <c r="R745" i="2"/>
  <c r="O745" i="2"/>
  <c r="S745" i="2"/>
  <c r="P745" i="2"/>
  <c r="T745" i="2" s="1"/>
  <c r="O746" i="2" a="1"/>
  <c r="P746" i="2" a="1"/>
  <c r="Q746" i="2"/>
  <c r="R746" i="2"/>
  <c r="O746" i="2"/>
  <c r="S746" i="2"/>
  <c r="P746" i="2"/>
  <c r="T746" i="2" s="1"/>
  <c r="O747" i="2" a="1"/>
  <c r="P747" i="2" a="1"/>
  <c r="Q747" i="2"/>
  <c r="R747" i="2"/>
  <c r="O747" i="2"/>
  <c r="S747" i="2"/>
  <c r="P747" i="2"/>
  <c r="T747" i="2" s="1"/>
  <c r="O748" i="2" a="1"/>
  <c r="P748" i="2" a="1"/>
  <c r="Q748" i="2"/>
  <c r="R748" i="2"/>
  <c r="O748" i="2"/>
  <c r="S748" i="2"/>
  <c r="P748" i="2"/>
  <c r="T748" i="2" s="1"/>
  <c r="O749" i="2" a="1"/>
  <c r="P749" i="2" a="1"/>
  <c r="Q749" i="2"/>
  <c r="R749" i="2"/>
  <c r="O749" i="2"/>
  <c r="S749" i="2"/>
  <c r="P749" i="2"/>
  <c r="T749" i="2" s="1"/>
  <c r="O750" i="2" a="1"/>
  <c r="P750" i="2" a="1"/>
  <c r="Q750" i="2"/>
  <c r="R750" i="2"/>
  <c r="O750" i="2"/>
  <c r="S750" i="2"/>
  <c r="P750" i="2"/>
  <c r="T750" i="2" s="1"/>
  <c r="O751" i="2" a="1"/>
  <c r="P751" i="2" a="1"/>
  <c r="Q751" i="2"/>
  <c r="R751" i="2"/>
  <c r="O751" i="2"/>
  <c r="S751" i="2"/>
  <c r="P751" i="2"/>
  <c r="T751" i="2" s="1"/>
  <c r="O752" i="2" a="1"/>
  <c r="P752" i="2" a="1"/>
  <c r="Q752" i="2"/>
  <c r="R752" i="2"/>
  <c r="O752" i="2"/>
  <c r="S752" i="2"/>
  <c r="P752" i="2"/>
  <c r="T752" i="2" s="1"/>
  <c r="O753" i="2" a="1"/>
  <c r="P753" i="2" a="1"/>
  <c r="Q753" i="2"/>
  <c r="R753" i="2"/>
  <c r="O753" i="2"/>
  <c r="S753" i="2"/>
  <c r="P753" i="2"/>
  <c r="T753" i="2" s="1"/>
  <c r="O754" i="2" a="1"/>
  <c r="P754" i="2" a="1"/>
  <c r="Q754" i="2"/>
  <c r="R754" i="2"/>
  <c r="O754" i="2"/>
  <c r="S754" i="2"/>
  <c r="P754" i="2"/>
  <c r="T754" i="2" s="1"/>
  <c r="O755" i="2" a="1"/>
  <c r="P755" i="2" a="1"/>
  <c r="Q755" i="2"/>
  <c r="R755" i="2"/>
  <c r="O755" i="2"/>
  <c r="S755" i="2"/>
  <c r="P755" i="2"/>
  <c r="T755" i="2" s="1"/>
  <c r="O756" i="2" a="1"/>
  <c r="P756" i="2" a="1"/>
  <c r="Q756" i="2"/>
  <c r="R756" i="2"/>
  <c r="O756" i="2"/>
  <c r="S756" i="2"/>
  <c r="P756" i="2"/>
  <c r="T756" i="2" s="1"/>
  <c r="O757" i="2" a="1"/>
  <c r="P757" i="2" a="1"/>
  <c r="Q757" i="2"/>
  <c r="R757" i="2"/>
  <c r="O757" i="2"/>
  <c r="S757" i="2"/>
  <c r="P757" i="2"/>
  <c r="T757" i="2" s="1"/>
  <c r="O758" i="2" a="1"/>
  <c r="P758" i="2" a="1"/>
  <c r="Q758" i="2"/>
  <c r="R758" i="2"/>
  <c r="O758" i="2"/>
  <c r="S758" i="2"/>
  <c r="P758" i="2"/>
  <c r="T758" i="2" s="1"/>
  <c r="O759" i="2" a="1"/>
  <c r="P759" i="2" a="1"/>
  <c r="Q759" i="2"/>
  <c r="R759" i="2"/>
  <c r="O759" i="2"/>
  <c r="S759" i="2"/>
  <c r="P759" i="2"/>
  <c r="T759" i="2" s="1"/>
  <c r="O760" i="2" a="1"/>
  <c r="P760" i="2" a="1"/>
  <c r="Q760" i="2"/>
  <c r="R760" i="2"/>
  <c r="O760" i="2"/>
  <c r="S760" i="2"/>
  <c r="P760" i="2"/>
  <c r="T760" i="2" s="1"/>
  <c r="O761" i="2" a="1"/>
  <c r="P761" i="2" a="1"/>
  <c r="Q761" i="2"/>
  <c r="R761" i="2"/>
  <c r="O761" i="2"/>
  <c r="S761" i="2"/>
  <c r="P761" i="2"/>
  <c r="T761" i="2" s="1"/>
  <c r="O762" i="2" a="1"/>
  <c r="P762" i="2" a="1"/>
  <c r="Q762" i="2"/>
  <c r="R762" i="2"/>
  <c r="O762" i="2"/>
  <c r="S762" i="2"/>
  <c r="P762" i="2"/>
  <c r="T762" i="2" s="1"/>
  <c r="O763" i="2" a="1"/>
  <c r="P763" i="2" a="1"/>
  <c r="Q763" i="2"/>
  <c r="R763" i="2"/>
  <c r="O763" i="2"/>
  <c r="S763" i="2"/>
  <c r="P763" i="2"/>
  <c r="T763" i="2" s="1"/>
  <c r="O764" i="2" a="1"/>
  <c r="P764" i="2" a="1"/>
  <c r="Q764" i="2"/>
  <c r="R764" i="2"/>
  <c r="O764" i="2"/>
  <c r="S764" i="2"/>
  <c r="P764" i="2"/>
  <c r="T764" i="2" s="1"/>
  <c r="O765" i="2" a="1"/>
  <c r="P765" i="2" a="1"/>
  <c r="Q765" i="2"/>
  <c r="R765" i="2"/>
  <c r="O765" i="2"/>
  <c r="S765" i="2"/>
  <c r="P765" i="2"/>
  <c r="T765" i="2" s="1"/>
  <c r="O766" i="2" a="1"/>
  <c r="P766" i="2" a="1"/>
  <c r="Q766" i="2"/>
  <c r="R766" i="2"/>
  <c r="O766" i="2"/>
  <c r="S766" i="2"/>
  <c r="P766" i="2"/>
  <c r="T766" i="2" s="1"/>
  <c r="O767" i="2" a="1"/>
  <c r="P767" i="2" a="1"/>
  <c r="Q767" i="2"/>
  <c r="R767" i="2"/>
  <c r="O767" i="2"/>
  <c r="S767" i="2"/>
  <c r="P767" i="2"/>
  <c r="T767" i="2" s="1"/>
  <c r="O768" i="2" a="1"/>
  <c r="P768" i="2" a="1"/>
  <c r="Q768" i="2"/>
  <c r="R768" i="2"/>
  <c r="O768" i="2"/>
  <c r="S768" i="2"/>
  <c r="P768" i="2"/>
  <c r="T768" i="2" s="1"/>
  <c r="O769" i="2" a="1"/>
  <c r="P769" i="2" a="1"/>
  <c r="Q769" i="2"/>
  <c r="R769" i="2"/>
  <c r="O769" i="2"/>
  <c r="S769" i="2"/>
  <c r="P769" i="2"/>
  <c r="T769" i="2" s="1"/>
  <c r="O770" i="2" a="1"/>
  <c r="P770" i="2" a="1"/>
  <c r="Q770" i="2"/>
  <c r="R770" i="2"/>
  <c r="O770" i="2"/>
  <c r="S770" i="2"/>
  <c r="P770" i="2"/>
  <c r="T770" i="2" s="1"/>
  <c r="O771" i="2" a="1"/>
  <c r="P771" i="2" a="1"/>
  <c r="Q771" i="2"/>
  <c r="R771" i="2"/>
  <c r="O771" i="2"/>
  <c r="S771" i="2"/>
  <c r="P771" i="2"/>
  <c r="T771" i="2" s="1"/>
  <c r="O772" i="2" a="1"/>
  <c r="P772" i="2" a="1"/>
  <c r="Q772" i="2"/>
  <c r="R772" i="2"/>
  <c r="O772" i="2"/>
  <c r="S772" i="2"/>
  <c r="P772" i="2"/>
  <c r="T772" i="2" s="1"/>
  <c r="O773" i="2" a="1"/>
  <c r="P773" i="2" a="1"/>
  <c r="Q773" i="2"/>
  <c r="R773" i="2"/>
  <c r="O773" i="2"/>
  <c r="S773" i="2"/>
  <c r="P773" i="2"/>
  <c r="T773" i="2" s="1"/>
  <c r="O774" i="2" a="1"/>
  <c r="P774" i="2" a="1"/>
  <c r="Q774" i="2"/>
  <c r="R774" i="2"/>
  <c r="O774" i="2"/>
  <c r="S774" i="2"/>
  <c r="P774" i="2"/>
  <c r="T774" i="2" s="1"/>
  <c r="O775" i="2" a="1"/>
  <c r="P775" i="2" a="1"/>
  <c r="Q775" i="2"/>
  <c r="R775" i="2"/>
  <c r="O775" i="2"/>
  <c r="S775" i="2"/>
  <c r="P775" i="2"/>
  <c r="T775" i="2" s="1"/>
  <c r="O776" i="2" a="1"/>
  <c r="P776" i="2" a="1"/>
  <c r="Q776" i="2"/>
  <c r="R776" i="2"/>
  <c r="O776" i="2"/>
  <c r="S776" i="2"/>
  <c r="P776" i="2"/>
  <c r="T776" i="2" s="1"/>
  <c r="O777" i="2" a="1"/>
  <c r="P777" i="2" a="1"/>
  <c r="Q777" i="2"/>
  <c r="R777" i="2"/>
  <c r="O777" i="2"/>
  <c r="S777" i="2"/>
  <c r="P777" i="2"/>
  <c r="T777" i="2" s="1"/>
  <c r="O778" i="2" a="1"/>
  <c r="P778" i="2" a="1"/>
  <c r="Q778" i="2"/>
  <c r="R778" i="2"/>
  <c r="O778" i="2"/>
  <c r="S778" i="2"/>
  <c r="P778" i="2"/>
  <c r="T778" i="2" s="1"/>
  <c r="O779" i="2" a="1"/>
  <c r="P779" i="2" a="1"/>
  <c r="Q779" i="2"/>
  <c r="R779" i="2"/>
  <c r="O779" i="2"/>
  <c r="S779" i="2"/>
  <c r="P779" i="2"/>
  <c r="T779" i="2" s="1"/>
  <c r="O780" i="2" a="1"/>
  <c r="P780" i="2" a="1"/>
  <c r="Q780" i="2"/>
  <c r="R780" i="2"/>
  <c r="O780" i="2"/>
  <c r="S780" i="2"/>
  <c r="P780" i="2"/>
  <c r="T780" i="2" s="1"/>
  <c r="O781" i="2" a="1"/>
  <c r="P781" i="2" a="1"/>
  <c r="Q781" i="2"/>
  <c r="R781" i="2"/>
  <c r="O781" i="2"/>
  <c r="S781" i="2"/>
  <c r="P781" i="2"/>
  <c r="T781" i="2" s="1"/>
  <c r="O782" i="2" a="1"/>
  <c r="P782" i="2" a="1"/>
  <c r="Q782" i="2"/>
  <c r="R782" i="2"/>
  <c r="O782" i="2"/>
  <c r="S782" i="2"/>
  <c r="P782" i="2"/>
  <c r="T782" i="2" s="1"/>
  <c r="O783" i="2" a="1"/>
  <c r="P783" i="2" a="1"/>
  <c r="Q783" i="2"/>
  <c r="R783" i="2"/>
  <c r="O783" i="2"/>
  <c r="S783" i="2"/>
  <c r="P783" i="2"/>
  <c r="T783" i="2" s="1"/>
  <c r="O784" i="2" a="1"/>
  <c r="P784" i="2" a="1"/>
  <c r="Q784" i="2"/>
  <c r="R784" i="2"/>
  <c r="O784" i="2"/>
  <c r="S784" i="2"/>
  <c r="P784" i="2"/>
  <c r="T784" i="2" s="1"/>
  <c r="O785" i="2" a="1"/>
  <c r="P785" i="2" a="1"/>
  <c r="Q785" i="2"/>
  <c r="R785" i="2"/>
  <c r="O785" i="2"/>
  <c r="S785" i="2"/>
  <c r="P785" i="2"/>
  <c r="T785" i="2" s="1"/>
  <c r="O786" i="2" a="1"/>
  <c r="P786" i="2" a="1"/>
  <c r="Q786" i="2"/>
  <c r="R786" i="2"/>
  <c r="O786" i="2"/>
  <c r="S786" i="2"/>
  <c r="P786" i="2"/>
  <c r="T786" i="2" s="1"/>
  <c r="O787" i="2" a="1"/>
  <c r="P787" i="2" a="1"/>
  <c r="Q787" i="2"/>
  <c r="R787" i="2"/>
  <c r="O787" i="2"/>
  <c r="S787" i="2"/>
  <c r="P787" i="2"/>
  <c r="T787" i="2" s="1"/>
  <c r="O788" i="2" a="1"/>
  <c r="P788" i="2" a="1"/>
  <c r="Q788" i="2"/>
  <c r="R788" i="2"/>
  <c r="O788" i="2"/>
  <c r="S788" i="2"/>
  <c r="P788" i="2"/>
  <c r="T788" i="2" s="1"/>
  <c r="O789" i="2" a="1"/>
  <c r="P789" i="2" a="1"/>
  <c r="Q789" i="2"/>
  <c r="R789" i="2"/>
  <c r="O789" i="2"/>
  <c r="S789" i="2"/>
  <c r="P789" i="2"/>
  <c r="T789" i="2" s="1"/>
  <c r="O790" i="2" a="1"/>
  <c r="P790" i="2" a="1"/>
  <c r="Q790" i="2"/>
  <c r="R790" i="2"/>
  <c r="O790" i="2"/>
  <c r="S790" i="2"/>
  <c r="P790" i="2"/>
  <c r="T790" i="2" s="1"/>
  <c r="O791" i="2" a="1"/>
  <c r="P791" i="2" a="1"/>
  <c r="Q791" i="2"/>
  <c r="R791" i="2"/>
  <c r="O791" i="2"/>
  <c r="S791" i="2"/>
  <c r="P791" i="2"/>
  <c r="T791" i="2" s="1"/>
  <c r="O792" i="2" a="1"/>
  <c r="P792" i="2" a="1"/>
  <c r="Q792" i="2"/>
  <c r="R792" i="2"/>
  <c r="O792" i="2"/>
  <c r="S792" i="2"/>
  <c r="P792" i="2"/>
  <c r="T792" i="2" s="1"/>
  <c r="O793" i="2" a="1"/>
  <c r="P793" i="2" a="1"/>
  <c r="Q793" i="2"/>
  <c r="R793" i="2"/>
  <c r="O793" i="2"/>
  <c r="S793" i="2"/>
  <c r="P793" i="2"/>
  <c r="T793" i="2" s="1"/>
  <c r="O794" i="2" a="1"/>
  <c r="P794" i="2" a="1"/>
  <c r="Q794" i="2"/>
  <c r="R794" i="2"/>
  <c r="O794" i="2"/>
  <c r="S794" i="2"/>
  <c r="P794" i="2"/>
  <c r="T794" i="2" s="1"/>
  <c r="O795" i="2" a="1"/>
  <c r="P795" i="2" a="1"/>
  <c r="Q795" i="2"/>
  <c r="R795" i="2"/>
  <c r="O795" i="2"/>
  <c r="S795" i="2"/>
  <c r="P795" i="2"/>
  <c r="T795" i="2" s="1"/>
  <c r="O796" i="2" a="1"/>
  <c r="P796" i="2" a="1"/>
  <c r="Q796" i="2"/>
  <c r="R796" i="2"/>
  <c r="O796" i="2"/>
  <c r="S796" i="2"/>
  <c r="P796" i="2"/>
  <c r="T796" i="2" s="1"/>
  <c r="O797" i="2" a="1"/>
  <c r="P797" i="2" a="1"/>
  <c r="Q797" i="2"/>
  <c r="R797" i="2"/>
  <c r="O797" i="2"/>
  <c r="S797" i="2"/>
  <c r="P797" i="2"/>
  <c r="T797" i="2" s="1"/>
  <c r="O798" i="2" a="1"/>
  <c r="P798" i="2" a="1"/>
  <c r="Q798" i="2"/>
  <c r="R798" i="2"/>
  <c r="O798" i="2"/>
  <c r="S798" i="2"/>
  <c r="P798" i="2"/>
  <c r="T798" i="2" s="1"/>
  <c r="O799" i="2" a="1"/>
  <c r="P799" i="2" a="1"/>
  <c r="Q799" i="2"/>
  <c r="R799" i="2"/>
  <c r="O799" i="2"/>
  <c r="S799" i="2"/>
  <c r="P799" i="2"/>
  <c r="T799" i="2" s="1"/>
  <c r="O800" i="2" a="1"/>
  <c r="P800" i="2" a="1"/>
  <c r="Q800" i="2"/>
  <c r="R800" i="2"/>
  <c r="O800" i="2"/>
  <c r="S800" i="2"/>
  <c r="P800" i="2"/>
  <c r="T800" i="2" s="1"/>
  <c r="O801" i="2" a="1"/>
  <c r="P801" i="2" a="1"/>
  <c r="Q801" i="2"/>
  <c r="R801" i="2"/>
  <c r="O801" i="2"/>
  <c r="S801" i="2"/>
  <c r="P801" i="2"/>
  <c r="T801" i="2" s="1"/>
  <c r="O802" i="2" a="1"/>
  <c r="P802" i="2" a="1"/>
  <c r="Q802" i="2"/>
  <c r="R802" i="2"/>
  <c r="O802" i="2"/>
  <c r="S802" i="2"/>
  <c r="P802" i="2"/>
  <c r="T802" i="2" s="1"/>
  <c r="O803" i="2" a="1"/>
  <c r="P803" i="2" a="1"/>
  <c r="Q803" i="2"/>
  <c r="R803" i="2"/>
  <c r="O803" i="2"/>
  <c r="S803" i="2"/>
  <c r="P803" i="2"/>
  <c r="T803" i="2" s="1"/>
  <c r="O804" i="2" a="1"/>
  <c r="P804" i="2" a="1"/>
  <c r="Q804" i="2"/>
  <c r="R804" i="2"/>
  <c r="O804" i="2"/>
  <c r="S804" i="2"/>
  <c r="P804" i="2"/>
  <c r="T804" i="2" s="1"/>
  <c r="O805" i="2" a="1"/>
  <c r="P805" i="2" a="1"/>
  <c r="Q805" i="2"/>
  <c r="R805" i="2"/>
  <c r="O805" i="2"/>
  <c r="S805" i="2"/>
  <c r="P805" i="2"/>
  <c r="T805" i="2" s="1"/>
  <c r="O806" i="2" a="1"/>
  <c r="P806" i="2" a="1"/>
  <c r="Q806" i="2"/>
  <c r="R806" i="2"/>
  <c r="O806" i="2"/>
  <c r="S806" i="2"/>
  <c r="P806" i="2"/>
  <c r="T806" i="2" s="1"/>
  <c r="O807" i="2" a="1"/>
  <c r="P807" i="2" a="1"/>
  <c r="Q807" i="2"/>
  <c r="R807" i="2"/>
  <c r="O807" i="2"/>
  <c r="S807" i="2"/>
  <c r="P807" i="2"/>
  <c r="T807" i="2" s="1"/>
  <c r="O808" i="2" a="1"/>
  <c r="P808" i="2" a="1"/>
  <c r="Q808" i="2"/>
  <c r="R808" i="2"/>
  <c r="O808" i="2"/>
  <c r="S808" i="2"/>
  <c r="P808" i="2"/>
  <c r="T808" i="2" s="1"/>
  <c r="O809" i="2" a="1"/>
  <c r="P809" i="2" a="1"/>
  <c r="Q809" i="2"/>
  <c r="R809" i="2"/>
  <c r="O809" i="2"/>
  <c r="S809" i="2"/>
  <c r="P809" i="2"/>
  <c r="T809" i="2" s="1"/>
  <c r="O810" i="2" a="1"/>
  <c r="P810" i="2" a="1"/>
  <c r="Q810" i="2"/>
  <c r="R810" i="2"/>
  <c r="O810" i="2"/>
  <c r="S810" i="2"/>
  <c r="P810" i="2"/>
  <c r="T810" i="2" s="1"/>
  <c r="O811" i="2" a="1"/>
  <c r="P811" i="2" a="1"/>
  <c r="Q811" i="2"/>
  <c r="R811" i="2"/>
  <c r="O811" i="2"/>
  <c r="S811" i="2"/>
  <c r="P811" i="2"/>
  <c r="T811" i="2" s="1"/>
  <c r="O812" i="2" a="1"/>
  <c r="P812" i="2" a="1"/>
  <c r="Q812" i="2"/>
  <c r="R812" i="2"/>
  <c r="O812" i="2"/>
  <c r="S812" i="2"/>
  <c r="P812" i="2"/>
  <c r="T812" i="2" s="1"/>
  <c r="O813" i="2" a="1"/>
  <c r="P813" i="2" a="1"/>
  <c r="Q813" i="2"/>
  <c r="R813" i="2"/>
  <c r="O813" i="2"/>
  <c r="S813" i="2"/>
  <c r="P813" i="2"/>
  <c r="T813" i="2" s="1"/>
  <c r="O814" i="2" a="1"/>
  <c r="P814" i="2" a="1"/>
  <c r="Q814" i="2"/>
  <c r="R814" i="2"/>
  <c r="O814" i="2"/>
  <c r="S814" i="2"/>
  <c r="P814" i="2"/>
  <c r="T814" i="2" s="1"/>
  <c r="O815" i="2" a="1"/>
  <c r="P815" i="2" a="1"/>
  <c r="Q815" i="2"/>
  <c r="R815" i="2"/>
  <c r="O815" i="2"/>
  <c r="S815" i="2"/>
  <c r="P815" i="2"/>
  <c r="T815" i="2" s="1"/>
  <c r="O816" i="2" a="1"/>
  <c r="P816" i="2" a="1"/>
  <c r="Q816" i="2"/>
  <c r="R816" i="2"/>
  <c r="O816" i="2"/>
  <c r="S816" i="2"/>
  <c r="P816" i="2"/>
  <c r="T816" i="2" s="1"/>
  <c r="O817" i="2" a="1"/>
  <c r="P817" i="2" a="1"/>
  <c r="Q817" i="2"/>
  <c r="R817" i="2"/>
  <c r="O817" i="2"/>
  <c r="S817" i="2"/>
  <c r="P817" i="2"/>
  <c r="T817" i="2" s="1"/>
  <c r="O818" i="2" a="1"/>
  <c r="P818" i="2" a="1"/>
  <c r="Q818" i="2"/>
  <c r="R818" i="2"/>
  <c r="O818" i="2"/>
  <c r="S818" i="2"/>
  <c r="P818" i="2"/>
  <c r="T818" i="2" s="1"/>
  <c r="O819" i="2" a="1"/>
  <c r="P819" i="2" a="1"/>
  <c r="Q819" i="2"/>
  <c r="R819" i="2"/>
  <c r="O819" i="2"/>
  <c r="S819" i="2"/>
  <c r="P819" i="2"/>
  <c r="T819" i="2" s="1"/>
  <c r="O820" i="2" a="1"/>
  <c r="P820" i="2" a="1"/>
  <c r="Q820" i="2"/>
  <c r="R820" i="2"/>
  <c r="O820" i="2"/>
  <c r="S820" i="2"/>
  <c r="P820" i="2"/>
  <c r="T820" i="2" s="1"/>
  <c r="O821" i="2" a="1"/>
  <c r="P821" i="2" a="1"/>
  <c r="Q821" i="2"/>
  <c r="R821" i="2"/>
  <c r="O821" i="2"/>
  <c r="S821" i="2"/>
  <c r="P821" i="2"/>
  <c r="T821" i="2" s="1"/>
  <c r="O822" i="2" a="1"/>
  <c r="P822" i="2" a="1"/>
  <c r="Q822" i="2"/>
  <c r="R822" i="2"/>
  <c r="O822" i="2"/>
  <c r="S822" i="2"/>
  <c r="P822" i="2"/>
  <c r="T822" i="2" s="1"/>
  <c r="O823" i="2" a="1"/>
  <c r="P823" i="2" a="1"/>
  <c r="Q823" i="2"/>
  <c r="R823" i="2"/>
  <c r="O823" i="2"/>
  <c r="S823" i="2"/>
  <c r="P823" i="2"/>
  <c r="T823" i="2" s="1"/>
  <c r="O824" i="2" a="1"/>
  <c r="P824" i="2" a="1"/>
  <c r="Q824" i="2"/>
  <c r="R824" i="2"/>
  <c r="O824" i="2"/>
  <c r="S824" i="2"/>
  <c r="P824" i="2"/>
  <c r="T824" i="2" s="1"/>
  <c r="O825" i="2" a="1"/>
  <c r="P825" i="2" a="1"/>
  <c r="Q825" i="2"/>
  <c r="R825" i="2"/>
  <c r="O825" i="2"/>
  <c r="S825" i="2"/>
  <c r="P825" i="2"/>
  <c r="T825" i="2" s="1"/>
  <c r="O826" i="2" a="1"/>
  <c r="P826" i="2" a="1"/>
  <c r="Q826" i="2"/>
  <c r="R826" i="2"/>
  <c r="O826" i="2"/>
  <c r="S826" i="2"/>
  <c r="P826" i="2"/>
  <c r="T826" i="2" s="1"/>
  <c r="O827" i="2" a="1"/>
  <c r="P827" i="2" a="1"/>
  <c r="Q827" i="2"/>
  <c r="R827" i="2"/>
  <c r="O827" i="2"/>
  <c r="S827" i="2"/>
  <c r="P827" i="2"/>
  <c r="T827" i="2" s="1"/>
  <c r="O828" i="2" a="1"/>
  <c r="P828" i="2" a="1"/>
  <c r="Q828" i="2"/>
  <c r="R828" i="2"/>
  <c r="O828" i="2"/>
  <c r="S828" i="2"/>
  <c r="P828" i="2"/>
  <c r="T828" i="2" s="1"/>
  <c r="O829" i="2" a="1"/>
  <c r="P829" i="2" a="1"/>
  <c r="Q829" i="2"/>
  <c r="R829" i="2"/>
  <c r="O829" i="2"/>
  <c r="S829" i="2"/>
  <c r="P829" i="2"/>
  <c r="T829" i="2" s="1"/>
  <c r="O830" i="2" a="1"/>
  <c r="P830" i="2" a="1"/>
  <c r="Q830" i="2"/>
  <c r="R830" i="2"/>
  <c r="O830" i="2"/>
  <c r="S830" i="2"/>
  <c r="P830" i="2"/>
  <c r="T830" i="2" s="1"/>
  <c r="O831" i="2" a="1"/>
  <c r="P831" i="2" a="1"/>
  <c r="Q831" i="2"/>
  <c r="R831" i="2"/>
  <c r="O831" i="2"/>
  <c r="S831" i="2"/>
  <c r="P831" i="2"/>
  <c r="T831" i="2" s="1"/>
  <c r="O832" i="2" a="1"/>
  <c r="P832" i="2" a="1"/>
  <c r="Q832" i="2"/>
  <c r="R832" i="2"/>
  <c r="O832" i="2"/>
  <c r="S832" i="2"/>
  <c r="P832" i="2"/>
  <c r="T832" i="2" s="1"/>
  <c r="O833" i="2" a="1"/>
  <c r="P833" i="2" a="1"/>
  <c r="Q833" i="2"/>
  <c r="R833" i="2"/>
  <c r="O833" i="2"/>
  <c r="S833" i="2"/>
  <c r="P833" i="2"/>
  <c r="T833" i="2" s="1"/>
  <c r="O834" i="2" a="1"/>
  <c r="P834" i="2" a="1"/>
  <c r="Q834" i="2"/>
  <c r="R834" i="2"/>
  <c r="O834" i="2"/>
  <c r="S834" i="2"/>
  <c r="P834" i="2"/>
  <c r="T834" i="2" s="1"/>
  <c r="O835" i="2" a="1"/>
  <c r="P835" i="2" a="1"/>
  <c r="Q835" i="2"/>
  <c r="R835" i="2"/>
  <c r="O835" i="2"/>
  <c r="S835" i="2"/>
  <c r="P835" i="2"/>
  <c r="T835" i="2" s="1"/>
  <c r="O836" i="2" a="1"/>
  <c r="P836" i="2" a="1"/>
  <c r="Q836" i="2"/>
  <c r="R836" i="2"/>
  <c r="O836" i="2"/>
  <c r="S836" i="2"/>
  <c r="P836" i="2"/>
  <c r="T836" i="2" s="1"/>
  <c r="O837" i="2" a="1"/>
  <c r="P837" i="2" a="1"/>
  <c r="Q837" i="2"/>
  <c r="R837" i="2"/>
  <c r="O837" i="2"/>
  <c r="S837" i="2"/>
  <c r="P837" i="2"/>
  <c r="T837" i="2" s="1"/>
  <c r="O838" i="2" a="1"/>
  <c r="P838" i="2" a="1"/>
  <c r="Q838" i="2"/>
  <c r="R838" i="2"/>
  <c r="O838" i="2"/>
  <c r="S838" i="2"/>
  <c r="P838" i="2"/>
  <c r="T838" i="2" s="1"/>
  <c r="O839" i="2" a="1"/>
  <c r="P839" i="2" a="1"/>
  <c r="Q839" i="2"/>
  <c r="R839" i="2"/>
  <c r="O839" i="2"/>
  <c r="S839" i="2"/>
  <c r="P839" i="2"/>
  <c r="T839" i="2" s="1"/>
  <c r="O840" i="2" a="1"/>
  <c r="P840" i="2" a="1"/>
  <c r="Q840" i="2"/>
  <c r="R840" i="2"/>
  <c r="O840" i="2"/>
  <c r="S840" i="2"/>
  <c r="P840" i="2"/>
  <c r="T840" i="2" s="1"/>
  <c r="O841" i="2" a="1"/>
  <c r="P841" i="2" a="1"/>
  <c r="Q841" i="2"/>
  <c r="R841" i="2"/>
  <c r="O841" i="2"/>
  <c r="S841" i="2"/>
  <c r="P841" i="2"/>
  <c r="T841" i="2" s="1"/>
  <c r="O842" i="2" a="1"/>
  <c r="P842" i="2" a="1"/>
  <c r="Q842" i="2"/>
  <c r="R842" i="2"/>
  <c r="O842" i="2"/>
  <c r="S842" i="2"/>
  <c r="P842" i="2"/>
  <c r="T842" i="2" s="1"/>
  <c r="O843" i="2" a="1"/>
  <c r="P843" i="2" a="1"/>
  <c r="Q843" i="2"/>
  <c r="R843" i="2"/>
  <c r="O843" i="2"/>
  <c r="S843" i="2"/>
  <c r="P843" i="2"/>
  <c r="T843" i="2" s="1"/>
  <c r="O844" i="2" a="1"/>
  <c r="P844" i="2" a="1"/>
  <c r="Q844" i="2"/>
  <c r="R844" i="2"/>
  <c r="O844" i="2"/>
  <c r="S844" i="2"/>
  <c r="P844" i="2"/>
  <c r="T844" i="2" s="1"/>
  <c r="O845" i="2" a="1"/>
  <c r="P845" i="2" a="1"/>
  <c r="Q845" i="2"/>
  <c r="R845" i="2"/>
  <c r="O845" i="2"/>
  <c r="S845" i="2"/>
  <c r="P845" i="2"/>
  <c r="T845" i="2" s="1"/>
  <c r="O846" i="2" a="1"/>
  <c r="P846" i="2" a="1"/>
  <c r="Q846" i="2"/>
  <c r="R846" i="2"/>
  <c r="O846" i="2"/>
  <c r="S846" i="2"/>
  <c r="P846" i="2"/>
  <c r="T846" i="2" s="1"/>
  <c r="O847" i="2" a="1"/>
  <c r="P847" i="2" a="1"/>
  <c r="Q847" i="2"/>
  <c r="R847" i="2"/>
  <c r="O847" i="2"/>
  <c r="S847" i="2"/>
  <c r="P847" i="2"/>
  <c r="T847" i="2" s="1"/>
  <c r="O848" i="2" a="1"/>
  <c r="P848" i="2" a="1"/>
  <c r="Q848" i="2"/>
  <c r="R848" i="2"/>
  <c r="O848" i="2"/>
  <c r="S848" i="2"/>
  <c r="P848" i="2"/>
  <c r="T848" i="2" s="1"/>
  <c r="O849" i="2" a="1"/>
  <c r="P849" i="2" a="1"/>
  <c r="Q849" i="2"/>
  <c r="R849" i="2"/>
  <c r="O849" i="2"/>
  <c r="S849" i="2"/>
  <c r="P849" i="2"/>
  <c r="T849" i="2" s="1"/>
  <c r="O850" i="2" a="1"/>
  <c r="P850" i="2" a="1"/>
  <c r="Q850" i="2"/>
  <c r="R850" i="2"/>
  <c r="O850" i="2"/>
  <c r="S850" i="2"/>
  <c r="P850" i="2"/>
  <c r="T850" i="2" s="1"/>
  <c r="O851" i="2" a="1"/>
  <c r="P851" i="2" a="1"/>
  <c r="Q851" i="2"/>
  <c r="R851" i="2"/>
  <c r="O851" i="2"/>
  <c r="S851" i="2"/>
  <c r="P851" i="2"/>
  <c r="T851" i="2" s="1"/>
  <c r="O852" i="2" a="1"/>
  <c r="P852" i="2" a="1"/>
  <c r="Q852" i="2"/>
  <c r="R852" i="2"/>
  <c r="O852" i="2"/>
  <c r="S852" i="2"/>
  <c r="P852" i="2"/>
  <c r="T852" i="2" s="1"/>
  <c r="O853" i="2" a="1"/>
  <c r="P853" i="2" a="1"/>
  <c r="Q853" i="2"/>
  <c r="R853" i="2"/>
  <c r="O853" i="2"/>
  <c r="S853" i="2"/>
  <c r="P853" i="2"/>
  <c r="T853" i="2" s="1"/>
  <c r="O854" i="2" a="1"/>
  <c r="P854" i="2" a="1"/>
  <c r="Q854" i="2"/>
  <c r="R854" i="2"/>
  <c r="O854" i="2"/>
  <c r="S854" i="2"/>
  <c r="P854" i="2"/>
  <c r="T854" i="2" s="1"/>
  <c r="O855" i="2" a="1"/>
  <c r="P855" i="2" a="1"/>
  <c r="Q855" i="2"/>
  <c r="R855" i="2"/>
  <c r="O855" i="2"/>
  <c r="S855" i="2"/>
  <c r="P855" i="2"/>
  <c r="T855" i="2" s="1"/>
  <c r="O856" i="2" a="1"/>
  <c r="P856" i="2" a="1"/>
  <c r="Q856" i="2"/>
  <c r="R856" i="2"/>
  <c r="O856" i="2"/>
  <c r="S856" i="2"/>
  <c r="P856" i="2"/>
  <c r="T856" i="2" s="1"/>
  <c r="O857" i="2" a="1"/>
  <c r="P857" i="2" a="1"/>
  <c r="Q857" i="2"/>
  <c r="R857" i="2"/>
  <c r="O857" i="2"/>
  <c r="S857" i="2"/>
  <c r="P857" i="2"/>
  <c r="T857" i="2" s="1"/>
  <c r="O858" i="2" a="1"/>
  <c r="P858" i="2" a="1"/>
  <c r="Q858" i="2"/>
  <c r="R858" i="2"/>
  <c r="O858" i="2"/>
  <c r="S858" i="2"/>
  <c r="P858" i="2"/>
  <c r="T858" i="2" s="1"/>
  <c r="O859" i="2" a="1"/>
  <c r="P859" i="2" a="1"/>
  <c r="Q859" i="2"/>
  <c r="R859" i="2"/>
  <c r="O859" i="2"/>
  <c r="S859" i="2"/>
  <c r="P859" i="2"/>
  <c r="T859" i="2" s="1"/>
  <c r="O860" i="2" a="1"/>
  <c r="P860" i="2" a="1"/>
  <c r="Q860" i="2"/>
  <c r="R860" i="2"/>
  <c r="O860" i="2"/>
  <c r="S860" i="2"/>
  <c r="P860" i="2"/>
  <c r="T860" i="2" s="1"/>
  <c r="O861" i="2" a="1"/>
  <c r="P861" i="2" a="1"/>
  <c r="Q861" i="2"/>
  <c r="R861" i="2"/>
  <c r="O861" i="2"/>
  <c r="S861" i="2"/>
  <c r="P861" i="2"/>
  <c r="T861" i="2" s="1"/>
  <c r="O862" i="2" a="1"/>
  <c r="P862" i="2" a="1"/>
  <c r="Q862" i="2"/>
  <c r="R862" i="2"/>
  <c r="O862" i="2"/>
  <c r="S862" i="2"/>
  <c r="P862" i="2"/>
  <c r="T862" i="2" s="1"/>
  <c r="O863" i="2" a="1"/>
  <c r="P863" i="2" a="1"/>
  <c r="Q863" i="2"/>
  <c r="R863" i="2"/>
  <c r="O863" i="2"/>
  <c r="S863" i="2"/>
  <c r="P863" i="2"/>
  <c r="T863" i="2" s="1"/>
  <c r="O864" i="2" a="1"/>
  <c r="P864" i="2" a="1"/>
  <c r="Q864" i="2"/>
  <c r="R864" i="2"/>
  <c r="O864" i="2"/>
  <c r="S864" i="2"/>
  <c r="P864" i="2"/>
  <c r="T864" i="2" s="1"/>
  <c r="O865" i="2" a="1"/>
  <c r="P865" i="2" a="1"/>
  <c r="Q865" i="2"/>
  <c r="R865" i="2"/>
  <c r="O865" i="2"/>
  <c r="S865" i="2"/>
  <c r="P865" i="2"/>
  <c r="T865" i="2" s="1"/>
  <c r="O866" i="2" a="1"/>
  <c r="P866" i="2" a="1"/>
  <c r="Q866" i="2"/>
  <c r="R866" i="2"/>
  <c r="O866" i="2"/>
  <c r="S866" i="2"/>
  <c r="P866" i="2"/>
  <c r="T866" i="2" s="1"/>
  <c r="O867" i="2" a="1"/>
  <c r="P867" i="2" a="1"/>
  <c r="Q867" i="2"/>
  <c r="R867" i="2"/>
  <c r="O867" i="2"/>
  <c r="S867" i="2"/>
  <c r="P867" i="2"/>
  <c r="T867" i="2" s="1"/>
  <c r="O868" i="2" a="1"/>
  <c r="P868" i="2" a="1"/>
  <c r="Q868" i="2"/>
  <c r="R868" i="2"/>
  <c r="O868" i="2"/>
  <c r="S868" i="2"/>
  <c r="P868" i="2"/>
  <c r="T868" i="2" s="1"/>
  <c r="O869" i="2" a="1"/>
  <c r="P869" i="2" a="1"/>
  <c r="Q869" i="2"/>
  <c r="R869" i="2"/>
  <c r="O869" i="2"/>
  <c r="S869" i="2"/>
  <c r="P869" i="2"/>
  <c r="T869" i="2" s="1"/>
  <c r="O870" i="2" a="1"/>
  <c r="P870" i="2" a="1"/>
  <c r="Q870" i="2"/>
  <c r="R870" i="2"/>
  <c r="O870" i="2"/>
  <c r="S870" i="2"/>
  <c r="P870" i="2"/>
  <c r="T870" i="2" s="1"/>
  <c r="O871" i="2" a="1"/>
  <c r="P871" i="2" a="1"/>
  <c r="Q871" i="2"/>
  <c r="R871" i="2"/>
  <c r="O871" i="2"/>
  <c r="S871" i="2"/>
  <c r="P871" i="2"/>
  <c r="T871" i="2" s="1"/>
  <c r="O872" i="2" a="1"/>
  <c r="P872" i="2" a="1"/>
  <c r="Q872" i="2"/>
  <c r="R872" i="2"/>
  <c r="O872" i="2"/>
  <c r="S872" i="2"/>
  <c r="P872" i="2"/>
  <c r="T872" i="2" s="1"/>
  <c r="O873" i="2" a="1"/>
  <c r="P873" i="2" a="1"/>
  <c r="Q873" i="2"/>
  <c r="R873" i="2"/>
  <c r="O873" i="2"/>
  <c r="S873" i="2"/>
  <c r="P873" i="2"/>
  <c r="T873" i="2" s="1"/>
  <c r="O874" i="2" a="1"/>
  <c r="P874" i="2" a="1"/>
  <c r="Q874" i="2"/>
  <c r="R874" i="2"/>
  <c r="O874" i="2"/>
  <c r="S874" i="2"/>
  <c r="P874" i="2"/>
  <c r="T874" i="2" s="1"/>
  <c r="O875" i="2" a="1"/>
  <c r="P875" i="2" a="1"/>
  <c r="Q875" i="2"/>
  <c r="R875" i="2"/>
  <c r="O875" i="2"/>
  <c r="S875" i="2"/>
  <c r="P875" i="2"/>
  <c r="T875" i="2" s="1"/>
  <c r="O876" i="2" a="1"/>
  <c r="P876" i="2" a="1"/>
  <c r="Q876" i="2"/>
  <c r="R876" i="2"/>
  <c r="O876" i="2"/>
  <c r="S876" i="2"/>
  <c r="P876" i="2"/>
  <c r="T876" i="2" s="1"/>
  <c r="O877" i="2" a="1"/>
  <c r="P877" i="2" a="1"/>
  <c r="Q877" i="2"/>
  <c r="R877" i="2"/>
  <c r="O877" i="2"/>
  <c r="S877" i="2"/>
  <c r="P877" i="2"/>
  <c r="T877" i="2" s="1"/>
  <c r="O878" i="2" a="1"/>
  <c r="P878" i="2" a="1"/>
  <c r="Q878" i="2"/>
  <c r="R878" i="2"/>
  <c r="O878" i="2"/>
  <c r="S878" i="2"/>
  <c r="P878" i="2"/>
  <c r="T878" i="2" s="1"/>
  <c r="O879" i="2" a="1"/>
  <c r="P879" i="2" a="1"/>
  <c r="Q879" i="2"/>
  <c r="R879" i="2"/>
  <c r="O879" i="2"/>
  <c r="S879" i="2"/>
  <c r="P879" i="2"/>
  <c r="T879" i="2" s="1"/>
  <c r="O880" i="2" a="1"/>
  <c r="P880" i="2" a="1"/>
  <c r="Q880" i="2"/>
  <c r="R880" i="2"/>
  <c r="O880" i="2"/>
  <c r="S880" i="2"/>
  <c r="P880" i="2"/>
  <c r="T880" i="2" s="1"/>
  <c r="O881" i="2" a="1"/>
  <c r="P881" i="2" a="1"/>
  <c r="Q881" i="2"/>
  <c r="R881" i="2"/>
  <c r="O881" i="2"/>
  <c r="S881" i="2"/>
  <c r="P881" i="2"/>
  <c r="T881" i="2" s="1"/>
  <c r="O882" i="2" a="1"/>
  <c r="P882" i="2" a="1"/>
  <c r="Q882" i="2"/>
  <c r="R882" i="2"/>
  <c r="O882" i="2"/>
  <c r="S882" i="2"/>
  <c r="P882" i="2"/>
  <c r="T882" i="2" s="1"/>
  <c r="O883" i="2" a="1"/>
  <c r="P883" i="2" a="1"/>
  <c r="Q883" i="2"/>
  <c r="R883" i="2"/>
  <c r="O883" i="2"/>
  <c r="S883" i="2"/>
  <c r="P883" i="2"/>
  <c r="T883" i="2" s="1"/>
  <c r="O884" i="2" a="1"/>
  <c r="P884" i="2" a="1"/>
  <c r="Q884" i="2"/>
  <c r="R884" i="2"/>
  <c r="O884" i="2"/>
  <c r="S884" i="2"/>
  <c r="P884" i="2"/>
  <c r="T884" i="2" s="1"/>
  <c r="O885" i="2" a="1"/>
  <c r="P885" i="2" a="1"/>
  <c r="Q885" i="2"/>
  <c r="R885" i="2"/>
  <c r="O885" i="2"/>
  <c r="S885" i="2"/>
  <c r="P885" i="2"/>
  <c r="T885" i="2" s="1"/>
  <c r="O886" i="2" a="1"/>
  <c r="P886" i="2" a="1"/>
  <c r="Q886" i="2"/>
  <c r="R886" i="2"/>
  <c r="O886" i="2"/>
  <c r="S886" i="2"/>
  <c r="P886" i="2"/>
  <c r="T886" i="2" s="1"/>
  <c r="O887" i="2" a="1"/>
  <c r="P887" i="2" a="1"/>
  <c r="Q887" i="2"/>
  <c r="R887" i="2"/>
  <c r="O887" i="2"/>
  <c r="S887" i="2"/>
  <c r="P887" i="2"/>
  <c r="T887" i="2" s="1"/>
  <c r="O888" i="2" a="1"/>
  <c r="P888" i="2" a="1"/>
  <c r="Q888" i="2"/>
  <c r="R888" i="2"/>
  <c r="O888" i="2"/>
  <c r="S888" i="2"/>
  <c r="P888" i="2"/>
  <c r="T888" i="2" s="1"/>
  <c r="O889" i="2" a="1"/>
  <c r="P889" i="2" a="1"/>
  <c r="Q889" i="2"/>
  <c r="R889" i="2"/>
  <c r="O889" i="2"/>
  <c r="S889" i="2"/>
  <c r="P889" i="2"/>
  <c r="T889" i="2" s="1"/>
  <c r="O890" i="2" a="1"/>
  <c r="P890" i="2" a="1"/>
  <c r="Q890" i="2"/>
  <c r="R890" i="2"/>
  <c r="O890" i="2"/>
  <c r="S890" i="2"/>
  <c r="P890" i="2"/>
  <c r="T890" i="2" s="1"/>
  <c r="O891" i="2" a="1"/>
  <c r="P891" i="2" a="1"/>
  <c r="Q891" i="2"/>
  <c r="R891" i="2"/>
  <c r="O891" i="2"/>
  <c r="S891" i="2"/>
  <c r="P891" i="2"/>
  <c r="T891" i="2" s="1"/>
  <c r="O892" i="2" a="1"/>
  <c r="P892" i="2" a="1"/>
  <c r="Q892" i="2"/>
  <c r="R892" i="2"/>
  <c r="O892" i="2"/>
  <c r="S892" i="2"/>
  <c r="P892" i="2"/>
  <c r="T892" i="2" s="1"/>
  <c r="O893" i="2" a="1"/>
  <c r="P893" i="2" a="1"/>
  <c r="Q893" i="2"/>
  <c r="R893" i="2"/>
  <c r="O893" i="2"/>
  <c r="S893" i="2"/>
  <c r="P893" i="2"/>
  <c r="T893" i="2" s="1"/>
  <c r="O894" i="2" a="1"/>
  <c r="P894" i="2" a="1"/>
  <c r="Q894" i="2"/>
  <c r="R894" i="2"/>
  <c r="O894" i="2"/>
  <c r="S894" i="2"/>
  <c r="P894" i="2"/>
  <c r="T894" i="2" s="1"/>
  <c r="O895" i="2" a="1"/>
  <c r="P895" i="2" a="1"/>
  <c r="Q895" i="2"/>
  <c r="R895" i="2"/>
  <c r="O895" i="2"/>
  <c r="S895" i="2"/>
  <c r="P895" i="2"/>
  <c r="T895" i="2" s="1"/>
  <c r="O896" i="2" a="1"/>
  <c r="P896" i="2" a="1"/>
  <c r="Q896" i="2"/>
  <c r="R896" i="2"/>
  <c r="O896" i="2"/>
  <c r="S896" i="2"/>
  <c r="P896" i="2"/>
  <c r="T896" i="2" s="1"/>
  <c r="O897" i="2" a="1"/>
  <c r="P897" i="2" a="1"/>
  <c r="Q897" i="2"/>
  <c r="R897" i="2"/>
  <c r="O897" i="2"/>
  <c r="S897" i="2"/>
  <c r="P897" i="2"/>
  <c r="T897" i="2" s="1"/>
  <c r="O898" i="2" a="1"/>
  <c r="P898" i="2" a="1"/>
  <c r="Q898" i="2"/>
  <c r="R898" i="2"/>
  <c r="O898" i="2"/>
  <c r="S898" i="2"/>
  <c r="P898" i="2"/>
  <c r="T898" i="2" s="1"/>
  <c r="O899" i="2" a="1"/>
  <c r="P899" i="2" a="1"/>
  <c r="Q899" i="2"/>
  <c r="R899" i="2"/>
  <c r="O899" i="2"/>
  <c r="S899" i="2"/>
  <c r="P899" i="2"/>
  <c r="T899" i="2" s="1"/>
  <c r="O900" i="2" a="1"/>
  <c r="P900" i="2" a="1"/>
  <c r="Q900" i="2"/>
  <c r="R900" i="2"/>
  <c r="O900" i="2"/>
  <c r="S900" i="2"/>
  <c r="P900" i="2"/>
  <c r="T900" i="2" s="1"/>
  <c r="O901" i="2" a="1"/>
  <c r="P901" i="2" a="1"/>
  <c r="Q901" i="2"/>
  <c r="R901" i="2"/>
  <c r="O901" i="2"/>
  <c r="S901" i="2"/>
  <c r="P901" i="2"/>
  <c r="T901" i="2" s="1"/>
  <c r="O902" i="2" a="1"/>
  <c r="P902" i="2" a="1"/>
  <c r="Q902" i="2"/>
  <c r="R902" i="2"/>
  <c r="O902" i="2"/>
  <c r="S902" i="2"/>
  <c r="P902" i="2"/>
  <c r="T902" i="2" s="1"/>
  <c r="O903" i="2" a="1"/>
  <c r="P903" i="2" a="1"/>
  <c r="Q903" i="2"/>
  <c r="R903" i="2"/>
  <c r="O903" i="2"/>
  <c r="S903" i="2"/>
  <c r="P903" i="2"/>
  <c r="T903" i="2" s="1"/>
  <c r="O904" i="2" a="1"/>
  <c r="P904" i="2" a="1"/>
  <c r="Q904" i="2"/>
  <c r="R904" i="2"/>
  <c r="O904" i="2"/>
  <c r="S904" i="2"/>
  <c r="P904" i="2"/>
  <c r="T904" i="2" s="1"/>
  <c r="O905" i="2" a="1"/>
  <c r="P905" i="2" a="1"/>
  <c r="Q905" i="2"/>
  <c r="R905" i="2"/>
  <c r="O905" i="2"/>
  <c r="S905" i="2"/>
  <c r="P905" i="2"/>
  <c r="T905" i="2" s="1"/>
  <c r="O906" i="2" a="1"/>
  <c r="P906" i="2" a="1"/>
  <c r="Q906" i="2"/>
  <c r="R906" i="2"/>
  <c r="O906" i="2"/>
  <c r="S906" i="2"/>
  <c r="P906" i="2"/>
  <c r="T906" i="2" s="1"/>
  <c r="O907" i="2" a="1"/>
  <c r="P907" i="2" a="1"/>
  <c r="Q907" i="2"/>
  <c r="R907" i="2"/>
  <c r="O907" i="2"/>
  <c r="S907" i="2"/>
  <c r="P907" i="2"/>
  <c r="T907" i="2" s="1"/>
  <c r="O908" i="2" a="1"/>
  <c r="P908" i="2" a="1"/>
  <c r="Q908" i="2"/>
  <c r="R908" i="2"/>
  <c r="O908" i="2"/>
  <c r="S908" i="2"/>
  <c r="P908" i="2"/>
  <c r="T908" i="2" s="1"/>
  <c r="O909" i="2" a="1"/>
  <c r="P909" i="2" a="1"/>
  <c r="Q909" i="2"/>
  <c r="R909" i="2"/>
  <c r="O909" i="2"/>
  <c r="S909" i="2"/>
  <c r="P909" i="2"/>
  <c r="T909" i="2" s="1"/>
  <c r="O910" i="2" a="1"/>
  <c r="P910" i="2" a="1"/>
  <c r="Q910" i="2"/>
  <c r="R910" i="2"/>
  <c r="O910" i="2"/>
  <c r="S910" i="2"/>
  <c r="P910" i="2"/>
  <c r="T910" i="2" s="1"/>
  <c r="O911" i="2" a="1"/>
  <c r="P911" i="2" a="1"/>
  <c r="Q911" i="2"/>
  <c r="R911" i="2"/>
  <c r="O911" i="2"/>
  <c r="S911" i="2"/>
  <c r="P911" i="2"/>
  <c r="T911" i="2" s="1"/>
  <c r="O912" i="2" a="1"/>
  <c r="P912" i="2" a="1"/>
  <c r="Q912" i="2"/>
  <c r="R912" i="2"/>
  <c r="O912" i="2"/>
  <c r="S912" i="2"/>
  <c r="P912" i="2"/>
  <c r="T912" i="2" s="1"/>
  <c r="O913" i="2" a="1"/>
  <c r="P913" i="2" a="1"/>
  <c r="Q913" i="2"/>
  <c r="R913" i="2"/>
  <c r="O913" i="2"/>
  <c r="S913" i="2"/>
  <c r="P913" i="2"/>
  <c r="T913" i="2" s="1"/>
  <c r="O914" i="2" a="1"/>
  <c r="P914" i="2" a="1"/>
  <c r="Q914" i="2"/>
  <c r="R914" i="2"/>
  <c r="O914" i="2"/>
  <c r="S914" i="2"/>
  <c r="P914" i="2"/>
  <c r="T914" i="2" s="1"/>
  <c r="O915" i="2" a="1"/>
  <c r="P915" i="2" a="1"/>
  <c r="Q915" i="2"/>
  <c r="R915" i="2"/>
  <c r="O915" i="2"/>
  <c r="S915" i="2"/>
  <c r="P915" i="2"/>
  <c r="T915" i="2" s="1"/>
  <c r="O916" i="2" a="1"/>
  <c r="P916" i="2" a="1"/>
  <c r="Q916" i="2"/>
  <c r="R916" i="2"/>
  <c r="O916" i="2"/>
  <c r="S916" i="2"/>
  <c r="P916" i="2"/>
  <c r="T916" i="2" s="1"/>
  <c r="O917" i="2" a="1"/>
  <c r="P917" i="2" a="1"/>
  <c r="Q917" i="2"/>
  <c r="R917" i="2"/>
  <c r="O917" i="2"/>
  <c r="S917" i="2"/>
  <c r="P917" i="2"/>
  <c r="T917" i="2" s="1"/>
  <c r="O918" i="2" a="1"/>
  <c r="P918" i="2" a="1"/>
  <c r="Q918" i="2"/>
  <c r="R918" i="2"/>
  <c r="O918" i="2"/>
  <c r="S918" i="2"/>
  <c r="P918" i="2"/>
  <c r="T918" i="2" s="1"/>
  <c r="O919" i="2" a="1"/>
  <c r="P919" i="2" a="1"/>
  <c r="Q919" i="2"/>
  <c r="R919" i="2"/>
  <c r="O919" i="2"/>
  <c r="S919" i="2"/>
  <c r="P919" i="2"/>
  <c r="T919" i="2" s="1"/>
  <c r="O920" i="2" a="1"/>
  <c r="P920" i="2" a="1"/>
  <c r="Q920" i="2"/>
  <c r="R920" i="2"/>
  <c r="O920" i="2"/>
  <c r="S920" i="2"/>
  <c r="P920" i="2"/>
  <c r="T920" i="2" s="1"/>
  <c r="O921" i="2" a="1"/>
  <c r="P921" i="2" a="1"/>
  <c r="Q921" i="2"/>
  <c r="R921" i="2"/>
  <c r="O921" i="2"/>
  <c r="S921" i="2"/>
  <c r="P921" i="2"/>
  <c r="T921" i="2" s="1"/>
  <c r="O922" i="2" a="1"/>
  <c r="P922" i="2" a="1"/>
  <c r="Q922" i="2"/>
  <c r="R922" i="2"/>
  <c r="O922" i="2"/>
  <c r="S922" i="2"/>
  <c r="P922" i="2"/>
  <c r="T922" i="2" s="1"/>
  <c r="O923" i="2" a="1"/>
  <c r="P923" i="2" a="1"/>
  <c r="Q923" i="2"/>
  <c r="R923" i="2"/>
  <c r="O923" i="2"/>
  <c r="S923" i="2"/>
  <c r="P923" i="2"/>
  <c r="T923" i="2" s="1"/>
  <c r="O924" i="2" a="1"/>
  <c r="P924" i="2" a="1"/>
  <c r="Q924" i="2"/>
  <c r="R924" i="2"/>
  <c r="O924" i="2"/>
  <c r="S924" i="2"/>
  <c r="P924" i="2"/>
  <c r="T924" i="2" s="1"/>
  <c r="O925" i="2" a="1"/>
  <c r="P925" i="2" a="1"/>
  <c r="Q925" i="2"/>
  <c r="R925" i="2"/>
  <c r="O925" i="2"/>
  <c r="S925" i="2"/>
  <c r="P925" i="2"/>
  <c r="T925" i="2" s="1"/>
  <c r="O926" i="2" a="1"/>
  <c r="P926" i="2" a="1"/>
  <c r="Q926" i="2"/>
  <c r="R926" i="2"/>
  <c r="O926" i="2"/>
  <c r="S926" i="2"/>
  <c r="P926" i="2"/>
  <c r="T926" i="2" s="1"/>
  <c r="O927" i="2" a="1"/>
  <c r="P927" i="2" a="1"/>
  <c r="Q927" i="2"/>
  <c r="R927" i="2"/>
  <c r="O927" i="2"/>
  <c r="S927" i="2"/>
  <c r="P927" i="2"/>
  <c r="T927" i="2" s="1"/>
  <c r="O928" i="2" a="1"/>
  <c r="P928" i="2" a="1"/>
  <c r="Q928" i="2"/>
  <c r="R928" i="2"/>
  <c r="O928" i="2"/>
  <c r="S928" i="2"/>
  <c r="P928" i="2"/>
  <c r="T928" i="2" s="1"/>
  <c r="O929" i="2" a="1"/>
  <c r="P929" i="2" a="1"/>
  <c r="Q929" i="2"/>
  <c r="R929" i="2"/>
  <c r="O929" i="2"/>
  <c r="S929" i="2"/>
  <c r="P929" i="2"/>
  <c r="T929" i="2" s="1"/>
  <c r="O930" i="2" a="1"/>
  <c r="P930" i="2" a="1"/>
  <c r="Q930" i="2"/>
  <c r="R930" i="2"/>
  <c r="O930" i="2"/>
  <c r="S930" i="2"/>
  <c r="P930" i="2"/>
  <c r="T930" i="2"/>
  <c r="O931" i="2" a="1"/>
  <c r="P931" i="2" a="1"/>
  <c r="Q931" i="2"/>
  <c r="R931" i="2"/>
  <c r="O931" i="2"/>
  <c r="S931" i="2"/>
  <c r="P931" i="2"/>
  <c r="T931" i="2"/>
  <c r="O932" i="2" a="1"/>
  <c r="P932" i="2" a="1"/>
  <c r="Q932" i="2"/>
  <c r="R932" i="2"/>
  <c r="O932" i="2"/>
  <c r="S932" i="2"/>
  <c r="P932" i="2"/>
  <c r="T932" i="2"/>
  <c r="O933" i="2" a="1"/>
  <c r="P933" i="2" a="1"/>
  <c r="Q933" i="2"/>
  <c r="R933" i="2"/>
  <c r="O933" i="2"/>
  <c r="S933" i="2"/>
  <c r="P933" i="2"/>
  <c r="T933" i="2"/>
  <c r="O934" i="2" a="1"/>
  <c r="P934" i="2" a="1"/>
  <c r="Q934" i="2"/>
  <c r="R934" i="2"/>
  <c r="O934" i="2"/>
  <c r="S934" i="2"/>
  <c r="P934" i="2"/>
  <c r="T934" i="2"/>
  <c r="O935" i="2" a="1"/>
  <c r="P935" i="2" a="1"/>
  <c r="Q935" i="2"/>
  <c r="R935" i="2"/>
  <c r="O935" i="2"/>
  <c r="S935" i="2"/>
  <c r="P935" i="2"/>
  <c r="T935" i="2"/>
  <c r="O936" i="2" a="1"/>
  <c r="P936" i="2" a="1"/>
  <c r="Q936" i="2"/>
  <c r="R936" i="2"/>
  <c r="O936" i="2"/>
  <c r="S936" i="2"/>
  <c r="P936" i="2"/>
  <c r="T936" i="2"/>
  <c r="O937" i="2" a="1"/>
  <c r="P937" i="2" a="1"/>
  <c r="Q937" i="2"/>
  <c r="R937" i="2"/>
  <c r="O937" i="2"/>
  <c r="S937" i="2"/>
  <c r="P937" i="2"/>
  <c r="T937" i="2"/>
  <c r="O938" i="2" a="1"/>
  <c r="P938" i="2" a="1"/>
  <c r="Q938" i="2"/>
  <c r="R938" i="2"/>
  <c r="O938" i="2"/>
  <c r="S938" i="2"/>
  <c r="P938" i="2"/>
  <c r="T938" i="2"/>
  <c r="O939" i="2" a="1"/>
  <c r="P939" i="2" a="1"/>
  <c r="Q939" i="2"/>
  <c r="R939" i="2"/>
  <c r="O939" i="2"/>
  <c r="S939" i="2"/>
  <c r="P939" i="2"/>
  <c r="T939" i="2"/>
  <c r="O940" i="2" a="1"/>
  <c r="P940" i="2" a="1"/>
  <c r="Q940" i="2"/>
  <c r="R940" i="2"/>
  <c r="O940" i="2"/>
  <c r="S940" i="2"/>
  <c r="P940" i="2"/>
  <c r="T940" i="2"/>
  <c r="O941" i="2" a="1"/>
  <c r="P941" i="2" a="1"/>
  <c r="Q941" i="2"/>
  <c r="R941" i="2"/>
  <c r="O941" i="2"/>
  <c r="S941" i="2"/>
  <c r="P941" i="2"/>
  <c r="T941" i="2"/>
  <c r="O942" i="2" a="1"/>
  <c r="P942" i="2" a="1"/>
  <c r="Q942" i="2"/>
  <c r="R942" i="2"/>
  <c r="O942" i="2"/>
  <c r="S942" i="2"/>
  <c r="P942" i="2"/>
  <c r="T942" i="2"/>
  <c r="O943" i="2" a="1"/>
  <c r="P943" i="2" a="1"/>
  <c r="Q943" i="2"/>
  <c r="R943" i="2"/>
  <c r="O943" i="2"/>
  <c r="S943" i="2"/>
  <c r="P943" i="2"/>
  <c r="T943" i="2"/>
  <c r="O944" i="2" a="1"/>
  <c r="P944" i="2" a="1"/>
  <c r="Q944" i="2"/>
  <c r="R944" i="2"/>
  <c r="O944" i="2"/>
  <c r="S944" i="2"/>
  <c r="P944" i="2"/>
  <c r="T944" i="2"/>
  <c r="O945" i="2" a="1"/>
  <c r="P945" i="2" a="1"/>
  <c r="Q945" i="2"/>
  <c r="R945" i="2"/>
  <c r="O945" i="2"/>
  <c r="S945" i="2"/>
  <c r="P945" i="2"/>
  <c r="T945" i="2"/>
  <c r="O946" i="2" a="1"/>
  <c r="P946" i="2" a="1"/>
  <c r="Q946" i="2"/>
  <c r="R946" i="2"/>
  <c r="O946" i="2"/>
  <c r="S946" i="2"/>
  <c r="P946" i="2"/>
  <c r="T946" i="2"/>
  <c r="O947" i="2" a="1"/>
  <c r="P947" i="2" a="1"/>
  <c r="Q947" i="2"/>
  <c r="R947" i="2"/>
  <c r="O947" i="2"/>
  <c r="S947" i="2"/>
  <c r="P947" i="2"/>
  <c r="T947" i="2"/>
  <c r="O948" i="2" a="1"/>
  <c r="P948" i="2" a="1"/>
  <c r="Q948" i="2"/>
  <c r="R948" i="2"/>
  <c r="O948" i="2"/>
  <c r="S948" i="2"/>
  <c r="P948" i="2"/>
  <c r="T948" i="2"/>
  <c r="O949" i="2" a="1"/>
  <c r="P949" i="2" a="1"/>
  <c r="Q949" i="2"/>
  <c r="R949" i="2"/>
  <c r="O949" i="2"/>
  <c r="S949" i="2"/>
  <c r="P949" i="2"/>
  <c r="T949" i="2"/>
  <c r="O950" i="2" a="1"/>
  <c r="P950" i="2" a="1"/>
  <c r="Q950" i="2"/>
  <c r="R950" i="2"/>
  <c r="O950" i="2"/>
  <c r="S950" i="2"/>
  <c r="P950" i="2"/>
  <c r="T950" i="2"/>
  <c r="O951" i="2" a="1"/>
  <c r="P951" i="2" a="1"/>
  <c r="Q951" i="2"/>
  <c r="R951" i="2"/>
  <c r="O951" i="2"/>
  <c r="S951" i="2"/>
  <c r="P951" i="2"/>
  <c r="T951" i="2"/>
  <c r="O952" i="2" a="1"/>
  <c r="P952" i="2" a="1"/>
  <c r="Q952" i="2"/>
  <c r="R952" i="2"/>
  <c r="O952" i="2"/>
  <c r="S952" i="2"/>
  <c r="P952" i="2"/>
  <c r="T952" i="2"/>
  <c r="O953" i="2" a="1"/>
  <c r="P953" i="2" a="1"/>
  <c r="Q953" i="2"/>
  <c r="R953" i="2"/>
  <c r="O953" i="2"/>
  <c r="S953" i="2"/>
  <c r="P953" i="2"/>
  <c r="T953" i="2"/>
  <c r="O954" i="2" a="1"/>
  <c r="P954" i="2" a="1"/>
  <c r="Q954" i="2"/>
  <c r="R954" i="2"/>
  <c r="O954" i="2"/>
  <c r="S954" i="2"/>
  <c r="P954" i="2"/>
  <c r="T954" i="2"/>
  <c r="O955" i="2" a="1"/>
  <c r="P955" i="2" a="1"/>
  <c r="Q955" i="2"/>
  <c r="R955" i="2"/>
  <c r="O955" i="2"/>
  <c r="S955" i="2"/>
  <c r="P955" i="2"/>
  <c r="T955" i="2"/>
  <c r="O956" i="2" a="1"/>
  <c r="P956" i="2" a="1"/>
  <c r="Q956" i="2"/>
  <c r="R956" i="2"/>
  <c r="O956" i="2"/>
  <c r="S956" i="2"/>
  <c r="P956" i="2"/>
  <c r="T956" i="2"/>
  <c r="O957" i="2" a="1"/>
  <c r="P957" i="2" a="1"/>
  <c r="Q957" i="2"/>
  <c r="R957" i="2"/>
  <c r="O957" i="2"/>
  <c r="S957" i="2"/>
  <c r="P957" i="2"/>
  <c r="T957" i="2"/>
  <c r="O958" i="2" a="1"/>
  <c r="P958" i="2" a="1"/>
  <c r="Q958" i="2"/>
  <c r="R958" i="2"/>
  <c r="O958" i="2"/>
  <c r="S958" i="2"/>
  <c r="P958" i="2"/>
  <c r="T958" i="2"/>
  <c r="O959" i="2" a="1"/>
  <c r="P959" i="2" a="1"/>
  <c r="Q959" i="2"/>
  <c r="R959" i="2"/>
  <c r="O959" i="2"/>
  <c r="S959" i="2"/>
  <c r="P959" i="2"/>
  <c r="T959" i="2"/>
  <c r="O960" i="2" a="1"/>
  <c r="P960" i="2" a="1"/>
  <c r="Q960" i="2"/>
  <c r="R960" i="2"/>
  <c r="O960" i="2"/>
  <c r="S960" i="2"/>
  <c r="P960" i="2"/>
  <c r="T960" i="2"/>
  <c r="O961" i="2" a="1"/>
  <c r="P961" i="2" a="1"/>
  <c r="Q961" i="2"/>
  <c r="R961" i="2"/>
  <c r="O961" i="2"/>
  <c r="S961" i="2"/>
  <c r="P961" i="2"/>
  <c r="T961" i="2"/>
  <c r="O962" i="2" a="1"/>
  <c r="P962" i="2" a="1"/>
  <c r="Q962" i="2"/>
  <c r="R962" i="2"/>
  <c r="O962" i="2"/>
  <c r="S962" i="2"/>
  <c r="P962" i="2"/>
  <c r="T962" i="2"/>
  <c r="O963" i="2" a="1"/>
  <c r="P963" i="2" a="1"/>
  <c r="Q963" i="2"/>
  <c r="R963" i="2"/>
  <c r="O963" i="2"/>
  <c r="S963" i="2"/>
  <c r="P963" i="2"/>
  <c r="T963" i="2"/>
  <c r="O964" i="2" a="1"/>
  <c r="P964" i="2" a="1"/>
  <c r="Q964" i="2"/>
  <c r="R964" i="2"/>
  <c r="O964" i="2"/>
  <c r="S964" i="2"/>
  <c r="P964" i="2"/>
  <c r="T964" i="2"/>
  <c r="O965" i="2" a="1"/>
  <c r="P965" i="2" a="1"/>
  <c r="Q965" i="2"/>
  <c r="R965" i="2"/>
  <c r="O965" i="2"/>
  <c r="S965" i="2"/>
  <c r="P965" i="2"/>
  <c r="T965" i="2"/>
  <c r="O966" i="2" a="1"/>
  <c r="P966" i="2" a="1"/>
  <c r="Q966" i="2"/>
  <c r="R966" i="2"/>
  <c r="O966" i="2"/>
  <c r="S966" i="2"/>
  <c r="P966" i="2"/>
  <c r="T966" i="2"/>
  <c r="O967" i="2" a="1"/>
  <c r="P967" i="2" a="1"/>
  <c r="Q967" i="2"/>
  <c r="R967" i="2"/>
  <c r="O967" i="2"/>
  <c r="S967" i="2"/>
  <c r="P967" i="2"/>
  <c r="T967" i="2"/>
  <c r="O968" i="2" a="1"/>
  <c r="P968" i="2" a="1"/>
  <c r="Q968" i="2"/>
  <c r="R968" i="2"/>
  <c r="O968" i="2"/>
  <c r="S968" i="2"/>
  <c r="P968" i="2"/>
  <c r="T968" i="2"/>
  <c r="O969" i="2" a="1"/>
  <c r="P969" i="2" a="1"/>
  <c r="Q969" i="2"/>
  <c r="R969" i="2"/>
  <c r="O969" i="2"/>
  <c r="S969" i="2"/>
  <c r="P969" i="2"/>
  <c r="T969" i="2"/>
  <c r="O970" i="2" a="1"/>
  <c r="P970" i="2" a="1"/>
  <c r="Q970" i="2"/>
  <c r="R970" i="2"/>
  <c r="O970" i="2"/>
  <c r="S970" i="2"/>
  <c r="P970" i="2"/>
  <c r="T970" i="2"/>
  <c r="O971" i="2" a="1"/>
  <c r="P971" i="2" a="1"/>
  <c r="Q971" i="2"/>
  <c r="R971" i="2"/>
  <c r="O971" i="2"/>
  <c r="S971" i="2"/>
  <c r="P971" i="2"/>
  <c r="T971" i="2"/>
  <c r="O972" i="2" a="1"/>
  <c r="P972" i="2" a="1"/>
  <c r="Q972" i="2"/>
  <c r="R972" i="2"/>
  <c r="O972" i="2"/>
  <c r="S972" i="2"/>
  <c r="P972" i="2"/>
  <c r="T972" i="2"/>
  <c r="O973" i="2" a="1"/>
  <c r="P973" i="2" a="1"/>
  <c r="Q973" i="2"/>
  <c r="R973" i="2"/>
  <c r="O973" i="2"/>
  <c r="S973" i="2"/>
  <c r="P973" i="2"/>
  <c r="T973" i="2"/>
  <c r="O974" i="2" a="1"/>
  <c r="P974" i="2" a="1"/>
  <c r="Q974" i="2"/>
  <c r="R974" i="2"/>
  <c r="O974" i="2"/>
  <c r="S974" i="2"/>
  <c r="P974" i="2"/>
  <c r="T974" i="2"/>
  <c r="O975" i="2" a="1"/>
  <c r="P975" i="2" a="1"/>
  <c r="Q975" i="2"/>
  <c r="R975" i="2"/>
  <c r="O975" i="2"/>
  <c r="S975" i="2"/>
  <c r="P975" i="2"/>
  <c r="T975" i="2"/>
  <c r="O976" i="2" a="1"/>
  <c r="P976" i="2" a="1"/>
  <c r="Q976" i="2"/>
  <c r="R976" i="2"/>
  <c r="O976" i="2"/>
  <c r="S976" i="2"/>
  <c r="P976" i="2"/>
  <c r="T976" i="2"/>
  <c r="O977" i="2" a="1"/>
  <c r="P977" i="2" a="1"/>
  <c r="Q977" i="2"/>
  <c r="R977" i="2"/>
  <c r="O977" i="2"/>
  <c r="S977" i="2"/>
  <c r="P977" i="2"/>
  <c r="T977" i="2"/>
  <c r="O978" i="2" a="1"/>
  <c r="P978" i="2" a="1"/>
  <c r="Q978" i="2"/>
  <c r="R978" i="2"/>
  <c r="O978" i="2"/>
  <c r="S978" i="2"/>
  <c r="P978" i="2"/>
  <c r="T978" i="2"/>
  <c r="O979" i="2" a="1"/>
  <c r="P979" i="2" a="1"/>
  <c r="Q979" i="2"/>
  <c r="R979" i="2"/>
  <c r="O979" i="2"/>
  <c r="S979" i="2"/>
  <c r="P979" i="2"/>
  <c r="T979" i="2"/>
  <c r="O980" i="2" a="1"/>
  <c r="P980" i="2" a="1"/>
  <c r="Q980" i="2"/>
  <c r="R980" i="2"/>
  <c r="O980" i="2"/>
  <c r="S980" i="2"/>
  <c r="P980" i="2"/>
  <c r="T980" i="2"/>
  <c r="O981" i="2" a="1"/>
  <c r="P981" i="2" a="1"/>
  <c r="Q981" i="2"/>
  <c r="R981" i="2"/>
  <c r="O981" i="2"/>
  <c r="S981" i="2"/>
  <c r="P981" i="2"/>
  <c r="T981" i="2"/>
  <c r="O982" i="2" a="1"/>
  <c r="P982" i="2" a="1"/>
  <c r="Q982" i="2"/>
  <c r="R982" i="2"/>
  <c r="O982" i="2"/>
  <c r="S982" i="2"/>
  <c r="P982" i="2"/>
  <c r="T982" i="2"/>
  <c r="O983" i="2" a="1"/>
  <c r="P983" i="2" a="1"/>
  <c r="Q983" i="2"/>
  <c r="R983" i="2"/>
  <c r="O983" i="2"/>
  <c r="S983" i="2"/>
  <c r="P983" i="2"/>
  <c r="T983" i="2"/>
  <c r="O984" i="2" a="1"/>
  <c r="P984" i="2" a="1"/>
  <c r="Q984" i="2"/>
  <c r="R984" i="2"/>
  <c r="O984" i="2"/>
  <c r="S984" i="2"/>
  <c r="P984" i="2"/>
  <c r="T984" i="2"/>
  <c r="O985" i="2" a="1"/>
  <c r="P985" i="2" a="1"/>
  <c r="Q985" i="2"/>
  <c r="R985" i="2"/>
  <c r="O985" i="2"/>
  <c r="S985" i="2"/>
  <c r="P985" i="2"/>
  <c r="T985" i="2"/>
  <c r="O986" i="2" a="1"/>
  <c r="P986" i="2" a="1"/>
  <c r="Q986" i="2"/>
  <c r="R986" i="2"/>
  <c r="O986" i="2"/>
  <c r="S986" i="2"/>
  <c r="P986" i="2"/>
  <c r="T986" i="2"/>
  <c r="O987" i="2" a="1"/>
  <c r="P987" i="2" a="1"/>
  <c r="Q987" i="2"/>
  <c r="R987" i="2"/>
  <c r="O987" i="2"/>
  <c r="S987" i="2"/>
  <c r="P987" i="2"/>
  <c r="T987" i="2"/>
  <c r="O988" i="2" a="1"/>
  <c r="P988" i="2" a="1"/>
  <c r="Q988" i="2"/>
  <c r="R988" i="2"/>
  <c r="O988" i="2"/>
  <c r="S988" i="2"/>
  <c r="P988" i="2"/>
  <c r="T988" i="2"/>
  <c r="O989" i="2" a="1"/>
  <c r="P989" i="2" a="1"/>
  <c r="Q989" i="2"/>
  <c r="R989" i="2"/>
  <c r="O989" i="2"/>
  <c r="S989" i="2"/>
  <c r="P989" i="2"/>
  <c r="T989" i="2"/>
  <c r="O990" i="2" a="1"/>
  <c r="P990" i="2" a="1"/>
  <c r="Q990" i="2"/>
  <c r="R990" i="2"/>
  <c r="O990" i="2"/>
  <c r="S990" i="2"/>
  <c r="P990" i="2"/>
  <c r="T990" i="2"/>
  <c r="O991" i="2" a="1"/>
  <c r="P991" i="2" a="1"/>
  <c r="Q991" i="2"/>
  <c r="R991" i="2"/>
  <c r="O991" i="2"/>
  <c r="S991" i="2"/>
  <c r="P991" i="2"/>
  <c r="T991" i="2"/>
  <c r="O992" i="2" a="1"/>
  <c r="P992" i="2" a="1"/>
  <c r="Q992" i="2"/>
  <c r="R992" i="2"/>
  <c r="O992" i="2"/>
  <c r="S992" i="2"/>
  <c r="P992" i="2"/>
  <c r="T992" i="2"/>
  <c r="O993" i="2" a="1"/>
  <c r="P993" i="2" a="1"/>
  <c r="Q993" i="2"/>
  <c r="R993" i="2"/>
  <c r="O993" i="2"/>
  <c r="S993" i="2"/>
  <c r="P993" i="2"/>
  <c r="T993" i="2"/>
  <c r="O994" i="2" a="1"/>
  <c r="P994" i="2" a="1"/>
  <c r="Q994" i="2"/>
  <c r="R994" i="2"/>
  <c r="O994" i="2"/>
  <c r="S994" i="2"/>
  <c r="P994" i="2"/>
  <c r="T994" i="2"/>
  <c r="O995" i="2" a="1"/>
  <c r="P995" i="2" a="1"/>
  <c r="Q995" i="2"/>
  <c r="R995" i="2"/>
  <c r="O995" i="2"/>
  <c r="S995" i="2"/>
  <c r="P995" i="2"/>
  <c r="T995" i="2"/>
  <c r="O996" i="2" a="1"/>
  <c r="P996" i="2" a="1"/>
  <c r="Q996" i="2"/>
  <c r="R996" i="2"/>
  <c r="O996" i="2"/>
  <c r="S996" i="2"/>
  <c r="P996" i="2"/>
  <c r="T996" i="2"/>
  <c r="O997" i="2" a="1"/>
  <c r="P997" i="2" a="1"/>
  <c r="Q997" i="2"/>
  <c r="R997" i="2"/>
  <c r="O997" i="2"/>
  <c r="S997" i="2"/>
  <c r="P997" i="2"/>
  <c r="T997" i="2"/>
  <c r="O998" i="2" a="1"/>
  <c r="P998" i="2" a="1"/>
  <c r="Q998" i="2"/>
  <c r="R998" i="2"/>
  <c r="O998" i="2"/>
  <c r="S998" i="2"/>
  <c r="P998" i="2"/>
  <c r="T998" i="2"/>
  <c r="O999" i="2" a="1"/>
  <c r="P999" i="2" a="1"/>
  <c r="Q999" i="2"/>
  <c r="R999" i="2"/>
  <c r="O999" i="2"/>
  <c r="S999" i="2"/>
  <c r="P999" i="2"/>
  <c r="T999" i="2"/>
  <c r="O1000" i="2" a="1"/>
  <c r="P1000" i="2" a="1"/>
  <c r="Q1000" i="2"/>
  <c r="R1000" i="2"/>
  <c r="O1000" i="2"/>
  <c r="S1000" i="2"/>
  <c r="P1000" i="2"/>
  <c r="T1000" i="2"/>
  <c r="O1001" i="2" a="1"/>
  <c r="P1001" i="2" a="1"/>
  <c r="Q1001" i="2"/>
  <c r="R1001" i="2"/>
  <c r="O1001" i="2"/>
  <c r="S1001" i="2"/>
  <c r="P1001" i="2"/>
  <c r="T1001" i="2"/>
  <c r="O1002" i="2" a="1"/>
  <c r="P1002" i="2" a="1"/>
  <c r="Q1002" i="2" a="1"/>
  <c r="R1002" i="2" a="1"/>
  <c r="S1002" i="2"/>
  <c r="T1002" i="2"/>
  <c r="O1003" i="2" a="1"/>
  <c r="P1003" i="2" a="1"/>
  <c r="Q1003" i="2" a="1"/>
  <c r="R1003" i="2" a="1"/>
  <c r="S1003" i="2"/>
  <c r="T1003" i="2"/>
  <c r="O1004" i="2" a="1"/>
  <c r="P1004" i="2" a="1"/>
  <c r="Q1004" i="2" a="1"/>
  <c r="R1004" i="2" a="1"/>
  <c r="S1004" i="2"/>
  <c r="T1004" i="2"/>
  <c r="O1005" i="2" a="1"/>
  <c r="P1005" i="2" a="1"/>
  <c r="Q1005" i="2" a="1"/>
  <c r="R1005" i="2" a="1"/>
  <c r="S1005" i="2"/>
  <c r="T1005" i="2"/>
  <c r="O1006" i="2" a="1"/>
  <c r="P1006" i="2" a="1"/>
  <c r="Q1006" i="2" a="1"/>
  <c r="R1006" i="2" a="1"/>
  <c r="S1006" i="2"/>
  <c r="T1006" i="2"/>
  <c r="O1007" i="2" a="1"/>
  <c r="P1007" i="2" a="1"/>
  <c r="Q1007" i="2" a="1"/>
  <c r="R1007" i="2" a="1"/>
  <c r="S1007" i="2"/>
  <c r="T1007" i="2"/>
  <c r="O1008" i="2" a="1"/>
  <c r="P1008" i="2" a="1"/>
  <c r="Q1008" i="2" a="1"/>
  <c r="R1008" i="2" a="1"/>
  <c r="S1008" i="2"/>
  <c r="T1008" i="2"/>
  <c r="I532" i="3"/>
  <c r="W532" i="3"/>
  <c r="G532" i="3"/>
  <c r="D532" i="3"/>
  <c r="Y531" i="3" a="1"/>
  <c r="Y531" i="3"/>
  <c r="X531" i="3" a="1"/>
  <c r="X531" i="3"/>
  <c r="W531" i="3"/>
  <c r="H531" i="3"/>
  <c r="V531" i="3"/>
  <c r="G531" i="3"/>
  <c r="D531" i="3"/>
  <c r="Y530" i="3" a="1"/>
  <c r="Y530" i="3"/>
  <c r="X530" i="3" a="1"/>
  <c r="X530" i="3"/>
  <c r="I530" i="3"/>
  <c r="W530" i="3"/>
  <c r="G530" i="3"/>
  <c r="D530" i="3"/>
  <c r="Y529" i="3" a="1"/>
  <c r="Y529" i="3"/>
  <c r="X529" i="3" a="1"/>
  <c r="X529" i="3"/>
  <c r="W529" i="3"/>
  <c r="H529" i="3"/>
  <c r="V529" i="3"/>
  <c r="G529" i="3"/>
  <c r="D529" i="3"/>
  <c r="Y528" i="3" a="1"/>
  <c r="Y528" i="3"/>
  <c r="X528" i="3" a="1"/>
  <c r="X528" i="3"/>
  <c r="I528" i="3"/>
  <c r="W528" i="3"/>
  <c r="H528" i="3"/>
  <c r="V528" i="3"/>
  <c r="G528" i="3"/>
  <c r="D528" i="3"/>
  <c r="Y527" i="3" a="1"/>
  <c r="Y527" i="3"/>
  <c r="X527" i="3" a="1"/>
  <c r="X527" i="3"/>
  <c r="I527" i="3"/>
  <c r="W527" i="3"/>
  <c r="H527" i="3"/>
  <c r="V527" i="3"/>
  <c r="G527" i="3"/>
  <c r="D527" i="3"/>
  <c r="Y526" i="3" a="1"/>
  <c r="Y526" i="3"/>
  <c r="X526" i="3" a="1"/>
  <c r="X526" i="3"/>
  <c r="I526" i="3"/>
  <c r="W526" i="3"/>
  <c r="H526" i="3"/>
  <c r="V526" i="3"/>
  <c r="G526" i="3"/>
  <c r="D526" i="3"/>
  <c r="Y525" i="3" a="1"/>
  <c r="Y525" i="3"/>
  <c r="X525" i="3" a="1"/>
  <c r="X525" i="3"/>
  <c r="I525" i="3"/>
  <c r="W525" i="3"/>
  <c r="H525" i="3"/>
  <c r="V525" i="3"/>
  <c r="G525" i="3"/>
  <c r="D525" i="3"/>
  <c r="Y524" i="3" a="1"/>
  <c r="Y524" i="3"/>
  <c r="X524" i="3" a="1"/>
  <c r="X524" i="3"/>
  <c r="I524" i="3"/>
  <c r="W524" i="3"/>
  <c r="H524" i="3"/>
  <c r="V524" i="3"/>
  <c r="G524" i="3"/>
  <c r="D524" i="3"/>
  <c r="Y523" i="3" a="1"/>
  <c r="Y523" i="3"/>
  <c r="X523" i="3" a="1"/>
  <c r="X523" i="3"/>
  <c r="I523" i="3"/>
  <c r="W523" i="3"/>
  <c r="H523" i="3"/>
  <c r="V523" i="3"/>
  <c r="G523" i="3"/>
  <c r="D523" i="3"/>
  <c r="Y522" i="3" a="1"/>
  <c r="Y522" i="3"/>
  <c r="X522" i="3" a="1"/>
  <c r="X522" i="3"/>
  <c r="I522" i="3"/>
  <c r="W522" i="3"/>
  <c r="H522" i="3"/>
  <c r="V522" i="3"/>
  <c r="G522" i="3"/>
  <c r="D522" i="3"/>
  <c r="Y521" i="3" a="1"/>
  <c r="Y521" i="3"/>
  <c r="X521" i="3" a="1"/>
  <c r="X521" i="3"/>
  <c r="I521" i="3"/>
  <c r="W521" i="3"/>
  <c r="H521" i="3"/>
  <c r="V521" i="3"/>
  <c r="G521" i="3"/>
  <c r="D521" i="3"/>
  <c r="Y520" i="3" a="1"/>
  <c r="Y520" i="3"/>
  <c r="X520" i="3" a="1"/>
  <c r="X520" i="3"/>
  <c r="I520" i="3"/>
  <c r="W520" i="3"/>
  <c r="H520" i="3"/>
  <c r="V520" i="3"/>
  <c r="G520" i="3"/>
  <c r="D520" i="3"/>
  <c r="Y519" i="3" a="1"/>
  <c r="Y519" i="3"/>
  <c r="X519" i="3" a="1"/>
  <c r="X519" i="3"/>
  <c r="I519" i="3"/>
  <c r="W519" i="3"/>
  <c r="H519" i="3"/>
  <c r="V519" i="3"/>
  <c r="G519" i="3"/>
  <c r="D519" i="3"/>
  <c r="Y518" i="3" a="1"/>
  <c r="Y518" i="3"/>
  <c r="X518" i="3" a="1"/>
  <c r="X518" i="3"/>
  <c r="I518" i="3"/>
  <c r="W518" i="3"/>
  <c r="H518" i="3"/>
  <c r="V518" i="3"/>
  <c r="G518" i="3"/>
  <c r="D518" i="3"/>
  <c r="Y517" i="3" a="1"/>
  <c r="Y517" i="3"/>
  <c r="X517" i="3" a="1"/>
  <c r="X517" i="3"/>
  <c r="I517" i="3"/>
  <c r="W517" i="3"/>
  <c r="H517" i="3"/>
  <c r="V517" i="3"/>
  <c r="G517" i="3"/>
  <c r="D517" i="3"/>
  <c r="Y516" i="3" a="1"/>
  <c r="Y516" i="3"/>
  <c r="X516" i="3" a="1"/>
  <c r="X516" i="3"/>
  <c r="I516" i="3"/>
  <c r="W516" i="3"/>
  <c r="H516" i="3"/>
  <c r="V516" i="3"/>
  <c r="G516" i="3"/>
  <c r="D516" i="3"/>
  <c r="Y515" i="3" a="1"/>
  <c r="Y515" i="3"/>
  <c r="X515" i="3" a="1"/>
  <c r="X515" i="3"/>
  <c r="I515" i="3"/>
  <c r="W515" i="3"/>
  <c r="H515" i="3"/>
  <c r="V515" i="3"/>
  <c r="G515" i="3"/>
  <c r="D515" i="3"/>
  <c r="Y514" i="3" a="1"/>
  <c r="Y514" i="3"/>
  <c r="X514" i="3" a="1"/>
  <c r="X514" i="3"/>
  <c r="I514" i="3"/>
  <c r="W514" i="3"/>
  <c r="H514" i="3"/>
  <c r="V514" i="3"/>
  <c r="G514" i="3"/>
  <c r="D514" i="3"/>
  <c r="Y513" i="3" a="1"/>
  <c r="Y513" i="3"/>
  <c r="X513" i="3" a="1"/>
  <c r="X513" i="3"/>
  <c r="I513" i="3"/>
  <c r="W513" i="3"/>
  <c r="H513" i="3"/>
  <c r="V513" i="3"/>
  <c r="G513" i="3"/>
  <c r="D513" i="3"/>
  <c r="Y512" i="3" a="1"/>
  <c r="Y512" i="3"/>
  <c r="X512" i="3" a="1"/>
  <c r="X512" i="3"/>
  <c r="I512" i="3"/>
  <c r="W512" i="3"/>
  <c r="H512" i="3"/>
  <c r="V512" i="3"/>
  <c r="G512" i="3"/>
  <c r="D512" i="3"/>
  <c r="Y511" i="3" a="1"/>
  <c r="Y511" i="3"/>
  <c r="X511" i="3" a="1"/>
  <c r="X511" i="3"/>
  <c r="I511" i="3"/>
  <c r="W511" i="3"/>
  <c r="H511" i="3"/>
  <c r="V511" i="3"/>
  <c r="G511" i="3"/>
  <c r="D511" i="3"/>
  <c r="Y510" i="3" a="1"/>
  <c r="Y510" i="3"/>
  <c r="X510" i="3" a="1"/>
  <c r="X510" i="3"/>
  <c r="I510" i="3"/>
  <c r="W510" i="3"/>
  <c r="H510" i="3"/>
  <c r="V510" i="3"/>
  <c r="G510" i="3"/>
  <c r="D510" i="3"/>
  <c r="Y509" i="3" a="1"/>
  <c r="Y509" i="3"/>
  <c r="X509" i="3" a="1"/>
  <c r="X509" i="3"/>
  <c r="I509" i="3"/>
  <c r="W509" i="3"/>
  <c r="H509" i="3"/>
  <c r="V509" i="3"/>
  <c r="G509" i="3"/>
  <c r="D509" i="3"/>
  <c r="Y508" i="3" a="1"/>
  <c r="Y508" i="3"/>
  <c r="X508" i="3" a="1"/>
  <c r="X508" i="3"/>
  <c r="I508" i="3"/>
  <c r="W508" i="3"/>
  <c r="H508" i="3"/>
  <c r="V508" i="3"/>
  <c r="G508" i="3"/>
  <c r="D508" i="3"/>
  <c r="Y507" i="3" a="1"/>
  <c r="Y507" i="3"/>
  <c r="X507" i="3" a="1"/>
  <c r="X507" i="3"/>
  <c r="I507" i="3"/>
  <c r="W507" i="3"/>
  <c r="H507" i="3"/>
  <c r="V507" i="3"/>
  <c r="G507" i="3"/>
  <c r="D507" i="3"/>
  <c r="Y506" i="3" a="1"/>
  <c r="Y506" i="3"/>
  <c r="X506" i="3" a="1"/>
  <c r="X506" i="3"/>
  <c r="I506" i="3"/>
  <c r="W506" i="3"/>
  <c r="H506" i="3"/>
  <c r="V506" i="3"/>
  <c r="G506" i="3"/>
  <c r="D506" i="3"/>
  <c r="Y505" i="3" a="1"/>
  <c r="Y505" i="3"/>
  <c r="X505" i="3" a="1"/>
  <c r="X505" i="3"/>
  <c r="I505" i="3"/>
  <c r="W505" i="3"/>
  <c r="H505" i="3"/>
  <c r="V505" i="3"/>
  <c r="G505" i="3"/>
  <c r="D505" i="3"/>
  <c r="Y504" i="3" a="1"/>
  <c r="Y504" i="3"/>
  <c r="X504" i="3" a="1"/>
  <c r="X504" i="3"/>
  <c r="I504" i="3"/>
  <c r="W504" i="3"/>
  <c r="H504" i="3"/>
  <c r="V504" i="3"/>
  <c r="G504" i="3"/>
  <c r="D504" i="3"/>
  <c r="Y503" i="3" a="1"/>
  <c r="Y503" i="3"/>
  <c r="X503" i="3" a="1"/>
  <c r="X503" i="3"/>
  <c r="I503" i="3"/>
  <c r="W503" i="3"/>
  <c r="H503" i="3"/>
  <c r="V503" i="3"/>
  <c r="G503" i="3"/>
  <c r="D503" i="3"/>
  <c r="Y502" i="3" a="1"/>
  <c r="Y502" i="3"/>
  <c r="X502" i="3" a="1"/>
  <c r="X502" i="3"/>
  <c r="I502" i="3"/>
  <c r="W502" i="3"/>
  <c r="H502" i="3"/>
  <c r="V502" i="3"/>
  <c r="G502" i="3"/>
  <c r="D502" i="3"/>
  <c r="Y501" i="3" a="1"/>
  <c r="Y501" i="3"/>
  <c r="X501" i="3" a="1"/>
  <c r="X501" i="3"/>
  <c r="I501" i="3"/>
  <c r="W501" i="3"/>
  <c r="H501" i="3"/>
  <c r="V501" i="3"/>
  <c r="G501" i="3"/>
  <c r="D501" i="3"/>
  <c r="Y500" i="3" a="1"/>
  <c r="Y500" i="3"/>
  <c r="X500" i="3" a="1"/>
  <c r="X500" i="3"/>
  <c r="I500" i="3"/>
  <c r="W500" i="3"/>
  <c r="H500" i="3"/>
  <c r="V500" i="3"/>
  <c r="G500" i="3"/>
  <c r="D500" i="3"/>
  <c r="Y499" i="3" a="1"/>
  <c r="Y499" i="3"/>
  <c r="X499" i="3" a="1"/>
  <c r="X499" i="3"/>
  <c r="I499" i="3"/>
  <c r="W499" i="3"/>
  <c r="H499" i="3"/>
  <c r="V499" i="3"/>
  <c r="G499" i="3"/>
  <c r="D499" i="3"/>
  <c r="Y498" i="3" a="1"/>
  <c r="Y498" i="3"/>
  <c r="X498" i="3" a="1"/>
  <c r="X498" i="3"/>
  <c r="I498" i="3"/>
  <c r="W498" i="3"/>
  <c r="H498" i="3"/>
  <c r="V498" i="3"/>
  <c r="G498" i="3"/>
  <c r="D498" i="3"/>
  <c r="Y497" i="3" a="1"/>
  <c r="Y497" i="3"/>
  <c r="X497" i="3" a="1"/>
  <c r="X497" i="3"/>
  <c r="I497" i="3"/>
  <c r="W497" i="3"/>
  <c r="H497" i="3"/>
  <c r="V497" i="3"/>
  <c r="G497" i="3"/>
  <c r="D497" i="3"/>
  <c r="Y496" i="3" a="1"/>
  <c r="Y496" i="3"/>
  <c r="X496" i="3" a="1"/>
  <c r="X496" i="3"/>
  <c r="I496" i="3"/>
  <c r="W496" i="3"/>
  <c r="H496" i="3"/>
  <c r="V496" i="3"/>
  <c r="G496" i="3"/>
  <c r="D496" i="3"/>
  <c r="Y495" i="3" a="1"/>
  <c r="Y495" i="3"/>
  <c r="X495" i="3" a="1"/>
  <c r="X495" i="3"/>
  <c r="I495" i="3"/>
  <c r="W495" i="3"/>
  <c r="H495" i="3"/>
  <c r="V495" i="3"/>
  <c r="G495" i="3"/>
  <c r="D495" i="3"/>
  <c r="Y494" i="3" a="1"/>
  <c r="Y494" i="3"/>
  <c r="X494" i="3" a="1"/>
  <c r="X494" i="3"/>
  <c r="I494" i="3"/>
  <c r="W494" i="3"/>
  <c r="H494" i="3"/>
  <c r="V494" i="3"/>
  <c r="G494" i="3"/>
  <c r="D494" i="3"/>
  <c r="Y493" i="3" a="1"/>
  <c r="Y493" i="3"/>
  <c r="X493" i="3" a="1"/>
  <c r="X493" i="3"/>
  <c r="I493" i="3"/>
  <c r="W493" i="3"/>
  <c r="H493" i="3"/>
  <c r="V493" i="3"/>
  <c r="G493" i="3"/>
  <c r="D493" i="3"/>
  <c r="Y492" i="3" a="1"/>
  <c r="Y492" i="3"/>
  <c r="X492" i="3" a="1"/>
  <c r="X492" i="3"/>
  <c r="I492" i="3"/>
  <c r="W492" i="3"/>
  <c r="H492" i="3"/>
  <c r="V492" i="3"/>
  <c r="G492" i="3"/>
  <c r="D492" i="3"/>
  <c r="Y491" i="3" a="1"/>
  <c r="Y491" i="3"/>
  <c r="X491" i="3" a="1"/>
  <c r="X491" i="3"/>
  <c r="I491" i="3"/>
  <c r="W491" i="3"/>
  <c r="H491" i="3"/>
  <c r="V491" i="3"/>
  <c r="G491" i="3"/>
  <c r="D491" i="3"/>
  <c r="Y490" i="3" a="1"/>
  <c r="Y490" i="3"/>
  <c r="X490" i="3" a="1"/>
  <c r="X490" i="3"/>
  <c r="I490" i="3"/>
  <c r="W490" i="3"/>
  <c r="H490" i="3"/>
  <c r="V490" i="3"/>
  <c r="G490" i="3"/>
  <c r="D490" i="3"/>
  <c r="Y489" i="3" a="1"/>
  <c r="Y489" i="3"/>
  <c r="X489" i="3" a="1"/>
  <c r="X489" i="3"/>
  <c r="I489" i="3"/>
  <c r="W489" i="3"/>
  <c r="H489" i="3"/>
  <c r="V489" i="3"/>
  <c r="G489" i="3"/>
  <c r="D489" i="3"/>
  <c r="Y488" i="3" a="1"/>
  <c r="Y488" i="3"/>
  <c r="X488" i="3" a="1"/>
  <c r="X488" i="3"/>
  <c r="I488" i="3"/>
  <c r="W488" i="3"/>
  <c r="H488" i="3"/>
  <c r="V488" i="3"/>
  <c r="G488" i="3"/>
  <c r="D488" i="3"/>
  <c r="Y487" i="3" a="1"/>
  <c r="Y487" i="3"/>
  <c r="X487" i="3" a="1"/>
  <c r="X487" i="3"/>
  <c r="I487" i="3"/>
  <c r="W487" i="3"/>
  <c r="H487" i="3"/>
  <c r="V487" i="3"/>
  <c r="G487" i="3"/>
  <c r="D487" i="3"/>
  <c r="Y486" i="3" a="1"/>
  <c r="Y486" i="3"/>
  <c r="X486" i="3" a="1"/>
  <c r="X486" i="3"/>
  <c r="I486" i="3"/>
  <c r="W486" i="3"/>
  <c r="H486" i="3"/>
  <c r="V486" i="3"/>
  <c r="G486" i="3"/>
  <c r="D486" i="3"/>
  <c r="Y485" i="3" a="1"/>
  <c r="Y485" i="3"/>
  <c r="X485" i="3" a="1"/>
  <c r="X485" i="3"/>
  <c r="I485" i="3"/>
  <c r="W485" i="3"/>
  <c r="H485" i="3"/>
  <c r="V485" i="3"/>
  <c r="G485" i="3"/>
  <c r="D485" i="3"/>
  <c r="Y484" i="3" a="1"/>
  <c r="Y484" i="3"/>
  <c r="X484" i="3" a="1"/>
  <c r="X484" i="3"/>
  <c r="I484" i="3"/>
  <c r="W484" i="3"/>
  <c r="H484" i="3"/>
  <c r="V484" i="3"/>
  <c r="G484" i="3"/>
  <c r="D484" i="3"/>
  <c r="Y483" i="3" a="1"/>
  <c r="Y483" i="3"/>
  <c r="X483" i="3" a="1"/>
  <c r="X483" i="3"/>
  <c r="I483" i="3"/>
  <c r="W483" i="3"/>
  <c r="H483" i="3"/>
  <c r="V483" i="3"/>
  <c r="G483" i="3"/>
  <c r="D483" i="3"/>
  <c r="Y482" i="3" a="1"/>
  <c r="Y482" i="3"/>
  <c r="X482" i="3" a="1"/>
  <c r="X482" i="3"/>
  <c r="I482" i="3"/>
  <c r="W482" i="3"/>
  <c r="H482" i="3"/>
  <c r="V482" i="3"/>
  <c r="G482" i="3"/>
  <c r="D482" i="3"/>
  <c r="Y481" i="3" a="1"/>
  <c r="Y481" i="3"/>
  <c r="X481" i="3" a="1"/>
  <c r="X481" i="3"/>
  <c r="I481" i="3"/>
  <c r="W481" i="3"/>
  <c r="H481" i="3"/>
  <c r="V481" i="3"/>
  <c r="G481" i="3"/>
  <c r="D481" i="3"/>
  <c r="Y480" i="3" a="1"/>
  <c r="Y480" i="3"/>
  <c r="X480" i="3" a="1"/>
  <c r="X480" i="3"/>
  <c r="I480" i="3"/>
  <c r="W480" i="3"/>
  <c r="H480" i="3"/>
  <c r="V480" i="3"/>
  <c r="G480" i="3"/>
  <c r="D480" i="3"/>
  <c r="Y479" i="3" a="1"/>
  <c r="Y479" i="3"/>
  <c r="X479" i="3" a="1"/>
  <c r="X479" i="3"/>
  <c r="I479" i="3"/>
  <c r="W479" i="3"/>
  <c r="H479" i="3"/>
  <c r="V479" i="3"/>
  <c r="G479" i="3"/>
  <c r="D479" i="3"/>
  <c r="Y478" i="3" a="1"/>
  <c r="Y478" i="3"/>
  <c r="X478" i="3" a="1"/>
  <c r="X478" i="3"/>
  <c r="I478" i="3"/>
  <c r="W478" i="3"/>
  <c r="H478" i="3"/>
  <c r="V478" i="3"/>
  <c r="G478" i="3"/>
  <c r="D478" i="3"/>
  <c r="Y477" i="3" a="1"/>
  <c r="Y477" i="3"/>
  <c r="X477" i="3" a="1"/>
  <c r="X477" i="3"/>
  <c r="I477" i="3"/>
  <c r="W477" i="3"/>
  <c r="H477" i="3"/>
  <c r="V477" i="3"/>
  <c r="G477" i="3"/>
  <c r="D477" i="3"/>
  <c r="Y476" i="3" a="1"/>
  <c r="Y476" i="3"/>
  <c r="X476" i="3" a="1"/>
  <c r="X476" i="3"/>
  <c r="I476" i="3"/>
  <c r="W476" i="3"/>
  <c r="H476" i="3"/>
  <c r="V476" i="3"/>
  <c r="G476" i="3"/>
  <c r="D476" i="3"/>
  <c r="Y475" i="3" a="1"/>
  <c r="Y475" i="3"/>
  <c r="X475" i="3" a="1"/>
  <c r="X475" i="3"/>
  <c r="I475" i="3"/>
  <c r="W475" i="3"/>
  <c r="H475" i="3"/>
  <c r="V475" i="3"/>
  <c r="G475" i="3"/>
  <c r="D475" i="3"/>
  <c r="Y474" i="3" a="1"/>
  <c r="Y474" i="3"/>
  <c r="X474" i="3" a="1"/>
  <c r="X474" i="3"/>
  <c r="I474" i="3"/>
  <c r="W474" i="3"/>
  <c r="H474" i="3"/>
  <c r="V474" i="3"/>
  <c r="G474" i="3"/>
  <c r="D474" i="3"/>
  <c r="Y473" i="3" a="1"/>
  <c r="Y473" i="3"/>
  <c r="X473" i="3" a="1"/>
  <c r="X473" i="3"/>
  <c r="I473" i="3"/>
  <c r="W473" i="3"/>
  <c r="H473" i="3"/>
  <c r="V473" i="3"/>
  <c r="G473" i="3"/>
  <c r="D473" i="3"/>
  <c r="Y472" i="3" a="1"/>
  <c r="Y472" i="3"/>
  <c r="X472" i="3" a="1"/>
  <c r="X472" i="3"/>
  <c r="I472" i="3"/>
  <c r="W472" i="3"/>
  <c r="H472" i="3"/>
  <c r="V472" i="3"/>
  <c r="G472" i="3"/>
  <c r="D472" i="3"/>
  <c r="Y471" i="3" a="1"/>
  <c r="Y471" i="3"/>
  <c r="X471" i="3" a="1"/>
  <c r="X471" i="3"/>
  <c r="I471" i="3"/>
  <c r="W471" i="3"/>
  <c r="H471" i="3"/>
  <c r="V471" i="3"/>
  <c r="G471" i="3"/>
  <c r="D471" i="3"/>
  <c r="Y470" i="3" a="1"/>
  <c r="Y470" i="3"/>
  <c r="X470" i="3" a="1"/>
  <c r="X470" i="3"/>
  <c r="I470" i="3"/>
  <c r="W470" i="3"/>
  <c r="H470" i="3"/>
  <c r="V470" i="3"/>
  <c r="G470" i="3"/>
  <c r="D470" i="3"/>
  <c r="Y469" i="3" a="1"/>
  <c r="Y469" i="3"/>
  <c r="X469" i="3" a="1"/>
  <c r="X469" i="3"/>
  <c r="I469" i="3"/>
  <c r="W469" i="3"/>
  <c r="H469" i="3"/>
  <c r="V469" i="3"/>
  <c r="G469" i="3"/>
  <c r="D469" i="3"/>
  <c r="Y468" i="3" a="1"/>
  <c r="Y468" i="3"/>
  <c r="X468" i="3" a="1"/>
  <c r="X468" i="3"/>
  <c r="I468" i="3"/>
  <c r="W468" i="3"/>
  <c r="H468" i="3"/>
  <c r="V468" i="3"/>
  <c r="G468" i="3"/>
  <c r="D468" i="3"/>
  <c r="Y467" i="3" a="1"/>
  <c r="Y467" i="3"/>
  <c r="X467" i="3" a="1"/>
  <c r="X467" i="3"/>
  <c r="I467" i="3"/>
  <c r="W467" i="3"/>
  <c r="H467" i="3"/>
  <c r="V467" i="3"/>
  <c r="G467" i="3"/>
  <c r="D467" i="3"/>
  <c r="Y466" i="3" a="1"/>
  <c r="Y466" i="3"/>
  <c r="X466" i="3" a="1"/>
  <c r="X466" i="3"/>
  <c r="I466" i="3"/>
  <c r="W466" i="3"/>
  <c r="H466" i="3"/>
  <c r="V466" i="3"/>
  <c r="G466" i="3"/>
  <c r="D466" i="3"/>
  <c r="Y465" i="3" a="1"/>
  <c r="Y465" i="3"/>
  <c r="X465" i="3" a="1"/>
  <c r="X465" i="3"/>
  <c r="I465" i="3"/>
  <c r="W465" i="3"/>
  <c r="H465" i="3"/>
  <c r="V465" i="3"/>
  <c r="G465" i="3"/>
  <c r="D465" i="3"/>
  <c r="Y464" i="3" a="1"/>
  <c r="Y464" i="3"/>
  <c r="X464" i="3" a="1"/>
  <c r="X464" i="3"/>
  <c r="I464" i="3"/>
  <c r="W464" i="3"/>
  <c r="H464" i="3"/>
  <c r="V464" i="3"/>
  <c r="G464" i="3"/>
  <c r="D464" i="3"/>
  <c r="Y463" i="3" a="1"/>
  <c r="Y463" i="3"/>
  <c r="X463" i="3" a="1"/>
  <c r="X463" i="3"/>
  <c r="I463" i="3"/>
  <c r="W463" i="3"/>
  <c r="H463" i="3"/>
  <c r="V463" i="3"/>
  <c r="G463" i="3"/>
  <c r="D463" i="3"/>
  <c r="Y462" i="3" a="1"/>
  <c r="Y462" i="3"/>
  <c r="X462" i="3" a="1"/>
  <c r="X462" i="3"/>
  <c r="I462" i="3"/>
  <c r="W462" i="3"/>
  <c r="H462" i="3"/>
  <c r="V462" i="3"/>
  <c r="G462" i="3"/>
  <c r="D462" i="3"/>
  <c r="Y461" i="3" a="1"/>
  <c r="Y461" i="3"/>
  <c r="X461" i="3" a="1"/>
  <c r="X461" i="3"/>
  <c r="I461" i="3"/>
  <c r="W461" i="3"/>
  <c r="H461" i="3"/>
  <c r="V461" i="3"/>
  <c r="G461" i="3"/>
  <c r="D461" i="3"/>
  <c r="Y460" i="3" a="1"/>
  <c r="Y460" i="3"/>
  <c r="X460" i="3" a="1"/>
  <c r="X460" i="3"/>
  <c r="I460" i="3"/>
  <c r="W460" i="3"/>
  <c r="H460" i="3"/>
  <c r="V460" i="3"/>
  <c r="G460" i="3"/>
  <c r="D460" i="3"/>
  <c r="Y459" i="3" a="1"/>
  <c r="Y459" i="3"/>
  <c r="X459" i="3" a="1"/>
  <c r="X459" i="3"/>
  <c r="I459" i="3"/>
  <c r="W459" i="3"/>
  <c r="H459" i="3"/>
  <c r="V459" i="3"/>
  <c r="G459" i="3"/>
  <c r="D459" i="3"/>
  <c r="Y458" i="3" a="1"/>
  <c r="Y458" i="3"/>
  <c r="X458" i="3" a="1"/>
  <c r="X458" i="3"/>
  <c r="I458" i="3"/>
  <c r="W458" i="3"/>
  <c r="H458" i="3"/>
  <c r="V458" i="3"/>
  <c r="G458" i="3"/>
  <c r="D458" i="3"/>
  <c r="Y457" i="3" a="1"/>
  <c r="Y457" i="3"/>
  <c r="X457" i="3" a="1"/>
  <c r="X457" i="3"/>
  <c r="I457" i="3"/>
  <c r="W457" i="3"/>
  <c r="H457" i="3"/>
  <c r="V457" i="3"/>
  <c r="G457" i="3"/>
  <c r="D457" i="3"/>
  <c r="Y456" i="3" a="1"/>
  <c r="Y456" i="3"/>
  <c r="X456" i="3" a="1"/>
  <c r="X456" i="3"/>
  <c r="I456" i="3"/>
  <c r="W456" i="3"/>
  <c r="H456" i="3"/>
  <c r="V456" i="3"/>
  <c r="G456" i="3"/>
  <c r="D456" i="3"/>
  <c r="Y455" i="3" a="1"/>
  <c r="Y455" i="3"/>
  <c r="X455" i="3" a="1"/>
  <c r="X455" i="3"/>
  <c r="I455" i="3"/>
  <c r="W455" i="3"/>
  <c r="H455" i="3"/>
  <c r="V455" i="3"/>
  <c r="G455" i="3"/>
  <c r="D455" i="3"/>
  <c r="Y454" i="3" a="1"/>
  <c r="Y454" i="3"/>
  <c r="X454" i="3" a="1"/>
  <c r="X454" i="3"/>
  <c r="I454" i="3"/>
  <c r="W454" i="3"/>
  <c r="H454" i="3"/>
  <c r="V454" i="3"/>
  <c r="G454" i="3"/>
  <c r="D454" i="3"/>
  <c r="Y453" i="3" a="1"/>
  <c r="Y453" i="3"/>
  <c r="X453" i="3" a="1"/>
  <c r="X453" i="3"/>
  <c r="I453" i="3"/>
  <c r="W453" i="3"/>
  <c r="H453" i="3"/>
  <c r="V453" i="3"/>
  <c r="G453" i="3"/>
  <c r="D453" i="3"/>
  <c r="Y452" i="3" a="1"/>
  <c r="Y452" i="3"/>
  <c r="X452" i="3" a="1"/>
  <c r="X452" i="3"/>
  <c r="I452" i="3"/>
  <c r="W452" i="3"/>
  <c r="H452" i="3"/>
  <c r="V452" i="3"/>
  <c r="G452" i="3"/>
  <c r="D452" i="3"/>
  <c r="Y451" i="3" a="1"/>
  <c r="Y451" i="3"/>
  <c r="X451" i="3" a="1"/>
  <c r="X451" i="3"/>
  <c r="I451" i="3"/>
  <c r="W451" i="3"/>
  <c r="H451" i="3"/>
  <c r="V451" i="3"/>
  <c r="G451" i="3"/>
  <c r="D451" i="3"/>
  <c r="Y450" i="3" a="1"/>
  <c r="Y450" i="3"/>
  <c r="X450" i="3" a="1"/>
  <c r="X450" i="3"/>
  <c r="I450" i="3"/>
  <c r="W450" i="3"/>
  <c r="H450" i="3"/>
  <c r="V450" i="3"/>
  <c r="G450" i="3"/>
  <c r="D450" i="3"/>
  <c r="Y449" i="3" a="1"/>
  <c r="Y449" i="3"/>
  <c r="X449" i="3" a="1"/>
  <c r="X449" i="3"/>
  <c r="I449" i="3"/>
  <c r="W449" i="3"/>
  <c r="H449" i="3"/>
  <c r="V449" i="3"/>
  <c r="G449" i="3"/>
  <c r="D449" i="3"/>
  <c r="Y448" i="3" a="1"/>
  <c r="Y448" i="3"/>
  <c r="X448" i="3" a="1"/>
  <c r="X448" i="3"/>
  <c r="I448" i="3"/>
  <c r="W448" i="3"/>
  <c r="H448" i="3"/>
  <c r="V448" i="3"/>
  <c r="G448" i="3"/>
  <c r="D448" i="3"/>
  <c r="Y447" i="3" a="1"/>
  <c r="Y447" i="3"/>
  <c r="X447" i="3" a="1"/>
  <c r="X447" i="3"/>
  <c r="I447" i="3"/>
  <c r="W447" i="3"/>
  <c r="H447" i="3"/>
  <c r="V447" i="3"/>
  <c r="G447" i="3"/>
  <c r="D447" i="3"/>
  <c r="Y446" i="3" a="1"/>
  <c r="Y446" i="3"/>
  <c r="X446" i="3" a="1"/>
  <c r="X446" i="3"/>
  <c r="I446" i="3"/>
  <c r="W446" i="3"/>
  <c r="H446" i="3"/>
  <c r="V446" i="3"/>
  <c r="G446" i="3"/>
  <c r="D446" i="3"/>
  <c r="Y445" i="3" a="1"/>
  <c r="Y445" i="3"/>
  <c r="X445" i="3" a="1"/>
  <c r="X445" i="3"/>
  <c r="I445" i="3"/>
  <c r="W445" i="3"/>
  <c r="H445" i="3"/>
  <c r="V445" i="3"/>
  <c r="G445" i="3"/>
  <c r="D445" i="3"/>
  <c r="Y444" i="3" a="1"/>
  <c r="Y444" i="3"/>
  <c r="X444" i="3" a="1"/>
  <c r="X444" i="3"/>
  <c r="I444" i="3"/>
  <c r="W444" i="3"/>
  <c r="H444" i="3"/>
  <c r="V444" i="3"/>
  <c r="G444" i="3"/>
  <c r="D444" i="3"/>
  <c r="Y443" i="3" a="1"/>
  <c r="Y443" i="3"/>
  <c r="X443" i="3" a="1"/>
  <c r="X443" i="3"/>
  <c r="I443" i="3"/>
  <c r="W443" i="3"/>
  <c r="H443" i="3"/>
  <c r="V443" i="3"/>
  <c r="G443" i="3"/>
  <c r="D443" i="3"/>
  <c r="Y442" i="3" a="1"/>
  <c r="Y442" i="3"/>
  <c r="X442" i="3" a="1"/>
  <c r="X442" i="3"/>
  <c r="I442" i="3"/>
  <c r="W442" i="3"/>
  <c r="H442" i="3"/>
  <c r="V442" i="3"/>
  <c r="G442" i="3"/>
  <c r="D442" i="3"/>
  <c r="Y441" i="3" a="1"/>
  <c r="Y441" i="3"/>
  <c r="X441" i="3" a="1"/>
  <c r="X441" i="3"/>
  <c r="I441" i="3"/>
  <c r="W441" i="3"/>
  <c r="H441" i="3"/>
  <c r="V441" i="3"/>
  <c r="G441" i="3"/>
  <c r="D441" i="3"/>
  <c r="Y440" i="3" a="1"/>
  <c r="Y440" i="3"/>
  <c r="X440" i="3" a="1"/>
  <c r="X440" i="3"/>
  <c r="I440" i="3"/>
  <c r="W440" i="3"/>
  <c r="H440" i="3"/>
  <c r="V440" i="3"/>
  <c r="G440" i="3"/>
  <c r="D440" i="3"/>
  <c r="Y439" i="3" a="1"/>
  <c r="Y439" i="3"/>
  <c r="X439" i="3" a="1"/>
  <c r="X439" i="3"/>
  <c r="I439" i="3"/>
  <c r="W439" i="3"/>
  <c r="H439" i="3"/>
  <c r="V439" i="3"/>
  <c r="G439" i="3"/>
  <c r="D439" i="3"/>
  <c r="Y438" i="3" a="1"/>
  <c r="Y438" i="3"/>
  <c r="X438" i="3" a="1"/>
  <c r="X438" i="3"/>
  <c r="I438" i="3"/>
  <c r="W438" i="3"/>
  <c r="H438" i="3"/>
  <c r="V438" i="3"/>
  <c r="G438" i="3"/>
  <c r="D438" i="3"/>
  <c r="Y437" i="3" a="1"/>
  <c r="Y437" i="3"/>
  <c r="X437" i="3" a="1"/>
  <c r="X437" i="3"/>
  <c r="I437" i="3"/>
  <c r="W437" i="3"/>
  <c r="H437" i="3"/>
  <c r="V437" i="3"/>
  <c r="G437" i="3"/>
  <c r="D437" i="3"/>
  <c r="Y436" i="3" a="1"/>
  <c r="Y436" i="3"/>
  <c r="X436" i="3" a="1"/>
  <c r="X436" i="3"/>
  <c r="I436" i="3"/>
  <c r="W436" i="3"/>
  <c r="H436" i="3"/>
  <c r="V436" i="3"/>
  <c r="G436" i="3"/>
  <c r="D436" i="3"/>
  <c r="Y435" i="3" a="1"/>
  <c r="Y435" i="3"/>
  <c r="X435" i="3" a="1"/>
  <c r="X435" i="3"/>
  <c r="I435" i="3"/>
  <c r="W435" i="3"/>
  <c r="H435" i="3"/>
  <c r="V435" i="3"/>
  <c r="G435" i="3"/>
  <c r="D435" i="3"/>
  <c r="Y434" i="3" a="1"/>
  <c r="Y434" i="3"/>
  <c r="X434" i="3" a="1"/>
  <c r="X434" i="3"/>
  <c r="I434" i="3"/>
  <c r="W434" i="3"/>
  <c r="H434" i="3"/>
  <c r="V434" i="3"/>
  <c r="G434" i="3"/>
  <c r="D434" i="3"/>
  <c r="Y433" i="3" a="1"/>
  <c r="Y433" i="3"/>
  <c r="X433" i="3" a="1"/>
  <c r="X433" i="3"/>
  <c r="I433" i="3"/>
  <c r="W433" i="3"/>
  <c r="H433" i="3"/>
  <c r="V433" i="3"/>
  <c r="G433" i="3"/>
  <c r="D433" i="3"/>
  <c r="Y432" i="3" a="1"/>
  <c r="Y432" i="3"/>
  <c r="X432" i="3" a="1"/>
  <c r="X432" i="3"/>
  <c r="I432" i="3"/>
  <c r="W432" i="3"/>
  <c r="H432" i="3"/>
  <c r="V432" i="3"/>
  <c r="G432" i="3"/>
  <c r="D432" i="3"/>
  <c r="Y431" i="3" a="1"/>
  <c r="Y431" i="3"/>
  <c r="X431" i="3" a="1"/>
  <c r="X431" i="3"/>
  <c r="I431" i="3"/>
  <c r="W431" i="3"/>
  <c r="H431" i="3"/>
  <c r="V431" i="3"/>
  <c r="G431" i="3"/>
  <c r="D431" i="3"/>
  <c r="Y430" i="3" a="1"/>
  <c r="Y430" i="3"/>
  <c r="X430" i="3" a="1"/>
  <c r="X430" i="3"/>
  <c r="I430" i="3"/>
  <c r="W430" i="3"/>
  <c r="H430" i="3"/>
  <c r="V430" i="3"/>
  <c r="G430" i="3"/>
  <c r="D430" i="3"/>
  <c r="Y429" i="3" a="1"/>
  <c r="Y429" i="3"/>
  <c r="X429" i="3" a="1"/>
  <c r="X429" i="3"/>
  <c r="I429" i="3"/>
  <c r="W429" i="3"/>
  <c r="H429" i="3"/>
  <c r="V429" i="3"/>
  <c r="G429" i="3"/>
  <c r="D429" i="3"/>
  <c r="Y428" i="3" a="1"/>
  <c r="Y428" i="3"/>
  <c r="X428" i="3" a="1"/>
  <c r="X428" i="3"/>
  <c r="I428" i="3"/>
  <c r="W428" i="3"/>
  <c r="H428" i="3"/>
  <c r="V428" i="3"/>
  <c r="G428" i="3"/>
  <c r="D428" i="3"/>
  <c r="Y427" i="3" a="1"/>
  <c r="Y427" i="3"/>
  <c r="X427" i="3" a="1"/>
  <c r="X427" i="3"/>
  <c r="I427" i="3"/>
  <c r="W427" i="3"/>
  <c r="H427" i="3"/>
  <c r="V427" i="3"/>
  <c r="G427" i="3"/>
  <c r="D427" i="3"/>
  <c r="Y426" i="3" a="1"/>
  <c r="Y426" i="3"/>
  <c r="X426" i="3" a="1"/>
  <c r="X426" i="3"/>
  <c r="I426" i="3"/>
  <c r="W426" i="3"/>
  <c r="H426" i="3"/>
  <c r="V426" i="3"/>
  <c r="G426" i="3"/>
  <c r="D426" i="3"/>
  <c r="Y425" i="3" a="1"/>
  <c r="Y425" i="3"/>
  <c r="X425" i="3" a="1"/>
  <c r="X425" i="3"/>
  <c r="I425" i="3"/>
  <c r="W425" i="3"/>
  <c r="H425" i="3"/>
  <c r="V425" i="3"/>
  <c r="G425" i="3"/>
  <c r="D425" i="3"/>
  <c r="Y424" i="3" a="1"/>
  <c r="Y424" i="3"/>
  <c r="X424" i="3" a="1"/>
  <c r="X424" i="3"/>
  <c r="I424" i="3"/>
  <c r="W424" i="3"/>
  <c r="H424" i="3"/>
  <c r="V424" i="3"/>
  <c r="G424" i="3"/>
  <c r="D424" i="3"/>
  <c r="Y423" i="3" a="1"/>
  <c r="Y423" i="3"/>
  <c r="X423" i="3" a="1"/>
  <c r="X423" i="3"/>
  <c r="I423" i="3"/>
  <c r="W423" i="3"/>
  <c r="H423" i="3"/>
  <c r="V423" i="3"/>
  <c r="G423" i="3"/>
  <c r="D423" i="3"/>
  <c r="Y422" i="3" a="1"/>
  <c r="Y422" i="3"/>
  <c r="X422" i="3" a="1"/>
  <c r="X422" i="3"/>
  <c r="I422" i="3"/>
  <c r="W422" i="3"/>
  <c r="H422" i="3"/>
  <c r="V422" i="3"/>
  <c r="G422" i="3"/>
  <c r="D422" i="3"/>
  <c r="Y421" i="3" a="1"/>
  <c r="Y421" i="3"/>
  <c r="X421" i="3" a="1"/>
  <c r="X421" i="3"/>
  <c r="I421" i="3"/>
  <c r="W421" i="3"/>
  <c r="H421" i="3"/>
  <c r="V421" i="3"/>
  <c r="G421" i="3"/>
  <c r="D421" i="3"/>
  <c r="Y420" i="3" a="1"/>
  <c r="Y420" i="3"/>
  <c r="X420" i="3" a="1"/>
  <c r="X420" i="3"/>
  <c r="I420" i="3"/>
  <c r="W420" i="3"/>
  <c r="H420" i="3"/>
  <c r="V420" i="3"/>
  <c r="G420" i="3"/>
  <c r="D420" i="3"/>
  <c r="Y419" i="3" a="1"/>
  <c r="Y419" i="3"/>
  <c r="X419" i="3" a="1"/>
  <c r="X419" i="3"/>
  <c r="I419" i="3"/>
  <c r="W419" i="3"/>
  <c r="H419" i="3"/>
  <c r="V419" i="3"/>
  <c r="G419" i="3"/>
  <c r="D419" i="3"/>
  <c r="Y418" i="3" a="1"/>
  <c r="Y418" i="3"/>
  <c r="X418" i="3" a="1"/>
  <c r="X418" i="3"/>
  <c r="I418" i="3"/>
  <c r="W418" i="3"/>
  <c r="H418" i="3"/>
  <c r="V418" i="3"/>
  <c r="G418" i="3"/>
  <c r="D418" i="3"/>
  <c r="Y417" i="3" a="1"/>
  <c r="Y417" i="3"/>
  <c r="X417" i="3" a="1"/>
  <c r="X417" i="3"/>
  <c r="I417" i="3"/>
  <c r="W417" i="3"/>
  <c r="H417" i="3"/>
  <c r="V417" i="3"/>
  <c r="G417" i="3"/>
  <c r="D417" i="3"/>
  <c r="Y416" i="3" a="1"/>
  <c r="Y416" i="3"/>
  <c r="X416" i="3" a="1"/>
  <c r="X416" i="3"/>
  <c r="I416" i="3"/>
  <c r="W416" i="3"/>
  <c r="H416" i="3"/>
  <c r="V416" i="3"/>
  <c r="G416" i="3"/>
  <c r="D416" i="3"/>
  <c r="Y415" i="3" a="1"/>
  <c r="Y415" i="3"/>
  <c r="X415" i="3" a="1"/>
  <c r="X415" i="3"/>
  <c r="I415" i="3"/>
  <c r="W415" i="3"/>
  <c r="H415" i="3"/>
  <c r="V415" i="3"/>
  <c r="G415" i="3"/>
  <c r="D415" i="3"/>
  <c r="Y414" i="3" a="1"/>
  <c r="Y414" i="3"/>
  <c r="X414" i="3" a="1"/>
  <c r="X414" i="3"/>
  <c r="I414" i="3"/>
  <c r="W414" i="3"/>
  <c r="H414" i="3"/>
  <c r="V414" i="3"/>
  <c r="G414" i="3"/>
  <c r="D414" i="3"/>
  <c r="Y413" i="3" a="1"/>
  <c r="Y413" i="3"/>
  <c r="X413" i="3" a="1"/>
  <c r="X413" i="3"/>
  <c r="I413" i="3"/>
  <c r="W413" i="3"/>
  <c r="H413" i="3"/>
  <c r="V413" i="3"/>
  <c r="G413" i="3"/>
  <c r="D413" i="3"/>
  <c r="Y412" i="3" a="1"/>
  <c r="Y412" i="3"/>
  <c r="X412" i="3" a="1"/>
  <c r="X412" i="3"/>
  <c r="I412" i="3"/>
  <c r="W412" i="3"/>
  <c r="H412" i="3"/>
  <c r="V412" i="3"/>
  <c r="G412" i="3"/>
  <c r="D412" i="3"/>
  <c r="Y411" i="3" a="1"/>
  <c r="Y411" i="3"/>
  <c r="X411" i="3" a="1"/>
  <c r="X411" i="3"/>
  <c r="I411" i="3"/>
  <c r="W411" i="3"/>
  <c r="H411" i="3"/>
  <c r="V411" i="3"/>
  <c r="G411" i="3"/>
  <c r="D411" i="3"/>
  <c r="Y410" i="3" a="1"/>
  <c r="Y410" i="3"/>
  <c r="X410" i="3" a="1"/>
  <c r="X410" i="3"/>
  <c r="I410" i="3"/>
  <c r="W410" i="3"/>
  <c r="H410" i="3"/>
  <c r="V410" i="3"/>
  <c r="G410" i="3"/>
  <c r="D410" i="3"/>
  <c r="Y409" i="3" a="1"/>
  <c r="Y409" i="3"/>
  <c r="X409" i="3" a="1"/>
  <c r="X409" i="3"/>
  <c r="I409" i="3"/>
  <c r="W409" i="3"/>
  <c r="H409" i="3"/>
  <c r="V409" i="3"/>
  <c r="G409" i="3"/>
  <c r="D409" i="3"/>
  <c r="Y408" i="3" a="1"/>
  <c r="Y408" i="3"/>
  <c r="X408" i="3" a="1"/>
  <c r="X408" i="3"/>
  <c r="I408" i="3"/>
  <c r="W408" i="3"/>
  <c r="H408" i="3"/>
  <c r="V408" i="3"/>
  <c r="G408" i="3"/>
  <c r="D408" i="3"/>
  <c r="Y407" i="3" a="1"/>
  <c r="Y407" i="3"/>
  <c r="X407" i="3" a="1"/>
  <c r="X407" i="3"/>
  <c r="I407" i="3"/>
  <c r="W407" i="3"/>
  <c r="H407" i="3"/>
  <c r="V407" i="3"/>
  <c r="G407" i="3"/>
  <c r="D407" i="3"/>
  <c r="Y406" i="3" a="1"/>
  <c r="Y406" i="3"/>
  <c r="X406" i="3" a="1"/>
  <c r="X406" i="3"/>
  <c r="I406" i="3"/>
  <c r="W406" i="3"/>
  <c r="H406" i="3"/>
  <c r="V406" i="3"/>
  <c r="G406" i="3"/>
  <c r="D406" i="3"/>
  <c r="Y405" i="3" a="1"/>
  <c r="Y405" i="3"/>
  <c r="X405" i="3" a="1"/>
  <c r="X405" i="3"/>
  <c r="I405" i="3"/>
  <c r="W405" i="3"/>
  <c r="H405" i="3"/>
  <c r="V405" i="3"/>
  <c r="G405" i="3"/>
  <c r="D405" i="3"/>
  <c r="Y404" i="3" a="1"/>
  <c r="Y404" i="3"/>
  <c r="X404" i="3" a="1"/>
  <c r="X404" i="3"/>
  <c r="I404" i="3"/>
  <c r="W404" i="3"/>
  <c r="H404" i="3"/>
  <c r="V404" i="3"/>
  <c r="G404" i="3"/>
  <c r="D404" i="3"/>
  <c r="Y403" i="3" a="1"/>
  <c r="Y403" i="3"/>
  <c r="X403" i="3" a="1"/>
  <c r="X403" i="3"/>
  <c r="I403" i="3"/>
  <c r="W403" i="3"/>
  <c r="H403" i="3"/>
  <c r="V403" i="3"/>
  <c r="G403" i="3"/>
  <c r="D403" i="3"/>
  <c r="Y402" i="3" a="1"/>
  <c r="Y402" i="3"/>
  <c r="X402" i="3" a="1"/>
  <c r="X402" i="3"/>
  <c r="I402" i="3"/>
  <c r="W402" i="3"/>
  <c r="H402" i="3"/>
  <c r="V402" i="3"/>
  <c r="G402" i="3"/>
  <c r="D402" i="3"/>
  <c r="Y401" i="3" a="1"/>
  <c r="Y401" i="3"/>
  <c r="X401" i="3" a="1"/>
  <c r="X401" i="3"/>
  <c r="I401" i="3"/>
  <c r="W401" i="3"/>
  <c r="H401" i="3"/>
  <c r="V401" i="3"/>
  <c r="G401" i="3"/>
  <c r="D401" i="3"/>
  <c r="Y400" i="3" a="1"/>
  <c r="Y400" i="3"/>
  <c r="X400" i="3" a="1"/>
  <c r="X400" i="3"/>
  <c r="I400" i="3"/>
  <c r="W400" i="3"/>
  <c r="H400" i="3"/>
  <c r="V400" i="3"/>
  <c r="G400" i="3"/>
  <c r="D400" i="3"/>
  <c r="Y399" i="3" a="1"/>
  <c r="Y399" i="3"/>
  <c r="X399" i="3" a="1"/>
  <c r="X399" i="3"/>
  <c r="I399" i="3"/>
  <c r="W399" i="3"/>
  <c r="H399" i="3"/>
  <c r="V399" i="3"/>
  <c r="G399" i="3"/>
  <c r="D399" i="3"/>
  <c r="Y398" i="3" a="1"/>
  <c r="Y398" i="3"/>
  <c r="X398" i="3" a="1"/>
  <c r="X398" i="3"/>
  <c r="I398" i="3"/>
  <c r="W398" i="3"/>
  <c r="H398" i="3"/>
  <c r="V398" i="3"/>
  <c r="G398" i="3"/>
  <c r="D398" i="3"/>
  <c r="Y397" i="3" a="1"/>
  <c r="Y397" i="3"/>
  <c r="X397" i="3" a="1"/>
  <c r="X397" i="3"/>
  <c r="I397" i="3"/>
  <c r="W397" i="3"/>
  <c r="H397" i="3"/>
  <c r="V397" i="3"/>
  <c r="G397" i="3"/>
  <c r="D397" i="3"/>
  <c r="Y396" i="3" a="1"/>
  <c r="Y396" i="3"/>
  <c r="X396" i="3" a="1"/>
  <c r="X396" i="3"/>
  <c r="I396" i="3"/>
  <c r="W396" i="3"/>
  <c r="H396" i="3"/>
  <c r="V396" i="3"/>
  <c r="G396" i="3"/>
  <c r="D396" i="3"/>
  <c r="Y395" i="3" a="1"/>
  <c r="Y395" i="3"/>
  <c r="X395" i="3" a="1"/>
  <c r="X395" i="3"/>
  <c r="I395" i="3"/>
  <c r="W395" i="3"/>
  <c r="H395" i="3"/>
  <c r="V395" i="3"/>
  <c r="G395" i="3"/>
  <c r="D395" i="3"/>
  <c r="Y394" i="3" a="1"/>
  <c r="Y394" i="3"/>
  <c r="X394" i="3" a="1"/>
  <c r="X394" i="3"/>
  <c r="I394" i="3"/>
  <c r="W394" i="3"/>
  <c r="H394" i="3"/>
  <c r="V394" i="3"/>
  <c r="G394" i="3"/>
  <c r="D394" i="3"/>
  <c r="Y393" i="3" a="1"/>
  <c r="Y393" i="3"/>
  <c r="X393" i="3" a="1"/>
  <c r="X393" i="3"/>
  <c r="I393" i="3"/>
  <c r="W393" i="3"/>
  <c r="H393" i="3"/>
  <c r="V393" i="3"/>
  <c r="G393" i="3"/>
  <c r="D393" i="3"/>
  <c r="Y392" i="3" a="1"/>
  <c r="Y392" i="3"/>
  <c r="X392" i="3" a="1"/>
  <c r="X392" i="3"/>
  <c r="I392" i="3"/>
  <c r="W392" i="3"/>
  <c r="H392" i="3"/>
  <c r="V392" i="3"/>
  <c r="G392" i="3"/>
  <c r="D392" i="3"/>
  <c r="Y391" i="3" a="1"/>
  <c r="Y391" i="3"/>
  <c r="X391" i="3" a="1"/>
  <c r="X391" i="3"/>
  <c r="I391" i="3"/>
  <c r="W391" i="3"/>
  <c r="H391" i="3"/>
  <c r="V391" i="3"/>
  <c r="G391" i="3"/>
  <c r="D391" i="3"/>
  <c r="Y390" i="3" a="1"/>
  <c r="Y390" i="3"/>
  <c r="X390" i="3" a="1"/>
  <c r="X390" i="3"/>
  <c r="I390" i="3"/>
  <c r="W390" i="3"/>
  <c r="H390" i="3"/>
  <c r="V390" i="3"/>
  <c r="G390" i="3"/>
  <c r="D390" i="3"/>
  <c r="Y389" i="3" a="1"/>
  <c r="Y389" i="3"/>
  <c r="X389" i="3" a="1"/>
  <c r="X389" i="3"/>
  <c r="I389" i="3"/>
  <c r="W389" i="3"/>
  <c r="H389" i="3"/>
  <c r="V389" i="3"/>
  <c r="G389" i="3"/>
  <c r="D389" i="3"/>
  <c r="Y388" i="3" a="1"/>
  <c r="Y388" i="3"/>
  <c r="X388" i="3" a="1"/>
  <c r="X388" i="3"/>
  <c r="I388" i="3"/>
  <c r="W388" i="3"/>
  <c r="H388" i="3"/>
  <c r="V388" i="3"/>
  <c r="G388" i="3"/>
  <c r="D388" i="3"/>
  <c r="Y387" i="3" a="1"/>
  <c r="Y387" i="3"/>
  <c r="X387" i="3" a="1"/>
  <c r="X387" i="3"/>
  <c r="I387" i="3"/>
  <c r="W387" i="3"/>
  <c r="H387" i="3"/>
  <c r="V387" i="3"/>
  <c r="G387" i="3"/>
  <c r="D387" i="3"/>
  <c r="Y386" i="3" a="1"/>
  <c r="Y386" i="3"/>
  <c r="X386" i="3" a="1"/>
  <c r="X386" i="3"/>
  <c r="I386" i="3"/>
  <c r="W386" i="3"/>
  <c r="H386" i="3"/>
  <c r="V386" i="3"/>
  <c r="G386" i="3"/>
  <c r="D386" i="3"/>
  <c r="Y385" i="3" a="1"/>
  <c r="Y385" i="3"/>
  <c r="X385" i="3" a="1"/>
  <c r="X385" i="3"/>
  <c r="I385" i="3"/>
  <c r="W385" i="3"/>
  <c r="H385" i="3"/>
  <c r="V385" i="3"/>
  <c r="G385" i="3"/>
  <c r="D385" i="3"/>
  <c r="Y384" i="3" a="1"/>
  <c r="Y384" i="3"/>
  <c r="X384" i="3" a="1"/>
  <c r="X384" i="3"/>
  <c r="I384" i="3"/>
  <c r="W384" i="3"/>
  <c r="H384" i="3"/>
  <c r="V384" i="3"/>
  <c r="G384" i="3"/>
  <c r="D384" i="3"/>
  <c r="Y383" i="3" a="1"/>
  <c r="Y383" i="3"/>
  <c r="X383" i="3" a="1"/>
  <c r="X383" i="3"/>
  <c r="I383" i="3"/>
  <c r="W383" i="3"/>
  <c r="H383" i="3"/>
  <c r="V383" i="3"/>
  <c r="G383" i="3"/>
  <c r="D383" i="3"/>
  <c r="Y382" i="3" a="1"/>
  <c r="Y382" i="3"/>
  <c r="X382" i="3" a="1"/>
  <c r="X382" i="3"/>
  <c r="I382" i="3"/>
  <c r="W382" i="3"/>
  <c r="H382" i="3"/>
  <c r="V382" i="3"/>
  <c r="G382" i="3"/>
  <c r="D382" i="3"/>
  <c r="Y381" i="3" a="1"/>
  <c r="Y381" i="3"/>
  <c r="X381" i="3" a="1"/>
  <c r="X381" i="3"/>
  <c r="I381" i="3"/>
  <c r="W381" i="3"/>
  <c r="H381" i="3"/>
  <c r="V381" i="3"/>
  <c r="G381" i="3"/>
  <c r="D381" i="3"/>
  <c r="Y380" i="3" a="1"/>
  <c r="Y380" i="3"/>
  <c r="X380" i="3" a="1"/>
  <c r="X380" i="3"/>
  <c r="I380" i="3"/>
  <c r="W380" i="3"/>
  <c r="H380" i="3"/>
  <c r="V380" i="3"/>
  <c r="G380" i="3"/>
  <c r="D380" i="3"/>
  <c r="Y379" i="3" a="1"/>
  <c r="Y379" i="3"/>
  <c r="X379" i="3" a="1"/>
  <c r="X379" i="3"/>
  <c r="I379" i="3"/>
  <c r="W379" i="3"/>
  <c r="H379" i="3"/>
  <c r="V379" i="3"/>
  <c r="G379" i="3"/>
  <c r="D379" i="3"/>
  <c r="Y378" i="3" a="1"/>
  <c r="Y378" i="3"/>
  <c r="X378" i="3" a="1"/>
  <c r="X378" i="3"/>
  <c r="I378" i="3"/>
  <c r="W378" i="3"/>
  <c r="H378" i="3"/>
  <c r="V378" i="3"/>
  <c r="G378" i="3"/>
  <c r="D378" i="3"/>
  <c r="Y377" i="3" a="1"/>
  <c r="Y377" i="3"/>
  <c r="X377" i="3" a="1"/>
  <c r="X377" i="3"/>
  <c r="I377" i="3"/>
  <c r="W377" i="3"/>
  <c r="H377" i="3"/>
  <c r="V377" i="3"/>
  <c r="G377" i="3"/>
  <c r="D377" i="3"/>
  <c r="Y376" i="3" a="1"/>
  <c r="Y376" i="3"/>
  <c r="X376" i="3" a="1"/>
  <c r="X376" i="3"/>
  <c r="I376" i="3"/>
  <c r="W376" i="3"/>
  <c r="H376" i="3"/>
  <c r="V376" i="3"/>
  <c r="G376" i="3"/>
  <c r="D376" i="3"/>
  <c r="Y375" i="3" a="1"/>
  <c r="Y375" i="3"/>
  <c r="X375" i="3" a="1"/>
  <c r="X375" i="3"/>
  <c r="I375" i="3"/>
  <c r="W375" i="3"/>
  <c r="H375" i="3"/>
  <c r="V375" i="3"/>
  <c r="G375" i="3"/>
  <c r="D375" i="3"/>
  <c r="Y374" i="3" a="1"/>
  <c r="Y374" i="3"/>
  <c r="X374" i="3" a="1"/>
  <c r="X374" i="3"/>
  <c r="I374" i="3"/>
  <c r="W374" i="3"/>
  <c r="H374" i="3"/>
  <c r="V374" i="3"/>
  <c r="G374" i="3"/>
  <c r="D374" i="3"/>
  <c r="Y373" i="3" a="1"/>
  <c r="Y373" i="3"/>
  <c r="X373" i="3" a="1"/>
  <c r="X373" i="3"/>
  <c r="I373" i="3"/>
  <c r="W373" i="3"/>
  <c r="H373" i="3"/>
  <c r="V373" i="3"/>
  <c r="G373" i="3"/>
  <c r="D373" i="3"/>
  <c r="Y372" i="3" a="1"/>
  <c r="Y372" i="3"/>
  <c r="X372" i="3" a="1"/>
  <c r="X372" i="3"/>
  <c r="I372" i="3"/>
  <c r="W372" i="3"/>
  <c r="H372" i="3"/>
  <c r="V372" i="3"/>
  <c r="G372" i="3"/>
  <c r="D372" i="3"/>
  <c r="Y371" i="3" a="1"/>
  <c r="Y371" i="3"/>
  <c r="X371" i="3" a="1"/>
  <c r="X371" i="3"/>
  <c r="I371" i="3"/>
  <c r="W371" i="3"/>
  <c r="H371" i="3"/>
  <c r="V371" i="3"/>
  <c r="G371" i="3"/>
  <c r="D371" i="3"/>
  <c r="Y370" i="3" a="1"/>
  <c r="Y370" i="3"/>
  <c r="X370" i="3" a="1"/>
  <c r="X370" i="3"/>
  <c r="I370" i="3"/>
  <c r="W370" i="3"/>
  <c r="H370" i="3"/>
  <c r="V370" i="3"/>
  <c r="G370" i="3"/>
  <c r="D370" i="3"/>
  <c r="Y369" i="3" a="1"/>
  <c r="Y369" i="3"/>
  <c r="X369" i="3" a="1"/>
  <c r="X369" i="3"/>
  <c r="I369" i="3"/>
  <c r="W369" i="3"/>
  <c r="H369" i="3"/>
  <c r="V369" i="3"/>
  <c r="G369" i="3"/>
  <c r="D369" i="3"/>
  <c r="Y368" i="3" a="1"/>
  <c r="Y368" i="3"/>
  <c r="X368" i="3" a="1"/>
  <c r="X368" i="3"/>
  <c r="I368" i="3"/>
  <c r="W368" i="3"/>
  <c r="H368" i="3"/>
  <c r="V368" i="3"/>
  <c r="G368" i="3"/>
  <c r="D368" i="3"/>
  <c r="Y367" i="3" a="1"/>
  <c r="Y367" i="3"/>
  <c r="X367" i="3" a="1"/>
  <c r="X367" i="3"/>
  <c r="I367" i="3"/>
  <c r="W367" i="3"/>
  <c r="H367" i="3"/>
  <c r="V367" i="3"/>
  <c r="G367" i="3"/>
  <c r="D367" i="3"/>
  <c r="Y366" i="3" a="1"/>
  <c r="Y366" i="3"/>
  <c r="X366" i="3" a="1"/>
  <c r="X366" i="3"/>
  <c r="I366" i="3"/>
  <c r="W366" i="3"/>
  <c r="H366" i="3"/>
  <c r="V366" i="3"/>
  <c r="G366" i="3"/>
  <c r="D366" i="3"/>
  <c r="Y365" i="3" a="1"/>
  <c r="Y365" i="3"/>
  <c r="X365" i="3" a="1"/>
  <c r="X365" i="3"/>
  <c r="I365" i="3"/>
  <c r="W365" i="3"/>
  <c r="H365" i="3"/>
  <c r="V365" i="3"/>
  <c r="G365" i="3"/>
  <c r="D365" i="3"/>
  <c r="Y364" i="3" a="1"/>
  <c r="Y364" i="3"/>
  <c r="X364" i="3" a="1"/>
  <c r="X364" i="3"/>
  <c r="I364" i="3"/>
  <c r="W364" i="3"/>
  <c r="H364" i="3"/>
  <c r="V364" i="3"/>
  <c r="G364" i="3"/>
  <c r="D364" i="3"/>
  <c r="Y363" i="3" a="1"/>
  <c r="Y363" i="3"/>
  <c r="X363" i="3" a="1"/>
  <c r="X363" i="3"/>
  <c r="I363" i="3"/>
  <c r="W363" i="3"/>
  <c r="H363" i="3"/>
  <c r="V363" i="3"/>
  <c r="G363" i="3"/>
  <c r="D363" i="3"/>
  <c r="Y362" i="3" a="1"/>
  <c r="Y362" i="3"/>
  <c r="X362" i="3" a="1"/>
  <c r="X362" i="3"/>
  <c r="I362" i="3"/>
  <c r="W362" i="3"/>
  <c r="H362" i="3"/>
  <c r="V362" i="3"/>
  <c r="G362" i="3"/>
  <c r="D362" i="3"/>
  <c r="Y361" i="3" a="1"/>
  <c r="Y361" i="3"/>
  <c r="X361" i="3" a="1"/>
  <c r="X361" i="3"/>
  <c r="I361" i="3"/>
  <c r="W361" i="3"/>
  <c r="H361" i="3"/>
  <c r="V361" i="3"/>
  <c r="G361" i="3"/>
  <c r="D361" i="3"/>
  <c r="Y360" i="3" a="1"/>
  <c r="Y360" i="3"/>
  <c r="X360" i="3" a="1"/>
  <c r="X360" i="3"/>
  <c r="I360" i="3"/>
  <c r="W360" i="3"/>
  <c r="H360" i="3"/>
  <c r="V360" i="3"/>
  <c r="G360" i="3"/>
  <c r="D360" i="3"/>
  <c r="Y359" i="3" a="1"/>
  <c r="Y359" i="3"/>
  <c r="X359" i="3" a="1"/>
  <c r="X359" i="3"/>
  <c r="I359" i="3"/>
  <c r="W359" i="3"/>
  <c r="H359" i="3"/>
  <c r="V359" i="3"/>
  <c r="G359" i="3"/>
  <c r="D359" i="3"/>
  <c r="Y358" i="3" a="1"/>
  <c r="Y358" i="3"/>
  <c r="X358" i="3" a="1"/>
  <c r="X358" i="3"/>
  <c r="I358" i="3"/>
  <c r="W358" i="3"/>
  <c r="H358" i="3"/>
  <c r="V358" i="3"/>
  <c r="G358" i="3"/>
  <c r="D358" i="3"/>
  <c r="Y357" i="3" a="1"/>
  <c r="Y357" i="3"/>
  <c r="X357" i="3" a="1"/>
  <c r="X357" i="3"/>
  <c r="I357" i="3"/>
  <c r="W357" i="3"/>
  <c r="H357" i="3"/>
  <c r="V357" i="3"/>
  <c r="G357" i="3"/>
  <c r="D357" i="3"/>
  <c r="Y356" i="3" a="1"/>
  <c r="Y356" i="3"/>
  <c r="X356" i="3" a="1"/>
  <c r="X356" i="3"/>
  <c r="I356" i="3"/>
  <c r="W356" i="3"/>
  <c r="H356" i="3"/>
  <c r="V356" i="3"/>
  <c r="G356" i="3"/>
  <c r="D356" i="3"/>
  <c r="Y355" i="3" a="1"/>
  <c r="Y355" i="3"/>
  <c r="X355" i="3" a="1"/>
  <c r="X355" i="3"/>
  <c r="I355" i="3"/>
  <c r="W355" i="3"/>
  <c r="H355" i="3"/>
  <c r="V355" i="3"/>
  <c r="G355" i="3"/>
  <c r="D355" i="3"/>
  <c r="Y354" i="3" a="1"/>
  <c r="Y354" i="3"/>
  <c r="X354" i="3" a="1"/>
  <c r="X354" i="3"/>
  <c r="I354" i="3"/>
  <c r="W354" i="3"/>
  <c r="H354" i="3"/>
  <c r="V354" i="3"/>
  <c r="G354" i="3"/>
  <c r="D354" i="3"/>
  <c r="Y353" i="3" a="1"/>
  <c r="Y353" i="3"/>
  <c r="X353" i="3" a="1"/>
  <c r="X353" i="3"/>
  <c r="I353" i="3"/>
  <c r="W353" i="3"/>
  <c r="H353" i="3"/>
  <c r="V353" i="3"/>
  <c r="G353" i="3"/>
  <c r="D353" i="3"/>
  <c r="Y352" i="3" a="1"/>
  <c r="Y352" i="3"/>
  <c r="X352" i="3" a="1"/>
  <c r="X352" i="3"/>
  <c r="I352" i="3"/>
  <c r="W352" i="3"/>
  <c r="H352" i="3"/>
  <c r="V352" i="3"/>
  <c r="G352" i="3"/>
  <c r="D352" i="3"/>
  <c r="Y351" i="3" a="1"/>
  <c r="Y351" i="3"/>
  <c r="X351" i="3" a="1"/>
  <c r="X351" i="3"/>
  <c r="I351" i="3"/>
  <c r="W351" i="3"/>
  <c r="H351" i="3"/>
  <c r="V351" i="3"/>
  <c r="G351" i="3"/>
  <c r="D351" i="3"/>
  <c r="Y350" i="3" a="1"/>
  <c r="Y350" i="3"/>
  <c r="X350" i="3" a="1"/>
  <c r="X350" i="3"/>
  <c r="I350" i="3"/>
  <c r="W350" i="3"/>
  <c r="H350" i="3"/>
  <c r="V350" i="3"/>
  <c r="G350" i="3"/>
  <c r="D350" i="3"/>
  <c r="Y349" i="3" a="1"/>
  <c r="Y349" i="3"/>
  <c r="X349" i="3" a="1"/>
  <c r="X349" i="3"/>
  <c r="I349" i="3"/>
  <c r="W349" i="3"/>
  <c r="H349" i="3"/>
  <c r="V349" i="3"/>
  <c r="G349" i="3"/>
  <c r="D349" i="3"/>
  <c r="Y348" i="3" a="1"/>
  <c r="Y348" i="3"/>
  <c r="X348" i="3" a="1"/>
  <c r="X348" i="3"/>
  <c r="I348" i="3"/>
  <c r="W348" i="3"/>
  <c r="H348" i="3"/>
  <c r="V348" i="3"/>
  <c r="G348" i="3"/>
  <c r="D348" i="3"/>
  <c r="Y347" i="3" a="1"/>
  <c r="Y347" i="3"/>
  <c r="X347" i="3" a="1"/>
  <c r="X347" i="3"/>
  <c r="I347" i="3"/>
  <c r="W347" i="3"/>
  <c r="H347" i="3"/>
  <c r="V347" i="3"/>
  <c r="G347" i="3"/>
  <c r="D347" i="3"/>
  <c r="Y346" i="3" a="1"/>
  <c r="Y346" i="3"/>
  <c r="X346" i="3" a="1"/>
  <c r="X346" i="3"/>
  <c r="I346" i="3"/>
  <c r="W346" i="3"/>
  <c r="H346" i="3"/>
  <c r="V346" i="3"/>
  <c r="G346" i="3"/>
  <c r="D346" i="3"/>
  <c r="Y345" i="3" a="1"/>
  <c r="Y345" i="3"/>
  <c r="X345" i="3" a="1"/>
  <c r="X345" i="3"/>
  <c r="I345" i="3"/>
  <c r="W345" i="3"/>
  <c r="H345" i="3"/>
  <c r="V345" i="3"/>
  <c r="G345" i="3"/>
  <c r="D345" i="3"/>
  <c r="Y344" i="3" a="1"/>
  <c r="Y344" i="3"/>
  <c r="X344" i="3" a="1"/>
  <c r="X344" i="3"/>
  <c r="I344" i="3"/>
  <c r="W344" i="3"/>
  <c r="H344" i="3"/>
  <c r="V344" i="3"/>
  <c r="G344" i="3"/>
  <c r="D344" i="3"/>
  <c r="Y343" i="3" a="1"/>
  <c r="Y343" i="3"/>
  <c r="X343" i="3" a="1"/>
  <c r="X343" i="3"/>
  <c r="I343" i="3"/>
  <c r="W343" i="3"/>
  <c r="H343" i="3"/>
  <c r="V343" i="3"/>
  <c r="G343" i="3"/>
  <c r="D343" i="3"/>
  <c r="Y342" i="3" a="1"/>
  <c r="Y342" i="3"/>
  <c r="X342" i="3" a="1"/>
  <c r="X342" i="3"/>
  <c r="I342" i="3"/>
  <c r="W342" i="3"/>
  <c r="H342" i="3"/>
  <c r="V342" i="3"/>
  <c r="G342" i="3"/>
  <c r="D342" i="3"/>
  <c r="Y341" i="3" a="1"/>
  <c r="Y341" i="3"/>
  <c r="X341" i="3" a="1"/>
  <c r="X341" i="3"/>
  <c r="I341" i="3"/>
  <c r="W341" i="3"/>
  <c r="H341" i="3"/>
  <c r="V341" i="3"/>
  <c r="G341" i="3"/>
  <c r="D341" i="3"/>
  <c r="Y340" i="3" a="1"/>
  <c r="Y340" i="3"/>
  <c r="X340" i="3" a="1"/>
  <c r="X340" i="3"/>
  <c r="I340" i="3"/>
  <c r="W340" i="3"/>
  <c r="H340" i="3"/>
  <c r="V340" i="3"/>
  <c r="G340" i="3"/>
  <c r="D340" i="3"/>
  <c r="Y339" i="3" a="1"/>
  <c r="Y339" i="3"/>
  <c r="X339" i="3" a="1"/>
  <c r="X339" i="3"/>
  <c r="I339" i="3"/>
  <c r="W339" i="3"/>
  <c r="H339" i="3"/>
  <c r="V339" i="3"/>
  <c r="G339" i="3"/>
  <c r="D339" i="3"/>
  <c r="Y338" i="3" a="1"/>
  <c r="Y338" i="3"/>
  <c r="X338" i="3" a="1"/>
  <c r="X338" i="3"/>
  <c r="I338" i="3"/>
  <c r="W338" i="3"/>
  <c r="H338" i="3"/>
  <c r="V338" i="3"/>
  <c r="G338" i="3"/>
  <c r="D338" i="3"/>
  <c r="Y337" i="3" a="1"/>
  <c r="Y337" i="3"/>
  <c r="X337" i="3" a="1"/>
  <c r="X337" i="3"/>
  <c r="I337" i="3"/>
  <c r="W337" i="3"/>
  <c r="H337" i="3"/>
  <c r="V337" i="3"/>
  <c r="G337" i="3"/>
  <c r="D337" i="3"/>
  <c r="Y336" i="3" a="1"/>
  <c r="Y336" i="3"/>
  <c r="X336" i="3" a="1"/>
  <c r="X336" i="3"/>
  <c r="I336" i="3"/>
  <c r="W336" i="3"/>
  <c r="H336" i="3"/>
  <c r="V336" i="3"/>
  <c r="G336" i="3"/>
  <c r="D336" i="3"/>
  <c r="Y335" i="3" a="1"/>
  <c r="Y335" i="3"/>
  <c r="X335" i="3" a="1"/>
  <c r="X335" i="3"/>
  <c r="I335" i="3"/>
  <c r="W335" i="3"/>
  <c r="H335" i="3"/>
  <c r="V335" i="3"/>
  <c r="G335" i="3"/>
  <c r="D335" i="3"/>
  <c r="Y334" i="3" a="1"/>
  <c r="Y334" i="3"/>
  <c r="X334" i="3" a="1"/>
  <c r="X334" i="3"/>
  <c r="H334" i="3"/>
  <c r="V334" i="3"/>
  <c r="G334" i="3"/>
  <c r="D334" i="3"/>
  <c r="Y333" i="3" a="1"/>
  <c r="Y333" i="3"/>
  <c r="X333" i="3" a="1"/>
  <c r="X333" i="3"/>
  <c r="I333" i="3"/>
  <c r="W333" i="3"/>
  <c r="H333" i="3"/>
  <c r="V333" i="3"/>
  <c r="G333" i="3"/>
  <c r="D333" i="3"/>
  <c r="Y332" i="3" a="1"/>
  <c r="Y332" i="3"/>
  <c r="X332" i="3" a="1"/>
  <c r="X332" i="3"/>
  <c r="I332" i="3"/>
  <c r="W332" i="3"/>
  <c r="H332" i="3"/>
  <c r="V332" i="3"/>
  <c r="G332" i="3"/>
  <c r="D332" i="3"/>
  <c r="Y331" i="3" a="1"/>
  <c r="Y331" i="3"/>
  <c r="X331" i="3" a="1"/>
  <c r="X331" i="3"/>
  <c r="I331" i="3"/>
  <c r="W331" i="3"/>
  <c r="H331" i="3"/>
  <c r="V331" i="3"/>
  <c r="G331" i="3"/>
  <c r="D331" i="3"/>
  <c r="Y330" i="3" a="1"/>
  <c r="Y330" i="3"/>
  <c r="X330" i="3" a="1"/>
  <c r="X330" i="3"/>
  <c r="H330" i="3"/>
  <c r="V330" i="3"/>
  <c r="G330" i="3"/>
  <c r="D330" i="3"/>
  <c r="Y329" i="3" a="1"/>
  <c r="Y329" i="3"/>
  <c r="X329" i="3" a="1"/>
  <c r="X329" i="3"/>
  <c r="I329" i="3"/>
  <c r="W329" i="3"/>
  <c r="H329" i="3"/>
  <c r="V329" i="3"/>
  <c r="G329" i="3"/>
  <c r="D329" i="3"/>
  <c r="Y328" i="3" a="1"/>
  <c r="Y328" i="3"/>
  <c r="X328" i="3" a="1"/>
  <c r="X328" i="3"/>
  <c r="I328" i="3"/>
  <c r="W328" i="3"/>
  <c r="H328" i="3"/>
  <c r="V328" i="3"/>
  <c r="G328" i="3"/>
  <c r="D328" i="3"/>
  <c r="Y327" i="3" a="1"/>
  <c r="Y327" i="3"/>
  <c r="X327" i="3" a="1"/>
  <c r="X327" i="3"/>
  <c r="I327" i="3"/>
  <c r="W327" i="3"/>
  <c r="H327" i="3"/>
  <c r="V327" i="3"/>
  <c r="G327" i="3"/>
  <c r="D327" i="3"/>
  <c r="Y326" i="3" a="1"/>
  <c r="Y326" i="3"/>
  <c r="X326" i="3" a="1"/>
  <c r="X326" i="3"/>
  <c r="I326" i="3"/>
  <c r="W326" i="3"/>
  <c r="H326" i="3"/>
  <c r="V326" i="3"/>
  <c r="G326" i="3"/>
  <c r="D326" i="3"/>
  <c r="Y325" i="3" a="1"/>
  <c r="Y325" i="3"/>
  <c r="X325" i="3" a="1"/>
  <c r="X325" i="3"/>
  <c r="I325" i="3"/>
  <c r="W325" i="3"/>
  <c r="H325" i="3"/>
  <c r="V325" i="3"/>
  <c r="G325" i="3"/>
  <c r="D325" i="3"/>
  <c r="Y324" i="3" a="1"/>
  <c r="Y324" i="3"/>
  <c r="X324" i="3" a="1"/>
  <c r="X324" i="3"/>
  <c r="I324" i="3"/>
  <c r="W324" i="3"/>
  <c r="H324" i="3"/>
  <c r="V324" i="3"/>
  <c r="G324" i="3"/>
  <c r="D324" i="3"/>
  <c r="Y323" i="3" a="1"/>
  <c r="Y323" i="3"/>
  <c r="X323" i="3" a="1"/>
  <c r="X323" i="3"/>
  <c r="I323" i="3"/>
  <c r="W323" i="3"/>
  <c r="H323" i="3"/>
  <c r="V323" i="3"/>
  <c r="G323" i="3"/>
  <c r="D323" i="3"/>
  <c r="Y322" i="3" a="1"/>
  <c r="Y322" i="3"/>
  <c r="X322" i="3" a="1"/>
  <c r="X322" i="3"/>
  <c r="I322" i="3"/>
  <c r="W322" i="3"/>
  <c r="H322" i="3"/>
  <c r="V322" i="3"/>
  <c r="G322" i="3"/>
  <c r="D322" i="3"/>
  <c r="Y321" i="3" a="1"/>
  <c r="Y321" i="3"/>
  <c r="X321" i="3" a="1"/>
  <c r="X321" i="3"/>
  <c r="I321" i="3"/>
  <c r="W321" i="3"/>
  <c r="H321" i="3"/>
  <c r="V321" i="3"/>
  <c r="G321" i="3"/>
  <c r="D321" i="3"/>
  <c r="Y320" i="3" a="1"/>
  <c r="Y320" i="3"/>
  <c r="X320" i="3" a="1"/>
  <c r="X320" i="3"/>
  <c r="I320" i="3"/>
  <c r="W320" i="3"/>
  <c r="H320" i="3"/>
  <c r="V320" i="3"/>
  <c r="G320" i="3"/>
  <c r="D320" i="3"/>
  <c r="Y319" i="3" a="1"/>
  <c r="Y319" i="3"/>
  <c r="X319" i="3" a="1"/>
  <c r="X319" i="3"/>
  <c r="I319" i="3"/>
  <c r="W319" i="3"/>
  <c r="H319" i="3"/>
  <c r="V319" i="3"/>
  <c r="G319" i="3"/>
  <c r="D319" i="3"/>
  <c r="Y318" i="3" a="1"/>
  <c r="Y318" i="3"/>
  <c r="X318" i="3" a="1"/>
  <c r="X318" i="3"/>
  <c r="I318" i="3"/>
  <c r="W318" i="3"/>
  <c r="H318" i="3"/>
  <c r="V318" i="3"/>
  <c r="G318" i="3"/>
  <c r="D318" i="3"/>
  <c r="Y317" i="3" a="1"/>
  <c r="Y317" i="3"/>
  <c r="X317" i="3" a="1"/>
  <c r="X317" i="3"/>
  <c r="I317" i="3"/>
  <c r="W317" i="3"/>
  <c r="H317" i="3"/>
  <c r="V317" i="3"/>
  <c r="G317" i="3"/>
  <c r="D317" i="3"/>
  <c r="Y316" i="3" a="1"/>
  <c r="Y316" i="3"/>
  <c r="X316" i="3" a="1"/>
  <c r="X316" i="3"/>
  <c r="I316" i="3"/>
  <c r="W316" i="3"/>
  <c r="H316" i="3"/>
  <c r="V316" i="3"/>
  <c r="G316" i="3"/>
  <c r="D316" i="3"/>
  <c r="Y315" i="3" a="1"/>
  <c r="Y315" i="3"/>
  <c r="X315" i="3" a="1"/>
  <c r="X315" i="3"/>
  <c r="I315" i="3"/>
  <c r="W315" i="3"/>
  <c r="H315" i="3"/>
  <c r="V315" i="3"/>
  <c r="G315" i="3"/>
  <c r="D315" i="3"/>
  <c r="Y314" i="3" a="1"/>
  <c r="Y314" i="3"/>
  <c r="X314" i="3" a="1"/>
  <c r="X314" i="3"/>
  <c r="I314" i="3"/>
  <c r="W314" i="3"/>
  <c r="H314" i="3"/>
  <c r="V314" i="3"/>
  <c r="G314" i="3"/>
  <c r="D314" i="3"/>
  <c r="Y313" i="3" a="1"/>
  <c r="Y313" i="3"/>
  <c r="X313" i="3" a="1"/>
  <c r="X313" i="3"/>
  <c r="H313" i="3"/>
  <c r="V313" i="3"/>
  <c r="G313" i="3"/>
  <c r="D313" i="3"/>
  <c r="Y312" i="3" a="1"/>
  <c r="Y312" i="3"/>
  <c r="X312" i="3" a="1"/>
  <c r="X312" i="3"/>
  <c r="I312" i="3"/>
  <c r="W312" i="3"/>
  <c r="H312" i="3"/>
  <c r="V312" i="3"/>
  <c r="G312" i="3"/>
  <c r="D312" i="3"/>
  <c r="Y311" i="3" a="1"/>
  <c r="Y311" i="3"/>
  <c r="X311" i="3" a="1"/>
  <c r="X311" i="3"/>
  <c r="I311" i="3"/>
  <c r="W311" i="3"/>
  <c r="H311" i="3"/>
  <c r="V311" i="3"/>
  <c r="G311" i="3"/>
  <c r="D311" i="3"/>
  <c r="Y310" i="3" a="1"/>
  <c r="Y310" i="3"/>
  <c r="X310" i="3" a="1"/>
  <c r="X310" i="3"/>
  <c r="I310" i="3"/>
  <c r="W310" i="3"/>
  <c r="H310" i="3"/>
  <c r="V310" i="3"/>
  <c r="G310" i="3"/>
  <c r="D310" i="3"/>
  <c r="Y309" i="3" a="1"/>
  <c r="Y309" i="3"/>
  <c r="X309" i="3" a="1"/>
  <c r="X309" i="3"/>
  <c r="H309" i="3"/>
  <c r="V309" i="3"/>
  <c r="G309" i="3"/>
  <c r="D309" i="3"/>
  <c r="Y308" i="3" a="1"/>
  <c r="Y308" i="3"/>
  <c r="X308" i="3" a="1"/>
  <c r="X308" i="3"/>
  <c r="I308" i="3"/>
  <c r="W308" i="3"/>
  <c r="H308" i="3"/>
  <c r="V308" i="3"/>
  <c r="G308" i="3"/>
  <c r="D308" i="3"/>
  <c r="Y307" i="3" a="1"/>
  <c r="Y307" i="3"/>
  <c r="X307" i="3" a="1"/>
  <c r="X307" i="3"/>
  <c r="I307" i="3"/>
  <c r="W307" i="3"/>
  <c r="H307" i="3"/>
  <c r="V307" i="3"/>
  <c r="G307" i="3"/>
  <c r="D307" i="3"/>
  <c r="Y306" i="3" a="1"/>
  <c r="Y306" i="3"/>
  <c r="X306" i="3" a="1"/>
  <c r="X306" i="3"/>
  <c r="I306" i="3"/>
  <c r="W306" i="3"/>
  <c r="H306" i="3"/>
  <c r="V306" i="3"/>
  <c r="G306" i="3"/>
  <c r="D306" i="3"/>
  <c r="Y305" i="3" a="1"/>
  <c r="Y305" i="3"/>
  <c r="X305" i="3" a="1"/>
  <c r="X305" i="3"/>
  <c r="I305" i="3"/>
  <c r="W305" i="3"/>
  <c r="H305" i="3"/>
  <c r="V305" i="3"/>
  <c r="G305" i="3"/>
  <c r="D305" i="3"/>
  <c r="Y304" i="3" a="1"/>
  <c r="Y304" i="3"/>
  <c r="X304" i="3" a="1"/>
  <c r="X304" i="3"/>
  <c r="I304" i="3"/>
  <c r="W304" i="3"/>
  <c r="H304" i="3"/>
  <c r="V304" i="3"/>
  <c r="G304" i="3"/>
  <c r="D304" i="3"/>
  <c r="Y303" i="3" a="1"/>
  <c r="Y303" i="3"/>
  <c r="X303" i="3" a="1"/>
  <c r="X303" i="3"/>
  <c r="I303" i="3"/>
  <c r="W303" i="3"/>
  <c r="H303" i="3"/>
  <c r="V303" i="3"/>
  <c r="G303" i="3"/>
  <c r="D303" i="3"/>
  <c r="Y302" i="3" a="1"/>
  <c r="Y302" i="3"/>
  <c r="X302" i="3" a="1"/>
  <c r="X302" i="3"/>
  <c r="I302" i="3"/>
  <c r="W302" i="3"/>
  <c r="H302" i="3"/>
  <c r="V302" i="3"/>
  <c r="G302" i="3"/>
  <c r="D302" i="3"/>
  <c r="Y301" i="3" a="1"/>
  <c r="Y301" i="3"/>
  <c r="X301" i="3" a="1"/>
  <c r="X301" i="3"/>
  <c r="I301" i="3"/>
  <c r="W301" i="3"/>
  <c r="H301" i="3"/>
  <c r="V301" i="3"/>
  <c r="G301" i="3"/>
  <c r="D301" i="3"/>
  <c r="Y300" i="3" a="1"/>
  <c r="Y300" i="3"/>
  <c r="X300" i="3" a="1"/>
  <c r="X300" i="3"/>
  <c r="I300" i="3"/>
  <c r="W300" i="3"/>
  <c r="H300" i="3"/>
  <c r="V300" i="3"/>
  <c r="G300" i="3"/>
  <c r="D300" i="3"/>
  <c r="Y299" i="3" a="1"/>
  <c r="Y299" i="3"/>
  <c r="X299" i="3" a="1"/>
  <c r="X299" i="3"/>
  <c r="I299" i="3"/>
  <c r="W299" i="3"/>
  <c r="H299" i="3"/>
  <c r="V299" i="3"/>
  <c r="G299" i="3"/>
  <c r="D299" i="3"/>
  <c r="Y298" i="3" a="1"/>
  <c r="Y298" i="3"/>
  <c r="X298" i="3" a="1"/>
  <c r="X298" i="3"/>
  <c r="I298" i="3"/>
  <c r="W298" i="3"/>
  <c r="H298" i="3"/>
  <c r="V298" i="3"/>
  <c r="G298" i="3"/>
  <c r="D298" i="3"/>
  <c r="Y297" i="3" a="1"/>
  <c r="Y297" i="3"/>
  <c r="X297" i="3" a="1"/>
  <c r="X297" i="3"/>
  <c r="I297" i="3"/>
  <c r="W297" i="3"/>
  <c r="H297" i="3"/>
  <c r="V297" i="3"/>
  <c r="G297" i="3"/>
  <c r="D297" i="3"/>
  <c r="Y296" i="3" a="1"/>
  <c r="Y296" i="3"/>
  <c r="X296" i="3" a="1"/>
  <c r="X296" i="3"/>
  <c r="I296" i="3"/>
  <c r="W296" i="3"/>
  <c r="H296" i="3"/>
  <c r="V296" i="3"/>
  <c r="G296" i="3"/>
  <c r="D296" i="3"/>
  <c r="Y295" i="3" a="1"/>
  <c r="Y295" i="3"/>
  <c r="X295" i="3" a="1"/>
  <c r="X295" i="3"/>
  <c r="I295" i="3"/>
  <c r="W295" i="3"/>
  <c r="H295" i="3"/>
  <c r="V295" i="3"/>
  <c r="G295" i="3"/>
  <c r="D295" i="3"/>
  <c r="Y294" i="3" a="1"/>
  <c r="Y294" i="3"/>
  <c r="X294" i="3" a="1"/>
  <c r="X294" i="3"/>
  <c r="I294" i="3"/>
  <c r="W294" i="3"/>
  <c r="H294" i="3"/>
  <c r="V294" i="3"/>
  <c r="G294" i="3"/>
  <c r="D294" i="3"/>
  <c r="Y293" i="3" a="1"/>
  <c r="Y293" i="3"/>
  <c r="X293" i="3" a="1"/>
  <c r="X293" i="3"/>
  <c r="I293" i="3"/>
  <c r="W293" i="3"/>
  <c r="H293" i="3"/>
  <c r="V293" i="3"/>
  <c r="G293" i="3"/>
  <c r="D293" i="3"/>
  <c r="Y292" i="3" a="1"/>
  <c r="Y292" i="3"/>
  <c r="X292" i="3" a="1"/>
  <c r="X292" i="3"/>
  <c r="I292" i="3"/>
  <c r="W292" i="3"/>
  <c r="H292" i="3"/>
  <c r="V292" i="3"/>
  <c r="G292" i="3"/>
  <c r="D292" i="3"/>
  <c r="Y291" i="3" a="1"/>
  <c r="Y291" i="3"/>
  <c r="X291" i="3" a="1"/>
  <c r="X291" i="3"/>
  <c r="I291" i="3"/>
  <c r="W291" i="3"/>
  <c r="H291" i="3"/>
  <c r="V291" i="3"/>
  <c r="G291" i="3"/>
  <c r="D291" i="3"/>
  <c r="Y290" i="3" a="1"/>
  <c r="Y290" i="3"/>
  <c r="X290" i="3" a="1"/>
  <c r="X290" i="3"/>
  <c r="I290" i="3"/>
  <c r="W290" i="3"/>
  <c r="H290" i="3"/>
  <c r="V290" i="3"/>
  <c r="G290" i="3"/>
  <c r="D290" i="3"/>
  <c r="Y289" i="3" a="1"/>
  <c r="Y289" i="3"/>
  <c r="X289" i="3" a="1"/>
  <c r="X289" i="3"/>
  <c r="I289" i="3"/>
  <c r="W289" i="3"/>
  <c r="H289" i="3"/>
  <c r="V289" i="3"/>
  <c r="G289" i="3"/>
  <c r="D289" i="3"/>
  <c r="Y288" i="3" a="1"/>
  <c r="Y288" i="3"/>
  <c r="X288" i="3" a="1"/>
  <c r="X288" i="3"/>
  <c r="I288" i="3"/>
  <c r="W288" i="3"/>
  <c r="H288" i="3"/>
  <c r="V288" i="3"/>
  <c r="G288" i="3"/>
  <c r="D288" i="3"/>
  <c r="Y287" i="3" a="1"/>
  <c r="Y287" i="3"/>
  <c r="X287" i="3" a="1"/>
  <c r="X287" i="3"/>
  <c r="I287" i="3"/>
  <c r="W287" i="3"/>
  <c r="H287" i="3"/>
  <c r="V287" i="3"/>
  <c r="G287" i="3"/>
  <c r="D287" i="3"/>
  <c r="Y286" i="3" a="1"/>
  <c r="Y286" i="3"/>
  <c r="X286" i="3" a="1"/>
  <c r="X286" i="3"/>
  <c r="I286" i="3"/>
  <c r="W286" i="3"/>
  <c r="H286" i="3"/>
  <c r="V286" i="3"/>
  <c r="G286" i="3"/>
  <c r="D286" i="3"/>
  <c r="Y285" i="3" a="1"/>
  <c r="Y285" i="3"/>
  <c r="X285" i="3" a="1"/>
  <c r="X285" i="3"/>
  <c r="H285" i="3"/>
  <c r="V285" i="3"/>
  <c r="G285" i="3"/>
  <c r="D285" i="3"/>
  <c r="Y284" i="3" a="1"/>
  <c r="Y284" i="3"/>
  <c r="X284" i="3" a="1"/>
  <c r="X284" i="3"/>
  <c r="I284" i="3"/>
  <c r="W284" i="3"/>
  <c r="H284" i="3"/>
  <c r="V284" i="3"/>
  <c r="G284" i="3"/>
  <c r="D284" i="3"/>
  <c r="Y283" i="3" a="1"/>
  <c r="Y283" i="3"/>
  <c r="X283" i="3" a="1"/>
  <c r="X283" i="3"/>
  <c r="I283" i="3"/>
  <c r="W283" i="3"/>
  <c r="H283" i="3"/>
  <c r="V283" i="3"/>
  <c r="G283" i="3"/>
  <c r="D283" i="3"/>
  <c r="Y282" i="3" a="1"/>
  <c r="Y282" i="3"/>
  <c r="X282" i="3" a="1"/>
  <c r="X282" i="3"/>
  <c r="I282" i="3"/>
  <c r="W282" i="3"/>
  <c r="H282" i="3"/>
  <c r="V282" i="3"/>
  <c r="G282" i="3"/>
  <c r="D282" i="3"/>
  <c r="Y281" i="3" a="1"/>
  <c r="Y281" i="3"/>
  <c r="X281" i="3" a="1"/>
  <c r="X281" i="3"/>
  <c r="H281" i="3"/>
  <c r="V281" i="3"/>
  <c r="G281" i="3"/>
  <c r="D281" i="3"/>
  <c r="Y280" i="3" a="1"/>
  <c r="Y280" i="3"/>
  <c r="X280" i="3" a="1"/>
  <c r="X280" i="3"/>
  <c r="I280" i="3"/>
  <c r="W280" i="3"/>
  <c r="H280" i="3"/>
  <c r="V280" i="3"/>
  <c r="G280" i="3"/>
  <c r="D280" i="3"/>
  <c r="Y279" i="3" a="1"/>
  <c r="Y279" i="3"/>
  <c r="X279" i="3" a="1"/>
  <c r="X279" i="3"/>
  <c r="I279" i="3"/>
  <c r="W279" i="3"/>
  <c r="H279" i="3"/>
  <c r="V279" i="3"/>
  <c r="G279" i="3"/>
  <c r="D279" i="3"/>
  <c r="Y278" i="3" a="1"/>
  <c r="Y278" i="3"/>
  <c r="X278" i="3" a="1"/>
  <c r="X278" i="3"/>
  <c r="I278" i="3"/>
  <c r="W278" i="3"/>
  <c r="H278" i="3"/>
  <c r="V278" i="3"/>
  <c r="G278" i="3"/>
  <c r="D278" i="3"/>
  <c r="Y277" i="3" a="1"/>
  <c r="Y277" i="3"/>
  <c r="X277" i="3" a="1"/>
  <c r="X277" i="3"/>
  <c r="H277" i="3"/>
  <c r="V277" i="3"/>
  <c r="G277" i="3"/>
  <c r="D277" i="3"/>
  <c r="Y276" i="3" a="1"/>
  <c r="Y276" i="3"/>
  <c r="X276" i="3" a="1"/>
  <c r="X276" i="3"/>
  <c r="I276" i="3"/>
  <c r="W276" i="3"/>
  <c r="H276" i="3"/>
  <c r="V276" i="3"/>
  <c r="G276" i="3"/>
  <c r="D276" i="3"/>
  <c r="Y275" i="3" a="1"/>
  <c r="Y275" i="3"/>
  <c r="X275" i="3" a="1"/>
  <c r="X275" i="3"/>
  <c r="I275" i="3"/>
  <c r="W275" i="3"/>
  <c r="H275" i="3"/>
  <c r="V275" i="3"/>
  <c r="G275" i="3"/>
  <c r="D275" i="3"/>
  <c r="Y274" i="3" a="1"/>
  <c r="Y274" i="3"/>
  <c r="X274" i="3" a="1"/>
  <c r="X274" i="3"/>
  <c r="I274" i="3"/>
  <c r="W274" i="3"/>
  <c r="H274" i="3"/>
  <c r="V274" i="3"/>
  <c r="G274" i="3"/>
  <c r="D274" i="3"/>
  <c r="Y273" i="3" a="1"/>
  <c r="Y273" i="3"/>
  <c r="X273" i="3" a="1"/>
  <c r="X273" i="3"/>
  <c r="H273" i="3"/>
  <c r="V273" i="3"/>
  <c r="G273" i="3"/>
  <c r="D273" i="3"/>
  <c r="Y272" i="3" a="1"/>
  <c r="Y272" i="3"/>
  <c r="X272" i="3" a="1"/>
  <c r="X272" i="3"/>
  <c r="I272" i="3"/>
  <c r="W272" i="3"/>
  <c r="H272" i="3"/>
  <c r="V272" i="3"/>
  <c r="G272" i="3"/>
  <c r="D272" i="3"/>
  <c r="Y271" i="3" a="1"/>
  <c r="Y271" i="3"/>
  <c r="X271" i="3" a="1"/>
  <c r="X271" i="3"/>
  <c r="I271" i="3"/>
  <c r="W271" i="3"/>
  <c r="H271" i="3"/>
  <c r="V271" i="3"/>
  <c r="G271" i="3"/>
  <c r="D271" i="3"/>
  <c r="Y270" i="3" a="1"/>
  <c r="Y270" i="3"/>
  <c r="X270" i="3" a="1"/>
  <c r="X270" i="3"/>
  <c r="I270" i="3"/>
  <c r="W270" i="3"/>
  <c r="H270" i="3"/>
  <c r="V270" i="3"/>
  <c r="G270" i="3"/>
  <c r="D270" i="3"/>
  <c r="Y269" i="3" a="1"/>
  <c r="Y269" i="3"/>
  <c r="X269" i="3" a="1"/>
  <c r="X269" i="3"/>
  <c r="I269" i="3"/>
  <c r="W269" i="3"/>
  <c r="H269" i="3"/>
  <c r="V269" i="3"/>
  <c r="G269" i="3"/>
  <c r="D269" i="3"/>
  <c r="Y268" i="3" a="1"/>
  <c r="Y268" i="3"/>
  <c r="X268" i="3" a="1"/>
  <c r="X268" i="3"/>
  <c r="I268" i="3"/>
  <c r="W268" i="3"/>
  <c r="H268" i="3"/>
  <c r="V268" i="3"/>
  <c r="G268" i="3"/>
  <c r="D268" i="3"/>
  <c r="Y267" i="3" a="1"/>
  <c r="Y267" i="3"/>
  <c r="X267" i="3" a="1"/>
  <c r="X267" i="3"/>
  <c r="I267" i="3"/>
  <c r="W267" i="3"/>
  <c r="H267" i="3"/>
  <c r="V267" i="3"/>
  <c r="G267" i="3"/>
  <c r="D267" i="3"/>
  <c r="Y266" i="3" a="1"/>
  <c r="Y266" i="3"/>
  <c r="X266" i="3" a="1"/>
  <c r="X266" i="3"/>
  <c r="I266" i="3"/>
  <c r="W266" i="3"/>
  <c r="H266" i="3"/>
  <c r="V266" i="3"/>
  <c r="G266" i="3"/>
  <c r="D266" i="3"/>
  <c r="Y265" i="3" a="1"/>
  <c r="Y265" i="3"/>
  <c r="X265" i="3" a="1"/>
  <c r="X265" i="3"/>
  <c r="I265" i="3"/>
  <c r="W265" i="3"/>
  <c r="H265" i="3"/>
  <c r="V265" i="3"/>
  <c r="G265" i="3"/>
  <c r="D265" i="3"/>
  <c r="Y264" i="3" a="1"/>
  <c r="Y264" i="3"/>
  <c r="X264" i="3" a="1"/>
  <c r="X264" i="3"/>
  <c r="I264" i="3"/>
  <c r="W264" i="3"/>
  <c r="H264" i="3"/>
  <c r="V264" i="3"/>
  <c r="G264" i="3"/>
  <c r="D264" i="3"/>
  <c r="Y263" i="3" a="1"/>
  <c r="Y263" i="3"/>
  <c r="X263" i="3" a="1"/>
  <c r="X263" i="3"/>
  <c r="I263" i="3"/>
  <c r="W263" i="3"/>
  <c r="H263" i="3"/>
  <c r="V263" i="3"/>
  <c r="G263" i="3"/>
  <c r="D263" i="3"/>
  <c r="Y262" i="3" a="1"/>
  <c r="Y262" i="3"/>
  <c r="X262" i="3" a="1"/>
  <c r="X262" i="3"/>
  <c r="I262" i="3"/>
  <c r="W262" i="3"/>
  <c r="H262" i="3"/>
  <c r="V262" i="3"/>
  <c r="G262" i="3"/>
  <c r="D262" i="3"/>
  <c r="Y261" i="3" a="1"/>
  <c r="Y261" i="3"/>
  <c r="X261" i="3" a="1"/>
  <c r="X261" i="3"/>
  <c r="I261" i="3"/>
  <c r="W261" i="3"/>
  <c r="H261" i="3"/>
  <c r="V261" i="3"/>
  <c r="G261" i="3"/>
  <c r="D261" i="3"/>
  <c r="Y260" i="3" a="1"/>
  <c r="Y260" i="3"/>
  <c r="X260" i="3" a="1"/>
  <c r="X260" i="3"/>
  <c r="I260" i="3"/>
  <c r="W260" i="3"/>
  <c r="H260" i="3"/>
  <c r="V260" i="3"/>
  <c r="G260" i="3"/>
  <c r="D260" i="3"/>
  <c r="Y259" i="3" a="1"/>
  <c r="Y259" i="3"/>
  <c r="X259" i="3" a="1"/>
  <c r="X259" i="3"/>
  <c r="I259" i="3"/>
  <c r="W259" i="3"/>
  <c r="H259" i="3"/>
  <c r="V259" i="3"/>
  <c r="G259" i="3"/>
  <c r="D259" i="3"/>
  <c r="Y258" i="3" a="1"/>
  <c r="Y258" i="3"/>
  <c r="X258" i="3" a="1"/>
  <c r="X258" i="3"/>
  <c r="I258" i="3"/>
  <c r="W258" i="3"/>
  <c r="H258" i="3"/>
  <c r="V258" i="3"/>
  <c r="G258" i="3"/>
  <c r="D258" i="3"/>
  <c r="Y257" i="3" a="1"/>
  <c r="Y257" i="3"/>
  <c r="X257" i="3" a="1"/>
  <c r="X257" i="3"/>
  <c r="I257" i="3"/>
  <c r="W257" i="3"/>
  <c r="H257" i="3"/>
  <c r="V257" i="3"/>
  <c r="G257" i="3"/>
  <c r="D257" i="3"/>
  <c r="Y256" i="3" a="1"/>
  <c r="Y256" i="3"/>
  <c r="X256" i="3" a="1"/>
  <c r="X256" i="3"/>
  <c r="I256" i="3"/>
  <c r="W256" i="3"/>
  <c r="H256" i="3"/>
  <c r="V256" i="3"/>
  <c r="G256" i="3"/>
  <c r="D256" i="3"/>
  <c r="Y255" i="3" a="1"/>
  <c r="Y255" i="3"/>
  <c r="X255" i="3" a="1"/>
  <c r="X255" i="3"/>
  <c r="I255" i="3"/>
  <c r="W255" i="3"/>
  <c r="H255" i="3"/>
  <c r="V255" i="3"/>
  <c r="G255" i="3"/>
  <c r="D255" i="3"/>
  <c r="Y254" i="3" a="1"/>
  <c r="Y254" i="3"/>
  <c r="X254" i="3" a="1"/>
  <c r="X254" i="3"/>
  <c r="I254" i="3"/>
  <c r="W254" i="3"/>
  <c r="H254" i="3"/>
  <c r="V254" i="3"/>
  <c r="G254" i="3"/>
  <c r="D254" i="3"/>
  <c r="Y253" i="3" a="1"/>
  <c r="Y253" i="3"/>
  <c r="X253" i="3" a="1"/>
  <c r="X253" i="3"/>
  <c r="I253" i="3"/>
  <c r="W253" i="3"/>
  <c r="H253" i="3"/>
  <c r="V253" i="3"/>
  <c r="G253" i="3"/>
  <c r="D253" i="3"/>
  <c r="Y252" i="3" a="1"/>
  <c r="Y252" i="3"/>
  <c r="X252" i="3" a="1"/>
  <c r="X252" i="3"/>
  <c r="I252" i="3"/>
  <c r="W252" i="3"/>
  <c r="H252" i="3"/>
  <c r="V252" i="3"/>
  <c r="G252" i="3"/>
  <c r="D252" i="3"/>
  <c r="Y251" i="3" a="1"/>
  <c r="Y251" i="3"/>
  <c r="X251" i="3" a="1"/>
  <c r="X251" i="3"/>
  <c r="I251" i="3"/>
  <c r="W251" i="3"/>
  <c r="H251" i="3"/>
  <c r="V251" i="3"/>
  <c r="G251" i="3"/>
  <c r="D251" i="3"/>
  <c r="Y250" i="3" a="1"/>
  <c r="Y250" i="3"/>
  <c r="X250" i="3" a="1"/>
  <c r="X250" i="3"/>
  <c r="I250" i="3"/>
  <c r="W250" i="3"/>
  <c r="H250" i="3"/>
  <c r="V250" i="3"/>
  <c r="G250" i="3"/>
  <c r="D250" i="3"/>
  <c r="Y249" i="3" a="1"/>
  <c r="Y249" i="3"/>
  <c r="X249" i="3" a="1"/>
  <c r="X249" i="3"/>
  <c r="I249" i="3"/>
  <c r="W249" i="3"/>
  <c r="H249" i="3"/>
  <c r="V249" i="3"/>
  <c r="G249" i="3"/>
  <c r="D249" i="3"/>
  <c r="Y248" i="3" a="1"/>
  <c r="Y248" i="3"/>
  <c r="X248" i="3" a="1"/>
  <c r="X248" i="3"/>
  <c r="I248" i="3"/>
  <c r="W248" i="3"/>
  <c r="H248" i="3"/>
  <c r="V248" i="3"/>
  <c r="G248" i="3"/>
  <c r="D248" i="3"/>
  <c r="Y247" i="3" a="1"/>
  <c r="Y247" i="3"/>
  <c r="X247" i="3" a="1"/>
  <c r="X247" i="3"/>
  <c r="H247" i="3"/>
  <c r="V247" i="3"/>
  <c r="G247" i="3"/>
  <c r="D247" i="3"/>
  <c r="Y246" i="3" a="1"/>
  <c r="Y246" i="3"/>
  <c r="X246" i="3" a="1"/>
  <c r="X246" i="3"/>
  <c r="I246" i="3"/>
  <c r="W246" i="3"/>
  <c r="H246" i="3"/>
  <c r="V246" i="3"/>
  <c r="G246" i="3"/>
  <c r="D246" i="3"/>
  <c r="Y245" i="3" a="1"/>
  <c r="Y245" i="3"/>
  <c r="X245" i="3" a="1"/>
  <c r="X245" i="3"/>
  <c r="I245" i="3"/>
  <c r="W245" i="3"/>
  <c r="H245" i="3"/>
  <c r="V245" i="3"/>
  <c r="G245" i="3"/>
  <c r="D245" i="3"/>
  <c r="Y244" i="3" a="1"/>
  <c r="Y244" i="3"/>
  <c r="X244" i="3" a="1"/>
  <c r="X244" i="3"/>
  <c r="I244" i="3"/>
  <c r="W244" i="3"/>
  <c r="H244" i="3"/>
  <c r="V244" i="3"/>
  <c r="G244" i="3"/>
  <c r="D244" i="3"/>
  <c r="Y243" i="3" a="1"/>
  <c r="Y243" i="3"/>
  <c r="X243" i="3" a="1"/>
  <c r="X243" i="3"/>
  <c r="H243" i="3"/>
  <c r="V243" i="3"/>
  <c r="G243" i="3"/>
  <c r="D243" i="3"/>
  <c r="Y242" i="3" a="1"/>
  <c r="Y242" i="3"/>
  <c r="X242" i="3" a="1"/>
  <c r="X242" i="3"/>
  <c r="I242" i="3"/>
  <c r="W242" i="3"/>
  <c r="H242" i="3"/>
  <c r="V242" i="3"/>
  <c r="G242" i="3"/>
  <c r="D242" i="3"/>
  <c r="Y241" i="3" a="1"/>
  <c r="Y241" i="3"/>
  <c r="X241" i="3" a="1"/>
  <c r="X241" i="3"/>
  <c r="I241" i="3"/>
  <c r="W241" i="3"/>
  <c r="H241" i="3"/>
  <c r="V241" i="3"/>
  <c r="G241" i="3"/>
  <c r="D241" i="3"/>
  <c r="Y240" i="3" a="1"/>
  <c r="Y240" i="3"/>
  <c r="X240" i="3" a="1"/>
  <c r="X240" i="3"/>
  <c r="I240" i="3"/>
  <c r="W240" i="3"/>
  <c r="H240" i="3"/>
  <c r="V240" i="3"/>
  <c r="G240" i="3"/>
  <c r="D240" i="3"/>
  <c r="Y239" i="3" a="1"/>
  <c r="Y239" i="3"/>
  <c r="X239" i="3" a="1"/>
  <c r="X239" i="3"/>
  <c r="H239" i="3"/>
  <c r="V239" i="3"/>
  <c r="G239" i="3"/>
  <c r="D239" i="3"/>
  <c r="Y238" i="3" a="1"/>
  <c r="Y238" i="3"/>
  <c r="X238" i="3" a="1"/>
  <c r="X238" i="3"/>
  <c r="I238" i="3"/>
  <c r="W238" i="3"/>
  <c r="H238" i="3"/>
  <c r="V238" i="3"/>
  <c r="G238" i="3"/>
  <c r="D238" i="3"/>
  <c r="Y237" i="3" a="1"/>
  <c r="Y237" i="3"/>
  <c r="X237" i="3" a="1"/>
  <c r="X237" i="3"/>
  <c r="I237" i="3"/>
  <c r="W237" i="3"/>
  <c r="H237" i="3"/>
  <c r="V237" i="3"/>
  <c r="G237" i="3"/>
  <c r="D237" i="3"/>
  <c r="Y236" i="3" a="1"/>
  <c r="Y236" i="3"/>
  <c r="X236" i="3" a="1"/>
  <c r="X236" i="3"/>
  <c r="I236" i="3"/>
  <c r="W236" i="3"/>
  <c r="H236" i="3"/>
  <c r="V236" i="3"/>
  <c r="G236" i="3"/>
  <c r="D236" i="3"/>
  <c r="Y235" i="3" a="1"/>
  <c r="Y235" i="3"/>
  <c r="X235" i="3" a="1"/>
  <c r="X235" i="3"/>
  <c r="H235" i="3"/>
  <c r="V235" i="3"/>
  <c r="G235" i="3"/>
  <c r="D235" i="3"/>
  <c r="Y234" i="3" a="1"/>
  <c r="Y234" i="3"/>
  <c r="X234" i="3" a="1"/>
  <c r="X234" i="3"/>
  <c r="I234" i="3"/>
  <c r="W234" i="3"/>
  <c r="H234" i="3"/>
  <c r="V234" i="3"/>
  <c r="G234" i="3"/>
  <c r="D234" i="3"/>
  <c r="Y233" i="3" a="1"/>
  <c r="Y233" i="3"/>
  <c r="X233" i="3" a="1"/>
  <c r="X233" i="3"/>
  <c r="I233" i="3"/>
  <c r="W233" i="3"/>
  <c r="H233" i="3"/>
  <c r="V233" i="3"/>
  <c r="G233" i="3"/>
  <c r="D233" i="3"/>
  <c r="Y232" i="3" a="1"/>
  <c r="Y232" i="3"/>
  <c r="X232" i="3" a="1"/>
  <c r="X232" i="3"/>
  <c r="I232" i="3"/>
  <c r="W232" i="3"/>
  <c r="H232" i="3"/>
  <c r="V232" i="3"/>
  <c r="G232" i="3"/>
  <c r="D232" i="3"/>
  <c r="Y231" i="3" a="1"/>
  <c r="Y231" i="3"/>
  <c r="X231" i="3" a="1"/>
  <c r="X231" i="3"/>
  <c r="I231" i="3"/>
  <c r="W231" i="3"/>
  <c r="H231" i="3"/>
  <c r="V231" i="3"/>
  <c r="G231" i="3"/>
  <c r="D231" i="3"/>
  <c r="Y230" i="3" a="1"/>
  <c r="Y230" i="3"/>
  <c r="X230" i="3" a="1"/>
  <c r="X230" i="3"/>
  <c r="I230" i="3"/>
  <c r="W230" i="3"/>
  <c r="H230" i="3"/>
  <c r="V230" i="3"/>
  <c r="G230" i="3"/>
  <c r="D230" i="3"/>
  <c r="Y229" i="3" a="1"/>
  <c r="Y229" i="3"/>
  <c r="X229" i="3" a="1"/>
  <c r="X229" i="3"/>
  <c r="I229" i="3"/>
  <c r="W229" i="3"/>
  <c r="H229" i="3"/>
  <c r="V229" i="3"/>
  <c r="G229" i="3"/>
  <c r="D229" i="3"/>
  <c r="Y228" i="3" a="1"/>
  <c r="Y228" i="3"/>
  <c r="X228" i="3" a="1"/>
  <c r="X228" i="3"/>
  <c r="I228" i="3"/>
  <c r="W228" i="3"/>
  <c r="H228" i="3"/>
  <c r="V228" i="3"/>
  <c r="G228" i="3"/>
  <c r="D228" i="3"/>
  <c r="Y227" i="3" a="1"/>
  <c r="Y227" i="3"/>
  <c r="X227" i="3" a="1"/>
  <c r="X227" i="3"/>
  <c r="I227" i="3"/>
  <c r="W227" i="3"/>
  <c r="H227" i="3"/>
  <c r="V227" i="3"/>
  <c r="G227" i="3"/>
  <c r="D227" i="3"/>
  <c r="Y226" i="3" a="1"/>
  <c r="Y226" i="3"/>
  <c r="X226" i="3" a="1"/>
  <c r="X226" i="3"/>
  <c r="I226" i="3"/>
  <c r="W226" i="3"/>
  <c r="H226" i="3"/>
  <c r="V226" i="3"/>
  <c r="G226" i="3"/>
  <c r="D226" i="3"/>
  <c r="Y225" i="3" a="1"/>
  <c r="Y225" i="3"/>
  <c r="X225" i="3" a="1"/>
  <c r="X225" i="3"/>
  <c r="I225" i="3"/>
  <c r="W225" i="3"/>
  <c r="H225" i="3"/>
  <c r="V225" i="3"/>
  <c r="G225" i="3"/>
  <c r="D225" i="3"/>
  <c r="Y224" i="3" a="1"/>
  <c r="Y224" i="3"/>
  <c r="X224" i="3" a="1"/>
  <c r="X224" i="3"/>
  <c r="I224" i="3"/>
  <c r="W224" i="3"/>
  <c r="H224" i="3"/>
  <c r="V224" i="3"/>
  <c r="G224" i="3"/>
  <c r="D224" i="3"/>
  <c r="Y223" i="3" a="1"/>
  <c r="Y223" i="3"/>
  <c r="X223" i="3" a="1"/>
  <c r="X223" i="3"/>
  <c r="G223" i="3"/>
  <c r="D223" i="3"/>
  <c r="Y222" i="3" a="1"/>
  <c r="Y222" i="3"/>
  <c r="X222" i="3" a="1"/>
  <c r="X222" i="3"/>
  <c r="I222" i="3"/>
  <c r="W222" i="3"/>
  <c r="H222" i="3"/>
  <c r="V222" i="3"/>
  <c r="G222" i="3"/>
  <c r="D222" i="3"/>
  <c r="Y221" i="3" a="1"/>
  <c r="Y221" i="3"/>
  <c r="X221" i="3" a="1"/>
  <c r="X221" i="3"/>
  <c r="I221" i="3"/>
  <c r="W221" i="3"/>
  <c r="H221" i="3"/>
  <c r="V221" i="3"/>
  <c r="G221" i="3"/>
  <c r="D221" i="3"/>
  <c r="Y220" i="3" a="1"/>
  <c r="Y220" i="3"/>
  <c r="X220" i="3" a="1"/>
  <c r="X220" i="3"/>
  <c r="I220" i="3"/>
  <c r="W220" i="3"/>
  <c r="H220" i="3"/>
  <c r="V220" i="3"/>
  <c r="G220" i="3"/>
  <c r="D220" i="3"/>
  <c r="Y219" i="3" a="1"/>
  <c r="Y219" i="3"/>
  <c r="X219" i="3" a="1"/>
  <c r="X219" i="3"/>
  <c r="I219" i="3"/>
  <c r="W219" i="3"/>
  <c r="H219" i="3"/>
  <c r="V219" i="3"/>
  <c r="G219" i="3"/>
  <c r="D219" i="3"/>
  <c r="Y218" i="3" a="1"/>
  <c r="Y218" i="3"/>
  <c r="X218" i="3" a="1"/>
  <c r="X218" i="3"/>
  <c r="I218" i="3"/>
  <c r="W218" i="3"/>
  <c r="H218" i="3"/>
  <c r="V218" i="3"/>
  <c r="G218" i="3"/>
  <c r="D218" i="3"/>
  <c r="Y217" i="3" a="1"/>
  <c r="Y217" i="3"/>
  <c r="X217" i="3" a="1"/>
  <c r="X217" i="3"/>
  <c r="I217" i="3"/>
  <c r="W217" i="3"/>
  <c r="H217" i="3"/>
  <c r="V217" i="3"/>
  <c r="G217" i="3"/>
  <c r="D217" i="3"/>
  <c r="Y216" i="3" a="1"/>
  <c r="Y216" i="3"/>
  <c r="X216" i="3" a="1"/>
  <c r="X216" i="3"/>
  <c r="I216" i="3"/>
  <c r="W216" i="3"/>
  <c r="H216" i="3"/>
  <c r="V216" i="3"/>
  <c r="G216" i="3"/>
  <c r="D216" i="3"/>
  <c r="Y215" i="3" a="1"/>
  <c r="Y215" i="3"/>
  <c r="X215" i="3" a="1"/>
  <c r="X215" i="3"/>
  <c r="I215" i="3"/>
  <c r="W215" i="3"/>
  <c r="H215" i="3"/>
  <c r="V215" i="3"/>
  <c r="G215" i="3"/>
  <c r="D215" i="3"/>
  <c r="Y214" i="3" a="1"/>
  <c r="Y214" i="3"/>
  <c r="X214" i="3" a="1"/>
  <c r="X214" i="3"/>
  <c r="I214" i="3"/>
  <c r="W214" i="3"/>
  <c r="H214" i="3"/>
  <c r="V214" i="3"/>
  <c r="G214" i="3"/>
  <c r="D214" i="3"/>
  <c r="Y213" i="3" a="1"/>
  <c r="Y213" i="3"/>
  <c r="X213" i="3" a="1"/>
  <c r="X213" i="3"/>
  <c r="I213" i="3"/>
  <c r="W213" i="3"/>
  <c r="H213" i="3"/>
  <c r="V213" i="3"/>
  <c r="G213" i="3"/>
  <c r="D213" i="3"/>
  <c r="Y212" i="3" a="1"/>
  <c r="Y212" i="3"/>
  <c r="X212" i="3" a="1"/>
  <c r="X212" i="3"/>
  <c r="I212" i="3"/>
  <c r="W212" i="3"/>
  <c r="H212" i="3"/>
  <c r="V212" i="3"/>
  <c r="G212" i="3"/>
  <c r="D212" i="3"/>
  <c r="Y211" i="3" a="1"/>
  <c r="Y211" i="3"/>
  <c r="X211" i="3" a="1"/>
  <c r="X211" i="3"/>
  <c r="I211" i="3"/>
  <c r="W211" i="3"/>
  <c r="H211" i="3"/>
  <c r="V211" i="3"/>
  <c r="G211" i="3"/>
  <c r="D211" i="3"/>
  <c r="Y210" i="3" a="1"/>
  <c r="Y210" i="3"/>
  <c r="X210" i="3" a="1"/>
  <c r="X210" i="3"/>
  <c r="I210" i="3"/>
  <c r="W210" i="3"/>
  <c r="H210" i="3"/>
  <c r="V210" i="3"/>
  <c r="G210" i="3"/>
  <c r="D210" i="3"/>
  <c r="Y209" i="3" a="1"/>
  <c r="Y209" i="3"/>
  <c r="X209" i="3" a="1"/>
  <c r="X209" i="3"/>
  <c r="I209" i="3"/>
  <c r="W209" i="3"/>
  <c r="H209" i="3"/>
  <c r="V209" i="3"/>
  <c r="G209" i="3"/>
  <c r="D209" i="3"/>
  <c r="Y208" i="3" a="1"/>
  <c r="Y208" i="3"/>
  <c r="X208" i="3" a="1"/>
  <c r="X208" i="3"/>
  <c r="I208" i="3"/>
  <c r="W208" i="3"/>
  <c r="H208" i="3"/>
  <c r="V208" i="3"/>
  <c r="G208" i="3"/>
  <c r="D208" i="3"/>
  <c r="Y207" i="3" a="1"/>
  <c r="Y207" i="3"/>
  <c r="X207" i="3" a="1"/>
  <c r="X207" i="3"/>
  <c r="I207" i="3"/>
  <c r="W207" i="3"/>
  <c r="H207" i="3"/>
  <c r="V207" i="3"/>
  <c r="G207" i="3"/>
  <c r="D207" i="3"/>
  <c r="Y206" i="3" a="1"/>
  <c r="Y206" i="3"/>
  <c r="X206" i="3" a="1"/>
  <c r="X206" i="3"/>
  <c r="I206" i="3"/>
  <c r="W206" i="3"/>
  <c r="H206" i="3"/>
  <c r="V206" i="3"/>
  <c r="G206" i="3"/>
  <c r="D206" i="3"/>
  <c r="Y205" i="3" a="1"/>
  <c r="Y205" i="3"/>
  <c r="X205" i="3" a="1"/>
  <c r="X205" i="3"/>
  <c r="I205" i="3"/>
  <c r="W205" i="3"/>
  <c r="H205" i="3"/>
  <c r="V205" i="3"/>
  <c r="G205" i="3"/>
  <c r="D205" i="3"/>
  <c r="Y204" i="3" a="1"/>
  <c r="Y204" i="3"/>
  <c r="X204" i="3" a="1"/>
  <c r="X204" i="3"/>
  <c r="I204" i="3"/>
  <c r="W204" i="3"/>
  <c r="H204" i="3"/>
  <c r="V204" i="3"/>
  <c r="G204" i="3"/>
  <c r="D204" i="3"/>
  <c r="Y203" i="3" a="1"/>
  <c r="Y203" i="3"/>
  <c r="X203" i="3" a="1"/>
  <c r="X203" i="3"/>
  <c r="I203" i="3"/>
  <c r="W203" i="3"/>
  <c r="H203" i="3"/>
  <c r="V203" i="3"/>
  <c r="G203" i="3"/>
  <c r="D203" i="3"/>
  <c r="Y202" i="3" a="1"/>
  <c r="Y202" i="3"/>
  <c r="X202" i="3" a="1"/>
  <c r="X202" i="3"/>
  <c r="I202" i="3"/>
  <c r="W202" i="3"/>
  <c r="H202" i="3"/>
  <c r="V202" i="3"/>
  <c r="G202" i="3"/>
  <c r="D202" i="3"/>
  <c r="Y201" i="3" a="1"/>
  <c r="Y201" i="3"/>
  <c r="X201" i="3" a="1"/>
  <c r="X201" i="3"/>
  <c r="I201" i="3"/>
  <c r="W201" i="3"/>
  <c r="H201" i="3"/>
  <c r="V201" i="3"/>
  <c r="G201" i="3"/>
  <c r="D201" i="3"/>
  <c r="Y200" i="3" a="1"/>
  <c r="Y200" i="3"/>
  <c r="X200" i="3" a="1"/>
  <c r="X200" i="3"/>
  <c r="I200" i="3"/>
  <c r="W200" i="3"/>
  <c r="H200" i="3"/>
  <c r="V200" i="3"/>
  <c r="G200" i="3"/>
  <c r="D200" i="3"/>
  <c r="Y199" i="3" a="1"/>
  <c r="Y199" i="3"/>
  <c r="X199" i="3" a="1"/>
  <c r="X199" i="3"/>
  <c r="I199" i="3"/>
  <c r="W199" i="3"/>
  <c r="H199" i="3"/>
  <c r="V199" i="3"/>
  <c r="G199" i="3"/>
  <c r="D199" i="3"/>
  <c r="Y198" i="3" a="1"/>
  <c r="Y198" i="3"/>
  <c r="X198" i="3" a="1"/>
  <c r="X198" i="3"/>
  <c r="I198" i="3"/>
  <c r="W198" i="3"/>
  <c r="H198" i="3"/>
  <c r="V198" i="3"/>
  <c r="G198" i="3"/>
  <c r="D198" i="3"/>
  <c r="Y197" i="3" a="1"/>
  <c r="Y197" i="3"/>
  <c r="X197" i="3" a="1"/>
  <c r="X197" i="3"/>
  <c r="I197" i="3"/>
  <c r="W197" i="3"/>
  <c r="H197" i="3"/>
  <c r="V197" i="3"/>
  <c r="G197" i="3"/>
  <c r="D197" i="3"/>
  <c r="Y196" i="3" a="1"/>
  <c r="Y196" i="3"/>
  <c r="X196" i="3" a="1"/>
  <c r="X196" i="3"/>
  <c r="I196" i="3"/>
  <c r="W196" i="3"/>
  <c r="H196" i="3"/>
  <c r="V196" i="3"/>
  <c r="G196" i="3"/>
  <c r="D196" i="3"/>
  <c r="Y195" i="3" a="1"/>
  <c r="Y195" i="3"/>
  <c r="X195" i="3" a="1"/>
  <c r="X195" i="3"/>
  <c r="I195" i="3"/>
  <c r="W195" i="3"/>
  <c r="H195" i="3"/>
  <c r="V195" i="3"/>
  <c r="G195" i="3"/>
  <c r="D195" i="3"/>
  <c r="Y194" i="3" a="1"/>
  <c r="Y194" i="3"/>
  <c r="X194" i="3" a="1"/>
  <c r="X194" i="3"/>
  <c r="I194" i="3"/>
  <c r="W194" i="3"/>
  <c r="H194" i="3"/>
  <c r="V194" i="3"/>
  <c r="G194" i="3"/>
  <c r="D194" i="3"/>
  <c r="Y193" i="3" a="1"/>
  <c r="Y193" i="3"/>
  <c r="X193" i="3" a="1"/>
  <c r="X193" i="3"/>
  <c r="I193" i="3"/>
  <c r="W193" i="3"/>
  <c r="H193" i="3"/>
  <c r="V193" i="3"/>
  <c r="G193" i="3"/>
  <c r="D193" i="3"/>
  <c r="Y192" i="3" a="1"/>
  <c r="Y192" i="3"/>
  <c r="X192" i="3" a="1"/>
  <c r="X192" i="3"/>
  <c r="I192" i="3"/>
  <c r="W192" i="3"/>
  <c r="H192" i="3"/>
  <c r="V192" i="3"/>
  <c r="G192" i="3"/>
  <c r="D192" i="3"/>
  <c r="Y191" i="3" a="1"/>
  <c r="Y191" i="3"/>
  <c r="X191" i="3" a="1"/>
  <c r="X191" i="3"/>
  <c r="I191" i="3"/>
  <c r="W191" i="3"/>
  <c r="H191" i="3"/>
  <c r="V191" i="3"/>
  <c r="G191" i="3"/>
  <c r="D191" i="3"/>
  <c r="Y190" i="3" a="1"/>
  <c r="Y190" i="3"/>
  <c r="X190" i="3" a="1"/>
  <c r="X190" i="3"/>
  <c r="I190" i="3"/>
  <c r="W190" i="3"/>
  <c r="H190" i="3"/>
  <c r="V190" i="3"/>
  <c r="G190" i="3"/>
  <c r="D190" i="3"/>
  <c r="Y189" i="3" a="1"/>
  <c r="Y189" i="3"/>
  <c r="X189" i="3" a="1"/>
  <c r="X189" i="3"/>
  <c r="I189" i="3"/>
  <c r="W189" i="3"/>
  <c r="H189" i="3"/>
  <c r="V189" i="3"/>
  <c r="G189" i="3"/>
  <c r="D189" i="3"/>
  <c r="Y188" i="3" a="1"/>
  <c r="Y188" i="3"/>
  <c r="X188" i="3" a="1"/>
  <c r="X188" i="3"/>
  <c r="I188" i="3"/>
  <c r="W188" i="3"/>
  <c r="H188" i="3"/>
  <c r="V188" i="3"/>
  <c r="G188" i="3"/>
  <c r="D188" i="3"/>
  <c r="Y187" i="3" a="1"/>
  <c r="Y187" i="3"/>
  <c r="X187" i="3" a="1"/>
  <c r="X187" i="3"/>
  <c r="I187" i="3"/>
  <c r="W187" i="3"/>
  <c r="H187" i="3"/>
  <c r="V187" i="3"/>
  <c r="G187" i="3"/>
  <c r="D187" i="3"/>
  <c r="Y186" i="3" a="1"/>
  <c r="Y186" i="3"/>
  <c r="X186" i="3" a="1"/>
  <c r="X186" i="3"/>
  <c r="I186" i="3"/>
  <c r="W186" i="3"/>
  <c r="H186" i="3"/>
  <c r="V186" i="3"/>
  <c r="G186" i="3"/>
  <c r="D186" i="3"/>
  <c r="Y185" i="3" a="1"/>
  <c r="Y185" i="3"/>
  <c r="X185" i="3" a="1"/>
  <c r="X185" i="3"/>
  <c r="I185" i="3"/>
  <c r="W185" i="3"/>
  <c r="H185" i="3"/>
  <c r="V185" i="3"/>
  <c r="G185" i="3"/>
  <c r="D185" i="3"/>
  <c r="Y184" i="3" a="1"/>
  <c r="Y184" i="3"/>
  <c r="X184" i="3" a="1"/>
  <c r="X184" i="3"/>
  <c r="I184" i="3"/>
  <c r="W184" i="3"/>
  <c r="H184" i="3"/>
  <c r="V184" i="3"/>
  <c r="G184" i="3"/>
  <c r="D184" i="3"/>
  <c r="Y183" i="3" a="1"/>
  <c r="Y183" i="3"/>
  <c r="X183" i="3" a="1"/>
  <c r="X183" i="3"/>
  <c r="I183" i="3"/>
  <c r="W183" i="3"/>
  <c r="H183" i="3"/>
  <c r="V183" i="3"/>
  <c r="G183" i="3"/>
  <c r="D183" i="3"/>
  <c r="Y182" i="3" a="1"/>
  <c r="Y182" i="3"/>
  <c r="X182" i="3" a="1"/>
  <c r="X182" i="3"/>
  <c r="I182" i="3"/>
  <c r="W182" i="3"/>
  <c r="H182" i="3"/>
  <c r="V182" i="3"/>
  <c r="G182" i="3"/>
  <c r="D182" i="3"/>
  <c r="Y181" i="3" a="1"/>
  <c r="Y181" i="3"/>
  <c r="X181" i="3" a="1"/>
  <c r="X181" i="3"/>
  <c r="I181" i="3"/>
  <c r="W181" i="3"/>
  <c r="H181" i="3"/>
  <c r="V181" i="3"/>
  <c r="G181" i="3"/>
  <c r="D181" i="3"/>
  <c r="Y180" i="3" a="1"/>
  <c r="Y180" i="3"/>
  <c r="X180" i="3" a="1"/>
  <c r="X180" i="3"/>
  <c r="I180" i="3"/>
  <c r="W180" i="3"/>
  <c r="H180" i="3"/>
  <c r="V180" i="3"/>
  <c r="G180" i="3"/>
  <c r="D180" i="3"/>
  <c r="Y179" i="3" a="1"/>
  <c r="Y179" i="3"/>
  <c r="X179" i="3" a="1"/>
  <c r="X179" i="3"/>
  <c r="I179" i="3"/>
  <c r="W179" i="3"/>
  <c r="H179" i="3"/>
  <c r="V179" i="3"/>
  <c r="G179" i="3"/>
  <c r="D179" i="3"/>
  <c r="Y178" i="3" a="1"/>
  <c r="Y178" i="3"/>
  <c r="X178" i="3" a="1"/>
  <c r="X178" i="3"/>
  <c r="I178" i="3"/>
  <c r="W178" i="3"/>
  <c r="H178" i="3"/>
  <c r="V178" i="3"/>
  <c r="G178" i="3"/>
  <c r="D178" i="3"/>
  <c r="Y177" i="3" a="1"/>
  <c r="Y177" i="3"/>
  <c r="X177" i="3" a="1"/>
  <c r="X177" i="3"/>
  <c r="I177" i="3"/>
  <c r="W177" i="3"/>
  <c r="H177" i="3"/>
  <c r="V177" i="3"/>
  <c r="G177" i="3"/>
  <c r="D177" i="3"/>
  <c r="Y176" i="3" a="1"/>
  <c r="Y176" i="3"/>
  <c r="X176" i="3" a="1"/>
  <c r="X176" i="3"/>
  <c r="I176" i="3"/>
  <c r="W176" i="3"/>
  <c r="H176" i="3"/>
  <c r="V176" i="3"/>
  <c r="G176" i="3"/>
  <c r="D176" i="3"/>
  <c r="Y175" i="3" a="1"/>
  <c r="Y175" i="3"/>
  <c r="X175" i="3" a="1"/>
  <c r="X175" i="3"/>
  <c r="I175" i="3"/>
  <c r="W175" i="3"/>
  <c r="H175" i="3"/>
  <c r="V175" i="3"/>
  <c r="G175" i="3"/>
  <c r="D175" i="3"/>
  <c r="Y174" i="3" a="1"/>
  <c r="Y174" i="3"/>
  <c r="X174" i="3" a="1"/>
  <c r="X174" i="3"/>
  <c r="I174" i="3"/>
  <c r="W174" i="3"/>
  <c r="H174" i="3"/>
  <c r="V174" i="3"/>
  <c r="G174" i="3"/>
  <c r="D174" i="3"/>
  <c r="Y173" i="3" a="1"/>
  <c r="Y173" i="3"/>
  <c r="X173" i="3" a="1"/>
  <c r="X173" i="3"/>
  <c r="I173" i="3"/>
  <c r="W173" i="3"/>
  <c r="H173" i="3"/>
  <c r="V173" i="3"/>
  <c r="G173" i="3"/>
  <c r="D173" i="3"/>
  <c r="Y172" i="3" a="1"/>
  <c r="Y172" i="3"/>
  <c r="X172" i="3" a="1"/>
  <c r="X172" i="3"/>
  <c r="G172" i="3"/>
  <c r="D172" i="3"/>
  <c r="Y171" i="3" a="1"/>
  <c r="Y171" i="3"/>
  <c r="X171" i="3" a="1"/>
  <c r="X171" i="3"/>
  <c r="I171" i="3"/>
  <c r="W171" i="3"/>
  <c r="H171" i="3"/>
  <c r="V171" i="3"/>
  <c r="G171" i="3"/>
  <c r="D171" i="3"/>
  <c r="Y170" i="3" a="1"/>
  <c r="Y170" i="3"/>
  <c r="X170" i="3" a="1"/>
  <c r="X170" i="3"/>
  <c r="I170" i="3"/>
  <c r="W170" i="3"/>
  <c r="H170" i="3"/>
  <c r="V170" i="3"/>
  <c r="G170" i="3"/>
  <c r="D170" i="3"/>
  <c r="Y169" i="3" a="1"/>
  <c r="Y169" i="3"/>
  <c r="X169" i="3" a="1"/>
  <c r="X169" i="3"/>
  <c r="I169" i="3"/>
  <c r="W169" i="3"/>
  <c r="H169" i="3"/>
  <c r="V169" i="3"/>
  <c r="G169" i="3"/>
  <c r="D169" i="3"/>
  <c r="Y168" i="3" a="1"/>
  <c r="Y168" i="3"/>
  <c r="X168" i="3" a="1"/>
  <c r="X168" i="3"/>
  <c r="I168" i="3"/>
  <c r="W168" i="3"/>
  <c r="H168" i="3"/>
  <c r="V168" i="3"/>
  <c r="G168" i="3"/>
  <c r="D168" i="3"/>
  <c r="Y167" i="3" a="1"/>
  <c r="Y167" i="3"/>
  <c r="X167" i="3" a="1"/>
  <c r="X167" i="3"/>
  <c r="I167" i="3"/>
  <c r="W167" i="3"/>
  <c r="H167" i="3"/>
  <c r="V167" i="3"/>
  <c r="G167" i="3"/>
  <c r="D167" i="3"/>
  <c r="Y166" i="3" a="1"/>
  <c r="Y166" i="3"/>
  <c r="X166" i="3" a="1"/>
  <c r="X166" i="3"/>
  <c r="I166" i="3"/>
  <c r="W166" i="3"/>
  <c r="H166" i="3"/>
  <c r="V166" i="3"/>
  <c r="G166" i="3"/>
  <c r="D166" i="3"/>
  <c r="Y165" i="3" a="1"/>
  <c r="Y165" i="3"/>
  <c r="X165" i="3" a="1"/>
  <c r="X165" i="3"/>
  <c r="I165" i="3"/>
  <c r="W165" i="3"/>
  <c r="H165" i="3"/>
  <c r="V165" i="3"/>
  <c r="G165" i="3"/>
  <c r="D165" i="3"/>
  <c r="Y164" i="3" a="1"/>
  <c r="Y164" i="3"/>
  <c r="X164" i="3" a="1"/>
  <c r="X164" i="3"/>
  <c r="I164" i="3"/>
  <c r="W164" i="3"/>
  <c r="H164" i="3"/>
  <c r="V164" i="3"/>
  <c r="G164" i="3"/>
  <c r="D164" i="3"/>
  <c r="Y163" i="3" a="1"/>
  <c r="Y163" i="3"/>
  <c r="X163" i="3" a="1"/>
  <c r="X163" i="3"/>
  <c r="I163" i="3"/>
  <c r="W163" i="3"/>
  <c r="H163" i="3"/>
  <c r="V163" i="3"/>
  <c r="G163" i="3"/>
  <c r="D163" i="3"/>
  <c r="Y162" i="3" a="1"/>
  <c r="Y162" i="3"/>
  <c r="X162" i="3" a="1"/>
  <c r="X162" i="3"/>
  <c r="I162" i="3"/>
  <c r="W162" i="3"/>
  <c r="H162" i="3"/>
  <c r="V162" i="3"/>
  <c r="G162" i="3"/>
  <c r="D162" i="3"/>
  <c r="Y161" i="3" a="1"/>
  <c r="Y161" i="3"/>
  <c r="X161" i="3" a="1"/>
  <c r="X161" i="3"/>
  <c r="I161" i="3"/>
  <c r="W161" i="3"/>
  <c r="H161" i="3"/>
  <c r="V161" i="3"/>
  <c r="G161" i="3"/>
  <c r="D161" i="3"/>
  <c r="Y160" i="3" a="1"/>
  <c r="Y160" i="3"/>
  <c r="X160" i="3" a="1"/>
  <c r="X160" i="3"/>
  <c r="I160" i="3"/>
  <c r="W160" i="3"/>
  <c r="H160" i="3"/>
  <c r="V160" i="3"/>
  <c r="G160" i="3"/>
  <c r="D160" i="3"/>
  <c r="Y159" i="3" a="1"/>
  <c r="Y159" i="3"/>
  <c r="X159" i="3" a="1"/>
  <c r="X159" i="3"/>
  <c r="I159" i="3"/>
  <c r="W159" i="3"/>
  <c r="H159" i="3"/>
  <c r="V159" i="3"/>
  <c r="G159" i="3"/>
  <c r="D159" i="3"/>
  <c r="Y158" i="3" a="1"/>
  <c r="Y158" i="3"/>
  <c r="X158" i="3" a="1"/>
  <c r="X158" i="3"/>
  <c r="I158" i="3"/>
  <c r="W158" i="3"/>
  <c r="H158" i="3"/>
  <c r="V158" i="3"/>
  <c r="G158" i="3"/>
  <c r="D158" i="3"/>
  <c r="Y157" i="3" a="1"/>
  <c r="Y157" i="3"/>
  <c r="X157" i="3" a="1"/>
  <c r="X157" i="3"/>
  <c r="I157" i="3"/>
  <c r="W157" i="3"/>
  <c r="H157" i="3"/>
  <c r="V157" i="3"/>
  <c r="G157" i="3"/>
  <c r="D157" i="3"/>
  <c r="Y156" i="3" a="1"/>
  <c r="Y156" i="3"/>
  <c r="X156" i="3" a="1"/>
  <c r="X156" i="3"/>
  <c r="I156" i="3"/>
  <c r="W156" i="3"/>
  <c r="H156" i="3"/>
  <c r="V156" i="3"/>
  <c r="G156" i="3"/>
  <c r="D156" i="3"/>
  <c r="Y155" i="3" a="1"/>
  <c r="Y155" i="3"/>
  <c r="X155" i="3" a="1"/>
  <c r="X155" i="3"/>
  <c r="I155" i="3"/>
  <c r="W155" i="3"/>
  <c r="H155" i="3"/>
  <c r="V155" i="3"/>
  <c r="G155" i="3"/>
  <c r="D155" i="3"/>
  <c r="Y154" i="3" a="1"/>
  <c r="Y154" i="3"/>
  <c r="X154" i="3" a="1"/>
  <c r="X154" i="3"/>
  <c r="I154" i="3"/>
  <c r="W154" i="3"/>
  <c r="H154" i="3"/>
  <c r="V154" i="3"/>
  <c r="G154" i="3"/>
  <c r="D154" i="3"/>
  <c r="Y153" i="3" a="1"/>
  <c r="Y153" i="3"/>
  <c r="X153" i="3" a="1"/>
  <c r="X153" i="3"/>
  <c r="I153" i="3"/>
  <c r="W153" i="3"/>
  <c r="H153" i="3"/>
  <c r="V153" i="3"/>
  <c r="G153" i="3"/>
  <c r="D153" i="3"/>
  <c r="Y152" i="3" a="1"/>
  <c r="Y152" i="3"/>
  <c r="X152" i="3" a="1"/>
  <c r="X152" i="3"/>
  <c r="I152" i="3"/>
  <c r="W152" i="3"/>
  <c r="H152" i="3"/>
  <c r="V152" i="3"/>
  <c r="G152" i="3"/>
  <c r="D152" i="3"/>
  <c r="Y151" i="3" a="1"/>
  <c r="Y151" i="3"/>
  <c r="X151" i="3" a="1"/>
  <c r="X151" i="3"/>
  <c r="I151" i="3"/>
  <c r="W151" i="3"/>
  <c r="H151" i="3"/>
  <c r="V151" i="3"/>
  <c r="G151" i="3"/>
  <c r="D151" i="3"/>
  <c r="Y150" i="3" a="1"/>
  <c r="Y150" i="3"/>
  <c r="X150" i="3" a="1"/>
  <c r="X150" i="3"/>
  <c r="I150" i="3"/>
  <c r="W150" i="3"/>
  <c r="H150" i="3"/>
  <c r="V150" i="3"/>
  <c r="G150" i="3"/>
  <c r="D150" i="3"/>
  <c r="Y149" i="3" a="1"/>
  <c r="Y149" i="3"/>
  <c r="X149" i="3" a="1"/>
  <c r="X149" i="3"/>
  <c r="I149" i="3"/>
  <c r="W149" i="3"/>
  <c r="H149" i="3"/>
  <c r="V149" i="3"/>
  <c r="G149" i="3"/>
  <c r="D149" i="3"/>
  <c r="Y148" i="3" a="1"/>
  <c r="Y148" i="3"/>
  <c r="X148" i="3" a="1"/>
  <c r="X148" i="3"/>
  <c r="I148" i="3"/>
  <c r="W148" i="3"/>
  <c r="H148" i="3"/>
  <c r="V148" i="3"/>
  <c r="G148" i="3"/>
  <c r="D148" i="3"/>
  <c r="Y147" i="3" a="1"/>
  <c r="Y147" i="3"/>
  <c r="X147" i="3" a="1"/>
  <c r="X147" i="3"/>
  <c r="I147" i="3"/>
  <c r="W147" i="3"/>
  <c r="H147" i="3"/>
  <c r="V147" i="3"/>
  <c r="G147" i="3"/>
  <c r="D147" i="3"/>
  <c r="Y146" i="3" a="1"/>
  <c r="Y146" i="3"/>
  <c r="X146" i="3" a="1"/>
  <c r="X146" i="3"/>
  <c r="I146" i="3"/>
  <c r="W146" i="3"/>
  <c r="H146" i="3"/>
  <c r="V146" i="3"/>
  <c r="G146" i="3"/>
  <c r="D146" i="3"/>
  <c r="Y145" i="3" a="1"/>
  <c r="Y145" i="3"/>
  <c r="X145" i="3" a="1"/>
  <c r="X145" i="3"/>
  <c r="I145" i="3"/>
  <c r="W145" i="3"/>
  <c r="H145" i="3"/>
  <c r="V145" i="3"/>
  <c r="G145" i="3"/>
  <c r="D145" i="3"/>
  <c r="Y144" i="3" a="1"/>
  <c r="Y144" i="3"/>
  <c r="X144" i="3" a="1"/>
  <c r="X144" i="3"/>
  <c r="I144" i="3"/>
  <c r="W144" i="3"/>
  <c r="H144" i="3"/>
  <c r="V144" i="3"/>
  <c r="G144" i="3"/>
  <c r="D144" i="3"/>
  <c r="Y143" i="3" a="1"/>
  <c r="Y143" i="3"/>
  <c r="X143" i="3" a="1"/>
  <c r="X143" i="3"/>
  <c r="I143" i="3"/>
  <c r="W143" i="3"/>
  <c r="H143" i="3"/>
  <c r="V143" i="3"/>
  <c r="G143" i="3"/>
  <c r="D143" i="3"/>
  <c r="Y142" i="3" a="1"/>
  <c r="Y142" i="3"/>
  <c r="X142" i="3" a="1"/>
  <c r="X142" i="3"/>
  <c r="I142" i="3"/>
  <c r="W142" i="3"/>
  <c r="H142" i="3"/>
  <c r="V142" i="3"/>
  <c r="G142" i="3"/>
  <c r="D142" i="3"/>
  <c r="Y141" i="3" a="1"/>
  <c r="Y141" i="3"/>
  <c r="X141" i="3" a="1"/>
  <c r="X141" i="3"/>
  <c r="I141" i="3"/>
  <c r="W141" i="3"/>
  <c r="H141" i="3"/>
  <c r="V141" i="3"/>
  <c r="G141" i="3"/>
  <c r="D141" i="3"/>
  <c r="Y140" i="3" a="1"/>
  <c r="Y140" i="3"/>
  <c r="X140" i="3" a="1"/>
  <c r="X140" i="3"/>
  <c r="I140" i="3"/>
  <c r="W140" i="3"/>
  <c r="H140" i="3"/>
  <c r="V140" i="3"/>
  <c r="G140" i="3"/>
  <c r="D140" i="3"/>
  <c r="Y139" i="3" a="1"/>
  <c r="Y139" i="3"/>
  <c r="X139" i="3" a="1"/>
  <c r="X139" i="3"/>
  <c r="I139" i="3"/>
  <c r="W139" i="3"/>
  <c r="H139" i="3"/>
  <c r="V139" i="3"/>
  <c r="G139" i="3"/>
  <c r="D139" i="3"/>
  <c r="Y138" i="3" a="1"/>
  <c r="Y138" i="3"/>
  <c r="X138" i="3" a="1"/>
  <c r="X138" i="3"/>
  <c r="I138" i="3"/>
  <c r="W138" i="3"/>
  <c r="H138" i="3"/>
  <c r="V138" i="3"/>
  <c r="G138" i="3"/>
  <c r="D138" i="3"/>
  <c r="Y137" i="3" a="1"/>
  <c r="Y137" i="3"/>
  <c r="X137" i="3" a="1"/>
  <c r="X137" i="3"/>
  <c r="I137" i="3"/>
  <c r="W137" i="3"/>
  <c r="H137" i="3"/>
  <c r="V137" i="3"/>
  <c r="G137" i="3"/>
  <c r="D137" i="3"/>
  <c r="Y136" i="3" a="1"/>
  <c r="Y136" i="3"/>
  <c r="X136" i="3" a="1"/>
  <c r="X136" i="3"/>
  <c r="I136" i="3"/>
  <c r="W136" i="3"/>
  <c r="H136" i="3"/>
  <c r="V136" i="3"/>
  <c r="G136" i="3"/>
  <c r="D136" i="3"/>
  <c r="Y135" i="3" a="1"/>
  <c r="Y135" i="3"/>
  <c r="X135" i="3" a="1"/>
  <c r="X135" i="3"/>
  <c r="I135" i="3"/>
  <c r="W135" i="3"/>
  <c r="H135" i="3"/>
  <c r="V135" i="3"/>
  <c r="G135" i="3"/>
  <c r="D135" i="3"/>
  <c r="Y134" i="3" a="1"/>
  <c r="Y134" i="3"/>
  <c r="X134" i="3" a="1"/>
  <c r="X134" i="3"/>
  <c r="H134" i="3"/>
  <c r="V134" i="3"/>
  <c r="G134" i="3"/>
  <c r="D134" i="3"/>
  <c r="Y133" i="3" a="1"/>
  <c r="Y133" i="3"/>
  <c r="X133" i="3" a="1"/>
  <c r="X133" i="3"/>
  <c r="I133" i="3"/>
  <c r="W133" i="3"/>
  <c r="H133" i="3"/>
  <c r="V133" i="3"/>
  <c r="G133" i="3"/>
  <c r="D133" i="3"/>
  <c r="Y132" i="3" a="1"/>
  <c r="Y132" i="3"/>
  <c r="X132" i="3" a="1"/>
  <c r="X132" i="3"/>
  <c r="I132" i="3"/>
  <c r="W132" i="3"/>
  <c r="H132" i="3"/>
  <c r="V132" i="3"/>
  <c r="G132" i="3"/>
  <c r="D132" i="3"/>
  <c r="Y131" i="3" a="1"/>
  <c r="Y131" i="3"/>
  <c r="X131" i="3" a="1"/>
  <c r="X131" i="3"/>
  <c r="I131" i="3"/>
  <c r="W131" i="3"/>
  <c r="H131" i="3"/>
  <c r="V131" i="3"/>
  <c r="G131" i="3"/>
  <c r="D131" i="3"/>
  <c r="Y130" i="3" a="1"/>
  <c r="Y130" i="3"/>
  <c r="X130" i="3" a="1"/>
  <c r="X130" i="3"/>
  <c r="I130" i="3"/>
  <c r="W130" i="3"/>
  <c r="H130" i="3"/>
  <c r="V130" i="3"/>
  <c r="G130" i="3"/>
  <c r="D130" i="3"/>
  <c r="Y129" i="3" a="1"/>
  <c r="Y129" i="3"/>
  <c r="X129" i="3" a="1"/>
  <c r="X129" i="3"/>
  <c r="I129" i="3"/>
  <c r="W129" i="3"/>
  <c r="H129" i="3"/>
  <c r="V129" i="3"/>
  <c r="G129" i="3"/>
  <c r="D129" i="3"/>
  <c r="Y128" i="3" a="1"/>
  <c r="Y128" i="3"/>
  <c r="X128" i="3" a="1"/>
  <c r="X128" i="3"/>
  <c r="I128" i="3"/>
  <c r="W128" i="3"/>
  <c r="H128" i="3"/>
  <c r="V128" i="3"/>
  <c r="G128" i="3"/>
  <c r="D128" i="3"/>
  <c r="Y127" i="3" a="1"/>
  <c r="Y127" i="3"/>
  <c r="X127" i="3" a="1"/>
  <c r="X127" i="3"/>
  <c r="I127" i="3"/>
  <c r="W127" i="3"/>
  <c r="H127" i="3"/>
  <c r="V127" i="3"/>
  <c r="G127" i="3"/>
  <c r="D127" i="3"/>
  <c r="Y126" i="3" a="1"/>
  <c r="Y126" i="3"/>
  <c r="X126" i="3" a="1"/>
  <c r="X126" i="3"/>
  <c r="I126" i="3"/>
  <c r="W126" i="3"/>
  <c r="H126" i="3"/>
  <c r="V126" i="3"/>
  <c r="G126" i="3"/>
  <c r="D126" i="3"/>
  <c r="Y125" i="3" a="1"/>
  <c r="Y125" i="3"/>
  <c r="X125" i="3" a="1"/>
  <c r="X125" i="3"/>
  <c r="H125" i="3"/>
  <c r="V125" i="3"/>
  <c r="G125" i="3"/>
  <c r="D125" i="3"/>
  <c r="Y124" i="3" a="1"/>
  <c r="Y124" i="3"/>
  <c r="X124" i="3" a="1"/>
  <c r="X124" i="3"/>
  <c r="I124" i="3"/>
  <c r="W124" i="3"/>
  <c r="H124" i="3"/>
  <c r="V124" i="3"/>
  <c r="G124" i="3"/>
  <c r="D124" i="3"/>
  <c r="Y123" i="3" a="1"/>
  <c r="Y123" i="3"/>
  <c r="X123" i="3" a="1"/>
  <c r="X123" i="3"/>
  <c r="I123" i="3"/>
  <c r="W123" i="3"/>
  <c r="H123" i="3"/>
  <c r="V123" i="3"/>
  <c r="G123" i="3"/>
  <c r="D123" i="3"/>
  <c r="Y122" i="3" a="1"/>
  <c r="Y122" i="3"/>
  <c r="X122" i="3" a="1"/>
  <c r="X122" i="3"/>
  <c r="I122" i="3"/>
  <c r="W122" i="3"/>
  <c r="H122" i="3"/>
  <c r="V122" i="3"/>
  <c r="G122" i="3"/>
  <c r="D122" i="3"/>
  <c r="Y121" i="3" a="1"/>
  <c r="Y121" i="3"/>
  <c r="X121" i="3" a="1"/>
  <c r="X121" i="3"/>
  <c r="H121" i="3"/>
  <c r="V121" i="3"/>
  <c r="G121" i="3"/>
  <c r="D121" i="3"/>
  <c r="Y120" i="3" a="1"/>
  <c r="Y120" i="3"/>
  <c r="X120" i="3" a="1"/>
  <c r="X120" i="3"/>
  <c r="I120" i="3"/>
  <c r="W120" i="3"/>
  <c r="H120" i="3"/>
  <c r="V120" i="3"/>
  <c r="G120" i="3"/>
  <c r="D120" i="3"/>
  <c r="Y119" i="3" a="1"/>
  <c r="Y119" i="3"/>
  <c r="X119" i="3" a="1"/>
  <c r="X119" i="3"/>
  <c r="I119" i="3"/>
  <c r="W119" i="3"/>
  <c r="H119" i="3"/>
  <c r="V119" i="3"/>
  <c r="G119" i="3"/>
  <c r="D119" i="3"/>
  <c r="Y118" i="3" a="1"/>
  <c r="Y118" i="3"/>
  <c r="X118" i="3" a="1"/>
  <c r="X118" i="3"/>
  <c r="I118" i="3"/>
  <c r="W118" i="3"/>
  <c r="H118" i="3"/>
  <c r="V118" i="3"/>
  <c r="G118" i="3"/>
  <c r="D118" i="3"/>
  <c r="Y117" i="3" a="1"/>
  <c r="Y117" i="3"/>
  <c r="X117" i="3" a="1"/>
  <c r="X117" i="3"/>
  <c r="I117" i="3"/>
  <c r="W117" i="3"/>
  <c r="H117" i="3"/>
  <c r="V117" i="3"/>
  <c r="G117" i="3"/>
  <c r="D117" i="3"/>
  <c r="Y116" i="3" a="1"/>
  <c r="Y116" i="3"/>
  <c r="X116" i="3" a="1"/>
  <c r="X116" i="3"/>
  <c r="I116" i="3"/>
  <c r="W116" i="3"/>
  <c r="H116" i="3"/>
  <c r="V116" i="3"/>
  <c r="G116" i="3"/>
  <c r="D116" i="3"/>
  <c r="Y115" i="3" a="1"/>
  <c r="Y115" i="3"/>
  <c r="X115" i="3" a="1"/>
  <c r="X115" i="3"/>
  <c r="I115" i="3"/>
  <c r="W115" i="3"/>
  <c r="H115" i="3"/>
  <c r="V115" i="3"/>
  <c r="G115" i="3"/>
  <c r="D115" i="3"/>
  <c r="Y114" i="3" a="1"/>
  <c r="Y114" i="3"/>
  <c r="X114" i="3" a="1"/>
  <c r="X114" i="3"/>
  <c r="I114" i="3"/>
  <c r="W114" i="3"/>
  <c r="H114" i="3"/>
  <c r="V114" i="3"/>
  <c r="G114" i="3"/>
  <c r="D114" i="3"/>
  <c r="Y113" i="3" a="1"/>
  <c r="Y113" i="3"/>
  <c r="X113" i="3" a="1"/>
  <c r="X113" i="3"/>
  <c r="I113" i="3"/>
  <c r="W113" i="3"/>
  <c r="H113" i="3"/>
  <c r="V113" i="3"/>
  <c r="G113" i="3"/>
  <c r="D113" i="3"/>
  <c r="Y112" i="3" a="1"/>
  <c r="Y112" i="3"/>
  <c r="X112" i="3" a="1"/>
  <c r="X112" i="3"/>
  <c r="I112" i="3"/>
  <c r="W112" i="3"/>
  <c r="H112" i="3"/>
  <c r="V112" i="3"/>
  <c r="G112" i="3"/>
  <c r="D112" i="3"/>
  <c r="Y111" i="3" a="1"/>
  <c r="Y111" i="3"/>
  <c r="X111" i="3" a="1"/>
  <c r="X111" i="3"/>
  <c r="I111" i="3"/>
  <c r="W111" i="3"/>
  <c r="H111" i="3"/>
  <c r="V111" i="3"/>
  <c r="G111" i="3"/>
  <c r="D111" i="3"/>
  <c r="Y110" i="3" a="1"/>
  <c r="Y110" i="3"/>
  <c r="X110" i="3" a="1"/>
  <c r="X110" i="3"/>
  <c r="I110" i="3"/>
  <c r="W110" i="3"/>
  <c r="H110" i="3"/>
  <c r="V110" i="3"/>
  <c r="G110" i="3"/>
  <c r="D110" i="3"/>
  <c r="Y109" i="3" a="1"/>
  <c r="Y109" i="3"/>
  <c r="X109" i="3" a="1"/>
  <c r="X109" i="3"/>
  <c r="G109" i="3"/>
  <c r="D109" i="3"/>
  <c r="Y108" i="3" a="1"/>
  <c r="Y108" i="3"/>
  <c r="X108" i="3" a="1"/>
  <c r="X108" i="3"/>
  <c r="I108" i="3"/>
  <c r="W108" i="3"/>
  <c r="H108" i="3"/>
  <c r="V108" i="3"/>
  <c r="G108" i="3"/>
  <c r="D108" i="3"/>
  <c r="Y107" i="3" a="1"/>
  <c r="Y107" i="3"/>
  <c r="X107" i="3" a="1"/>
  <c r="X107" i="3"/>
  <c r="I107" i="3"/>
  <c r="W107" i="3"/>
  <c r="H107" i="3"/>
  <c r="V107" i="3"/>
  <c r="G107" i="3"/>
  <c r="D107" i="3"/>
  <c r="Y106" i="3" a="1"/>
  <c r="Y106" i="3"/>
  <c r="X106" i="3" a="1"/>
  <c r="X106" i="3"/>
  <c r="I106" i="3"/>
  <c r="W106" i="3"/>
  <c r="H106" i="3"/>
  <c r="V106" i="3"/>
  <c r="G106" i="3"/>
  <c r="D106" i="3"/>
  <c r="Y105" i="3" a="1"/>
  <c r="Y105" i="3"/>
  <c r="X105" i="3" a="1"/>
  <c r="X105" i="3"/>
  <c r="I105" i="3"/>
  <c r="W105" i="3"/>
  <c r="H105" i="3"/>
  <c r="V105" i="3"/>
  <c r="G105" i="3"/>
  <c r="D105" i="3"/>
  <c r="Y104" i="3" a="1"/>
  <c r="Y104" i="3"/>
  <c r="X104" i="3" a="1"/>
  <c r="X104" i="3"/>
  <c r="I104" i="3"/>
  <c r="W104" i="3"/>
  <c r="H104" i="3"/>
  <c r="V104" i="3"/>
  <c r="G104" i="3"/>
  <c r="D104" i="3"/>
  <c r="Y103" i="3" a="1"/>
  <c r="Y103" i="3"/>
  <c r="X103" i="3" a="1"/>
  <c r="X103" i="3"/>
  <c r="I103" i="3"/>
  <c r="W103" i="3"/>
  <c r="H103" i="3"/>
  <c r="V103" i="3"/>
  <c r="G103" i="3"/>
  <c r="D103" i="3"/>
  <c r="Y102" i="3" a="1"/>
  <c r="Y102" i="3"/>
  <c r="X102" i="3" a="1"/>
  <c r="X102" i="3"/>
  <c r="I102" i="3"/>
  <c r="W102" i="3"/>
  <c r="H102" i="3"/>
  <c r="V102" i="3"/>
  <c r="G102" i="3"/>
  <c r="D102" i="3"/>
  <c r="Y101" i="3" a="1"/>
  <c r="Y101" i="3"/>
  <c r="X101" i="3" a="1"/>
  <c r="X101" i="3"/>
  <c r="G101" i="3"/>
  <c r="D101" i="3"/>
  <c r="Y100" i="3" a="1"/>
  <c r="Y100" i="3"/>
  <c r="X100" i="3" a="1"/>
  <c r="X100" i="3"/>
  <c r="I100" i="3"/>
  <c r="W100" i="3"/>
  <c r="H100" i="3"/>
  <c r="V100" i="3"/>
  <c r="G100" i="3"/>
  <c r="D100" i="3"/>
  <c r="Y99" i="3" a="1"/>
  <c r="Y99" i="3"/>
  <c r="X99" i="3" a="1"/>
  <c r="X99" i="3"/>
  <c r="I99" i="3"/>
  <c r="W99" i="3"/>
  <c r="H99" i="3"/>
  <c r="V99" i="3"/>
  <c r="G99" i="3"/>
  <c r="D99" i="3"/>
  <c r="Y98" i="3" a="1"/>
  <c r="Y98" i="3"/>
  <c r="X98" i="3" a="1"/>
  <c r="X98" i="3"/>
  <c r="I98" i="3"/>
  <c r="W98" i="3"/>
  <c r="H98" i="3"/>
  <c r="V98" i="3"/>
  <c r="G98" i="3"/>
  <c r="D98" i="3"/>
  <c r="Y97" i="3" a="1"/>
  <c r="Y97" i="3"/>
  <c r="X97" i="3" a="1"/>
  <c r="X97" i="3"/>
  <c r="G97" i="3"/>
  <c r="D97" i="3"/>
  <c r="Y96" i="3" a="1"/>
  <c r="Y96" i="3"/>
  <c r="X96" i="3" a="1"/>
  <c r="X96" i="3"/>
  <c r="I96" i="3"/>
  <c r="W96" i="3"/>
  <c r="H96" i="3"/>
  <c r="V96" i="3"/>
  <c r="G96" i="3"/>
  <c r="D96" i="3"/>
  <c r="Y95" i="3" a="1"/>
  <c r="Y95" i="3"/>
  <c r="X95" i="3" a="1"/>
  <c r="X95" i="3"/>
  <c r="I95" i="3"/>
  <c r="W95" i="3"/>
  <c r="H95" i="3"/>
  <c r="V95" i="3"/>
  <c r="G95" i="3"/>
  <c r="D95" i="3"/>
  <c r="Y94" i="3" a="1"/>
  <c r="Y94" i="3"/>
  <c r="X94" i="3" a="1"/>
  <c r="X94" i="3"/>
  <c r="I94" i="3"/>
  <c r="W94" i="3"/>
  <c r="H94" i="3"/>
  <c r="V94" i="3"/>
  <c r="G94" i="3"/>
  <c r="D94" i="3"/>
  <c r="Y93" i="3" a="1"/>
  <c r="Y93" i="3"/>
  <c r="X93" i="3" a="1"/>
  <c r="X93" i="3"/>
  <c r="G93" i="3"/>
  <c r="D93" i="3"/>
  <c r="Y92" i="3" a="1"/>
  <c r="Y92" i="3"/>
  <c r="X92" i="3" a="1"/>
  <c r="X92" i="3"/>
  <c r="I92" i="3"/>
  <c r="W92" i="3"/>
  <c r="H92" i="3"/>
  <c r="V92" i="3"/>
  <c r="G92" i="3"/>
  <c r="D92" i="3"/>
  <c r="Y91" i="3" a="1"/>
  <c r="Y91" i="3"/>
  <c r="X91" i="3" a="1"/>
  <c r="X91" i="3"/>
  <c r="G91" i="3"/>
  <c r="D91" i="3"/>
  <c r="Y90" i="3" a="1"/>
  <c r="Y90" i="3"/>
  <c r="X90" i="3" a="1"/>
  <c r="X90" i="3"/>
  <c r="I90" i="3"/>
  <c r="W90" i="3"/>
  <c r="H90" i="3"/>
  <c r="V90" i="3"/>
  <c r="G90" i="3"/>
  <c r="D90" i="3"/>
  <c r="Y89" i="3" a="1"/>
  <c r="Y89" i="3"/>
  <c r="X89" i="3" a="1"/>
  <c r="X89" i="3"/>
  <c r="I89" i="3"/>
  <c r="W89" i="3"/>
  <c r="H89" i="3"/>
  <c r="V89" i="3"/>
  <c r="G89" i="3"/>
  <c r="D89" i="3"/>
  <c r="Y88" i="3" a="1"/>
  <c r="Y88" i="3"/>
  <c r="X88" i="3" a="1"/>
  <c r="X88" i="3"/>
  <c r="G88" i="3"/>
  <c r="D88" i="3"/>
  <c r="Y87" i="3" a="1"/>
  <c r="Y87" i="3"/>
  <c r="X87" i="3" a="1"/>
  <c r="X87" i="3"/>
  <c r="I87" i="3"/>
  <c r="W87" i="3"/>
  <c r="H87" i="3"/>
  <c r="V87" i="3"/>
  <c r="G87" i="3"/>
  <c r="D87" i="3"/>
  <c r="Y86" i="3" a="1"/>
  <c r="Y86" i="3"/>
  <c r="X86" i="3" a="1"/>
  <c r="X86" i="3"/>
  <c r="I86" i="3"/>
  <c r="W86" i="3"/>
  <c r="H86" i="3"/>
  <c r="V86" i="3"/>
  <c r="G86" i="3"/>
  <c r="D86" i="3"/>
  <c r="Y85" i="3" a="1"/>
  <c r="Y85" i="3"/>
  <c r="X85" i="3" a="1"/>
  <c r="X85" i="3"/>
  <c r="I85" i="3"/>
  <c r="W85" i="3"/>
  <c r="H85" i="3"/>
  <c r="V85" i="3"/>
  <c r="G85" i="3"/>
  <c r="D85" i="3"/>
  <c r="Y84" i="3" a="1"/>
  <c r="Y84" i="3"/>
  <c r="X84" i="3" a="1"/>
  <c r="X84" i="3"/>
  <c r="G84" i="3"/>
  <c r="D84" i="3"/>
  <c r="Y83" i="3" a="1"/>
  <c r="Y83" i="3"/>
  <c r="X83" i="3" a="1"/>
  <c r="X83" i="3"/>
  <c r="I83" i="3"/>
  <c r="W83" i="3"/>
  <c r="H83" i="3"/>
  <c r="V83" i="3"/>
  <c r="G83" i="3"/>
  <c r="D83" i="3"/>
  <c r="Y82" i="3" a="1"/>
  <c r="Y82" i="3"/>
  <c r="X82" i="3" a="1"/>
  <c r="X82" i="3"/>
  <c r="I82" i="3"/>
  <c r="W82" i="3"/>
  <c r="H82" i="3"/>
  <c r="V82" i="3"/>
  <c r="G82" i="3"/>
  <c r="D82" i="3"/>
  <c r="Y81" i="3" a="1"/>
  <c r="Y81" i="3"/>
  <c r="X81" i="3" a="1"/>
  <c r="X81" i="3"/>
  <c r="I81" i="3"/>
  <c r="W81" i="3"/>
  <c r="H81" i="3"/>
  <c r="V81" i="3"/>
  <c r="G81" i="3"/>
  <c r="D81" i="3"/>
  <c r="Y80" i="3" a="1"/>
  <c r="Y80" i="3"/>
  <c r="X80" i="3" a="1"/>
  <c r="X80" i="3"/>
  <c r="G80" i="3"/>
  <c r="D80" i="3"/>
  <c r="Y79" i="3" a="1"/>
  <c r="Y79" i="3"/>
  <c r="X79" i="3" a="1"/>
  <c r="X79" i="3"/>
  <c r="I79" i="3"/>
  <c r="W79" i="3"/>
  <c r="H79" i="3"/>
  <c r="V79" i="3"/>
  <c r="G79" i="3"/>
  <c r="D79" i="3"/>
  <c r="Y78" i="3" a="1"/>
  <c r="Y78" i="3"/>
  <c r="X78" i="3" a="1"/>
  <c r="X78" i="3"/>
  <c r="I78" i="3"/>
  <c r="W78" i="3"/>
  <c r="H78" i="3"/>
  <c r="V78" i="3"/>
  <c r="G78" i="3"/>
  <c r="D78" i="3"/>
  <c r="Y77" i="3" a="1"/>
  <c r="Y77" i="3"/>
  <c r="X77" i="3" a="1"/>
  <c r="X77" i="3"/>
  <c r="I77" i="3"/>
  <c r="W77" i="3"/>
  <c r="H77" i="3"/>
  <c r="V77" i="3"/>
  <c r="G77" i="3"/>
  <c r="D77" i="3"/>
  <c r="Y76" i="3" a="1"/>
  <c r="Y76" i="3"/>
  <c r="X76" i="3" a="1"/>
  <c r="X76" i="3"/>
  <c r="G76" i="3"/>
  <c r="D76" i="3"/>
  <c r="Y75" i="3" a="1"/>
  <c r="Y75" i="3"/>
  <c r="X75" i="3" a="1"/>
  <c r="X75" i="3"/>
  <c r="I75" i="3"/>
  <c r="W75" i="3"/>
  <c r="H75" i="3"/>
  <c r="V75" i="3"/>
  <c r="G75" i="3"/>
  <c r="D75" i="3"/>
  <c r="Y74" i="3" a="1"/>
  <c r="Y74" i="3"/>
  <c r="X74" i="3" a="1"/>
  <c r="X74" i="3"/>
  <c r="I74" i="3"/>
  <c r="W74" i="3"/>
  <c r="H74" i="3"/>
  <c r="V74" i="3"/>
  <c r="G74" i="3"/>
  <c r="D74" i="3"/>
  <c r="Y73" i="3" a="1"/>
  <c r="Y73" i="3"/>
  <c r="X73" i="3" a="1"/>
  <c r="X73" i="3"/>
  <c r="I73" i="3"/>
  <c r="W73" i="3"/>
  <c r="H73" i="3"/>
  <c r="V73" i="3"/>
  <c r="G73" i="3"/>
  <c r="D73" i="3"/>
  <c r="Y72" i="3" a="1"/>
  <c r="Y72" i="3"/>
  <c r="X72" i="3" a="1"/>
  <c r="X72" i="3"/>
  <c r="G72" i="3"/>
  <c r="D72" i="3"/>
  <c r="Y71" i="3" a="1"/>
  <c r="Y71" i="3"/>
  <c r="X71" i="3" a="1"/>
  <c r="X71" i="3"/>
  <c r="I71" i="3"/>
  <c r="W71" i="3"/>
  <c r="H71" i="3"/>
  <c r="V71" i="3"/>
  <c r="G71" i="3"/>
  <c r="D71" i="3"/>
  <c r="Y70" i="3" a="1"/>
  <c r="Y70" i="3"/>
  <c r="X70" i="3" a="1"/>
  <c r="X70" i="3"/>
  <c r="I70" i="3"/>
  <c r="W70" i="3"/>
  <c r="H70" i="3"/>
  <c r="V70" i="3"/>
  <c r="G70" i="3"/>
  <c r="D70" i="3"/>
  <c r="Y69" i="3" a="1"/>
  <c r="Y69" i="3"/>
  <c r="X69" i="3" a="1"/>
  <c r="X69" i="3"/>
  <c r="I69" i="3"/>
  <c r="W69" i="3"/>
  <c r="H69" i="3"/>
  <c r="V69" i="3"/>
  <c r="G69" i="3"/>
  <c r="D69" i="3"/>
  <c r="Y68" i="3" a="1"/>
  <c r="Y68" i="3"/>
  <c r="X68" i="3" a="1"/>
  <c r="X68" i="3"/>
  <c r="G68" i="3"/>
  <c r="D68" i="3"/>
  <c r="Y67" i="3" a="1"/>
  <c r="Y67" i="3"/>
  <c r="X67" i="3" a="1"/>
  <c r="X67" i="3"/>
  <c r="I67" i="3"/>
  <c r="W67" i="3"/>
  <c r="H67" i="3"/>
  <c r="V67" i="3"/>
  <c r="G67" i="3"/>
  <c r="D67" i="3"/>
  <c r="Y66" i="3" a="1"/>
  <c r="Y66" i="3"/>
  <c r="X66" i="3" a="1"/>
  <c r="X66" i="3"/>
  <c r="I66" i="3"/>
  <c r="W66" i="3"/>
  <c r="H66" i="3"/>
  <c r="V66" i="3"/>
  <c r="G66" i="3"/>
  <c r="D66" i="3"/>
  <c r="Y65" i="3" a="1"/>
  <c r="Y65" i="3"/>
  <c r="X65" i="3" a="1"/>
  <c r="X65" i="3"/>
  <c r="I65" i="3"/>
  <c r="W65" i="3"/>
  <c r="H65" i="3"/>
  <c r="V65" i="3"/>
  <c r="G65" i="3"/>
  <c r="D65" i="3"/>
  <c r="Y64" i="3" a="1"/>
  <c r="Y64" i="3"/>
  <c r="X64" i="3" a="1"/>
  <c r="X64" i="3"/>
  <c r="G64" i="3"/>
  <c r="D64" i="3"/>
  <c r="Y63" i="3" a="1"/>
  <c r="Y63" i="3"/>
  <c r="X63" i="3" a="1"/>
  <c r="X63" i="3"/>
  <c r="I63" i="3"/>
  <c r="W63" i="3"/>
  <c r="H63" i="3"/>
  <c r="V63" i="3"/>
  <c r="G63" i="3"/>
  <c r="D63" i="3"/>
  <c r="Y62" i="3" a="1"/>
  <c r="Y62" i="3"/>
  <c r="X62" i="3" a="1"/>
  <c r="X62" i="3"/>
  <c r="I62" i="3"/>
  <c r="W62" i="3"/>
  <c r="H62" i="3"/>
  <c r="V62" i="3"/>
  <c r="G62" i="3"/>
  <c r="D62" i="3"/>
  <c r="Y61" i="3" a="1"/>
  <c r="Y61" i="3"/>
  <c r="X61" i="3" a="1"/>
  <c r="X61" i="3"/>
  <c r="G61" i="3"/>
  <c r="D61" i="3"/>
  <c r="Y60" i="3" a="1"/>
  <c r="Y60" i="3"/>
  <c r="X60" i="3" a="1"/>
  <c r="X60" i="3"/>
  <c r="I60" i="3"/>
  <c r="W60" i="3"/>
  <c r="H60" i="3"/>
  <c r="V60" i="3"/>
  <c r="G60" i="3"/>
  <c r="D60" i="3"/>
  <c r="Y59" i="3" a="1"/>
  <c r="Y59" i="3"/>
  <c r="X59" i="3" a="1"/>
  <c r="X59" i="3"/>
  <c r="I59" i="3"/>
  <c r="W59" i="3"/>
  <c r="H59" i="3"/>
  <c r="V59" i="3"/>
  <c r="G59" i="3"/>
  <c r="D59" i="3"/>
  <c r="Y58" i="3" a="1"/>
  <c r="Y58" i="3"/>
  <c r="X58" i="3" a="1"/>
  <c r="X58" i="3"/>
  <c r="I58" i="3"/>
  <c r="W58" i="3"/>
  <c r="H58" i="3"/>
  <c r="V58" i="3"/>
  <c r="G58" i="3"/>
  <c r="D58" i="3"/>
  <c r="Y57" i="3" a="1"/>
  <c r="Y57" i="3"/>
  <c r="X57" i="3" a="1"/>
  <c r="X57" i="3"/>
  <c r="G57" i="3"/>
  <c r="D57" i="3"/>
  <c r="Y56" i="3" a="1"/>
  <c r="Y56" i="3"/>
  <c r="X56" i="3" a="1"/>
  <c r="X56" i="3"/>
  <c r="I56" i="3"/>
  <c r="W56" i="3"/>
  <c r="H56" i="3"/>
  <c r="V56" i="3"/>
  <c r="G56" i="3"/>
  <c r="D56" i="3"/>
  <c r="Y55" i="3" a="1"/>
  <c r="Y55" i="3"/>
  <c r="X55" i="3" a="1"/>
  <c r="X55" i="3"/>
  <c r="I55" i="3"/>
  <c r="W55" i="3"/>
  <c r="H55" i="3"/>
  <c r="V55" i="3"/>
  <c r="G55" i="3"/>
  <c r="D55" i="3"/>
  <c r="Y54" i="3" a="1"/>
  <c r="Y54" i="3"/>
  <c r="X54" i="3" a="1"/>
  <c r="X54" i="3"/>
  <c r="I54" i="3"/>
  <c r="W54" i="3"/>
  <c r="H54" i="3"/>
  <c r="V54" i="3"/>
  <c r="G54" i="3"/>
  <c r="D54" i="3"/>
  <c r="Y53" i="3" a="1"/>
  <c r="Y53" i="3"/>
  <c r="X53" i="3" a="1"/>
  <c r="X53" i="3"/>
  <c r="G53" i="3"/>
  <c r="D53" i="3"/>
  <c r="Y52" i="3" a="1"/>
  <c r="Y52" i="3"/>
  <c r="X52" i="3" a="1"/>
  <c r="X52" i="3"/>
  <c r="I52" i="3"/>
  <c r="W52" i="3"/>
  <c r="H52" i="3"/>
  <c r="V52" i="3"/>
  <c r="G52" i="3"/>
  <c r="D52" i="3"/>
  <c r="Y51" i="3" a="1"/>
  <c r="Y51" i="3"/>
  <c r="X51" i="3" a="1"/>
  <c r="X51" i="3"/>
  <c r="I51" i="3"/>
  <c r="W51" i="3"/>
  <c r="H51" i="3"/>
  <c r="V51" i="3"/>
  <c r="G51" i="3"/>
  <c r="D51" i="3"/>
  <c r="Y50" i="3" a="1"/>
  <c r="Y50" i="3"/>
  <c r="X50" i="3" a="1"/>
  <c r="X50" i="3"/>
  <c r="I50" i="3"/>
  <c r="W50" i="3"/>
  <c r="H50" i="3"/>
  <c r="V50" i="3"/>
  <c r="G50" i="3"/>
  <c r="D50" i="3"/>
  <c r="Y49" i="3" a="1"/>
  <c r="Y49" i="3"/>
  <c r="X49" i="3" a="1"/>
  <c r="X49" i="3"/>
  <c r="G49" i="3"/>
  <c r="D49" i="3"/>
  <c r="Y48" i="3" a="1"/>
  <c r="Y48" i="3"/>
  <c r="X48" i="3" a="1"/>
  <c r="X48" i="3"/>
  <c r="I48" i="3"/>
  <c r="W48" i="3"/>
  <c r="H48" i="3"/>
  <c r="V48" i="3"/>
  <c r="G48" i="3"/>
  <c r="D48" i="3"/>
  <c r="Y47" i="3" a="1"/>
  <c r="Y47" i="3"/>
  <c r="X47" i="3" a="1"/>
  <c r="X47" i="3"/>
  <c r="I47" i="3"/>
  <c r="W47" i="3"/>
  <c r="H47" i="3"/>
  <c r="V47" i="3"/>
  <c r="G47" i="3"/>
  <c r="D47" i="3"/>
  <c r="Y46" i="3" a="1"/>
  <c r="Y46" i="3"/>
  <c r="X46" i="3" a="1"/>
  <c r="X46" i="3"/>
  <c r="G46" i="3"/>
  <c r="D46" i="3"/>
  <c r="Y45" i="3" a="1"/>
  <c r="Y45" i="3"/>
  <c r="X45" i="3" a="1"/>
  <c r="X45" i="3"/>
  <c r="I45" i="3"/>
  <c r="W45" i="3"/>
  <c r="H45" i="3"/>
  <c r="V45" i="3"/>
  <c r="G45" i="3"/>
  <c r="D45" i="3"/>
  <c r="Y44" i="3" a="1"/>
  <c r="Y44" i="3"/>
  <c r="X44" i="3" a="1"/>
  <c r="X44" i="3"/>
  <c r="I44" i="3"/>
  <c r="W44" i="3"/>
  <c r="H44" i="3"/>
  <c r="V44" i="3"/>
  <c r="G44" i="3"/>
  <c r="D44" i="3"/>
  <c r="Y43" i="3" a="1"/>
  <c r="Y43" i="3"/>
  <c r="X43" i="3" a="1"/>
  <c r="X43" i="3"/>
  <c r="I43" i="3"/>
  <c r="W43" i="3"/>
  <c r="H43" i="3"/>
  <c r="V43" i="3"/>
  <c r="G43" i="3"/>
  <c r="D43" i="3"/>
  <c r="Y42" i="3" a="1"/>
  <c r="Y42" i="3"/>
  <c r="X42" i="3" a="1"/>
  <c r="X42" i="3"/>
  <c r="G42" i="3"/>
  <c r="D42" i="3"/>
  <c r="Y41" i="3" a="1"/>
  <c r="Y41" i="3"/>
  <c r="X41" i="3" a="1"/>
  <c r="X41" i="3"/>
  <c r="I41" i="3"/>
  <c r="W41" i="3"/>
  <c r="H41" i="3"/>
  <c r="V41" i="3"/>
  <c r="G41" i="3"/>
  <c r="D41" i="3"/>
  <c r="Y40" i="3" a="1"/>
  <c r="Y40" i="3"/>
  <c r="X40" i="3" a="1"/>
  <c r="X40" i="3"/>
  <c r="I40" i="3"/>
  <c r="W40" i="3"/>
  <c r="H40" i="3"/>
  <c r="V40" i="3"/>
  <c r="G40" i="3"/>
  <c r="D40" i="3"/>
  <c r="Y39" i="3" a="1"/>
  <c r="Y39" i="3"/>
  <c r="X39" i="3" a="1"/>
  <c r="X39" i="3"/>
  <c r="I39" i="3"/>
  <c r="W39" i="3"/>
  <c r="H39" i="3"/>
  <c r="V39" i="3"/>
  <c r="G39" i="3"/>
  <c r="D39" i="3"/>
  <c r="Y38" i="3" a="1"/>
  <c r="Y38" i="3"/>
  <c r="X38" i="3" a="1"/>
  <c r="X38" i="3"/>
  <c r="G38" i="3"/>
  <c r="D38" i="3"/>
  <c r="Y37" i="3" a="1"/>
  <c r="Y37" i="3"/>
  <c r="X37" i="3" a="1"/>
  <c r="X37" i="3"/>
  <c r="I37" i="3"/>
  <c r="W37" i="3"/>
  <c r="H37" i="3"/>
  <c r="V37" i="3"/>
  <c r="G37" i="3"/>
  <c r="D37" i="3"/>
  <c r="Y36" i="3" a="1"/>
  <c r="Y36" i="3"/>
  <c r="X36" i="3" a="1"/>
  <c r="X36" i="3"/>
  <c r="I36" i="3"/>
  <c r="W36" i="3"/>
  <c r="H36" i="3"/>
  <c r="V36" i="3"/>
  <c r="G36" i="3"/>
  <c r="D36" i="3"/>
  <c r="Y35" i="3" a="1"/>
  <c r="Y35" i="3"/>
  <c r="X35" i="3" a="1"/>
  <c r="X35" i="3"/>
  <c r="I35" i="3"/>
  <c r="W35" i="3"/>
  <c r="H35" i="3"/>
  <c r="V35" i="3"/>
  <c r="G35" i="3"/>
  <c r="D35" i="3"/>
  <c r="Y34" i="3" a="1"/>
  <c r="Y34" i="3"/>
  <c r="X34" i="3" a="1"/>
  <c r="X34" i="3"/>
  <c r="G34" i="3"/>
  <c r="D34" i="3"/>
  <c r="Y33" i="3" a="1"/>
  <c r="Y33" i="3"/>
  <c r="X33" i="3" a="1"/>
  <c r="X33" i="3"/>
  <c r="I33" i="3"/>
  <c r="W33" i="3"/>
  <c r="H33" i="3"/>
  <c r="V33" i="3"/>
  <c r="G33" i="3"/>
  <c r="D33" i="3"/>
  <c r="Y32" i="3" a="1"/>
  <c r="Y32" i="3"/>
  <c r="X32" i="3" a="1"/>
  <c r="X32" i="3"/>
  <c r="I32" i="3"/>
  <c r="W32" i="3"/>
  <c r="H32" i="3"/>
  <c r="V32" i="3"/>
  <c r="G32" i="3"/>
  <c r="D32" i="3"/>
  <c r="Y31" i="3" a="1"/>
  <c r="Y31" i="3"/>
  <c r="X31" i="3" a="1"/>
  <c r="X31" i="3"/>
  <c r="I31" i="3"/>
  <c r="W31" i="3"/>
  <c r="H31" i="3"/>
  <c r="V31" i="3"/>
  <c r="G31" i="3"/>
  <c r="D31" i="3"/>
  <c r="Y30" i="3" a="1"/>
  <c r="Y30" i="3"/>
  <c r="X30" i="3" a="1"/>
  <c r="X30" i="3"/>
  <c r="I30" i="3"/>
  <c r="W30" i="3"/>
  <c r="H30" i="3"/>
  <c r="V30" i="3"/>
  <c r="G30" i="3"/>
  <c r="D30" i="3"/>
  <c r="Y29" i="3" a="1"/>
  <c r="Y29" i="3"/>
  <c r="X29" i="3" a="1"/>
  <c r="X29" i="3"/>
  <c r="G29" i="3"/>
  <c r="D29" i="3"/>
  <c r="Y28" i="3" a="1"/>
  <c r="Y28" i="3"/>
  <c r="X28" i="3" a="1"/>
  <c r="X28" i="3"/>
  <c r="I28" i="3"/>
  <c r="W28" i="3"/>
  <c r="H28" i="3"/>
  <c r="V28" i="3"/>
  <c r="G28" i="3"/>
  <c r="D28" i="3"/>
  <c r="Y27" i="3" a="1"/>
  <c r="Y27" i="3"/>
  <c r="X27" i="3" a="1"/>
  <c r="X27" i="3"/>
  <c r="I27" i="3"/>
  <c r="W27" i="3"/>
  <c r="H27" i="3"/>
  <c r="V27" i="3"/>
  <c r="G27" i="3"/>
  <c r="D27" i="3"/>
  <c r="Y26" i="3" a="1"/>
  <c r="Y26" i="3"/>
  <c r="X26" i="3" a="1"/>
  <c r="X26" i="3"/>
  <c r="G26" i="3"/>
  <c r="D26" i="3"/>
  <c r="Y25" i="3" a="1"/>
  <c r="Y25" i="3"/>
  <c r="X25" i="3" a="1"/>
  <c r="X25" i="3"/>
  <c r="I25" i="3"/>
  <c r="W25" i="3"/>
  <c r="H25" i="3"/>
  <c r="V25" i="3"/>
  <c r="G25" i="3"/>
  <c r="D25" i="3"/>
  <c r="Y24" i="3" a="1"/>
  <c r="Y24" i="3"/>
  <c r="X24" i="3" a="1"/>
  <c r="X24" i="3"/>
  <c r="I24" i="3"/>
  <c r="W24" i="3"/>
  <c r="H24" i="3"/>
  <c r="V24" i="3"/>
  <c r="G24" i="3"/>
  <c r="D24" i="3"/>
  <c r="Y23" i="3" a="1"/>
  <c r="Y23" i="3"/>
  <c r="X23" i="3" a="1"/>
  <c r="X23" i="3"/>
  <c r="I23" i="3"/>
  <c r="W23" i="3"/>
  <c r="H23" i="3"/>
  <c r="V23" i="3"/>
  <c r="G23" i="3"/>
  <c r="D23" i="3"/>
  <c r="Y22" i="3" a="1"/>
  <c r="Y22" i="3"/>
  <c r="X22" i="3" a="1"/>
  <c r="X22" i="3"/>
  <c r="I22" i="3"/>
  <c r="W22" i="3"/>
  <c r="H22" i="3"/>
  <c r="V22" i="3"/>
  <c r="G22" i="3"/>
  <c r="D22" i="3"/>
  <c r="Y21" i="3" a="1"/>
  <c r="Y21" i="3"/>
  <c r="X21" i="3" a="1"/>
  <c r="X21" i="3"/>
  <c r="G21" i="3"/>
  <c r="D21" i="3"/>
  <c r="Y20" i="3" a="1"/>
  <c r="Y20" i="3"/>
  <c r="X20" i="3" a="1"/>
  <c r="X20" i="3"/>
  <c r="I20" i="3"/>
  <c r="W20" i="3"/>
  <c r="H20" i="3"/>
  <c r="V20" i="3"/>
  <c r="G20" i="3"/>
  <c r="D20" i="3"/>
  <c r="Y19" i="3" a="1"/>
  <c r="Y19" i="3"/>
  <c r="X19" i="3" a="1"/>
  <c r="X19" i="3"/>
  <c r="W19" i="3"/>
  <c r="V19" i="3"/>
  <c r="G19" i="3"/>
  <c r="D19" i="3"/>
  <c r="Y18" i="3" a="1"/>
  <c r="Y18" i="3"/>
  <c r="X18" i="3" a="1"/>
  <c r="X18" i="3"/>
  <c r="W18" i="3"/>
  <c r="V18" i="3"/>
  <c r="G18" i="3"/>
  <c r="D18" i="3"/>
  <c r="Y17" i="3" a="1"/>
  <c r="Y17" i="3"/>
  <c r="X17" i="3" a="1"/>
  <c r="X17" i="3"/>
  <c r="W17" i="3"/>
  <c r="V17" i="3"/>
  <c r="G17" i="3"/>
  <c r="D17" i="3"/>
  <c r="Y16" i="3" a="1"/>
  <c r="Y16" i="3"/>
  <c r="X16" i="3" a="1"/>
  <c r="X16" i="3"/>
  <c r="W16" i="3"/>
  <c r="V16" i="3"/>
  <c r="G16" i="3"/>
  <c r="D16" i="3"/>
  <c r="Y15" i="3" a="1"/>
  <c r="Y15" i="3"/>
  <c r="X15" i="3" a="1"/>
  <c r="X15" i="3"/>
  <c r="W15" i="3"/>
  <c r="V15" i="3"/>
  <c r="G15" i="3"/>
  <c r="D15" i="3"/>
  <c r="Y14" i="3" a="1"/>
  <c r="Y14" i="3"/>
  <c r="X14" i="3" a="1"/>
  <c r="X14" i="3"/>
  <c r="W14" i="3"/>
  <c r="V14" i="3"/>
  <c r="G14" i="3"/>
  <c r="D14" i="3"/>
  <c r="Y13" i="3" a="1"/>
  <c r="Y13" i="3"/>
  <c r="X13" i="3" a="1"/>
  <c r="X13" i="3"/>
  <c r="W13" i="3"/>
  <c r="V13" i="3"/>
  <c r="G13" i="3"/>
  <c r="D13" i="3"/>
  <c r="Y12" i="3" a="1"/>
  <c r="Y12" i="3"/>
  <c r="X12" i="3" a="1"/>
  <c r="X12" i="3"/>
  <c r="W12" i="3"/>
  <c r="V12" i="3"/>
  <c r="G12" i="3"/>
  <c r="D12" i="3"/>
  <c r="Y11" i="3" a="1"/>
  <c r="Y11" i="3"/>
  <c r="X11" i="3" a="1"/>
  <c r="X11" i="3"/>
  <c r="W11" i="3"/>
  <c r="V11" i="3"/>
  <c r="G11" i="3"/>
  <c r="D11" i="3"/>
  <c r="Y10" i="3" a="1"/>
  <c r="Y10" i="3"/>
  <c r="X10" i="3" a="1"/>
  <c r="X10" i="3"/>
  <c r="W10" i="3"/>
  <c r="V10" i="3"/>
  <c r="G10" i="3"/>
  <c r="D10" i="3"/>
  <c r="Y9" i="3" a="1"/>
  <c r="Y9" i="3"/>
  <c r="X9" i="3" a="1"/>
  <c r="X9" i="3"/>
  <c r="W9" i="3"/>
  <c r="V9" i="3"/>
  <c r="G9" i="3"/>
  <c r="D9" i="3"/>
  <c r="Y8" i="3" a="1"/>
  <c r="Y8" i="3"/>
  <c r="X8" i="3" a="1"/>
  <c r="X8" i="3"/>
  <c r="W8" i="3"/>
  <c r="V8" i="3"/>
  <c r="G8" i="3"/>
  <c r="D8" i="3"/>
  <c r="Y7" i="3" a="1"/>
  <c r="Y7" i="3"/>
  <c r="X7" i="3" a="1"/>
  <c r="X7" i="3"/>
  <c r="W7" i="3"/>
  <c r="V7" i="3"/>
  <c r="G7" i="3"/>
  <c r="D7" i="3"/>
  <c r="Y6" i="3" a="1"/>
  <c r="Y6" i="3"/>
  <c r="X6" i="3" a="1"/>
  <c r="X6" i="3"/>
  <c r="W6" i="3"/>
  <c r="V6" i="3"/>
  <c r="G6" i="3"/>
  <c r="D6" i="3"/>
  <c r="Y5" i="3" a="1"/>
  <c r="Y5" i="3"/>
  <c r="X5" i="3" a="1"/>
  <c r="X5" i="3"/>
  <c r="W5" i="3"/>
  <c r="V5" i="3"/>
  <c r="G5" i="3"/>
  <c r="D5" i="3"/>
  <c r="Y4" i="3" a="1"/>
  <c r="Y4" i="3"/>
  <c r="X4" i="3" a="1"/>
  <c r="X4" i="3"/>
  <c r="W4" i="3"/>
  <c r="V4" i="3"/>
  <c r="G4" i="3"/>
  <c r="D4" i="3"/>
  <c r="Y3" i="3" a="1"/>
  <c r="Y3" i="3"/>
  <c r="X3" i="3" a="1"/>
  <c r="X3" i="3"/>
  <c r="W3" i="3"/>
  <c r="V3" i="3"/>
  <c r="G3" i="3"/>
  <c r="D3" i="3"/>
  <c r="Y2" i="3" a="1"/>
  <c r="Y2" i="3"/>
  <c r="X2" i="3" a="1"/>
  <c r="X2" i="3"/>
  <c r="W2" i="3"/>
  <c r="V2" i="3"/>
  <c r="G2" i="3"/>
  <c r="D2" i="3"/>
  <c r="C974" i="7"/>
  <c r="B974" i="7"/>
  <c r="C973" i="7"/>
  <c r="B973" i="7"/>
  <c r="C972" i="7"/>
  <c r="B972" i="7"/>
  <c r="C971" i="7"/>
  <c r="B971" i="7"/>
  <c r="C970" i="7"/>
  <c r="B970" i="7"/>
  <c r="C969" i="7"/>
  <c r="B969" i="7"/>
  <c r="C968" i="7"/>
  <c r="B968" i="7"/>
  <c r="C967" i="7"/>
  <c r="B967" i="7"/>
  <c r="C966" i="7"/>
  <c r="B966" i="7"/>
  <c r="C965" i="7"/>
  <c r="B965" i="7"/>
  <c r="C964" i="7"/>
  <c r="B964" i="7"/>
  <c r="C963" i="7"/>
  <c r="B963" i="7"/>
  <c r="C962" i="7"/>
  <c r="B962" i="7"/>
  <c r="C961" i="7"/>
  <c r="B961" i="7"/>
  <c r="C960" i="7"/>
  <c r="B960" i="7"/>
  <c r="C959" i="7"/>
  <c r="B959" i="7"/>
  <c r="C958" i="7"/>
  <c r="B958" i="7"/>
  <c r="C957" i="7"/>
  <c r="B957" i="7"/>
  <c r="C956" i="7"/>
  <c r="B956" i="7"/>
  <c r="C955" i="7"/>
  <c r="B955" i="7"/>
  <c r="C954" i="7"/>
  <c r="B954" i="7"/>
  <c r="C953" i="7"/>
  <c r="B953" i="7"/>
  <c r="C952" i="7"/>
  <c r="B952" i="7"/>
  <c r="C951" i="7"/>
  <c r="B951" i="7"/>
  <c r="C950" i="7"/>
  <c r="B950" i="7"/>
  <c r="C949" i="7"/>
  <c r="B949" i="7"/>
  <c r="C948" i="7"/>
  <c r="B948" i="7"/>
  <c r="C947" i="7"/>
  <c r="B947" i="7"/>
  <c r="C946" i="7"/>
  <c r="B946" i="7"/>
  <c r="C945" i="7"/>
  <c r="B945" i="7"/>
  <c r="C944" i="7"/>
  <c r="B944" i="7"/>
  <c r="C943" i="7"/>
  <c r="B943" i="7"/>
  <c r="C942" i="7"/>
  <c r="B942" i="7"/>
  <c r="C941" i="7"/>
  <c r="B941" i="7"/>
  <c r="C940" i="7"/>
  <c r="B940" i="7"/>
  <c r="C939" i="7"/>
  <c r="B939" i="7"/>
  <c r="C938" i="7"/>
  <c r="B938" i="7"/>
  <c r="C937" i="7"/>
  <c r="B937" i="7"/>
  <c r="C936" i="7"/>
  <c r="B936" i="7"/>
  <c r="C935" i="7"/>
  <c r="B935" i="7"/>
  <c r="C934" i="7"/>
  <c r="B934" i="7"/>
  <c r="C933" i="7"/>
  <c r="B933" i="7"/>
  <c r="C932" i="7"/>
  <c r="B932" i="7"/>
  <c r="C931" i="7"/>
  <c r="B931" i="7"/>
  <c r="C930" i="7"/>
  <c r="B930" i="7"/>
  <c r="C929" i="7"/>
  <c r="B929" i="7"/>
  <c r="C928" i="7"/>
  <c r="B928" i="7"/>
  <c r="C927" i="7"/>
  <c r="B927" i="7"/>
  <c r="C926" i="7"/>
  <c r="B926" i="7"/>
  <c r="C925" i="7"/>
  <c r="B925" i="7"/>
  <c r="C924" i="7"/>
  <c r="B924" i="7"/>
  <c r="C923" i="7"/>
  <c r="B923" i="7"/>
  <c r="C922" i="7"/>
  <c r="B922" i="7"/>
  <c r="C921" i="7"/>
  <c r="B921" i="7"/>
  <c r="C920" i="7"/>
  <c r="B920" i="7"/>
  <c r="C919" i="7"/>
  <c r="B919" i="7"/>
  <c r="C918" i="7"/>
  <c r="B918" i="7"/>
  <c r="C917" i="7"/>
  <c r="B917" i="7"/>
  <c r="C916" i="7"/>
  <c r="B916" i="7"/>
  <c r="C915" i="7"/>
  <c r="B915" i="7"/>
  <c r="C914" i="7"/>
  <c r="B914" i="7"/>
  <c r="C913" i="7"/>
  <c r="B913" i="7"/>
  <c r="C912" i="7"/>
  <c r="B912" i="7"/>
  <c r="C911" i="7"/>
  <c r="B911" i="7"/>
  <c r="C910" i="7"/>
  <c r="B910" i="7"/>
  <c r="C909" i="7"/>
  <c r="B909" i="7"/>
  <c r="C908" i="7"/>
  <c r="B908" i="7"/>
  <c r="C907" i="7"/>
  <c r="B907" i="7"/>
  <c r="C906" i="7"/>
  <c r="B906" i="7"/>
  <c r="C905" i="7"/>
  <c r="B905" i="7"/>
  <c r="C904" i="7"/>
  <c r="B904" i="7"/>
  <c r="C903" i="7"/>
  <c r="B903" i="7"/>
  <c r="C902" i="7"/>
  <c r="B902" i="7"/>
  <c r="C901" i="7"/>
  <c r="B901" i="7"/>
  <c r="C900" i="7"/>
  <c r="B900" i="7"/>
  <c r="C899" i="7"/>
  <c r="B899" i="7"/>
  <c r="C898" i="7"/>
  <c r="B898" i="7"/>
  <c r="C897" i="7"/>
  <c r="B897" i="7"/>
  <c r="C896" i="7"/>
  <c r="B896" i="7"/>
  <c r="C895" i="7"/>
  <c r="B895" i="7"/>
  <c r="C894" i="7"/>
  <c r="B894" i="7"/>
  <c r="C893" i="7"/>
  <c r="B893" i="7"/>
  <c r="C892" i="7"/>
  <c r="B892" i="7"/>
  <c r="C891" i="7"/>
  <c r="B891" i="7"/>
  <c r="C890" i="7"/>
  <c r="B890" i="7"/>
  <c r="C889" i="7"/>
  <c r="B889" i="7"/>
  <c r="C888" i="7"/>
  <c r="B888" i="7"/>
  <c r="C887" i="7"/>
  <c r="B887" i="7"/>
  <c r="C886" i="7"/>
  <c r="B886" i="7"/>
  <c r="C885" i="7"/>
  <c r="B885" i="7"/>
  <c r="C884" i="7"/>
  <c r="B884" i="7"/>
  <c r="C883" i="7"/>
  <c r="B883" i="7"/>
  <c r="C882" i="7"/>
  <c r="B882" i="7"/>
  <c r="C881" i="7"/>
  <c r="B881" i="7"/>
  <c r="C880" i="7"/>
  <c r="B880" i="7"/>
  <c r="C879" i="7"/>
  <c r="B879" i="7"/>
  <c r="C878" i="7"/>
  <c r="B878" i="7"/>
  <c r="C877" i="7"/>
  <c r="B877" i="7"/>
  <c r="C876" i="7"/>
  <c r="B876" i="7"/>
  <c r="C875" i="7"/>
  <c r="B875" i="7"/>
  <c r="C874" i="7"/>
  <c r="B874" i="7"/>
  <c r="C873" i="7"/>
  <c r="B873" i="7"/>
  <c r="C872" i="7"/>
  <c r="B872" i="7"/>
  <c r="C871" i="7"/>
  <c r="B871" i="7"/>
  <c r="C870" i="7"/>
  <c r="B870" i="7"/>
  <c r="C869" i="7"/>
  <c r="B869" i="7"/>
  <c r="C868" i="7"/>
  <c r="B868" i="7"/>
  <c r="C867" i="7"/>
  <c r="B867" i="7"/>
  <c r="C866" i="7"/>
  <c r="B866" i="7"/>
  <c r="C865" i="7"/>
  <c r="B865" i="7"/>
  <c r="C864" i="7"/>
  <c r="B864" i="7"/>
  <c r="C863" i="7"/>
  <c r="B863" i="7"/>
  <c r="C862" i="7"/>
  <c r="B862" i="7"/>
  <c r="C861" i="7"/>
  <c r="B861" i="7"/>
  <c r="C860" i="7"/>
  <c r="B860" i="7"/>
  <c r="C859" i="7"/>
  <c r="B859" i="7"/>
  <c r="C858" i="7"/>
  <c r="B858" i="7"/>
  <c r="C857" i="7"/>
  <c r="B857" i="7"/>
  <c r="C856" i="7"/>
  <c r="B856" i="7"/>
  <c r="C855" i="7"/>
  <c r="B855" i="7"/>
  <c r="C854" i="7"/>
  <c r="B854" i="7"/>
  <c r="C853" i="7"/>
  <c r="B853" i="7"/>
  <c r="C852" i="7"/>
  <c r="B852" i="7"/>
  <c r="C851" i="7"/>
  <c r="B851" i="7"/>
  <c r="C850" i="7"/>
  <c r="B850" i="7"/>
  <c r="C849" i="7"/>
  <c r="B849" i="7"/>
  <c r="C848" i="7"/>
  <c r="B848" i="7"/>
  <c r="C847" i="7"/>
  <c r="B847" i="7"/>
  <c r="C846" i="7"/>
  <c r="B846" i="7"/>
  <c r="C845" i="7"/>
  <c r="B845" i="7"/>
  <c r="C844" i="7"/>
  <c r="B844" i="7"/>
  <c r="C843" i="7"/>
  <c r="B843" i="7"/>
  <c r="C842" i="7"/>
  <c r="B842" i="7"/>
  <c r="C841" i="7"/>
  <c r="B841" i="7"/>
  <c r="C840" i="7"/>
  <c r="B840" i="7"/>
  <c r="C839" i="7"/>
  <c r="B839" i="7"/>
  <c r="C838" i="7"/>
  <c r="B838" i="7"/>
  <c r="C837" i="7"/>
  <c r="B837" i="7"/>
  <c r="C836" i="7"/>
  <c r="B836" i="7"/>
  <c r="C835" i="7"/>
  <c r="B835" i="7"/>
  <c r="C834" i="7"/>
  <c r="B834" i="7"/>
  <c r="C833" i="7"/>
  <c r="B833" i="7"/>
  <c r="C832" i="7"/>
  <c r="B832" i="7"/>
  <c r="C831" i="7"/>
  <c r="B831" i="7"/>
  <c r="C830" i="7"/>
  <c r="B830" i="7"/>
  <c r="C829" i="7"/>
  <c r="B829" i="7"/>
  <c r="C828" i="7"/>
  <c r="B828" i="7"/>
  <c r="C827" i="7"/>
  <c r="B827" i="7"/>
  <c r="C826" i="7"/>
  <c r="B826" i="7"/>
  <c r="C825" i="7"/>
  <c r="B825" i="7"/>
  <c r="C824" i="7"/>
  <c r="B824" i="7"/>
  <c r="C823" i="7"/>
  <c r="B823" i="7"/>
  <c r="C822" i="7"/>
  <c r="B822" i="7"/>
  <c r="C821" i="7"/>
  <c r="B821" i="7"/>
  <c r="C820" i="7"/>
  <c r="B820" i="7"/>
  <c r="C819" i="7"/>
  <c r="B819" i="7"/>
  <c r="C818" i="7"/>
  <c r="B818" i="7"/>
  <c r="C817" i="7"/>
  <c r="B817" i="7"/>
  <c r="C816" i="7"/>
  <c r="B816" i="7"/>
  <c r="C815" i="7"/>
  <c r="B815" i="7"/>
  <c r="C814" i="7"/>
  <c r="B814" i="7"/>
  <c r="C813" i="7"/>
  <c r="B813" i="7"/>
  <c r="C812" i="7"/>
  <c r="B812" i="7"/>
  <c r="C811" i="7"/>
  <c r="B811" i="7"/>
  <c r="C810" i="7"/>
  <c r="B810" i="7"/>
  <c r="C809" i="7"/>
  <c r="B809" i="7"/>
  <c r="C808" i="7"/>
  <c r="B808" i="7"/>
  <c r="C807" i="7"/>
  <c r="B807" i="7"/>
  <c r="C806" i="7"/>
  <c r="B806" i="7"/>
  <c r="C805" i="7"/>
  <c r="B805" i="7"/>
  <c r="C804" i="7"/>
  <c r="B804" i="7"/>
  <c r="C803" i="7"/>
  <c r="B803" i="7"/>
  <c r="C802" i="7"/>
  <c r="B802" i="7"/>
  <c r="C801" i="7"/>
  <c r="B801" i="7"/>
  <c r="C800" i="7"/>
  <c r="B800" i="7"/>
  <c r="C799" i="7"/>
  <c r="B799" i="7"/>
  <c r="C798" i="7"/>
  <c r="B798" i="7"/>
  <c r="C797" i="7"/>
  <c r="B797" i="7"/>
  <c r="C796" i="7"/>
  <c r="B796" i="7"/>
  <c r="C795" i="7"/>
  <c r="B795" i="7"/>
  <c r="C794" i="7"/>
  <c r="B794" i="7"/>
  <c r="C793" i="7"/>
  <c r="B793" i="7"/>
  <c r="C792" i="7"/>
  <c r="B792" i="7"/>
  <c r="C791" i="7"/>
  <c r="B791" i="7"/>
  <c r="C790" i="7"/>
  <c r="B790" i="7"/>
  <c r="C789" i="7"/>
  <c r="B789" i="7"/>
  <c r="C788" i="7"/>
  <c r="B788" i="7"/>
  <c r="C787" i="7"/>
  <c r="B787" i="7"/>
  <c r="C786" i="7"/>
  <c r="B786" i="7"/>
  <c r="C785" i="7"/>
  <c r="B785" i="7"/>
  <c r="C784" i="7"/>
  <c r="B784" i="7"/>
  <c r="C783" i="7"/>
  <c r="B783" i="7"/>
  <c r="C782" i="7"/>
  <c r="B782" i="7"/>
  <c r="C781" i="7"/>
  <c r="B781" i="7"/>
  <c r="C780" i="7"/>
  <c r="B780" i="7"/>
  <c r="C779" i="7"/>
  <c r="B779" i="7"/>
  <c r="C778" i="7"/>
  <c r="B778" i="7"/>
  <c r="C777" i="7"/>
  <c r="B777" i="7"/>
  <c r="C776" i="7"/>
  <c r="B776" i="7"/>
  <c r="C775" i="7"/>
  <c r="B775" i="7"/>
  <c r="C774" i="7"/>
  <c r="B774" i="7"/>
  <c r="C773" i="7"/>
  <c r="B773" i="7"/>
  <c r="C772" i="7"/>
  <c r="B772" i="7"/>
  <c r="C771" i="7"/>
  <c r="B771" i="7"/>
  <c r="C770" i="7"/>
  <c r="B770" i="7"/>
  <c r="C769" i="7"/>
  <c r="B769" i="7"/>
  <c r="C768" i="7"/>
  <c r="B768" i="7"/>
  <c r="C767" i="7"/>
  <c r="B767" i="7"/>
  <c r="C766" i="7"/>
  <c r="B766" i="7"/>
  <c r="C765" i="7"/>
  <c r="B765" i="7"/>
  <c r="C764" i="7"/>
  <c r="B764" i="7"/>
  <c r="C763" i="7"/>
  <c r="B763" i="7"/>
  <c r="C762" i="7"/>
  <c r="B762" i="7"/>
  <c r="C761" i="7"/>
  <c r="B761" i="7"/>
  <c r="C760" i="7"/>
  <c r="B760" i="7"/>
  <c r="C759" i="7"/>
  <c r="B759" i="7"/>
  <c r="C758" i="7"/>
  <c r="B758" i="7"/>
  <c r="C757" i="7"/>
  <c r="B757" i="7"/>
  <c r="C756" i="7"/>
  <c r="B756" i="7"/>
  <c r="C755" i="7"/>
  <c r="B755" i="7"/>
  <c r="C754" i="7"/>
  <c r="B754" i="7"/>
  <c r="C753" i="7"/>
  <c r="B753" i="7"/>
  <c r="C752" i="7"/>
  <c r="B752" i="7"/>
  <c r="C751" i="7"/>
  <c r="B751" i="7"/>
  <c r="C750" i="7"/>
  <c r="B750" i="7"/>
  <c r="C749" i="7"/>
  <c r="B749" i="7"/>
  <c r="C748" i="7"/>
  <c r="B748" i="7"/>
  <c r="C747" i="7"/>
  <c r="B747" i="7"/>
  <c r="C746" i="7"/>
  <c r="B746" i="7"/>
  <c r="C745" i="7"/>
  <c r="B745" i="7"/>
  <c r="C744" i="7"/>
  <c r="B744" i="7"/>
  <c r="C743" i="7"/>
  <c r="B743" i="7"/>
  <c r="C742" i="7"/>
  <c r="B742" i="7"/>
  <c r="C741" i="7"/>
  <c r="B741" i="7"/>
  <c r="C740" i="7"/>
  <c r="B740" i="7"/>
  <c r="C739" i="7"/>
  <c r="B739" i="7"/>
  <c r="C738" i="7"/>
  <c r="B738" i="7"/>
  <c r="C737" i="7"/>
  <c r="B737" i="7"/>
  <c r="C736" i="7"/>
  <c r="B736" i="7"/>
  <c r="C735" i="7"/>
  <c r="B735" i="7"/>
  <c r="C734" i="7"/>
  <c r="B734" i="7"/>
  <c r="C733" i="7"/>
  <c r="B733" i="7"/>
  <c r="C732" i="7"/>
  <c r="B732" i="7"/>
  <c r="C731" i="7"/>
  <c r="B731" i="7"/>
  <c r="C730" i="7"/>
  <c r="B730" i="7"/>
  <c r="C729" i="7"/>
  <c r="B729" i="7"/>
  <c r="C728" i="7"/>
  <c r="B728" i="7"/>
  <c r="C727" i="7"/>
  <c r="B727" i="7"/>
  <c r="C726" i="7"/>
  <c r="B726" i="7"/>
  <c r="C725" i="7"/>
  <c r="B725" i="7"/>
  <c r="C724" i="7"/>
  <c r="B724" i="7"/>
  <c r="C723" i="7"/>
  <c r="B723" i="7"/>
  <c r="C722" i="7"/>
  <c r="B722" i="7"/>
  <c r="C721" i="7"/>
  <c r="B721" i="7"/>
  <c r="C720" i="7"/>
  <c r="B720" i="7"/>
  <c r="C719" i="7"/>
  <c r="B719" i="7"/>
  <c r="C718" i="7"/>
  <c r="B718" i="7"/>
  <c r="C717" i="7"/>
  <c r="B717" i="7"/>
  <c r="C716" i="7"/>
  <c r="B716" i="7"/>
  <c r="C715" i="7"/>
  <c r="B715" i="7"/>
  <c r="C714" i="7"/>
  <c r="B714" i="7"/>
  <c r="C713" i="7"/>
  <c r="B713" i="7"/>
  <c r="C712" i="7"/>
  <c r="B712" i="7"/>
  <c r="C711" i="7"/>
  <c r="B711" i="7"/>
  <c r="C710" i="7"/>
  <c r="B710" i="7"/>
  <c r="C709" i="7"/>
  <c r="B709" i="7"/>
  <c r="C708" i="7"/>
  <c r="B708" i="7"/>
  <c r="C707" i="7"/>
  <c r="B707" i="7"/>
  <c r="C706" i="7"/>
  <c r="B706" i="7"/>
  <c r="C705" i="7"/>
  <c r="B705" i="7"/>
  <c r="C704" i="7"/>
  <c r="B704" i="7"/>
  <c r="C703" i="7"/>
  <c r="B703" i="7"/>
  <c r="C702" i="7"/>
  <c r="B702" i="7"/>
  <c r="C701" i="7"/>
  <c r="B701" i="7"/>
  <c r="C700" i="7"/>
  <c r="B700" i="7"/>
  <c r="C699" i="7"/>
  <c r="B699" i="7"/>
  <c r="C698" i="7"/>
  <c r="B698" i="7"/>
  <c r="C697" i="7"/>
  <c r="B697" i="7"/>
  <c r="C696" i="7"/>
  <c r="B696" i="7"/>
  <c r="C695" i="7"/>
  <c r="B695" i="7"/>
  <c r="C694" i="7"/>
  <c r="B694" i="7"/>
  <c r="C693" i="7"/>
  <c r="B693" i="7"/>
  <c r="C692" i="7"/>
  <c r="B692" i="7"/>
  <c r="C691" i="7"/>
  <c r="B691" i="7"/>
  <c r="C690" i="7"/>
  <c r="B690" i="7"/>
  <c r="C689" i="7"/>
  <c r="B689" i="7"/>
  <c r="C688" i="7"/>
  <c r="B688" i="7"/>
  <c r="C687" i="7"/>
  <c r="B687" i="7"/>
  <c r="C686" i="7"/>
  <c r="B686" i="7"/>
  <c r="C685" i="7"/>
  <c r="B685" i="7"/>
  <c r="C684" i="7"/>
  <c r="B684" i="7"/>
  <c r="C683" i="7"/>
  <c r="B683" i="7"/>
  <c r="C682" i="7"/>
  <c r="B682" i="7"/>
  <c r="C681" i="7"/>
  <c r="B681" i="7"/>
  <c r="C680" i="7"/>
  <c r="B680" i="7"/>
  <c r="C679" i="7"/>
  <c r="B679" i="7"/>
  <c r="C678" i="7"/>
  <c r="B678" i="7"/>
  <c r="C677" i="7"/>
  <c r="B677" i="7"/>
  <c r="C676" i="7"/>
  <c r="B676" i="7"/>
  <c r="C675" i="7"/>
  <c r="B675" i="7"/>
  <c r="C674" i="7"/>
  <c r="B674" i="7"/>
  <c r="C673" i="7"/>
  <c r="B673" i="7"/>
  <c r="C672" i="7"/>
  <c r="B672" i="7"/>
  <c r="C671" i="7"/>
  <c r="B671" i="7"/>
  <c r="C670" i="7"/>
  <c r="B670" i="7"/>
  <c r="C669" i="7"/>
  <c r="B669" i="7"/>
  <c r="C668" i="7"/>
  <c r="B668" i="7"/>
  <c r="C667" i="7"/>
  <c r="B667" i="7"/>
  <c r="C666" i="7"/>
  <c r="B666" i="7"/>
  <c r="C665" i="7"/>
  <c r="B665" i="7"/>
  <c r="C664" i="7"/>
  <c r="B664" i="7"/>
  <c r="C663" i="7"/>
  <c r="B663" i="7"/>
  <c r="C662" i="7"/>
  <c r="B662" i="7"/>
  <c r="C661" i="7"/>
  <c r="B661" i="7"/>
  <c r="C660" i="7"/>
  <c r="B660" i="7"/>
  <c r="C659" i="7"/>
  <c r="B659" i="7"/>
  <c r="C658" i="7"/>
  <c r="B658" i="7"/>
  <c r="C657" i="7"/>
  <c r="B657" i="7"/>
  <c r="C656" i="7"/>
  <c r="B656" i="7"/>
  <c r="C655" i="7"/>
  <c r="B655" i="7"/>
  <c r="C654" i="7"/>
  <c r="B654" i="7"/>
  <c r="C653" i="7"/>
  <c r="B653" i="7"/>
  <c r="C652" i="7"/>
  <c r="B652" i="7"/>
  <c r="C651" i="7"/>
  <c r="B651" i="7"/>
  <c r="C650" i="7"/>
  <c r="B650" i="7"/>
  <c r="C649" i="7"/>
  <c r="B649" i="7"/>
  <c r="C648" i="7"/>
  <c r="B648" i="7"/>
  <c r="C647" i="7"/>
  <c r="B647" i="7"/>
  <c r="C646" i="7"/>
  <c r="B646" i="7"/>
  <c r="C645" i="7"/>
  <c r="B645" i="7"/>
  <c r="C644" i="7"/>
  <c r="B644" i="7"/>
  <c r="C643" i="7"/>
  <c r="B643" i="7"/>
  <c r="C642" i="7"/>
  <c r="B642" i="7"/>
  <c r="C641" i="7"/>
  <c r="B641" i="7"/>
  <c r="C640" i="7"/>
  <c r="B640" i="7"/>
  <c r="C639" i="7"/>
  <c r="B639" i="7"/>
  <c r="C638" i="7"/>
  <c r="B638" i="7"/>
  <c r="C637" i="7"/>
  <c r="B637" i="7"/>
  <c r="C636" i="7"/>
  <c r="B636" i="7"/>
  <c r="C635" i="7"/>
  <c r="B635" i="7"/>
  <c r="C634" i="7"/>
  <c r="B634" i="7"/>
  <c r="C633" i="7"/>
  <c r="B633" i="7"/>
  <c r="C632" i="7"/>
  <c r="B632" i="7"/>
  <c r="C631" i="7"/>
  <c r="B631" i="7"/>
  <c r="C630" i="7"/>
  <c r="B630" i="7"/>
  <c r="C629" i="7"/>
  <c r="B629" i="7"/>
  <c r="C628" i="7"/>
  <c r="B628" i="7"/>
  <c r="C627" i="7"/>
  <c r="B627" i="7"/>
  <c r="C626" i="7"/>
  <c r="B626" i="7"/>
  <c r="C625" i="7"/>
  <c r="B625" i="7"/>
  <c r="C624" i="7"/>
  <c r="B624" i="7"/>
  <c r="C623" i="7"/>
  <c r="B623" i="7"/>
  <c r="C622" i="7"/>
  <c r="B622" i="7"/>
  <c r="C621" i="7"/>
  <c r="B621" i="7"/>
  <c r="C620" i="7"/>
  <c r="B620" i="7"/>
  <c r="C619" i="7"/>
  <c r="B619" i="7"/>
  <c r="C618" i="7"/>
  <c r="B618" i="7"/>
  <c r="C617" i="7"/>
  <c r="B617" i="7"/>
  <c r="C616" i="7"/>
  <c r="B616" i="7"/>
  <c r="C615" i="7"/>
  <c r="B615" i="7"/>
  <c r="C614" i="7"/>
  <c r="B614" i="7"/>
  <c r="C613" i="7"/>
  <c r="B613" i="7"/>
  <c r="C612" i="7"/>
  <c r="B612" i="7"/>
  <c r="C611" i="7"/>
  <c r="B611" i="7"/>
  <c r="C610" i="7"/>
  <c r="B610" i="7"/>
  <c r="C609" i="7"/>
  <c r="B609" i="7"/>
  <c r="C608" i="7"/>
  <c r="B608" i="7"/>
  <c r="C607" i="7"/>
  <c r="B607" i="7"/>
  <c r="C606" i="7"/>
  <c r="B606" i="7"/>
  <c r="C605" i="7"/>
  <c r="B605" i="7"/>
  <c r="C604" i="7"/>
  <c r="B604" i="7"/>
  <c r="C603" i="7"/>
  <c r="B603" i="7"/>
  <c r="C602" i="7"/>
  <c r="B602" i="7"/>
  <c r="C601" i="7"/>
  <c r="B601" i="7"/>
  <c r="C600" i="7"/>
  <c r="B600" i="7"/>
  <c r="C599" i="7"/>
  <c r="B599" i="7"/>
  <c r="C598" i="7"/>
  <c r="B598" i="7"/>
  <c r="C597" i="7"/>
  <c r="B597" i="7"/>
  <c r="C596" i="7"/>
  <c r="B596" i="7"/>
  <c r="C595" i="7"/>
  <c r="B595" i="7"/>
  <c r="C594" i="7"/>
  <c r="B594" i="7"/>
  <c r="C593" i="7"/>
  <c r="B593" i="7"/>
  <c r="C592" i="7"/>
  <c r="B592" i="7"/>
  <c r="C591" i="7"/>
  <c r="B591" i="7"/>
  <c r="C590" i="7"/>
  <c r="B590" i="7"/>
  <c r="C589" i="7"/>
  <c r="B589" i="7"/>
  <c r="C588" i="7"/>
  <c r="B588" i="7"/>
  <c r="C587" i="7"/>
  <c r="B587" i="7"/>
  <c r="C586" i="7"/>
  <c r="B586" i="7"/>
  <c r="C585" i="7"/>
  <c r="B585" i="7"/>
  <c r="C584" i="7"/>
  <c r="B584" i="7"/>
  <c r="C583" i="7"/>
  <c r="B583" i="7"/>
  <c r="C582" i="7"/>
  <c r="B582" i="7"/>
  <c r="C581" i="7"/>
  <c r="B581" i="7"/>
  <c r="C580" i="7"/>
  <c r="B580" i="7"/>
  <c r="C579" i="7"/>
  <c r="B579" i="7"/>
  <c r="C578" i="7"/>
  <c r="B578" i="7"/>
  <c r="C577" i="7"/>
  <c r="B577" i="7"/>
  <c r="C576" i="7"/>
  <c r="B576" i="7"/>
  <c r="C575" i="7"/>
  <c r="B575" i="7"/>
  <c r="C574" i="7"/>
  <c r="B574" i="7"/>
  <c r="C573" i="7"/>
  <c r="B573" i="7"/>
  <c r="C572" i="7"/>
  <c r="B572" i="7"/>
  <c r="C571" i="7"/>
  <c r="B571" i="7"/>
  <c r="C570" i="7"/>
  <c r="B570" i="7"/>
  <c r="C569" i="7"/>
  <c r="B569" i="7"/>
  <c r="C568" i="7"/>
  <c r="B568" i="7"/>
  <c r="C567" i="7"/>
  <c r="B567" i="7"/>
  <c r="C566" i="7"/>
  <c r="B566" i="7"/>
  <c r="C565" i="7"/>
  <c r="B565" i="7"/>
  <c r="C564" i="7"/>
  <c r="B564" i="7"/>
  <c r="C563" i="7"/>
  <c r="B563" i="7"/>
  <c r="C562" i="7"/>
  <c r="B562" i="7"/>
  <c r="C561" i="7"/>
  <c r="B561" i="7"/>
  <c r="C560" i="7"/>
  <c r="B560" i="7"/>
  <c r="C559" i="7"/>
  <c r="B559" i="7"/>
  <c r="C558" i="7"/>
  <c r="B558" i="7"/>
  <c r="C557" i="7"/>
  <c r="B557" i="7"/>
  <c r="C556" i="7"/>
  <c r="B556" i="7"/>
  <c r="C555" i="7"/>
  <c r="B555" i="7"/>
  <c r="C554" i="7"/>
  <c r="B554" i="7"/>
  <c r="C553" i="7"/>
  <c r="B553" i="7"/>
  <c r="C552" i="7"/>
  <c r="B552" i="7"/>
  <c r="C551" i="7"/>
  <c r="B551" i="7"/>
  <c r="C550" i="7"/>
  <c r="B550" i="7"/>
  <c r="C549" i="7"/>
  <c r="B549" i="7"/>
  <c r="C548" i="7"/>
  <c r="B548" i="7"/>
  <c r="C547" i="7"/>
  <c r="B547" i="7"/>
  <c r="C546" i="7"/>
  <c r="B546" i="7"/>
  <c r="C545" i="7"/>
  <c r="B545" i="7"/>
  <c r="C544" i="7"/>
  <c r="B544" i="7"/>
  <c r="C543" i="7"/>
  <c r="B543" i="7"/>
  <c r="C542" i="7"/>
  <c r="B542" i="7"/>
  <c r="C541" i="7"/>
  <c r="B541" i="7"/>
  <c r="C540" i="7"/>
  <c r="B540" i="7"/>
  <c r="C539" i="7"/>
  <c r="B539" i="7"/>
  <c r="C538" i="7"/>
  <c r="B538" i="7"/>
  <c r="C537" i="7"/>
  <c r="B537" i="7"/>
  <c r="C536" i="7"/>
  <c r="B536" i="7"/>
  <c r="C535" i="7"/>
  <c r="B535" i="7"/>
  <c r="C534" i="7"/>
  <c r="B534" i="7"/>
  <c r="C533" i="7"/>
  <c r="B533" i="7"/>
  <c r="C532" i="7"/>
  <c r="B532" i="7"/>
  <c r="C531" i="7"/>
  <c r="B531" i="7"/>
  <c r="C530" i="7"/>
  <c r="B530" i="7"/>
  <c r="C529" i="7"/>
  <c r="B529" i="7"/>
  <c r="C528" i="7"/>
  <c r="B528" i="7"/>
  <c r="C527" i="7"/>
  <c r="B527" i="7"/>
  <c r="C526" i="7"/>
  <c r="B526" i="7"/>
  <c r="C525" i="7"/>
  <c r="B525" i="7"/>
  <c r="C524" i="7"/>
  <c r="B524" i="7"/>
  <c r="C523" i="7"/>
  <c r="B523" i="7"/>
  <c r="C522" i="7"/>
  <c r="B522" i="7"/>
  <c r="C521" i="7"/>
  <c r="B521" i="7"/>
  <c r="C520" i="7"/>
  <c r="B520" i="7"/>
  <c r="C519" i="7"/>
  <c r="B519" i="7"/>
  <c r="C518" i="7"/>
  <c r="B518" i="7"/>
  <c r="C517" i="7"/>
  <c r="B517" i="7"/>
  <c r="C516" i="7"/>
  <c r="B516" i="7"/>
  <c r="C515" i="7"/>
  <c r="B515" i="7"/>
  <c r="C514" i="7"/>
  <c r="B514" i="7"/>
  <c r="C513" i="7"/>
  <c r="B513" i="7"/>
  <c r="C512" i="7"/>
  <c r="B512" i="7"/>
  <c r="C511" i="7"/>
  <c r="B511" i="7"/>
  <c r="C510" i="7"/>
  <c r="B510" i="7"/>
  <c r="C509" i="7"/>
  <c r="B509" i="7"/>
  <c r="C508" i="7"/>
  <c r="B508" i="7"/>
  <c r="C507" i="7"/>
  <c r="B507" i="7"/>
  <c r="C506" i="7"/>
  <c r="B506" i="7"/>
  <c r="C505" i="7"/>
  <c r="B505" i="7"/>
  <c r="C504" i="7"/>
  <c r="B504" i="7"/>
  <c r="C503" i="7"/>
  <c r="B503" i="7"/>
  <c r="C502" i="7"/>
  <c r="B502" i="7"/>
  <c r="C501" i="7"/>
  <c r="B501" i="7"/>
  <c r="C500" i="7"/>
  <c r="B500" i="7"/>
  <c r="C499" i="7"/>
  <c r="B499" i="7"/>
  <c r="C498" i="7"/>
  <c r="B498" i="7"/>
  <c r="C497" i="7"/>
  <c r="B497" i="7"/>
  <c r="C496" i="7"/>
  <c r="B496" i="7"/>
  <c r="C495" i="7"/>
  <c r="B495" i="7"/>
  <c r="C494" i="7"/>
  <c r="B494" i="7"/>
  <c r="C493" i="7"/>
  <c r="B493" i="7"/>
  <c r="C492" i="7"/>
  <c r="B492" i="7"/>
  <c r="C491" i="7"/>
  <c r="B491" i="7"/>
  <c r="C490" i="7"/>
  <c r="B490" i="7"/>
  <c r="C489" i="7"/>
  <c r="B489" i="7"/>
  <c r="C488" i="7"/>
  <c r="B488" i="7"/>
  <c r="C487" i="7"/>
  <c r="B487" i="7"/>
  <c r="C486" i="7"/>
  <c r="B486" i="7"/>
  <c r="C485" i="7"/>
  <c r="B485" i="7"/>
  <c r="C484" i="7"/>
  <c r="B484" i="7"/>
  <c r="C483" i="7"/>
  <c r="B483" i="7"/>
  <c r="C482" i="7"/>
  <c r="B482" i="7"/>
  <c r="C481" i="7"/>
  <c r="B481" i="7"/>
  <c r="C480" i="7"/>
  <c r="B480" i="7"/>
  <c r="C479" i="7"/>
  <c r="B479" i="7"/>
  <c r="C478" i="7"/>
  <c r="B478" i="7"/>
  <c r="C477" i="7"/>
  <c r="B477" i="7"/>
  <c r="C476" i="7"/>
  <c r="B476" i="7"/>
  <c r="C475" i="7"/>
  <c r="B475" i="7"/>
  <c r="C474" i="7"/>
  <c r="B474" i="7"/>
  <c r="C473" i="7"/>
  <c r="B473" i="7"/>
  <c r="C472" i="7"/>
  <c r="B472" i="7"/>
  <c r="C471" i="7"/>
  <c r="B471" i="7"/>
  <c r="C470" i="7"/>
  <c r="B470" i="7"/>
  <c r="C469" i="7"/>
  <c r="B469" i="7"/>
  <c r="C468" i="7"/>
  <c r="B468" i="7"/>
  <c r="C467" i="7"/>
  <c r="B467" i="7"/>
  <c r="C466" i="7"/>
  <c r="B466" i="7"/>
  <c r="C465" i="7"/>
  <c r="B465" i="7"/>
  <c r="C464" i="7"/>
  <c r="B464" i="7"/>
  <c r="C463" i="7"/>
  <c r="B463" i="7"/>
  <c r="C462" i="7"/>
  <c r="B462" i="7"/>
  <c r="C461" i="7"/>
  <c r="B461" i="7"/>
  <c r="C460" i="7"/>
  <c r="B460" i="7"/>
  <c r="C459" i="7"/>
  <c r="B459" i="7"/>
  <c r="C458" i="7"/>
  <c r="B458" i="7"/>
  <c r="C457" i="7"/>
  <c r="B457" i="7"/>
  <c r="C456" i="7"/>
  <c r="B456" i="7"/>
  <c r="C455" i="7"/>
  <c r="B455" i="7"/>
  <c r="C454" i="7"/>
  <c r="B454" i="7"/>
  <c r="C453" i="7"/>
  <c r="B453" i="7"/>
  <c r="C452" i="7"/>
  <c r="B452" i="7"/>
  <c r="C451" i="7"/>
  <c r="B451" i="7"/>
  <c r="C450" i="7"/>
  <c r="B450" i="7"/>
  <c r="C449" i="7"/>
  <c r="B449" i="7"/>
  <c r="C448" i="7"/>
  <c r="B448" i="7"/>
  <c r="C447" i="7"/>
  <c r="B447" i="7"/>
  <c r="C446" i="7"/>
  <c r="B446" i="7"/>
  <c r="C445" i="7"/>
  <c r="B445" i="7"/>
  <c r="C444" i="7"/>
  <c r="B444" i="7"/>
  <c r="C443" i="7"/>
  <c r="B443" i="7"/>
  <c r="C442" i="7"/>
  <c r="B442" i="7"/>
  <c r="C441" i="7"/>
  <c r="B441" i="7"/>
  <c r="C440" i="7"/>
  <c r="B440" i="7"/>
  <c r="C439" i="7"/>
  <c r="B439" i="7"/>
  <c r="C438" i="7"/>
  <c r="B438" i="7"/>
  <c r="C437" i="7"/>
  <c r="B437" i="7"/>
  <c r="C436" i="7"/>
  <c r="B436" i="7"/>
  <c r="C435" i="7"/>
  <c r="B435" i="7"/>
  <c r="C434" i="7"/>
  <c r="B434" i="7"/>
  <c r="C433" i="7"/>
  <c r="B433" i="7"/>
  <c r="C432" i="7"/>
  <c r="B432" i="7"/>
  <c r="C431" i="7"/>
  <c r="B431" i="7"/>
  <c r="C430" i="7"/>
  <c r="B430" i="7"/>
  <c r="C429" i="7"/>
  <c r="B429" i="7"/>
  <c r="C428" i="7"/>
  <c r="B428" i="7"/>
  <c r="C427" i="7"/>
  <c r="B427" i="7"/>
  <c r="C426" i="7"/>
  <c r="B426" i="7"/>
  <c r="C425" i="7"/>
  <c r="B425" i="7"/>
  <c r="C424" i="7"/>
  <c r="B424" i="7"/>
  <c r="C423" i="7"/>
  <c r="B423" i="7"/>
  <c r="C422" i="7"/>
  <c r="B422" i="7"/>
  <c r="C421" i="7"/>
  <c r="B421" i="7"/>
  <c r="C420" i="7"/>
  <c r="B420" i="7"/>
  <c r="C419" i="7"/>
  <c r="B419" i="7"/>
  <c r="C418" i="7"/>
  <c r="B418" i="7"/>
  <c r="C417" i="7"/>
  <c r="B417" i="7"/>
  <c r="C416" i="7"/>
  <c r="B416" i="7"/>
  <c r="C415" i="7"/>
  <c r="B415" i="7"/>
  <c r="C414" i="7"/>
  <c r="B414" i="7"/>
  <c r="C413" i="7"/>
  <c r="B413" i="7"/>
  <c r="C412" i="7"/>
  <c r="B412" i="7"/>
  <c r="C411" i="7"/>
  <c r="B411" i="7"/>
  <c r="C410" i="7"/>
  <c r="B410" i="7"/>
  <c r="C409" i="7"/>
  <c r="B409" i="7"/>
  <c r="C408" i="7"/>
  <c r="B408" i="7"/>
  <c r="C407" i="7"/>
  <c r="B407" i="7"/>
  <c r="C406" i="7"/>
  <c r="B406" i="7"/>
  <c r="C405" i="7"/>
  <c r="B405" i="7"/>
  <c r="C404" i="7"/>
  <c r="B404" i="7"/>
  <c r="C403" i="7"/>
  <c r="B403" i="7"/>
  <c r="C402" i="7"/>
  <c r="B402" i="7"/>
  <c r="C401" i="7"/>
  <c r="B401" i="7"/>
  <c r="C400" i="7"/>
  <c r="B400" i="7"/>
  <c r="C399" i="7"/>
  <c r="B399" i="7"/>
  <c r="C398" i="7"/>
  <c r="B398" i="7"/>
  <c r="C397" i="7"/>
  <c r="B397" i="7"/>
  <c r="C396" i="7"/>
  <c r="B396" i="7"/>
  <c r="C395" i="7"/>
  <c r="B395" i="7"/>
  <c r="C394" i="7"/>
  <c r="B394" i="7"/>
  <c r="C393" i="7"/>
  <c r="B393" i="7"/>
  <c r="C392" i="7"/>
  <c r="B392" i="7"/>
  <c r="C391" i="7"/>
  <c r="B391" i="7"/>
  <c r="C390" i="7"/>
  <c r="B390" i="7"/>
  <c r="C389" i="7"/>
  <c r="B389" i="7"/>
  <c r="C388" i="7"/>
  <c r="B388" i="7"/>
  <c r="C387" i="7"/>
  <c r="B387" i="7"/>
  <c r="C386" i="7"/>
  <c r="B386" i="7"/>
  <c r="C385" i="7"/>
  <c r="B385" i="7"/>
  <c r="C384" i="7"/>
  <c r="B384" i="7"/>
  <c r="C383" i="7"/>
  <c r="B383" i="7"/>
  <c r="C382" i="7"/>
  <c r="B382" i="7"/>
  <c r="C381" i="7"/>
  <c r="B381" i="7"/>
  <c r="C380" i="7"/>
  <c r="B380" i="7"/>
  <c r="C379" i="7"/>
  <c r="B379" i="7"/>
  <c r="C378" i="7"/>
  <c r="B378" i="7"/>
  <c r="C377" i="7"/>
  <c r="B377" i="7"/>
  <c r="C376" i="7"/>
  <c r="B376" i="7"/>
  <c r="C375" i="7"/>
  <c r="B375" i="7"/>
  <c r="C374" i="7"/>
  <c r="B374" i="7"/>
  <c r="C373" i="7"/>
  <c r="B373" i="7"/>
  <c r="C372" i="7"/>
  <c r="B372" i="7"/>
  <c r="C371" i="7"/>
  <c r="B371" i="7"/>
  <c r="C370" i="7"/>
  <c r="B370" i="7"/>
  <c r="C369" i="7"/>
  <c r="B369" i="7"/>
  <c r="C368" i="7"/>
  <c r="B368" i="7"/>
  <c r="C367" i="7"/>
  <c r="B367" i="7"/>
  <c r="C366" i="7"/>
  <c r="B366" i="7"/>
  <c r="C365" i="7"/>
  <c r="B365" i="7"/>
  <c r="C364" i="7"/>
  <c r="B364" i="7"/>
  <c r="C363" i="7"/>
  <c r="B363" i="7"/>
  <c r="C362" i="7"/>
  <c r="B362" i="7"/>
  <c r="C361" i="7"/>
  <c r="B361" i="7"/>
  <c r="C360" i="7"/>
  <c r="B360" i="7"/>
  <c r="C359" i="7"/>
  <c r="B359" i="7"/>
  <c r="C358" i="7"/>
  <c r="B358" i="7"/>
  <c r="C357" i="7"/>
  <c r="B357" i="7"/>
  <c r="C356" i="7"/>
  <c r="B356" i="7"/>
  <c r="C355" i="7"/>
  <c r="B355" i="7"/>
  <c r="C354" i="7"/>
  <c r="B354" i="7"/>
  <c r="C353" i="7"/>
  <c r="B353" i="7"/>
  <c r="C352" i="7"/>
  <c r="B352" i="7"/>
  <c r="C351" i="7"/>
  <c r="B351" i="7"/>
  <c r="C350" i="7"/>
  <c r="B350" i="7"/>
  <c r="C349" i="7"/>
  <c r="B349" i="7"/>
  <c r="C348" i="7"/>
  <c r="B348" i="7"/>
  <c r="C347" i="7"/>
  <c r="B347" i="7"/>
  <c r="C346" i="7"/>
  <c r="B346" i="7"/>
  <c r="C345" i="7"/>
  <c r="B345" i="7"/>
  <c r="C344" i="7"/>
  <c r="B344" i="7"/>
  <c r="C343" i="7"/>
  <c r="B343" i="7"/>
  <c r="C342" i="7"/>
  <c r="B342" i="7"/>
  <c r="C341" i="7"/>
  <c r="B341" i="7"/>
  <c r="C340" i="7"/>
  <c r="B340" i="7"/>
  <c r="C339" i="7"/>
  <c r="B339" i="7"/>
  <c r="C338" i="7"/>
  <c r="B338" i="7"/>
  <c r="C337" i="7"/>
  <c r="B337" i="7"/>
  <c r="C336" i="7"/>
  <c r="B336" i="7"/>
  <c r="C335" i="7"/>
  <c r="B335" i="7"/>
  <c r="C334" i="7"/>
  <c r="B334" i="7"/>
  <c r="C333" i="7"/>
  <c r="B333" i="7"/>
  <c r="C332" i="7"/>
  <c r="B332" i="7"/>
  <c r="C331" i="7"/>
  <c r="B331" i="7"/>
  <c r="C330" i="7"/>
  <c r="B330" i="7"/>
  <c r="C329" i="7"/>
  <c r="B329" i="7"/>
  <c r="C328" i="7"/>
  <c r="B328" i="7"/>
  <c r="C327" i="7"/>
  <c r="B327" i="7"/>
  <c r="C326" i="7"/>
  <c r="B326" i="7"/>
  <c r="C325" i="7"/>
  <c r="B325" i="7"/>
  <c r="C324" i="7"/>
  <c r="B324" i="7"/>
  <c r="C323" i="7"/>
  <c r="B323" i="7"/>
  <c r="C322" i="7"/>
  <c r="B322" i="7"/>
  <c r="C321" i="7"/>
  <c r="B321" i="7"/>
  <c r="C320" i="7"/>
  <c r="B320" i="7"/>
  <c r="C319" i="7"/>
  <c r="B319" i="7"/>
  <c r="C318" i="7"/>
  <c r="B318" i="7"/>
  <c r="C317" i="7"/>
  <c r="B317" i="7"/>
  <c r="C316" i="7"/>
  <c r="B316" i="7"/>
  <c r="C315" i="7"/>
  <c r="B315" i="7"/>
  <c r="C314" i="7"/>
  <c r="B314" i="7"/>
  <c r="C313" i="7"/>
  <c r="B313" i="7"/>
  <c r="C312" i="7"/>
  <c r="B312" i="7"/>
  <c r="C311" i="7"/>
  <c r="B311" i="7"/>
  <c r="C310" i="7"/>
  <c r="B310" i="7"/>
  <c r="C309" i="7"/>
  <c r="B309" i="7"/>
  <c r="C308" i="7"/>
  <c r="B308" i="7"/>
  <c r="C307" i="7"/>
  <c r="B307" i="7"/>
  <c r="C306" i="7"/>
  <c r="B306" i="7"/>
  <c r="C305" i="7"/>
  <c r="B305" i="7"/>
  <c r="C304" i="7"/>
  <c r="B304" i="7"/>
  <c r="C303" i="7"/>
  <c r="B303" i="7"/>
  <c r="C302" i="7"/>
  <c r="B302" i="7"/>
  <c r="C301" i="7"/>
  <c r="B301" i="7"/>
  <c r="C300" i="7"/>
  <c r="B300" i="7"/>
  <c r="C299" i="7"/>
  <c r="B299" i="7"/>
  <c r="C298" i="7"/>
  <c r="B298" i="7"/>
  <c r="C297" i="7"/>
  <c r="B297" i="7"/>
  <c r="C296" i="7"/>
  <c r="B296" i="7"/>
  <c r="C295" i="7"/>
  <c r="B295" i="7"/>
  <c r="C294" i="7"/>
  <c r="B294" i="7"/>
  <c r="C293" i="7"/>
  <c r="B293" i="7"/>
  <c r="C292" i="7"/>
  <c r="B292" i="7"/>
  <c r="C291" i="7"/>
  <c r="B291" i="7"/>
  <c r="C290" i="7"/>
  <c r="B290" i="7"/>
  <c r="C289" i="7"/>
  <c r="B289" i="7"/>
  <c r="C288" i="7"/>
  <c r="B288" i="7"/>
  <c r="C287" i="7"/>
  <c r="B287" i="7"/>
  <c r="C286" i="7"/>
  <c r="B286" i="7"/>
  <c r="C285" i="7"/>
  <c r="B285" i="7"/>
  <c r="C284" i="7"/>
  <c r="B284" i="7"/>
  <c r="C283" i="7"/>
  <c r="B283" i="7"/>
  <c r="C282" i="7"/>
  <c r="B282" i="7"/>
  <c r="C281" i="7"/>
  <c r="B281" i="7"/>
  <c r="C280" i="7"/>
  <c r="B280" i="7"/>
  <c r="C279" i="7"/>
  <c r="B279" i="7"/>
  <c r="C278" i="7"/>
  <c r="B278" i="7"/>
  <c r="C277" i="7"/>
  <c r="B277" i="7"/>
  <c r="C276" i="7"/>
  <c r="B276" i="7"/>
  <c r="C275" i="7"/>
  <c r="B275" i="7"/>
  <c r="C274" i="7"/>
  <c r="B274" i="7"/>
  <c r="C273" i="7"/>
  <c r="B273" i="7"/>
  <c r="C272" i="7"/>
  <c r="B272" i="7"/>
  <c r="C271" i="7"/>
  <c r="B271" i="7"/>
  <c r="C270" i="7"/>
  <c r="B270" i="7"/>
  <c r="C269" i="7"/>
  <c r="B269" i="7"/>
  <c r="C268" i="7"/>
  <c r="B268" i="7"/>
  <c r="C267" i="7"/>
  <c r="B267" i="7"/>
  <c r="C266" i="7"/>
  <c r="B266" i="7"/>
  <c r="C265" i="7"/>
  <c r="B265" i="7"/>
  <c r="C264" i="7"/>
  <c r="B264" i="7"/>
  <c r="C263" i="7"/>
  <c r="B263" i="7"/>
  <c r="C262" i="7"/>
  <c r="B262" i="7"/>
  <c r="C261" i="7"/>
  <c r="B261" i="7"/>
  <c r="C260" i="7"/>
  <c r="B260" i="7"/>
  <c r="C259" i="7"/>
  <c r="B259" i="7"/>
  <c r="C258" i="7"/>
  <c r="B258" i="7"/>
  <c r="C257" i="7"/>
  <c r="B257" i="7"/>
  <c r="C256" i="7"/>
  <c r="B256" i="7"/>
  <c r="C255" i="7"/>
  <c r="B255" i="7"/>
  <c r="C254" i="7"/>
  <c r="B254" i="7"/>
  <c r="C253" i="7"/>
  <c r="B253" i="7"/>
  <c r="C252" i="7"/>
  <c r="B252" i="7"/>
  <c r="C251" i="7"/>
  <c r="B251" i="7"/>
  <c r="C250" i="7"/>
  <c r="B250" i="7"/>
  <c r="C249" i="7"/>
  <c r="B249" i="7"/>
  <c r="C248" i="7"/>
  <c r="B248" i="7"/>
  <c r="C247" i="7"/>
  <c r="B247" i="7"/>
  <c r="C246" i="7"/>
  <c r="B246" i="7"/>
  <c r="C245" i="7"/>
  <c r="B245" i="7"/>
  <c r="C244" i="7"/>
  <c r="B244" i="7"/>
  <c r="C243" i="7"/>
  <c r="B243" i="7"/>
  <c r="C242" i="7"/>
  <c r="B242" i="7"/>
  <c r="C241" i="7"/>
  <c r="B241" i="7"/>
  <c r="C240" i="7"/>
  <c r="B240" i="7"/>
  <c r="C239" i="7"/>
  <c r="B239" i="7"/>
  <c r="C238" i="7"/>
  <c r="B238" i="7"/>
  <c r="C237" i="7"/>
  <c r="B237" i="7"/>
  <c r="C236" i="7"/>
  <c r="B236" i="7"/>
  <c r="C235" i="7"/>
  <c r="B235" i="7"/>
  <c r="C234" i="7"/>
  <c r="B234" i="7"/>
  <c r="C233" i="7"/>
  <c r="B233" i="7"/>
  <c r="C232" i="7"/>
  <c r="B232" i="7"/>
  <c r="C231" i="7"/>
  <c r="B231" i="7"/>
  <c r="C230" i="7"/>
  <c r="B230" i="7"/>
  <c r="C229" i="7"/>
  <c r="B229" i="7"/>
  <c r="C228" i="7"/>
  <c r="B228" i="7"/>
  <c r="C227" i="7"/>
  <c r="B227" i="7"/>
  <c r="C226" i="7"/>
  <c r="B226" i="7"/>
  <c r="C225" i="7"/>
  <c r="B225" i="7"/>
  <c r="C224" i="7"/>
  <c r="B224" i="7"/>
  <c r="C223" i="7"/>
  <c r="B223" i="7"/>
  <c r="C222" i="7"/>
  <c r="B222" i="7"/>
  <c r="C221" i="7"/>
  <c r="B221" i="7"/>
  <c r="C220" i="7"/>
  <c r="B220" i="7"/>
  <c r="C219" i="7"/>
  <c r="B219" i="7"/>
  <c r="C218" i="7"/>
  <c r="B218" i="7"/>
  <c r="C217" i="7"/>
  <c r="B217" i="7"/>
  <c r="C216" i="7"/>
  <c r="B216" i="7"/>
  <c r="C215" i="7"/>
  <c r="B215" i="7"/>
  <c r="C214" i="7"/>
  <c r="B214" i="7"/>
  <c r="C213" i="7"/>
  <c r="B213" i="7"/>
  <c r="C212" i="7"/>
  <c r="B212" i="7"/>
  <c r="C211" i="7"/>
  <c r="B211" i="7"/>
  <c r="C210" i="7"/>
  <c r="B210" i="7"/>
  <c r="C209" i="7"/>
  <c r="B209" i="7"/>
  <c r="C208" i="7"/>
  <c r="B208" i="7"/>
  <c r="C207" i="7"/>
  <c r="B207" i="7"/>
  <c r="C206" i="7"/>
  <c r="B206" i="7"/>
  <c r="C205" i="7"/>
  <c r="B205" i="7"/>
  <c r="C204" i="7"/>
  <c r="B204" i="7"/>
  <c r="C203" i="7"/>
  <c r="B203" i="7"/>
  <c r="C202" i="7"/>
  <c r="B202" i="7"/>
  <c r="C201" i="7"/>
  <c r="B201" i="7"/>
  <c r="C200" i="7"/>
  <c r="B200" i="7"/>
  <c r="C199" i="7"/>
  <c r="B199" i="7"/>
  <c r="C198" i="7"/>
  <c r="B198" i="7"/>
  <c r="C197" i="7"/>
  <c r="B197" i="7"/>
  <c r="C196" i="7"/>
  <c r="B196" i="7"/>
  <c r="C195" i="7"/>
  <c r="B195" i="7"/>
  <c r="C194" i="7"/>
  <c r="B194" i="7"/>
  <c r="C193" i="7"/>
  <c r="B193" i="7"/>
  <c r="C192" i="7"/>
  <c r="B192" i="7"/>
  <c r="C191" i="7"/>
  <c r="B191" i="7"/>
  <c r="C190" i="7"/>
  <c r="B190" i="7"/>
  <c r="C189" i="7"/>
  <c r="B189" i="7"/>
  <c r="C188" i="7"/>
  <c r="B188" i="7"/>
  <c r="C187" i="7"/>
  <c r="B187" i="7"/>
  <c r="C186" i="7"/>
  <c r="B186" i="7"/>
  <c r="C185" i="7"/>
  <c r="B185" i="7"/>
  <c r="C184" i="7"/>
  <c r="B184" i="7"/>
  <c r="C183" i="7"/>
  <c r="B183" i="7"/>
  <c r="C182" i="7"/>
  <c r="B182" i="7"/>
  <c r="C181" i="7"/>
  <c r="B181" i="7"/>
  <c r="C180" i="7"/>
  <c r="B180" i="7"/>
  <c r="C179" i="7"/>
  <c r="B179" i="7"/>
  <c r="C178" i="7"/>
  <c r="B178" i="7"/>
  <c r="C177" i="7"/>
  <c r="B177" i="7"/>
  <c r="C176" i="7"/>
  <c r="B176" i="7"/>
  <c r="C175" i="7"/>
  <c r="B175" i="7"/>
  <c r="C174" i="7"/>
  <c r="B174" i="7"/>
  <c r="C173" i="7"/>
  <c r="B173" i="7"/>
  <c r="C172" i="7"/>
  <c r="B172" i="7"/>
  <c r="C171" i="7"/>
  <c r="B171" i="7"/>
  <c r="C170" i="7"/>
  <c r="B170" i="7"/>
  <c r="C169" i="7"/>
  <c r="B169" i="7"/>
  <c r="C168" i="7"/>
  <c r="B168" i="7"/>
  <c r="C167" i="7"/>
  <c r="B167" i="7"/>
  <c r="C166" i="7"/>
  <c r="B166" i="7"/>
  <c r="C165" i="7"/>
  <c r="B165" i="7"/>
  <c r="C164" i="7"/>
  <c r="B164" i="7"/>
  <c r="C163" i="7"/>
  <c r="B163" i="7"/>
  <c r="C162" i="7"/>
  <c r="B162" i="7"/>
  <c r="C161" i="7"/>
  <c r="B161" i="7"/>
  <c r="C160" i="7"/>
  <c r="B160" i="7"/>
  <c r="C159" i="7"/>
  <c r="B159" i="7"/>
  <c r="C158" i="7"/>
  <c r="B158" i="7"/>
  <c r="C157" i="7"/>
  <c r="B157" i="7"/>
  <c r="C156" i="7"/>
  <c r="B156" i="7"/>
  <c r="C155" i="7"/>
  <c r="B155" i="7"/>
  <c r="C154" i="7"/>
  <c r="B154" i="7"/>
  <c r="C153" i="7"/>
  <c r="B153" i="7"/>
  <c r="C152" i="7"/>
  <c r="B152" i="7"/>
  <c r="C151" i="7"/>
  <c r="B151" i="7"/>
  <c r="C150" i="7"/>
  <c r="B150" i="7"/>
  <c r="C149" i="7"/>
  <c r="B149" i="7"/>
  <c r="C148" i="7"/>
  <c r="B148" i="7"/>
  <c r="C147" i="7"/>
  <c r="B147" i="7"/>
  <c r="C146" i="7"/>
  <c r="B146" i="7"/>
  <c r="C145" i="7"/>
  <c r="B145" i="7"/>
  <c r="C144" i="7"/>
  <c r="B144" i="7"/>
  <c r="C143" i="7"/>
  <c r="B143" i="7"/>
  <c r="C142" i="7"/>
  <c r="B142" i="7"/>
  <c r="C141" i="7"/>
  <c r="B141" i="7"/>
  <c r="C140" i="7"/>
  <c r="B140" i="7"/>
  <c r="C139" i="7"/>
  <c r="B139" i="7"/>
  <c r="C138" i="7"/>
  <c r="B138" i="7"/>
  <c r="C137" i="7"/>
  <c r="B137" i="7"/>
  <c r="C136" i="7"/>
  <c r="B136" i="7"/>
  <c r="C135" i="7"/>
  <c r="B135" i="7"/>
  <c r="C134" i="7"/>
  <c r="B134" i="7"/>
  <c r="C133" i="7"/>
  <c r="B133" i="7"/>
  <c r="C132" i="7"/>
  <c r="B132" i="7"/>
  <c r="C131" i="7"/>
  <c r="B131" i="7"/>
  <c r="C130" i="7"/>
  <c r="B130" i="7"/>
  <c r="C129" i="7"/>
  <c r="B129" i="7"/>
  <c r="C128" i="7"/>
  <c r="B128" i="7"/>
  <c r="C127" i="7"/>
  <c r="B127" i="7"/>
  <c r="C126" i="7"/>
  <c r="B126" i="7"/>
  <c r="C125" i="7"/>
  <c r="B125" i="7"/>
  <c r="C124" i="7"/>
  <c r="B124" i="7"/>
  <c r="C123" i="7"/>
  <c r="B123" i="7"/>
  <c r="C122" i="7"/>
  <c r="B122" i="7"/>
  <c r="C121" i="7"/>
  <c r="B121" i="7"/>
  <c r="C120" i="7"/>
  <c r="B120" i="7"/>
  <c r="C119" i="7"/>
  <c r="B119" i="7"/>
  <c r="C118" i="7"/>
  <c r="B118" i="7"/>
  <c r="C117" i="7"/>
  <c r="B117" i="7"/>
  <c r="C116" i="7"/>
  <c r="B116" i="7"/>
  <c r="C115" i="7"/>
  <c r="B115" i="7"/>
  <c r="C114" i="7"/>
  <c r="B114" i="7"/>
  <c r="C113" i="7"/>
  <c r="B113" i="7"/>
  <c r="C112" i="7"/>
  <c r="B112" i="7"/>
  <c r="C111" i="7"/>
  <c r="B111" i="7"/>
  <c r="C110" i="7"/>
  <c r="B110" i="7"/>
  <c r="C109" i="7"/>
  <c r="B109" i="7"/>
  <c r="C108" i="7"/>
  <c r="B108" i="7"/>
  <c r="C107" i="7"/>
  <c r="B107" i="7"/>
  <c r="C106" i="7"/>
  <c r="B106" i="7"/>
  <c r="C105" i="7"/>
  <c r="B105" i="7"/>
  <c r="C104" i="7"/>
  <c r="B104" i="7"/>
  <c r="C103" i="7"/>
  <c r="B103" i="7"/>
  <c r="C102" i="7"/>
  <c r="B102" i="7"/>
  <c r="C101" i="7"/>
  <c r="B101" i="7"/>
  <c r="C100" i="7"/>
  <c r="B100" i="7"/>
  <c r="C99" i="7"/>
  <c r="B99" i="7"/>
  <c r="C98" i="7"/>
  <c r="B98" i="7"/>
  <c r="C97" i="7"/>
  <c r="B97" i="7"/>
  <c r="C96" i="7"/>
  <c r="B96" i="7"/>
  <c r="C95" i="7"/>
  <c r="B95" i="7"/>
  <c r="C94" i="7"/>
  <c r="B94" i="7"/>
  <c r="C93" i="7"/>
  <c r="B93" i="7"/>
  <c r="C92" i="7"/>
  <c r="B92" i="7"/>
  <c r="C91" i="7"/>
  <c r="B91" i="7"/>
  <c r="C90" i="7"/>
  <c r="B90" i="7"/>
  <c r="C89" i="7"/>
  <c r="B89" i="7"/>
  <c r="C88" i="7"/>
  <c r="B88" i="7"/>
  <c r="C87" i="7"/>
  <c r="B87" i="7"/>
  <c r="C86" i="7"/>
  <c r="B86" i="7"/>
  <c r="C85" i="7"/>
  <c r="B85" i="7"/>
  <c r="C84" i="7"/>
  <c r="B84" i="7"/>
  <c r="C83" i="7"/>
  <c r="B83" i="7"/>
  <c r="C82" i="7"/>
  <c r="B82" i="7"/>
  <c r="C81" i="7"/>
  <c r="B81" i="7"/>
  <c r="C80" i="7"/>
  <c r="B80" i="7"/>
  <c r="C79" i="7"/>
  <c r="B79" i="7"/>
  <c r="C78" i="7"/>
  <c r="B78" i="7"/>
  <c r="C77" i="7"/>
  <c r="B77" i="7"/>
  <c r="C76" i="7"/>
  <c r="B76" i="7"/>
  <c r="C75" i="7"/>
  <c r="B75" i="7"/>
  <c r="C74" i="7"/>
  <c r="B74" i="7"/>
  <c r="C73" i="7"/>
  <c r="B73" i="7"/>
  <c r="C72" i="7"/>
  <c r="B72" i="7"/>
  <c r="C71" i="7"/>
  <c r="B71" i="7"/>
  <c r="C70" i="7"/>
  <c r="B70" i="7"/>
  <c r="C69" i="7"/>
  <c r="B69" i="7"/>
  <c r="C68" i="7"/>
  <c r="B68" i="7"/>
  <c r="C67" i="7"/>
  <c r="B67" i="7"/>
  <c r="C66" i="7"/>
  <c r="B66" i="7"/>
  <c r="C65" i="7"/>
  <c r="B65" i="7"/>
  <c r="C64" i="7"/>
  <c r="B64" i="7"/>
  <c r="C63" i="7"/>
  <c r="B63" i="7"/>
  <c r="C62" i="7"/>
  <c r="B62" i="7"/>
  <c r="C61" i="7"/>
  <c r="B61" i="7"/>
  <c r="C60" i="7"/>
  <c r="B60" i="7"/>
  <c r="C59" i="7"/>
  <c r="B59" i="7"/>
  <c r="C58" i="7"/>
  <c r="B58" i="7"/>
  <c r="C57" i="7"/>
  <c r="B57" i="7"/>
  <c r="C56" i="7"/>
  <c r="B56" i="7"/>
  <c r="C55" i="7"/>
  <c r="B55" i="7"/>
  <c r="C54" i="7"/>
  <c r="B54" i="7"/>
  <c r="C53" i="7"/>
  <c r="B53" i="7"/>
  <c r="C52" i="7"/>
  <c r="B52" i="7"/>
  <c r="C51" i="7"/>
  <c r="B51" i="7"/>
  <c r="C50" i="7"/>
  <c r="B50" i="7"/>
  <c r="C49" i="7"/>
  <c r="B49" i="7"/>
  <c r="C48" i="7"/>
  <c r="B48" i="7"/>
  <c r="C47" i="7"/>
  <c r="B47" i="7"/>
  <c r="C46" i="7"/>
  <c r="B46" i="7"/>
  <c r="C45" i="7"/>
  <c r="B45" i="7"/>
  <c r="C44" i="7"/>
  <c r="B44" i="7"/>
  <c r="C43" i="7"/>
  <c r="B43" i="7"/>
  <c r="C42" i="7"/>
  <c r="B42" i="7"/>
  <c r="C41" i="7"/>
  <c r="B41" i="7"/>
  <c r="C40" i="7"/>
  <c r="B40" i="7"/>
  <c r="C39" i="7"/>
  <c r="B39" i="7"/>
  <c r="C38" i="7"/>
  <c r="B38" i="7"/>
  <c r="C37" i="7"/>
  <c r="B37" i="7"/>
  <c r="C36" i="7"/>
  <c r="B36" i="7"/>
  <c r="C35" i="7"/>
  <c r="B35" i="7"/>
  <c r="C34" i="7"/>
  <c r="B34" i="7"/>
  <c r="C33" i="7"/>
  <c r="B33" i="7"/>
  <c r="C32" i="7"/>
  <c r="B32" i="7"/>
  <c r="C31" i="7"/>
  <c r="B31" i="7"/>
  <c r="C30" i="7"/>
  <c r="B30" i="7"/>
  <c r="C29" i="7"/>
  <c r="B29" i="7"/>
  <c r="C28" i="7"/>
  <c r="B28" i="7"/>
  <c r="C27" i="7"/>
  <c r="B27" i="7"/>
  <c r="C26" i="7"/>
  <c r="B26" i="7"/>
  <c r="C25" i="7"/>
  <c r="B25" i="7"/>
  <c r="C24" i="7"/>
  <c r="B24" i="7"/>
  <c r="C23" i="7"/>
  <c r="B23" i="7"/>
  <c r="C22" i="7"/>
  <c r="B22" i="7"/>
  <c r="C21" i="7"/>
  <c r="B21" i="7"/>
  <c r="C20" i="7"/>
  <c r="B20" i="7"/>
  <c r="C19" i="7"/>
  <c r="B19" i="7"/>
  <c r="C18" i="7"/>
  <c r="B18" i="7"/>
  <c r="C17" i="7"/>
  <c r="B17" i="7"/>
  <c r="C16" i="7"/>
  <c r="B16" i="7"/>
  <c r="C15" i="7"/>
  <c r="B15" i="7"/>
  <c r="C14" i="7"/>
  <c r="B14" i="7"/>
  <c r="C13" i="7"/>
  <c r="B13" i="7"/>
  <c r="C12" i="7"/>
  <c r="B12" i="7"/>
  <c r="C11" i="7"/>
  <c r="B11" i="7"/>
  <c r="C10" i="7"/>
  <c r="B10" i="7"/>
  <c r="C9" i="7"/>
  <c r="B9" i="7"/>
  <c r="C8" i="7"/>
  <c r="B8" i="7"/>
  <c r="C7" i="7"/>
  <c r="B7" i="7"/>
  <c r="C6" i="7"/>
  <c r="B6" i="7"/>
  <c r="C5" i="7"/>
  <c r="B5" i="7"/>
  <c r="C4" i="7"/>
  <c r="B4" i="7"/>
  <c r="C3" i="7"/>
  <c r="B3" i="7"/>
  <c r="C2" i="7"/>
  <c r="B2" i="7"/>
  <c r="R1010" i="2" a="1"/>
  <c r="R1010" i="2"/>
  <c r="Q1010" i="2" a="1"/>
  <c r="Q1010" i="2"/>
  <c r="P1010" i="2" a="1"/>
  <c r="P1010" i="2"/>
  <c r="O1010" i="2" a="1"/>
  <c r="O1010" i="2"/>
  <c r="T1009" i="2"/>
  <c r="S1009" i="2"/>
  <c r="R1009" i="2" a="1"/>
  <c r="R1009" i="2"/>
  <c r="Q1009" i="2" a="1"/>
  <c r="Q1009" i="2"/>
  <c r="P1009" i="2" a="1"/>
  <c r="P1009" i="2"/>
  <c r="O1009" i="2" a="1"/>
  <c r="O1009" i="2"/>
  <c r="R1008" i="2"/>
  <c r="Q1008" i="2"/>
  <c r="P1008" i="2"/>
  <c r="O1008" i="2"/>
  <c r="R1007" i="2"/>
  <c r="Q1007" i="2"/>
  <c r="P1007" i="2"/>
  <c r="O1007" i="2"/>
  <c r="R1006" i="2"/>
  <c r="Q1006" i="2"/>
  <c r="P1006" i="2"/>
  <c r="O1006" i="2"/>
  <c r="R1005" i="2"/>
  <c r="Q1005" i="2"/>
  <c r="P1005" i="2"/>
  <c r="O1005" i="2"/>
  <c r="R1004" i="2"/>
  <c r="Q1004" i="2"/>
  <c r="P1004" i="2"/>
  <c r="O1004" i="2"/>
  <c r="R1003" i="2"/>
  <c r="Q1003" i="2"/>
  <c r="P1003" i="2"/>
  <c r="O1003" i="2"/>
  <c r="R1002" i="2"/>
  <c r="Q1002" i="2"/>
  <c r="P1002" i="2"/>
  <c r="O1002" i="2"/>
  <c r="U604" i="2"/>
  <c r="U603" i="2"/>
  <c r="U602" i="2"/>
  <c r="U601" i="2"/>
  <c r="U600" i="2"/>
  <c r="U599" i="2"/>
  <c r="U598" i="2"/>
  <c r="U597" i="2"/>
  <c r="U596" i="2"/>
  <c r="U595" i="2"/>
  <c r="U594" i="2"/>
  <c r="U593" i="2"/>
  <c r="U592" i="2"/>
  <c r="U591" i="2"/>
  <c r="U590" i="2"/>
  <c r="U589" i="2"/>
  <c r="U588" i="2"/>
  <c r="U587" i="2"/>
  <c r="U586" i="2"/>
  <c r="U585" i="2"/>
  <c r="U584" i="2"/>
  <c r="U583" i="2"/>
  <c r="U582" i="2"/>
  <c r="U581" i="2"/>
  <c r="U580" i="2"/>
  <c r="U579" i="2"/>
  <c r="U578" i="2"/>
  <c r="U577" i="2"/>
  <c r="U576" i="2"/>
  <c r="U575" i="2"/>
  <c r="U574" i="2"/>
  <c r="U573" i="2"/>
  <c r="U572" i="2"/>
  <c r="U571" i="2"/>
  <c r="U570" i="2"/>
  <c r="U569" i="2"/>
  <c r="U568" i="2"/>
  <c r="U567" i="2"/>
  <c r="U566" i="2"/>
  <c r="U565" i="2"/>
  <c r="U564" i="2"/>
  <c r="U563" i="2"/>
  <c r="U562" i="2"/>
  <c r="U561" i="2"/>
  <c r="U560" i="2"/>
  <c r="U559" i="2"/>
  <c r="U558" i="2"/>
  <c r="U557" i="2"/>
  <c r="U556" i="2"/>
  <c r="U555" i="2"/>
  <c r="U554" i="2"/>
  <c r="U553" i="2"/>
  <c r="U552" i="2"/>
  <c r="U551" i="2"/>
  <c r="U550" i="2"/>
  <c r="U549" i="2"/>
  <c r="U548" i="2"/>
  <c r="U547" i="2"/>
  <c r="U546" i="2"/>
  <c r="U545" i="2"/>
  <c r="U544" i="2"/>
  <c r="U543" i="2"/>
  <c r="U542" i="2"/>
  <c r="U541" i="2"/>
  <c r="U540" i="2"/>
  <c r="U539" i="2"/>
  <c r="U538" i="2"/>
  <c r="U537" i="2"/>
  <c r="U536" i="2"/>
  <c r="U535" i="2"/>
  <c r="U534" i="2"/>
  <c r="U533" i="2"/>
  <c r="U532" i="2"/>
  <c r="U531" i="2"/>
  <c r="U530" i="2"/>
  <c r="U529" i="2"/>
  <c r="U528" i="2"/>
  <c r="U527" i="2"/>
  <c r="U526" i="2"/>
  <c r="U525" i="2"/>
  <c r="U524" i="2"/>
  <c r="U523" i="2"/>
  <c r="U522" i="2"/>
  <c r="U521" i="2"/>
  <c r="U520" i="2"/>
  <c r="U519" i="2"/>
  <c r="U518" i="2"/>
  <c r="U517" i="2"/>
  <c r="U516" i="2"/>
  <c r="U515" i="2"/>
  <c r="U514" i="2"/>
  <c r="U513" i="2"/>
  <c r="U512" i="2"/>
  <c r="U511" i="2"/>
  <c r="U510" i="2"/>
  <c r="U509" i="2"/>
  <c r="U508" i="2"/>
  <c r="U507" i="2"/>
  <c r="U506" i="2"/>
  <c r="U505" i="2"/>
  <c r="U504" i="2"/>
  <c r="U503" i="2"/>
  <c r="U502" i="2"/>
  <c r="U501" i="2"/>
  <c r="U500" i="2"/>
  <c r="U499" i="2"/>
  <c r="U498" i="2"/>
  <c r="U497" i="2"/>
  <c r="U496" i="2"/>
  <c r="U495" i="2"/>
  <c r="U494" i="2"/>
  <c r="U493" i="2"/>
  <c r="U492" i="2"/>
  <c r="U491" i="2"/>
  <c r="U490" i="2"/>
  <c r="U489" i="2"/>
  <c r="U488" i="2"/>
  <c r="U487" i="2"/>
  <c r="U486" i="2"/>
  <c r="U485" i="2"/>
  <c r="U484" i="2"/>
  <c r="U483" i="2"/>
  <c r="U482" i="2"/>
  <c r="U481" i="2"/>
  <c r="U480" i="2"/>
  <c r="U479" i="2"/>
  <c r="U478" i="2"/>
  <c r="U477" i="2"/>
  <c r="U476" i="2"/>
  <c r="U475" i="2"/>
  <c r="U474" i="2"/>
  <c r="U473" i="2"/>
  <c r="U472" i="2"/>
  <c r="U471" i="2"/>
  <c r="U470" i="2"/>
  <c r="U469" i="2"/>
  <c r="U468" i="2"/>
  <c r="U467" i="2"/>
  <c r="U466" i="2"/>
  <c r="U465" i="2"/>
  <c r="U464" i="2"/>
  <c r="U463" i="2"/>
  <c r="U462" i="2"/>
  <c r="U461" i="2"/>
  <c r="U460" i="2"/>
  <c r="U459" i="2"/>
  <c r="U458" i="2"/>
  <c r="U457" i="2"/>
  <c r="U456" i="2"/>
  <c r="U455" i="2"/>
  <c r="U454" i="2"/>
  <c r="U453" i="2"/>
  <c r="U452" i="2"/>
  <c r="U451" i="2"/>
  <c r="U450" i="2"/>
  <c r="U449" i="2"/>
  <c r="U448" i="2"/>
  <c r="U447" i="2"/>
  <c r="U446" i="2"/>
  <c r="U445" i="2"/>
  <c r="U444" i="2"/>
  <c r="U443" i="2"/>
  <c r="U442" i="2"/>
  <c r="U441" i="2"/>
  <c r="U440" i="2"/>
  <c r="U439" i="2"/>
  <c r="U438" i="2"/>
  <c r="U437" i="2"/>
  <c r="U436" i="2"/>
  <c r="U435" i="2"/>
  <c r="U434" i="2"/>
  <c r="U433" i="2"/>
  <c r="U432" i="2"/>
  <c r="U431" i="2"/>
  <c r="U430" i="2"/>
  <c r="U429" i="2"/>
  <c r="U428" i="2"/>
  <c r="U427" i="2"/>
  <c r="U426" i="2"/>
  <c r="U425" i="2"/>
  <c r="U424" i="2"/>
  <c r="U423" i="2"/>
  <c r="U422" i="2"/>
  <c r="U421" i="2"/>
  <c r="U420" i="2"/>
  <c r="U419" i="2"/>
  <c r="U418" i="2"/>
  <c r="U417" i="2"/>
  <c r="U416" i="2"/>
  <c r="U415" i="2"/>
  <c r="U414" i="2"/>
  <c r="U413" i="2"/>
  <c r="U412" i="2"/>
  <c r="U411" i="2"/>
  <c r="U410" i="2"/>
  <c r="U409" i="2"/>
  <c r="U408" i="2"/>
  <c r="U407" i="2"/>
  <c r="U406" i="2"/>
  <c r="U405" i="2"/>
  <c r="U404" i="2"/>
  <c r="U403" i="2"/>
  <c r="U402" i="2"/>
  <c r="U401" i="2"/>
  <c r="U400" i="2"/>
  <c r="U399" i="2"/>
  <c r="U398" i="2"/>
  <c r="U397" i="2"/>
  <c r="U396" i="2"/>
  <c r="U395" i="2"/>
  <c r="U394" i="2"/>
  <c r="U393" i="2"/>
  <c r="U392" i="2"/>
  <c r="U391" i="2"/>
  <c r="U390" i="2"/>
  <c r="U389" i="2"/>
  <c r="U388" i="2"/>
  <c r="U387" i="2"/>
  <c r="U386" i="2"/>
  <c r="U385" i="2"/>
  <c r="U384" i="2"/>
  <c r="U383" i="2"/>
  <c r="U382" i="2"/>
  <c r="U381" i="2"/>
  <c r="U380" i="2"/>
  <c r="U379" i="2"/>
  <c r="U378" i="2"/>
  <c r="U377" i="2"/>
  <c r="U376" i="2"/>
  <c r="U375" i="2"/>
  <c r="U374" i="2"/>
  <c r="U373" i="2"/>
  <c r="U372" i="2"/>
  <c r="U371" i="2"/>
  <c r="U370" i="2"/>
  <c r="U369" i="2"/>
  <c r="U368" i="2"/>
  <c r="U367" i="2"/>
  <c r="U366" i="2"/>
  <c r="U365" i="2"/>
  <c r="U364" i="2"/>
  <c r="U363" i="2"/>
  <c r="U362" i="2"/>
  <c r="U361" i="2"/>
  <c r="U360" i="2"/>
  <c r="U359" i="2"/>
  <c r="U358" i="2"/>
  <c r="U357" i="2"/>
  <c r="U356" i="2"/>
  <c r="U355" i="2"/>
  <c r="U354" i="2"/>
  <c r="U353" i="2"/>
  <c r="U352" i="2"/>
  <c r="U351" i="2"/>
  <c r="U350" i="2"/>
  <c r="U349" i="2"/>
  <c r="U348" i="2"/>
  <c r="U347" i="2"/>
  <c r="U346" i="2"/>
  <c r="U345" i="2"/>
  <c r="U344" i="2"/>
  <c r="U343" i="2"/>
  <c r="U342" i="2"/>
  <c r="U341" i="2"/>
  <c r="U340" i="2"/>
  <c r="U339" i="2"/>
  <c r="U338" i="2"/>
  <c r="U337" i="2"/>
  <c r="U336" i="2"/>
  <c r="U335" i="2"/>
  <c r="U334" i="2"/>
  <c r="U333" i="2"/>
  <c r="U332" i="2"/>
  <c r="U331" i="2"/>
  <c r="U330" i="2"/>
  <c r="U329" i="2"/>
  <c r="U328" i="2"/>
  <c r="U327" i="2"/>
  <c r="U326" i="2"/>
  <c r="U325" i="2"/>
  <c r="U324" i="2"/>
  <c r="U323" i="2"/>
  <c r="U322" i="2"/>
  <c r="U321" i="2"/>
  <c r="U320" i="2"/>
  <c r="U319" i="2"/>
  <c r="U318" i="2"/>
  <c r="U317" i="2"/>
  <c r="U316" i="2"/>
  <c r="U315" i="2"/>
  <c r="U314" i="2"/>
  <c r="U313" i="2"/>
  <c r="U312" i="2"/>
  <c r="U311" i="2"/>
  <c r="U310" i="2"/>
  <c r="U309" i="2"/>
  <c r="U308" i="2"/>
  <c r="U307" i="2"/>
  <c r="U306" i="2"/>
  <c r="U305" i="2"/>
  <c r="U304" i="2"/>
  <c r="U303" i="2"/>
  <c r="U302" i="2"/>
  <c r="U301" i="2"/>
  <c r="U300" i="2"/>
  <c r="U299" i="2"/>
  <c r="U298" i="2"/>
  <c r="U297" i="2"/>
  <c r="U296" i="2"/>
  <c r="U295" i="2"/>
  <c r="U294" i="2"/>
  <c r="U293" i="2"/>
  <c r="U292" i="2"/>
  <c r="U291" i="2"/>
  <c r="U290" i="2"/>
  <c r="U289" i="2"/>
  <c r="U288" i="2"/>
  <c r="U287" i="2"/>
  <c r="U286" i="2"/>
  <c r="U285" i="2"/>
  <c r="U284" i="2"/>
  <c r="U283" i="2"/>
  <c r="U282" i="2"/>
  <c r="U281" i="2"/>
  <c r="U280" i="2"/>
  <c r="U279" i="2"/>
  <c r="U278" i="2"/>
  <c r="U277" i="2"/>
  <c r="U276" i="2"/>
  <c r="U275" i="2"/>
  <c r="U274" i="2"/>
  <c r="U273" i="2"/>
  <c r="U272" i="2"/>
  <c r="U271" i="2"/>
  <c r="U270" i="2"/>
  <c r="U269" i="2"/>
  <c r="U268" i="2"/>
  <c r="U267" i="2"/>
  <c r="U266" i="2"/>
  <c r="U265" i="2"/>
  <c r="U264" i="2"/>
  <c r="U263" i="2"/>
  <c r="U262" i="2"/>
  <c r="U261" i="2"/>
  <c r="U260" i="2"/>
  <c r="U259" i="2"/>
  <c r="U258" i="2"/>
  <c r="U257" i="2"/>
  <c r="U256" i="2"/>
  <c r="U255" i="2"/>
  <c r="U254" i="2"/>
  <c r="U253" i="2"/>
  <c r="U252" i="2"/>
  <c r="U251" i="2"/>
  <c r="U250" i="2"/>
  <c r="U249" i="2"/>
  <c r="U248" i="2"/>
  <c r="U247" i="2"/>
  <c r="U246" i="2"/>
  <c r="U245" i="2"/>
  <c r="U244" i="2"/>
  <c r="U243" i="2"/>
  <c r="U242" i="2"/>
  <c r="U241" i="2"/>
  <c r="U240" i="2"/>
  <c r="U239" i="2"/>
  <c r="U238" i="2"/>
  <c r="U237" i="2"/>
  <c r="U236" i="2"/>
  <c r="U235" i="2"/>
  <c r="U234" i="2"/>
  <c r="U233" i="2"/>
  <c r="U232" i="2"/>
  <c r="U231" i="2"/>
  <c r="U230" i="2"/>
  <c r="U229" i="2"/>
  <c r="U228" i="2"/>
  <c r="U227" i="2"/>
  <c r="U226" i="2"/>
  <c r="U225" i="2"/>
  <c r="U224" i="2"/>
  <c r="U223" i="2"/>
  <c r="U222" i="2"/>
  <c r="U221" i="2"/>
  <c r="U220" i="2"/>
  <c r="U219" i="2"/>
  <c r="U218" i="2"/>
  <c r="U217" i="2"/>
  <c r="U216" i="2"/>
  <c r="U215" i="2"/>
  <c r="U214" i="2"/>
  <c r="U213" i="2"/>
  <c r="U212" i="2"/>
  <c r="U211" i="2"/>
  <c r="U210" i="2"/>
  <c r="U209" i="2"/>
  <c r="U208" i="2"/>
  <c r="U207" i="2"/>
  <c r="U206" i="2"/>
  <c r="U205" i="2"/>
  <c r="U204" i="2"/>
  <c r="U203" i="2"/>
  <c r="U202" i="2"/>
  <c r="U201" i="2"/>
  <c r="U200" i="2"/>
  <c r="U199" i="2"/>
  <c r="U198" i="2"/>
  <c r="U197" i="2"/>
  <c r="U196" i="2"/>
  <c r="U195" i="2"/>
  <c r="U194" i="2"/>
  <c r="U193" i="2"/>
  <c r="U192" i="2"/>
  <c r="U191" i="2"/>
  <c r="U190" i="2"/>
  <c r="U189" i="2"/>
  <c r="U188" i="2"/>
  <c r="U187" i="2"/>
  <c r="U186" i="2"/>
  <c r="U185" i="2"/>
  <c r="U184" i="2"/>
  <c r="U183" i="2"/>
  <c r="U182" i="2"/>
  <c r="U181" i="2"/>
  <c r="U180" i="2"/>
  <c r="U179" i="2"/>
  <c r="U178" i="2"/>
  <c r="U177" i="2"/>
  <c r="U176" i="2"/>
  <c r="U175" i="2"/>
  <c r="U174" i="2"/>
  <c r="U173" i="2"/>
  <c r="U172" i="2"/>
  <c r="U171" i="2"/>
  <c r="U170" i="2"/>
  <c r="U169" i="2"/>
  <c r="U168" i="2"/>
  <c r="U167" i="2"/>
  <c r="U166" i="2"/>
  <c r="U165" i="2"/>
  <c r="U164" i="2"/>
  <c r="U163" i="2"/>
  <c r="U162" i="2"/>
  <c r="U161" i="2"/>
  <c r="U160" i="2"/>
  <c r="U159" i="2"/>
  <c r="U158" i="2"/>
  <c r="U157" i="2"/>
  <c r="U156" i="2"/>
  <c r="U155" i="2"/>
  <c r="U154" i="2"/>
  <c r="U153" i="2"/>
  <c r="U152" i="2"/>
  <c r="U151" i="2"/>
  <c r="U150" i="2"/>
  <c r="U149" i="2"/>
  <c r="U148" i="2"/>
  <c r="U147" i="2"/>
  <c r="U146" i="2"/>
  <c r="U145" i="2"/>
  <c r="U144" i="2"/>
  <c r="U143" i="2"/>
  <c r="U142" i="2"/>
  <c r="U141" i="2"/>
  <c r="U140" i="2"/>
  <c r="U139" i="2"/>
  <c r="U138" i="2"/>
  <c r="U137" i="2"/>
  <c r="U136" i="2"/>
  <c r="U135" i="2"/>
  <c r="U134" i="2"/>
  <c r="U133" i="2"/>
  <c r="U132" i="2"/>
  <c r="U131" i="2"/>
  <c r="U130" i="2"/>
  <c r="U129" i="2"/>
  <c r="U128" i="2"/>
  <c r="U127" i="2"/>
  <c r="U126" i="2"/>
  <c r="U125" i="2"/>
  <c r="U124" i="2"/>
  <c r="U123" i="2"/>
  <c r="U122" i="2"/>
  <c r="U121" i="2"/>
  <c r="U120" i="2"/>
  <c r="U119" i="2"/>
  <c r="U118" i="2"/>
  <c r="U117" i="2"/>
  <c r="U116" i="2"/>
  <c r="U115" i="2"/>
  <c r="U114" i="2"/>
  <c r="U113" i="2"/>
  <c r="U112" i="2"/>
  <c r="U111" i="2"/>
  <c r="U110" i="2"/>
  <c r="U109" i="2"/>
  <c r="U108" i="2"/>
  <c r="U107" i="2"/>
  <c r="U106" i="2"/>
  <c r="U105" i="2"/>
  <c r="U104" i="2"/>
  <c r="U103" i="2"/>
  <c r="U102" i="2"/>
  <c r="U101" i="2"/>
  <c r="U100" i="2"/>
  <c r="U99" i="2"/>
  <c r="U98" i="2"/>
  <c r="U97" i="2"/>
  <c r="U96" i="2"/>
  <c r="U95" i="2"/>
  <c r="U94" i="2"/>
  <c r="U93" i="2"/>
  <c r="U92" i="2"/>
  <c r="U91" i="2"/>
  <c r="U90" i="2"/>
  <c r="U89" i="2"/>
  <c r="U88" i="2"/>
  <c r="U87" i="2"/>
  <c r="U86" i="2"/>
  <c r="U85" i="2"/>
  <c r="U84" i="2"/>
  <c r="U83" i="2"/>
  <c r="U82" i="2"/>
  <c r="U81" i="2"/>
  <c r="U80" i="2"/>
  <c r="U79" i="2"/>
  <c r="U78" i="2"/>
  <c r="U77" i="2"/>
  <c r="U76" i="2"/>
  <c r="U75" i="2"/>
  <c r="U74" i="2"/>
  <c r="U73" i="2"/>
  <c r="U72" i="2"/>
  <c r="U71" i="2"/>
  <c r="U70" i="2"/>
  <c r="U69" i="2"/>
  <c r="U68" i="2"/>
  <c r="U67" i="2"/>
  <c r="U66" i="2"/>
  <c r="U65" i="2"/>
  <c r="U64" i="2"/>
  <c r="U63" i="2"/>
  <c r="U62" i="2"/>
  <c r="U61" i="2"/>
  <c r="U60" i="2"/>
  <c r="U59" i="2"/>
  <c r="U58" i="2"/>
  <c r="U57" i="2"/>
  <c r="U56" i="2"/>
  <c r="U55" i="2"/>
  <c r="U54" i="2"/>
  <c r="U53" i="2"/>
  <c r="U52" i="2"/>
  <c r="U51" i="2"/>
  <c r="U50" i="2"/>
  <c r="U49" i="2"/>
  <c r="U48" i="2"/>
  <c r="U47" i="2"/>
  <c r="U46" i="2"/>
  <c r="U45" i="2"/>
  <c r="U44" i="2"/>
  <c r="U43" i="2"/>
  <c r="U42" i="2"/>
  <c r="U41" i="2"/>
  <c r="U40" i="2"/>
  <c r="U39" i="2"/>
  <c r="U38" i="2"/>
  <c r="U37" i="2"/>
  <c r="U36" i="2"/>
  <c r="U35" i="2"/>
  <c r="U34" i="2"/>
  <c r="U33" i="2"/>
  <c r="U32" i="2"/>
  <c r="U31" i="2"/>
  <c r="U30" i="2"/>
  <c r="U29" i="2"/>
  <c r="U28" i="2"/>
  <c r="U27" i="2"/>
  <c r="U26" i="2"/>
  <c r="U25" i="2"/>
  <c r="U24" i="2"/>
  <c r="U23" i="2"/>
  <c r="U22" i="2"/>
  <c r="U21" i="2"/>
  <c r="U20" i="2"/>
  <c r="U19" i="2"/>
  <c r="U18" i="2"/>
  <c r="U17" i="2"/>
  <c r="U16" i="2"/>
  <c r="U15" i="2"/>
  <c r="U14" i="2"/>
  <c r="U13" i="2"/>
  <c r="U12" i="2"/>
  <c r="U11" i="2"/>
  <c r="U10" i="2"/>
  <c r="U9" i="2"/>
  <c r="U8" i="2"/>
  <c r="U7" i="2"/>
  <c r="U6" i="2"/>
  <c r="U5" i="2"/>
  <c r="U4" i="2"/>
  <c r="U3" i="2"/>
  <c r="U2" i="2"/>
  <c r="O510" i="2" l="1" a="1"/>
  <c r="O510" i="2" s="1"/>
  <c r="P510" i="2" a="1"/>
  <c r="P510" i="2" s="1"/>
  <c r="R510" i="2" s="1"/>
  <c r="T510" i="2" s="1"/>
  <c r="Q510" i="2"/>
  <c r="S510" i="2" s="1"/>
  <c r="H84" i="3" s="1"/>
  <c r="V84" i="3" s="1"/>
  <c r="P509" i="2" a="1"/>
  <c r="P509" i="2" s="1"/>
  <c r="R509" i="2" s="1"/>
  <c r="T509" i="2" s="1"/>
  <c r="Q509" i="2"/>
  <c r="S509" i="2" s="1"/>
  <c r="H223" i="3" s="1"/>
  <c r="V223" i="3" s="1"/>
  <c r="O506" i="2" a="1"/>
  <c r="O506" i="2" s="1"/>
  <c r="Q506" i="2" s="1"/>
  <c r="S506" i="2" s="1"/>
  <c r="H172" i="3" s="1"/>
  <c r="V172" i="3" s="1"/>
  <c r="P506" i="2" a="1"/>
  <c r="P506" i="2" s="1"/>
  <c r="R506" i="2" s="1"/>
  <c r="T506" i="2" s="1"/>
  <c r="I172" i="3" s="1"/>
  <c r="W172" i="3" s="1"/>
  <c r="P505" i="2" a="1"/>
  <c r="P505" i="2" s="1"/>
  <c r="R505" i="2" s="1"/>
  <c r="T505" i="2" s="1"/>
  <c r="I91" i="3" s="1"/>
  <c r="W91" i="3" s="1"/>
  <c r="H532" i="3"/>
  <c r="V532" i="3" s="1"/>
  <c r="H530" i="3"/>
  <c r="V530" i="3" s="1"/>
  <c r="Q505" i="2"/>
  <c r="S505" i="2" s="1"/>
  <c r="H91" i="3" s="1"/>
  <c r="V91" i="3" s="1"/>
  <c r="Q83" i="2"/>
  <c r="S83" i="2" s="1"/>
  <c r="H101" i="3" s="1"/>
  <c r="V101" i="3" s="1"/>
  <c r="Q79" i="2"/>
  <c r="S79" i="2" s="1"/>
  <c r="H97" i="3" s="1"/>
  <c r="V97" i="3" s="1"/>
  <c r="Q63" i="2"/>
  <c r="S63" i="2" s="1"/>
  <c r="H80" i="3" s="1"/>
  <c r="V80" i="3" s="1"/>
  <c r="Q47" i="2"/>
  <c r="S47" i="2" s="1"/>
  <c r="H64" i="3" s="1"/>
  <c r="V64" i="3" s="1"/>
  <c r="Q31" i="2"/>
  <c r="S31" i="2" s="1"/>
  <c r="H49" i="3" s="1"/>
  <c r="V49" i="3" s="1"/>
  <c r="Q15" i="2"/>
  <c r="S15" i="2" s="1"/>
  <c r="H34" i="3" s="1"/>
  <c r="V34" i="3" s="1"/>
  <c r="R155" i="2"/>
  <c r="T155" i="2" s="1"/>
  <c r="I134" i="3" s="1"/>
  <c r="W134" i="3" s="1"/>
  <c r="R151" i="2"/>
  <c r="T151" i="2" s="1"/>
  <c r="R147" i="2"/>
  <c r="T147" i="2" s="1"/>
  <c r="I125" i="3" s="1"/>
  <c r="W125" i="3" s="1"/>
  <c r="R143" i="2"/>
  <c r="T143" i="2" s="1"/>
  <c r="I121" i="3" s="1"/>
  <c r="W121" i="3" s="1"/>
  <c r="R139" i="2"/>
  <c r="T139" i="2" s="1"/>
  <c r="I334" i="3" s="1"/>
  <c r="W334" i="3" s="1"/>
  <c r="R135" i="2"/>
  <c r="T135" i="2" s="1"/>
  <c r="I330" i="3" s="1"/>
  <c r="W330" i="3" s="1"/>
  <c r="R131" i="2"/>
  <c r="T131" i="2" s="1"/>
  <c r="I313" i="3" s="1"/>
  <c r="W313" i="3" s="1"/>
  <c r="R127" i="2"/>
  <c r="T127" i="2" s="1"/>
  <c r="I309" i="3" s="1"/>
  <c r="W309" i="3" s="1"/>
  <c r="R123" i="2"/>
  <c r="T123" i="2" s="1"/>
  <c r="I247" i="3" s="1"/>
  <c r="W247" i="3" s="1"/>
  <c r="R119" i="2"/>
  <c r="T119" i="2" s="1"/>
  <c r="I243" i="3" s="1"/>
  <c r="W243" i="3" s="1"/>
  <c r="R115" i="2"/>
  <c r="T115" i="2" s="1"/>
  <c r="I239" i="3" s="1"/>
  <c r="W239" i="3" s="1"/>
  <c r="R111" i="2"/>
  <c r="T111" i="2" s="1"/>
  <c r="I235" i="3" s="1"/>
  <c r="W235" i="3" s="1"/>
  <c r="R107" i="2"/>
  <c r="T107" i="2" s="1"/>
  <c r="I285" i="3" s="1"/>
  <c r="W285" i="3" s="1"/>
  <c r="R103" i="2"/>
  <c r="T103" i="2" s="1"/>
  <c r="I281" i="3" s="1"/>
  <c r="W281" i="3" s="1"/>
  <c r="R99" i="2"/>
  <c r="T99" i="2" s="1"/>
  <c r="I277" i="3" s="1"/>
  <c r="W277" i="3" s="1"/>
  <c r="R95" i="2"/>
  <c r="T95" i="2" s="1"/>
  <c r="I273" i="3" s="1"/>
  <c r="W273" i="3" s="1"/>
  <c r="R91" i="2"/>
  <c r="T91" i="2" s="1"/>
  <c r="I109" i="3" s="1"/>
  <c r="W109" i="3" s="1"/>
  <c r="O91" i="2" a="1"/>
  <c r="O91" i="2" s="1"/>
  <c r="Q91" i="2" s="1"/>
  <c r="S91" i="2" s="1"/>
  <c r="H109" i="3" s="1"/>
  <c r="V109" i="3" s="1"/>
  <c r="R87" i="2"/>
  <c r="T87" i="2" s="1"/>
  <c r="O87" i="2" a="1"/>
  <c r="O87" i="2" s="1"/>
  <c r="Q87" i="2" s="1"/>
  <c r="S87" i="2" s="1"/>
  <c r="R83" i="2"/>
  <c r="T83" i="2" s="1"/>
  <c r="I101" i="3" s="1"/>
  <c r="W101" i="3" s="1"/>
  <c r="O83" i="2" a="1"/>
  <c r="O83" i="2" s="1"/>
  <c r="R79" i="2"/>
  <c r="T79" i="2" s="1"/>
  <c r="I97" i="3" s="1"/>
  <c r="W97" i="3" s="1"/>
  <c r="O79" i="2" a="1"/>
  <c r="O79" i="2" s="1"/>
  <c r="R75" i="2"/>
  <c r="T75" i="2" s="1"/>
  <c r="I93" i="3" s="1"/>
  <c r="W93" i="3" s="1"/>
  <c r="O75" i="2" a="1"/>
  <c r="O75" i="2" s="1"/>
  <c r="Q75" i="2" s="1"/>
  <c r="S75" i="2" s="1"/>
  <c r="R71" i="2"/>
  <c r="T71" i="2" s="1"/>
  <c r="I88" i="3" s="1"/>
  <c r="W88" i="3" s="1"/>
  <c r="O71" i="2" a="1"/>
  <c r="O71" i="2" s="1"/>
  <c r="Q71" i="2" s="1"/>
  <c r="S71" i="2" s="1"/>
  <c r="H88" i="3" s="1"/>
  <c r="V88" i="3" s="1"/>
  <c r="R67" i="2"/>
  <c r="T67" i="2" s="1"/>
  <c r="O67" i="2" a="1"/>
  <c r="O67" i="2" s="1"/>
  <c r="Q67" i="2" s="1"/>
  <c r="S67" i="2" s="1"/>
  <c r="R63" i="2"/>
  <c r="T63" i="2" s="1"/>
  <c r="I80" i="3" s="1"/>
  <c r="W80" i="3" s="1"/>
  <c r="O63" i="2" a="1"/>
  <c r="O63" i="2" s="1"/>
  <c r="R59" i="2"/>
  <c r="T59" i="2" s="1"/>
  <c r="I76" i="3" s="1"/>
  <c r="W76" i="3" s="1"/>
  <c r="O59" i="2" a="1"/>
  <c r="O59" i="2" s="1"/>
  <c r="Q59" i="2" s="1"/>
  <c r="S59" i="2" s="1"/>
  <c r="H76" i="3" s="1"/>
  <c r="V76" i="3" s="1"/>
  <c r="R55" i="2"/>
  <c r="T55" i="2" s="1"/>
  <c r="I72" i="3" s="1"/>
  <c r="W72" i="3" s="1"/>
  <c r="O55" i="2" a="1"/>
  <c r="O55" i="2" s="1"/>
  <c r="Q55" i="2" s="1"/>
  <c r="S55" i="2" s="1"/>
  <c r="H72" i="3" s="1"/>
  <c r="V72" i="3" s="1"/>
  <c r="R51" i="2"/>
  <c r="T51" i="2" s="1"/>
  <c r="I68" i="3" s="1"/>
  <c r="W68" i="3" s="1"/>
  <c r="O51" i="2" a="1"/>
  <c r="O51" i="2" s="1"/>
  <c r="Q51" i="2" s="1"/>
  <c r="S51" i="2" s="1"/>
  <c r="H68" i="3" s="1"/>
  <c r="V68" i="3" s="1"/>
  <c r="R47" i="2"/>
  <c r="T47" i="2" s="1"/>
  <c r="I64" i="3" s="1"/>
  <c r="W64" i="3" s="1"/>
  <c r="O47" i="2" a="1"/>
  <c r="O47" i="2" s="1"/>
  <c r="R43" i="2"/>
  <c r="T43" i="2" s="1"/>
  <c r="I61" i="3" s="1"/>
  <c r="W61" i="3" s="1"/>
  <c r="O43" i="2" a="1"/>
  <c r="O43" i="2" s="1"/>
  <c r="Q43" i="2" s="1"/>
  <c r="S43" i="2" s="1"/>
  <c r="H61" i="3" s="1"/>
  <c r="V61" i="3" s="1"/>
  <c r="R39" i="2"/>
  <c r="T39" i="2" s="1"/>
  <c r="I57" i="3" s="1"/>
  <c r="W57" i="3" s="1"/>
  <c r="O39" i="2" a="1"/>
  <c r="O39" i="2" s="1"/>
  <c r="Q39" i="2" s="1"/>
  <c r="S39" i="2" s="1"/>
  <c r="H57" i="3" s="1"/>
  <c r="V57" i="3" s="1"/>
  <c r="R35" i="2"/>
  <c r="T35" i="2" s="1"/>
  <c r="I53" i="3" s="1"/>
  <c r="W53" i="3" s="1"/>
  <c r="O35" i="2" a="1"/>
  <c r="O35" i="2" s="1"/>
  <c r="Q35" i="2" s="1"/>
  <c r="S35" i="2" s="1"/>
  <c r="H53" i="3" s="1"/>
  <c r="V53" i="3" s="1"/>
  <c r="R31" i="2"/>
  <c r="T31" i="2" s="1"/>
  <c r="I49" i="3" s="1"/>
  <c r="W49" i="3" s="1"/>
  <c r="O31" i="2" a="1"/>
  <c r="O31" i="2" s="1"/>
  <c r="R27" i="2"/>
  <c r="T27" i="2" s="1"/>
  <c r="I46" i="3" s="1"/>
  <c r="W46" i="3" s="1"/>
  <c r="O27" i="2" a="1"/>
  <c r="O27" i="2" s="1"/>
  <c r="Q27" i="2" s="1"/>
  <c r="S27" i="2" s="1"/>
  <c r="H46" i="3" s="1"/>
  <c r="V46" i="3" s="1"/>
  <c r="R23" i="2"/>
  <c r="T23" i="2" s="1"/>
  <c r="I42" i="3" s="1"/>
  <c r="W42" i="3" s="1"/>
  <c r="O23" i="2" a="1"/>
  <c r="O23" i="2" s="1"/>
  <c r="Q23" i="2" s="1"/>
  <c r="S23" i="2" s="1"/>
  <c r="H42" i="3" s="1"/>
  <c r="V42" i="3" s="1"/>
  <c r="R19" i="2"/>
  <c r="T19" i="2" s="1"/>
  <c r="I38" i="3" s="1"/>
  <c r="W38" i="3" s="1"/>
  <c r="O19" i="2" a="1"/>
  <c r="O19" i="2" s="1"/>
  <c r="Q19" i="2" s="1"/>
  <c r="S19" i="2" s="1"/>
  <c r="H38" i="3" s="1"/>
  <c r="V38" i="3" s="1"/>
  <c r="R15" i="2"/>
  <c r="T15" i="2" s="1"/>
  <c r="I34" i="3" s="1"/>
  <c r="W34" i="3" s="1"/>
  <c r="O15" i="2" a="1"/>
  <c r="O15" i="2" s="1"/>
  <c r="R11" i="2"/>
  <c r="T11" i="2" s="1"/>
  <c r="I29" i="3" s="1"/>
  <c r="W29" i="3" s="1"/>
  <c r="O11" i="2" a="1"/>
  <c r="O11" i="2" s="1"/>
  <c r="Q11" i="2" s="1"/>
  <c r="S11" i="2" s="1"/>
  <c r="H29" i="3" s="1"/>
  <c r="V29" i="3" s="1"/>
  <c r="R7" i="2"/>
  <c r="T7" i="2" s="1"/>
  <c r="I26" i="3" s="1"/>
  <c r="W26" i="3" s="1"/>
  <c r="O7" i="2" a="1"/>
  <c r="O7" i="2" s="1"/>
  <c r="Q7" i="2" s="1"/>
  <c r="S7" i="2" s="1"/>
  <c r="H26" i="3" s="1"/>
  <c r="V26" i="3" s="1"/>
  <c r="R3" i="2"/>
  <c r="T3" i="2" s="1"/>
  <c r="I21" i="3" s="1"/>
  <c r="W21" i="3" s="1"/>
  <c r="O3" i="2" a="1"/>
  <c r="O3" i="2" s="1"/>
  <c r="Q3" i="2" s="1"/>
  <c r="S3" i="2" s="1"/>
  <c r="I26" i="10"/>
  <c r="W26" i="10" s="1"/>
  <c r="I31" i="10"/>
  <c r="W31" i="10" s="1"/>
  <c r="I33" i="10"/>
  <c r="W33" i="10" s="1"/>
  <c r="I35" i="10"/>
  <c r="W35" i="10" s="1"/>
  <c r="I37" i="10"/>
  <c r="W37" i="10" s="1"/>
  <c r="I39" i="10"/>
  <c r="W39" i="10" s="1"/>
  <c r="I41" i="10"/>
  <c r="W41" i="10" s="1"/>
  <c r="I43" i="10"/>
  <c r="W43" i="10" s="1"/>
  <c r="I45" i="10"/>
  <c r="W45" i="10" s="1"/>
  <c r="I47" i="10"/>
  <c r="W47" i="10" s="1"/>
  <c r="I49" i="10"/>
  <c r="W49" i="10" s="1"/>
  <c r="I51" i="10"/>
  <c r="W51" i="10" s="1"/>
  <c r="I53" i="10"/>
  <c r="W53" i="10" s="1"/>
  <c r="I55" i="10"/>
  <c r="W55" i="10" s="1"/>
  <c r="I57" i="10"/>
  <c r="W57" i="10" s="1"/>
  <c r="I59" i="10"/>
  <c r="W59" i="10" s="1"/>
  <c r="I61" i="10"/>
  <c r="W61" i="10" s="1"/>
  <c r="I63" i="10"/>
  <c r="W63" i="10" s="1"/>
  <c r="I65" i="10"/>
  <c r="W65" i="10" s="1"/>
  <c r="I67" i="10"/>
  <c r="W67" i="10" s="1"/>
  <c r="I69" i="10"/>
  <c r="W69" i="10" s="1"/>
  <c r="I71" i="10"/>
  <c r="W71" i="10" s="1"/>
  <c r="I77" i="10"/>
  <c r="W77" i="10" s="1"/>
  <c r="I83" i="10"/>
  <c r="W83" i="10" s="1"/>
  <c r="I85" i="10"/>
  <c r="W85" i="10" s="1"/>
  <c r="I87" i="10"/>
  <c r="W87" i="10" s="1"/>
  <c r="I91" i="10"/>
  <c r="W91" i="10" s="1"/>
  <c r="I93" i="10"/>
  <c r="W93" i="10" s="1"/>
  <c r="I95" i="10"/>
  <c r="W95" i="10" s="1"/>
  <c r="I99" i="10"/>
  <c r="W99" i="10" s="1"/>
  <c r="I101" i="10"/>
  <c r="W101" i="10" s="1"/>
  <c r="I103" i="10"/>
  <c r="W103" i="10" s="1"/>
  <c r="I105" i="10"/>
  <c r="W105" i="10" s="1"/>
  <c r="I107" i="10"/>
  <c r="W107" i="10" s="1"/>
  <c r="I109" i="10"/>
  <c r="W109" i="10" s="1"/>
  <c r="I111" i="10"/>
  <c r="W111" i="10" s="1"/>
  <c r="I113" i="10"/>
  <c r="W113" i="10" s="1"/>
  <c r="I115" i="10"/>
  <c r="W115" i="10" s="1"/>
  <c r="I117" i="10"/>
  <c r="W117" i="10" s="1"/>
  <c r="I121" i="10"/>
  <c r="W121" i="10" s="1"/>
  <c r="I123" i="10"/>
  <c r="W123" i="10" s="1"/>
  <c r="I125" i="10"/>
  <c r="W125" i="10" s="1"/>
  <c r="I127" i="10"/>
  <c r="W127" i="10" s="1"/>
  <c r="I129" i="10"/>
  <c r="W129" i="10" s="1"/>
  <c r="I131" i="10"/>
  <c r="W131" i="10" s="1"/>
  <c r="I133" i="10"/>
  <c r="W133" i="10" s="1"/>
  <c r="I135" i="10"/>
  <c r="W135" i="10" s="1"/>
  <c r="I137" i="10"/>
  <c r="W137" i="10" s="1"/>
  <c r="I139" i="10"/>
  <c r="W139" i="10" s="1"/>
  <c r="I141" i="10"/>
  <c r="W141" i="10" s="1"/>
  <c r="I143" i="10"/>
  <c r="W143" i="10" s="1"/>
  <c r="I145" i="10"/>
  <c r="W145" i="10" s="1"/>
  <c r="I147" i="10"/>
  <c r="W147" i="10" s="1"/>
  <c r="I149" i="10"/>
  <c r="W149" i="10" s="1"/>
  <c r="I151" i="10"/>
  <c r="W151" i="10" s="1"/>
  <c r="I153" i="10"/>
  <c r="W153" i="10" s="1"/>
  <c r="I155" i="10"/>
  <c r="W155" i="10" s="1"/>
  <c r="I157" i="10"/>
  <c r="W157" i="10" s="1"/>
  <c r="H25" i="10"/>
  <c r="V25" i="10" s="1"/>
  <c r="H27" i="10"/>
  <c r="V27" i="10" s="1"/>
  <c r="I25" i="10"/>
  <c r="W25" i="10" s="1"/>
  <c r="H31" i="10"/>
  <c r="V31" i="10" s="1"/>
  <c r="H32" i="10"/>
  <c r="V32" i="10" s="1"/>
  <c r="I32" i="10"/>
  <c r="W32" i="10" s="1"/>
  <c r="H35" i="10"/>
  <c r="V35" i="10" s="1"/>
  <c r="H38" i="10"/>
  <c r="V38" i="10" s="1"/>
  <c r="I40" i="10"/>
  <c r="W40" i="10" s="1"/>
  <c r="H43" i="10"/>
  <c r="V43" i="10" s="1"/>
  <c r="H46" i="10"/>
  <c r="V46" i="10" s="1"/>
  <c r="I48" i="10"/>
  <c r="W48" i="10" s="1"/>
  <c r="H51" i="10"/>
  <c r="V51" i="10" s="1"/>
  <c r="H54" i="10"/>
  <c r="V54" i="10" s="1"/>
  <c r="I56" i="10"/>
  <c r="W56" i="10" s="1"/>
  <c r="H59" i="10"/>
  <c r="V59" i="10" s="1"/>
  <c r="H62" i="10"/>
  <c r="V62" i="10" s="1"/>
  <c r="I64" i="10"/>
  <c r="W64" i="10" s="1"/>
  <c r="H67" i="10"/>
  <c r="V67" i="10" s="1"/>
  <c r="H70" i="10"/>
  <c r="V70" i="10" s="1"/>
  <c r="H77" i="10"/>
  <c r="V77" i="10" s="1"/>
  <c r="H82" i="10"/>
  <c r="V82" i="10" s="1"/>
  <c r="I84" i="10"/>
  <c r="W84" i="10" s="1"/>
  <c r="H91" i="10"/>
  <c r="V91" i="10" s="1"/>
  <c r="H95" i="10"/>
  <c r="V95" i="10" s="1"/>
  <c r="H96" i="10"/>
  <c r="V96" i="10" s="1"/>
  <c r="H99" i="10"/>
  <c r="V99" i="10" s="1"/>
  <c r="H100" i="10"/>
  <c r="V100" i="10" s="1"/>
  <c r="I102" i="10"/>
  <c r="W102" i="10" s="1"/>
  <c r="H103" i="10"/>
  <c r="V103" i="10" s="1"/>
  <c r="H106" i="10"/>
  <c r="V106" i="10" s="1"/>
  <c r="I108" i="10"/>
  <c r="W108" i="10" s="1"/>
  <c r="H111" i="10"/>
  <c r="V111" i="10" s="1"/>
  <c r="H114" i="10"/>
  <c r="V114" i="10" s="1"/>
  <c r="I116" i="10"/>
  <c r="W116" i="10" s="1"/>
  <c r="H119" i="10"/>
  <c r="V119" i="10" s="1"/>
  <c r="H122" i="10"/>
  <c r="V122" i="10" s="1"/>
  <c r="I124" i="10"/>
  <c r="W124" i="10" s="1"/>
  <c r="H127" i="10"/>
  <c r="V127" i="10" s="1"/>
  <c r="H130" i="10"/>
  <c r="V130" i="10" s="1"/>
  <c r="I132" i="10"/>
  <c r="W132" i="10" s="1"/>
  <c r="H135" i="10"/>
  <c r="V135" i="10" s="1"/>
  <c r="H138" i="10"/>
  <c r="V138" i="10" s="1"/>
  <c r="I140" i="10"/>
  <c r="W140" i="10" s="1"/>
  <c r="H143" i="10"/>
  <c r="V143" i="10" s="1"/>
  <c r="H146" i="10"/>
  <c r="V146" i="10" s="1"/>
  <c r="I148" i="10"/>
  <c r="W148" i="10" s="1"/>
  <c r="H151" i="10"/>
  <c r="V151" i="10" s="1"/>
  <c r="H154" i="10"/>
  <c r="V154" i="10" s="1"/>
  <c r="I156" i="10"/>
  <c r="W156" i="10" s="1"/>
  <c r="H159" i="10"/>
  <c r="V159" i="10" s="1"/>
  <c r="H161" i="10"/>
  <c r="V161" i="10" s="1"/>
  <c r="H163" i="10"/>
  <c r="V163" i="10" s="1"/>
  <c r="H165" i="10"/>
  <c r="V165" i="10" s="1"/>
  <c r="H167" i="10"/>
  <c r="V167" i="10" s="1"/>
  <c r="H169" i="10"/>
  <c r="V169" i="10" s="1"/>
  <c r="H171" i="10"/>
  <c r="V171" i="10" s="1"/>
  <c r="H173" i="10"/>
  <c r="V173" i="10" s="1"/>
  <c r="H175" i="10"/>
  <c r="V175" i="10" s="1"/>
  <c r="H177" i="10"/>
  <c r="V177" i="10" s="1"/>
  <c r="H179" i="10"/>
  <c r="V179" i="10" s="1"/>
  <c r="H181" i="10"/>
  <c r="V181" i="10" s="1"/>
  <c r="H183" i="10"/>
  <c r="V183" i="10" s="1"/>
  <c r="H185" i="10"/>
  <c r="V185" i="10" s="1"/>
  <c r="H187" i="10"/>
  <c r="V187" i="10" s="1"/>
  <c r="H189" i="10"/>
  <c r="V189" i="10" s="1"/>
  <c r="H191" i="10"/>
  <c r="V191" i="10" s="1"/>
  <c r="H193" i="10"/>
  <c r="V193" i="10" s="1"/>
  <c r="H195" i="10"/>
  <c r="V195" i="10" s="1"/>
  <c r="H197" i="10"/>
  <c r="V197" i="10" s="1"/>
  <c r="H199" i="10"/>
  <c r="V199" i="10" s="1"/>
  <c r="H201" i="10"/>
  <c r="V201" i="10" s="1"/>
  <c r="H203" i="10"/>
  <c r="V203" i="10" s="1"/>
  <c r="H205" i="10"/>
  <c r="V205" i="10" s="1"/>
  <c r="H207" i="10"/>
  <c r="V207" i="10" s="1"/>
  <c r="H209" i="10"/>
  <c r="V209" i="10" s="1"/>
  <c r="H211" i="10"/>
  <c r="V211" i="10" s="1"/>
  <c r="H213" i="10"/>
  <c r="V213" i="10" s="1"/>
  <c r="H215" i="10"/>
  <c r="V215" i="10" s="1"/>
  <c r="H217" i="10"/>
  <c r="V217" i="10" s="1"/>
  <c r="H219" i="10"/>
  <c r="V219" i="10" s="1"/>
  <c r="H221" i="10"/>
  <c r="V221" i="10" s="1"/>
  <c r="H223" i="10"/>
  <c r="V223" i="10" s="1"/>
  <c r="H225" i="10"/>
  <c r="V225" i="10" s="1"/>
  <c r="H227" i="10"/>
  <c r="V227" i="10" s="1"/>
  <c r="H229" i="10"/>
  <c r="V229" i="10" s="1"/>
  <c r="H231" i="10"/>
  <c r="V231" i="10" s="1"/>
  <c r="H233" i="10"/>
  <c r="V233" i="10" s="1"/>
  <c r="H235" i="10"/>
  <c r="V235" i="10" s="1"/>
  <c r="H237" i="10"/>
  <c r="V237" i="10" s="1"/>
  <c r="H239" i="10"/>
  <c r="V239" i="10" s="1"/>
  <c r="H241" i="10"/>
  <c r="V241" i="10" s="1"/>
  <c r="H243" i="10"/>
  <c r="V243" i="10" s="1"/>
  <c r="H245" i="10"/>
  <c r="V245" i="10" s="1"/>
  <c r="H247" i="10"/>
  <c r="V247" i="10" s="1"/>
  <c r="H249" i="10"/>
  <c r="V249" i="10" s="1"/>
  <c r="H251" i="10"/>
  <c r="V251" i="10" s="1"/>
  <c r="H253" i="10"/>
  <c r="V253" i="10" s="1"/>
  <c r="H255" i="10"/>
  <c r="V255" i="10" s="1"/>
  <c r="H257" i="10"/>
  <c r="V257" i="10" s="1"/>
  <c r="H259" i="10"/>
  <c r="V259" i="10" s="1"/>
  <c r="H261" i="10"/>
  <c r="V261" i="10" s="1"/>
  <c r="H263" i="10"/>
  <c r="V263" i="10" s="1"/>
  <c r="H265" i="10"/>
  <c r="V265" i="10" s="1"/>
  <c r="H267" i="10"/>
  <c r="V267" i="10" s="1"/>
  <c r="H269" i="10"/>
  <c r="V269" i="10" s="1"/>
  <c r="H271" i="10"/>
  <c r="V271" i="10" s="1"/>
  <c r="H273" i="10"/>
  <c r="V273" i="10" s="1"/>
  <c r="H275" i="10"/>
  <c r="V275" i="10" s="1"/>
  <c r="H277" i="10"/>
  <c r="V277" i="10" s="1"/>
  <c r="H279" i="10"/>
  <c r="V279" i="10" s="1"/>
  <c r="H281" i="10"/>
  <c r="V281" i="10" s="1"/>
  <c r="H283" i="10"/>
  <c r="V283" i="10" s="1"/>
  <c r="H285" i="10"/>
  <c r="V285" i="10" s="1"/>
  <c r="H287" i="10"/>
  <c r="V287" i="10" s="1"/>
  <c r="H289" i="10"/>
  <c r="V289" i="10" s="1"/>
  <c r="H291" i="10"/>
  <c r="V291" i="10" s="1"/>
  <c r="H293" i="10"/>
  <c r="V293" i="10" s="1"/>
  <c r="H295" i="10"/>
  <c r="V295" i="10" s="1"/>
  <c r="H297" i="10"/>
  <c r="V297" i="10" s="1"/>
  <c r="H299" i="10"/>
  <c r="V299" i="10" s="1"/>
  <c r="H301" i="10"/>
  <c r="V301" i="10" s="1"/>
  <c r="H303" i="10"/>
  <c r="V303" i="10" s="1"/>
  <c r="H305" i="10"/>
  <c r="V305" i="10" s="1"/>
  <c r="H307" i="10"/>
  <c r="V307" i="10" s="1"/>
  <c r="H309" i="10"/>
  <c r="V309" i="10" s="1"/>
  <c r="H311" i="10"/>
  <c r="V311" i="10" s="1"/>
  <c r="H313" i="10"/>
  <c r="V313" i="10" s="1"/>
  <c r="H315" i="10"/>
  <c r="V315" i="10" s="1"/>
  <c r="H317" i="10"/>
  <c r="V317" i="10" s="1"/>
  <c r="H319" i="10"/>
  <c r="V319" i="10" s="1"/>
  <c r="H321" i="10"/>
  <c r="V321" i="10" s="1"/>
  <c r="H323" i="10"/>
  <c r="V323" i="10" s="1"/>
  <c r="H325" i="10"/>
  <c r="V325" i="10" s="1"/>
  <c r="H327" i="10"/>
  <c r="V327" i="10" s="1"/>
  <c r="H329" i="10"/>
  <c r="V329" i="10" s="1"/>
  <c r="H331" i="10"/>
  <c r="V331" i="10" s="1"/>
  <c r="H333" i="10"/>
  <c r="V333" i="10" s="1"/>
  <c r="H335" i="10"/>
  <c r="V335" i="10" s="1"/>
  <c r="H337" i="10"/>
  <c r="V337" i="10" s="1"/>
  <c r="H339" i="10"/>
  <c r="V339" i="10" s="1"/>
  <c r="H341" i="10"/>
  <c r="V341" i="10" s="1"/>
  <c r="H343" i="10"/>
  <c r="V343" i="10" s="1"/>
  <c r="H345" i="10"/>
  <c r="V345" i="10" s="1"/>
  <c r="H347" i="10"/>
  <c r="V347" i="10" s="1"/>
  <c r="H349" i="10"/>
  <c r="V349" i="10" s="1"/>
  <c r="H351" i="10"/>
  <c r="V351" i="10" s="1"/>
  <c r="H353" i="10"/>
  <c r="V353" i="10" s="1"/>
  <c r="H355" i="10"/>
  <c r="V355" i="10" s="1"/>
  <c r="H357" i="10"/>
  <c r="V357" i="10" s="1"/>
  <c r="H359" i="10"/>
  <c r="V359" i="10" s="1"/>
  <c r="H361" i="10"/>
  <c r="V361" i="10" s="1"/>
  <c r="H363" i="10"/>
  <c r="V363" i="10" s="1"/>
  <c r="H365" i="10"/>
  <c r="V365" i="10" s="1"/>
  <c r="H367" i="10"/>
  <c r="V367" i="10" s="1"/>
  <c r="H369" i="10"/>
  <c r="V369" i="10" s="1"/>
  <c r="H371" i="10"/>
  <c r="V371" i="10" s="1"/>
  <c r="H26" i="10"/>
  <c r="V26" i="10" s="1"/>
  <c r="H33" i="10"/>
  <c r="V33" i="10" s="1"/>
  <c r="H36" i="10"/>
  <c r="V36" i="10" s="1"/>
  <c r="I38" i="10"/>
  <c r="W38" i="10" s="1"/>
  <c r="H41" i="10"/>
  <c r="V41" i="10" s="1"/>
  <c r="H44" i="10"/>
  <c r="V44" i="10" s="1"/>
  <c r="I46" i="10"/>
  <c r="W46" i="10" s="1"/>
  <c r="H49" i="10"/>
  <c r="V49" i="10" s="1"/>
  <c r="H52" i="10"/>
  <c r="V52" i="10" s="1"/>
  <c r="I54" i="10"/>
  <c r="W54" i="10" s="1"/>
  <c r="H57" i="10"/>
  <c r="V57" i="10" s="1"/>
  <c r="H60" i="10"/>
  <c r="V60" i="10" s="1"/>
  <c r="I62" i="10"/>
  <c r="W62" i="10" s="1"/>
  <c r="H65" i="10"/>
  <c r="V65" i="10" s="1"/>
  <c r="H68" i="10"/>
  <c r="V68" i="10" s="1"/>
  <c r="I70" i="10"/>
  <c r="W70" i="10" s="1"/>
  <c r="I82" i="10"/>
  <c r="W82" i="10" s="1"/>
  <c r="H85" i="10"/>
  <c r="V85" i="10" s="1"/>
  <c r="I86" i="10"/>
  <c r="W86" i="10" s="1"/>
  <c r="I27" i="10"/>
  <c r="W27" i="10" s="1"/>
  <c r="H39" i="10"/>
  <c r="V39" i="10" s="1"/>
  <c r="I44" i="10"/>
  <c r="W44" i="10" s="1"/>
  <c r="H50" i="10"/>
  <c r="V50" i="10" s="1"/>
  <c r="H55" i="10"/>
  <c r="V55" i="10" s="1"/>
  <c r="I60" i="10"/>
  <c r="W60" i="10" s="1"/>
  <c r="H66" i="10"/>
  <c r="V66" i="10" s="1"/>
  <c r="H71" i="10"/>
  <c r="V71" i="10" s="1"/>
  <c r="H76" i="10"/>
  <c r="V76" i="10" s="1"/>
  <c r="H87" i="10"/>
  <c r="V87" i="10" s="1"/>
  <c r="I94" i="10"/>
  <c r="W94" i="10" s="1"/>
  <c r="H105" i="10"/>
  <c r="V105" i="10" s="1"/>
  <c r="H109" i="10"/>
  <c r="V109" i="10" s="1"/>
  <c r="I112" i="10"/>
  <c r="W112" i="10" s="1"/>
  <c r="H116" i="10"/>
  <c r="V116" i="10" s="1"/>
  <c r="H120" i="10"/>
  <c r="V120" i="10" s="1"/>
  <c r="H123" i="10"/>
  <c r="V123" i="10" s="1"/>
  <c r="I126" i="10"/>
  <c r="W126" i="10" s="1"/>
  <c r="I130" i="10"/>
  <c r="W130" i="10" s="1"/>
  <c r="H134" i="10"/>
  <c r="V134" i="10" s="1"/>
  <c r="H137" i="10"/>
  <c r="V137" i="10" s="1"/>
  <c r="H141" i="10"/>
  <c r="V141" i="10" s="1"/>
  <c r="I144" i="10"/>
  <c r="W144" i="10" s="1"/>
  <c r="H148" i="10"/>
  <c r="V148" i="10" s="1"/>
  <c r="H152" i="10"/>
  <c r="V152" i="10" s="1"/>
  <c r="H155" i="10"/>
  <c r="V155" i="10" s="1"/>
  <c r="I158" i="10"/>
  <c r="W158" i="10" s="1"/>
  <c r="I161" i="10"/>
  <c r="W161" i="10" s="1"/>
  <c r="H29" i="10"/>
  <c r="V29" i="10" s="1"/>
  <c r="H40" i="10"/>
  <c r="V40" i="10" s="1"/>
  <c r="H45" i="10"/>
  <c r="V45" i="10" s="1"/>
  <c r="I50" i="10"/>
  <c r="W50" i="10" s="1"/>
  <c r="H56" i="10"/>
  <c r="V56" i="10" s="1"/>
  <c r="H61" i="10"/>
  <c r="V61" i="10" s="1"/>
  <c r="I66" i="10"/>
  <c r="W66" i="10" s="1"/>
  <c r="I76" i="10"/>
  <c r="W76" i="10" s="1"/>
  <c r="H88" i="10"/>
  <c r="V88" i="10" s="1"/>
  <c r="I100" i="10"/>
  <c r="W100" i="10" s="1"/>
  <c r="I106" i="10"/>
  <c r="W106" i="10" s="1"/>
  <c r="H110" i="10"/>
  <c r="V110" i="10" s="1"/>
  <c r="H113" i="10"/>
  <c r="V113" i="10" s="1"/>
  <c r="H117" i="10"/>
  <c r="V117" i="10" s="1"/>
  <c r="I120" i="10"/>
  <c r="W120" i="10" s="1"/>
  <c r="H124" i="10"/>
  <c r="V124" i="10" s="1"/>
  <c r="H128" i="10"/>
  <c r="V128" i="10" s="1"/>
  <c r="H131" i="10"/>
  <c r="V131" i="10" s="1"/>
  <c r="I134" i="10"/>
  <c r="W134" i="10" s="1"/>
  <c r="I138" i="10"/>
  <c r="W138" i="10" s="1"/>
  <c r="H142" i="10"/>
  <c r="V142" i="10" s="1"/>
  <c r="H145" i="10"/>
  <c r="V145" i="10" s="1"/>
  <c r="H149" i="10"/>
  <c r="V149" i="10" s="1"/>
  <c r="I152" i="10"/>
  <c r="W152" i="10" s="1"/>
  <c r="H156" i="10"/>
  <c r="V156" i="10" s="1"/>
  <c r="I159" i="10"/>
  <c r="W159" i="10" s="1"/>
  <c r="H162" i="10"/>
  <c r="V162" i="10" s="1"/>
  <c r="I164" i="10"/>
  <c r="W164" i="10" s="1"/>
  <c r="I167" i="10"/>
  <c r="W167" i="10" s="1"/>
  <c r="H170" i="10"/>
  <c r="V170" i="10" s="1"/>
  <c r="I172" i="10"/>
  <c r="W172" i="10" s="1"/>
  <c r="I175" i="10"/>
  <c r="W175" i="10" s="1"/>
  <c r="H178" i="10"/>
  <c r="V178" i="10" s="1"/>
  <c r="I180" i="10"/>
  <c r="W180" i="10" s="1"/>
  <c r="I183" i="10"/>
  <c r="W183" i="10" s="1"/>
  <c r="H186" i="10"/>
  <c r="V186" i="10" s="1"/>
  <c r="I188" i="10"/>
  <c r="W188" i="10" s="1"/>
  <c r="I191" i="10"/>
  <c r="W191" i="10" s="1"/>
  <c r="H194" i="10"/>
  <c r="V194" i="10" s="1"/>
  <c r="I196" i="10"/>
  <c r="W196" i="10" s="1"/>
  <c r="I199" i="10"/>
  <c r="W199" i="10" s="1"/>
  <c r="H202" i="10"/>
  <c r="V202" i="10" s="1"/>
  <c r="I204" i="10"/>
  <c r="W204" i="10" s="1"/>
  <c r="I207" i="10"/>
  <c r="W207" i="10" s="1"/>
  <c r="H210" i="10"/>
  <c r="V210" i="10" s="1"/>
  <c r="I212" i="10"/>
  <c r="W212" i="10" s="1"/>
  <c r="I215" i="10"/>
  <c r="W215" i="10" s="1"/>
  <c r="H218" i="10"/>
  <c r="V218" i="10" s="1"/>
  <c r="I220" i="10"/>
  <c r="W220" i="10" s="1"/>
  <c r="I223" i="10"/>
  <c r="W223" i="10" s="1"/>
  <c r="H226" i="10"/>
  <c r="V226" i="10" s="1"/>
  <c r="I228" i="10"/>
  <c r="W228" i="10" s="1"/>
  <c r="I231" i="10"/>
  <c r="W231" i="10" s="1"/>
  <c r="H234" i="10"/>
  <c r="V234" i="10" s="1"/>
  <c r="I236" i="10"/>
  <c r="W236" i="10" s="1"/>
  <c r="I239" i="10"/>
  <c r="W239" i="10" s="1"/>
  <c r="H242" i="10"/>
  <c r="V242" i="10" s="1"/>
  <c r="I244" i="10"/>
  <c r="W244" i="10" s="1"/>
  <c r="I247" i="10"/>
  <c r="W247" i="10" s="1"/>
  <c r="H250" i="10"/>
  <c r="V250" i="10" s="1"/>
  <c r="I252" i="10"/>
  <c r="W252" i="10" s="1"/>
  <c r="I255" i="10"/>
  <c r="W255" i="10" s="1"/>
  <c r="H258" i="10"/>
  <c r="V258" i="10" s="1"/>
  <c r="I260" i="10"/>
  <c r="W260" i="10" s="1"/>
  <c r="I263" i="10"/>
  <c r="W263" i="10" s="1"/>
  <c r="H266" i="10"/>
  <c r="V266" i="10" s="1"/>
  <c r="I268" i="10"/>
  <c r="W268" i="10" s="1"/>
  <c r="I271" i="10"/>
  <c r="W271" i="10" s="1"/>
  <c r="H274" i="10"/>
  <c r="V274" i="10" s="1"/>
  <c r="I276" i="10"/>
  <c r="W276" i="10" s="1"/>
  <c r="I279" i="10"/>
  <c r="W279" i="10" s="1"/>
  <c r="H282" i="10"/>
  <c r="V282" i="10" s="1"/>
  <c r="I284" i="10"/>
  <c r="W284" i="10" s="1"/>
  <c r="I287" i="10"/>
  <c r="W287" i="10" s="1"/>
  <c r="I36" i="10"/>
  <c r="W36" i="10" s="1"/>
  <c r="H42" i="10"/>
  <c r="V42" i="10" s="1"/>
  <c r="H47" i="10"/>
  <c r="V47" i="10" s="1"/>
  <c r="I52" i="10"/>
  <c r="W52" i="10" s="1"/>
  <c r="H58" i="10"/>
  <c r="V58" i="10" s="1"/>
  <c r="H63" i="10"/>
  <c r="V63" i="10" s="1"/>
  <c r="I68" i="10"/>
  <c r="W68" i="10" s="1"/>
  <c r="H83" i="10"/>
  <c r="V83" i="10" s="1"/>
  <c r="H48" i="10"/>
  <c r="V48" i="10" s="1"/>
  <c r="H69" i="10"/>
  <c r="V69" i="10" s="1"/>
  <c r="H94" i="10"/>
  <c r="V94" i="10" s="1"/>
  <c r="H107" i="10"/>
  <c r="V107" i="10" s="1"/>
  <c r="I114" i="10"/>
  <c r="W114" i="10" s="1"/>
  <c r="H121" i="10"/>
  <c r="V121" i="10" s="1"/>
  <c r="I128" i="10"/>
  <c r="W128" i="10" s="1"/>
  <c r="H136" i="10"/>
  <c r="V136" i="10" s="1"/>
  <c r="I142" i="10"/>
  <c r="W142" i="10" s="1"/>
  <c r="H150" i="10"/>
  <c r="V150" i="10" s="1"/>
  <c r="H157" i="10"/>
  <c r="V157" i="10" s="1"/>
  <c r="I162" i="10"/>
  <c r="W162" i="10" s="1"/>
  <c r="H166" i="10"/>
  <c r="V166" i="10" s="1"/>
  <c r="I169" i="10"/>
  <c r="W169" i="10" s="1"/>
  <c r="I173" i="10"/>
  <c r="W173" i="10" s="1"/>
  <c r="I176" i="10"/>
  <c r="W176" i="10" s="1"/>
  <c r="H180" i="10"/>
  <c r="V180" i="10" s="1"/>
  <c r="H184" i="10"/>
  <c r="V184" i="10" s="1"/>
  <c r="I187" i="10"/>
  <c r="W187" i="10" s="1"/>
  <c r="I190" i="10"/>
  <c r="W190" i="10" s="1"/>
  <c r="I194" i="10"/>
  <c r="W194" i="10" s="1"/>
  <c r="H198" i="10"/>
  <c r="V198" i="10" s="1"/>
  <c r="I201" i="10"/>
  <c r="W201" i="10" s="1"/>
  <c r="I205" i="10"/>
  <c r="W205" i="10" s="1"/>
  <c r="I208" i="10"/>
  <c r="W208" i="10" s="1"/>
  <c r="H212" i="10"/>
  <c r="V212" i="10" s="1"/>
  <c r="H216" i="10"/>
  <c r="V216" i="10" s="1"/>
  <c r="I219" i="10"/>
  <c r="W219" i="10" s="1"/>
  <c r="I222" i="10"/>
  <c r="W222" i="10" s="1"/>
  <c r="I226" i="10"/>
  <c r="W226" i="10" s="1"/>
  <c r="H230" i="10"/>
  <c r="V230" i="10" s="1"/>
  <c r="I233" i="10"/>
  <c r="W233" i="10" s="1"/>
  <c r="I237" i="10"/>
  <c r="W237" i="10" s="1"/>
  <c r="I240" i="10"/>
  <c r="W240" i="10" s="1"/>
  <c r="H244" i="10"/>
  <c r="V244" i="10" s="1"/>
  <c r="H248" i="10"/>
  <c r="V248" i="10" s="1"/>
  <c r="I251" i="10"/>
  <c r="W251" i="10" s="1"/>
  <c r="I254" i="10"/>
  <c r="W254" i="10" s="1"/>
  <c r="I258" i="10"/>
  <c r="W258" i="10" s="1"/>
  <c r="H262" i="10"/>
  <c r="V262" i="10" s="1"/>
  <c r="I265" i="10"/>
  <c r="W265" i="10" s="1"/>
  <c r="I269" i="10"/>
  <c r="W269" i="10" s="1"/>
  <c r="I272" i="10"/>
  <c r="W272" i="10" s="1"/>
  <c r="H276" i="10"/>
  <c r="V276" i="10" s="1"/>
  <c r="H280" i="10"/>
  <c r="V280" i="10" s="1"/>
  <c r="I283" i="10"/>
  <c r="W283" i="10" s="1"/>
  <c r="I286" i="10"/>
  <c r="W286" i="10" s="1"/>
  <c r="H290" i="10"/>
  <c r="V290" i="10" s="1"/>
  <c r="I292" i="10"/>
  <c r="W292" i="10" s="1"/>
  <c r="I295" i="10"/>
  <c r="W295" i="10" s="1"/>
  <c r="H298" i="10"/>
  <c r="V298" i="10" s="1"/>
  <c r="I300" i="10"/>
  <c r="W300" i="10" s="1"/>
  <c r="I303" i="10"/>
  <c r="W303" i="10" s="1"/>
  <c r="H306" i="10"/>
  <c r="V306" i="10" s="1"/>
  <c r="I308" i="10"/>
  <c r="W308" i="10" s="1"/>
  <c r="I311" i="10"/>
  <c r="W311" i="10" s="1"/>
  <c r="H314" i="10"/>
  <c r="V314" i="10" s="1"/>
  <c r="I316" i="10"/>
  <c r="W316" i="10" s="1"/>
  <c r="I319" i="10"/>
  <c r="W319" i="10" s="1"/>
  <c r="H322" i="10"/>
  <c r="V322" i="10" s="1"/>
  <c r="I324" i="10"/>
  <c r="W324" i="10" s="1"/>
  <c r="I327" i="10"/>
  <c r="W327" i="10" s="1"/>
  <c r="H330" i="10"/>
  <c r="V330" i="10" s="1"/>
  <c r="I332" i="10"/>
  <c r="W332" i="10" s="1"/>
  <c r="I335" i="10"/>
  <c r="W335" i="10" s="1"/>
  <c r="H338" i="10"/>
  <c r="V338" i="10" s="1"/>
  <c r="I340" i="10"/>
  <c r="W340" i="10" s="1"/>
  <c r="I343" i="10"/>
  <c r="W343" i="10" s="1"/>
  <c r="H346" i="10"/>
  <c r="V346" i="10" s="1"/>
  <c r="I348" i="10"/>
  <c r="W348" i="10" s="1"/>
  <c r="I351" i="10"/>
  <c r="W351" i="10" s="1"/>
  <c r="H354" i="10"/>
  <c r="V354" i="10" s="1"/>
  <c r="I356" i="10"/>
  <c r="W356" i="10" s="1"/>
  <c r="I359" i="10"/>
  <c r="W359" i="10" s="1"/>
  <c r="H362" i="10"/>
  <c r="V362" i="10" s="1"/>
  <c r="I364" i="10"/>
  <c r="W364" i="10" s="1"/>
  <c r="I367" i="10"/>
  <c r="W367" i="10" s="1"/>
  <c r="H370" i="10"/>
  <c r="V370" i="10" s="1"/>
  <c r="I372" i="10"/>
  <c r="W372" i="10" s="1"/>
  <c r="I374" i="10"/>
  <c r="W374" i="10" s="1"/>
  <c r="I376" i="10"/>
  <c r="W376" i="10" s="1"/>
  <c r="I378" i="10"/>
  <c r="W378" i="10" s="1"/>
  <c r="I380" i="10"/>
  <c r="W380" i="10" s="1"/>
  <c r="I382" i="10"/>
  <c r="W382" i="10" s="1"/>
  <c r="I384" i="10"/>
  <c r="W384" i="10" s="1"/>
  <c r="I386" i="10"/>
  <c r="W386" i="10" s="1"/>
  <c r="I388" i="10"/>
  <c r="W388" i="10" s="1"/>
  <c r="I390" i="10"/>
  <c r="W390" i="10" s="1"/>
  <c r="I392" i="10"/>
  <c r="W392" i="10" s="1"/>
  <c r="I394" i="10"/>
  <c r="W394" i="10" s="1"/>
  <c r="I396" i="10"/>
  <c r="W396" i="10" s="1"/>
  <c r="I398" i="10"/>
  <c r="W398" i="10" s="1"/>
  <c r="I400" i="10"/>
  <c r="W400" i="10" s="1"/>
  <c r="I402" i="10"/>
  <c r="W402" i="10" s="1"/>
  <c r="I404" i="10"/>
  <c r="W404" i="10" s="1"/>
  <c r="H27" i="9"/>
  <c r="V27" i="9" s="1"/>
  <c r="H29" i="9"/>
  <c r="V29" i="9" s="1"/>
  <c r="H33" i="9"/>
  <c r="V33" i="9" s="1"/>
  <c r="H35" i="9"/>
  <c r="V35" i="9" s="1"/>
  <c r="H37" i="9"/>
  <c r="V37" i="9" s="1"/>
  <c r="H39" i="9"/>
  <c r="V39" i="9" s="1"/>
  <c r="H41" i="9"/>
  <c r="V41" i="9" s="1"/>
  <c r="H43" i="9"/>
  <c r="V43" i="9" s="1"/>
  <c r="H45" i="9"/>
  <c r="V45" i="9" s="1"/>
  <c r="H47" i="9"/>
  <c r="V47" i="9" s="1"/>
  <c r="H49" i="9"/>
  <c r="V49" i="9" s="1"/>
  <c r="H51" i="9"/>
  <c r="V51" i="9" s="1"/>
  <c r="H53" i="9"/>
  <c r="V53" i="9" s="1"/>
  <c r="H55" i="9"/>
  <c r="V55" i="9" s="1"/>
  <c r="H57" i="9"/>
  <c r="V57" i="9" s="1"/>
  <c r="H59" i="9"/>
  <c r="V59" i="9" s="1"/>
  <c r="H61" i="9"/>
  <c r="V61" i="9" s="1"/>
  <c r="H63" i="9"/>
  <c r="V63" i="9" s="1"/>
  <c r="H65" i="9"/>
  <c r="V65" i="9" s="1"/>
  <c r="H67" i="9"/>
  <c r="V67" i="9" s="1"/>
  <c r="H69" i="9"/>
  <c r="V69" i="9" s="1"/>
  <c r="H71" i="9"/>
  <c r="V71" i="9" s="1"/>
  <c r="H77" i="9"/>
  <c r="V77" i="9" s="1"/>
  <c r="H83" i="9"/>
  <c r="V83" i="9" s="1"/>
  <c r="H85" i="9"/>
  <c r="V85" i="9" s="1"/>
  <c r="H87" i="9"/>
  <c r="V87" i="9" s="1"/>
  <c r="H89" i="9"/>
  <c r="V89" i="9" s="1"/>
  <c r="H91" i="9"/>
  <c r="V91" i="9" s="1"/>
  <c r="H93" i="9"/>
  <c r="V93" i="9" s="1"/>
  <c r="H95" i="9"/>
  <c r="V95" i="9" s="1"/>
  <c r="H97" i="9"/>
  <c r="V97" i="9" s="1"/>
  <c r="H99" i="9"/>
  <c r="V99" i="9" s="1"/>
  <c r="H101" i="9"/>
  <c r="V101" i="9" s="1"/>
  <c r="H103" i="9"/>
  <c r="V103" i="9" s="1"/>
  <c r="H105" i="9"/>
  <c r="V105" i="9" s="1"/>
  <c r="H107" i="9"/>
  <c r="V107" i="9" s="1"/>
  <c r="H109" i="9"/>
  <c r="V109" i="9" s="1"/>
  <c r="H111" i="9"/>
  <c r="V111" i="9" s="1"/>
  <c r="H113" i="9"/>
  <c r="V113" i="9" s="1"/>
  <c r="H115" i="9"/>
  <c r="V115" i="9" s="1"/>
  <c r="H117" i="9"/>
  <c r="V117" i="9" s="1"/>
  <c r="H119" i="9"/>
  <c r="V119" i="9" s="1"/>
  <c r="H121" i="9"/>
  <c r="V121" i="9" s="1"/>
  <c r="H123" i="9"/>
  <c r="V123" i="9" s="1"/>
  <c r="H125" i="9"/>
  <c r="V125" i="9" s="1"/>
  <c r="H127" i="9"/>
  <c r="V127" i="9" s="1"/>
  <c r="H129" i="9"/>
  <c r="V129" i="9" s="1"/>
  <c r="H131" i="9"/>
  <c r="V131" i="9" s="1"/>
  <c r="H133" i="9"/>
  <c r="V133" i="9" s="1"/>
  <c r="H135" i="9"/>
  <c r="V135" i="9" s="1"/>
  <c r="H137" i="9"/>
  <c r="V137" i="9" s="1"/>
  <c r="H139" i="9"/>
  <c r="V139" i="9" s="1"/>
  <c r="H141" i="9"/>
  <c r="V141" i="9" s="1"/>
  <c r="H143" i="9"/>
  <c r="V143" i="9" s="1"/>
  <c r="H145" i="9"/>
  <c r="V145" i="9" s="1"/>
  <c r="H147" i="9"/>
  <c r="V147" i="9" s="1"/>
  <c r="H149" i="9"/>
  <c r="V149" i="9" s="1"/>
  <c r="H151" i="9"/>
  <c r="V151" i="9" s="1"/>
  <c r="H153" i="9"/>
  <c r="V153" i="9" s="1"/>
  <c r="H155" i="9"/>
  <c r="V155" i="9" s="1"/>
  <c r="H157" i="9"/>
  <c r="V157" i="9" s="1"/>
  <c r="H159" i="9"/>
  <c r="V159" i="9" s="1"/>
  <c r="H161" i="9"/>
  <c r="V161" i="9" s="1"/>
  <c r="H163" i="9"/>
  <c r="V163" i="9" s="1"/>
  <c r="H165" i="9"/>
  <c r="V165" i="9" s="1"/>
  <c r="H167" i="9"/>
  <c r="V167" i="9" s="1"/>
  <c r="H169" i="9"/>
  <c r="V169" i="9" s="1"/>
  <c r="H171" i="9"/>
  <c r="V171" i="9" s="1"/>
  <c r="H173" i="9"/>
  <c r="V173" i="9" s="1"/>
  <c r="H175" i="9"/>
  <c r="V175" i="9" s="1"/>
  <c r="H177" i="9"/>
  <c r="V177" i="9" s="1"/>
  <c r="H179" i="9"/>
  <c r="V179" i="9" s="1"/>
  <c r="H181" i="9"/>
  <c r="V181" i="9" s="1"/>
  <c r="H183" i="9"/>
  <c r="V183" i="9" s="1"/>
  <c r="H185" i="9"/>
  <c r="V185" i="9" s="1"/>
  <c r="H187" i="9"/>
  <c r="V187" i="9" s="1"/>
  <c r="H189" i="9"/>
  <c r="V189" i="9" s="1"/>
  <c r="H191" i="9"/>
  <c r="V191" i="9" s="1"/>
  <c r="H193" i="9"/>
  <c r="V193" i="9" s="1"/>
  <c r="H195" i="9"/>
  <c r="V195" i="9" s="1"/>
  <c r="H197" i="9"/>
  <c r="V197" i="9" s="1"/>
  <c r="H199" i="9"/>
  <c r="V199" i="9" s="1"/>
  <c r="H201" i="9"/>
  <c r="V201" i="9" s="1"/>
  <c r="H203" i="9"/>
  <c r="V203" i="9" s="1"/>
  <c r="H205" i="9"/>
  <c r="V205" i="9" s="1"/>
  <c r="H207" i="9"/>
  <c r="V207" i="9" s="1"/>
  <c r="H209" i="9"/>
  <c r="V209" i="9" s="1"/>
  <c r="H211" i="9"/>
  <c r="V211" i="9" s="1"/>
  <c r="H213" i="9"/>
  <c r="V213" i="9" s="1"/>
  <c r="H215" i="9"/>
  <c r="V215" i="9" s="1"/>
  <c r="H217" i="9"/>
  <c r="V217" i="9" s="1"/>
  <c r="H219" i="9"/>
  <c r="V219" i="9" s="1"/>
  <c r="H221" i="9"/>
  <c r="V221" i="9" s="1"/>
  <c r="H223" i="9"/>
  <c r="V223" i="9" s="1"/>
  <c r="H225" i="9"/>
  <c r="V225" i="9" s="1"/>
  <c r="H227" i="9"/>
  <c r="V227" i="9" s="1"/>
  <c r="H229" i="9"/>
  <c r="V229" i="9" s="1"/>
  <c r="H231" i="9"/>
  <c r="V231" i="9" s="1"/>
  <c r="H233" i="9"/>
  <c r="V233" i="9" s="1"/>
  <c r="H235" i="9"/>
  <c r="V235" i="9" s="1"/>
  <c r="H237" i="9"/>
  <c r="V237" i="9" s="1"/>
  <c r="H239" i="9"/>
  <c r="V239" i="9" s="1"/>
  <c r="H241" i="9"/>
  <c r="V241" i="9" s="1"/>
  <c r="H243" i="9"/>
  <c r="V243" i="9" s="1"/>
  <c r="H245" i="9"/>
  <c r="V245" i="9" s="1"/>
  <c r="H247" i="9"/>
  <c r="V247" i="9" s="1"/>
  <c r="H249" i="9"/>
  <c r="V249" i="9" s="1"/>
  <c r="H251" i="9"/>
  <c r="V251" i="9" s="1"/>
  <c r="H253" i="9"/>
  <c r="V253" i="9" s="1"/>
  <c r="H255" i="9"/>
  <c r="V255" i="9" s="1"/>
  <c r="H257" i="9"/>
  <c r="V257" i="9" s="1"/>
  <c r="H259" i="9"/>
  <c r="V259" i="9" s="1"/>
  <c r="H261" i="9"/>
  <c r="V261" i="9" s="1"/>
  <c r="H263" i="9"/>
  <c r="V263" i="9" s="1"/>
  <c r="H265" i="9"/>
  <c r="V265" i="9" s="1"/>
  <c r="H267" i="9"/>
  <c r="V267" i="9" s="1"/>
  <c r="H269" i="9"/>
  <c r="V269" i="9" s="1"/>
  <c r="H271" i="9"/>
  <c r="V271" i="9" s="1"/>
  <c r="H273" i="9"/>
  <c r="V273" i="9" s="1"/>
  <c r="H275" i="9"/>
  <c r="V275" i="9" s="1"/>
  <c r="H277" i="9"/>
  <c r="V277" i="9" s="1"/>
  <c r="H279" i="9"/>
  <c r="V279" i="9" s="1"/>
  <c r="H281" i="9"/>
  <c r="V281" i="9" s="1"/>
  <c r="H283" i="9"/>
  <c r="V283" i="9" s="1"/>
  <c r="H285" i="9"/>
  <c r="V285" i="9" s="1"/>
  <c r="H287" i="9"/>
  <c r="V287" i="9" s="1"/>
  <c r="H289" i="9"/>
  <c r="V289" i="9" s="1"/>
  <c r="H291" i="9"/>
  <c r="V291" i="9" s="1"/>
  <c r="H293" i="9"/>
  <c r="V293" i="9" s="1"/>
  <c r="H295" i="9"/>
  <c r="V295" i="9" s="1"/>
  <c r="H297" i="9"/>
  <c r="V297" i="9" s="1"/>
  <c r="H299" i="9"/>
  <c r="V299" i="9" s="1"/>
  <c r="H301" i="9"/>
  <c r="V301" i="9" s="1"/>
  <c r="H303" i="9"/>
  <c r="V303" i="9" s="1"/>
  <c r="H305" i="9"/>
  <c r="V305" i="9" s="1"/>
  <c r="H307" i="9"/>
  <c r="V307" i="9" s="1"/>
  <c r="H309" i="9"/>
  <c r="V309" i="9" s="1"/>
  <c r="H311" i="9"/>
  <c r="V311" i="9" s="1"/>
  <c r="H313" i="9"/>
  <c r="V313" i="9" s="1"/>
  <c r="H315" i="9"/>
  <c r="V315" i="9" s="1"/>
  <c r="H317" i="9"/>
  <c r="V317" i="9" s="1"/>
  <c r="H319" i="9"/>
  <c r="V319" i="9" s="1"/>
  <c r="H53" i="10"/>
  <c r="V53" i="10" s="1"/>
  <c r="H84" i="10"/>
  <c r="V84" i="10" s="1"/>
  <c r="H108" i="10"/>
  <c r="V108" i="10" s="1"/>
  <c r="H115" i="10"/>
  <c r="V115" i="10" s="1"/>
  <c r="I122" i="10"/>
  <c r="W122" i="10" s="1"/>
  <c r="H129" i="10"/>
  <c r="V129" i="10" s="1"/>
  <c r="I136" i="10"/>
  <c r="W136" i="10" s="1"/>
  <c r="H144" i="10"/>
  <c r="V144" i="10" s="1"/>
  <c r="I150" i="10"/>
  <c r="W150" i="10" s="1"/>
  <c r="H158" i="10"/>
  <c r="V158" i="10" s="1"/>
  <c r="I163" i="10"/>
  <c r="W163" i="10" s="1"/>
  <c r="I166" i="10"/>
  <c r="W166" i="10" s="1"/>
  <c r="I170" i="10"/>
  <c r="W170" i="10" s="1"/>
  <c r="H174" i="10"/>
  <c r="V174" i="10" s="1"/>
  <c r="I177" i="10"/>
  <c r="W177" i="10" s="1"/>
  <c r="I181" i="10"/>
  <c r="W181" i="10" s="1"/>
  <c r="I184" i="10"/>
  <c r="W184" i="10" s="1"/>
  <c r="H188" i="10"/>
  <c r="V188" i="10" s="1"/>
  <c r="H192" i="10"/>
  <c r="V192" i="10" s="1"/>
  <c r="I195" i="10"/>
  <c r="W195" i="10" s="1"/>
  <c r="I198" i="10"/>
  <c r="W198" i="10" s="1"/>
  <c r="I202" i="10"/>
  <c r="W202" i="10" s="1"/>
  <c r="H206" i="10"/>
  <c r="V206" i="10" s="1"/>
  <c r="I209" i="10"/>
  <c r="W209" i="10" s="1"/>
  <c r="I213" i="10"/>
  <c r="W213" i="10" s="1"/>
  <c r="I216" i="10"/>
  <c r="W216" i="10" s="1"/>
  <c r="H220" i="10"/>
  <c r="V220" i="10" s="1"/>
  <c r="H224" i="10"/>
  <c r="V224" i="10" s="1"/>
  <c r="I227" i="10"/>
  <c r="W227" i="10" s="1"/>
  <c r="I230" i="10"/>
  <c r="W230" i="10" s="1"/>
  <c r="I234" i="10"/>
  <c r="W234" i="10" s="1"/>
  <c r="H238" i="10"/>
  <c r="V238" i="10" s="1"/>
  <c r="I241" i="10"/>
  <c r="W241" i="10" s="1"/>
  <c r="I245" i="10"/>
  <c r="W245" i="10" s="1"/>
  <c r="I248" i="10"/>
  <c r="W248" i="10" s="1"/>
  <c r="H252" i="10"/>
  <c r="V252" i="10" s="1"/>
  <c r="H256" i="10"/>
  <c r="V256" i="10" s="1"/>
  <c r="I259" i="10"/>
  <c r="W259" i="10" s="1"/>
  <c r="I262" i="10"/>
  <c r="W262" i="10" s="1"/>
  <c r="I266" i="10"/>
  <c r="W266" i="10" s="1"/>
  <c r="H270" i="10"/>
  <c r="V270" i="10" s="1"/>
  <c r="I273" i="10"/>
  <c r="W273" i="10" s="1"/>
  <c r="I277" i="10"/>
  <c r="W277" i="10" s="1"/>
  <c r="I280" i="10"/>
  <c r="W280" i="10" s="1"/>
  <c r="H284" i="10"/>
  <c r="V284" i="10" s="1"/>
  <c r="H288" i="10"/>
  <c r="V288" i="10" s="1"/>
  <c r="I290" i="10"/>
  <c r="W290" i="10" s="1"/>
  <c r="I293" i="10"/>
  <c r="W293" i="10" s="1"/>
  <c r="H296" i="10"/>
  <c r="V296" i="10" s="1"/>
  <c r="I298" i="10"/>
  <c r="W298" i="10" s="1"/>
  <c r="I301" i="10"/>
  <c r="W301" i="10" s="1"/>
  <c r="H304" i="10"/>
  <c r="V304" i="10" s="1"/>
  <c r="I306" i="10"/>
  <c r="W306" i="10" s="1"/>
  <c r="I309" i="10"/>
  <c r="W309" i="10" s="1"/>
  <c r="H312" i="10"/>
  <c r="V312" i="10" s="1"/>
  <c r="I314" i="10"/>
  <c r="W314" i="10" s="1"/>
  <c r="I317" i="10"/>
  <c r="W317" i="10" s="1"/>
  <c r="H320" i="10"/>
  <c r="V320" i="10" s="1"/>
  <c r="I322" i="10"/>
  <c r="W322" i="10" s="1"/>
  <c r="I325" i="10"/>
  <c r="W325" i="10" s="1"/>
  <c r="H328" i="10"/>
  <c r="V328" i="10" s="1"/>
  <c r="I330" i="10"/>
  <c r="W330" i="10" s="1"/>
  <c r="I333" i="10"/>
  <c r="W333" i="10" s="1"/>
  <c r="H336" i="10"/>
  <c r="V336" i="10" s="1"/>
  <c r="I338" i="10"/>
  <c r="W338" i="10" s="1"/>
  <c r="I341" i="10"/>
  <c r="W341" i="10" s="1"/>
  <c r="H344" i="10"/>
  <c r="V344" i="10" s="1"/>
  <c r="I346" i="10"/>
  <c r="W346" i="10" s="1"/>
  <c r="I349" i="10"/>
  <c r="W349" i="10" s="1"/>
  <c r="H352" i="10"/>
  <c r="V352" i="10" s="1"/>
  <c r="I354" i="10"/>
  <c r="W354" i="10" s="1"/>
  <c r="I357" i="10"/>
  <c r="W357" i="10" s="1"/>
  <c r="H360" i="10"/>
  <c r="V360" i="10" s="1"/>
  <c r="I362" i="10"/>
  <c r="W362" i="10" s="1"/>
  <c r="I365" i="10"/>
  <c r="W365" i="10" s="1"/>
  <c r="H368" i="10"/>
  <c r="V368" i="10" s="1"/>
  <c r="I370" i="10"/>
  <c r="W370" i="10" s="1"/>
  <c r="H373" i="10"/>
  <c r="V373" i="10" s="1"/>
  <c r="H375" i="10"/>
  <c r="V375" i="10" s="1"/>
  <c r="H377" i="10"/>
  <c r="V377" i="10" s="1"/>
  <c r="H379" i="10"/>
  <c r="V379" i="10" s="1"/>
  <c r="H381" i="10"/>
  <c r="V381" i="10" s="1"/>
  <c r="H383" i="10"/>
  <c r="V383" i="10" s="1"/>
  <c r="H385" i="10"/>
  <c r="V385" i="10" s="1"/>
  <c r="H387" i="10"/>
  <c r="V387" i="10" s="1"/>
  <c r="H389" i="10"/>
  <c r="V389" i="10" s="1"/>
  <c r="H391" i="10"/>
  <c r="V391" i="10" s="1"/>
  <c r="H393" i="10"/>
  <c r="V393" i="10" s="1"/>
  <c r="H395" i="10"/>
  <c r="V395" i="10" s="1"/>
  <c r="H397" i="10"/>
  <c r="V397" i="10" s="1"/>
  <c r="H399" i="10"/>
  <c r="V399" i="10" s="1"/>
  <c r="H401" i="10"/>
  <c r="V401" i="10" s="1"/>
  <c r="H403" i="10"/>
  <c r="V403" i="10" s="1"/>
  <c r="I23" i="10"/>
  <c r="W23" i="10" s="1"/>
  <c r="I27" i="9"/>
  <c r="W27" i="9" s="1"/>
  <c r="I29" i="9"/>
  <c r="W29" i="9" s="1"/>
  <c r="I33" i="9"/>
  <c r="W33" i="9" s="1"/>
  <c r="I35" i="9"/>
  <c r="W35" i="9" s="1"/>
  <c r="I37" i="9"/>
  <c r="W37" i="9" s="1"/>
  <c r="I39" i="9"/>
  <c r="W39" i="9" s="1"/>
  <c r="I41" i="9"/>
  <c r="W41" i="9" s="1"/>
  <c r="I43" i="9"/>
  <c r="W43" i="9" s="1"/>
  <c r="I45" i="9"/>
  <c r="W45" i="9" s="1"/>
  <c r="I47" i="9"/>
  <c r="W47" i="9" s="1"/>
  <c r="I49" i="9"/>
  <c r="W49" i="9" s="1"/>
  <c r="I51" i="9"/>
  <c r="W51" i="9" s="1"/>
  <c r="I53" i="9"/>
  <c r="W53" i="9" s="1"/>
  <c r="I55" i="9"/>
  <c r="W55" i="9" s="1"/>
  <c r="I57" i="9"/>
  <c r="W57" i="9" s="1"/>
  <c r="I59" i="9"/>
  <c r="W59" i="9" s="1"/>
  <c r="I61" i="9"/>
  <c r="W61" i="9" s="1"/>
  <c r="I63" i="9"/>
  <c r="W63" i="9" s="1"/>
  <c r="I65" i="9"/>
  <c r="W65" i="9" s="1"/>
  <c r="I67" i="9"/>
  <c r="W67" i="9" s="1"/>
  <c r="I69" i="9"/>
  <c r="W69" i="9" s="1"/>
  <c r="I71" i="9"/>
  <c r="W71" i="9" s="1"/>
  <c r="I77" i="9"/>
  <c r="W77" i="9" s="1"/>
  <c r="I83" i="9"/>
  <c r="W83" i="9" s="1"/>
  <c r="I85" i="9"/>
  <c r="W85" i="9" s="1"/>
  <c r="I87" i="9"/>
  <c r="W87" i="9" s="1"/>
  <c r="I89" i="9"/>
  <c r="W89" i="9" s="1"/>
  <c r="I91" i="9"/>
  <c r="W91" i="9" s="1"/>
  <c r="I93" i="9"/>
  <c r="W93" i="9" s="1"/>
  <c r="I95" i="9"/>
  <c r="W95" i="9" s="1"/>
  <c r="I97" i="9"/>
  <c r="W97" i="9" s="1"/>
  <c r="I99" i="9"/>
  <c r="W99" i="9" s="1"/>
  <c r="I101" i="9"/>
  <c r="W101" i="9" s="1"/>
  <c r="I103" i="9"/>
  <c r="W103" i="9" s="1"/>
  <c r="I105" i="9"/>
  <c r="W105" i="9" s="1"/>
  <c r="I107" i="9"/>
  <c r="W107" i="9" s="1"/>
  <c r="I109" i="9"/>
  <c r="W109" i="9" s="1"/>
  <c r="I111" i="9"/>
  <c r="W111" i="9" s="1"/>
  <c r="I113" i="9"/>
  <c r="W113" i="9" s="1"/>
  <c r="I115" i="9"/>
  <c r="W115" i="9" s="1"/>
  <c r="I117" i="9"/>
  <c r="W117" i="9" s="1"/>
  <c r="I119" i="9"/>
  <c r="W119" i="9" s="1"/>
  <c r="I121" i="9"/>
  <c r="W121" i="9" s="1"/>
  <c r="I123" i="9"/>
  <c r="W123" i="9" s="1"/>
  <c r="I125" i="9"/>
  <c r="W125" i="9" s="1"/>
  <c r="I127" i="9"/>
  <c r="W127" i="9" s="1"/>
  <c r="I129" i="9"/>
  <c r="W129" i="9" s="1"/>
  <c r="H37" i="10"/>
  <c r="V37" i="10" s="1"/>
  <c r="I58" i="10"/>
  <c r="W58" i="10" s="1"/>
  <c r="H101" i="10"/>
  <c r="V101" i="10" s="1"/>
  <c r="H104" i="10"/>
  <c r="V104" i="10" s="1"/>
  <c r="I110" i="10"/>
  <c r="W110" i="10" s="1"/>
  <c r="H118" i="10"/>
  <c r="V118" i="10" s="1"/>
  <c r="H125" i="10"/>
  <c r="V125" i="10" s="1"/>
  <c r="H132" i="10"/>
  <c r="V132" i="10" s="1"/>
  <c r="H139" i="10"/>
  <c r="V139" i="10" s="1"/>
  <c r="I146" i="10"/>
  <c r="W146" i="10" s="1"/>
  <c r="H153" i="10"/>
  <c r="V153" i="10" s="1"/>
  <c r="H160" i="10"/>
  <c r="V160" i="10" s="1"/>
  <c r="H164" i="10"/>
  <c r="V164" i="10" s="1"/>
  <c r="H168" i="10"/>
  <c r="V168" i="10" s="1"/>
  <c r="I171" i="10"/>
  <c r="W171" i="10" s="1"/>
  <c r="I174" i="10"/>
  <c r="W174" i="10" s="1"/>
  <c r="I178" i="10"/>
  <c r="W178" i="10" s="1"/>
  <c r="H182" i="10"/>
  <c r="V182" i="10" s="1"/>
  <c r="I185" i="10"/>
  <c r="W185" i="10" s="1"/>
  <c r="I189" i="10"/>
  <c r="W189" i="10" s="1"/>
  <c r="I192" i="10"/>
  <c r="W192" i="10" s="1"/>
  <c r="H196" i="10"/>
  <c r="V196" i="10" s="1"/>
  <c r="H200" i="10"/>
  <c r="V200" i="10" s="1"/>
  <c r="I203" i="10"/>
  <c r="W203" i="10" s="1"/>
  <c r="I206" i="10"/>
  <c r="W206" i="10" s="1"/>
  <c r="I210" i="10"/>
  <c r="W210" i="10" s="1"/>
  <c r="H214" i="10"/>
  <c r="V214" i="10" s="1"/>
  <c r="I217" i="10"/>
  <c r="W217" i="10" s="1"/>
  <c r="I221" i="10"/>
  <c r="W221" i="10" s="1"/>
  <c r="I224" i="10"/>
  <c r="W224" i="10" s="1"/>
  <c r="H228" i="10"/>
  <c r="V228" i="10" s="1"/>
  <c r="H232" i="10"/>
  <c r="V232" i="10" s="1"/>
  <c r="I235" i="10"/>
  <c r="W235" i="10" s="1"/>
  <c r="I238" i="10"/>
  <c r="W238" i="10" s="1"/>
  <c r="I242" i="10"/>
  <c r="W242" i="10" s="1"/>
  <c r="H246" i="10"/>
  <c r="V246" i="10" s="1"/>
  <c r="I249" i="10"/>
  <c r="W249" i="10" s="1"/>
  <c r="I253" i="10"/>
  <c r="W253" i="10" s="1"/>
  <c r="I256" i="10"/>
  <c r="W256" i="10" s="1"/>
  <c r="H260" i="10"/>
  <c r="V260" i="10" s="1"/>
  <c r="H264" i="10"/>
  <c r="V264" i="10" s="1"/>
  <c r="I267" i="10"/>
  <c r="W267" i="10" s="1"/>
  <c r="I270" i="10"/>
  <c r="W270" i="10" s="1"/>
  <c r="I274" i="10"/>
  <c r="W274" i="10" s="1"/>
  <c r="H278" i="10"/>
  <c r="V278" i="10" s="1"/>
  <c r="I281" i="10"/>
  <c r="W281" i="10" s="1"/>
  <c r="I285" i="10"/>
  <c r="W285" i="10" s="1"/>
  <c r="I288" i="10"/>
  <c r="W288" i="10" s="1"/>
  <c r="I291" i="10"/>
  <c r="W291" i="10" s="1"/>
  <c r="H294" i="10"/>
  <c r="V294" i="10" s="1"/>
  <c r="I296" i="10"/>
  <c r="W296" i="10" s="1"/>
  <c r="I299" i="10"/>
  <c r="W299" i="10" s="1"/>
  <c r="H302" i="10"/>
  <c r="V302" i="10" s="1"/>
  <c r="I304" i="10"/>
  <c r="W304" i="10" s="1"/>
  <c r="I307" i="10"/>
  <c r="W307" i="10" s="1"/>
  <c r="H310" i="10"/>
  <c r="V310" i="10" s="1"/>
  <c r="I312" i="10"/>
  <c r="W312" i="10" s="1"/>
  <c r="I315" i="10"/>
  <c r="W315" i="10" s="1"/>
  <c r="H318" i="10"/>
  <c r="V318" i="10" s="1"/>
  <c r="I320" i="10"/>
  <c r="W320" i="10" s="1"/>
  <c r="I323" i="10"/>
  <c r="W323" i="10" s="1"/>
  <c r="H326" i="10"/>
  <c r="V326" i="10" s="1"/>
  <c r="I328" i="10"/>
  <c r="W328" i="10" s="1"/>
  <c r="I331" i="10"/>
  <c r="W331" i="10" s="1"/>
  <c r="H334" i="10"/>
  <c r="V334" i="10" s="1"/>
  <c r="I336" i="10"/>
  <c r="W336" i="10" s="1"/>
  <c r="I339" i="10"/>
  <c r="W339" i="10" s="1"/>
  <c r="H342" i="10"/>
  <c r="V342" i="10" s="1"/>
  <c r="I344" i="10"/>
  <c r="W344" i="10" s="1"/>
  <c r="I347" i="10"/>
  <c r="W347" i="10" s="1"/>
  <c r="H350" i="10"/>
  <c r="V350" i="10" s="1"/>
  <c r="I352" i="10"/>
  <c r="W352" i="10" s="1"/>
  <c r="I355" i="10"/>
  <c r="W355" i="10" s="1"/>
  <c r="H358" i="10"/>
  <c r="V358" i="10" s="1"/>
  <c r="I360" i="10"/>
  <c r="W360" i="10" s="1"/>
  <c r="I363" i="10"/>
  <c r="W363" i="10" s="1"/>
  <c r="H366" i="10"/>
  <c r="V366" i="10" s="1"/>
  <c r="I368" i="10"/>
  <c r="W368" i="10" s="1"/>
  <c r="I371" i="10"/>
  <c r="W371" i="10" s="1"/>
  <c r="I373" i="10"/>
  <c r="W373" i="10" s="1"/>
  <c r="I375" i="10"/>
  <c r="W375" i="10" s="1"/>
  <c r="I377" i="10"/>
  <c r="W377" i="10" s="1"/>
  <c r="I379" i="10"/>
  <c r="W379" i="10" s="1"/>
  <c r="H93" i="10"/>
  <c r="V93" i="10" s="1"/>
  <c r="I104" i="10"/>
  <c r="W104" i="10" s="1"/>
  <c r="H133" i="10"/>
  <c r="V133" i="10" s="1"/>
  <c r="I160" i="10"/>
  <c r="W160" i="10" s="1"/>
  <c r="H176" i="10"/>
  <c r="V176" i="10" s="1"/>
  <c r="H190" i="10"/>
  <c r="V190" i="10" s="1"/>
  <c r="H204" i="10"/>
  <c r="V204" i="10" s="1"/>
  <c r="I218" i="10"/>
  <c r="W218" i="10" s="1"/>
  <c r="I232" i="10"/>
  <c r="W232" i="10" s="1"/>
  <c r="I246" i="10"/>
  <c r="W246" i="10" s="1"/>
  <c r="I261" i="10"/>
  <c r="W261" i="10" s="1"/>
  <c r="I275" i="10"/>
  <c r="W275" i="10" s="1"/>
  <c r="I289" i="10"/>
  <c r="W289" i="10" s="1"/>
  <c r="H300" i="10"/>
  <c r="V300" i="10" s="1"/>
  <c r="I310" i="10"/>
  <c r="W310" i="10" s="1"/>
  <c r="I321" i="10"/>
  <c r="W321" i="10" s="1"/>
  <c r="H332" i="10"/>
  <c r="V332" i="10" s="1"/>
  <c r="I342" i="10"/>
  <c r="W342" i="10" s="1"/>
  <c r="I353" i="10"/>
  <c r="W353" i="10" s="1"/>
  <c r="H364" i="10"/>
  <c r="V364" i="10" s="1"/>
  <c r="H374" i="10"/>
  <c r="V374" i="10" s="1"/>
  <c r="I381" i="10"/>
  <c r="W381" i="10" s="1"/>
  <c r="I385" i="10"/>
  <c r="W385" i="10" s="1"/>
  <c r="I389" i="10"/>
  <c r="W389" i="10" s="1"/>
  <c r="I393" i="10"/>
  <c r="W393" i="10" s="1"/>
  <c r="I397" i="10"/>
  <c r="W397" i="10" s="1"/>
  <c r="I401" i="10"/>
  <c r="W401" i="10" s="1"/>
  <c r="H26" i="9"/>
  <c r="V26" i="9" s="1"/>
  <c r="I32" i="9"/>
  <c r="W32" i="9" s="1"/>
  <c r="I36" i="9"/>
  <c r="W36" i="9" s="1"/>
  <c r="I40" i="9"/>
  <c r="W40" i="9" s="1"/>
  <c r="I44" i="9"/>
  <c r="W44" i="9" s="1"/>
  <c r="I48" i="9"/>
  <c r="W48" i="9" s="1"/>
  <c r="I52" i="9"/>
  <c r="W52" i="9" s="1"/>
  <c r="I56" i="9"/>
  <c r="W56" i="9" s="1"/>
  <c r="I60" i="9"/>
  <c r="W60" i="9" s="1"/>
  <c r="I64" i="9"/>
  <c r="W64" i="9" s="1"/>
  <c r="I68" i="9"/>
  <c r="W68" i="9" s="1"/>
  <c r="I72" i="9"/>
  <c r="W72" i="9" s="1"/>
  <c r="I84" i="9"/>
  <c r="W84" i="9" s="1"/>
  <c r="I92" i="9"/>
  <c r="W92" i="9" s="1"/>
  <c r="I96" i="9"/>
  <c r="W96" i="9" s="1"/>
  <c r="I100" i="9"/>
  <c r="W100" i="9" s="1"/>
  <c r="I104" i="9"/>
  <c r="W104" i="9" s="1"/>
  <c r="I108" i="9"/>
  <c r="W108" i="9" s="1"/>
  <c r="I116" i="9"/>
  <c r="W116" i="9" s="1"/>
  <c r="I120" i="9"/>
  <c r="W120" i="9" s="1"/>
  <c r="I124" i="9"/>
  <c r="W124" i="9" s="1"/>
  <c r="I128" i="9"/>
  <c r="W128" i="9" s="1"/>
  <c r="H132" i="9"/>
  <c r="V132" i="9" s="1"/>
  <c r="I134" i="9"/>
  <c r="W134" i="9" s="1"/>
  <c r="I137" i="9"/>
  <c r="W137" i="9" s="1"/>
  <c r="H140" i="9"/>
  <c r="V140" i="9" s="1"/>
  <c r="I142" i="9"/>
  <c r="W142" i="9" s="1"/>
  <c r="I145" i="9"/>
  <c r="W145" i="9" s="1"/>
  <c r="H148" i="9"/>
  <c r="V148" i="9" s="1"/>
  <c r="I153" i="9"/>
  <c r="W153" i="9" s="1"/>
  <c r="H156" i="9"/>
  <c r="V156" i="9" s="1"/>
  <c r="I158" i="9"/>
  <c r="W158" i="9" s="1"/>
  <c r="I161" i="9"/>
  <c r="W161" i="9" s="1"/>
  <c r="H164" i="9"/>
  <c r="V164" i="9" s="1"/>
  <c r="I166" i="9"/>
  <c r="W166" i="9" s="1"/>
  <c r="I169" i="9"/>
  <c r="W169" i="9" s="1"/>
  <c r="H172" i="9"/>
  <c r="V172" i="9" s="1"/>
  <c r="I174" i="9"/>
  <c r="W174" i="9" s="1"/>
  <c r="I177" i="9"/>
  <c r="W177" i="9" s="1"/>
  <c r="H180" i="9"/>
  <c r="V180" i="9" s="1"/>
  <c r="I182" i="9"/>
  <c r="W182" i="9" s="1"/>
  <c r="I185" i="9"/>
  <c r="W185" i="9" s="1"/>
  <c r="H188" i="9"/>
  <c r="V188" i="9" s="1"/>
  <c r="I190" i="9"/>
  <c r="W190" i="9" s="1"/>
  <c r="I193" i="9"/>
  <c r="W193" i="9" s="1"/>
  <c r="H196" i="9"/>
  <c r="V196" i="9" s="1"/>
  <c r="I198" i="9"/>
  <c r="W198" i="9" s="1"/>
  <c r="I201" i="9"/>
  <c r="W201" i="9" s="1"/>
  <c r="H204" i="9"/>
  <c r="V204" i="9" s="1"/>
  <c r="I206" i="9"/>
  <c r="W206" i="9" s="1"/>
  <c r="I209" i="9"/>
  <c r="W209" i="9" s="1"/>
  <c r="H212" i="9"/>
  <c r="V212" i="9" s="1"/>
  <c r="I214" i="9"/>
  <c r="W214" i="9" s="1"/>
  <c r="I217" i="9"/>
  <c r="W217" i="9" s="1"/>
  <c r="H220" i="9"/>
  <c r="V220" i="9" s="1"/>
  <c r="I222" i="9"/>
  <c r="W222" i="9" s="1"/>
  <c r="I225" i="9"/>
  <c r="W225" i="9" s="1"/>
  <c r="H228" i="9"/>
  <c r="V228" i="9" s="1"/>
  <c r="I230" i="9"/>
  <c r="W230" i="9" s="1"/>
  <c r="I233" i="9"/>
  <c r="W233" i="9" s="1"/>
  <c r="H236" i="9"/>
  <c r="V236" i="9" s="1"/>
  <c r="I238" i="9"/>
  <c r="W238" i="9" s="1"/>
  <c r="I241" i="9"/>
  <c r="W241" i="9" s="1"/>
  <c r="H244" i="9"/>
  <c r="V244" i="9" s="1"/>
  <c r="I246" i="9"/>
  <c r="W246" i="9" s="1"/>
  <c r="I249" i="9"/>
  <c r="W249" i="9" s="1"/>
  <c r="H252" i="9"/>
  <c r="V252" i="9" s="1"/>
  <c r="I254" i="9"/>
  <c r="W254" i="9" s="1"/>
  <c r="I257" i="9"/>
  <c r="W257" i="9" s="1"/>
  <c r="H260" i="9"/>
  <c r="V260" i="9" s="1"/>
  <c r="I262" i="9"/>
  <c r="W262" i="9" s="1"/>
  <c r="I265" i="9"/>
  <c r="W265" i="9" s="1"/>
  <c r="H268" i="9"/>
  <c r="V268" i="9" s="1"/>
  <c r="I270" i="9"/>
  <c r="W270" i="9" s="1"/>
  <c r="I273" i="9"/>
  <c r="W273" i="9" s="1"/>
  <c r="H276" i="9"/>
  <c r="V276" i="9" s="1"/>
  <c r="I278" i="9"/>
  <c r="W278" i="9" s="1"/>
  <c r="I281" i="9"/>
  <c r="W281" i="9" s="1"/>
  <c r="H284" i="9"/>
  <c r="V284" i="9" s="1"/>
  <c r="I286" i="9"/>
  <c r="W286" i="9" s="1"/>
  <c r="I289" i="9"/>
  <c r="W289" i="9" s="1"/>
  <c r="H292" i="9"/>
  <c r="V292" i="9" s="1"/>
  <c r="I294" i="9"/>
  <c r="W294" i="9" s="1"/>
  <c r="I297" i="9"/>
  <c r="W297" i="9" s="1"/>
  <c r="H300" i="9"/>
  <c r="V300" i="9" s="1"/>
  <c r="I302" i="9"/>
  <c r="W302" i="9" s="1"/>
  <c r="I305" i="9"/>
  <c r="W305" i="9" s="1"/>
  <c r="H308" i="9"/>
  <c r="V308" i="9" s="1"/>
  <c r="I310" i="9"/>
  <c r="W310" i="9" s="1"/>
  <c r="I313" i="9"/>
  <c r="W313" i="9" s="1"/>
  <c r="H316" i="9"/>
  <c r="V316" i="9" s="1"/>
  <c r="I318" i="9"/>
  <c r="W318" i="9" s="1"/>
  <c r="H321" i="9"/>
  <c r="V321" i="9" s="1"/>
  <c r="H323" i="9"/>
  <c r="V323" i="9" s="1"/>
  <c r="H325" i="9"/>
  <c r="V325" i="9" s="1"/>
  <c r="H327" i="9"/>
  <c r="V327" i="9" s="1"/>
  <c r="H329" i="9"/>
  <c r="V329" i="9" s="1"/>
  <c r="H331" i="9"/>
  <c r="V331" i="9" s="1"/>
  <c r="H333" i="9"/>
  <c r="V333" i="9" s="1"/>
  <c r="H335" i="9"/>
  <c r="V335" i="9" s="1"/>
  <c r="H337" i="9"/>
  <c r="V337" i="9" s="1"/>
  <c r="H339" i="9"/>
  <c r="V339" i="9" s="1"/>
  <c r="H341" i="9"/>
  <c r="V341" i="9" s="1"/>
  <c r="H343" i="9"/>
  <c r="V343" i="9" s="1"/>
  <c r="H345" i="9"/>
  <c r="V345" i="9" s="1"/>
  <c r="H347" i="9"/>
  <c r="V347" i="9" s="1"/>
  <c r="H349" i="9"/>
  <c r="V349" i="9" s="1"/>
  <c r="H351" i="9"/>
  <c r="V351" i="9" s="1"/>
  <c r="H353" i="9"/>
  <c r="V353" i="9" s="1"/>
  <c r="H355" i="9"/>
  <c r="V355" i="9" s="1"/>
  <c r="H357" i="9"/>
  <c r="V357" i="9" s="1"/>
  <c r="H359" i="9"/>
  <c r="V359" i="9" s="1"/>
  <c r="H361" i="9"/>
  <c r="V361" i="9" s="1"/>
  <c r="H363" i="9"/>
  <c r="V363" i="9" s="1"/>
  <c r="H365" i="9"/>
  <c r="V365" i="9" s="1"/>
  <c r="H367" i="9"/>
  <c r="V367" i="9" s="1"/>
  <c r="H369" i="9"/>
  <c r="V369" i="9" s="1"/>
  <c r="H371" i="9"/>
  <c r="V371" i="9" s="1"/>
  <c r="H373" i="9"/>
  <c r="V373" i="9" s="1"/>
  <c r="H375" i="9"/>
  <c r="V375" i="9" s="1"/>
  <c r="H377" i="9"/>
  <c r="V377" i="9" s="1"/>
  <c r="H379" i="9"/>
  <c r="V379" i="9" s="1"/>
  <c r="H381" i="9"/>
  <c r="V381" i="9" s="1"/>
  <c r="H383" i="9"/>
  <c r="V383" i="9" s="1"/>
  <c r="H385" i="9"/>
  <c r="V385" i="9" s="1"/>
  <c r="H387" i="9"/>
  <c r="V387" i="9" s="1"/>
  <c r="H389" i="9"/>
  <c r="V389" i="9" s="1"/>
  <c r="H391" i="9"/>
  <c r="V391" i="9" s="1"/>
  <c r="H393" i="9"/>
  <c r="V393" i="9" s="1"/>
  <c r="H395" i="9"/>
  <c r="V395" i="9" s="1"/>
  <c r="H397" i="9"/>
  <c r="V397" i="9" s="1"/>
  <c r="H25" i="9"/>
  <c r="V25" i="9" s="1"/>
  <c r="H23" i="10"/>
  <c r="V23" i="10" s="1"/>
  <c r="H102" i="10"/>
  <c r="V102" i="10" s="1"/>
  <c r="H112" i="10"/>
  <c r="V112" i="10" s="1"/>
  <c r="H140" i="10"/>
  <c r="V140" i="10" s="1"/>
  <c r="I165" i="10"/>
  <c r="W165" i="10" s="1"/>
  <c r="I179" i="10"/>
  <c r="W179" i="10" s="1"/>
  <c r="I193" i="10"/>
  <c r="W193" i="10" s="1"/>
  <c r="H208" i="10"/>
  <c r="V208" i="10" s="1"/>
  <c r="H222" i="10"/>
  <c r="V222" i="10" s="1"/>
  <c r="H236" i="10"/>
  <c r="V236" i="10" s="1"/>
  <c r="I250" i="10"/>
  <c r="W250" i="10" s="1"/>
  <c r="I264" i="10"/>
  <c r="W264" i="10" s="1"/>
  <c r="I278" i="10"/>
  <c r="W278" i="10" s="1"/>
  <c r="H292" i="10"/>
  <c r="V292" i="10" s="1"/>
  <c r="I302" i="10"/>
  <c r="W302" i="10" s="1"/>
  <c r="I313" i="10"/>
  <c r="W313" i="10" s="1"/>
  <c r="H324" i="10"/>
  <c r="V324" i="10" s="1"/>
  <c r="I334" i="10"/>
  <c r="W334" i="10" s="1"/>
  <c r="I345" i="10"/>
  <c r="W345" i="10" s="1"/>
  <c r="H356" i="10"/>
  <c r="V356" i="10" s="1"/>
  <c r="I366" i="10"/>
  <c r="W366" i="10" s="1"/>
  <c r="H376" i="10"/>
  <c r="V376" i="10" s="1"/>
  <c r="H382" i="10"/>
  <c r="V382" i="10" s="1"/>
  <c r="H386" i="10"/>
  <c r="V386" i="10" s="1"/>
  <c r="H390" i="10"/>
  <c r="V390" i="10" s="1"/>
  <c r="H394" i="10"/>
  <c r="V394" i="10" s="1"/>
  <c r="H398" i="10"/>
  <c r="V398" i="10" s="1"/>
  <c r="H402" i="10"/>
  <c r="V402" i="10" s="1"/>
  <c r="I26" i="9"/>
  <c r="W26" i="9" s="1"/>
  <c r="H32" i="9"/>
  <c r="V32" i="9" s="1"/>
  <c r="H42" i="9"/>
  <c r="V42" i="9" s="1"/>
  <c r="H46" i="9"/>
  <c r="V46" i="9" s="1"/>
  <c r="H50" i="9"/>
  <c r="V50" i="9" s="1"/>
  <c r="H54" i="9"/>
  <c r="V54" i="9" s="1"/>
  <c r="H58" i="9"/>
  <c r="V58" i="9" s="1"/>
  <c r="H62" i="9"/>
  <c r="V62" i="9" s="1"/>
  <c r="H66" i="9"/>
  <c r="V66" i="9" s="1"/>
  <c r="H70" i="9"/>
  <c r="V70" i="9" s="1"/>
  <c r="H72" i="9"/>
  <c r="V72" i="9" s="1"/>
  <c r="H76" i="9"/>
  <c r="V76" i="9" s="1"/>
  <c r="H82" i="9"/>
  <c r="V82" i="9" s="1"/>
  <c r="H90" i="9"/>
  <c r="V90" i="9" s="1"/>
  <c r="H94" i="9"/>
  <c r="V94" i="9" s="1"/>
  <c r="H98" i="9"/>
  <c r="V98" i="9" s="1"/>
  <c r="H102" i="9"/>
  <c r="V102" i="9" s="1"/>
  <c r="H106" i="9"/>
  <c r="V106" i="9" s="1"/>
  <c r="H110" i="9"/>
  <c r="V110" i="9" s="1"/>
  <c r="H114" i="9"/>
  <c r="V114" i="9" s="1"/>
  <c r="H118" i="9"/>
  <c r="V118" i="9" s="1"/>
  <c r="H122" i="9"/>
  <c r="V122" i="9" s="1"/>
  <c r="H126" i="9"/>
  <c r="V126" i="9" s="1"/>
  <c r="H130" i="9"/>
  <c r="V130" i="9" s="1"/>
  <c r="I132" i="9"/>
  <c r="W132" i="9" s="1"/>
  <c r="I135" i="9"/>
  <c r="W135" i="9" s="1"/>
  <c r="H138" i="9"/>
  <c r="V138" i="9" s="1"/>
  <c r="I140" i="9"/>
  <c r="W140" i="9" s="1"/>
  <c r="I143" i="9"/>
  <c r="W143" i="9" s="1"/>
  <c r="H146" i="9"/>
  <c r="V146" i="9" s="1"/>
  <c r="I148" i="9"/>
  <c r="W148" i="9" s="1"/>
  <c r="I151" i="9"/>
  <c r="W151" i="9" s="1"/>
  <c r="H154" i="9"/>
  <c r="V154" i="9" s="1"/>
  <c r="I156" i="9"/>
  <c r="W156" i="9" s="1"/>
  <c r="I159" i="9"/>
  <c r="W159" i="9" s="1"/>
  <c r="H162" i="9"/>
  <c r="V162" i="9" s="1"/>
  <c r="I164" i="9"/>
  <c r="W164" i="9" s="1"/>
  <c r="I167" i="9"/>
  <c r="W167" i="9" s="1"/>
  <c r="H170" i="9"/>
  <c r="V170" i="9" s="1"/>
  <c r="I172" i="9"/>
  <c r="W172" i="9" s="1"/>
  <c r="I175" i="9"/>
  <c r="W175" i="9" s="1"/>
  <c r="H178" i="9"/>
  <c r="V178" i="9" s="1"/>
  <c r="I180" i="9"/>
  <c r="W180" i="9" s="1"/>
  <c r="I183" i="9"/>
  <c r="W183" i="9" s="1"/>
  <c r="H186" i="9"/>
  <c r="V186" i="9" s="1"/>
  <c r="I188" i="9"/>
  <c r="W188" i="9" s="1"/>
  <c r="I191" i="9"/>
  <c r="W191" i="9" s="1"/>
  <c r="H194" i="9"/>
  <c r="V194" i="9" s="1"/>
  <c r="I196" i="9"/>
  <c r="W196" i="9" s="1"/>
  <c r="H202" i="9"/>
  <c r="V202" i="9" s="1"/>
  <c r="I204" i="9"/>
  <c r="W204" i="9" s="1"/>
  <c r="I207" i="9"/>
  <c r="W207" i="9" s="1"/>
  <c r="H210" i="9"/>
  <c r="V210" i="9" s="1"/>
  <c r="I212" i="9"/>
  <c r="W212" i="9" s="1"/>
  <c r="I215" i="9"/>
  <c r="W215" i="9" s="1"/>
  <c r="H218" i="9"/>
  <c r="V218" i="9" s="1"/>
  <c r="I220" i="9"/>
  <c r="W220" i="9" s="1"/>
  <c r="I223" i="9"/>
  <c r="W223" i="9" s="1"/>
  <c r="H226" i="9"/>
  <c r="V226" i="9" s="1"/>
  <c r="I228" i="9"/>
  <c r="W228" i="9" s="1"/>
  <c r="I231" i="9"/>
  <c r="W231" i="9" s="1"/>
  <c r="H234" i="9"/>
  <c r="V234" i="9" s="1"/>
  <c r="I236" i="9"/>
  <c r="W236" i="9" s="1"/>
  <c r="I239" i="9"/>
  <c r="W239" i="9" s="1"/>
  <c r="H242" i="9"/>
  <c r="V242" i="9" s="1"/>
  <c r="I244" i="9"/>
  <c r="W244" i="9" s="1"/>
  <c r="I247" i="9"/>
  <c r="W247" i="9" s="1"/>
  <c r="H250" i="9"/>
  <c r="V250" i="9" s="1"/>
  <c r="I252" i="9"/>
  <c r="W252" i="9" s="1"/>
  <c r="I255" i="9"/>
  <c r="W255" i="9" s="1"/>
  <c r="H258" i="9"/>
  <c r="V258" i="9" s="1"/>
  <c r="I260" i="9"/>
  <c r="W260" i="9" s="1"/>
  <c r="I263" i="9"/>
  <c r="W263" i="9" s="1"/>
  <c r="H266" i="9"/>
  <c r="V266" i="9" s="1"/>
  <c r="I268" i="9"/>
  <c r="W268" i="9" s="1"/>
  <c r="I271" i="9"/>
  <c r="W271" i="9" s="1"/>
  <c r="H274" i="9"/>
  <c r="V274" i="9" s="1"/>
  <c r="I276" i="9"/>
  <c r="W276" i="9" s="1"/>
  <c r="I279" i="9"/>
  <c r="W279" i="9" s="1"/>
  <c r="H282" i="9"/>
  <c r="V282" i="9" s="1"/>
  <c r="I284" i="9"/>
  <c r="W284" i="9" s="1"/>
  <c r="I287" i="9"/>
  <c r="W287" i="9" s="1"/>
  <c r="H290" i="9"/>
  <c r="V290" i="9" s="1"/>
  <c r="I292" i="9"/>
  <c r="W292" i="9" s="1"/>
  <c r="I295" i="9"/>
  <c r="W295" i="9" s="1"/>
  <c r="H298" i="9"/>
  <c r="V298" i="9" s="1"/>
  <c r="I300" i="9"/>
  <c r="W300" i="9" s="1"/>
  <c r="I303" i="9"/>
  <c r="W303" i="9" s="1"/>
  <c r="H306" i="9"/>
  <c r="V306" i="9" s="1"/>
  <c r="I308" i="9"/>
  <c r="W308" i="9" s="1"/>
  <c r="I311" i="9"/>
  <c r="W311" i="9" s="1"/>
  <c r="H314" i="9"/>
  <c r="V314" i="9" s="1"/>
  <c r="I316" i="9"/>
  <c r="W316" i="9" s="1"/>
  <c r="I319" i="9"/>
  <c r="W319" i="9" s="1"/>
  <c r="I321" i="9"/>
  <c r="W321" i="9" s="1"/>
  <c r="I323" i="9"/>
  <c r="W323" i="9" s="1"/>
  <c r="I325" i="9"/>
  <c r="W325" i="9" s="1"/>
  <c r="I327" i="9"/>
  <c r="W327" i="9" s="1"/>
  <c r="I329" i="9"/>
  <c r="W329" i="9" s="1"/>
  <c r="I331" i="9"/>
  <c r="W331" i="9" s="1"/>
  <c r="I333" i="9"/>
  <c r="W333" i="9" s="1"/>
  <c r="I335" i="9"/>
  <c r="W335" i="9" s="1"/>
  <c r="I337" i="9"/>
  <c r="W337" i="9" s="1"/>
  <c r="I339" i="9"/>
  <c r="W339" i="9" s="1"/>
  <c r="I341" i="9"/>
  <c r="W341" i="9" s="1"/>
  <c r="I343" i="9"/>
  <c r="W343" i="9" s="1"/>
  <c r="I345" i="9"/>
  <c r="W345" i="9" s="1"/>
  <c r="I347" i="9"/>
  <c r="W347" i="9" s="1"/>
  <c r="I349" i="9"/>
  <c r="W349" i="9" s="1"/>
  <c r="I351" i="9"/>
  <c r="W351" i="9" s="1"/>
  <c r="I353" i="9"/>
  <c r="W353" i="9" s="1"/>
  <c r="I355" i="9"/>
  <c r="W355" i="9" s="1"/>
  <c r="I357" i="9"/>
  <c r="W357" i="9" s="1"/>
  <c r="I359" i="9"/>
  <c r="W359" i="9" s="1"/>
  <c r="I361" i="9"/>
  <c r="W361" i="9" s="1"/>
  <c r="I363" i="9"/>
  <c r="W363" i="9" s="1"/>
  <c r="I365" i="9"/>
  <c r="W365" i="9" s="1"/>
  <c r="I367" i="9"/>
  <c r="W367" i="9" s="1"/>
  <c r="I369" i="9"/>
  <c r="W369" i="9" s="1"/>
  <c r="I371" i="9"/>
  <c r="W371" i="9" s="1"/>
  <c r="I373" i="9"/>
  <c r="W373" i="9" s="1"/>
  <c r="I375" i="9"/>
  <c r="W375" i="9" s="1"/>
  <c r="I377" i="9"/>
  <c r="W377" i="9" s="1"/>
  <c r="I379" i="9"/>
  <c r="W379" i="9" s="1"/>
  <c r="I381" i="9"/>
  <c r="W381" i="9" s="1"/>
  <c r="I383" i="9"/>
  <c r="W383" i="9" s="1"/>
  <c r="I385" i="9"/>
  <c r="W385" i="9" s="1"/>
  <c r="I387" i="9"/>
  <c r="W387" i="9" s="1"/>
  <c r="I389" i="9"/>
  <c r="W389" i="9" s="1"/>
  <c r="I391" i="9"/>
  <c r="W391" i="9" s="1"/>
  <c r="I393" i="9"/>
  <c r="W393" i="9" s="1"/>
  <c r="I395" i="9"/>
  <c r="W395" i="9" s="1"/>
  <c r="I397" i="9"/>
  <c r="W397" i="9" s="1"/>
  <c r="I25" i="9"/>
  <c r="W25" i="9" s="1"/>
  <c r="I154" i="10"/>
  <c r="W154" i="10" s="1"/>
  <c r="I186" i="10"/>
  <c r="W186" i="10" s="1"/>
  <c r="I214" i="10"/>
  <c r="W214" i="10" s="1"/>
  <c r="I243" i="10"/>
  <c r="W243" i="10" s="1"/>
  <c r="H272" i="10"/>
  <c r="V272" i="10" s="1"/>
  <c r="I297" i="10"/>
  <c r="W297" i="10" s="1"/>
  <c r="I318" i="10"/>
  <c r="W318" i="10" s="1"/>
  <c r="H340" i="10"/>
  <c r="V340" i="10" s="1"/>
  <c r="I361" i="10"/>
  <c r="W361" i="10" s="1"/>
  <c r="H380" i="10"/>
  <c r="V380" i="10" s="1"/>
  <c r="H388" i="10"/>
  <c r="V388" i="10" s="1"/>
  <c r="H396" i="10"/>
  <c r="V396" i="10" s="1"/>
  <c r="H404" i="10"/>
  <c r="V404" i="10" s="1"/>
  <c r="H40" i="9"/>
  <c r="V40" i="9" s="1"/>
  <c r="H48" i="9"/>
  <c r="V48" i="9" s="1"/>
  <c r="H56" i="9"/>
  <c r="V56" i="9" s="1"/>
  <c r="H64" i="9"/>
  <c r="V64" i="9" s="1"/>
  <c r="H88" i="9"/>
  <c r="V88" i="9" s="1"/>
  <c r="H96" i="9"/>
  <c r="V96" i="9" s="1"/>
  <c r="H104" i="9"/>
  <c r="V104" i="9" s="1"/>
  <c r="H112" i="9"/>
  <c r="V112" i="9" s="1"/>
  <c r="H120" i="9"/>
  <c r="V120" i="9" s="1"/>
  <c r="H128" i="9"/>
  <c r="V128" i="9" s="1"/>
  <c r="H134" i="9"/>
  <c r="V134" i="9" s="1"/>
  <c r="I139" i="9"/>
  <c r="W139" i="9" s="1"/>
  <c r="I144" i="9"/>
  <c r="W144" i="9" s="1"/>
  <c r="H150" i="9"/>
  <c r="V150" i="9" s="1"/>
  <c r="I155" i="9"/>
  <c r="W155" i="9" s="1"/>
  <c r="I160" i="9"/>
  <c r="W160" i="9" s="1"/>
  <c r="H166" i="9"/>
  <c r="V166" i="9" s="1"/>
  <c r="I171" i="9"/>
  <c r="W171" i="9" s="1"/>
  <c r="I176" i="9"/>
  <c r="W176" i="9" s="1"/>
  <c r="H182" i="9"/>
  <c r="V182" i="9" s="1"/>
  <c r="I187" i="9"/>
  <c r="W187" i="9" s="1"/>
  <c r="I192" i="9"/>
  <c r="W192" i="9" s="1"/>
  <c r="H198" i="9"/>
  <c r="V198" i="9" s="1"/>
  <c r="I203" i="9"/>
  <c r="W203" i="9" s="1"/>
  <c r="I208" i="9"/>
  <c r="W208" i="9" s="1"/>
  <c r="H214" i="9"/>
  <c r="V214" i="9" s="1"/>
  <c r="I219" i="9"/>
  <c r="W219" i="9" s="1"/>
  <c r="I224" i="9"/>
  <c r="W224" i="9" s="1"/>
  <c r="H230" i="9"/>
  <c r="V230" i="9" s="1"/>
  <c r="I235" i="9"/>
  <c r="W235" i="9" s="1"/>
  <c r="I240" i="9"/>
  <c r="W240" i="9" s="1"/>
  <c r="H246" i="9"/>
  <c r="V246" i="9" s="1"/>
  <c r="I251" i="9"/>
  <c r="W251" i="9" s="1"/>
  <c r="I256" i="9"/>
  <c r="W256" i="9" s="1"/>
  <c r="H262" i="9"/>
  <c r="V262" i="9" s="1"/>
  <c r="I267" i="9"/>
  <c r="W267" i="9" s="1"/>
  <c r="I272" i="9"/>
  <c r="W272" i="9" s="1"/>
  <c r="H278" i="9"/>
  <c r="V278" i="9" s="1"/>
  <c r="I283" i="9"/>
  <c r="W283" i="9" s="1"/>
  <c r="I288" i="9"/>
  <c r="W288" i="9" s="1"/>
  <c r="H294" i="9"/>
  <c r="V294" i="9" s="1"/>
  <c r="I299" i="9"/>
  <c r="W299" i="9" s="1"/>
  <c r="I304" i="9"/>
  <c r="W304" i="9" s="1"/>
  <c r="H310" i="9"/>
  <c r="V310" i="9" s="1"/>
  <c r="I315" i="9"/>
  <c r="W315" i="9" s="1"/>
  <c r="I320" i="9"/>
  <c r="W320" i="9" s="1"/>
  <c r="I324" i="9"/>
  <c r="W324" i="9" s="1"/>
  <c r="I328" i="9"/>
  <c r="W328" i="9" s="1"/>
  <c r="I332" i="9"/>
  <c r="W332" i="9" s="1"/>
  <c r="I336" i="9"/>
  <c r="W336" i="9" s="1"/>
  <c r="I340" i="9"/>
  <c r="W340" i="9" s="1"/>
  <c r="I344" i="9"/>
  <c r="W344" i="9" s="1"/>
  <c r="I348" i="9"/>
  <c r="W348" i="9" s="1"/>
  <c r="I352" i="9"/>
  <c r="W352" i="9" s="1"/>
  <c r="I356" i="9"/>
  <c r="W356" i="9" s="1"/>
  <c r="I360" i="9"/>
  <c r="W360" i="9" s="1"/>
  <c r="I364" i="9"/>
  <c r="W364" i="9" s="1"/>
  <c r="I368" i="9"/>
  <c r="W368" i="9" s="1"/>
  <c r="I372" i="9"/>
  <c r="W372" i="9" s="1"/>
  <c r="I376" i="9"/>
  <c r="W376" i="9" s="1"/>
  <c r="I380" i="9"/>
  <c r="W380" i="9" s="1"/>
  <c r="I384" i="9"/>
  <c r="W384" i="9" s="1"/>
  <c r="I388" i="9"/>
  <c r="W388" i="9" s="1"/>
  <c r="I118" i="10"/>
  <c r="W118" i="10" s="1"/>
  <c r="I168" i="10"/>
  <c r="W168" i="10" s="1"/>
  <c r="I197" i="10"/>
  <c r="W197" i="10" s="1"/>
  <c r="I225" i="10"/>
  <c r="W225" i="10" s="1"/>
  <c r="H254" i="10"/>
  <c r="V254" i="10" s="1"/>
  <c r="I282" i="10"/>
  <c r="W282" i="10" s="1"/>
  <c r="I305" i="10"/>
  <c r="W305" i="10" s="1"/>
  <c r="I326" i="10"/>
  <c r="W326" i="10" s="1"/>
  <c r="H348" i="10"/>
  <c r="V348" i="10" s="1"/>
  <c r="I369" i="10"/>
  <c r="W369" i="10" s="1"/>
  <c r="I383" i="10"/>
  <c r="W383" i="10" s="1"/>
  <c r="I391" i="10"/>
  <c r="W391" i="10" s="1"/>
  <c r="I399" i="10"/>
  <c r="W399" i="10" s="1"/>
  <c r="I42" i="9"/>
  <c r="W42" i="9" s="1"/>
  <c r="I50" i="9"/>
  <c r="W50" i="9" s="1"/>
  <c r="I58" i="9"/>
  <c r="W58" i="9" s="1"/>
  <c r="I66" i="9"/>
  <c r="W66" i="9" s="1"/>
  <c r="I82" i="9"/>
  <c r="W82" i="9" s="1"/>
  <c r="I90" i="9"/>
  <c r="W90" i="9" s="1"/>
  <c r="I98" i="9"/>
  <c r="W98" i="9" s="1"/>
  <c r="I106" i="9"/>
  <c r="W106" i="9" s="1"/>
  <c r="I114" i="9"/>
  <c r="W114" i="9" s="1"/>
  <c r="I122" i="9"/>
  <c r="W122" i="9" s="1"/>
  <c r="I130" i="9"/>
  <c r="W130" i="9" s="1"/>
  <c r="H136" i="9"/>
  <c r="V136" i="9" s="1"/>
  <c r="I141" i="9"/>
  <c r="W141" i="9" s="1"/>
  <c r="I146" i="9"/>
  <c r="W146" i="9" s="1"/>
  <c r="H152" i="9"/>
  <c r="V152" i="9" s="1"/>
  <c r="I157" i="9"/>
  <c r="W157" i="9" s="1"/>
  <c r="I162" i="9"/>
  <c r="W162" i="9" s="1"/>
  <c r="H168" i="9"/>
  <c r="V168" i="9" s="1"/>
  <c r="I173" i="9"/>
  <c r="W173" i="9" s="1"/>
  <c r="I178" i="9"/>
  <c r="W178" i="9" s="1"/>
  <c r="H184" i="9"/>
  <c r="V184" i="9" s="1"/>
  <c r="I189" i="9"/>
  <c r="W189" i="9" s="1"/>
  <c r="I194" i="9"/>
  <c r="W194" i="9" s="1"/>
  <c r="H200" i="9"/>
  <c r="V200" i="9" s="1"/>
  <c r="I205" i="9"/>
  <c r="W205" i="9" s="1"/>
  <c r="I210" i="9"/>
  <c r="W210" i="9" s="1"/>
  <c r="H216" i="9"/>
  <c r="V216" i="9" s="1"/>
  <c r="I221" i="9"/>
  <c r="W221" i="9" s="1"/>
  <c r="I226" i="9"/>
  <c r="W226" i="9" s="1"/>
  <c r="H232" i="9"/>
  <c r="V232" i="9" s="1"/>
  <c r="I237" i="9"/>
  <c r="W237" i="9" s="1"/>
  <c r="I242" i="9"/>
  <c r="W242" i="9" s="1"/>
  <c r="H248" i="9"/>
  <c r="V248" i="9" s="1"/>
  <c r="I253" i="9"/>
  <c r="W253" i="9" s="1"/>
  <c r="I258" i="9"/>
  <c r="W258" i="9" s="1"/>
  <c r="H264" i="9"/>
  <c r="V264" i="9" s="1"/>
  <c r="I269" i="9"/>
  <c r="W269" i="9" s="1"/>
  <c r="I274" i="9"/>
  <c r="W274" i="9" s="1"/>
  <c r="H280" i="9"/>
  <c r="V280" i="9" s="1"/>
  <c r="I285" i="9"/>
  <c r="W285" i="9" s="1"/>
  <c r="I290" i="9"/>
  <c r="W290" i="9" s="1"/>
  <c r="H296" i="9"/>
  <c r="V296" i="9" s="1"/>
  <c r="I301" i="9"/>
  <c r="W301" i="9" s="1"/>
  <c r="I306" i="9"/>
  <c r="W306" i="9" s="1"/>
  <c r="H312" i="9"/>
  <c r="V312" i="9" s="1"/>
  <c r="I317" i="9"/>
  <c r="W317" i="9" s="1"/>
  <c r="H322" i="9"/>
  <c r="V322" i="9" s="1"/>
  <c r="H326" i="9"/>
  <c r="V326" i="9" s="1"/>
  <c r="H330" i="9"/>
  <c r="V330" i="9" s="1"/>
  <c r="H334" i="9"/>
  <c r="V334" i="9" s="1"/>
  <c r="H338" i="9"/>
  <c r="V338" i="9" s="1"/>
  <c r="H342" i="9"/>
  <c r="V342" i="9" s="1"/>
  <c r="H346" i="9"/>
  <c r="V346" i="9" s="1"/>
  <c r="H350" i="9"/>
  <c r="V350" i="9" s="1"/>
  <c r="H354" i="9"/>
  <c r="V354" i="9" s="1"/>
  <c r="H358" i="9"/>
  <c r="V358" i="9" s="1"/>
  <c r="H362" i="9"/>
  <c r="V362" i="9" s="1"/>
  <c r="H366" i="9"/>
  <c r="V366" i="9" s="1"/>
  <c r="H370" i="9"/>
  <c r="V370" i="9" s="1"/>
  <c r="H374" i="9"/>
  <c r="V374" i="9" s="1"/>
  <c r="H378" i="9"/>
  <c r="V378" i="9" s="1"/>
  <c r="H382" i="9"/>
  <c r="V382" i="9" s="1"/>
  <c r="H386" i="9"/>
  <c r="V386" i="9" s="1"/>
  <c r="H390" i="9"/>
  <c r="V390" i="9" s="1"/>
  <c r="H394" i="9"/>
  <c r="V394" i="9" s="1"/>
  <c r="I42" i="10"/>
  <c r="W42" i="10" s="1"/>
  <c r="H126" i="10"/>
  <c r="V126" i="10" s="1"/>
  <c r="H172" i="10"/>
  <c r="V172" i="10" s="1"/>
  <c r="I200" i="10"/>
  <c r="W200" i="10" s="1"/>
  <c r="I229" i="10"/>
  <c r="W229" i="10" s="1"/>
  <c r="I257" i="10"/>
  <c r="W257" i="10" s="1"/>
  <c r="H286" i="10"/>
  <c r="V286" i="10" s="1"/>
  <c r="H308" i="10"/>
  <c r="V308" i="10" s="1"/>
  <c r="I329" i="10"/>
  <c r="W329" i="10" s="1"/>
  <c r="I350" i="10"/>
  <c r="W350" i="10" s="1"/>
  <c r="H372" i="10"/>
  <c r="V372" i="10" s="1"/>
  <c r="H384" i="10"/>
  <c r="V384" i="10" s="1"/>
  <c r="H392" i="10"/>
  <c r="V392" i="10" s="1"/>
  <c r="H400" i="10"/>
  <c r="V400" i="10" s="1"/>
  <c r="H36" i="9"/>
  <c r="V36" i="9" s="1"/>
  <c r="H44" i="9"/>
  <c r="V44" i="9" s="1"/>
  <c r="H52" i="9"/>
  <c r="V52" i="9" s="1"/>
  <c r="H60" i="9"/>
  <c r="V60" i="9" s="1"/>
  <c r="H68" i="9"/>
  <c r="V68" i="9" s="1"/>
  <c r="H84" i="9"/>
  <c r="V84" i="9" s="1"/>
  <c r="H92" i="9"/>
  <c r="V92" i="9" s="1"/>
  <c r="H100" i="9"/>
  <c r="V100" i="9" s="1"/>
  <c r="H108" i="9"/>
  <c r="V108" i="9" s="1"/>
  <c r="H116" i="9"/>
  <c r="V116" i="9" s="1"/>
  <c r="H124" i="9"/>
  <c r="V124" i="9" s="1"/>
  <c r="I131" i="9"/>
  <c r="W131" i="9" s="1"/>
  <c r="I136" i="9"/>
  <c r="W136" i="9" s="1"/>
  <c r="H142" i="9"/>
  <c r="V142" i="9" s="1"/>
  <c r="I147" i="9"/>
  <c r="W147" i="9" s="1"/>
  <c r="I152" i="9"/>
  <c r="W152" i="9" s="1"/>
  <c r="H158" i="9"/>
  <c r="V158" i="9" s="1"/>
  <c r="I163" i="9"/>
  <c r="W163" i="9" s="1"/>
  <c r="I168" i="9"/>
  <c r="W168" i="9" s="1"/>
  <c r="H174" i="9"/>
  <c r="V174" i="9" s="1"/>
  <c r="I179" i="9"/>
  <c r="W179" i="9" s="1"/>
  <c r="I184" i="9"/>
  <c r="W184" i="9" s="1"/>
  <c r="H190" i="9"/>
  <c r="V190" i="9" s="1"/>
  <c r="I195" i="9"/>
  <c r="W195" i="9" s="1"/>
  <c r="I200" i="9"/>
  <c r="W200" i="9" s="1"/>
  <c r="H206" i="9"/>
  <c r="V206" i="9" s="1"/>
  <c r="I211" i="9"/>
  <c r="W211" i="9" s="1"/>
  <c r="I216" i="9"/>
  <c r="W216" i="9" s="1"/>
  <c r="H222" i="9"/>
  <c r="V222" i="9" s="1"/>
  <c r="I227" i="9"/>
  <c r="W227" i="9" s="1"/>
  <c r="I232" i="9"/>
  <c r="W232" i="9" s="1"/>
  <c r="H238" i="9"/>
  <c r="V238" i="9" s="1"/>
  <c r="I243" i="9"/>
  <c r="W243" i="9" s="1"/>
  <c r="I248" i="9"/>
  <c r="W248" i="9" s="1"/>
  <c r="H254" i="9"/>
  <c r="V254" i="9" s="1"/>
  <c r="I259" i="9"/>
  <c r="W259" i="9" s="1"/>
  <c r="I264" i="9"/>
  <c r="W264" i="9" s="1"/>
  <c r="H270" i="9"/>
  <c r="V270" i="9" s="1"/>
  <c r="I275" i="9"/>
  <c r="W275" i="9" s="1"/>
  <c r="I280" i="9"/>
  <c r="W280" i="9" s="1"/>
  <c r="H286" i="9"/>
  <c r="V286" i="9" s="1"/>
  <c r="I291" i="9"/>
  <c r="W291" i="9" s="1"/>
  <c r="I296" i="9"/>
  <c r="W296" i="9" s="1"/>
  <c r="H302" i="9"/>
  <c r="V302" i="9" s="1"/>
  <c r="I307" i="9"/>
  <c r="W307" i="9" s="1"/>
  <c r="I312" i="9"/>
  <c r="W312" i="9" s="1"/>
  <c r="H318" i="9"/>
  <c r="V318" i="9" s="1"/>
  <c r="I322" i="9"/>
  <c r="W322" i="9" s="1"/>
  <c r="I326" i="9"/>
  <c r="W326" i="9" s="1"/>
  <c r="I330" i="9"/>
  <c r="W330" i="9" s="1"/>
  <c r="I334" i="9"/>
  <c r="W334" i="9" s="1"/>
  <c r="I338" i="9"/>
  <c r="W338" i="9" s="1"/>
  <c r="I342" i="9"/>
  <c r="W342" i="9" s="1"/>
  <c r="I346" i="9"/>
  <c r="W346" i="9" s="1"/>
  <c r="I350" i="9"/>
  <c r="W350" i="9" s="1"/>
  <c r="I354" i="9"/>
  <c r="W354" i="9" s="1"/>
  <c r="I358" i="9"/>
  <c r="W358" i="9" s="1"/>
  <c r="I362" i="9"/>
  <c r="W362" i="9" s="1"/>
  <c r="I366" i="9"/>
  <c r="W366" i="9" s="1"/>
  <c r="I370" i="9"/>
  <c r="W370" i="9" s="1"/>
  <c r="I374" i="9"/>
  <c r="W374" i="9" s="1"/>
  <c r="I378" i="9"/>
  <c r="W378" i="9" s="1"/>
  <c r="I382" i="9"/>
  <c r="W382" i="9" s="1"/>
  <c r="I386" i="9"/>
  <c r="W386" i="9" s="1"/>
  <c r="I390" i="9"/>
  <c r="W390" i="9" s="1"/>
  <c r="I394" i="9"/>
  <c r="W394" i="9" s="1"/>
  <c r="H147" i="10"/>
  <c r="V147" i="10" s="1"/>
  <c r="H268" i="10"/>
  <c r="V268" i="10" s="1"/>
  <c r="I358" i="10"/>
  <c r="W358" i="10" s="1"/>
  <c r="I403" i="10"/>
  <c r="W403" i="10" s="1"/>
  <c r="I54" i="9"/>
  <c r="W54" i="9" s="1"/>
  <c r="I94" i="9"/>
  <c r="W94" i="9" s="1"/>
  <c r="I126" i="9"/>
  <c r="W126" i="9" s="1"/>
  <c r="I149" i="9"/>
  <c r="W149" i="9" s="1"/>
  <c r="I170" i="9"/>
  <c r="W170" i="9" s="1"/>
  <c r="H192" i="9"/>
  <c r="V192" i="9" s="1"/>
  <c r="I213" i="9"/>
  <c r="W213" i="9" s="1"/>
  <c r="I234" i="9"/>
  <c r="W234" i="9" s="1"/>
  <c r="H256" i="9"/>
  <c r="V256" i="9" s="1"/>
  <c r="I277" i="9"/>
  <c r="W277" i="9" s="1"/>
  <c r="I298" i="9"/>
  <c r="W298" i="9" s="1"/>
  <c r="H320" i="9"/>
  <c r="V320" i="9" s="1"/>
  <c r="H336" i="9"/>
  <c r="V336" i="9" s="1"/>
  <c r="H352" i="9"/>
  <c r="V352" i="9" s="1"/>
  <c r="H368" i="9"/>
  <c r="V368" i="9" s="1"/>
  <c r="H384" i="9"/>
  <c r="V384" i="9" s="1"/>
  <c r="H396" i="9"/>
  <c r="V396" i="9" s="1"/>
  <c r="I182" i="10"/>
  <c r="W182" i="10" s="1"/>
  <c r="I294" i="10"/>
  <c r="W294" i="10" s="1"/>
  <c r="H378" i="10"/>
  <c r="V378" i="10" s="1"/>
  <c r="I62" i="9"/>
  <c r="W62" i="9" s="1"/>
  <c r="I102" i="9"/>
  <c r="W102" i="9" s="1"/>
  <c r="I133" i="9"/>
  <c r="W133" i="9" s="1"/>
  <c r="I154" i="9"/>
  <c r="W154" i="9" s="1"/>
  <c r="H176" i="9"/>
  <c r="V176" i="9" s="1"/>
  <c r="I197" i="9"/>
  <c r="W197" i="9" s="1"/>
  <c r="I218" i="9"/>
  <c r="W218" i="9" s="1"/>
  <c r="H240" i="9"/>
  <c r="V240" i="9" s="1"/>
  <c r="I261" i="9"/>
  <c r="W261" i="9" s="1"/>
  <c r="I282" i="9"/>
  <c r="W282" i="9" s="1"/>
  <c r="H304" i="9"/>
  <c r="V304" i="9" s="1"/>
  <c r="H324" i="9"/>
  <c r="V324" i="9" s="1"/>
  <c r="H340" i="9"/>
  <c r="V340" i="9" s="1"/>
  <c r="H356" i="9"/>
  <c r="V356" i="9" s="1"/>
  <c r="H372" i="9"/>
  <c r="V372" i="9" s="1"/>
  <c r="H388" i="9"/>
  <c r="V388" i="9" s="1"/>
  <c r="I396" i="9"/>
  <c r="W396" i="9" s="1"/>
  <c r="H64" i="10"/>
  <c r="V64" i="10" s="1"/>
  <c r="I211" i="10"/>
  <c r="W211" i="10" s="1"/>
  <c r="H316" i="10"/>
  <c r="V316" i="10" s="1"/>
  <c r="I387" i="10"/>
  <c r="W387" i="10" s="1"/>
  <c r="I38" i="9"/>
  <c r="W38" i="9" s="1"/>
  <c r="I70" i="9"/>
  <c r="W70" i="9" s="1"/>
  <c r="I76" i="9"/>
  <c r="W76" i="9" s="1"/>
  <c r="I110" i="9"/>
  <c r="W110" i="9" s="1"/>
  <c r="I138" i="9"/>
  <c r="W138" i="9" s="1"/>
  <c r="H160" i="9"/>
  <c r="V160" i="9" s="1"/>
  <c r="I181" i="9"/>
  <c r="W181" i="9" s="1"/>
  <c r="I202" i="9"/>
  <c r="W202" i="9" s="1"/>
  <c r="H224" i="9"/>
  <c r="V224" i="9" s="1"/>
  <c r="I245" i="9"/>
  <c r="W245" i="9" s="1"/>
  <c r="I266" i="9"/>
  <c r="W266" i="9" s="1"/>
  <c r="H288" i="9"/>
  <c r="V288" i="9" s="1"/>
  <c r="I309" i="9"/>
  <c r="W309" i="9" s="1"/>
  <c r="H328" i="9"/>
  <c r="V328" i="9" s="1"/>
  <c r="H344" i="9"/>
  <c r="V344" i="9" s="1"/>
  <c r="H360" i="9"/>
  <c r="V360" i="9" s="1"/>
  <c r="H376" i="9"/>
  <c r="V376" i="9" s="1"/>
  <c r="H392" i="9"/>
  <c r="V392" i="9" s="1"/>
  <c r="I23" i="9"/>
  <c r="W23" i="9" s="1"/>
  <c r="H240" i="10"/>
  <c r="V240" i="10" s="1"/>
  <c r="I337" i="10"/>
  <c r="W337" i="10" s="1"/>
  <c r="I395" i="10"/>
  <c r="W395" i="10" s="1"/>
  <c r="I46" i="9"/>
  <c r="W46" i="9" s="1"/>
  <c r="I86" i="9"/>
  <c r="W86" i="9" s="1"/>
  <c r="I118" i="9"/>
  <c r="W118" i="9" s="1"/>
  <c r="H144" i="9"/>
  <c r="V144" i="9" s="1"/>
  <c r="I165" i="9"/>
  <c r="W165" i="9" s="1"/>
  <c r="I186" i="9"/>
  <c r="W186" i="9" s="1"/>
  <c r="H208" i="9"/>
  <c r="V208" i="9" s="1"/>
  <c r="I229" i="9"/>
  <c r="W229" i="9" s="1"/>
  <c r="I250" i="9"/>
  <c r="W250" i="9" s="1"/>
  <c r="H272" i="9"/>
  <c r="V272" i="9" s="1"/>
  <c r="I293" i="9"/>
  <c r="W293" i="9" s="1"/>
  <c r="I314" i="9"/>
  <c r="W314" i="9" s="1"/>
  <c r="H332" i="9"/>
  <c r="V332" i="9" s="1"/>
  <c r="H348" i="9"/>
  <c r="V348" i="9" s="1"/>
  <c r="H364" i="9"/>
  <c r="V364" i="9" s="1"/>
  <c r="H380" i="9"/>
  <c r="V380" i="9" s="1"/>
  <c r="I392" i="9"/>
  <c r="W392" i="9" s="1"/>
  <c r="H23" i="9"/>
  <c r="V23" i="9" s="1"/>
  <c r="O515" i="2" a="1"/>
  <c r="O515" i="2" s="1"/>
  <c r="P515" i="2" a="1"/>
  <c r="P515" i="2" s="1"/>
  <c r="R515" i="2" s="1"/>
  <c r="T515" i="2" s="1"/>
  <c r="Q515" i="2"/>
  <c r="S515" i="2" s="1"/>
  <c r="H78" i="9" s="1"/>
  <c r="V78" i="9" s="1"/>
  <c r="P519" i="2" a="1"/>
  <c r="P519" i="2" s="1"/>
  <c r="R519" i="2"/>
  <c r="T519" i="2" s="1"/>
  <c r="I75" i="9" s="1"/>
  <c r="W75" i="9" s="1"/>
  <c r="O519" i="2" a="1"/>
  <c r="O519" i="2" s="1"/>
  <c r="Q519" i="2" s="1"/>
  <c r="S519" i="2" s="1"/>
  <c r="O523" i="2" a="1"/>
  <c r="O523" i="2" s="1"/>
  <c r="Q523" i="2" s="1"/>
  <c r="S523" i="2" s="1"/>
  <c r="H72" i="10" s="1"/>
  <c r="V72" i="10" s="1"/>
  <c r="P523" i="2" a="1"/>
  <c r="P523" i="2" s="1"/>
  <c r="R523" i="2" s="1"/>
  <c r="T523" i="2" s="1"/>
  <c r="I72" i="10" s="1"/>
  <c r="W72" i="10" s="1"/>
  <c r="R516" i="2"/>
  <c r="T516" i="2" s="1"/>
  <c r="P520" i="2" a="1"/>
  <c r="P520" i="2" s="1"/>
  <c r="R520" i="2" s="1"/>
  <c r="T520" i="2" s="1"/>
  <c r="O520" i="2" a="1"/>
  <c r="O520" i="2" s="1"/>
  <c r="Q520" i="2" s="1"/>
  <c r="S520" i="2" s="1"/>
  <c r="H81" i="9" s="1"/>
  <c r="V81" i="9" s="1"/>
  <c r="R524" i="2"/>
  <c r="T524" i="2" s="1"/>
  <c r="I92" i="10" s="1"/>
  <c r="W92" i="10" s="1"/>
  <c r="O524" i="2" a="1"/>
  <c r="O524" i="2" s="1"/>
  <c r="Q524" i="2" s="1"/>
  <c r="S524" i="2" s="1"/>
  <c r="H92" i="10" s="1"/>
  <c r="V92" i="10" s="1"/>
  <c r="O516" i="2" a="1"/>
  <c r="O516" i="2" s="1"/>
  <c r="Q516" i="2" s="1"/>
  <c r="S516" i="2" s="1"/>
  <c r="R517" i="2"/>
  <c r="T517" i="2" s="1"/>
  <c r="I96" i="10" s="1"/>
  <c r="W96" i="10" s="1"/>
  <c r="R521" i="2"/>
  <c r="T521" i="2" s="1"/>
  <c r="I29" i="10" s="1"/>
  <c r="W29" i="10" s="1"/>
  <c r="I223" i="3" l="1"/>
  <c r="W223" i="3" s="1"/>
  <c r="I88" i="9"/>
  <c r="W88" i="9" s="1"/>
  <c r="I88" i="10"/>
  <c r="W88" i="10" s="1"/>
  <c r="H21" i="3"/>
  <c r="V21" i="3" s="1"/>
  <c r="H24" i="9"/>
  <c r="V24" i="9" s="1"/>
  <c r="H24" i="10"/>
  <c r="V24" i="10" s="1"/>
  <c r="H93" i="3"/>
  <c r="V93" i="3" s="1"/>
  <c r="H34" i="10"/>
  <c r="V34" i="10" s="1"/>
  <c r="H34" i="9"/>
  <c r="V34" i="9" s="1"/>
  <c r="H86" i="9"/>
  <c r="V86" i="9" s="1"/>
  <c r="H86" i="10"/>
  <c r="V86" i="10" s="1"/>
  <c r="I81" i="9"/>
  <c r="W81" i="9" s="1"/>
  <c r="I81" i="10"/>
  <c r="W81" i="10" s="1"/>
  <c r="H75" i="10"/>
  <c r="V75" i="10" s="1"/>
  <c r="H75" i="9"/>
  <c r="V75" i="9" s="1"/>
  <c r="I78" i="9"/>
  <c r="W78" i="9" s="1"/>
  <c r="I78" i="10"/>
  <c r="W78" i="10" s="1"/>
  <c r="I84" i="3"/>
  <c r="W84" i="3" s="1"/>
  <c r="I28" i="10"/>
  <c r="W28" i="10" s="1"/>
  <c r="I28" i="9"/>
  <c r="W28" i="9" s="1"/>
  <c r="I24" i="9"/>
  <c r="W24" i="9" s="1"/>
  <c r="I34" i="9"/>
  <c r="W34" i="9" s="1"/>
  <c r="H28" i="10"/>
  <c r="V28" i="10" s="1"/>
  <c r="H81" i="10"/>
  <c r="V81" i="10" s="1"/>
  <c r="H28" i="9"/>
  <c r="V28" i="9" s="1"/>
  <c r="I199" i="9"/>
  <c r="W199" i="9" s="1"/>
  <c r="I150" i="9"/>
  <c r="W150" i="9" s="1"/>
  <c r="I112" i="9"/>
  <c r="W112" i="9" s="1"/>
  <c r="I34" i="10"/>
  <c r="W34" i="10" s="1"/>
  <c r="H78" i="10"/>
  <c r="V78" i="10" s="1"/>
  <c r="I75" i="10"/>
  <c r="W75" i="10" s="1"/>
  <c r="I24" i="10"/>
  <c r="W24" i="10" s="1"/>
  <c r="H38" i="9"/>
  <c r="V38" i="9" s="1"/>
  <c r="I119" i="10"/>
  <c r="W119" i="10" s="1"/>
</calcChain>
</file>

<file path=xl/sharedStrings.xml><?xml version="1.0" encoding="utf-8"?>
<sst xmlns="http://schemas.openxmlformats.org/spreadsheetml/2006/main" count="20555" uniqueCount="3054">
  <si>
    <t>measure</t>
  </si>
  <si>
    <t>abbreviation</t>
  </si>
  <si>
    <t>citation</t>
  </si>
  <si>
    <t>itemnum</t>
  </si>
  <si>
    <t>item.eng</t>
  </si>
  <si>
    <t>original.num</t>
  </si>
  <si>
    <t>type</t>
  </si>
  <si>
    <t>choices</t>
  </si>
  <si>
    <t>name</t>
  </si>
  <si>
    <t>calculation</t>
  </si>
  <si>
    <t>relevant</t>
  </si>
  <si>
    <t>select_one</t>
  </si>
  <si>
    <t>text</t>
  </si>
  <si>
    <t>integer</t>
  </si>
  <si>
    <t>decimal</t>
  </si>
  <si>
    <t>select_multiple</t>
  </si>
  <si>
    <t>note</t>
  </si>
  <si>
    <t>geopoint</t>
  </si>
  <si>
    <t>image</t>
  </si>
  <si>
    <t>barcode</t>
  </si>
  <si>
    <t>date</t>
  </si>
  <si>
    <t>datetime</t>
  </si>
  <si>
    <t>audio</t>
  </si>
  <si>
    <t>video</t>
  </si>
  <si>
    <t>calculate</t>
  </si>
  <si>
    <t>original.resp</t>
  </si>
  <si>
    <t>subscale</t>
  </si>
  <si>
    <t>yes</t>
  </si>
  <si>
    <t>no</t>
  </si>
  <si>
    <t>original.eng</t>
  </si>
  <si>
    <t>original.trans</t>
  </si>
  <si>
    <t>eval.orig</t>
  </si>
  <si>
    <t>adaptation</t>
  </si>
  <si>
    <t>translation</t>
  </si>
  <si>
    <t>method</t>
  </si>
  <si>
    <t>expert</t>
  </si>
  <si>
    <t>final</t>
  </si>
  <si>
    <t>notes</t>
  </si>
  <si>
    <t>target</t>
  </si>
  <si>
    <t>domain</t>
  </si>
  <si>
    <t>adaptmethod</t>
  </si>
  <si>
    <t>criteria</t>
  </si>
  <si>
    <t>matchdata</t>
  </si>
  <si>
    <t>evalorig</t>
  </si>
  <si>
    <t>children, any</t>
  </si>
  <si>
    <t>cogint</t>
  </si>
  <si>
    <t>children, boys</t>
  </si>
  <si>
    <t>children, girls</t>
  </si>
  <si>
    <t>team</t>
  </si>
  <si>
    <t>adolescents, any</t>
  </si>
  <si>
    <t>rvs</t>
  </si>
  <si>
    <t>adolescents, boys</t>
  </si>
  <si>
    <t>adolescents, girls</t>
  </si>
  <si>
    <t>adults, any</t>
  </si>
  <si>
    <t>adults, men</t>
  </si>
  <si>
    <t>adults, women</t>
  </si>
  <si>
    <t>caregivers, joint</t>
  </si>
  <si>
    <t>caregivers, either</t>
  </si>
  <si>
    <t>caregivers, male</t>
  </si>
  <si>
    <t>caregivers, female</t>
  </si>
  <si>
    <t>couples, joint</t>
  </si>
  <si>
    <t>couples, either</t>
  </si>
  <si>
    <t>couples, male partner</t>
  </si>
  <si>
    <t>couples, female partner</t>
  </si>
  <si>
    <t>family, any</t>
  </si>
  <si>
    <t>family, caregiver</t>
  </si>
  <si>
    <t>family, child</t>
  </si>
  <si>
    <t>caregiver with partner</t>
  </si>
  <si>
    <t>item</t>
  </si>
  <si>
    <t>adapted.eng</t>
  </si>
  <si>
    <t>adapted.trans</t>
  </si>
  <si>
    <t>final.eng</t>
  </si>
  <si>
    <t>final.trans</t>
  </si>
  <si>
    <t>multiple.final</t>
  </si>
  <si>
    <t>restrictions</t>
  </si>
  <si>
    <t>required</t>
  </si>
  <si>
    <t>req</t>
  </si>
  <si>
    <t>constraint</t>
  </si>
  <si>
    <t>constraint_message</t>
  </si>
  <si>
    <t>begin group</t>
  </si>
  <si>
    <t>appearance</t>
  </si>
  <si>
    <t>end group</t>
  </si>
  <si>
    <t>choice_filter</t>
  </si>
  <si>
    <t>default</t>
  </si>
  <si>
    <t>hint</t>
  </si>
  <si>
    <t>section</t>
  </si>
  <si>
    <t>num</t>
  </si>
  <si>
    <t>english</t>
  </si>
  <si>
    <t>begin repeat</t>
  </si>
  <si>
    <t>end repeat</t>
  </si>
  <si>
    <t>label::English</t>
  </si>
  <si>
    <t xml:space="preserve">Patient Health Questionnaire-9 </t>
  </si>
  <si>
    <t>tag1</t>
  </si>
  <si>
    <t>not_at_all</t>
  </si>
  <si>
    <t>several_days</t>
  </si>
  <si>
    <t>nearly_everyday</t>
  </si>
  <si>
    <t>start</t>
  </si>
  <si>
    <t>end</t>
  </si>
  <si>
    <t>today</t>
  </si>
  <si>
    <t>deviceid</t>
  </si>
  <si>
    <t>enumeratorID</t>
  </si>
  <si>
    <t>Start Time</t>
  </si>
  <si>
    <t>End Time</t>
  </si>
  <si>
    <t>Date of Survey</t>
  </si>
  <si>
    <t>Device</t>
  </si>
  <si>
    <t>Enumerator ID</t>
  </si>
  <si>
    <t>pid</t>
  </si>
  <si>
    <t>[Enter participant ID]</t>
  </si>
  <si>
    <t>A</t>
  </si>
  <si>
    <t>value</t>
  </si>
  <si>
    <t>ordered</t>
  </si>
  <si>
    <t>T</t>
  </si>
  <si>
    <t>Attitudes about risks of disclosure</t>
  </si>
  <si>
    <t>Self-efficacy to disclose</t>
  </si>
  <si>
    <t>Beliefs and attitudes about the decision to disclose</t>
  </si>
  <si>
    <t>Survey of Parental Attitudes Towards Children’s Sexual Education-Revised</t>
  </si>
  <si>
    <t>Life Orientation Test-Revised</t>
  </si>
  <si>
    <t>HIV</t>
  </si>
  <si>
    <t>Brief Illness Perception Questionnaire</t>
  </si>
  <si>
    <t>HIV/AIDS Stigma Instrument</t>
  </si>
  <si>
    <t>HIV and Abuse Related Shame Inventory</t>
  </si>
  <si>
    <t>What does child know about HIV</t>
  </si>
  <si>
    <t>What should child know about HIV</t>
  </si>
  <si>
    <t>What might child know about HIV</t>
  </si>
  <si>
    <t>Pre disclosure behaviors</t>
  </si>
  <si>
    <t>Child health</t>
  </si>
  <si>
    <t>Strengths and Difficulties Questionnaire, Parent, 11-17</t>
  </si>
  <si>
    <t>Strengths and Difficulties Questionnaire, Parent, 4-10</t>
  </si>
  <si>
    <t>General Health Questionnaire</t>
  </si>
  <si>
    <t>Puffer Family</t>
  </si>
  <si>
    <t>Parent-Child Communication</t>
  </si>
  <si>
    <t>DHS7, Household</t>
  </si>
  <si>
    <t>DHS7, Woman</t>
  </si>
  <si>
    <t>DHS7, Man</t>
  </si>
  <si>
    <t>Misc</t>
  </si>
  <si>
    <t>Health system</t>
  </si>
  <si>
    <t>Attitudes about benefits of disclosure</t>
  </si>
  <si>
    <t>[select target]</t>
  </si>
  <si>
    <t>any</t>
  </si>
  <si>
    <t>caregivers, disclosed</t>
  </si>
  <si>
    <t>caregivers, not disclosed</t>
  </si>
  <si>
    <t>caregivers, any disclosure</t>
  </si>
  <si>
    <t>existing</t>
  </si>
  <si>
    <t>PHQ9</t>
  </si>
  <si>
    <t>stage</t>
  </si>
  <si>
    <t>category</t>
  </si>
  <si>
    <t>url</t>
  </si>
  <si>
    <t>attDR</t>
  </si>
  <si>
    <t>whether</t>
  </si>
  <si>
    <t>attitude</t>
  </si>
  <si>
    <t>DSE</t>
  </si>
  <si>
    <t>belief</t>
  </si>
  <si>
    <t>BADD</t>
  </si>
  <si>
    <t>belief/attitude</t>
  </si>
  <si>
    <t>Sieswerda, L. E. &amp; Blekkenhorst, P. (2006). Parental attitudes toward sex education in the home. Thunder Bay Teen Pregnancy Prevention Coalition.</t>
  </si>
  <si>
    <t>http://www.tbdhu.com/NR/rdonlyres/B4BAE77F-AA01-4C1F-9BEF-7FE274D5C32A/0/ParentalAttitudesTowardsSexEducation.pdf</t>
  </si>
  <si>
    <t>Carver, C. S., Scheier, M. F., &amp; Segerstrom, S. C. (2010). Optimism. Clinical Psychology Review, 30, 879-889.</t>
  </si>
  <si>
    <t>http://www.psy.miami.edu/faculty/ccarver/sclLOT-R.html</t>
  </si>
  <si>
    <t>context</t>
  </si>
  <si>
    <t>BIPQ</t>
  </si>
  <si>
    <t>HIV positive</t>
  </si>
  <si>
    <t>Broadbent, E., Petrie, K. J., Main, J., &amp; Weinman, J. (2006). The brief illness perception questionnaire. Journal of Psychosomatic Research, 60(6), 631-637.</t>
  </si>
  <si>
    <t>HASI</t>
  </si>
  <si>
    <t>Holzemer, W. L., Uys, L. R., Chirwa, M. L., Greeff, M., Makoae, L. N., Kohi, T. W., ... &amp; Wantland, D. (2007). Validation of the HIV/AIDS Stigma Instrument—PLWA (HASI-P). AIDS Care, 19(8), 1002-1012.</t>
  </si>
  <si>
    <t>http://pm6mt7vg3j.scholar.serialssolutions.com.proxy.lib.duke.edu/?sid=google&amp;auinit=WL&amp;aulast=Holzemer&amp;atitle=Validation+of+the+HIV/AIDS+Stigma+Instrument%E2%80%94PLWA+%28HASI-P%29&amp;id=doi:10.1080/09540120701245999&amp;title=AIDS+care&amp;volume=19&amp;issue=8&amp;date=2007&amp;spage=1002&amp;issn=0954-0121</t>
  </si>
  <si>
    <t>HARSI</t>
  </si>
  <si>
    <t>Neufeld, S. A., Sikkema, K. J., Lee, R. S., Kochman, A., &amp; Hansen, N. B. (2012). The development and psychometric properties of the HIV and Abuse Related Shame Inventory (HARSI). AIDS and Behavior, 16(4), 1063-1074.</t>
  </si>
  <si>
    <t>http://www.ncbi.nlm.nih.gov/pmc/articles/PMC3638003/</t>
  </si>
  <si>
    <t>doesKnow</t>
  </si>
  <si>
    <t>whether and when</t>
  </si>
  <si>
    <t>shouldKnow</t>
  </si>
  <si>
    <t>mightKnow</t>
  </si>
  <si>
    <t>PDB</t>
  </si>
  <si>
    <t>when and how</t>
  </si>
  <si>
    <t>CH</t>
  </si>
  <si>
    <t>mix</t>
  </si>
  <si>
    <t>SDQP1117</t>
  </si>
  <si>
    <t>only caregivers of children ages 11-17</t>
  </si>
  <si>
    <t>Goodman, R. (2001) Psychometric properties of the Strengths and Difficulties Questionnaire (SDQ). Journal of the American Academy of Child and Adolescent Psychiatry, 40, 1337-1345.</t>
  </si>
  <si>
    <t>http://www.sdqinfo.com/</t>
  </si>
  <si>
    <t>SDQP0410</t>
  </si>
  <si>
    <t>only caregivers of children ages 4-10</t>
  </si>
  <si>
    <t>Kroenke K, Spitzer RL, Williams JBW. The PHQ-9: Validity of a brief depression severity measure. J Gen Intern Med 2001;16:606-613.</t>
  </si>
  <si>
    <t>GHQ</t>
  </si>
  <si>
    <t>Goldberg, D. P., &amp; Hillier, V. F. (1979). A scaled version of the General Health Questionnaire. Psychol Med, 9(1), 139-145.</t>
  </si>
  <si>
    <t>puffFam</t>
  </si>
  <si>
    <t>none yet</t>
  </si>
  <si>
    <t>PCC</t>
  </si>
  <si>
    <t>Barnes, H. L., &amp; Olson, D. H. (1985). Parent-adolescent communication and the Circumplex model. Child Development, 56, 438-447.</t>
  </si>
  <si>
    <t>DHS7H</t>
  </si>
  <si>
    <t>http://dhsprogram.com/publications/publication-dhsq7-dhs-questionnaires-and-manuals.cfm</t>
  </si>
  <si>
    <t>DHS7W</t>
  </si>
  <si>
    <t>DHS7M</t>
  </si>
  <si>
    <t>MISC</t>
  </si>
  <si>
    <t>HS</t>
  </si>
  <si>
    <t>how</t>
  </si>
  <si>
    <t>attDB</t>
  </si>
  <si>
    <t>item.shona</t>
  </si>
  <si>
    <t>codebook</t>
  </si>
  <si>
    <t>card</t>
  </si>
  <si>
    <t>agree4</t>
  </si>
  <si>
    <t>worried4</t>
  </si>
  <si>
    <t>ladder10</t>
  </si>
  <si>
    <t>likely4</t>
  </si>
  <si>
    <t>ynr</t>
  </si>
  <si>
    <t>yn</t>
  </si>
  <si>
    <t>hiv</t>
  </si>
  <si>
    <t>nosm</t>
  </si>
  <si>
    <t>nasqv</t>
  </si>
  <si>
    <t>yndr</t>
  </si>
  <si>
    <t>when</t>
  </si>
  <si>
    <t>who</t>
  </si>
  <si>
    <t>days</t>
  </si>
  <si>
    <t>nrso</t>
  </si>
  <si>
    <t>true3</t>
  </si>
  <si>
    <t>time4</t>
  </si>
  <si>
    <t>betterusual4</t>
  </si>
  <si>
    <t>notusual4</t>
  </si>
  <si>
    <t>osrn</t>
  </si>
  <si>
    <t>relToYou</t>
  </si>
  <si>
    <t>female</t>
  </si>
  <si>
    <t>water</t>
  </si>
  <si>
    <t>where</t>
  </si>
  <si>
    <t>waterTreat</t>
  </si>
  <si>
    <t>toilet</t>
  </si>
  <si>
    <t>fuel</t>
  </si>
  <si>
    <t>wherecook</t>
  </si>
  <si>
    <t>floor</t>
  </si>
  <si>
    <t>roof</t>
  </si>
  <si>
    <t>wall</t>
  </si>
  <si>
    <t>month</t>
  </si>
  <si>
    <t>level</t>
  </si>
  <si>
    <t>read</t>
  </si>
  <si>
    <t>married</t>
  </si>
  <si>
    <t>everMarried</t>
  </si>
  <si>
    <t>marriedStatus</t>
  </si>
  <si>
    <t>livingWhere</t>
  </si>
  <si>
    <t>decisions</t>
  </si>
  <si>
    <t>girl</t>
  </si>
  <si>
    <t>relation</t>
  </si>
  <si>
    <t>whatKnows</t>
  </si>
  <si>
    <t>howKnows</t>
  </si>
  <si>
    <t>ageLearned</t>
  </si>
  <si>
    <t>schoolComp</t>
  </si>
  <si>
    <t>[select option set]</t>
  </si>
  <si>
    <t>child disclosure</t>
  </si>
  <si>
    <t>caregiver HIV</t>
  </si>
  <si>
    <t>reverse</t>
  </si>
  <si>
    <t>round</t>
  </si>
  <si>
    <t>label::Shona</t>
  </si>
  <si>
    <t>strongly_agree</t>
  </si>
  <si>
    <t>strongly agree</t>
  </si>
  <si>
    <t>agree</t>
  </si>
  <si>
    <t>disagree</t>
  </si>
  <si>
    <t>strongly_disagree</t>
  </si>
  <si>
    <t>strongly disagree</t>
  </si>
  <si>
    <t>very_worried</t>
  </si>
  <si>
    <t>very worried</t>
  </si>
  <si>
    <t>somewhat_worried</t>
  </si>
  <si>
    <t>somewhat worried</t>
  </si>
  <si>
    <t>not_very_worried</t>
  </si>
  <si>
    <t>not very worried</t>
  </si>
  <si>
    <t>not_at_all_worried</t>
  </si>
  <si>
    <t>not at all worried</t>
  </si>
  <si>
    <t>very_likely</t>
  </si>
  <si>
    <t>very likely</t>
  </si>
  <si>
    <t>somewhat_likely</t>
  </si>
  <si>
    <t>somewhat likely</t>
  </si>
  <si>
    <t>not_very_likely</t>
  </si>
  <si>
    <t>not very likely</t>
  </si>
  <si>
    <t>not_at_all_likely</t>
  </si>
  <si>
    <t>not at all likely</t>
  </si>
  <si>
    <t>refuse</t>
  </si>
  <si>
    <t>hiv_pos</t>
  </si>
  <si>
    <t>positive</t>
  </si>
  <si>
    <t>hiv_neg</t>
  </si>
  <si>
    <t>negative</t>
  </si>
  <si>
    <t>never</t>
  </si>
  <si>
    <t>once_or_twice</t>
  </si>
  <si>
    <t>once or twice</t>
  </si>
  <si>
    <t>several_times</t>
  </si>
  <si>
    <t>several times</t>
  </si>
  <si>
    <t>most_of_the_time</t>
  </si>
  <si>
    <t>most of the time</t>
  </si>
  <si>
    <t>not at all</t>
  </si>
  <si>
    <t>a_little_bit</t>
  </si>
  <si>
    <t>a little bit</t>
  </si>
  <si>
    <t>somewhat</t>
  </si>
  <si>
    <t>quite_a_bit</t>
  </si>
  <si>
    <t>quite a bit</t>
  </si>
  <si>
    <t>very_much</t>
  </si>
  <si>
    <t>very much</t>
  </si>
  <si>
    <t>dk</t>
  </si>
  <si>
    <t>from_me</t>
  </si>
  <si>
    <t>from me</t>
  </si>
  <si>
    <t>from_a_family_member</t>
  </si>
  <si>
    <t>from a family member</t>
  </si>
  <si>
    <t>from_a_friend</t>
  </si>
  <si>
    <t>from a friend</t>
  </si>
  <si>
    <t>from_a_doctor_or_nurse</t>
  </si>
  <si>
    <t>from a doctor or nurse</t>
  </si>
  <si>
    <t>from_someone_else</t>
  </si>
  <si>
    <t>from someone else</t>
  </si>
  <si>
    <t>in_the_next_few_weeks</t>
  </si>
  <si>
    <t>in the next few weeks</t>
  </si>
  <si>
    <t>in_the_next_few_months</t>
  </si>
  <si>
    <t>in the next few months</t>
  </si>
  <si>
    <t>6mo_1yr</t>
  </si>
  <si>
    <t>between 6 months and 1 year from now</t>
  </si>
  <si>
    <t>more_than_a_year_from_now</t>
  </si>
  <si>
    <t>more than a year from now</t>
  </si>
  <si>
    <t>my_child_goes_alone</t>
  </si>
  <si>
    <t>my child goes alone</t>
  </si>
  <si>
    <t>I_go_alone</t>
  </si>
  <si>
    <t>I go alone</t>
  </si>
  <si>
    <t>my_child_and_I_go_together</t>
  </si>
  <si>
    <t>my child and I go together</t>
  </si>
  <si>
    <t>someone_else_goes_alone</t>
  </si>
  <si>
    <t>someone else goes alone</t>
  </si>
  <si>
    <t>someone_else_goes_with_my_child</t>
  </si>
  <si>
    <t>someone else goes with my child</t>
  </si>
  <si>
    <t>not_on_meds</t>
  </si>
  <si>
    <t>not on medication</t>
  </si>
  <si>
    <t>rarely</t>
  </si>
  <si>
    <t>sometimes</t>
  </si>
  <si>
    <t>often</t>
  </si>
  <si>
    <t>not_true</t>
  </si>
  <si>
    <t>not true</t>
  </si>
  <si>
    <t>somewhat_true</t>
  </si>
  <si>
    <t>somwhat true</t>
  </si>
  <si>
    <t>certainly_true</t>
  </si>
  <si>
    <t>certainly true</t>
  </si>
  <si>
    <t>several days</t>
  </si>
  <si>
    <t>more_than_half_the_days</t>
  </si>
  <si>
    <t>more than half the days</t>
  </si>
  <si>
    <t>nearly every day</t>
  </si>
  <si>
    <t>better_than_usual</t>
  </si>
  <si>
    <t>Better than Usual</t>
  </si>
  <si>
    <t>same_as_usual</t>
  </si>
  <si>
    <t>Same as Usual</t>
  </si>
  <si>
    <t>worse_than_usual</t>
  </si>
  <si>
    <t>Worse than Usual</t>
  </si>
  <si>
    <t>much_worse_than_usual</t>
  </si>
  <si>
    <t>Much Worse than Usual</t>
  </si>
  <si>
    <t>dk_refuse</t>
  </si>
  <si>
    <t>Not At All</t>
  </si>
  <si>
    <t>no_more_than_usual</t>
  </si>
  <si>
    <t>No More than Usual</t>
  </si>
  <si>
    <t>rather_more_than_usual</t>
  </si>
  <si>
    <t>Rather More than Usual</t>
  </si>
  <si>
    <t>much_more_than_usual</t>
  </si>
  <si>
    <t>Much More than Usual</t>
  </si>
  <si>
    <t>wife_or_husband</t>
  </si>
  <si>
    <t>wife or husband</t>
  </si>
  <si>
    <t>son_or_daughter_(biological)</t>
  </si>
  <si>
    <t>son or daughter (biological)</t>
  </si>
  <si>
    <t>son_or_daughter_(in_law)</t>
  </si>
  <si>
    <t>son or daughter (in law)</t>
  </si>
  <si>
    <t>adopted_foster_step</t>
  </si>
  <si>
    <t>grandchild</t>
  </si>
  <si>
    <t>parent</t>
  </si>
  <si>
    <t>parent_(in-law)</t>
  </si>
  <si>
    <t>parent (in-law)</t>
  </si>
  <si>
    <t>brother_or_sister</t>
  </si>
  <si>
    <t>brother or sister</t>
  </si>
  <si>
    <t>brother_or_sister_(in_law)</t>
  </si>
  <si>
    <t>brother or sister (in law)</t>
  </si>
  <si>
    <t>other_relative</t>
  </si>
  <si>
    <t>other relative</t>
  </si>
  <si>
    <t>not_related</t>
  </si>
  <si>
    <t>not related</t>
  </si>
  <si>
    <t>male</t>
  </si>
  <si>
    <t>Piped: to dwelling</t>
  </si>
  <si>
    <t>Piped: to yard</t>
  </si>
  <si>
    <t>Piped: to neighbor</t>
  </si>
  <si>
    <t>Piped: public taps/standpipe</t>
  </si>
  <si>
    <t>Tubewell or borehole</t>
  </si>
  <si>
    <t>Dug well: protected</t>
  </si>
  <si>
    <t>Dug well: unprotected</t>
  </si>
  <si>
    <t>Water from spring: protected</t>
  </si>
  <si>
    <t>Water from spring: unprotected</t>
  </si>
  <si>
    <t>Rainwater</t>
  </si>
  <si>
    <t>Tanker truck</t>
  </si>
  <si>
    <t>Cart with small tank</t>
  </si>
  <si>
    <t>Surface water</t>
  </si>
  <si>
    <t>Bottled water</t>
  </si>
  <si>
    <t>Other</t>
  </si>
  <si>
    <t>inside own dwelling</t>
  </si>
  <si>
    <t>in own plot</t>
  </si>
  <si>
    <t>elsewhere</t>
  </si>
  <si>
    <t>boil</t>
  </si>
  <si>
    <t>B</t>
  </si>
  <si>
    <t>add bleach/chlorine</t>
  </si>
  <si>
    <t>C</t>
  </si>
  <si>
    <t>strain through a cloth</t>
  </si>
  <si>
    <t>D</t>
  </si>
  <si>
    <t>use water filter</t>
  </si>
  <si>
    <t>E</t>
  </si>
  <si>
    <t>solar disinfection</t>
  </si>
  <si>
    <t>F</t>
  </si>
  <si>
    <t>let is stand and settle</t>
  </si>
  <si>
    <t>X</t>
  </si>
  <si>
    <t>other</t>
  </si>
  <si>
    <t>Z</t>
  </si>
  <si>
    <t>Flush to piped sewar system</t>
  </si>
  <si>
    <t>Flush to septic tank</t>
  </si>
  <si>
    <t>Flush to pit latrine</t>
  </si>
  <si>
    <t>Flush to somewhere else</t>
  </si>
  <si>
    <t>Flush, don't know where</t>
  </si>
  <si>
    <t>Ventilated improved pit latrine</t>
  </si>
  <si>
    <t>Pit latrine with slab</t>
  </si>
  <si>
    <t>Pit latrine without slab/open pit</t>
  </si>
  <si>
    <t>Composting bucket</t>
  </si>
  <si>
    <t>Bucket toilet</t>
  </si>
  <si>
    <t>Hanging toilet</t>
  </si>
  <si>
    <t>No facility/bush/field</t>
  </si>
  <si>
    <t>electricity</t>
  </si>
  <si>
    <t>LPG</t>
  </si>
  <si>
    <t>natural gas</t>
  </si>
  <si>
    <t>biogas</t>
  </si>
  <si>
    <t>kerosene</t>
  </si>
  <si>
    <t>coal, lignite</t>
  </si>
  <si>
    <t>charcoal</t>
  </si>
  <si>
    <t>wood</t>
  </si>
  <si>
    <t>straw, shurbs, grass</t>
  </si>
  <si>
    <t>agricultural crop</t>
  </si>
  <si>
    <t>animal dung</t>
  </si>
  <si>
    <t>no food cooked in household</t>
  </si>
  <si>
    <t>in the house</t>
  </si>
  <si>
    <t>in a separate building</t>
  </si>
  <si>
    <t>outdoors</t>
  </si>
  <si>
    <t>natural, earth/sand</t>
  </si>
  <si>
    <t>natural, dung</t>
  </si>
  <si>
    <t>rudimentary, wood planks</t>
  </si>
  <si>
    <t>rudimentary, palm/bamboo</t>
  </si>
  <si>
    <t>finshed, parquet or polished wood</t>
  </si>
  <si>
    <t>finished, vinyl or asphalt strips</t>
  </si>
  <si>
    <t>finished, ceramic tiles</t>
  </si>
  <si>
    <t>finished, cement</t>
  </si>
  <si>
    <t>finished, carpet</t>
  </si>
  <si>
    <t>natural, no roof</t>
  </si>
  <si>
    <t>natural, thatch/palm leaf</t>
  </si>
  <si>
    <t>natural, sod</t>
  </si>
  <si>
    <t>rudimentary, rustic mat</t>
  </si>
  <si>
    <t>rudimentary, cardboard</t>
  </si>
  <si>
    <t>finished, metal</t>
  </si>
  <si>
    <t>finished, wood</t>
  </si>
  <si>
    <t>finished, calamine/cement fiber</t>
  </si>
  <si>
    <t>finsihed, ceramic tiles</t>
  </si>
  <si>
    <t>finished, roofing shingles</t>
  </si>
  <si>
    <t>natural, no walls</t>
  </si>
  <si>
    <t>natural, cane/palm/trunks</t>
  </si>
  <si>
    <t>natural, dirt</t>
  </si>
  <si>
    <t>rudimentary, bamboo</t>
  </si>
  <si>
    <t>rudimentary, bamboo with mud</t>
  </si>
  <si>
    <t>rudimentary, stone with mud</t>
  </si>
  <si>
    <t>rudimentary, uncovered adobe</t>
  </si>
  <si>
    <t>rudimentary, plywood</t>
  </si>
  <si>
    <t>rudimentary, reused wood</t>
  </si>
  <si>
    <t>finished, stone with lime/cement</t>
  </si>
  <si>
    <t>finished, bricks</t>
  </si>
  <si>
    <t>finished, cement blocks</t>
  </si>
  <si>
    <t>finished, covered adobe</t>
  </si>
  <si>
    <t>finished, wood planks/shingles</t>
  </si>
  <si>
    <t>jan</t>
  </si>
  <si>
    <t>January</t>
  </si>
  <si>
    <t>feb</t>
  </si>
  <si>
    <t>February</t>
  </si>
  <si>
    <t>mar</t>
  </si>
  <si>
    <t>March</t>
  </si>
  <si>
    <t>apr</t>
  </si>
  <si>
    <t>April</t>
  </si>
  <si>
    <t>may</t>
  </si>
  <si>
    <t>May</t>
  </si>
  <si>
    <t>jun</t>
  </si>
  <si>
    <t>June</t>
  </si>
  <si>
    <t>jul</t>
  </si>
  <si>
    <t>July</t>
  </si>
  <si>
    <t>aug</t>
  </si>
  <si>
    <t>August</t>
  </si>
  <si>
    <t>sep</t>
  </si>
  <si>
    <t>September</t>
  </si>
  <si>
    <t>oct</t>
  </si>
  <si>
    <t>October</t>
  </si>
  <si>
    <t>nov</t>
  </si>
  <si>
    <t>November</t>
  </si>
  <si>
    <t>dec</t>
  </si>
  <si>
    <t>December</t>
  </si>
  <si>
    <t>primary</t>
  </si>
  <si>
    <t>secondary</t>
  </si>
  <si>
    <t>higher</t>
  </si>
  <si>
    <t>cannot read at all</t>
  </si>
  <si>
    <t>part</t>
  </si>
  <si>
    <t>able to read only part of the sentence</t>
  </si>
  <si>
    <t>whole</t>
  </si>
  <si>
    <t>able to read the whole sentence</t>
  </si>
  <si>
    <t>blind</t>
  </si>
  <si>
    <t>blind/visually impaired</t>
  </si>
  <si>
    <t>yes, currently married</t>
  </si>
  <si>
    <t>cohabit</t>
  </si>
  <si>
    <t>yes, living with someone</t>
  </si>
  <si>
    <t>no, not in union</t>
  </si>
  <si>
    <t>before</t>
  </si>
  <si>
    <t>yes, formerly married</t>
  </si>
  <si>
    <t>now</t>
  </si>
  <si>
    <t>yes, lived with someone</t>
  </si>
  <si>
    <t>widowed</t>
  </si>
  <si>
    <t>divorced</t>
  </si>
  <si>
    <t>separated</t>
  </si>
  <si>
    <t>together</t>
  </si>
  <si>
    <t>living together</t>
  </si>
  <si>
    <t>staying elsewhere</t>
  </si>
  <si>
    <t>respondent</t>
  </si>
  <si>
    <t>partner</t>
  </si>
  <si>
    <t>spouse/partner</t>
  </si>
  <si>
    <t>joint</t>
  </si>
  <si>
    <t>joint with spouse/partner</t>
  </si>
  <si>
    <t>someone</t>
  </si>
  <si>
    <t>someone else</t>
  </si>
  <si>
    <t>boy</t>
  </si>
  <si>
    <t>biological</t>
  </si>
  <si>
    <t>biological parent</t>
  </si>
  <si>
    <t>step</t>
  </si>
  <si>
    <t>step parent</t>
  </si>
  <si>
    <t>foster</t>
  </si>
  <si>
    <t>foster parent</t>
  </si>
  <si>
    <t>adopted</t>
  </si>
  <si>
    <t>adopted parent</t>
  </si>
  <si>
    <t>grand</t>
  </si>
  <si>
    <t>grandparent</t>
  </si>
  <si>
    <t>sibling</t>
  </si>
  <si>
    <t>yes, child knows</t>
  </si>
  <si>
    <t>no, child does not know</t>
  </si>
  <si>
    <t>maybe</t>
  </si>
  <si>
    <t>child might know or suspect</t>
  </si>
  <si>
    <t>me</t>
  </si>
  <si>
    <t>From me</t>
  </si>
  <si>
    <t>family</t>
  </si>
  <si>
    <t>from another family member</t>
  </si>
  <si>
    <t>From another family member</t>
  </si>
  <si>
    <t>hw</t>
  </si>
  <si>
    <t>from a health worker</t>
  </si>
  <si>
    <t>From a health worker</t>
  </si>
  <si>
    <t>teacher</t>
  </si>
  <si>
    <t>from a teacher</t>
  </si>
  <si>
    <t>From a teacher</t>
  </si>
  <si>
    <t>someone_else</t>
  </si>
  <si>
    <t>From someone else</t>
  </si>
  <si>
    <t>none</t>
  </si>
  <si>
    <t>O1</t>
  </si>
  <si>
    <t>O2</t>
  </si>
  <si>
    <t>O3</t>
  </si>
  <si>
    <t>O4</t>
  </si>
  <si>
    <t>A1</t>
  </si>
  <si>
    <t>A2</t>
  </si>
  <si>
    <t xml:space="preserve">Before we begin, I want to remind you that there are no right or wrong answers to the questions I will ask you. I'll say this several times throughout our time together today, and I really mean it. </t>
  </si>
  <si>
    <t>_i1</t>
  </si>
  <si>
    <t>all</t>
  </si>
  <si>
    <t>_i2</t>
  </si>
  <si>
    <t>Let's start with a few questions about your household.</t>
  </si>
  <si>
    <t>_i3</t>
  </si>
  <si>
    <t>family structure</t>
  </si>
  <si>
    <t>DHS gets through a household roster</t>
  </si>
  <si>
    <t>_i4</t>
  </si>
  <si>
    <t>Name</t>
  </si>
  <si>
    <t>Relationship to you</t>
  </si>
  <si>
    <t>DHS is relation to head</t>
  </si>
  <si>
    <t>Sex</t>
  </si>
  <si>
    <t>Age [if unknown, give approximate age]</t>
  </si>
  <si>
    <t>What is the main source of drinking water for members of your household?</t>
  </si>
  <si>
    <t>socioeconomic status</t>
  </si>
  <si>
    <t>What is the main source of water used by your household for other purposes such as cooking and handwashing?</t>
  </si>
  <si>
    <t>wealth index</t>
  </si>
  <si>
    <t>Where is that water source located?</t>
  </si>
  <si>
    <t>In the past two weeks, was the water from this source not available for at least one full day?</t>
  </si>
  <si>
    <t>Do you do anything to the water to make it safer to drink?</t>
  </si>
  <si>
    <t>What do you usually do to make the water safer to drink? [record all mentioned]</t>
  </si>
  <si>
    <t>What kind of toilet facility do members of your household usually use?</t>
  </si>
  <si>
    <t>Do you share this toilet facility with other households?</t>
  </si>
  <si>
    <t>Including your own household, how many households use this toilet facility?</t>
  </si>
  <si>
    <t>Where is this toilet facility located?</t>
  </si>
  <si>
    <t>What type of fuel does your household mainly use for cooking?</t>
  </si>
  <si>
    <t>Is the cooking usually done in the house, in a separate building, or outdoors?</t>
  </si>
  <si>
    <t>Do you have a separate room which is used as a kitchen?</t>
  </si>
  <si>
    <t>How many rooms in this household are used for sleeping?</t>
  </si>
  <si>
    <t>Does this household own any livestock, herds, other farm animals, or poultry?</t>
  </si>
  <si>
    <t>How many of the following animals does this household own?</t>
  </si>
  <si>
    <t>Milk cows or bulls?</t>
  </si>
  <si>
    <t>118a</t>
  </si>
  <si>
    <t>Other cattle?</t>
  </si>
  <si>
    <t>118b</t>
  </si>
  <si>
    <t>Horses</t>
  </si>
  <si>
    <t>118c</t>
  </si>
  <si>
    <t>Donkeys or mules?</t>
  </si>
  <si>
    <t>118c_</t>
  </si>
  <si>
    <t>wealth index; zdhs2010-11 separates from horses</t>
  </si>
  <si>
    <t>Goats?</t>
  </si>
  <si>
    <t>118d</t>
  </si>
  <si>
    <t>Sheep?</t>
  </si>
  <si>
    <t>118e</t>
  </si>
  <si>
    <t>Chickens or other poultry?</t>
  </si>
  <si>
    <t>118f</t>
  </si>
  <si>
    <t>Rabbits?</t>
  </si>
  <si>
    <t>118g</t>
  </si>
  <si>
    <t>wealth index; included in zdhs2010-11</t>
  </si>
  <si>
    <t>Pigs?</t>
  </si>
  <si>
    <t>118h</t>
  </si>
  <si>
    <t>Does any member of this household own any agricultural land?</t>
  </si>
  <si>
    <t>How many hectares of agricultural land do members of this household own?</t>
  </si>
  <si>
    <t>Does your household have:</t>
  </si>
  <si>
    <t>121a</t>
  </si>
  <si>
    <t>Electricity?</t>
  </si>
  <si>
    <t>121b</t>
  </si>
  <si>
    <t>A radio?</t>
  </si>
  <si>
    <t>121c</t>
  </si>
  <si>
    <t>A television?</t>
  </si>
  <si>
    <t>121d</t>
  </si>
  <si>
    <t>A land-line phone?</t>
  </si>
  <si>
    <t>121e</t>
  </si>
  <si>
    <t>wealth index; zdhs2010-11 uses landline instead of non-mobile</t>
  </si>
  <si>
    <t>A computer?</t>
  </si>
  <si>
    <t>121f</t>
  </si>
  <si>
    <t>A refrigerator?</t>
  </si>
  <si>
    <t>121g</t>
  </si>
  <si>
    <t>A battery/generator?</t>
  </si>
  <si>
    <t>121h</t>
  </si>
  <si>
    <t>A solar panel?</t>
  </si>
  <si>
    <t>121i</t>
  </si>
  <si>
    <t>A computer in working condition?</t>
  </si>
  <si>
    <t>121j</t>
  </si>
  <si>
    <t>A tractor?</t>
  </si>
  <si>
    <t>121k</t>
  </si>
  <si>
    <t>A wheelbarrow?</t>
  </si>
  <si>
    <t>121l</t>
  </si>
  <si>
    <t>Does any member of this household own:</t>
  </si>
  <si>
    <t>A watch?</t>
  </si>
  <si>
    <t>122a</t>
  </si>
  <si>
    <t>A mobile phone?</t>
  </si>
  <si>
    <t>122b</t>
  </si>
  <si>
    <t>A bicycle?</t>
  </si>
  <si>
    <t>122c</t>
  </si>
  <si>
    <t>A motorcycle or motor scooter?</t>
  </si>
  <si>
    <t>122d</t>
  </si>
  <si>
    <t>An animal-drawn cart?</t>
  </si>
  <si>
    <t>122e</t>
  </si>
  <si>
    <t>A car or truck?</t>
  </si>
  <si>
    <t>122f</t>
  </si>
  <si>
    <t>A boat with a motor?</t>
  </si>
  <si>
    <t>122g</t>
  </si>
  <si>
    <t>Does any member of this household have a bank account?</t>
  </si>
  <si>
    <t>What is the main material of the floor in your dwelling?</t>
  </si>
  <si>
    <t>What is the main material of the roof of your dwelling?</t>
  </si>
  <si>
    <t>What is the main material of the exterior walls of the dwelling?</t>
  </si>
  <si>
    <t>Now I'll ask some questions about you.</t>
  </si>
  <si>
    <t>_i5</t>
  </si>
  <si>
    <t>How long have you been living continuously in (NAME OF CURRENT CITY, TOWN OR VILLAGE OF RESIDENCE)? [if less than 1 year, enter 0]</t>
  </si>
  <si>
    <t>In what month were you born?</t>
  </si>
  <si>
    <t>s1-6</t>
  </si>
  <si>
    <t>105a</t>
  </si>
  <si>
    <t>In what year were you born?</t>
  </si>
  <si>
    <t>105b</t>
  </si>
  <si>
    <t>How old were you at your last birthday?</t>
  </si>
  <si>
    <t>Have you ever attended school?</t>
  </si>
  <si>
    <t>caregiver educational level</t>
  </si>
  <si>
    <t>What is the highest level of school you attended: primary, secondary, or higher?</t>
  </si>
  <si>
    <t>What is the highest [GRADE/FORM/YEAR] you completed at that level?</t>
  </si>
  <si>
    <t>Now I would like you to read this sentence to me. [swipe next and show the woman the tablet; if cannot read the whole sentence, probe: "Can you read any part of the sentence to me?"]</t>
  </si>
  <si>
    <t>111a</t>
  </si>
  <si>
    <t>The child is reading a book.</t>
  </si>
  <si>
    <t>111b</t>
  </si>
  <si>
    <t>Are you currently married or living together with someone as if married?</t>
  </si>
  <si>
    <t>modified to apply to men and women</t>
  </si>
  <si>
    <t>Have you ever been married or lived together with someone as if married?</t>
  </si>
  <si>
    <t>What is your marital status now: are you widowed, divorced, or separated?</t>
  </si>
  <si>
    <t>Has your (spouse/partner) done any work in the last 7 days?</t>
  </si>
  <si>
    <t>Aside from your own housework, have you done any work in the last seven days?</t>
  </si>
  <si>
    <t>As you know, some women take up jobs for which they are paid in cash or kind. Others sell things, have a small business or work on the family farm or in the family business. In the last seven days, have you done any of these things or any other work?</t>
  </si>
  <si>
    <t>Although you did not work in the last seven days, do you have any job or business from which you were absent for leave, illness, vacation, maternity leave, or any other such reason?</t>
  </si>
  <si>
    <t>Who usually makes decisions about health care for yourself: you, your (spouse/partner), you and your (spouse/partner) jointly, or someone else?</t>
  </si>
  <si>
    <t>family relationships</t>
  </si>
  <si>
    <t>Who usually makes decisions about making major household purchases?</t>
  </si>
  <si>
    <t>Who usually makes decisions about visits to your family or relatives?</t>
  </si>
  <si>
    <t>Have you done any work in the last seven days?</t>
  </si>
  <si>
    <t>Although you did not work in the last seven days, do you have any job or business from which you were absent for leave, illness, vacation, or any other such reason?</t>
  </si>
  <si>
    <t xml:space="preserve">Imagine a ladder with 10 steps. On the first step, 1, are households with no financial problems. On the top step, 10, are households with many financial problems. On which step does your household stand? You can pick any number from 1 to 10. </t>
  </si>
  <si>
    <t>_i6</t>
  </si>
  <si>
    <t>child age</t>
  </si>
  <si>
    <t>[boy or girl?]</t>
  </si>
  <si>
    <t>child is dating</t>
  </si>
  <si>
    <t>I am going to read you several worries that caregivers sometimes have about telling a child that [he/she] is HIV positive. Please tell me how much you worry about each thing. There are no right or wrong answers.</t>
  </si>
  <si>
    <t>I worry that telling my child about [his/her] illness will just create more problems.</t>
  </si>
  <si>
    <t>risk of disclosing</t>
  </si>
  <si>
    <t>non-dislosed</t>
  </si>
  <si>
    <t>I worry that telling my child about [his/her] illness will lead [him/her] to reject me.</t>
  </si>
  <si>
    <t>—that telling [him/her] will actually bring [him/her] harm.</t>
  </si>
  <si>
    <t>—that telling [him/her] will make [him/her] less hopeful about the future.</t>
  </si>
  <si>
    <t>—that telling [him/her] will make [him/her] stop taking medication.</t>
  </si>
  <si>
    <t>—that telling [him/her] will make [his/her] condition get worse.</t>
  </si>
  <si>
    <t>—that telling [him/her] will cause [him/her] to struggle more every day with normal tasks.</t>
  </si>
  <si>
    <t>—that telling [him/her] will bring more bad things than good things.</t>
  </si>
  <si>
    <t>—that telling [him/her] will lead [him/her] to have difficulty in school.</t>
  </si>
  <si>
    <t>—that telling [him/her] will make [him/her] think less of [him/her]self.</t>
  </si>
  <si>
    <t>—that telling [him/her] will put a strain on our family.</t>
  </si>
  <si>
    <t>—that telling [him/her] will lead [him/her] to experience stigma in the community.</t>
  </si>
  <si>
    <t>—that telling [him/her] will lead [him/her] to ask more tough questions.</t>
  </si>
  <si>
    <t>—that telling [him/her] will make [him/her] too sad.</t>
  </si>
  <si>
    <t>—that telling [him/her] will cause me to feel too many bad emotions.</t>
  </si>
  <si>
    <t>For the next few questions, please tell me how likely it is that each thing will happen if you tell your child that [he/she] is HIV positive.</t>
  </si>
  <si>
    <t>How likely is it that telling your child about [his/her] illness will bring about good things?</t>
  </si>
  <si>
    <t>benefit of disclosing</t>
  </si>
  <si>
    <t>How likely is it that telling your child about [his/her] illness will bring you closer together?</t>
  </si>
  <si>
    <t>—that telling [him/her] will help you to understand each other better?</t>
  </si>
  <si>
    <t>—that telling [him/her] will make [him/her] trust you more?</t>
  </si>
  <si>
    <t>—that telling [him/her] will help you to get along better?</t>
  </si>
  <si>
    <t>—that telling [him/her] will be good for [him/her]?</t>
  </si>
  <si>
    <t>—that telling [him/her] will make [him/her] feel relieved to know the truth?</t>
  </si>
  <si>
    <t>—that telling [him/her] will make [him/her] be better about taking mediation?</t>
  </si>
  <si>
    <t>—that telling [him/her] will improve [his/her] health?</t>
  </si>
  <si>
    <t>—that telling [him/her] will bring more good things than bad things?</t>
  </si>
  <si>
    <t>—that telling [him/her] will help our family to get along better?</t>
  </si>
  <si>
    <t>—that telling [him/her] will improve [his/her] behavior?</t>
  </si>
  <si>
    <t>—that telling [him/her] will help [him/her] to deal with stigma in the community.</t>
  </si>
  <si>
    <t>—that telling [him/her] will improve the way [he/she] feels emotionally?</t>
  </si>
  <si>
    <t>—that telling [him/her] will bring me a sense of relief?</t>
  </si>
  <si>
    <t>—that telling [him/her] will enable [him/her] to adopt protective behaviors when [he/she] becomes sexually active.</t>
  </si>
  <si>
    <t>Next, please tell me how much you agree or disagree with each statement about your ability to tell your child about [his/her] illness.</t>
  </si>
  <si>
    <t>I feel like I could start the conversation with my child about [his/her] illness.</t>
  </si>
  <si>
    <t>perceived ability to disclose</t>
  </si>
  <si>
    <t>I feel like I would have the emotional strength to have this conversation with my child.</t>
  </si>
  <si>
    <t>I feel like I could answer my child's questions about [his/her] illness.</t>
  </si>
  <si>
    <t>perceived ability to answer questions</t>
  </si>
  <si>
    <t>I feel like I know enough about HIV to tell my child about [his/her] illness.</t>
  </si>
  <si>
    <t>caregiver hiv knowledge</t>
  </si>
  <si>
    <t>s4-4</t>
  </si>
  <si>
    <t>I don't think actual knowledge is the key here. I think it's perceived knowledge. Someone could fail a knowledge test but not be dissuaded from disclosing because they think they know about HIV. So therefore, I don't think we need to include a long test of actual HIV knowledge. It could be useful clinically (e.g., teach a caregiver what they don't know), but I don't think we need to use space in our scale.</t>
  </si>
  <si>
    <t>I feel like I could handle my child's reaction to learning about [his/her] illness.</t>
  </si>
  <si>
    <t>perceived ability to offer support to child</t>
  </si>
  <si>
    <t>I feel like I could offer my child the emotional support that [he/she] needs after learning about [his/her] illness.</t>
  </si>
  <si>
    <t>I feel like I could help find my child additional support from others if needed.</t>
  </si>
  <si>
    <t>Talking with your children about sensitive issues like HIV and sex can be very difficult. I'd like to know what you think. Please tell me how much you agree or disagree with each statement.</t>
  </si>
  <si>
    <t>not the original instructions or response options</t>
  </si>
  <si>
    <t>It is mainly my responsibility for teaching my child about sex when I think [he/she] is ready.</t>
  </si>
  <si>
    <t>attitude toward discussing sensitive issues with child</t>
  </si>
  <si>
    <t>original: Who do you think should take the main responsibility for explaining sex and sexual
education to your children?</t>
  </si>
  <si>
    <t>I would be very comfortable talking with my child about sex.</t>
  </si>
  <si>
    <t>original: Which one of the following best describes how comfortable you feel when talking to your
child about sex?</t>
  </si>
  <si>
    <t>I feel like I know enough to discuss matters of sex with my child.</t>
  </si>
  <si>
    <t>original: I do not feel equipped with the necessary information</t>
  </si>
  <si>
    <t>I feel like I know how to start a conversation about sex with my child.</t>
  </si>
  <si>
    <t xml:space="preserve">original: I don’t know where to start </t>
  </si>
  <si>
    <t xml:space="preserve">I'm going to start by asking you if you've ever been tested for HIV, if you know the result, and if you would be willing to tell me the result. Is it ok for me to ask these questions? </t>
  </si>
  <si>
    <t>Have you ever been tested for HIV?</t>
  </si>
  <si>
    <t>caregiver HIV and disclosure status</t>
  </si>
  <si>
    <t>Did you receive the results?</t>
  </si>
  <si>
    <t>What was the most recent test result?</t>
  </si>
  <si>
    <t>Do any other family members know about your status?</t>
  </si>
  <si>
    <t>if HIV positive</t>
  </si>
  <si>
    <t>Aside from health workers, does anyone outside of your family know about your status?</t>
  </si>
  <si>
    <t>Do you try to keep your illness a secret outside of your family?</t>
  </si>
  <si>
    <t>For the next few questions, I'd like you to imagine a 10-step ladder. I'll decribe the top and bottom step and ask you to tell me on which step you stand. You can pick any number from 1 to 10.</t>
  </si>
  <si>
    <t xml:space="preserve">This is not the original instruction. In the original BIPQ, people read the questions and circle answers between 0 and 10. </t>
  </si>
  <si>
    <t xml:space="preserve">How much does your illness affect your life? The bottom step, 1, is "no affect at all". The top step, 10, is "severely affects my life". You can pick any number from 1 to 10. How much does your illnes affect your life? </t>
  </si>
  <si>
    <t>attitude toward hiv</t>
  </si>
  <si>
    <t>Actual BIPQ item is the first sentence. We added the rest.</t>
  </si>
  <si>
    <t xml:space="preserve">How long do you think your illness will continue? The bottom step, 1, is "a very short time". The top step, 10, is "forever". You can pick any number from 1 to 10. How long do you think your illness will continue? </t>
  </si>
  <si>
    <t>How much control do you feel you have over your illness? The bottom step, 1, is "absolutely no control". The top step, 10, is "extreme amount of control". You can pick any number from 1 to 10. How must control do you feel you have over your illness?</t>
  </si>
  <si>
    <t>y</t>
  </si>
  <si>
    <t>How much do you think your treatment can help your illness? The bottom step, 1, is "not at all". The top step, 10, is "extremely helpful". You can pick any number from 1 to 10. How much do you think your treatment can help your illness?</t>
  </si>
  <si>
    <t>How much do you experience symptoms from your illness? The bottom step, 1, is "no symptoms at all". The top step, 10, is "many severe symptoms". You can pick any number from 1 to 10. How much do you experience symptoms from your illness?</t>
  </si>
  <si>
    <t>How concerned are you about your illness? The bottom step, 1, is "not at all concerned". The top step, 10, is "extremely concerned". You can pick any number from 1 to 10. How concerned are you about your illness?</t>
  </si>
  <si>
    <t>How well do you feel you understand your illness? The bottom step, 1, is "don't understand at all". The top step, 10, is "understand very clearly". You can pick any number from 1 to 10. How well do you feel you understand your illness?</t>
  </si>
  <si>
    <t xml:space="preserve">I'm going to read a list of events that may have happened to you during the past three months. In the past 3 months, how often did the following events happen because of your HIV status? </t>
  </si>
  <si>
    <t>modified instructions</t>
  </si>
  <si>
    <t>I was told to use my own eating utensils.</t>
  </si>
  <si>
    <t>perceived stigma and discrimination</t>
  </si>
  <si>
    <t>fear of contagion</t>
  </si>
  <si>
    <t>I was asked not to touch someone’s child.</t>
  </si>
  <si>
    <t>I was made to drink last from the cup.</t>
  </si>
  <si>
    <t>Someone mocked me when I passed by.</t>
  </si>
  <si>
    <t>verbal abuse</t>
  </si>
  <si>
    <t>I stopped eating with other people.</t>
  </si>
  <si>
    <t>I was asked to leave because I was coughing.</t>
  </si>
  <si>
    <t>Someone stopped being my friend.</t>
  </si>
  <si>
    <t>social isolation</t>
  </si>
  <si>
    <t>A friend would not chat with me.</t>
  </si>
  <si>
    <t>I was called bad names.</t>
  </si>
  <si>
    <t>People sang offensive songs when I passed by.</t>
  </si>
  <si>
    <t>I was told that I have no future.</t>
  </si>
  <si>
    <t>Someone scolded me.</t>
  </si>
  <si>
    <t>I was told that God is punishing me.</t>
  </si>
  <si>
    <t>I was made to eat alone.</t>
  </si>
  <si>
    <t>Someone insulted me.</t>
  </si>
  <si>
    <t>People avoided me.</t>
  </si>
  <si>
    <t>People cut down visiting me.</t>
  </si>
  <si>
    <t>People ended their relationships with me.</t>
  </si>
  <si>
    <t>I was blamed for my HIV status.</t>
  </si>
  <si>
    <t>Someone tried to get me fired from my job.</t>
  </si>
  <si>
    <t>workplace stigma</t>
  </si>
  <si>
    <t>My employer denied me opportunities.</t>
  </si>
  <si>
    <t>I was denied health care.</t>
  </si>
  <si>
    <t>healthcare neglect</t>
  </si>
  <si>
    <t>I was refused treatment because I was told I was going to die anyway.</t>
  </si>
  <si>
    <t>I was discharged from the hospital while still needing care.</t>
  </si>
  <si>
    <t>I was shuttled around instead of being helped by a nurse.</t>
  </si>
  <si>
    <t>At the hospital/clinic, I was made to wait until last.</t>
  </si>
  <si>
    <t>At the hospital, I was left in a soiled bed.</t>
  </si>
  <si>
    <t>In the hospital or clinic, my pain was ignored.</t>
  </si>
  <si>
    <t>I felt that I did not deserve to live.</t>
  </si>
  <si>
    <t>guilt and responsibility</t>
  </si>
  <si>
    <t>negative self-perception</t>
  </si>
  <si>
    <t>I felt ashamed of having this disease.</t>
  </si>
  <si>
    <t>I felt completely worthless.</t>
  </si>
  <si>
    <t>I felt that I brought a lot of trouble to my family.</t>
  </si>
  <si>
    <t>I felt that I am no longer a person.</t>
  </si>
  <si>
    <t>For the next questions, please tell me how true each statement has been in the past 1 month.</t>
  </si>
  <si>
    <t>not exact</t>
  </si>
  <si>
    <t>It's hard to tell other people about my infection.</t>
  </si>
  <si>
    <t>shame concerning HIV status</t>
  </si>
  <si>
    <t>I've failed to live up to my own expectations by getting HIV.</t>
  </si>
  <si>
    <t>When I tell others I have HIV, I expect them to think less of me.</t>
  </si>
  <si>
    <t>I put myself down for becoming HIV+.</t>
  </si>
  <si>
    <t>Being HIV+ makes me feel defective, like there's something wrong with me.</t>
  </si>
  <si>
    <t>I'm ashamed that I'm HIV+.</t>
  </si>
  <si>
    <t>When others find out I'm HIV+, I expect them to reject me.</t>
  </si>
  <si>
    <t>I struggle with feeling worthless because I have HIV.</t>
  </si>
  <si>
    <t>I'm ashamed by my HIV symptoms.</t>
  </si>
  <si>
    <t>I hide my infection from others.</t>
  </si>
  <si>
    <t>I have an overpowering dread that my HIV status will be revealed to others.</t>
  </si>
  <si>
    <t>I accept myself as an HIV+ person.</t>
  </si>
  <si>
    <t>Having HIV makes me want to hide, disappear, or even die.</t>
  </si>
  <si>
    <t>I'd like to ask you a few questions about how you've been feeling.</t>
  </si>
  <si>
    <t>i_1</t>
  </si>
  <si>
    <t>not PHQ9 instruction</t>
  </si>
  <si>
    <t>Over the last 2 weeks, how often have you been bothered by any of the following problems?</t>
  </si>
  <si>
    <t>i_2</t>
  </si>
  <si>
    <t>Little interest or pleasure in doing things</t>
  </si>
  <si>
    <t>caregiver emotional wellbeing</t>
  </si>
  <si>
    <t>Feeling down, depressed, or hopeless</t>
  </si>
  <si>
    <t>Trouble falling or staying asleep, or sleeping too much</t>
  </si>
  <si>
    <t>Feeling tired or having little energy</t>
  </si>
  <si>
    <t>Poor appetite or overeating</t>
  </si>
  <si>
    <t>Feeling bad about yourself- or that you are a failure or have let yourself or your family down</t>
  </si>
  <si>
    <t>Trouble concentrating on things, such as reading the newspaper or watching television</t>
  </si>
  <si>
    <t>Moving or speaking so slowly that other people could have noticed. Or the opposite- being so fidgety or restless that you have been moving around a lot more than usual</t>
  </si>
  <si>
    <t>Thoughts that you would be better off dead or of hurting yourself in some way</t>
  </si>
  <si>
    <t>Have you recently been feeling perfectly well and in good health?</t>
  </si>
  <si>
    <t>caregiver physical health status</t>
  </si>
  <si>
    <t>Have you recently been feeling in need of a good tonic?</t>
  </si>
  <si>
    <t>Have you recently been feeling run down and out of sorts?</t>
  </si>
  <si>
    <t>A3</t>
  </si>
  <si>
    <t>Have you recently felt that you are ill?</t>
  </si>
  <si>
    <t>A4</t>
  </si>
  <si>
    <t>Have you recently been getting any pains in your head?</t>
  </si>
  <si>
    <t>A5</t>
  </si>
  <si>
    <t>Have you recently been getting a feeling of tightness or pressure in your head?</t>
  </si>
  <si>
    <t>A6</t>
  </si>
  <si>
    <t>Have you recently been having hot or cold spells?</t>
  </si>
  <si>
    <t>A7</t>
  </si>
  <si>
    <t>I'll continue with a few more questions about you and your child. Please tell me how likely it is that each thing will happen.</t>
  </si>
  <si>
    <t>Sometimes kids learn about their illness accidentally from someone else. How likely it is that your child will learn about [his/her] illness by accident?</t>
  </si>
  <si>
    <t>fear accidental disclosure to the child</t>
  </si>
  <si>
    <t>How much do you worry that your child will learn about [his/her] illness by accident?</t>
  </si>
  <si>
    <t>How much do you worry that something will happen to you before you are able to tell your child about [his/her] illness yourself?</t>
  </si>
  <si>
    <t>risk of not disclosing</t>
  </si>
  <si>
    <t>How likely is it that your child might become sexually active soon?</t>
  </si>
  <si>
    <t>that child will soon be sexually active</t>
  </si>
  <si>
    <t>How much do you worry that your child will become sexually active before [he/she] learns about [his/her] illness?</t>
  </si>
  <si>
    <t>How likely is it that your child would understand if you decided to tell [him/her] all about [his/her] illness today?</t>
  </si>
  <si>
    <t>child won't understand diagnosis</t>
  </si>
  <si>
    <t>If your child learned about [his/her] illness today, how likely is it that [he/she] could turn to friends for emotional support?</t>
  </si>
  <si>
    <t>child has peer support network (formal or informal)</t>
  </si>
  <si>
    <t>If your child learned about [his/her] illness today, how likely is it that [he/she] could turn to other family members for emotional support?</t>
  </si>
  <si>
    <t>perceived support from family for disclosure</t>
  </si>
  <si>
    <t>If you decided to tell your child about [his/her] illness, how likely is it that you could get help from other family members?</t>
  </si>
  <si>
    <t>How much do you agree or disagree with these statements?</t>
  </si>
  <si>
    <t>My child has at least one very close friend.</t>
  </si>
  <si>
    <t>My child is too young to find out about [his/her] illness.</t>
  </si>
  <si>
    <t>It is best to keep sensitive issues like my child's illness a secret for as long as possible.</t>
  </si>
  <si>
    <t>There are important religious or cultural reasons for keeping my child's illness a secret from [him/her].</t>
  </si>
  <si>
    <t>religious/cultural beliefs</t>
  </si>
  <si>
    <t>Talking with a child about sex will encourage them to become sexually active.</t>
  </si>
  <si>
    <t>s4-5</t>
  </si>
  <si>
    <t>My child has a right to know about [his/her] illness.</t>
  </si>
  <si>
    <t>responsibility to inform/child right to know</t>
  </si>
  <si>
    <t>It's best to keep some things about [his/her] illness a secret from [him/her].</t>
  </si>
  <si>
    <t>Sometimes it's best to give [him/her] false information about [his/her] illness to protect [him/her] from the truth.</t>
  </si>
  <si>
    <t>views on deception</t>
  </si>
  <si>
    <t>Partial knowledge about [his/her] illness is enough to keep her taking medication to stay healthy.</t>
  </si>
  <si>
    <t>Caregivers like me should not be the one to tell the child about [his/her] illness. That should be left to doctors and nurses.</t>
  </si>
  <si>
    <t>My child knows enough about HIV to understand [his/her] diagnosis.</t>
  </si>
  <si>
    <t>My child is responsible and mature enough to be told about [his/her] diagnosis.</t>
  </si>
  <si>
    <t>child is responsible/mature</t>
  </si>
  <si>
    <t>My child could keep [his/her] illness a secret if asked.</t>
  </si>
  <si>
    <t>child can keep secrets</t>
  </si>
  <si>
    <t>My child is old enough to learn about [his/her] illness.</t>
  </si>
  <si>
    <t>My child is strong enough emotionally to handle learning about [his/her] illness.</t>
  </si>
  <si>
    <t>child can handle news</t>
  </si>
  <si>
    <t>Telling my child about [his/her] illness will be a process that unfolds over time.</t>
  </si>
  <si>
    <t>one time event or process</t>
  </si>
  <si>
    <t>My child's other caregiver and I feel the same way about telling our child about [his/her] illness.</t>
  </si>
  <si>
    <t>What have YOU already told your child about [his/her] illness?</t>
  </si>
  <si>
    <t>_1</t>
  </si>
  <si>
    <t>Any details about [his/her] disease?</t>
  </si>
  <si>
    <t>partial or full disclosure (actual act of)</t>
  </si>
  <si>
    <t>That the pills [he/she] takes are medication for an illness?</t>
  </si>
  <si>
    <t>That the illness [he/she] has is called HIV?</t>
  </si>
  <si>
    <t>The consequences and implications of being HIV positive?</t>
  </si>
  <si>
    <t>How [he/she] was infected with HIV?</t>
  </si>
  <si>
    <t>s1-2</t>
  </si>
  <si>
    <t>The fact that [he/she] could pass the infection to someone else?</t>
  </si>
  <si>
    <t>At this age, do you think your child should know:</t>
  </si>
  <si>
    <t>caregiver's beliefs regarding what child should know about illness</t>
  </si>
  <si>
    <t>Does your child's school teach students about HIV?</t>
  </si>
  <si>
    <t>school teaches about HIV</t>
  </si>
  <si>
    <t>Do you think schools should teach children about HIV?</t>
  </si>
  <si>
    <t>Have you begun to assess your child's readiness to learn about [his/her] illness?</t>
  </si>
  <si>
    <t>When do you want your child to learn about [his/her] illness?</t>
  </si>
  <si>
    <t>set a timeline for disclosure</t>
  </si>
  <si>
    <t>How do you want your child to learn about [his/her] illness?</t>
  </si>
  <si>
    <t>caregiver is preparing for disclosure</t>
  </si>
  <si>
    <t>Do you have a plan for telling your child about [his/her] illness?</t>
  </si>
  <si>
    <t>created a plan</t>
  </si>
  <si>
    <t>How likely is it that you will follow through on your plan?</t>
  </si>
  <si>
    <t>Have you taken any steps to prepare for your child to learn about [his/her] illness?</t>
  </si>
  <si>
    <t>Have you discussed the possibility of telling your child about [his/her] illness with a doctor, nurse, or counselor?</t>
  </si>
  <si>
    <t>caregiver discussed disclosure with health workers</t>
  </si>
  <si>
    <t>Sometimes kids know things long before caregivers tell them. Please tell me how likely it is that your child knows the following things:</t>
  </si>
  <si>
    <t>How likely is it that your child suspects that [he/she] might be sick?</t>
  </si>
  <si>
    <t>child seems to know already</t>
  </si>
  <si>
    <t>How likely is it that your child already knows that [he/she] is HIV positive?</t>
  </si>
  <si>
    <t>How likely is it that your child already knows how [he/she] was infected?</t>
  </si>
  <si>
    <t>How likely is it that your child already knows about your illness?</t>
  </si>
  <si>
    <t>Who collects medication for your child?</t>
  </si>
  <si>
    <t>child collects own meds</t>
  </si>
  <si>
    <t>s1-3</t>
  </si>
  <si>
    <t>In the past two weeks, how many days was your child unable to play, learn, or do household chores because [he/she] was sick?</t>
  </si>
  <si>
    <t>child health status</t>
  </si>
  <si>
    <t>How often does your child forget or refuse to take [his/her] medication?</t>
  </si>
  <si>
    <t>child adherence to meds</t>
  </si>
  <si>
    <t>How often does your child ask you questions about [his/her] illness or medication?</t>
  </si>
  <si>
    <t>child asking questions (meds, health)</t>
  </si>
  <si>
    <t>Next, please tell me how much you agree or disagree with each statement about the health center where you pick up medication for your child.</t>
  </si>
  <si>
    <t>I think the quality of care we receive at this health facility is very high.</t>
  </si>
  <si>
    <t xml:space="preserve">perceived quality of health center staff    </t>
  </si>
  <si>
    <t>s4-3</t>
  </si>
  <si>
    <t>The staff who work at this facility respect me and treat me well.</t>
  </si>
  <si>
    <t>stigma of facility personnel</t>
  </si>
  <si>
    <t>This facility provides very comprehensive treatment for individuals with HIV.</t>
  </si>
  <si>
    <t>treatment for HIV is available</t>
  </si>
  <si>
    <t>I would recommend this facility to a friend.</t>
  </si>
  <si>
    <t>If I wanted help talking with my child about [his/her] illness, I'm certain I could get help from someone at this facility.</t>
  </si>
  <si>
    <t>availability of health worker support</t>
  </si>
  <si>
    <t>I am certain that the staff at this facility would respect my decision to tell my child about [his/her] illness or to keep it a secret.</t>
  </si>
  <si>
    <t>For the next questions, think about your child's behavior over the past 6 months. Tell me if the thing I describe is not true, somewhat true, or certainly true about your child.</t>
  </si>
  <si>
    <t>Considerate of other people's feelings</t>
  </si>
  <si>
    <t>child behavioral problems</t>
  </si>
  <si>
    <t>prosocial</t>
  </si>
  <si>
    <t>Restless, overactive, cannot stay still for long</t>
  </si>
  <si>
    <t>hyperactivity</t>
  </si>
  <si>
    <t>Often complains of headaches, stomach-aches or sickness</t>
  </si>
  <si>
    <t>emotional problems</t>
  </si>
  <si>
    <t>Shares readily with other children, for example toys, treats, pencils</t>
  </si>
  <si>
    <t>Often loses temper</t>
  </si>
  <si>
    <t>conduct problems</t>
  </si>
  <si>
    <t>Rather solitary, prefers to play alone</t>
  </si>
  <si>
    <t>peer problems</t>
  </si>
  <si>
    <t>Generally well behaved, usually does what adults request</t>
  </si>
  <si>
    <t>Many worries or often seems worried</t>
  </si>
  <si>
    <t>Helpful if someone is hurt, upset or feeling ill</t>
  </si>
  <si>
    <t>Constantly fidgeting or squirming</t>
  </si>
  <si>
    <t>Has at least one good friend</t>
  </si>
  <si>
    <t>Often fights with other children or bullies them</t>
  </si>
  <si>
    <t>Often unhappy, depressed or tearful</t>
  </si>
  <si>
    <t>Generally liked by other children</t>
  </si>
  <si>
    <t>Easily distracted, concentration wanders</t>
  </si>
  <si>
    <t>Nervous or clingy in new situations, easily loses confidence</t>
  </si>
  <si>
    <t>Kind to younger children</t>
  </si>
  <si>
    <t>Often lies or cheats</t>
  </si>
  <si>
    <t>Picked on or bullied by other children</t>
  </si>
  <si>
    <t>Often offers to help others (parents, teachers, other children)</t>
  </si>
  <si>
    <t>Thinks things out before acting</t>
  </si>
  <si>
    <t>Steals from home, school or elsewhere</t>
  </si>
  <si>
    <t>Gets along better with adults than with other children</t>
  </si>
  <si>
    <t>Many fears, easily scared</t>
  </si>
  <si>
    <t>Good attention span, sees work through to the end</t>
  </si>
  <si>
    <t>Shares readily with other youth, for example books, games, food</t>
  </si>
  <si>
    <t>Would rather be alone than with other youth</t>
  </si>
  <si>
    <t>Often fights with other youth or bullies them</t>
  </si>
  <si>
    <t>Generally liked by other youth</t>
  </si>
  <si>
    <t>Nervous in new situations, easily loses confidence</t>
  </si>
  <si>
    <t>Picked on or bullied by other youth</t>
  </si>
  <si>
    <t>Gets along better with adults than with other youth</t>
  </si>
  <si>
    <t>Now I'd like to ask you some questions about how you and your child get along. Please tell me how much you agree or disagree with each statement.</t>
  </si>
  <si>
    <t>You can discuss your beliefs with your child without feeling restrained or embarassed.</t>
  </si>
  <si>
    <t>relationship with child (quality)</t>
  </si>
  <si>
    <t>Sometimes you have problems believing everything that your child tells you.</t>
  </si>
  <si>
    <t>Your child listens carefully every time.</t>
  </si>
  <si>
    <t>Your child usually tells you things that it would have been better if they hadn't say them.</t>
  </si>
  <si>
    <t>Your child can tell how you are feeling without asking.</t>
  </si>
  <si>
    <t>You are satisfied with how you talk together with your child.</t>
  </si>
  <si>
    <t>You usually show love openly to your child.</t>
  </si>
  <si>
    <t>When you have a problem, you often don't talk to your child.</t>
  </si>
  <si>
    <t>When you talk to your child you normally say things that it would have been better if they were not said.</t>
  </si>
  <si>
    <t>When you ask a question, you get an answer you trust from your child.</t>
  </si>
  <si>
    <t>Your child tries to understand your opinion.</t>
  </si>
  <si>
    <t>There are some things you avoid discussing with your child.</t>
  </si>
  <si>
    <t>You find it easy to discuss problems with your child.</t>
  </si>
  <si>
    <t>It is easy for you to discuss all your true feelings with your child.</t>
  </si>
  <si>
    <t>Your child bothers you.</t>
  </si>
  <si>
    <t>Your child verbally abuses you when they are angry with you.</t>
  </si>
  <si>
    <t>You don't think you can tell your child how you really feel about some things.</t>
  </si>
  <si>
    <t>You can talk about almost anything with your child.</t>
  </si>
  <si>
    <t>Your child sometimes doesn't listen to you at all.</t>
  </si>
  <si>
    <t>You can tell your child how you feel about everything.</t>
  </si>
  <si>
    <t>Your child knows how to talk to you.</t>
  </si>
  <si>
    <t>Next I'll ask you some questions about how your family gets along. Please tell me how often each has happened over the past 2 months.</t>
  </si>
  <si>
    <t>not actual instructions</t>
  </si>
  <si>
    <t>How often is there misunderstanding in your home?</t>
  </si>
  <si>
    <t>How often do people in your family listen to each other at home?</t>
  </si>
  <si>
    <t>How often do people in your family say lies to each other?</t>
  </si>
  <si>
    <t>How often do you feel that there is joy (or love or peace) in your family?</t>
  </si>
  <si>
    <t>modified</t>
  </si>
  <si>
    <t>How often do you feel you can speak freely at home, without worrying about what you say?</t>
  </si>
  <si>
    <t>How often do you feel that your family is together and unified?</t>
  </si>
  <si>
    <t>How often do people in your family quarrel?</t>
  </si>
  <si>
    <t>How often have you and your partner/spouse been full of conflicts?</t>
  </si>
  <si>
    <t>from couples relations scale...only if has a partner</t>
  </si>
  <si>
    <t>How often have you and your partner/spouse "spoken with one voice"?</t>
  </si>
  <si>
    <t xml:space="preserve">Now I will ask you about what your child knows or might know about [his/her] illness. </t>
  </si>
  <si>
    <t>Does [he/she] know that [he/she] has some type of medical condition that requires ongoing treatment?</t>
  </si>
  <si>
    <t>Does [he/she] know that the medical condition [he/she] has is called HIV?</t>
  </si>
  <si>
    <t>Does [he/she] know how [he/she] was infected with HIV?</t>
  </si>
  <si>
    <t>Does [he/she] know that [he/she] could pass the infection to someone else?</t>
  </si>
  <si>
    <t>I want you to answer freely, so I'll remind you that we will not link your name to your answers. You can trust that what you tell me will remain private. However, the choice to respond is always yours.</t>
  </si>
  <si>
    <t>_i2a</t>
  </si>
  <si>
    <t>_2b</t>
  </si>
  <si>
    <t>If there is a question that you do not want to answer, you can just tell me to skip it.</t>
  </si>
  <si>
    <t>MISC_i1</t>
  </si>
  <si>
    <t>MISC_i2a</t>
  </si>
  <si>
    <t>MISC_2b</t>
  </si>
  <si>
    <t>shona</t>
  </si>
  <si>
    <t>MISC_i3</t>
  </si>
  <si>
    <t>MISC1</t>
  </si>
  <si>
    <t>MISC_i4</t>
  </si>
  <si>
    <t>DHS7H3</t>
  </si>
  <si>
    <t>DHS7H4</t>
  </si>
  <si>
    <t>DHS7H7</t>
  </si>
  <si>
    <t>beginHH</t>
  </si>
  <si>
    <t>endHHmembers</t>
  </si>
  <si>
    <t>DHS7H101</t>
  </si>
  <si>
    <t>DHS7H102</t>
  </si>
  <si>
    <t>DHS7H103</t>
  </si>
  <si>
    <t>DHS7H104</t>
  </si>
  <si>
    <t>DHS7H106</t>
  </si>
  <si>
    <t>DHS7H107</t>
  </si>
  <si>
    <t>DHS7H108</t>
  </si>
  <si>
    <t>DHS7H109</t>
  </si>
  <si>
    <t>DHS7H110</t>
  </si>
  <si>
    <t>DHS7H111</t>
  </si>
  <si>
    <t>DHS7H112</t>
  </si>
  <si>
    <t>DHS7H113</t>
  </si>
  <si>
    <t>DHS7H114</t>
  </si>
  <si>
    <t>DHS7H115</t>
  </si>
  <si>
    <t>DHS7H116</t>
  </si>
  <si>
    <t>DHS7H117</t>
  </si>
  <si>
    <t>DHS7H118</t>
  </si>
  <si>
    <t>DHS7H118a</t>
  </si>
  <si>
    <t>DHS7H118c</t>
  </si>
  <si>
    <t>DHS7H118c_</t>
  </si>
  <si>
    <t>DHS7H118d</t>
  </si>
  <si>
    <t>DHS7H118e</t>
  </si>
  <si>
    <t>DHS7H118f</t>
  </si>
  <si>
    <t>DHS7H118g</t>
  </si>
  <si>
    <t>DHS7H118h</t>
  </si>
  <si>
    <t>DHS7H119</t>
  </si>
  <si>
    <t>DHS7H120</t>
  </si>
  <si>
    <t>DHS7H121a</t>
  </si>
  <si>
    <t>DHS7H121b</t>
  </si>
  <si>
    <t>DHS7H121c</t>
  </si>
  <si>
    <t>DHS7H121d</t>
  </si>
  <si>
    <t>DHS7H121e</t>
  </si>
  <si>
    <t>DHS7H121g</t>
  </si>
  <si>
    <t>DHS7H121h</t>
  </si>
  <si>
    <t>DHS7H121i</t>
  </si>
  <si>
    <t>DHS7H121j</t>
  </si>
  <si>
    <t>DHS7H121k</t>
  </si>
  <si>
    <t>DHS7H121l</t>
  </si>
  <si>
    <t>DHS7H122</t>
  </si>
  <si>
    <t>DHS7H122a</t>
  </si>
  <si>
    <t>DHS7H122b</t>
  </si>
  <si>
    <t>DHS7H122c</t>
  </si>
  <si>
    <t>DHS7H122d</t>
  </si>
  <si>
    <t>DHS7H122e</t>
  </si>
  <si>
    <t>DHS7H122f</t>
  </si>
  <si>
    <t>DHS7H122g</t>
  </si>
  <si>
    <t>DHS7H123</t>
  </si>
  <si>
    <t>DHS7H142</t>
  </si>
  <si>
    <t>DHS7H143</t>
  </si>
  <si>
    <t>DHS7H144</t>
  </si>
  <si>
    <t>endHH</t>
  </si>
  <si>
    <t>beginCare</t>
  </si>
  <si>
    <t>MISC_i5</t>
  </si>
  <si>
    <t>DHS7W102</t>
  </si>
  <si>
    <t>DHS7W106</t>
  </si>
  <si>
    <t>DHS7W107</t>
  </si>
  <si>
    <t>DHS7W109</t>
  </si>
  <si>
    <t>DHS7W111a</t>
  </si>
  <si>
    <t>DHS7W111b</t>
  </si>
  <si>
    <t>DHS7W701</t>
  </si>
  <si>
    <t>DHS7W702</t>
  </si>
  <si>
    <t>DHS7W703</t>
  </si>
  <si>
    <t>DHS7W704</t>
  </si>
  <si>
    <t>DHS7W902</t>
  </si>
  <si>
    <t>DHS7W906</t>
  </si>
  <si>
    <t>DHS7W909</t>
  </si>
  <si>
    <t>DHS7W910</t>
  </si>
  <si>
    <t>DHS7W911</t>
  </si>
  <si>
    <t>DHS7W922</t>
  </si>
  <si>
    <t>DHS7W923</t>
  </si>
  <si>
    <t>DHS7W924</t>
  </si>
  <si>
    <t>MISC2</t>
  </si>
  <si>
    <t>endCare</t>
  </si>
  <si>
    <t>MISC_i6</t>
  </si>
  <si>
    <t>MISC3</t>
  </si>
  <si>
    <t>MISC4</t>
  </si>
  <si>
    <t>MISC5</t>
  </si>
  <si>
    <t>MISC7</t>
  </si>
  <si>
    <t>MISC8</t>
  </si>
  <si>
    <t>MISC9</t>
  </si>
  <si>
    <t>beginChild</t>
  </si>
  <si>
    <t>endChild</t>
  </si>
  <si>
    <t>attDB_i2</t>
  </si>
  <si>
    <t>attDB16</t>
  </si>
  <si>
    <t>attDB17</t>
  </si>
  <si>
    <t>attDB18</t>
  </si>
  <si>
    <t>attDB19</t>
  </si>
  <si>
    <t>attDB20</t>
  </si>
  <si>
    <t>attDB21</t>
  </si>
  <si>
    <t>attDB22</t>
  </si>
  <si>
    <t>attDB23</t>
  </si>
  <si>
    <t>attDB24</t>
  </si>
  <si>
    <t>attDB25</t>
  </si>
  <si>
    <t>attDB26</t>
  </si>
  <si>
    <t>attDB27</t>
  </si>
  <si>
    <t>attDB28</t>
  </si>
  <si>
    <t>attDB29</t>
  </si>
  <si>
    <t>attDB30</t>
  </si>
  <si>
    <t>attDB31</t>
  </si>
  <si>
    <t>attDR_i1</t>
  </si>
  <si>
    <t>attDR1</t>
  </si>
  <si>
    <t>attDR2</t>
  </si>
  <si>
    <t>attDR3</t>
  </si>
  <si>
    <t>attDR4</t>
  </si>
  <si>
    <t>attDR5</t>
  </si>
  <si>
    <t>attDR6</t>
  </si>
  <si>
    <t>attDR7</t>
  </si>
  <si>
    <t>attDR8</t>
  </si>
  <si>
    <t>attDR9</t>
  </si>
  <si>
    <t>attDR10</t>
  </si>
  <si>
    <t>attDR11</t>
  </si>
  <si>
    <t>attDR12</t>
  </si>
  <si>
    <t>attDR13</t>
  </si>
  <si>
    <t>attDR14</t>
  </si>
  <si>
    <t>attDR15</t>
  </si>
  <si>
    <t>HIV_i1</t>
  </si>
  <si>
    <t>HIV1</t>
  </si>
  <si>
    <t>HIV2</t>
  </si>
  <si>
    <t>HIV3</t>
  </si>
  <si>
    <t>HIV4</t>
  </si>
  <si>
    <t>HIV5</t>
  </si>
  <si>
    <t>HIV6</t>
  </si>
  <si>
    <t>HIV7</t>
  </si>
  <si>
    <t>beginHIV</t>
  </si>
  <si>
    <t>endHIV</t>
  </si>
  <si>
    <t>BIPQ_i1</t>
  </si>
  <si>
    <t>BIPQ1</t>
  </si>
  <si>
    <t>BIPQ2</t>
  </si>
  <si>
    <t>BIPQ3</t>
  </si>
  <si>
    <t>BIPQ4</t>
  </si>
  <si>
    <t>BIPQ5</t>
  </si>
  <si>
    <t>BIPQ6</t>
  </si>
  <si>
    <t>BIPQ7</t>
  </si>
  <si>
    <t>BIPQ8</t>
  </si>
  <si>
    <t>beginBIPQ</t>
  </si>
  <si>
    <t>endBIPQ</t>
  </si>
  <si>
    <t>HASI_i1</t>
  </si>
  <si>
    <t>HASI1</t>
  </si>
  <si>
    <t>HASI2</t>
  </si>
  <si>
    <t>HASI3</t>
  </si>
  <si>
    <t>HASI4</t>
  </si>
  <si>
    <t>HASI5</t>
  </si>
  <si>
    <t>HASI6</t>
  </si>
  <si>
    <t>HASI7</t>
  </si>
  <si>
    <t>HASI8</t>
  </si>
  <si>
    <t>HASI9</t>
  </si>
  <si>
    <t>HASI10</t>
  </si>
  <si>
    <t>HASI11</t>
  </si>
  <si>
    <t>HASI12</t>
  </si>
  <si>
    <t>HASI13</t>
  </si>
  <si>
    <t>HASI14</t>
  </si>
  <si>
    <t>HASI15</t>
  </si>
  <si>
    <t>HASI16</t>
  </si>
  <si>
    <t>HASI17</t>
  </si>
  <si>
    <t>HASI18</t>
  </si>
  <si>
    <t>HASI19</t>
  </si>
  <si>
    <t>HASI20</t>
  </si>
  <si>
    <t>HASI21</t>
  </si>
  <si>
    <t>HASI22</t>
  </si>
  <si>
    <t>HASI23</t>
  </si>
  <si>
    <t>HASI24</t>
  </si>
  <si>
    <t>HASI25</t>
  </si>
  <si>
    <t>HASI26</t>
  </si>
  <si>
    <t>HASI27</t>
  </si>
  <si>
    <t>HASI28</t>
  </si>
  <si>
    <t>HASI29</t>
  </si>
  <si>
    <t>HASI30</t>
  </si>
  <si>
    <t>HASI31</t>
  </si>
  <si>
    <t>HASI32</t>
  </si>
  <si>
    <t>HASI33</t>
  </si>
  <si>
    <t>beginHASI</t>
  </si>
  <si>
    <t>G</t>
  </si>
  <si>
    <t>endHASI</t>
  </si>
  <si>
    <t>beginHARSI</t>
  </si>
  <si>
    <t>H</t>
  </si>
  <si>
    <t>HARSI_i1</t>
  </si>
  <si>
    <t>HARSI1</t>
  </si>
  <si>
    <t>HARSI2</t>
  </si>
  <si>
    <t>HARSI3</t>
  </si>
  <si>
    <t>HARSI4</t>
  </si>
  <si>
    <t>HARSI5</t>
  </si>
  <si>
    <t>HARSI6</t>
  </si>
  <si>
    <t>HARSI7</t>
  </si>
  <si>
    <t>HARSI8</t>
  </si>
  <si>
    <t>HARSI9</t>
  </si>
  <si>
    <t>HARSI10</t>
  </si>
  <si>
    <t>HARSI11</t>
  </si>
  <si>
    <t>HARSI12</t>
  </si>
  <si>
    <t>HARSI13</t>
  </si>
  <si>
    <t>endHARSI</t>
  </si>
  <si>
    <t>${HIV2}='yes'</t>
  </si>
  <si>
    <t>${HIV3}='yes'</t>
  </si>
  <si>
    <t>${HIV4}='hiv_pos'</t>
  </si>
  <si>
    <t>I</t>
  </si>
  <si>
    <t>PHQ9i_1</t>
  </si>
  <si>
    <t>PHQ9i_2</t>
  </si>
  <si>
    <t>PHQ91</t>
  </si>
  <si>
    <t>PHQ92</t>
  </si>
  <si>
    <t>PHQ93</t>
  </si>
  <si>
    <t>PHQ94</t>
  </si>
  <si>
    <t>PHQ95</t>
  </si>
  <si>
    <t>PHQ96</t>
  </si>
  <si>
    <t>PHQ97</t>
  </si>
  <si>
    <t>PHQ98</t>
  </si>
  <si>
    <t>PHQ99</t>
  </si>
  <si>
    <t>GHQA1</t>
  </si>
  <si>
    <t>GHQA2</t>
  </si>
  <si>
    <t>GHQA3</t>
  </si>
  <si>
    <t>GHQA4</t>
  </si>
  <si>
    <t>GHQA5</t>
  </si>
  <si>
    <t>GHQA6</t>
  </si>
  <si>
    <t>GHQA7</t>
  </si>
  <si>
    <t>beginPHQGHQ</t>
  </si>
  <si>
    <t>endPHQGHQ</t>
  </si>
  <si>
    <t>beginDisclosure</t>
  </si>
  <si>
    <t>J</t>
  </si>
  <si>
    <t>doesKnow_i2</t>
  </si>
  <si>
    <t>doesKnow12</t>
  </si>
  <si>
    <t>doesKnow13</t>
  </si>
  <si>
    <t>doesKnow14</t>
  </si>
  <si>
    <t>doesKnow15</t>
  </si>
  <si>
    <t>doesKnow16</t>
  </si>
  <si>
    <t>doesKnow17</t>
  </si>
  <si>
    <t>doesKnow18</t>
  </si>
  <si>
    <t>doesKnow19</t>
  </si>
  <si>
    <t>doesKnow20</t>
  </si>
  <si>
    <t>doesKnow21</t>
  </si>
  <si>
    <t>doesKnow22</t>
  </si>
  <si>
    <t>doesKnow23</t>
  </si>
  <si>
    <t>doesKnow24</t>
  </si>
  <si>
    <t>doesKnow25</t>
  </si>
  <si>
    <t>doesKnow26</t>
  </si>
  <si>
    <t>doesKnow27</t>
  </si>
  <si>
    <t>endDisclosure</t>
  </si>
  <si>
    <t>How did your child learn this?</t>
  </si>
  <si>
    <t>Did you want your child to learn this information when [he/she] did?</t>
  </si>
  <si>
    <t>How old was your child when [he/she] learned about this information?</t>
  </si>
  <si>
    <t>${doesKnow12}='yes'</t>
  </si>
  <si>
    <t>${doesKnow16}='yes'</t>
  </si>
  <si>
    <t>${doesKnow20}='yes'</t>
  </si>
  <si>
    <t>${doesKnow24}='yes'</t>
  </si>
  <si>
    <t>Attitudes about risks of disclosure (Retrospective)</t>
  </si>
  <si>
    <t>Attitudes about benefits of disclosure (Retrospective)</t>
  </si>
  <si>
    <t>disclosed</t>
  </si>
  <si>
    <t>I worried that telling my child about [his/her] illness would just create more problems.</t>
  </si>
  <si>
    <t>I worried that telling my child about [his/her] illness would lead [him/her] to reject me.</t>
  </si>
  <si>
    <t>—that telling [him/her] would actually bring [him/her] harm.</t>
  </si>
  <si>
    <t>—that telling [him/her] would make [him/her] less hopeful about the future.</t>
  </si>
  <si>
    <t>—that telling [him/her] would make [him/her] stop taking medication.</t>
  </si>
  <si>
    <t>—that telling [him/her] would make [his/her] condition get worse.</t>
  </si>
  <si>
    <t>—that telling [him/her] would cause [him/her] to struggle more every day with normal tasks.</t>
  </si>
  <si>
    <t>—that telling [him/her] would bring more bad things than good things.</t>
  </si>
  <si>
    <t>—that telling [him/her] would lead [him/her] to have difficulty in school.</t>
  </si>
  <si>
    <t>—that telling [him/her] would make [him/her] think less of [him/her]self.</t>
  </si>
  <si>
    <t>—that telling [him/her] would put a strain on our family.</t>
  </si>
  <si>
    <t>—that telling [him/her] would lead [him/her] to experience stigma in the community.</t>
  </si>
  <si>
    <t>—that telling [him/her] would lead [him/her] to ask more tough questions.</t>
  </si>
  <si>
    <t>—that telling [him/her] would make [him/her] too sad.</t>
  </si>
  <si>
    <t>—that telling [him/her] would cause me to feel too many bad emotions.</t>
  </si>
  <si>
    <t>How likely did you think it would be that telling your child about [his/her] illness would bring you closer together?</t>
  </si>
  <si>
    <t>How likely did you think it would be that telling your child about [his/her] illness would bring about good things?</t>
  </si>
  <si>
    <t>—that telling [him/her] would make [him/her] trust you more?</t>
  </si>
  <si>
    <t>—that telling [him/her] would help you to get along better?</t>
  </si>
  <si>
    <t>—that telling [him/her] would be good for [him/her]?</t>
  </si>
  <si>
    <t>—that telling [him/her] would make [him/her] feel relieved to know the truth?</t>
  </si>
  <si>
    <t>—that telling [him/her] would make [him/her] be better about taking mediation?</t>
  </si>
  <si>
    <t>—that telling [him/her] would improve [his/her] health?</t>
  </si>
  <si>
    <t>—that telling [him/her] would bring more good things than bad things?</t>
  </si>
  <si>
    <t>—that telling [him/her] would help our family to get along better?</t>
  </si>
  <si>
    <t>—that telling [him/her] would improve [his/her] behavior?</t>
  </si>
  <si>
    <t>—that telling [him/her] would help [him/her] to deal with stigma in the community.</t>
  </si>
  <si>
    <t>—that telling [him/her] would improve the way [he/she] feels emotionally?</t>
  </si>
  <si>
    <t>—that telling [him/her] would bring me a sense of relief?</t>
  </si>
  <si>
    <t>—that telling [him/her] would enable [him/her] to adopt protective behaviors when [he/she] becomes sexually active.</t>
  </si>
  <si>
    <t>beginAttDB</t>
  </si>
  <si>
    <t>K</t>
  </si>
  <si>
    <t>endAttDB</t>
  </si>
  <si>
    <t>KR</t>
  </si>
  <si>
    <t>attDB-R_i2</t>
  </si>
  <si>
    <t>attDB-R16</t>
  </si>
  <si>
    <t>attDB-R17</t>
  </si>
  <si>
    <t>beginAttDR</t>
  </si>
  <si>
    <t>L</t>
  </si>
  <si>
    <t>endAttDR</t>
  </si>
  <si>
    <t>attDR-R_i1</t>
  </si>
  <si>
    <t>attDR-R1</t>
  </si>
  <si>
    <t>attDR-R2</t>
  </si>
  <si>
    <t>attDR-R4</t>
  </si>
  <si>
    <t>attDR-R12</t>
  </si>
  <si>
    <t>LR</t>
  </si>
  <si>
    <t>I would like you to think back to the period of time before your child knew about [his/her] illness. If you can remember, please tell me how likely you thought it was that each thing would happen if you told your child that [he/she] is HIV positive.</t>
  </si>
  <si>
    <t>Continue thinking back to the period of time before your child knew about [his/her] illness. I am going to read you several worries that caregivers sometimes have about telling a child that [he/she] is HIV positive.</t>
  </si>
  <si>
    <t>If you can remember, please tell me how much you worried about each thing. There are no right or wrong answers.</t>
  </si>
  <si>
    <t>Self-efficacy to disclose (Retrospective)</t>
  </si>
  <si>
    <t>I felt like I could start the conversation with my child about [his/her] illness.</t>
  </si>
  <si>
    <t>I felt like I could answer my child's questions about [his/her] illness.</t>
  </si>
  <si>
    <t>I felt like I knew enough about HIV to tell my child about [his/her] illness.</t>
  </si>
  <si>
    <t>I felt like I had the emotional strength to have this conversation with my child.</t>
  </si>
  <si>
    <t>I felt like I could handle my child's reaction to learning about [his/her] illness.</t>
  </si>
  <si>
    <t>I felt like I could offer my child the emotional support that [he/she] would need after learning about [his/her] illness.</t>
  </si>
  <si>
    <t>I felt like I could help find my child additional support from others if needed.</t>
  </si>
  <si>
    <t>beginDSE</t>
  </si>
  <si>
    <t>M</t>
  </si>
  <si>
    <t>DSE_i1</t>
  </si>
  <si>
    <t>DSE1</t>
  </si>
  <si>
    <t>DSE2</t>
  </si>
  <si>
    <t>DSE3</t>
  </si>
  <si>
    <t>DSE4</t>
  </si>
  <si>
    <t>DSE5</t>
  </si>
  <si>
    <t>DSE6</t>
  </si>
  <si>
    <t>DSE7</t>
  </si>
  <si>
    <t>endDSE</t>
  </si>
  <si>
    <t>MR</t>
  </si>
  <si>
    <t>DSE-R_i1</t>
  </si>
  <si>
    <t>DSE-R1</t>
  </si>
  <si>
    <t>DSE-R3</t>
  </si>
  <si>
    <t>DSE-R4</t>
  </si>
  <si>
    <t>DSE-R5</t>
  </si>
  <si>
    <t>DSE-R6</t>
  </si>
  <si>
    <t>Continue thinking back to the period of time before your child knew about [his/her] illness.</t>
  </si>
  <si>
    <t>If you can remember, please tell me how much you would have agreed or disagreed with each statement about your ability back then to tell your child about [his/her] illness.</t>
  </si>
  <si>
    <t>DSE-R_i2</t>
  </si>
  <si>
    <t>PATCSE-R_i1</t>
  </si>
  <si>
    <t>PATCSE-R3</t>
  </si>
  <si>
    <t>PATCSE-R4</t>
  </si>
  <si>
    <t>PATCSE-R5</t>
  </si>
  <si>
    <t>PATCSE-R7</t>
  </si>
  <si>
    <t>beginPATCSE</t>
  </si>
  <si>
    <t>N</t>
  </si>
  <si>
    <t>endPATCSE</t>
  </si>
  <si>
    <t>BADD_i1</t>
  </si>
  <si>
    <t>BADD1</t>
  </si>
  <si>
    <t>BADD2</t>
  </si>
  <si>
    <t>BADD3</t>
  </si>
  <si>
    <t>BADD4</t>
  </si>
  <si>
    <t>BADD5</t>
  </si>
  <si>
    <t>BADD6</t>
  </si>
  <si>
    <t>BADD7</t>
  </si>
  <si>
    <t>BADD8</t>
  </si>
  <si>
    <t>BADD9</t>
  </si>
  <si>
    <t>BADD_i2</t>
  </si>
  <si>
    <t>BADD10</t>
  </si>
  <si>
    <t>BADD11</t>
  </si>
  <si>
    <t>BADD12</t>
  </si>
  <si>
    <t>BADD13</t>
  </si>
  <si>
    <t>BADD14</t>
  </si>
  <si>
    <t>BADD_i3</t>
  </si>
  <si>
    <t>BADD15</t>
  </si>
  <si>
    <t>BADD16</t>
  </si>
  <si>
    <t>BADD17</t>
  </si>
  <si>
    <t>BADD18</t>
  </si>
  <si>
    <t>BADD19</t>
  </si>
  <si>
    <t>BADD20</t>
  </si>
  <si>
    <t>BADD21</t>
  </si>
  <si>
    <t>BADD22</t>
  </si>
  <si>
    <t>BADD23</t>
  </si>
  <si>
    <t>BADD24</t>
  </si>
  <si>
    <t>BADD25</t>
  </si>
  <si>
    <t>BADD26</t>
  </si>
  <si>
    <t>beginBADD</t>
  </si>
  <si>
    <t>O</t>
  </si>
  <si>
    <t>endBADD</t>
  </si>
  <si>
    <t>BADD_i4</t>
  </si>
  <si>
    <t>Now I would like to ask you your thoughts about telling your child about [his/her] illness. Some caregivers think it's a good idea. Some don't.</t>
  </si>
  <si>
    <t>There are no right or wrong answers. First, please tell me how much you agree or disagree with the following statements.</t>
  </si>
  <si>
    <t>Beliefs and attitudes about the decision to disclose (Retrospective)</t>
  </si>
  <si>
    <t>OR</t>
  </si>
  <si>
    <t>Once again, please think back to the period of time before your child knew about [his/her] illness. If you can remember, please tell me how likely you thought it was that each of the following things would happen.</t>
  </si>
  <si>
    <t>BADD-R1</t>
  </si>
  <si>
    <t>How much did you worry that something would happen to you before you were able to tell your child about [his/her] illness yourself?</t>
  </si>
  <si>
    <t>How likely did you think it was that your child might become sexually active soon?</t>
  </si>
  <si>
    <t>How much did you worry that your child would become sexually active before [he/she] learned about [his/her] illness?</t>
  </si>
  <si>
    <t>How likely did you think it was that your child would understand if you told [him/her] all about [his/her] illness?</t>
  </si>
  <si>
    <t>How likely did you think it was that your child could turn to friends for emotional support if you told [him/her] all about [his/her] illness?</t>
  </si>
  <si>
    <t>How likely did you think it was that your child could turn to other family members for emotional support if you told [him/her] all about [his/her] illness?</t>
  </si>
  <si>
    <t>How likely did you think it was that you could get help from other family members if you told your child all about [his/her] illness?</t>
  </si>
  <si>
    <t>Thinking back to the period of time before your child knew about [his/her] illness, how much would you have agreed or disagreed with these statements?</t>
  </si>
  <si>
    <t>My child had at least one very close friend.</t>
  </si>
  <si>
    <t>I thought that my child was too young to find out about [his/her] illness.</t>
  </si>
  <si>
    <t>I thought it would be best to keep sensitive issues like my child's illness a secret for as long as possible.</t>
  </si>
  <si>
    <t>I thought that there were important religious or cultural reasons for keeping my child's illness a secret from [him/her].</t>
  </si>
  <si>
    <t>I thought that talking with a child about sex would encourage them to become sexually active.</t>
  </si>
  <si>
    <t>Still thinking back to the period of time before your child knew about [his/her] illness, how much would you have agreed or disagreed with these statements?</t>
  </si>
  <si>
    <t>I thought that child had a right to know about [his/her] illness.</t>
  </si>
  <si>
    <t>I thought it was best to keep some things about [his/her] illness a secret from [him/her].</t>
  </si>
  <si>
    <t>I sometimes thought that it was best to give [him/her] false information about [his/her] illness to protect [him/her] from the truth.</t>
  </si>
  <si>
    <t>I thought that partial knowledge about [his/her] illness was enough to keep her taking medication to stay healthy.</t>
  </si>
  <si>
    <t>I thought that caregivers like me should not be the one to tell the child about [his/her] illness. That should be left to doctors and nurses.</t>
  </si>
  <si>
    <t>I thought that my child knew enough about HIV to understand [his/her] diagnosis.</t>
  </si>
  <si>
    <t>I thought that my child was responsible and mature enough to be told about [his/her] diagnosis.</t>
  </si>
  <si>
    <t>I thought that my child could keep [his/her] illness a secret if asked.</t>
  </si>
  <si>
    <t>I thought that my child was old enough to learn about [his/her] illness.</t>
  </si>
  <si>
    <t>I thought that my child was strong enough emotionally to handle learning about [his/her] illness.</t>
  </si>
  <si>
    <t>I thought that telling my child about [his/her] illness would be a process that unfolds over time.</t>
  </si>
  <si>
    <t>My child's other caregiver and I felt the same way about telling our child about [his/her] illness.</t>
  </si>
  <si>
    <t>BADD-R2</t>
  </si>
  <si>
    <t>BADD-R3</t>
  </si>
  <si>
    <t>BADD-R5</t>
  </si>
  <si>
    <t>BADD-R6</t>
  </si>
  <si>
    <t>BADD-R7</t>
  </si>
  <si>
    <t>BADD-R8</t>
  </si>
  <si>
    <t>BADD-R9</t>
  </si>
  <si>
    <t>BADD-R_i2</t>
  </si>
  <si>
    <t>BADD-R11</t>
  </si>
  <si>
    <t>BADD-R12</t>
  </si>
  <si>
    <t>BADD-R13</t>
  </si>
  <si>
    <t>BADD-R_i3</t>
  </si>
  <si>
    <t>BADD-R15</t>
  </si>
  <si>
    <t>BADD-R16</t>
  </si>
  <si>
    <t>BADD-R17</t>
  </si>
  <si>
    <t>BADD-R18</t>
  </si>
  <si>
    <t>BADD-R19</t>
  </si>
  <si>
    <t>BADD-R22</t>
  </si>
  <si>
    <t>BADD-R23</t>
  </si>
  <si>
    <t>BADD-R24</t>
  </si>
  <si>
    <t>BADD-R25</t>
  </si>
  <si>
    <t>BADD-R26</t>
  </si>
  <si>
    <t>shouldKnow_1</t>
  </si>
  <si>
    <t>shouldKnow1</t>
  </si>
  <si>
    <t>shouldKnow2</t>
  </si>
  <si>
    <t>shouldKnow3</t>
  </si>
  <si>
    <t>shouldKnow4</t>
  </si>
  <si>
    <t>shouldKnow5</t>
  </si>
  <si>
    <t>shouldKnow6</t>
  </si>
  <si>
    <t>shouldKnow7</t>
  </si>
  <si>
    <t>shouldKnow8</t>
  </si>
  <si>
    <t>beginShouldKnow</t>
  </si>
  <si>
    <t>P</t>
  </si>
  <si>
    <t>endShouldKnow</t>
  </si>
  <si>
    <t>PDB1</t>
  </si>
  <si>
    <t>PDB2</t>
  </si>
  <si>
    <t>PDB3</t>
  </si>
  <si>
    <t>PDB4</t>
  </si>
  <si>
    <t>PDB5</t>
  </si>
  <si>
    <t>PDB6</t>
  </si>
  <si>
    <t>PDB7</t>
  </si>
  <si>
    <t>Q</t>
  </si>
  <si>
    <t>BADD27</t>
  </si>
  <si>
    <t xml:space="preserve">Deciding if, when, and how to tell your child about their illness is a very personal decision. I'm not here to convince you to do anything, but I would like to know, overall, how ready you are to tell your child. So imagine a ladder with 10 steps again. </t>
  </si>
  <si>
    <t>27a</t>
  </si>
  <si>
    <t>27b</t>
  </si>
  <si>
    <t>BADD27a</t>
  </si>
  <si>
    <t>BADD27b</t>
  </si>
  <si>
    <t xml:space="preserve">On the first step, 1, are caregivers who are not at all ready to tell the child. On the top step, 10, are caregivers who are so ready that they might tell the child any day now. </t>
  </si>
  <si>
    <t>You can pick any number from 1 to 10. How ready are you to tell your child about [his/her] illness?</t>
  </si>
  <si>
    <t>CH_i1</t>
  </si>
  <si>
    <t>CH1</t>
  </si>
  <si>
    <t>CH2</t>
  </si>
  <si>
    <t>CH3</t>
  </si>
  <si>
    <t>CH4</t>
  </si>
  <si>
    <t>beginCH</t>
  </si>
  <si>
    <t>endCH</t>
  </si>
  <si>
    <t>HS_i1</t>
  </si>
  <si>
    <t>HS1</t>
  </si>
  <si>
    <t>HS2</t>
  </si>
  <si>
    <t>HS3</t>
  </si>
  <si>
    <t>HS4</t>
  </si>
  <si>
    <t>HS5</t>
  </si>
  <si>
    <t>HS6</t>
  </si>
  <si>
    <t>beginHS</t>
  </si>
  <si>
    <t>R</t>
  </si>
  <si>
    <t>endHS</t>
  </si>
  <si>
    <t>SDQP0410_1</t>
  </si>
  <si>
    <t>SDQP04101</t>
  </si>
  <si>
    <t>SDQP04102</t>
  </si>
  <si>
    <t>SDQP04103</t>
  </si>
  <si>
    <t>SDQP04104</t>
  </si>
  <si>
    <t>beginSDQ</t>
  </si>
  <si>
    <t>S</t>
  </si>
  <si>
    <t>SDQP11174</t>
  </si>
  <si>
    <t>SDQP04105</t>
  </si>
  <si>
    <t>SDQP04106</t>
  </si>
  <si>
    <t>SDQP11176</t>
  </si>
  <si>
    <t>SDQP04107</t>
  </si>
  <si>
    <t>SDQP04108</t>
  </si>
  <si>
    <t>SDQP04109</t>
  </si>
  <si>
    <t>SDQP041010</t>
  </si>
  <si>
    <t>SDQP041011</t>
  </si>
  <si>
    <t>SDQP041012</t>
  </si>
  <si>
    <t>SDQP111712</t>
  </si>
  <si>
    <t>SDQP041013</t>
  </si>
  <si>
    <t>SDQP041014</t>
  </si>
  <si>
    <t>SDQP111714</t>
  </si>
  <si>
    <t>SDQP041015</t>
  </si>
  <si>
    <t>SDQP041016</t>
  </si>
  <si>
    <t>SDQP111716</t>
  </si>
  <si>
    <t>SDQP041017</t>
  </si>
  <si>
    <t>SDQP041018</t>
  </si>
  <si>
    <t>SDQP041019</t>
  </si>
  <si>
    <t>SDQP111719</t>
  </si>
  <si>
    <t>SDQP041020</t>
  </si>
  <si>
    <t>SDQP041021</t>
  </si>
  <si>
    <t>SDQP041022</t>
  </si>
  <si>
    <t>SDQP041023</t>
  </si>
  <si>
    <t>SDQP111723</t>
  </si>
  <si>
    <t>SDQP041024</t>
  </si>
  <si>
    <t>SDQP041025</t>
  </si>
  <si>
    <t>endSDQ</t>
  </si>
  <si>
    <t>PCC_i1</t>
  </si>
  <si>
    <t>PCC1</t>
  </si>
  <si>
    <t>PCC2</t>
  </si>
  <si>
    <t>PCC3</t>
  </si>
  <si>
    <t>PCC5</t>
  </si>
  <si>
    <t>PCC6</t>
  </si>
  <si>
    <t>PCC7</t>
  </si>
  <si>
    <t>PCC9</t>
  </si>
  <si>
    <t>PCC10</t>
  </si>
  <si>
    <t>PCC11</t>
  </si>
  <si>
    <t>PCC12</t>
  </si>
  <si>
    <t>PCC13</t>
  </si>
  <si>
    <t>PCC14</t>
  </si>
  <si>
    <t>PCC15</t>
  </si>
  <si>
    <t>PCC16</t>
  </si>
  <si>
    <t>PCC17</t>
  </si>
  <si>
    <t>PCC18</t>
  </si>
  <si>
    <t>PCC19</t>
  </si>
  <si>
    <t>PCC20</t>
  </si>
  <si>
    <t>PCC21</t>
  </si>
  <si>
    <t>PCC22</t>
  </si>
  <si>
    <t>PCC23</t>
  </si>
  <si>
    <t>PCC24</t>
  </si>
  <si>
    <t>beginPCC</t>
  </si>
  <si>
    <t>endPCC</t>
  </si>
  <si>
    <t>puffFam_i1</t>
  </si>
  <si>
    <t>puffFam1</t>
  </si>
  <si>
    <t>puffFam2</t>
  </si>
  <si>
    <t>puffFam3</t>
  </si>
  <si>
    <t>puffFam4</t>
  </si>
  <si>
    <t>puffFam6</t>
  </si>
  <si>
    <t>puffFam7</t>
  </si>
  <si>
    <t>puffFam8</t>
  </si>
  <si>
    <t>puffFam9</t>
  </si>
  <si>
    <t>puffFam10</t>
  </si>
  <si>
    <t>puffFam11</t>
  </si>
  <si>
    <t>beginPuffFam</t>
  </si>
  <si>
    <t>U</t>
  </si>
  <si>
    <t>endPuffFam</t>
  </si>
  <si>
    <t>Now I'd like to ask you about your health and well-being. I'd like to remind you that your name is not linked to this information in my machine, so you can speak freely.</t>
  </si>
  <si>
    <t xml:space="preserve">However, you don't have to answer any question that makes you unconfortable. You can ask me to skip any questions. </t>
  </si>
  <si>
    <t>HIV_i2</t>
  </si>
  <si>
    <t>8a</t>
  </si>
  <si>
    <t>How much does your illness affect you emotionally? (e.g. does it make you angry, scared, upset or depressed?) The bottom step, 1, is "not at all affected emotionally". The top step, 10, is "extremely affected emotionally".</t>
  </si>
  <si>
    <t>You can pick any number from 1 to 10. How much does your illness affect you emotionally?</t>
  </si>
  <si>
    <t>BIPQ8a</t>
  </si>
  <si>
    <t>SQQ</t>
  </si>
  <si>
    <t>Patel, V., Simunyu, E., Gwanzura, F., Lewis, G., &amp; Mann, A. (1997). The Shona Symptom Questionnaire: the development of an indigenous measure of common mental disorders in Harare. Acta Psychiatrica Scandinavica, 95(6), 469-475.</t>
  </si>
  <si>
    <t>Did you have times in which you were thinking deeply or thinking about many things?</t>
  </si>
  <si>
    <t>During the course of the past week…</t>
  </si>
  <si>
    <t>Did you find yourself sometimes failing to concentrate?</t>
  </si>
  <si>
    <t>Did you lose your temper or get annoyed over trivial matters?</t>
  </si>
  <si>
    <t>Did you have nightmares or bad dreams?</t>
  </si>
  <si>
    <t>Did you sometimes see or hear things which others could not see or hear?</t>
  </si>
  <si>
    <t>Was your stomach aching?</t>
  </si>
  <si>
    <t>Were you frightened by trivial things?</t>
  </si>
  <si>
    <t>Did you sometimes fail to sleep or lose sleep?</t>
  </si>
  <si>
    <t>Were there moments where you felt life was so tough that you cried or wanted to cry?</t>
  </si>
  <si>
    <t>Did you feel run down (tired)?</t>
  </si>
  <si>
    <t>Did you at times feel like committing suicide?</t>
  </si>
  <si>
    <t>Were you generally unhappy with things you were doing each day?</t>
  </si>
  <si>
    <t>Was your work lagging behind?</t>
  </si>
  <si>
    <t>Did you feel you had problems in deciding what to do?</t>
  </si>
  <si>
    <t>beginPostDisclosure</t>
  </si>
  <si>
    <t>V</t>
  </si>
  <si>
    <t>Post-disclosure questionnaire</t>
  </si>
  <si>
    <t>PDQ</t>
  </si>
  <si>
    <t>Now I would like you to think back about what happened when your child learned the truth about [his/her] illness.</t>
  </si>
  <si>
    <t>Prior to your child learning that [he/she] has an illness called HIV, did you do anything to prepare [him/her] to learn this information?</t>
  </si>
  <si>
    <t>At what age did you start preparing [him/her]?</t>
  </si>
  <si>
    <t>What did you do to prepare? [open]</t>
  </si>
  <si>
    <t>Did you do anything to prepare yourself or your family?</t>
  </si>
  <si>
    <t>process</t>
  </si>
  <si>
    <t>over_time</t>
  </si>
  <si>
    <t>one_time</t>
  </si>
  <si>
    <t>one time event</t>
  </si>
  <si>
    <t>unfolded over time</t>
  </si>
  <si>
    <t>Did you make a plan for how you or someone else would tell your child about [his/her] illness?</t>
  </si>
  <si>
    <t>on day</t>
  </si>
  <si>
    <t>before day</t>
  </si>
  <si>
    <t>after day</t>
  </si>
  <si>
    <t>disclosureDay</t>
  </si>
  <si>
    <t>before_day</t>
  </si>
  <si>
    <t>on_day</t>
  </si>
  <si>
    <t>after_day</t>
  </si>
  <si>
    <t>Overall, how would you rate YOUR overall disclosure experience?</t>
  </si>
  <si>
    <t>somewhat bad</t>
  </si>
  <si>
    <t>very bad</t>
  </si>
  <si>
    <t>somewhat good</t>
  </si>
  <si>
    <t>very good</t>
  </si>
  <si>
    <t>disclosureExperience</t>
  </si>
  <si>
    <t>very_bad</t>
  </si>
  <si>
    <t>somewhat_bad</t>
  </si>
  <si>
    <t>somewhat_good</t>
  </si>
  <si>
    <t>very_good</t>
  </si>
  <si>
    <t>Overall, how would you rate YOUR CHILD'S disclosure experience?</t>
  </si>
  <si>
    <t>Did your child get angry?</t>
  </si>
  <si>
    <t>How long did this last?</t>
  </si>
  <si>
    <t>Did your child get sad?</t>
  </si>
  <si>
    <t>a lot</t>
  </si>
  <si>
    <t>not very much</t>
  </si>
  <si>
    <t>reaction</t>
  </si>
  <si>
    <t>a_lot</t>
  </si>
  <si>
    <t>not_very_much</t>
  </si>
  <si>
    <t>less than one day</t>
  </si>
  <si>
    <t>1-2 days</t>
  </si>
  <si>
    <t>a week</t>
  </si>
  <si>
    <t>more than a week</t>
  </si>
  <si>
    <t>a month</t>
  </si>
  <si>
    <t>more than a month</t>
  </si>
  <si>
    <t>still feels this way</t>
  </si>
  <si>
    <t>reactionTime</t>
  </si>
  <si>
    <t>less_than_one_day</t>
  </si>
  <si>
    <t>1-2_days</t>
  </si>
  <si>
    <t>a_week</t>
  </si>
  <si>
    <t>more_than_a_week</t>
  </si>
  <si>
    <t>a_month</t>
  </si>
  <si>
    <t>more_than_a_month</t>
  </si>
  <si>
    <t>still_feels_this_way</t>
  </si>
  <si>
    <t>Did your child ask questions?</t>
  </si>
  <si>
    <t>How long did it take for your child to accept [his/her] status?</t>
  </si>
  <si>
    <t>acceptTime</t>
  </si>
  <si>
    <t>Has your child accepted [his/her] status?</t>
  </si>
  <si>
    <t>If it were possible to go back in time, would you change anything about how your child learned about [his/her] illness?</t>
  </si>
  <si>
    <t>worse</t>
  </si>
  <si>
    <t>better</t>
  </si>
  <si>
    <t>same</t>
  </si>
  <si>
    <t>adherence</t>
  </si>
  <si>
    <t>Please compare your child's adherence to [his/her] medication during the time before [he/she] learned the truth about [his/her] illness to [his/her] adherence today. Has it gotten worse, better, or stayed the same?</t>
  </si>
  <si>
    <t>Looking back, do you think disclosure was a good thing for your child?</t>
  </si>
  <si>
    <t>Looking back, do you think your child learned about [his/her] illness at a good age?</t>
  </si>
  <si>
    <t>good age</t>
  </si>
  <si>
    <t>should have disclosed sooner</t>
  </si>
  <si>
    <t>should have waited until child was older</t>
  </si>
  <si>
    <t>goodAge</t>
  </si>
  <si>
    <t>good_age</t>
  </si>
  <si>
    <t>should_have_sooner</t>
  </si>
  <si>
    <t>should_have_waited</t>
  </si>
  <si>
    <t>PDQ_i1</t>
  </si>
  <si>
    <t>PDQ1</t>
  </si>
  <si>
    <t>PDQ2</t>
  </si>
  <si>
    <t>PDQ3</t>
  </si>
  <si>
    <t>PDQ4</t>
  </si>
  <si>
    <t>PDQ5</t>
  </si>
  <si>
    <t>PDQ6</t>
  </si>
  <si>
    <t>PDQ7</t>
  </si>
  <si>
    <t>PDQ8</t>
  </si>
  <si>
    <t>PDQ9</t>
  </si>
  <si>
    <t>PDQ10</t>
  </si>
  <si>
    <t>PDQ11</t>
  </si>
  <si>
    <t>PDQ12</t>
  </si>
  <si>
    <t>PDQ13</t>
  </si>
  <si>
    <t>PDQ14</t>
  </si>
  <si>
    <t>PDQ15</t>
  </si>
  <si>
    <t>PDQ16</t>
  </si>
  <si>
    <t>PDQ17</t>
  </si>
  <si>
    <t>PDQ18</t>
  </si>
  <si>
    <t>PDQ19</t>
  </si>
  <si>
    <t>PDQ20</t>
  </si>
  <si>
    <t>PDQ21</t>
  </si>
  <si>
    <t>PDQ22</t>
  </si>
  <si>
    <t>PDQ23</t>
  </si>
  <si>
    <t>PDQ24</t>
  </si>
  <si>
    <t>PDQ25</t>
  </si>
  <si>
    <t>PDQ26</t>
  </si>
  <si>
    <t>endPostDisclosure</t>
  </si>
  <si>
    <t>What would you have changed? [open]</t>
  </si>
  <si>
    <t>${PDQ1}='yes'</t>
  </si>
  <si>
    <t>${PDQ3}='yes'</t>
  </si>
  <si>
    <t>${PDQ10}='yes'</t>
  </si>
  <si>
    <t xml:space="preserve">${PDQ14}!='not_at_all' and ${PDQ14}!='dk' </t>
  </si>
  <si>
    <t xml:space="preserve">${PDQ16}!='not_at_all' and ${PDQ16}!='dk' </t>
  </si>
  <si>
    <t xml:space="preserve">${PDQ18}!='not_at_all' and ${PDQ18}!='dk' </t>
  </si>
  <si>
    <t>${PDQ24}='yes'</t>
  </si>
  <si>
    <t>Ndinobvumirana nazvo chaizvo</t>
  </si>
  <si>
    <t xml:space="preserve">Ndinobvumirana nazvo </t>
  </si>
  <si>
    <t>Handibvumirani nazvo</t>
  </si>
  <si>
    <t>Handibvumirani nazvo zvachose</t>
  </si>
  <si>
    <t>Hongu</t>
  </si>
  <si>
    <t>Kwete</t>
  </si>
  <si>
    <t>Kwete zvachose</t>
  </si>
  <si>
    <t xml:space="preserve">Dzimwe nguva </t>
  </si>
  <si>
    <t>Kashomanana</t>
  </si>
  <si>
    <t xml:space="preserve">Kakawanda </t>
  </si>
  <si>
    <t>Hachisi chokwadi</t>
  </si>
  <si>
    <t>Chingangove chokwadi</t>
  </si>
  <si>
    <t>Ichokwadi</t>
  </si>
  <si>
    <t>Mazuva akati wandei</t>
  </si>
  <si>
    <t>Mazuva akawanda kupfuura pakati nepakati</t>
  </si>
  <si>
    <t xml:space="preserve">Zvingangoitika zuva rega rega </t>
  </si>
  <si>
    <t>Zvakanaka kudarika zvemazuva ose</t>
  </si>
  <si>
    <t>Zvakafanana nemazuva ose</t>
  </si>
  <si>
    <t>Zvakashata kudarika zvemazuva ose</t>
  </si>
  <si>
    <t>Zvakanyanya kushata kudarika zvemazuva ose</t>
  </si>
  <si>
    <t>Handizivi_aramba</t>
  </si>
  <si>
    <t xml:space="preserve">Hazvina kusiyana nemazuva ose </t>
  </si>
  <si>
    <t xml:space="preserve">Zvingangodarika zvemazuva ose </t>
  </si>
  <si>
    <t>Zvakanyanya kudarika zvemazuva ose</t>
  </si>
  <si>
    <t>Dzimwe nguva</t>
  </si>
  <si>
    <t>Tisati tatanga, ndiri kuda kukuyeuchidzai kuti hapana mhinduro dzakanaka kana kuipa pamibvunzo yandichakubvunzai. Ndicharamba ndichidzokorora mashoko aya patichataura zuva ranhasi, uye ndinonyatsorevesa.</t>
  </si>
  <si>
    <t>Ndatitange nemibvunzo mishomanana yepamba penyu.</t>
  </si>
  <si>
    <t>Zita.</t>
  </si>
  <si>
    <t>Ukama hwenyu naye.</t>
  </si>
  <si>
    <t>Munhurume/munhukadzi</t>
  </si>
  <si>
    <t>Zvichakadaro, ndimi munosarudza kupindura kana kusapindura. Kana paine mubvunzo wamunenge musingadi kupindura, munongondiudza kuti ndiende pane unotevera.</t>
  </si>
  <si>
    <t>Ndiri kuda kuti mupindure makasununguka, saka ndichakuyeuchidzai zvakare kuti hatinanganidzi zita renyu nemhinduro dzenyu. Munofanira kuva nechokwadi chekuti zvamuchandiudza hazviudzwi mumwe munhu.</t>
  </si>
  <si>
    <t>Makore ake [if unknown, give approximate age]</t>
  </si>
  <si>
    <t>Mvura yamunonwa pamba penyu inobva pai?</t>
  </si>
  <si>
    <t>Mvura yamunoshandisa zvimwewo zvakaita sekubika kana kuwacha inobva pai?</t>
  </si>
  <si>
    <t>Ndekupi kunowanikwa mvura iyoyo?</t>
  </si>
  <si>
    <t>MUMASVONDO MAVIRI APFUURA, pane here pakamboshaikwa mvura iyi zvezuva rose?</t>
  </si>
  <si>
    <t>Pane zvamunoita here kumvura iyi kuti isarwarise kana yanwiwa?</t>
  </si>
  <si>
    <t>Vanhu vepamba penyu vanowanzoshandisa chimbuzi chakaita sei?</t>
  </si>
  <si>
    <t>Chimbuzi ichi munochishandisa pamwe chete nevavakidzani venyu here?</t>
  </si>
  <si>
    <t>Muchiverenga nepamba penyu, dzimba ngani dzinoshandisa chimbuzi ichi?</t>
  </si>
  <si>
    <t>Chimbuzi ichi chiri kupi?</t>
  </si>
  <si>
    <t>Pamba penyu munowanzoshandisa chii pakubika (huni, ndove, parafini)?</t>
  </si>
  <si>
    <t>Munowanzobikira mumba yamunogara here, imwewo imba kana kuti panze?</t>
  </si>
  <si>
    <t>Mune imwewo imba yamunoshandisa semba yekubikira here?</t>
  </si>
  <si>
    <t>Pamba penyu pane makamuri (maroom) mangani anorarirwa nevanhu?</t>
  </si>
  <si>
    <t>Pamba penyu pane zvipfuwo here zvakaita semombe, mbudzi, makwayi, nguruve, madhongi, huku, madhadha nezvimwewo?</t>
  </si>
  <si>
    <t>Pamba penyu pane mhuka dzinotevera dzakawanda sei?</t>
  </si>
  <si>
    <t>Dzimwewo mombe?</t>
  </si>
  <si>
    <t>Mabhiza?</t>
  </si>
  <si>
    <t>Madhongi kana manyurusi?</t>
  </si>
  <si>
    <t>Mbudzi?</t>
  </si>
  <si>
    <t>Makwayi?</t>
  </si>
  <si>
    <t>Huku kana zvimwewo zvine manhenga?</t>
  </si>
  <si>
    <t>Shuro/tsuro?</t>
  </si>
  <si>
    <t>Nguruve?</t>
  </si>
  <si>
    <t>Pane munhu wepamba apa ane munda here?</t>
  </si>
  <si>
    <t>Vanhu vepamba penyu vane minda inorimwa yakakura zvakadii (ma'acre' kana ma'hectare)?</t>
  </si>
  <si>
    <t>Pamba penyu pane zvinhu zvinotevera here?</t>
  </si>
  <si>
    <t>Magetsi?</t>
  </si>
  <si>
    <t>Redhiyo?</t>
  </si>
  <si>
    <t>Terevhizheni?</t>
  </si>
  <si>
    <t>Foni yemumba (yetambo)?</t>
  </si>
  <si>
    <t>Kombiyuta?</t>
  </si>
  <si>
    <t>Firiji?</t>
  </si>
  <si>
    <t>Bhatiri/jenareta?</t>
  </si>
  <si>
    <t>Solar?</t>
  </si>
  <si>
    <t>Kombiyuta inoshanda?</t>
  </si>
  <si>
    <t>Tarakita?</t>
  </si>
  <si>
    <t>Bhara?</t>
  </si>
  <si>
    <t>Pane munhu wepamba penyu ane zvinotevera here?</t>
  </si>
  <si>
    <t>Wachi?</t>
  </si>
  <si>
    <t>Nharembozha?</t>
  </si>
  <si>
    <t>Bhasikoro?</t>
  </si>
  <si>
    <t>Mudhudhudhu kana scooter?</t>
  </si>
  <si>
    <t>Ngoro?</t>
  </si>
  <si>
    <t>Mota kana rori?</t>
  </si>
  <si>
    <t>Boat rine injini?</t>
  </si>
  <si>
    <t>Pane munhu wepamba penyu ane akaundi yekubhengi here (kwete zvemufoni)?</t>
  </si>
  <si>
    <t>Floor yemba yamunogara yakagadzirwa nei?</t>
  </si>
  <si>
    <t>Imba yamunogara yakapfirirwa nei?</t>
  </si>
  <si>
    <t>Madziro ekunze emba yamunogara akavakwa nechii?</t>
  </si>
  <si>
    <t>Iye zvino, ndava kukubvunzai mibvunzo yakanangana nemi.</t>
  </si>
  <si>
    <t>Mava nenguva yakareba zvakadii muchigara mu… musina kumbobuda?</t>
  </si>
  <si>
    <t>Makazvarwa mwedzi upi?</t>
  </si>
  <si>
    <t>Makazvarwa gore ripi?</t>
  </si>
  <si>
    <t>Makange mava nemakore mangani pabirthday renyu rakapedzisira kusvika?</t>
  </si>
  <si>
    <t>Makaenda kuchikoro here?</t>
  </si>
  <si>
    <t>Makasvika padanho ripi rechikoro: puraimari, sekondari kana kudarika?</t>
  </si>
  <si>
    <t>Makagumira mugiredhi/fomu/gore ripi padanho iroro?</t>
  </si>
  <si>
    <t>Iye zvino, ndiri kuda kuti mundiverengerewo mutsara uyu.</t>
  </si>
  <si>
    <t>Mwana ari kuverenga bhuku.</t>
  </si>
  <si>
    <t>Pari zvino makaroorwa here kana kuti muri kugara nemurume sekunge makaroorana here?</t>
  </si>
  <si>
    <t xml:space="preserve">Makamboroorwa here kana kugara nemumwe munhu sekunge makaroorana? </t>
  </si>
  <si>
    <t>Pari zvino makamira sei: makafirwa, makarambana kana kuti hamuchagari mese here?</t>
  </si>
  <si>
    <t>Murume/mumwe wenyu ari kugara nemi here pari zvino kana kuti ari kugara kumwewo?</t>
  </si>
  <si>
    <t>Murume/mumwe wenyu akange ava nemakore mangani pabirthday rake rakapedzisira kusvika?</t>
  </si>
  <si>
    <t>Murume/mumwe wenyu ane basa raakaita here muMAZUVA MANOMWE apfuura?</t>
  </si>
  <si>
    <t xml:space="preserve">Kunze kwebasa ramunoita pamba, pane basa ramakaita here muMAZUVA MANOMWE apfuura? </t>
  </si>
  <si>
    <t>Sezvamunoziva, vamwe vakadzi vanoita mabasa avanobhadharwa nemari kana zvimwewo. Vamwe vanotengesa zvinhu, vane tumabhizimusi, vanorima kana kushanda mubhizimusi remhuri. MuMAZUVA MANOMWE apfuura, pane zvimwe zvezvinhu izvi zvamakaita here kana rimwewo basa zvaro?</t>
  </si>
  <si>
    <t>Kunyange zvazvo musina kushanda muMAZUVA  MANOMWE apfuura, mune basa kana bhizimusi renyu ramusina kuita here nekuda kwekuti maiva pazororo, mairwara, maiva pamaternity leave kana kuti nekuda kwechimwewo chikonzero?</t>
  </si>
  <si>
    <t>Ndiani anowanzotaura zvekuita panyaya dzekuwana rubatsiro rwezveutano hwenyu: imi, murume/mumwe wenyu, imi nemurume/nemumwe wenyu pamwe chete, kana mumwewo munhu?</t>
  </si>
  <si>
    <t>Ndiani anowanzotaura zvekuita panyaya dzekutenga zvinhu zvemumba zvihombe?</t>
  </si>
  <si>
    <t>Ndiani anowanzotaura zvekuita pakushanyira vemhuri yenyu kana hama dzenyu?</t>
  </si>
  <si>
    <t>Murume kana mumwe wenyu ane basa raakaita here MUMAZUVA MANOMWE apfuura?</t>
  </si>
  <si>
    <t>Kunyange zvazvo murume kana mumwe wenyu asina kushanda muMAZUVA MANOMWE apfuura, ane basa kana bhizimusi rake raasina kuita here nekuda kwekuti aiva pazororo, airwara kana kuti nekuda kwechimwewo chikonzero?</t>
  </si>
  <si>
    <t>Tomboti pane manera ane matanho 10. Danho 1, rekutangisisa rine dzimba dzisina matambudziko ezvemari. Pamusoro soro, padanho 10, pane dzimba dzine matambudziko akawanda ezvemari. Imba yenyu imi ingamira papi? Munokwanisa kusarudza nhamba ipi zvayo kubva pa1 kusvika pa10.</t>
  </si>
  <si>
    <t>Ndichaverenga zvinhu izvo vachengeti vevana vanowanzonetsekana nazvo panyaya yekuudza mwana kuti ane HIV. Ndapota ndiudzeiwo kuti imi munonetsekana zvakadii nechimwe nechimwe chezvinhu izvi. Hapana mhinduro dzakanaka kana dzakaipa.</t>
  </si>
  <si>
    <t>Ndinonetsekana kuti kuudza mwana wangu nezveurwere hwake kunongomutsa mamwe matambudziko chete.</t>
  </si>
  <si>
    <t>Ndinonetsekana kuti kuudza mwana wangu nezveurwere hwake kunoita kuti andirase.</t>
  </si>
  <si>
    <t>—kuti kumuudza kungatomukuvadzise.</t>
  </si>
  <si>
    <t>—kuti kumuudza kunoita kuti asanyanyovimbe neramangwana.</t>
  </si>
  <si>
    <t>—kuti kumuudza kunoita kuti amire kunwa mishonga yake.</t>
  </si>
  <si>
    <t>—kuti kumuudza kunoita kuti atonyanyise kurwara.</t>
  </si>
  <si>
    <t>—kuti kumuudza kunoita kuti awedzere kutambura pakuita mabasa ake ezuva nezuva.</t>
  </si>
  <si>
    <t>—kuti kumuudza kunounza zvakaipa zvakawanda kupfuura zvakanaka.</t>
  </si>
  <si>
    <t>—kuti kumuudza kunoita kuti atambure nechikoro.</t>
  </si>
  <si>
    <t>—kuti kumuudza kunoita kuti azvitarisire pasi.</t>
  </si>
  <si>
    <t>—kuti kumuudza kunoremedza mhuri yedu.</t>
  </si>
  <si>
    <t>—kuti kumuudza kunoita kuti abvunze mimwe mibvunzo yakaoma.</t>
  </si>
  <si>
    <t>—kuti kumuudza kunoita kuti asurukirwe zvakanyanya.</t>
  </si>
  <si>
    <t>—kuti kumuudza kunoita kuti ndinyanyise kunzwa zvisina kunaka mukati mangu.</t>
  </si>
  <si>
    <t>Pamibvunzo inotevera, ndapota ndiudzeiwo kuti chimwe nechimwe chezvinotevera chingangoitike zvakadii kana mukaudza mwana wenyu kuti ane HIV.</t>
  </si>
  <si>
    <t xml:space="preserve">Zvingaitike zvakadii kuti kuudza mwana wenyu nezveurwere hwake kungaunze zvinhu zvakanaka? </t>
  </si>
  <si>
    <t>Zvingaitike zvakadii kuti kuudza mwana wenyu nezveurwere hwake kungamuswededze pedyo?</t>
  </si>
  <si>
    <t>—kuti kumuudza kungakubatsirei kuti munzwisisane zviri nani?</t>
  </si>
  <si>
    <t>—kuti kumuudza kungaite kuti awedzere kuvimba nemi?</t>
  </si>
  <si>
    <t>—kuti kumuudza kungaite kuti muwirirane nekufarirana zviri nani?</t>
  </si>
  <si>
    <t>—kuti kumuudza kunenge kwakamunakira iye?</t>
  </si>
  <si>
    <t>—kuti kumuudza kungaite kuti arerukirwe nekuziva chokwadi?</t>
  </si>
  <si>
    <t>—kuti kumuudza kungaite kuti anzwe zviri nani pamusoro pekunwa mishonga yake?</t>
  </si>
  <si>
    <t>—kuti kumuudza kungaite kuti utano hwake huve nani?</t>
  </si>
  <si>
    <t>—kuti kumuudza kungaunze zvakanaka zvakawanda kupfuura zvakaipa?</t>
  </si>
  <si>
    <t>—kuti kumuudza kungabatsire kuti mhuri yedu iwirirane nekufarirana zviri nani?</t>
  </si>
  <si>
    <t>—kuti kumuudza kungaite kuti maitiro ake ave nani?</t>
  </si>
  <si>
    <t>—kuti kumuudza kungaite kuti abatsirikane pakuziva zvekuita panyaya yekunongedzerwa nekusarurwa munharaunda?</t>
  </si>
  <si>
    <t>—kuti kumuudza kungaite kuti anzwe zviri nani mukati make?</t>
  </si>
  <si>
    <t>—kuti kumuudza kungaite kuti ndinzwe kurerukirwa?</t>
  </si>
  <si>
    <t>—kuti kumuudza kunoita kuti adzivirire kutapurirana kweutachiwana paanoita zvepabonde?</t>
  </si>
  <si>
    <t>Iye zvino, ndapota ndiudzeiwo kuti munobvumirana kana kuti hamubvumirani zvakadii nemumwe nemumwe wemitsara inotevera pamusoro pekukwanisa kuudza mwana wenyu nezveurwere hwake.</t>
  </si>
  <si>
    <t>Ndinonzwa sekuti ndingakwanise kutanga hurukuro nemwana wangu pamusoro peurwere hwake.</t>
  </si>
  <si>
    <t>Ndinonzwa sekuti ndinokwanisa kuwana simba mukati mangu rekuita hurukuro iyi nemwana wangu.</t>
  </si>
  <si>
    <t>Ndinonzwa sekuti ndingakwanise kupindura mibvunzo yemwana wangu yose pamusoro peurwere hwake.</t>
  </si>
  <si>
    <t>Ndinonzwa sekuti ndine ruzivo rweHIV rwakakwana zvekuti ndinokwanisa kuudza mwana wangu nezveurwere hwake.</t>
  </si>
  <si>
    <t>Ndinonzwa sekuti ndingazive zvekuita pane zvinozoitwa nemwana wangu nekuda kwekuziva kuti ane HIV.</t>
  </si>
  <si>
    <t>Ndinonzwa sekuti ndingakwanise kupa mwana wangu rutsigiro rwaangade pamanzwiro ake mushure mekuziva kuti ane HIV.</t>
  </si>
  <si>
    <t>Ndinonzwa sekuti ndingwakwanise kubatsira mwana wangu kuwana rumwe rutsigiro kubva kune vamwewo vanhu kana ruchidiwa.</t>
  </si>
  <si>
    <t>Kutaura nevana nyaya dzinobata-bata dzakaita seHIV nebonde kunogona kunetsa chaizvo. Ndiri kuda kuziva zvamunofunga. Ndapota ndiudzeiwo kuti munobvumirana kana kuti hamubvumirani zvakadii nemumwe nemumwe wemitsara inotevera.</t>
  </si>
  <si>
    <t>Ibasa rangu ini kunyanya, kudzidzisa mwana wangu zvepabonde pandinofunga kuti ava kukwanisa kuzvinzwisisa.</t>
  </si>
  <si>
    <t>Ndingasununguke zvakanyanya kutaura nemwana wangu pamusoro pebonde.</t>
  </si>
  <si>
    <t>Ndinonzwa sekuti ndine ruzivo rwakakwana zvekuti ndingakurukure nemwana wangu nyaya dzebonde.</t>
  </si>
  <si>
    <t>Ndinonzwa sekuti ndinoziva kuti ndingatange sei hurukuro pamusoro pebonde nemwana wangu.</t>
  </si>
  <si>
    <t xml:space="preserve">Ndichatanga nekukubvunzai kuti makamboongororwa HIV here, munoziva zvakabuda paongororo here, uye munoda here kundiudza zvakabuda. Zvinoita here kuti ndibvunze mibvunzo iyi? </t>
  </si>
  <si>
    <t>Makamboongororwa HIV here?</t>
  </si>
  <si>
    <t>Makaudzwa zvakabuda paongororo (maresults) here?</t>
  </si>
  <si>
    <t>Zvakabuda muongororo yamakapedzisira kuitwa zvainge zvakamira sei?</t>
  </si>
  <si>
    <t>Pane wemhuri yenyu anoziva pamumire paHIV here?</t>
  </si>
  <si>
    <t>Kunze kwevashandi veutano, pane munhu asiri wemumhuri menyu anoziva pamumire paHIV here?</t>
  </si>
  <si>
    <t>Munoedza here kuvanzira vanhu vasiri vemumhuri menyu urwere hwenyu?</t>
  </si>
  <si>
    <t>Pamibvunzo inotevera, ndiri kuda kuti muite semuri kuona manera ane matanho 10. Ndichatsanangura kuti danho repamusoro soro kana repazasi zasi rinomirirei, ndozokukumbirai kuti mundiudze kuti imi makamira padanho ripi. Munokwanisa kusarudza nhamba ipi zvayo kubva pa1 kusvika pa10.</t>
  </si>
  <si>
    <t>Urwere hwenyu hunokanganisa zvakadii upenyu hwenyu? Danho repasi, rekutangisisa rinomirira "hahukanganisi zvachose". Danho repamusoro, 10, rinomirira "hunokanganisa upenyu hwangu zvakanyanya". Munokwanisa kusarudza nhamba ipi zvayo kubva pa1 kusvika pa10. Urwere hwenyu hunokanganisa zvakadii upenyu hwenyu?</t>
  </si>
  <si>
    <t>Munofunga kuti urwere hwenyu huchaunderera kwenguva yakareba zvakadii? Danho repasi, rekutangisisa rinomirira "nguva diki diki kwazvo". Danho repamusoro, 10, rinomirira "upenyu hwose". Munokwanisa kusarudza nhamba ipi zvayo kubva pa1 kusvika pa10. Munofunga kuti urwere hwenyu huchaunderera kwenguva yakareba zvakadii?</t>
  </si>
  <si>
    <t>Munonzwa sekuti mune chekuita neurwere hwenyu zvakadii? Danho repazasi, 1, ndi"kusava nechekuita zvachose". Danho repamusoro, 10, ndi"kuva nechekuita chakanyanyisa". Munokwanisa kusarudza nhamba ipi zvayo kubva pa1 kusvika pa10. Munonzwa sekuti mune chekuita neurwere hwenyu zvakadii?</t>
  </si>
  <si>
    <t>Munofunga kuti mishonga yamuri kunwa inokwanisa kubatsira zvakadii paurwere hwenyu? Danho repasi, rekutangisisa rinomirira "kusabatsira zvachose". Danho repamusoro, 10, rinomirira "kubatsira zvakanyanya". Munokwanisa kusarudza nhamba ipi zvayo kubva pa1 kusvika pa10. Munofunga kuti mishonga yamuri kunwa inokwanisa kubatsira paurwere hwenyu zvakadii?</t>
  </si>
  <si>
    <t>Munoita zviratidzo zveurwere hwenyu kakawanda zvakadii? Danho repazasi, 1, ndi"kusaita zviratidzo zvachose". Danho repamusoro, 10, ndi"zviratidzo zvakatoipa kakawanda". Munokwanisa kusarudza nhamba ipi zvayo kubva pa1 kusvika pa10. Munoita zviratidzo zveurwere hwenyu kakawanda zvakadii?</t>
  </si>
  <si>
    <t xml:space="preserve">Munobatikana zvakadii neurwere hwenyu? Danho repasi, 1, ndi"kusabatikana zvachose". Danho repamusoro, 10, ndi"kubatikana zvakanyanya". Munokwanisa kusarudza nhamba ipi zvayo kubva pa1 kusvika pa10. Munobatikana zvakadii neurwere hwenyu? </t>
  </si>
  <si>
    <t>Munonzwa sekuti munonzwisisa urwere hwenyu zvakadii? Danho repasi, rekutangisisa rinomirira "handinzwisisi zvachose". Danho repamusoro, 10, rinomirira "ndinonyatsonzwisisa zvakanaka". Munokwanisa kusarudza nhamba ipi zvayo kubva pa1 kusvika pa10. Munonzwa sekuti munonzwisisa urwere hwenyu zvakadii?</t>
  </si>
  <si>
    <t>Ndichaverenga zvinhu zvinogona kunge zvakaitika kwamuri MUMWEDZI MITATU YAPFUURA. MUMWEDZI MITATU YAPFUURA, zvinhu zvinotevera zvakaitika kwamuri kangani nekuda kwekuti mune HIV?</t>
  </si>
  <si>
    <t>Ndakanzi ndishandise midziyo yainzi ndeyangu chete yekudyira.</t>
  </si>
  <si>
    <t>Ndakaudzwa kuti ndisabate mwana wemumwe munhu.</t>
  </si>
  <si>
    <t>Ndakanzi ndizoshandise kapu vamwe vose vapedza kunwa.</t>
  </si>
  <si>
    <t>Pane munhu akanditsvinyira pandaingofambawo zvangu.</t>
  </si>
  <si>
    <t>Ndakaregedza kudya nevamwe.</t>
  </si>
  <si>
    <t>Ndakanzi ndibve pandaiva nekuti ndaikosora.</t>
  </si>
  <si>
    <t>Zvichakadaro, hamusungirwi kupindura mubvunzo upi zvawo unoita kuti musanzwe zvakanaka. Munokwanisa kundiudza kuti hamukwanisi kupindura mimwe mibvunzo, ndoenda pane inotevera.</t>
  </si>
  <si>
    <t>Iye zvino, ndiri kuda kukubvunzai mibvunzo pamusoro peutano hwenyu nemararamiro amuri kuita. Ndiri kuda kukuyeuchidzai kuti zita renyu harinanganidzwi nezviri mumuchina wangu saka munokwanisa kutaura makasununguka.</t>
  </si>
  <si>
    <t xml:space="preserve">Munokwanisa kusarudza nhamba ipi zvayo kubva pa1 kusvika pa10. Urwere hwenyu hunokanganisa zvakadii manzwiro enyu? </t>
  </si>
  <si>
    <t>Urwere hwenyu hunokanganisa zvakadii manzwiro enyu? (semuenzaniso, hunoita kuti mugumbuke, mutye, musuruvare, mufungisise here?) Danho repasi, rekutangisisa rinomirira "handikanganiswi manzwiro zvachose". Danho repamusoro, 10, rinomirira "ndinokanganiswa manzwiro zvakanyanya".</t>
  </si>
  <si>
    <t>Mumwe munhu akaregedza kuva shamwari yangu.</t>
  </si>
  <si>
    <t>Imwe shamwari yangu yaisataura neni.</t>
  </si>
  <si>
    <t>Ndakasheedzwa mazita asingafadzi.</t>
  </si>
  <si>
    <t>Vanhu vaiimba zvekundibhowa pandaipfuura.</t>
  </si>
  <si>
    <t>Ndakaudzwa kuti ndainge ndisina ramangwana.</t>
  </si>
  <si>
    <t>Mumwe munhu akandipopotera.</t>
  </si>
  <si>
    <t>Ndakaudzwa kuti Mwari ari kundiranga.</t>
  </si>
  <si>
    <t>Ndakanzi ndidye ndiri ndega.</t>
  </si>
  <si>
    <t>Mumwe munhu akandituka.</t>
  </si>
  <si>
    <t>Vanhu vaingondinzvenga-nzvenga.</t>
  </si>
  <si>
    <t>Vanhu vakaregedza kundishanyira sezvavaisimboita.</t>
  </si>
  <si>
    <t>Vanhu vakaregedza kufambidzana neni.</t>
  </si>
  <si>
    <t>Ndakaudzwa kuti kuva neHIV yaiva mhosva yangu.</t>
  </si>
  <si>
    <t>Mumwe munhu akaedza kuti nditandwe basa</t>
  </si>
  <si>
    <t>Munhu wandinoshandira akandishayisa mimwe mikana.</t>
  </si>
  <si>
    <t>Handina kuwaniswa rubatsiro rwezveutano.</t>
  </si>
  <si>
    <t>Handina kurapwa sezvo vaiti kunyangwe ndikarapwa, ndichangofa.</t>
  </si>
  <si>
    <t>Ndakaburitswa muchipatara ndichiri kuda rubatsiro.</t>
  </si>
  <si>
    <t>Ndakatenderedzwa-tenderedzwa panzvimbo yekubatsirwa nanesi.</t>
  </si>
  <si>
    <t>Pachipatara/pakiriniki, ndakanzi ndimire kusvika vamwe vese vapera.</t>
  </si>
  <si>
    <t>Pachipatara, ndakasiiwa ndiri mumagumbeze andainge ndaitira weti/tsvina.</t>
  </si>
  <si>
    <t>Hapana akaita basa nekurwadziwa kwangu pandaive kuchipatara/kukiriniki.</t>
  </si>
  <si>
    <t>Ndakanzwa sekuti handaikodzera kuararama.</t>
  </si>
  <si>
    <t>Ndakanzwa kusvoda nekuda kwekuva nechirwere ichi.</t>
  </si>
  <si>
    <t>Ndakanzwa sekuti hapana zvandiri zvachose.</t>
  </si>
  <si>
    <t>Ndakanzwa sekuti ndakaunza matambudziko mazhinji kumhuri yangu.</t>
  </si>
  <si>
    <t>Ndakanzwa kuti handisisiri munhu.</t>
  </si>
  <si>
    <t>Pamibvunzo inotevera, ndapota ndiudzeiwo kuti mitsara inotevera ine chokwadi chakadii tichitarisa MWEDZI MUMWE CHETE wapfuura.</t>
  </si>
  <si>
    <t>Zvakaoma kuudza vamwe vanhu pamusoro peutachiwana hwangu.</t>
  </si>
  <si>
    <t>Mumasvondo maviri adarika, manga muchishungurudzwa kakawanda zvakadii nechero dambudziko pane ari kutevera?</t>
  </si>
  <si>
    <t>Kunzwa kusurukirwa, kusuwa kana kusava netarisiro</t>
  </si>
  <si>
    <t xml:space="preserve">Kunzwa kuneta kana kusava nesimba rakawanda </t>
  </si>
  <si>
    <t>Kusanzwa kufaririra kudya kana kudya zvakanyanyisa</t>
  </si>
  <si>
    <t>Kunetseka nekuramba muchiita chinhu chimwe chete,  sekuverenga bepanhau kana kuona terevhizheni</t>
  </si>
  <si>
    <t xml:space="preserve">Kufamba kana kutaura zvinyoro-nyoro zvekuti vamwe vanhu vanogona kunge vakazviona. Kana zvinoreva zvakasiyana neizvi-kusagadzikana zvekuti manga muchifamba famba zvakanyanyisa kudarika zvamunoita mazuva ese </t>
  </si>
  <si>
    <t xml:space="preserve">Manga muchinzwa zvakanaka uye muine hutano hwakanaka here munguva pfupi yadarika? </t>
  </si>
  <si>
    <t xml:space="preserve">Manga muchinzwa muchida chinhu chinokwanisa kukupai simba here munguva pfupi yadarika? </t>
  </si>
  <si>
    <t>Manga muchinzwa kuneta kana kusvotwa here munguva pfupi yadarika?</t>
  </si>
  <si>
    <t>Manga muchinzwa sekunge muri kurwara here munguva pfupi yadarika?</t>
  </si>
  <si>
    <t>Manga muchimbonzwa marwadzo here mumusoro menyu munguva pfupi yadarika?</t>
  </si>
  <si>
    <t>Manga muchimbonzwa kusungikana mumusoro menyu here kana kunzwa sekunge musoro wakazara zvinhu munguva pfupi yadarika?</t>
  </si>
  <si>
    <t>Manga muchimbonzwa muviri wenyu uchipindwa nechando kana kupiswa here munguva pfupi yadarika?</t>
  </si>
  <si>
    <t>Dzimwe nguva vana vanongoerekana vaziva nezveurwere hwavo kubva kune mumwe munhu zvisingatarisirwe. Zvingaitike zvakadii kuti mwana wenyu achangoerekana aziva nezveurwere hwake zvisingatarisirwe?</t>
  </si>
  <si>
    <t>Munonetsekana zvakadii kuti mwana wenyu achangoerekana aziva nezveurwere hwake zvisingatarisirwe?</t>
  </si>
  <si>
    <t>Munonetsekana zvakadii kuti pane zvinhu zvichaitika kwamuri musati makwanisa kuudza mwana wenyu nezvehurwere hwake muri imimi?</t>
  </si>
  <si>
    <t>Pane mukana wakadii wekuti mwana wenyu achatanga kuita zvepabonde  munguva pfupi inotevera?</t>
  </si>
  <si>
    <t>Munonetsekana zvakadii kuti mwana wenyu achatanga kuita zvepabonde asati ava kuziva nezveurwere hwake?</t>
  </si>
  <si>
    <t>Zvingaitike zvakadii kuti mwana wenyu anganzwisise kana mukafunga kumuudza zvese zveurwere hwake nhasi?</t>
  </si>
  <si>
    <t>Kana mwana wenyu akaziva kuti ane urwere nhasi uno, zvingaitike zvakadii kuti angaende kushamwari dzake kuti dzimupe rutsigiro rwemupfungwa?</t>
  </si>
  <si>
    <t>Kana mwana wenyu akaziva kuti ane urwere nhasi uno, zvingaitike zvakadii kuti angaende kune vamwe vemumhuri kuti vamupe rutsigiro rwemupfungwa?</t>
  </si>
  <si>
    <t>Kana mukafunga kuudza mwana wenyu nezveurwere hwake, zvingaitike zvakadii kuti mungawane rubatsiro kubva kune vamwe vemumhuri?</t>
  </si>
  <si>
    <t>Mwana wangu achiri mudiki zvakanyanya kuti azive nezveurwere hwake.</t>
  </si>
  <si>
    <t>Zviri nani kuchengeta nyaya dzinobata-bata dzakafanana neurwere hwemwana wangu dzakavanzika kwenguva yazvinokwanisika.</t>
  </si>
  <si>
    <t>Pane zvikonzero zviri maererano nezvitendero kana tsika dzedu zvinoita kuti ndivanzire mwana wangu urwere hwake.</t>
  </si>
  <si>
    <t>Kutaura nyaya dzepabonde nevana kunovakurudzira kuti vaite zvepabonde</t>
  </si>
  <si>
    <t>Mwana wangu ane kodzero yekuziva nezveurwere hwake.</t>
  </si>
  <si>
    <t>Zvakanakisa kumuvanzira zvimwe zvinhu zviri maererano neurwere hwake.</t>
  </si>
  <si>
    <t>Dzimwe nguva zvakanakisa kumupa ruzivo rwusiri rwechokwadi maererano neurwere hwake kuitira kumudzivirira kubva kuchokwadi.</t>
  </si>
  <si>
    <t>Vachengeti vevana vakafanana neni havasirivo vanofanira kuudza mwana nezveurwere hwake. Izvi zvinofanira kusiyirwa kunanachiremba nevakoti.</t>
  </si>
  <si>
    <t>Mwana wangu anoziva zvakakwana maererano neHIV kuti anzwisise kuti anorwara nei.</t>
  </si>
  <si>
    <t>Mwana wangu ava kuziva zvaanoita nekunzwisisa zvekuti ava kuudzika kuti anorwara nei.</t>
  </si>
  <si>
    <t>Mwana wangu angakwanise kuchengetedza zveurwere hwake pasina mumwe waanoudza kana akaudzwa saizvozvo.</t>
  </si>
  <si>
    <t>Mwana wangu anyatsokura zvekuti ava kukwanisa kuziva nezveurwere hwake.</t>
  </si>
  <si>
    <t>Mwana wangu anyatsosimba mupfungwa zvekukwanisa kuziva zvekuita kana akaziva nezveurwere hwake.</t>
  </si>
  <si>
    <t>Kuudza mwana wangu nezveurwere hwake chiitiko chichaitika zvishoma nezvishoma kwenguva yakareba.</t>
  </si>
  <si>
    <t>Ini nemumwe muchengeti wemwana wangu tinofunga zvimwe chete maererano nekuudza mwana wedu nezveurwere hwake.</t>
  </si>
  <si>
    <t>Makatoudza mwana wenyu kuti chii maererano neurwere hwake?</t>
  </si>
  <si>
    <t>Zvipi zvazvo zvakanangana neurwere hwake?</t>
  </si>
  <si>
    <t>Kuti mapiritsi aanonwa mushonga wechirwere?</t>
  </si>
  <si>
    <t>Kuti chirwere chaainacho chinonzi HIV?</t>
  </si>
  <si>
    <t>Zvinoitika kuburikidza nekuva kana zvazvinoreva kuva neHIV?</t>
  </si>
  <si>
    <t>Mawaniro aakaita HIV?</t>
  </si>
  <si>
    <t>Kuti anokwanisa kutapurira HIV kune mumwe munhu?</t>
  </si>
  <si>
    <t>Iye zvino, ndiri kuda kukubvunzai zvamunofunga pamusoro pekuudza mwana wenyu nezveurwere hwake. Vamwe vachengeti vevana vanofunga kuti chinhu chakanaka. Vamwe havafunge sekudaro.</t>
  </si>
  <si>
    <t>Hapana mhinduro dzakanaka kana dzakaipa. Chekutanga, ndapota ndiudzeiwo kuti munobvumirana kana kuti hamubvumirani zvakadii nemitsara inotevera.</t>
  </si>
  <si>
    <t>Pazera iri, munofunga kuti mwana wenyu anofanira kuziva:</t>
  </si>
  <si>
    <t>Chikoro chemwana wenyu chinodzidzisa here vana maererano nehutachiwana hweHIV?</t>
  </si>
  <si>
    <t>Munofunga kuti zvikoro zvinofanira kudzidzisa here vana maererano nezveHIV?</t>
  </si>
  <si>
    <t>Makatotanga here kuongorora kuti mwana wenyu agadzirira here kuziva nezveurwere hwake?</t>
  </si>
  <si>
    <t>Munoda kuti mwana wenyu azive nezveurwere hwake rinhi?</t>
  </si>
  <si>
    <t>Munoda kuti mwana wenyu azive nezveurwere hwake sei?</t>
  </si>
  <si>
    <t>Mune urongwa here hwekuudza mwana wenyu nezveurwere hwake?</t>
  </si>
  <si>
    <t>Zvingaitike zvakadii kuti muchatevedzera urongwa hwenyu?</t>
  </si>
  <si>
    <t>Pane matanho amakatora here pakugadzirira mwana wenyu kuti azive nezveurwere hwake?</t>
  </si>
  <si>
    <t>Makambokurukura here nezvemukana wekuudza mwana wenyu nezveurwere hwake nachiremba, mukoti kana chipangamazano?</t>
  </si>
  <si>
    <t>Dzimwe nguva vana vanoziva zvinhu vachengeti vavo vasati vavaudza. Ndapota ndiudzeiwo kuti zvingaitike zvakadii kuti mwana wenyu anoziva zvinotevera:</t>
  </si>
  <si>
    <t>Zvingaitike zvakadii kuti mwana wenyu anofungidzira kuti angangodaro achirwara?</t>
  </si>
  <si>
    <t>Zvingaitike zvakadii kuti mwana wenyu anotoziva nechekare kuti ane HIV?</t>
  </si>
  <si>
    <t>Zvingaitike zvakadii kuti mwana wenyu anotoziva nechekare kuti akawana HIV sei?</t>
  </si>
  <si>
    <t>Pane mukana wakadii wekuti mwana wenyu ave kutoziva nezvehurwere hwenyu?</t>
  </si>
  <si>
    <t>Parizvino ndava kuda kubvunzai maererano nehutano hwemwana wenyu</t>
  </si>
  <si>
    <t>Ndiani anonotora mishonga yemwana wenyu?</t>
  </si>
  <si>
    <t>Munokwanisa kusarudza nhamba ipi zvayo kubva pa1 kusvika pa10. Magadzirira zvakadii kuudza mwana wenyu nezveurwere hwake?</t>
  </si>
  <si>
    <t>Padanho rekutanga, 1, pane vachengeti vevana vasati vagadzirira zvachose kuudza mwana wavo. Padanho repamusoro, 10, pane vachengeti vevana vanyatsogadzirira zvekuti vanokwanisa kuudza mwana wavo chero zuva ripi zvaro.</t>
  </si>
  <si>
    <t>Sarudzo yekuti muchaudza mwana wenyu here, rinhi uye sei nezveurwere hwake isarudzo yenyu imi pachezvenyu. Handisi pano kukuudzai zvekuita, asi ndiri kungoda kuziva kuti magadzirira zvakadii kuudza mwana wenyu. Itai zvakare semuri kuona manera 10.</t>
  </si>
  <si>
    <t>MuMASVONDO MAVIRI apfuura, mazuva mangani ayo mwana wenyu aitadza kutamba, kudzidza kana kuita mabasa epamba nekuda kwekuti airwara?</t>
  </si>
  <si>
    <t>Mwana wenyu anokanganwa kana kuramba kutora mishonga yake kakawanda zvakadii?</t>
  </si>
  <si>
    <t>Mwana wenyu anobvunza mibvunzo pamusoro peurwere hwake kakawanda zvakadii?</t>
  </si>
  <si>
    <t>Nzvimbo yekurapirwa iyi inonyatsorapa vanhu vane HIV.</t>
  </si>
  <si>
    <t>Ndingakurudzire nzvimbo iyi kushamwari.</t>
  </si>
  <si>
    <t>Kana ndichida rubatsiro rwekutaura nemwana wangu maererano nezveurwere hwake, ndinonyatsoziva kuti ndingawane rubatsiro kubva kune mumwe munhu wepanzvimbo iyi.</t>
  </si>
  <si>
    <t>Ndinonyatsoziva kuti vashandi veutano vepanzvimbo iyi vangaremekedze sarudzo yangu yekuudza kana kuvanzira mwana nezveurwere hwake.</t>
  </si>
  <si>
    <t>Hany'a nezvinonzwikwa nevamwe vanhu</t>
  </si>
  <si>
    <t>Anowanzochema chema nemusoro, mudumbu kana urwere</t>
  </si>
  <si>
    <t>Anogoverana nyore nevamwe vana, semuenzaniso zvinhu zvekutambisa, zvekudya kana mapenzura</t>
  </si>
  <si>
    <t>Haadi kusangana nevamwe, anosarudza kutamba ega</t>
  </si>
  <si>
    <t>Ane hunhu hwakanaka, anowanzoita zvaanenge akumbirwa nevanhu vakuru</t>
  </si>
  <si>
    <t>Anowanzorwa nevamwe vana kana kuvashungurudza</t>
  </si>
  <si>
    <t>Anowanzofarirwa nevamwe vana</t>
  </si>
  <si>
    <t>Anokurumidza kuvarairwa, pfungwa dzake hadzigare pamwe chete</t>
  </si>
  <si>
    <t xml:space="preserve">Ane tsitsi nevana vadiki </t>
  </si>
  <si>
    <t>Anowanzodenhwa kana kushungurudzwa nevamwe vana</t>
  </si>
  <si>
    <t>Anowanzozvipira kubatsira vamwe vanhu (vabereki, vadzidzisi, vamwe vana vadiki)</t>
  </si>
  <si>
    <t xml:space="preserve">Anotanga afunga pamusoro pechinhu asati aita </t>
  </si>
  <si>
    <t>Anoba pamba, kuchikoro kana chero kune imwe nzvimbo</t>
  </si>
  <si>
    <t>Anowirirana nevanhu vakuru kudarika nevamwe vana</t>
  </si>
  <si>
    <t>Ane zvakawanda zvaanotya, anokurumidza kuvhunduka</t>
  </si>
  <si>
    <t>Anokwanisa kugara achinyatsoteerera kwenguva yakareba achiteerera, anopedza basa rose</t>
  </si>
  <si>
    <t>Mwana wenyu anonyatsoteerera nguva dzose.</t>
  </si>
  <si>
    <t>Mwana wenyu anokwanisa kuziva kuti muri kunzwa sei asina kubvunza.</t>
  </si>
  <si>
    <t>Mukabvunza mubvunzo, munowanzowana mhinduro yamunovimba nayo kubva kumwana wenyu.</t>
  </si>
  <si>
    <t>Mwana wenyu anokutukirirai kana akugumbukirai.</t>
  </si>
  <si>
    <t>Mumba menyu munova nekusanzwisisana kakawanda zvakadii?</t>
  </si>
  <si>
    <t>Kana mhuri yenyu ikasangana nematambudziko, munowanzogara pasi kakawanda zvakadii kukurukura pamusoro pematambudziko aya?</t>
  </si>
  <si>
    <t>Vanhu vemumhuri menyu vanowanzoteererana kakawanda zvakadii kana vari kumba?</t>
  </si>
  <si>
    <t>Vanhu vemumhuri menyu vanowanzotaurirana zvinhu zvisiri zvechokwadi kakawanda zvakadii?</t>
  </si>
  <si>
    <t>Munowanzonzwa sekuti mumhuri menyu mune rufaro (kana rudo kana runyararo) kakawanda zvakadii?</t>
  </si>
  <si>
    <t>Munowanzonzwa sekuti munokwanisa kukurukura makasununguka kumba kwenyu, musinganzwe kunetseka nekuti muchataura kuti chii kakawanda zvakadii?</t>
  </si>
  <si>
    <t>Munowanzonzwa sekuti mhuri yenyu iri pamwe chete uye yakabatana kakawanda zvakadii?</t>
  </si>
  <si>
    <t>Vanhu vemumhuri menyu vanowanzokakavadzana kakawanda zvakadii?</t>
  </si>
  <si>
    <t>Imi nemurume/nemumwe wenyu munoita makakatanwa kakawanda zvakadii?</t>
  </si>
  <si>
    <t>Imi nemurume/mukadzi kana nemumwe wenyu munowanzotaura nezwi rimwe chete kakawanda zvakadii?</t>
  </si>
  <si>
    <t>last</t>
  </si>
  <si>
    <t>ci</t>
  </si>
  <si>
    <t>all.shona</t>
  </si>
  <si>
    <t>all.eng</t>
  </si>
  <si>
    <t>options.shona</t>
  </si>
  <si>
    <t>options.english</t>
  </si>
  <si>
    <t>—kuti kuudza mwana wangu kunoita kuti anongedzerwe uye asarurwe nevamwe munharaunda medu.</t>
  </si>
  <si>
    <t>—that telling [him/her] would help you to understand each other better?</t>
  </si>
  <si>
    <t>type.pick</t>
  </si>
  <si>
    <t>BADD-R_i1</t>
  </si>
  <si>
    <t>Munobvumirana  kana kusatenderana zvakadini nezvirevo izvi?</t>
  </si>
  <si>
    <t>Rambai muchifunga nezvemumashure, apo mwana wenyu ainge asati ava kuziva nezveurwere hwake. Ndichaverenga zvinhu izvo vachengeti vevana vanombonetsekana nazvo panyaya yekuudza mwana kuti ane HIV.</t>
  </si>
  <si>
    <t>Kana muchiri kurangarira, ndapota ndiudzeiwo kuti mainetsekana zvakadii nechimwe nechimwe chezvinotevera. Hapana mhinduro dzakanaka kana dzakaipa.</t>
  </si>
  <si>
    <t>Ndainetsekana kuti kuudza mwana wangu nezveurwere hwake kwaingomutsa mamwe matambudziko chete.</t>
  </si>
  <si>
    <t>Ndainetsekana kuti kuudza mwana wangu nezveurwere hwake kwaizoita kuti andirase.</t>
  </si>
  <si>
    <t>—kuti kumuudza kwaitozomukuvadzisa.</t>
  </si>
  <si>
    <t>—kuti kumuudza kwaizoita kuti asanyanyovimbe neramangwana.</t>
  </si>
  <si>
    <t>—kuti kumuudza kwaizounza zvakaipa zvakawanda kupfuura zvakanaka.</t>
  </si>
  <si>
    <t>—kuti kumuudza kwaizoita kuti atambure nechikoro.</t>
  </si>
  <si>
    <t>—kuti kumuudza kwaizoita kuti azvitarisire pasi.</t>
  </si>
  <si>
    <t>—kuti kumuudza kwaizoremedza mhuri yedu.</t>
  </si>
  <si>
    <t>—kuti kuudza mwana wangu kwaizoita kuti anongedzerwe uye asarurwe nevamwe munharaunda medu.</t>
  </si>
  <si>
    <t>—kuti kumuudza kwaizoita kuti abvunze mimwe mibvunzo yakaoma.</t>
  </si>
  <si>
    <t>—kuti kumuudza kwaizoita kuti asurukirwe zvakanyanya.</t>
  </si>
  <si>
    <t>—kuti kumuudza kwaizoita kuti ndinyanyise kunzwa zvisina kunaka mukati mangu.</t>
  </si>
  <si>
    <t>Ndiri kuda kuti mufunge nezvemumashure, apo mwana wenyu ainge asati ava kuziva nezveurwere hwake. Kana muchiri kurangarira, ndapota ndiudzeiwo kuti zvaiitika zvakadii kuti maifunga kuti chimwe nechimwe chezvinotevera chaizoitika muchinge maudza mwana wenyu kuti ane HIV.</t>
  </si>
  <si>
    <t>Zvaiitika zvakadii kuti maifunga kuti kuudza mwana wenyu nezveurwere hwake kungaunze zvinhu zvakanaka?</t>
  </si>
  <si>
    <t>Zvaiitika zvakadii kuti maifunga kuti kuudza mwana wenyu nezveurwere hwake kwaizomuswededza pedyo?</t>
  </si>
  <si>
    <t>—kuti kumuudza kwaizokubatsirai kuti munzwisisane zviri nani?</t>
  </si>
  <si>
    <t>—kuti kumuudza kwaizoita kuti awedzere kuvimba nemi?</t>
  </si>
  <si>
    <t>—kuti kumuudza kwaizoita kuti muwirirane nekufarirana zviri nani?</t>
  </si>
  <si>
    <t>—kuti kumuudza kwainge kwakamunakira iye?</t>
  </si>
  <si>
    <t>—kuti kumuudza kwaizoita kuti arerukirwe nekuziva chokwadi?</t>
  </si>
  <si>
    <t>—kuti kumuudza kwaizoita kuti anzwe zviri nani pamusoro pekunwa mishonga yake?</t>
  </si>
  <si>
    <t>—kuti kumuudza kwaizoita kuti utano hwake huve nani?</t>
  </si>
  <si>
    <t>—kuti kumuudza kwaizounza zvakanaka zvakawanda kupfuura zvakaipa?</t>
  </si>
  <si>
    <t>—kuti kumuudza kwaizobatsira kuti mhuri yedu iwirirane nekufarirana zviri nani?</t>
  </si>
  <si>
    <t>—kuti kumuudza kwaizoita kuti maitiro ake ave nani?</t>
  </si>
  <si>
    <t>—kuti kumuudza kwaizoita kuti abatsirikane pakuziva zvekuita panyaya yekunongedzerwa nekusarurwa munharaunda?</t>
  </si>
  <si>
    <t>—kuti kumuudza kwaizoita kuti anzwe zviri nani mukati make?</t>
  </si>
  <si>
    <t>—kuti kumuudza kwaizoita kuti ndinzwe kurerukirwa?</t>
  </si>
  <si>
    <t>—kuti kumuudza kwaizoita kuti adzivirire kutapurirana kweutachiwana paanoita zvepabonde?</t>
  </si>
  <si>
    <t xml:space="preserve">Rambai muchifunga nezvemumashure, apo mwana wenyu ainge asati ava kuziva nezveurwere hwake. </t>
  </si>
  <si>
    <t>Kana muchiri kurangarira, ndapota ndiudzeiwo kuti maizobvumirana kana kusabvumirana zvakadii nemumwe nemumwe wemitsara inotevera pamusoro pekukwanisa kuudza mwana wenyu nezveurwere hwake.</t>
  </si>
  <si>
    <t>Ndainzwa sekuti ndaikwanisa kutanga hurukuro nemwana wangu pamusoro peurwere hwake.</t>
  </si>
  <si>
    <t>Ndainzwa sekuti ndaikwanisa kuwana simba mukati mangu rekuita hurukuro iyi nemwana wangu.</t>
  </si>
  <si>
    <t>Ndainzwa sekuti ndaikwanisaa kupindura mibvunzo yemwana wangu yose pamusoro peurwere hwake.</t>
  </si>
  <si>
    <t>Ndainzwa sekuti ndaive ruzivo rweHIV rwakakwana zvekuti ndaikwanisa kuudza mwana wangu nezveurwere hwake.</t>
  </si>
  <si>
    <t>Ndainzwa sekuti ndaiziva zvekuita pane zvaizoitwa nemwana wangu nekuda kwekuziva kuti ane HIV.</t>
  </si>
  <si>
    <t>Ndainzwa sekuti ndaikwanisa kupa mwana wangu rutsigiro rwaaingada pamanzwiro ake mushure mekuziva kuti ane HIV.</t>
  </si>
  <si>
    <t>Ndainzwa sekuti ndaikwanisa kubatsira mwana wangu kuwana rumwe rutsigiro kubva kune vamwewo vanhu kana rwaizodiwa.</t>
  </si>
  <si>
    <t>Ndapota, fungai zvakare nezvemumashure, apo mwana wenyu ainge asati ava kuziva nezveurwere hwake. Kana muchiri kurangarira, ndapota ndiudzeiwo kuti zvaiitika zvakadii kuti maifunga kuti chimwe nechimwe chezvinotevera chaizoitika.</t>
  </si>
  <si>
    <t>Mainetsekana zvakadii kuti mwana wenyu achangoerekana aziva nezveurwere hwake zvisingatarisirwe?</t>
  </si>
  <si>
    <t>Mainetsekana zvakadii kuti pane zvinhu zvichaitika kwamuri musati makwanisa kuudza mwana wenyu nezvehurwere hwake muri imimi?</t>
  </si>
  <si>
    <t>Zvaiitika zvakadii kuti maifunga kuti mwana wenyu achatanga kuita zvepabonde  munguva pfupi inotevera?</t>
  </si>
  <si>
    <t>Mainetsekana zvakadii kuti mwana wenyu achatanga kuita zvepabonde asati ava kuziva nezveurwere hwake?</t>
  </si>
  <si>
    <t>Zvaiitika zvakadii kuti maifunga kuti mwana wenyu anganzwisise kana mukamuudza zvese zveurwere hwwake?</t>
  </si>
  <si>
    <t>Zvaiitika zvakadii kuti maifunga kuti mwana wenyu aizogona kuenda kushamwari dzake kuti dzimupe rutsigiro rwemupfungwa muchinge mamuudza zvese zveurwere hwake?</t>
  </si>
  <si>
    <t>Zvaiitika zvakadii kuti maifunga kuti mwana wenyu aizogona kuenda kuvamwe vemunhuri kuti vamupe rutsigiro rwemupfungwa muchinge mamuudza zvese zveurwere hwake?</t>
  </si>
  <si>
    <t>Zvaiitika zvakadii kuti maifunga kuti maikwanisa kuwana rubatsiro kubva kune vamwe vemumhuri muchinge maudza mwana wenyu zvese zveurwere hwake?</t>
  </si>
  <si>
    <t>Muchifunga nezvemumashure, apo mwana wenyu ainge asati ava kuziva nezveurwere hwake, mungati maizobvumirana kana kusabvumirana zvakadii nemitsara inotevera?</t>
  </si>
  <si>
    <t>Mwana wangu aive neshamwari yepedyo imwe chete hayo.</t>
  </si>
  <si>
    <t>Ndaifunga kuti mwana wangu achiri mudiki zvakanyanya kuti azive nezveurwere hwake.</t>
  </si>
  <si>
    <t>Ndaifunga kuti zviri nani kuchengeta nyaya dzinobata-bata dzakafanana neurwere hwemwana wangu dzakavanzika kwenguva yazvinokwanisika.</t>
  </si>
  <si>
    <t>Ndaifunga kuti pane zvikonzero zviri maererano nezvitendero kana tsika dzedu zvinoita kuti ndivanzire mwana wangu urwere hwake.</t>
  </si>
  <si>
    <t>Muchingofunga nezvemumashure, apo mwana wenyu ainge asati ava kuziva nezveurwere hwake, mungati maizobvumirana kana kusabvumirana zvakadii nemitsara inotevera?</t>
  </si>
  <si>
    <t>Ndaifunga kuti mwana wangu ane kodzero yekuziva nezveurwere hwake.</t>
  </si>
  <si>
    <t>Ndaifunga kuti zvakanakisa kumuvanzira zvimwe zvinhu zviri maererano neurwere hwake.</t>
  </si>
  <si>
    <t>Dzimwe nguva ndaifunga kuti zvakanakisa kumupa ruzivo rwusiri rwechokwadi maererano neurwere hwake kuitira kumudzivirira kubva kuchokwadi.</t>
  </si>
  <si>
    <t>Ndaifunga kuti kuva nerumwe rweruzivo maererano neurwere hwake kunobatsira kuti atore mushonga agove nehutano.</t>
  </si>
  <si>
    <t>Ndaifunga kuti vachengeti vevana vakafanana neni havasirivo vanofanira kuudza mwana nezveurwere hwake. Izvi zvinofanira kusiyirwa kunanachiremba nevakoti.</t>
  </si>
  <si>
    <t>Ndaifunga kuti mwana wangu anoziva zvakakwana maererano neHIV kuti anzwisise kuti anorwara nei.</t>
  </si>
  <si>
    <t>Ndaifunga kuti mwana wangu ainge ava kuziva zvaanoita nekunzwisisa zvekuti ainge ava kuudzika kuti anorwara nei.</t>
  </si>
  <si>
    <t>Ndaifunga kuti mwana wangu angakwanise kuchengetedza zveurwere hwake pasina mumwe waanoudza kana akaudzwa saizvozvo.</t>
  </si>
  <si>
    <t>Ndaifunga kuti mwana wangu anyatsokura zvekuti ava kukwanisa kuziva nezveurwere hwake.</t>
  </si>
  <si>
    <t>Ndaifunga kuti mwana wangu anyatsosimba mupfungwa zvekukwanisa kuziva zvekuita kana akaziva nezveurwere hwake.</t>
  </si>
  <si>
    <t>Ndaifunga kuti kuudza mwana wangu nezveurwere hwake chiitiko chaizoitika zvishoma nezvishoma kwenguva yakareba.</t>
  </si>
  <si>
    <t>Ini nemumwe muchengeti wemwana wangu taifunga zvimwe chete maererano nekuudza mwana wedu nezveurwere hwake.</t>
  </si>
  <si>
    <t>Iye zvino ndava kukubvunzai mibvunzo iri pamusoro pezvinozivikanwa kana kuti zvingangozivikanwa nemwana wenyu pamusoro peurwere hwake.</t>
  </si>
  <si>
    <t>Anoziva here kuti ane urwere hunoda kuti munhu arambe achingonwa mapiritsi/mushonga?</t>
  </si>
  <si>
    <t>Mwana wenyu akaziva izvi sei?</t>
  </si>
  <si>
    <t>Maida here kuti mwana wenyu ave neruzivo urwu paakarwuwana ipapo?</t>
  </si>
  <si>
    <t xml:space="preserve">Mwana wenyu ainge ava nemakore mangani paakava neruzivo urwu? </t>
  </si>
  <si>
    <t>Anoziva here  kuti urwere hwaanahwo hunonzi HIV?</t>
  </si>
  <si>
    <t>Anoziva here kuti  akawana HIV sei?</t>
  </si>
  <si>
    <t>Anoziva here kuti anogona kupa mumwe munhu utachiwana hwaanahwo?</t>
  </si>
  <si>
    <t>Iye zvino ndiri kuda kuti mufunge zvakaitika mumashure, apo mwana wenyu akaziva chokwadi pamusoro peurwere hwake.</t>
  </si>
  <si>
    <t>Mwana wenyu asati aziva kuti ane urwere hunonzi HIV, pane here zvamakaita kumugadzirira kuti ave neruzivo urwu?</t>
  </si>
  <si>
    <t>Ndezvipi zvamakaita pakumugadzirira? [mhinduro dzinobva kwavari]</t>
  </si>
  <si>
    <t>Mune zvamakaita here kuzvigadzirira imimi kana mhuri yenyu?</t>
  </si>
  <si>
    <t>Makatanga kumugadzirira ava pazera ripi?</t>
  </si>
  <si>
    <t>Pane hurongwa hwamakaita here hwekuti imimi kana mumwe munhu angaudze sei mwana wenyu maererano nezveurwere hwake?</t>
  </si>
  <si>
    <t>Izvi zvakatora nguva yakareba zvakadii?</t>
  </si>
  <si>
    <t>Mwana wenyu akasuwa here?</t>
  </si>
  <si>
    <t>Mwana wenyu akabvunza mibvunzo here?</t>
  </si>
  <si>
    <t>Zvakatora nguva yakareba zvakadii kuti mwana wenyu agamuchire paamire?</t>
  </si>
  <si>
    <t>Muchirangarira zvakaitika, munofunga kuti kuudza mwana wenyu nezvekuve kwake nehutachiwana hweHIV chaiva chinhu chakamunakira here?</t>
  </si>
  <si>
    <t>Muchirangarira zvakaitika, munofunga mwana wenyu akaziva nezveurwere hwake pazera rakanaka here?</t>
  </si>
  <si>
    <t>Dai zvaikwanisika kudzokera kumashure, pane zvamungashandure here pamaziviro akaita mwana wenyu nezveurwere hwake?</t>
  </si>
  <si>
    <t>Ndezvipi zvamaishandura/Chii chamaishandura?</t>
  </si>
  <si>
    <t>Ndapota enzanisai matorero aiita mwana wenyu mushonga sezvinotarisirwa panguva yaakanga asati ava kuziva chokwadi  naiyezvino paava kuziva chokwadi maererano nezveurwere hwake. Zvanyanya kuipa here, zvavanani kana kuti zvakaramba zvakaita sezvazvaive zviri kare here?</t>
  </si>
  <si>
    <t>Pane pamaimboona muchinyanya kufungisisa kana kufunga zvakawanda here?</t>
  </si>
  <si>
    <t>Pane pamaimboona kuisa pfungwa dzenyu pamwechete here?</t>
  </si>
  <si>
    <t>Maimboshatirwa kana juita hasha zvenhando here?</t>
  </si>
  <si>
    <t>Maimborota hope dzinotyisa kana dzisina kunaka here?</t>
  </si>
  <si>
    <t>Maimboona kana kunzwa zvinhu zvangazvisingaonekwe kana kunzikwa nevamwe here?</t>
  </si>
  <si>
    <t>Mudumbu menyu maimborwadza here?</t>
  </si>
  <si>
    <t>Maimbovhundutswa nezvinhu zvisina maturo here?</t>
  </si>
  <si>
    <t>Maimbotadza kurara kana kushaya hope here?</t>
  </si>
  <si>
    <t>Pane pamaimboona muchiomerwa neupenyu zvekuti makambochema kana kuti makambonzwa kuda kuchema here?</t>
  </si>
  <si>
    <t>Maimbonzwa kuneta here?</t>
  </si>
  <si>
    <t>Pane pamaimboita pfungwa dzekuda kuzviuraya here?</t>
  </si>
  <si>
    <t>Mainzwa kusafara here mune zvamaiita zuva nezuva?</t>
  </si>
  <si>
    <t>Basa renyu raive rave kusarira mumashure here?</t>
  </si>
  <si>
    <t>Mainzwa zvichikuomerai here kuti muzive kuti moita zvipi?</t>
  </si>
  <si>
    <t>Shona Symptom Questionnaire</t>
  </si>
  <si>
    <t>Zera rakanaka</t>
  </si>
  <si>
    <t>list_name</t>
  </si>
  <si>
    <t>Makatsvaga rubatsiro here kubva kune chero munhu wemumhuri musati mamuudza paamire paHIV?</t>
  </si>
  <si>
    <t>Makatsvaga rubatsiro here kubva kune chero vashandi veutano musati mamuudza paamire paHIV?</t>
  </si>
  <si>
    <t>Pamwana wenyu, kumuudza paamire paHIV chinhu chakaitika kamwe chete here kana kuti chinhu chakaitika kwenguva yakareba?</t>
  </si>
  <si>
    <t>Did you seek help from any family members or friends prior to HIV disclosure?</t>
  </si>
  <si>
    <t>Did you seek help from any health workers prior to HIV disclosure?</t>
  </si>
  <si>
    <t>In your child's case, was HIV disclosure a "one time thing" or something that happened over time?</t>
  </si>
  <si>
    <t>Makasarudza zuva rimwe chete here rekuti mwana wenyu azive paamire paHIV?</t>
  </si>
  <si>
    <t>Kumuudza paamire paHIV kwakaitika musi uyu here?</t>
  </si>
  <si>
    <t>Did you pick a specific day for your child to learn [his/her] HIV status?</t>
  </si>
  <si>
    <t>Did the HIV disclosure take place on this day?</t>
  </si>
  <si>
    <t>Muchitarisa maitikiro azvakaita, mungati imi kumuudza paamire paHIV kwose zvako kwainge kwakadii KWAMURI IMI?</t>
  </si>
  <si>
    <t>Muchitarisa maitikiro azvakaita, mungati imi kumuudza paamire paHIV kwose zvako kwainge kwakadii KUMWANA WENYU?</t>
  </si>
  <si>
    <t>Mwana wenyu akashatirwa here?</t>
  </si>
  <si>
    <t>Mwana wenyu agamuchira here kuti ane HIV?</t>
  </si>
  <si>
    <t>16a</t>
  </si>
  <si>
    <t>Have you ever heard the child talk about themselves as being infected with HIV?</t>
  </si>
  <si>
    <t>Makambonzwa here mwana wenyu achitaura iye kuti ane HIV?</t>
  </si>
  <si>
    <t>16b</t>
  </si>
  <si>
    <t>16c</t>
  </si>
  <si>
    <t>How do you know this? [open]</t>
  </si>
  <si>
    <t>Why do you think that? [open]</t>
  </si>
  <si>
    <t>Munozviziva sei? [open]</t>
  </si>
  <si>
    <t>Sei muchifunga kudaro? [open]</t>
  </si>
  <si>
    <t>kwete, mwana haazive</t>
  </si>
  <si>
    <t>mwana anogona kunge achiziva kana kufungidzira</t>
  </si>
  <si>
    <t>handizive</t>
  </si>
  <si>
    <t>kuramba kupindura</t>
  </si>
  <si>
    <t>kubva kwandiri</t>
  </si>
  <si>
    <t>kubva kune mumwe wemumhuri</t>
  </si>
  <si>
    <t>kubva kumushandi weutano</t>
  </si>
  <si>
    <t>kubva kumudzidzisi</t>
  </si>
  <si>
    <t>kubva kune mumwewo</t>
  </si>
  <si>
    <t>hongu, mwana anoziva</t>
  </si>
  <si>
    <t>kungoitika kamwechete zvotopfuura</t>
  </si>
  <si>
    <t>kuitika zvishoma nezvishoma kwechinguva</t>
  </si>
  <si>
    <t>zuva iroro risati rasvika</t>
  </si>
  <si>
    <t>zuva racho</t>
  </si>
  <si>
    <t>zuva racho radarika</t>
  </si>
  <si>
    <t>kwete zvachose</t>
  </si>
  <si>
    <t>kasingasvike zuva rimwe chete</t>
  </si>
  <si>
    <t>zuva rimwe kana mazuva maviri</t>
  </si>
  <si>
    <t>svondo rimwe chete</t>
  </si>
  <si>
    <t>kudarika svondo rimwe chete</t>
  </si>
  <si>
    <t>mwedzi mumwe chete</t>
  </si>
  <si>
    <t>kudarika mwedzi mumwe chete</t>
  </si>
  <si>
    <t>achiri kunzwa izvi</t>
  </si>
  <si>
    <t>zvakashata</t>
  </si>
  <si>
    <t>zviri nani</t>
  </si>
  <si>
    <t>zvimwe chete</t>
  </si>
  <si>
    <t>ndaifanirwa kunge ndakakurumidza kumuudza paamire paHIV</t>
  </si>
  <si>
    <t>ndaifanirwa kumira kusvikira mwana ati kurei</t>
  </si>
  <si>
    <t>Now I'd like to ask you about your health and well-being. I'd like to remind you that your name is not linked to this information in my machine [computer/tablet], so you can speak freely.`</t>
  </si>
  <si>
    <t>Iye zvino, ndiri kuda kukubvunzai mibvunzo pamusoro peutano hwenyu nemararamiro amuri kuita. Ndiri kuda kukuyeuchidzai kuti zita renyu harinanganidzwi nezviri mumuchina [kombiyuta/tabhureti] wangu saka munokwanisa kutaura makasununguka.</t>
  </si>
  <si>
    <t>What was the most recent HIV test result?</t>
  </si>
  <si>
    <t>Zvakabuda muongororo yeHIV yamakapedzisira kuitwa zvainge zvakamira sei?</t>
  </si>
  <si>
    <t>Do any other family members [children, husband/wife, sblings, other relatives] know about your status?</t>
  </si>
  <si>
    <t>Pane wemhuri yenyu [vana, murume/mukadzi, hanzvadzi, vakoma/vanin'ina, dzimwewo hama] vanoziva pamumire paHIV here?</t>
  </si>
  <si>
    <t>Pamibvunzo mishomanana inotevera, ndiri kuda kuti muite semuri kuona manera ane matanho 10. Ndichatsanangura kuti danho repamusoro soro kana repazasi zasi rinomirirei, ndozokukumbirai kuti mundiudze kuti imi makamira padanho ripi. Munokwanisa kusarudza nhamba ipi zvayo kubva pa1 kusvika pa10.</t>
  </si>
  <si>
    <t>bad translation</t>
  </si>
  <si>
    <t>The Shona word is not commonly used</t>
  </si>
  <si>
    <t>Kunzwa kusurukirwa, kusuwa kana kusava netariro</t>
  </si>
  <si>
    <t xml:space="preserve">Kunzwa kuneta kana kushaiwa simba </t>
  </si>
  <si>
    <t>Manga muchinzwa kuneta kana kunyangadzwa here munguva pfupi yadarika?</t>
  </si>
  <si>
    <t>Manga muchimbonzwa kusungikana mumusoro menyu here kana kunzwa sekunge musoro wenyu uri kuda kuputika here munguva pfupi yadarika?</t>
  </si>
  <si>
    <t>Manga muchimbonzwa kupiswa kana kupindwa nechando muviri wenyu here munguva pfupi yadarika?</t>
  </si>
  <si>
    <t>Anoziva here kuti anogona kutapurira mumwe munhu utachiwana?</t>
  </si>
  <si>
    <t>Pamibvunzo mishomanana, inotevera, ndapota ndiudzeiwo kuti chimwe nechimwe chezvinotevera chingangoitike zvakadii kana mukaudza mwana wenyu kuti ane HIV.</t>
  </si>
  <si>
    <t>Zvingaitike zvakadii kuti kuudza mwana wenyu nezveurwere hwake kungamuswededze pedyo nemi?</t>
  </si>
  <si>
    <t xml:space="preserve"> —kuti kumuudza kungabatsire kuti mhuri yedu iwirirane zviri nani?</t>
  </si>
  <si>
    <t xml:space="preserve"> —kuti kumuudza kungaite kuti abatsirikane pakuziva zvekuita panyaya yekunongedzerwa munharaunda?</t>
  </si>
  <si>
    <t>Ndichaverenga zvinhu zvakati wandei izvo vachengeti vevana vanowanzonetsekana nazvo panyaya yekuudza mwana kuti ane HIV. Ndapota ndiudzeiwo kuti imi munonetsekana zvakadii nechimwe nechimwe chezvinhu izvi. Hapana mhinduro dzakanaka kana dzakaipa.</t>
  </si>
  <si>
    <t xml:space="preserve"> —kuti kuudza mwana wangu kunoita kuti anongedzerwe nevamwe munharaunda medu.</t>
  </si>
  <si>
    <t>Ndinonzwa sekuti ndingakwanise kupa mwana wangu rutsigiro rwaangade pamanzwiro aanoita mumoyo make mushure mekuziva kuti ane HIV.</t>
  </si>
  <si>
    <t>Ibasa rangu ini kunyanya, kudzidzisa mwana wangu nyaya dzezvepabonde pandinofunga kuti ava kukwanisa kuzvinzwisisa.</t>
  </si>
  <si>
    <t>Ndingasununguke zvakanyanya kutaura nemwana wangu nezvepabonde.</t>
  </si>
  <si>
    <t>Ndinonzwa sekuti ndine ruzivo rwakakwana zvekuti ndingakurukure nemwana wangu nyaya dzezvepabonde.</t>
  </si>
  <si>
    <t xml:space="preserve">bad translation  </t>
  </si>
  <si>
    <t>Chero chinhu zvacho chine chekuita neurwere hwake?</t>
  </si>
  <si>
    <t>back translation inaccurate</t>
  </si>
  <si>
    <t xml:space="preserve">What did you do to prepare him/her? </t>
  </si>
  <si>
    <t>Did you do anything to prepare yourself or your family to disclose to him/her?</t>
  </si>
  <si>
    <t>Mune zvamakaita here kuzvigadzirira imimi kana mhuri yenyu kumubudira pachena?</t>
  </si>
  <si>
    <t>grammatical construction incorrect for English item</t>
  </si>
  <si>
    <t>Imi nemumwe/nemurume /nemukadzi wenyu manga muzere nekusawirirana kakawanda zvakadii?</t>
  </si>
  <si>
    <t>When your family faces problems, how often do you sit together and discuss about these problems?</t>
  </si>
  <si>
    <t>Mukabvunza mubvunzo, munowana mhinduro yamunovimba nayo kubva kumwana wenyu.</t>
  </si>
  <si>
    <t>Munonyatsofungisisa zvamunotaura kumwana wenyu</t>
  </si>
  <si>
    <t>Mwana wenyu anokwanisa kuona kuti muri kunzwa sei asina kubvunza.</t>
  </si>
  <si>
    <t>Kusagadzikana kana kuti kwati- kwati nemumwe munhu pazvinhu zvaasati ambosangana nazvo, anokurumidza kusavimba nezvaari.</t>
  </si>
  <si>
    <t xml:space="preserve">Hany'a nekuti vamwe vanhu vanonzwa sei </t>
  </si>
  <si>
    <t>Mwana wenyu anowanzo kubvunzai mibvunzo pamusoro peurwere hwake kakawanda zvakadii?</t>
  </si>
  <si>
    <t>Mwana wenyu anowanzokanganwa kana kuramba kutora mishonga yake kakawanda zvakadii?</t>
  </si>
  <si>
    <t>Muchifunga pamusoro pezvose hazvo, mungati imi kumuudza paamire paHIV kwose zvako kwainge kwakadii KUMWANA WENYU?</t>
  </si>
  <si>
    <t>Muchifunga pamusoro pezvose hazvo, mungati kumuudza paamire pa HIV kwose zvako kwainge kwakadii KWAMURI IMI?</t>
  </si>
  <si>
    <t>Panyaya yemwana wenyu, kumuudza paamire paHIV chinhu chakaitika kamwe chete here kana kuti chinhu chakaitika kwenguva yakareba?</t>
  </si>
  <si>
    <t>Sarudzo yekuti muchaudza mwana wenyu here, rinhi uye sei nezveurwere hwake isarudzo yenyu imi pachezvenyu. Handisi pano kukuudzai zvekuita, asi ndiri kungoda kuziva kuti magadzirira zvakadii kuudza mwana wenyu. Itai  semuri kuona manera ane matanho gumi (10) zvakare.</t>
  </si>
  <si>
    <t>Makambokurukura here nezvekukwanisika kwekuudza mwana wenyu nezveurwere hwake nachiremba, mukoti kana chipangamazano?</t>
  </si>
  <si>
    <t>Pane mukana wakadii wekuti muchatevedzera urongwa hwenyu?</t>
  </si>
  <si>
    <t>Makatotanga here kuongorora kuti mwana wenyu agadzirira zvakadii kuziva nezveurwere hwake?</t>
  </si>
  <si>
    <t>Kuti anokwanisa kutapurira HIV kune mumwewo munhu?</t>
  </si>
  <si>
    <t>Kuti urwere hwaainahwo hunonzi HIV?</t>
  </si>
  <si>
    <t>Mumwe muchengeti wemwana wangu pamwe chete neni tinofunga zvimwe chete maererano nekuudza mwana wedu nezveurwere hwake.</t>
  </si>
  <si>
    <t>Mwana wangu akanyatsosimba mupfungwa zvekukwanisa kugamuchira kana akaziva nezveurwere hwake.</t>
  </si>
  <si>
    <t>Kuziva rumwe rweruzivo maererano nehurwere hwake kwakamukwanira kuti arambe achitora mushonga agove nehutano</t>
  </si>
  <si>
    <t>Kutaura nyaya dzepabonde nemwana kunomukurudzira kuti aite zvepabonde</t>
  </si>
  <si>
    <t>Kana mukafunga kuudza mwana wenyu nezveurwere hwake, pane mukana wakadii wekuti mungawane rubatsiro kubva kune vamwe vemumhuri?</t>
  </si>
  <si>
    <t>Kana mwana wenyu akaziva kuti ane urwere nhasi uno, pane mukana wakadii wekuti angaende kune vamwe vemumhuri kuti vamupe rutsigiro rwemupfungwa?</t>
  </si>
  <si>
    <t>Kana mwana wenyu akaziva kuti ane urwere nhasi uno, pane mukana wakadii wekuti angaende kushamwari dzake kuti dzimupe rutsigiro rwemupfungwa?</t>
  </si>
  <si>
    <t>Pane mukana wakadii wekuti mwana wenyu anganzwisise kana mukafunga kumuudza zvese zveurwere hwake nhasi?</t>
  </si>
  <si>
    <t>Pane hurongwa hwamakaita here hwekuti imimi kana mumwewo munhu angaudze sei mwana wenyu maererano nezveurwere hwake?</t>
  </si>
  <si>
    <t>new.eng</t>
  </si>
  <si>
    <t>new.trans</t>
  </si>
  <si>
    <t>Mumwe munhu akaedza kuti ndidzingwe basa.</t>
  </si>
  <si>
    <t>Pandaive muchipatara/mukiriniki hapana akaita basa nekurwadziwa kwangu.</t>
  </si>
  <si>
    <t>Kana ndikaudza vamwe vanhu kuti ndine hutachiwana hweHIV, ndinotarisira kuti vasandione semunhu akakosha.</t>
  </si>
  <si>
    <t>Kuve nehutachiwana hweHIV kunoita kuti ndinzwe kuda kuhwanda, kunyangarika kana kufa chaiko.</t>
  </si>
  <si>
    <t>—kuti kumuudza kungaite kuti muwirirane zviri nani?</t>
  </si>
  <si>
    <t>—kuti kumuudza kungaite kuti ave nani pamusoro pekunwa mishonga yake?</t>
  </si>
  <si>
    <t>Now I would like to ask about your child's health.</t>
  </si>
  <si>
    <t>Pamibvunzo inotevera, fungai nezvemaitiro emwana wenyu mumwedzi mitanhatu yadarika. Ndapota ndiudzeiwo kana zvinhu zvandichataura zvisiri zvechokwadi, zviri zvechokwadiwo kana kuti zviri zvechokwadi chose pamusoro pemwana wenyu.</t>
  </si>
  <si>
    <t>Mwana wenyu anokuudzai zvinhu zvekuti zvingadai zviri nani dai asina kuzvitaura.</t>
  </si>
  <si>
    <t>Munokwanisa kutaura chero chinhu nemwana wenyu.</t>
  </si>
  <si>
    <t>Dzimwe nguva mwana wenyu haatombokuteererai zvachose.</t>
  </si>
  <si>
    <t>Ndakatadza kurarama kusvika pane zvandaitarisira nekuda kwekubatira hutachiwana hweHIV.</t>
  </si>
  <si>
    <t>Kana ndikaudza vamwe vanhu kuti ndine hutachiwana hweHIV, ndinotarisira kuti vasandione semunhu akakosha/vasafunge zvakanyanya pamusoro pangu.</t>
  </si>
  <si>
    <t>Ndinozvidzikisira nekuda kwekuwana hutachiwana hweHIV.</t>
  </si>
  <si>
    <t>Kuve nehutachiwana hweHIV kunoita kuti ndinzwe sendakaremara, sekunge pane zvinhu zvisina kumira zvakanaka pandiri.</t>
  </si>
  <si>
    <t>Ndinonyara nekuti ndine hutachiwana hweHIV.</t>
  </si>
  <si>
    <t>Kana vamwe vanhu vakaziva kuti ndine hutachiwana hweHIV, ndinotarisira kuti vandirambe.</t>
  </si>
  <si>
    <t>Ndinonetseka nekunzwa sendisina kukosha nekuda kwekuti ndine hutachiwana hweHIV.</t>
  </si>
  <si>
    <t>Ndinonyara nekuda kwezviratidzo zvekuve nehutachiwana hweHIV zvangu.</t>
  </si>
  <si>
    <t>Ndinoviga kuve kwangu nehutachiwana kune vamwe vanhu.</t>
  </si>
  <si>
    <t>Ndine kutya kwakanyanyisa kuti kuve kwangu nehutachiwana kuchabudiswa pachena kune vamwe vanhu.</t>
  </si>
  <si>
    <t>Ndinozvigamuchira semunhu ane hutachiwana hweHIV.</t>
  </si>
  <si>
    <t>Kuve nehutachiwana hweHIV kunoita kuti ndinzwe kuda kuhwanda, kushaikwa kana kufa chaiko.</t>
  </si>
  <si>
    <t>Ndiri kuda kumbokubvunzai mibvunzo mishomanana iri pamusoro pezvamanga muchinzwa.</t>
  </si>
  <si>
    <t>Kusava nechido chakanyanya kana kusanyatsofarira kuita zvinhu</t>
  </si>
  <si>
    <t>Kunetsekana kuwana hope, kungoramba ndakarara, kana kunyanyisa kurara</t>
  </si>
  <si>
    <t>Kuzvishora kana kunzwa sekunge muri mukundikani kana kuti makazvikanganisira imi kana kukanganisira mhuri yenyu</t>
  </si>
  <si>
    <t>Pfungwa dzekuti zvaitove nani dai makafa zvenyu kana dzekuzvikuwadza neimwewo nzira</t>
  </si>
  <si>
    <t>Ndichaenderera mberi nemibvunzo mishomanana pamusoro penyu nemwana wenyu. Ndapota, ndiudzeiwo mukana wekuitika kwechinhu chega chega ichi.</t>
  </si>
  <si>
    <t>Mwana wangu ane shamwari yepedyo imwe chete hayo.</t>
  </si>
  <si>
    <t>Kuziva rumwe rweruzivo maererano nehurwere hwake kunobatsira kuti atore mushonga agove nehutano.</t>
  </si>
  <si>
    <t>Zvinotevera, ndapota ndiudzeiwo kuti munotenderana kana kusatenderana zvakadii nechirevo chega chega pamusoro penzvimbo yamunonotora mishonga yemwana wenyu.</t>
  </si>
  <si>
    <t>Ndinofunga kuti rubatsiro rwatinowana panzvimbo yekurapirwa iyi nderwemhando yepamusoro soro.</t>
  </si>
  <si>
    <t>Vashandi vanoshanda panzvimbo iyi vanondiremekedza uye vanondibata zvakanaka.</t>
  </si>
  <si>
    <t>Pamibvunzo inotevera, fungai nezvehunhu hwemwana wenyu mumwedzi mitanhatu yadarika. Ndapota ndiudzeiwo kana zvinhu zvandichataura zvisiri zvechokwadi, zviri zvechokwadiwo kana kuti zviri zvechokwadi chose pamusoro pemwana wenyu.</t>
  </si>
  <si>
    <t>Kusagadzikana, kuva nesimba rakawandisa, kusagarisika kwenguva yakareba</t>
  </si>
  <si>
    <t>Anowanzoshatirwa nguva zhinji</t>
  </si>
  <si>
    <t>Ane zvakawanda zvinomunetsa kana kuti anogara achiratidza kuti ane zviri kumunetsa</t>
  </si>
  <si>
    <t>Anobatsira kana mumwe munhu arwadziswa, agumburiswa kana kuti asinganzwe zvakanaka</t>
  </si>
  <si>
    <t>Kusagarisika kana kusagadzikana nguva zhinji</t>
  </si>
  <si>
    <t>Ane shamwari yakanaka imwe chete zvayo</t>
  </si>
  <si>
    <t>Anowanzogara akasuruvara, achifungisisa kana kunzwa kuda kuchema</t>
  </si>
  <si>
    <t>Kusagadzikana kana kuteverana nevamwe pazvinhu zvaasati ambosangana nazvo, anokurumidza kusavimba nezvaari</t>
  </si>
  <si>
    <t>Anowanzonyepa kana kuita chitsotsi</t>
  </si>
  <si>
    <t>Anogoverana zvinhu nemamwe majaya nemhandara, zvakaita semabhuku, zvekutambisa, chikafu</t>
  </si>
  <si>
    <t>Angatosarudze kuva ega pane kuva nemamwe majaya nemhandara</t>
  </si>
  <si>
    <t>Anowanzorwa nemamwe majaya nemhandara kana kumashungurudza</t>
  </si>
  <si>
    <t>Anongofarirwa nemamwe majaya nemhandara</t>
  </si>
  <si>
    <t>Kusagadzikana pazvinhu zvaasati ambosangana nazvo, anokurumidza kusavimba nezvaari</t>
  </si>
  <si>
    <t>Kushoropodzwa kana kushungurudzwa nemamwe majaya nemhandara</t>
  </si>
  <si>
    <t>Anowirirana nevanhu vakuru kudarika mamwe majaya nemhandara</t>
  </si>
  <si>
    <t>Parizvino ndiri kuda kukubvunzai mimwe mibvunzo pamusoro pekuwirirana kwenyu nemwana wenyu. Ndapota, ndiudzeiwo kuti munowirirana kana kusawirirana zvakadii nechirevo chega.</t>
  </si>
  <si>
    <t>Munokwanisa kukurukura pamusoro pezvamunotendera mazviri nemwana wenyu musinganzwe kusungikana kana kunyara.</t>
  </si>
  <si>
    <t>Dzimwe nguva mune dambudziko kutenda zvese zvamunoudzwa nemwana wenyu.</t>
  </si>
  <si>
    <t>Mwana wenyu anokuudzai zvinhu zvekuti zviri nani dai asina kuzvitaura.</t>
  </si>
  <si>
    <t>Munogutsikana nematauriro amunoita nemwana wenyu.</t>
  </si>
  <si>
    <t>Munowanzoratidza rudo zviri pachena kumwana wenyu.</t>
  </si>
  <si>
    <t>Kana muine dambudziko, hamuwanzotaura nemwana wenyu.</t>
  </si>
  <si>
    <t>You are careful about what you say to your child.</t>
  </si>
  <si>
    <t>Munotarisisa zvamunotaura kumwana wenyu.</t>
  </si>
  <si>
    <t>Pamunotaura nemwana wenyu, munowanzotaura zvinhu zvekuti zviri nani dai zvisina kutaurwa.</t>
  </si>
  <si>
    <t>Mwana wenyu anoedza kunzwisisa mafungiro enyu.</t>
  </si>
  <si>
    <t>Pane zvimwe zvinhu zvamunonzvenga kukurukura nemwana wenyu.</t>
  </si>
  <si>
    <t>Munoona zviri nyore kukurukura matambudziko nemwana wenyu.</t>
  </si>
  <si>
    <t>Zviri nyore kwamuri kukurukura zvamunonyatsonzwa nemwana wenyu.</t>
  </si>
  <si>
    <t>Mwana wenyu anokushungurudzai.</t>
  </si>
  <si>
    <t>Hamufungi kuti munokwanisa kuudza mwana wenyu zvamunonzwa pamusoro pezvimwe zvinhu.</t>
  </si>
  <si>
    <t>Munokwanisa kukurukura chero chinhu nemwana wenyu.</t>
  </si>
  <si>
    <t>Dzimwe nguva mwana wenyu haatombokuteererai.</t>
  </si>
  <si>
    <t>Munokwanisa kuudza mwana wenyu chese zvacho chamunenge muchinzwa.</t>
  </si>
  <si>
    <t>Mwana wenyu anoziva matauriro aanoita nemi.</t>
  </si>
  <si>
    <t>Tichienderera mberi ndichakubvunzai mibvunzo iri maererano nekuti mhuri yenyu inowirirana zvakadii. Ndapota ndiudzeiwo kuti zvinotevera zvakaitika kakawanda zvakadii mumwedzi miviri yadarika.</t>
  </si>
  <si>
    <t>—kuti kumuudza kwaizoita kuti amire kunwa mishonga yake.</t>
  </si>
  <si>
    <t>—kuti kumuudza kwaizoita kuti atonyanyise kurwara.</t>
  </si>
  <si>
    <t>—kuti kumuudza kwaizoita kuti awedzere kutambura pakuita mabasa ake ezuva nezuva.</t>
  </si>
  <si>
    <t>Ndaifunga kuti utaura nyaya dzepabonde nevana kunovakurudzira kuti vaite zvepabonde.</t>
  </si>
  <si>
    <t>Chii chamakaita kugadzirira? [open]</t>
  </si>
  <si>
    <t>16d</t>
  </si>
  <si>
    <t>doesKnow16d</t>
  </si>
  <si>
    <t>Just to confirm, you are certain that your child knows that [he/she] is HIV positive? [if the caregiver is unsure, swipe back to correct previous answer]</t>
  </si>
  <si>
    <t>${doesKnow16d}='yes'</t>
  </si>
  <si>
    <t>${doesKnow16d}!='yes'</t>
  </si>
  <si>
    <t>Earlier I asked you a question about how you are feeling, and you said that you sometimes think of hurting yourself or that you might be better off dead. I want to be sure that you know that there are people who can help you to feel better. May I have your permission to ask your CHASA or someone from BHASO to follow-up with you?</t>
  </si>
  <si>
    <t>MISC99</t>
  </si>
  <si>
    <t>W</t>
  </si>
  <si>
    <t>phq99</t>
  </si>
  <si>
    <t>misspoke</t>
  </si>
  <si>
    <t>I misspoke</t>
  </si>
  <si>
    <t>${PHQ99}!="not_at_all"</t>
  </si>
  <si>
    <t>care</t>
  </si>
  <si>
    <t>inside_own_dwelling</t>
  </si>
  <si>
    <t>in_own_plot</t>
  </si>
  <si>
    <t>caregiver</t>
  </si>
  <si>
    <t>careName</t>
  </si>
  <si>
    <t>if(string-length(${caregiver}) != 0,jr:choice-name(${caregiver},'${caregiver}'),'(not a valid caregiver)')</t>
  </si>
  <si>
    <t>careDisplay</t>
  </si>
  <si>
    <t>id=${pid}</t>
  </si>
  <si>
    <t>.&gt;0 and .&lt;8</t>
  </si>
  <si>
    <t>[You chose: ${careName}. If this is not the ID you intended to enter, swipe back.]</t>
  </si>
  <si>
    <t>carePresent</t>
  </si>
  <si>
    <t>${carePresent}='no'</t>
  </si>
  <si>
    <t>notValid</t>
  </si>
  <si>
    <t>[Is ${careName} the person reporting for the survey for ID ${pid}?]</t>
  </si>
  <si>
    <t>[You may not proceed with the survey at this time. Please report the details of the case to your supervisor.]</t>
  </si>
  <si>
    <t>replacement</t>
  </si>
  <si>
    <t>${replacement}='no'</t>
  </si>
  <si>
    <t>beginSurvey</t>
  </si>
  <si>
    <t>endSurvey</t>
  </si>
  <si>
    <t>replaceRel</t>
  </si>
  <si>
    <t>childName</t>
  </si>
  <si>
    <t>How are you related to ${childName}?</t>
  </si>
  <si>
    <t>Are you a primary caregiver for ${childName}?</t>
  </si>
  <si>
    <t>${replacement}='yes'</t>
  </si>
  <si>
    <t>${replacement}!='yes'</t>
  </si>
  <si>
    <t>Now I am going to ask you some questions about you and ${childName}.</t>
  </si>
  <si>
    <t>Iye zvino, ndava kukubvunzai mibvunzo yakanangana nemi pamwe chete na ${childName}.</t>
  </si>
  <si>
    <t>How old is ${childName}?</t>
  </si>
  <si>
    <t>${childName} ane makore mangani?</t>
  </si>
  <si>
    <t>Ukama hwenyu na ${childName} hwakamira sei?</t>
  </si>
  <si>
    <t>[if child is a teenager] Is ${childName} dating?</t>
  </si>
  <si>
    <t>${childName} ane waanodanana naye here?</t>
  </si>
  <si>
    <t>When was ${childName} born?</t>
  </si>
  <si>
    <t>${childName} akazvarwa rinhi?</t>
  </si>
  <si>
    <t>Is ${childName} enrolled in school now [or in the previous term if it is currently a holiday]?</t>
  </si>
  <si>
    <t>${childName} ari kuenda kuchikoro here pari zvino [or in the previous term if it is currently a holiday]?</t>
  </si>
  <si>
    <t>What is the highest level of school that ${childName} completed?</t>
  </si>
  <si>
    <t>${childName} akadzidza kusvika padanho ripi?</t>
  </si>
  <si>
    <t>Is ${childName} a member of a support group for children who are HIV positive?</t>
  </si>
  <si>
    <t>${childName} inhengo yeboka rinopa rutsigiro kuvana vane HIV (support group) here?</t>
  </si>
  <si>
    <t>.&gt;7 and .&lt;17</t>
  </si>
  <si>
    <t>childValidAge</t>
  </si>
  <si>
    <t>childValidHIV</t>
  </si>
  <si>
    <t>Is ${childName} between the ages of 9 and 15 (inclusive)?</t>
  </si>
  <si>
    <t>Please confirm the HIV status of ${childName}.</t>
  </si>
  <si>
    <t>${childValidAge}='yes'</t>
  </si>
  <si>
    <t>${childValidHIV}='hiv_pos'</t>
  </si>
  <si>
    <t>ladder.jpg</t>
  </si>
  <si>
    <t>${carePresent}='yes' or ${replacement}='yes'</t>
  </si>
  <si>
    <t>[Enter the child's initials]</t>
  </si>
  <si>
    <t>[Caregiver's initials]</t>
  </si>
  <si>
    <t>[Write the name of the replacement caregiver in the consent register and then indicate this person's relationship to the child.]</t>
  </si>
  <si>
    <t>writeReplace</t>
  </si>
  <si>
    <t>How long does it take to go there, get water, and come back? [in min]</t>
  </si>
  <si>
    <t>Munhu anotora nguva yakareba sei kuenda ikoko, kuchera mvura nekudzoka? [in min]</t>
  </si>
  <si>
    <t>${DHS7H107}='yes'</t>
  </si>
  <si>
    <t>${DHS7H109}!='61'</t>
  </si>
  <si>
    <t>${DHS7H110}='yes'</t>
  </si>
  <si>
    <t>${DHS7H114}='1'</t>
  </si>
  <si>
    <t>${DHS7W107}='yes'</t>
  </si>
  <si>
    <t>${DHS7W701}='no'</t>
  </si>
  <si>
    <t>${DHS7W701}!='no'</t>
  </si>
  <si>
    <t>Is your (spouse/partner) living with you now or staying elsewhere?</t>
  </si>
  <si>
    <t>How old was your (spouse/partner) on [his/her] last birthday?</t>
  </si>
  <si>
    <t>${DHS7W909}='no'</t>
  </si>
  <si>
    <t>${DHS7W910}='no'</t>
  </si>
  <si>
    <t>${HIV1}='yes'</t>
  </si>
  <si>
    <t>kwete chose</t>
  </si>
  <si>
    <t>zvishoma</t>
  </si>
  <si>
    <t>zvishomawo</t>
  </si>
  <si>
    <t>zvakanyanya</t>
  </si>
  <si>
    <t>zvakanyanya chose</t>
  </si>
  <si>
    <t>kwainge kwakaipisisa</t>
  </si>
  <si>
    <t>kwainge kwakaipawo</t>
  </si>
  <si>
    <t>kwainge kwakanakawo</t>
  </si>
  <si>
    <t>kwainge kwakanakisisa</t>
  </si>
  <si>
    <t>zvakanyanyawo</t>
  </si>
  <si>
    <t>zvisina kunyanya</t>
  </si>
  <si>
    <t>${DHS7H117}='yes'</t>
  </si>
  <si>
    <t>${DHS7H119}='yes'</t>
  </si>
  <si>
    <t>schoolComp2</t>
  </si>
  <si>
    <t>technical after O level</t>
  </si>
  <si>
    <t>technical after A level</t>
  </si>
  <si>
    <t>higher, 1 year</t>
  </si>
  <si>
    <t>higher, 2 years</t>
  </si>
  <si>
    <t>higher, 3 years</t>
  </si>
  <si>
    <t>higher, 4 years</t>
  </si>
  <si>
    <t>higher, more than 4 years</t>
  </si>
  <si>
    <t>TO</t>
  </si>
  <si>
    <t>TA</t>
  </si>
  <si>
    <t>H1</t>
  </si>
  <si>
    <t>H2</t>
  </si>
  <si>
    <t>H3</t>
  </si>
  <si>
    <t>H4</t>
  </si>
  <si>
    <t>Hmore</t>
  </si>
  <si>
    <t>Ngatitange nemibvunzo mishomanana yepamba penyu.</t>
  </si>
  <si>
    <t>Ndezvipi zvamunowanzoita kuti mvura iyi isarwarise kana yanwiwa? [record all mentioned]</t>
  </si>
  <si>
    <t>Mombe?</t>
  </si>
  <si>
    <t>[record reading result]</t>
  </si>
  <si>
    <t>111c</t>
  </si>
  <si>
    <t>DHS7W111c</t>
  </si>
  <si>
    <t>${DHS7W702}!='no' and ${DHS7W701}='no'</t>
  </si>
  <si>
    <t>imi</t>
  </si>
  <si>
    <t>mumwe wenyu</t>
  </si>
  <si>
    <t>imi nemumwe wenyu pamwe chete</t>
  </si>
  <si>
    <t>mumwewo munhu</t>
  </si>
  <si>
    <t>auntuncle</t>
  </si>
  <si>
    <t>aunt/uncle</t>
  </si>
  <si>
    <t>[Please use your judgment and offer words of encouragement if you think this section was particularly difficult.]</t>
  </si>
  <si>
    <t>MISC100</t>
  </si>
  <si>
    <t>nasqvna</t>
  </si>
  <si>
    <t>not_applicable</t>
  </si>
  <si>
    <t>not applicable</t>
  </si>
  <si>
    <t>doesKnow16a</t>
  </si>
  <si>
    <t>Do you share parenting responsibilities for this child with anyone else?</t>
  </si>
  <si>
    <t>MISC20</t>
  </si>
  <si>
    <t>${MISC20}='yes'</t>
  </si>
  <si>
    <t>Sometimes kids learn about their illness accidentally from someone else. How likely did you think it would be that your child would learn about [his/her] illness by accident?</t>
  </si>
  <si>
    <t>How much did you worry that your child would learn about [his/her] illness by accident?</t>
  </si>
  <si>
    <t>Dzimwe nguva vana vanongorekana vaziva pavamire vasingazvitarisiri kubva kune umwe munhu. Zvingagoitika kakawanda zvakadii kuti mwana wenyu aerekane aziva status yake zvisingazvitarisiri?</t>
  </si>
  <si>
    <t>${DHS7W701}='yes'</t>
  </si>
  <si>
    <t>Muvhiki rapfuura…</t>
  </si>
  <si>
    <t>Kungove nechokwadi, mune chokwadi here kuti mwana wenyu anoziva kuti ane hutachiona hweHIV?</t>
  </si>
  <si>
    <t>Pane pandambokubvunzai kuti mukunzwa sei mukati dzimwe nguva ndinofunga kuzvikuvadza neimwe nzira kana  kuti zviri nani kufa. Ndinoda kuti muzive kuti pane vanhu vanogona kuti munzwe zviri nani. Ndirikumbirawo mvumo yenyu yekuti ndiudze vanhu veCHASA kana veBHASA kuti vakuteverereyi vachikupayi rubetsero.</t>
  </si>
  <si>
    <t>How long have you been living continuously where you are now? [if less than 1 year, enter 0]</t>
  </si>
  <si>
    <t>Mava nenguva yakareba zvakadii muchigara mu munharaunda menyu musina kumbobuda?</t>
  </si>
  <si>
    <t xml:space="preserve">Makamboroorwa/Makamboroora here kana kugara nemumwe munhu sekunge makaroorana? </t>
  </si>
  <si>
    <t>Mumwe wenyu ari kugara nemi here pari zvino kana kuti ari kugara kumwewo?</t>
  </si>
  <si>
    <t>Mumwe wenyu akange ava nemakore mangani pabirthday rake rakapedzisira kusvika?</t>
  </si>
  <si>
    <t>Mumwe wenyu ane basa raakaita here muMAZUVA MANOMWE apfuura?</t>
  </si>
  <si>
    <t>As you know, some people take up jobs for which they are paid in cash or kind. Others sell things, have a small business or work on the family farm or in the family business. In the last seven days, have you done any of these things or any other work?</t>
  </si>
  <si>
    <t>Ndiani anowanzotaura zvekuita panyaya dzekuwana rubatsiro rwezveutano hwenyu: imi, mumwe wenyu, imi nemumwe wenyu pamwe chete, kana mumwewo munhu?</t>
  </si>
  <si>
    <t>Ndiani anowanzokuita sarudzo pakushanyira vemhuri yenyu kana hama dzenyu?</t>
  </si>
  <si>
    <t>Pane wemhuri yenyu [vana, murume/mukadzi, hanzvadzi, vakoma/vanin'ina, dzimwewo hama] vanoziva pamumire here?</t>
  </si>
  <si>
    <t>Kunze kwevashandi veutano, pane munhu asiri wemumhuri menyu anoziva pamumire here?</t>
  </si>
  <si>
    <t>People stopped visiting me as much.</t>
  </si>
  <si>
    <t>I felt ashamed of my status.</t>
  </si>
  <si>
    <t>Ndakanzwa kusvoda nekuda kwestatus yangu.</t>
  </si>
  <si>
    <t>I hide my having the virus from others.</t>
  </si>
  <si>
    <t>MUMASVONDO MAVIRI adarika, manga muchishungurudzwa kakawanda zvakadii nechero dambudziko pane ari kutevera?</t>
  </si>
  <si>
    <t/>
  </si>
  <si>
    <t>Iye zvino ndava kukubvunzai mibvunzo iri pamusoro pezvinozivikanwa kana kuti zvingangozivikanwa nemwana wenyu pamusoro pestatus yake.</t>
  </si>
  <si>
    <t>—kuti kumuudza kunoita kuti asavenetariro neramangwana rake.</t>
  </si>
  <si>
    <t>—kuti kumuudza kwaizoita kuti asavenetariro neramangwana rake.</t>
  </si>
  <si>
    <t>—kuti kuudza mwana wangu kwaizoita kuti anongedzerwe nevamwe munharaunda medu.</t>
  </si>
  <si>
    <t>Ndainzwa sekuti ndaive neruzivo rweHIV rwakakwana zvekuti ndaikwanisa kuudza mwana wangu nezveurwere hwake.</t>
  </si>
  <si>
    <t>Ndainzwa sekuti ndaikwanisa kupa mwana wangu rutsigiro rwaizoda pamanzwiro ake mushure mekuziva kuti ane HIV.</t>
  </si>
  <si>
    <t>How much do you agree or disagree with the following statements?</t>
  </si>
  <si>
    <t>Munobvumirana kana kusatenderana zvakadini nezvirevo zvinotevera?</t>
  </si>
  <si>
    <t>Mwana wangu ane shamwari yepamoyo imwe chete hayo.</t>
  </si>
  <si>
    <t>Any details about [his/her] status?</t>
  </si>
  <si>
    <t>Chero chinhu zvacho chine chekuita status hwake?</t>
  </si>
  <si>
    <t>Prior to your child learning that [he/she] has HIV, did you do anything to prepare [him/her] to learn this information?</t>
  </si>
  <si>
    <t>Mwana wenyu asati aziva kuti ane hutachiona hweHIV, pane here zvamakaita kumugadzirira kuti ave neruzivo urwu?</t>
  </si>
  <si>
    <t>At what age was [he/she] when you started preparing [him/her]?</t>
  </si>
  <si>
    <t xml:space="preserve">Makatsvaga rubatsiro here kubva kune chero vanhu vemumhuri kana shamwari musati mamuudza paamire paHIV? </t>
  </si>
  <si>
    <t>Makasarudza zuva here rekuti mwana wenyu azive paamire paHIV?</t>
  </si>
  <si>
    <t>Mwana wenyu akamuchira here paamire maererano ne HIV?</t>
  </si>
  <si>
    <t>Considerate of how other people feel</t>
  </si>
  <si>
    <t>Ane hany'a nekuti vamwe vanhu vanonzwa sei</t>
  </si>
  <si>
    <t>Has many worries or often seems worried</t>
  </si>
  <si>
    <t>Has many fears, easily scared</t>
  </si>
  <si>
    <t>Your child usually tells you things that would have been better left unsaid.</t>
  </si>
  <si>
    <t>You think carefully about what you will say to your child.</t>
  </si>
  <si>
    <t>Munonyatsofungisisa zvamunotaura kumwana wenyu.</t>
  </si>
  <si>
    <t>When you talk to your child you normally say things that would have been better left unsaid.</t>
  </si>
  <si>
    <t>Zviri nyore kwamuri kukurukura zvamunonyatsonzwa zvese nemwana wenyu.</t>
  </si>
  <si>
    <t>Your child's behavior bothers you.</t>
  </si>
  <si>
    <t>Maitiro ewana wenyu enokushungurudzai.</t>
  </si>
  <si>
    <t>Munofunga kuti hamukwanise kuudza mwana wenyu zvamunonyatsonzwa pamusoro pezvimwe zvinhu.</t>
  </si>
  <si>
    <t>When your family faces problems, how often do you sit together and discuss these problems?</t>
  </si>
  <si>
    <t>assumes participant is a woman</t>
  </si>
  <si>
    <t>repeat_count</t>
  </si>
  <si>
    <t>How many people live in your household? By this I mean the people who usually sleep in your household dwelling and eat together. [do NOT count the respondent]</t>
  </si>
  <si>
    <t>Vanhu vangani vanogara pamba penyu? Apa ndinoreva vanhu vanowanzorara pamba penyu uye vanodya pamwe chete. [do NOT count the respondent]</t>
  </si>
  <si>
    <t>Please list each person [do NOT list the respondent]</t>
  </si>
  <si>
    <t>Ndapota, ndiudzei munhu mumwe nemumwe. [do NOT list the respondent]</t>
  </si>
  <si>
    <t>${MISC1}</t>
  </si>
  <si>
    <t>What is the highest level of schooling that you completed?</t>
  </si>
  <si>
    <t>Makapedza chikoro kusvika padanho ripi?</t>
  </si>
  <si>
    <t>Do you try to keep your status a secret outside of your family?</t>
  </si>
  <si>
    <t>Munoedza here kuvanzira vanhu vasiri vemumhuri menyu pamumire hwenyu?</t>
  </si>
  <si>
    <t xml:space="preserve">How much does your status affect your life? The bottom step, 1, is "no affect at all". The top step, 10, is "severely affects my life". You can pick any number from 1 to 10. How much does your illnes affect your life? </t>
  </si>
  <si>
    <t>Pamumire panokanganisa zvakadii hupenyu hwenyu? Danho repasi, rekutangisisa rinomirira "hahukanganisi zvachose". Danho repamusoro, 10, rinomirira "hunokanganisa upenyu hwangu zvakanyanya". Munokwanisa kusarudza nhamba ipi zvayo kubva pa1 kusvika pa10. Urwere hwenyu hunokanganisa zvakadii upenyu hwenyu?</t>
  </si>
  <si>
    <t>How much control do you feel you have over your health related to having HIV? The bottom step, 1, is "absolutely no control". The top step, 10, is "extreme amount of control". You can pick any number from 1 to 10. How must control do you feel you have over your status?</t>
  </si>
  <si>
    <t>Munonzwa sekuti mune chekuita nestatus yenyu zvakadii? Danho repazasi, 1, ndi"kusava nechekuita zvachose". Danho repamusoro, 10, ndi"kuva nechekuita chakanyanyisa". Munokwanisa kusarudza nhamba ipi zvayo kubva pa1 kusvika pa10. Munonzwa sekuti mune chekuita pamumire zvakadii?</t>
  </si>
  <si>
    <t>How much do you think HIV treatment can help you stay healthy? The bottom step, 1, is "not at all". The top step, 10, is "extremely helpful". You can pick any number from 1 to 10. How much do you think your treatment can help improve your health?</t>
  </si>
  <si>
    <t>Munofunga kuti mishonga yamuri kunwa inokwanisa kubatsira zvakadii paurwere hwenyu? Danho repasi, rekutangisisa rinomirira "kusabatsira zvachose". Danho repamusoro, 10, rinomirira "kubatsira zvakanyanya". Munokwanisa kusarudza nhamba ipi zvayo kubva pa1 kusvika pa10. Munofunga kuti mishonga yamuri kunwa inokwanisa kubatsira kunatsurudza hutano hwenyu zvakadii?</t>
  </si>
  <si>
    <t>How much do you experience symptoms related to your status? The bottom step, 1, is "no symptoms at all". The top step, 10, is "many severe symptoms". You can pick any number from 1 to 10. How much do you experience symptoms related to your status?</t>
  </si>
  <si>
    <t>Munoita zviratidzo zvepamumire kakawanda zvakadii? Danho repazasi, 1, ndi"kusaita zviratidzo zvachose". Danho repamusoro, 10, ndi"zviratidzo zvakatoipa kakawanda". Munokwanisa kusarudza nhamba ipi zvayo kubva pa1 kusvika pa10. Munoita zviratidzo zvepamumire kakawanda zvakadii?</t>
  </si>
  <si>
    <t xml:space="preserve">Munobatikana zvakadii nepamumire/status? Danho repasi, 1, ndi"kusabatikana zvachose". Danho repamusoro, 10, ndi"kubatikana zvakanyanya". Munokwanisa kusarudza nhamba ipi zvayo kubva pa1 kusvika pa10. Munobatikana zvakadii nepamumire? </t>
  </si>
  <si>
    <t>How well do you feel you understand your status? The bottom step, 1, is "don't understand at all". The top step, 10, is "understand very clearly". You can pick any number from 1 to 10. How well do you feel you understand your status?</t>
  </si>
  <si>
    <t>Munonzwa sekuti munonzwisisa pamumire zvakadii? Danho repasi, rekutangisisa rinomirira "handinzwisisi zvachose". Danho repamusoro, 10, rinomirira "ndinonyatsonzwisisa zvakanaka". Munokwanisa kusarudza nhamba ipi zvayo kubva pa1 kusvika pa10. Munonzwa sekuti munonzwisisa pamumire zvakadii?</t>
  </si>
  <si>
    <t>How much does your status affect you emotionally? (e.g. does it make you angry, scared, upset or depressed?) The bottom step, 1, is "not at all affected emotionally". The top step, 10, is "extremely affected emotionally".</t>
  </si>
  <si>
    <t>Status inokanganisa zvakadii manzwiro enyu? (semuenzaniso, hunoita kuti mugumbuke, mutye, musuruvare, mufungisise here?) Danho repasi, rekutangisisa rinomirira "handikanganiswi manzwiro zvachose". Danho repamusoro, 10, rinomirira "ndinokanganiswa manzwiro zvakanyanya".</t>
  </si>
  <si>
    <t xml:space="preserve">I'm going to read a list of events that may have happened to you during the past three months. In the past 3 months, how often did the following events happen because of your status? </t>
  </si>
  <si>
    <t>I was discharged from the hospital while still needing care as a result of my status.</t>
  </si>
  <si>
    <t>Ndakaburitswa muchipatara ndichiri kuda rubatsiro nekuda kwestatus yangu.</t>
  </si>
  <si>
    <t>It's hard to tell other people about my status.</t>
  </si>
  <si>
    <t>Zvakaoma kuudza vamwe vanhu pamusoro pestatus yangu.</t>
  </si>
  <si>
    <t>Feeling bad about yourself (e.g. that you are a failure or have let yourself or your family down)</t>
  </si>
  <si>
    <t>Kuzvishora kana kunzwa sekunge muri mukundikani (semuenzaniso kuti makazvikanganisira imi kana kukanganisira mhuri yenyu)</t>
  </si>
  <si>
    <t>Now I will ask you about what your child knows or might know about [his/her] status.</t>
  </si>
  <si>
    <t>Lye zvino ndava kukubvunzai mibvunzo iri pamusoro pezvinozivikanwa kana kuti zvingangozivikanwa nemwana wenyu pamusoro pestatus yake.</t>
  </si>
  <si>
    <t>How likely is it that telling your child about [his/her] status will bring about good things?</t>
  </si>
  <si>
    <t>Zvingaitike zvakadii kuti kuudza mwana wenyu nezvepamumire kungaunze zvinhu zvakanaka?</t>
  </si>
  <si>
    <t>How likely is it that telling your child about [his/her] status will bring you closer together?</t>
  </si>
  <si>
    <t>Zvingaitike zvakadii kuti kuudza mwana wenyu nezvepaamire kungamuswededze pedyo nemi?</t>
  </si>
  <si>
    <t>KR1. I would like you to think back to the period of time before your child knew about [his/her] status. If you can remember, please tell me how likely you thought it was that each thing would happen if you told your child that [he/she] is HIV positive.</t>
  </si>
  <si>
    <t>KR1. Ndiri kuda kuti mufunge nezvemumashure, apo mwana wenyu ainge asati ava kuziva paamire. Kana muchiri kurangarira, ndapota ndiudzeiwo kuti zvaiitika zvakadii kuti maifunga kuti chimwe nechimwe chezvinotevera chaizoitika muchinge maudza mwana wenyu kuti ane hutachiona hweHIV.</t>
  </si>
  <si>
    <t>I would like you to think back to the period of time before your child knew about [his/her] status. If you can remember, please tell me how likely you thought it was that each thing would happen if you told your child that [he/she] is HIV positive.</t>
  </si>
  <si>
    <t>Ndiri kuda kuti mufunge nezvemumashure, apo mwana wenyu ainge asati ava kuziva paamire. Kana muchiri kurangarira, ndapota ndiudzeiwo kuti zvaiitika zvakadii kuti maifunga kuti chimwe nechimwe chezvinotevera chaizoitika muchinge maudza mwana wenyu kuti ane hutachiona hweHIV.</t>
  </si>
  <si>
    <t>How likely did you think it would be that telling your child about [his/her] status would bring about good things?</t>
  </si>
  <si>
    <t>Zvaiitika zvakadii kuti maifunga kuti kuudza mwana wenyu paamire kwaingaunza zvinhu zvakanaka?</t>
  </si>
  <si>
    <t>How likely did you think it would be that telling your child about [his/her] status would bring you closer together?</t>
  </si>
  <si>
    <t>Zvaiitika zvakadii kuti maifunga kuti kuudza mwana wenyu paamire kwaizomuswededza pedyo nemi?</t>
  </si>
  <si>
    <t>I worry that telling my child about [his/her] status will just create more problems.</t>
  </si>
  <si>
    <t>Ndinonetsekana kuti kuudza mwana wangu paamire kunongomutsa mamwe matambudziko chete.</t>
  </si>
  <si>
    <t>I worry that telling my child about [his/her] status will lead [him/her] to reject me.</t>
  </si>
  <si>
    <t>Ndinonetsekana kuti kuudza mwana wangu paamire kunoita kuti andirase.</t>
  </si>
  <si>
    <t>Continue thinking back to the period of time before your child knew about [his/her] status. I am going to read you several worries that caregivers sometimes have about telling a child that [he/she] is HIV positive.</t>
  </si>
  <si>
    <t>Rambai muchifunga nezvemumashure, apo mwana wenyu ainge asati ava kuziva paamire. Ndichaverenga zvinhu izvo vachengeti vevana vanombonetsekana nazvo panyaya yekuudza mwana kuti ane hutachiouna hweHIV.</t>
  </si>
  <si>
    <t>I worried that telling my child about [his/her] status would just create more problems.</t>
  </si>
  <si>
    <t>Ndainetsekana kuti kuudza mwana wangu paamire kwaingomutsa mamwe matambudziko chete.</t>
  </si>
  <si>
    <t>I worried that telling my child about [his/her] status would lead [him/her] to reject me.</t>
  </si>
  <si>
    <t>Ndainetsekana kuti kuudza mwana wangu paamire kwaizoita kuti andirase.</t>
  </si>
  <si>
    <t>Next, please tell me how much you agree or disagree with each statement about your ability to tell your child about [his/her] status.</t>
  </si>
  <si>
    <t>Lye zvino, ndapota ndiudzeiwo kuti munobvumirana kana kuti hamubvumirani zvakadii nemumwe nemumwe wemitsara inotevera pamusoro pekukwanisa kuudza mwana wenyu paamire.</t>
  </si>
  <si>
    <t>I feel like I could start the conversation with my child about [his/her] status.</t>
  </si>
  <si>
    <t>Ndinonzwa sekuti ndingakwanise kutanga hurukuro nemwana wangu pamusoro pepaamire.</t>
  </si>
  <si>
    <t>I feel like I could answer my child's questions about [his/her] status.</t>
  </si>
  <si>
    <t>Ndinonzwa sekuti ndingakwanise kupindura mibvunzo yemwana wangu yose pamusoro pepaamire.</t>
  </si>
  <si>
    <t>I feel like I know enough about HIV to tell my child about [his/her] status.</t>
  </si>
  <si>
    <t>Ndinonzwa sekuti ndine ruzivo rweHIV rwakakwana zvekuti ndinokwanisa kuudza mwana wangu nezvepaamire.</t>
  </si>
  <si>
    <t>I feel like I could handle my child's reaction to learning about [his/her] status.</t>
  </si>
  <si>
    <t>M6. Ndinonzwa sekuti ndingazive zvekuita pane zvinozoitwa nemwana wangu nekuda kwekuziva paamire.</t>
  </si>
  <si>
    <t>I feel like I could offer my child the emotional support that [he/she] needs after learning about [his/her] status.</t>
  </si>
  <si>
    <t>Ndinonzwa sekuti ndingakwanise kupa mwana wangu rutsigiro rwaangade pamanzwiro aanoita mumoyo make mushure mekuziva paamire.</t>
  </si>
  <si>
    <t>Continue thinking back to the period of time before your child knew about [his/her] status.</t>
  </si>
  <si>
    <t>Rambai muchifunga nezvemumashure, apo mwana wenyu ainge asati ava kuziva paamire.</t>
  </si>
  <si>
    <t>If you can remember, please tell me how much you would have agreed or disagreed with each statement about your ability back then to tell your child about [his/her] status.</t>
  </si>
  <si>
    <t>Kana muchiri kurangarira, ndapota ndiudzeiwo kuti maizobvumirana kana kusabvumirana zvakadii nemumwe nemumwe wemitsara inotevera pamusoro pekukwanisa kuudza mwana wenyu paamire.</t>
  </si>
  <si>
    <t>I felt like I could start the conversation with my child about [his/her] status.</t>
  </si>
  <si>
    <t>Ndainzwa sekuti ndaikwanisa kutanga hurukuro nemwana wangu pamusoro pepaamire.</t>
  </si>
  <si>
    <t>I felt like I could answer my child's questions about [his/her] status.</t>
  </si>
  <si>
    <t>Ndainzwa sekuti ndaikwanisa kupindura mibvunzo yemwana wangu yose pamusoro pepaamire.</t>
  </si>
  <si>
    <t>I felt like I knew enough about HIV to tell my child about [his/her] status.</t>
  </si>
  <si>
    <t>Ndainzwa sekuti ndaive neruzivo rweHIV rwakakwana zvekuti ndaikwanisa kuudza mwana wangu paamire.</t>
  </si>
  <si>
    <t>I felt like I could handle my child's reaction to learning about [his/her] status.</t>
  </si>
  <si>
    <t>Ndainzwa sekuti ndaiziva zvekuita pane zvaizoitwa nemwana wangu nekuda kwekuziva paamire.</t>
  </si>
  <si>
    <t>I felt like I could offer my child the emotional support that [he/she] would need after learning about [his/her] status.</t>
  </si>
  <si>
    <t>Ndainzwa sekuti ndaikwanisa kupa mwana wangu rutsigiro rwaaizoda pamanzwiro ake mushure mekuziva paamire.</t>
  </si>
  <si>
    <t>Sometimes children learn about their status accidentally from someone else. How likely it is that your child will learn about [his/her] status by accident?</t>
  </si>
  <si>
    <t>Dzimwe nguva vana vanongoerekana vaziva pavamire kubva kune mumwe munhu zvisingatarisirwe. Zvingaitike zvakadii kuti mwana wenyu achangoerekana aziva paamire zvisingatarisirwe?</t>
  </si>
  <si>
    <t>How much do you worry that your child will learn about [his/her] status by accident?</t>
  </si>
  <si>
    <t>Munonetsekana zvakadii kuti mwana wenyu achangoerekana aziva paamire zvisingatarisirwe?</t>
  </si>
  <si>
    <t>How much do you worry that something will happen to you before you are able to tell your child about [his/her] status yourself?</t>
  </si>
  <si>
    <t>Munonetsekana zvakadii kuti pane zvinhu zvichaitika kwamuri musati makwanisa kuudza mwana wenyu paamire muri imimi?</t>
  </si>
  <si>
    <t>How much do you worry that your child will become sexually active before [he/she] learns about [his/her] status?</t>
  </si>
  <si>
    <t>Munonetsekana zvakadii kuti mwana wenyu achatanga kuita zvepabonde asati ava kuziva paamire?</t>
  </si>
  <si>
    <t>How likely is it that your child would understand if you decided today to tell [him/her] [his/her] status?</t>
  </si>
  <si>
    <t>Pane mukana wakadii wekuti mwana wenyu anganzwisise kana mukafunga kumuudza paamire nhasi?</t>
  </si>
  <si>
    <t>If your child learned about [his/her] status today, how likely is it that [he/she] could turn to friends for emotional support?</t>
  </si>
  <si>
    <t>Kana mwana wenyu akaziva paamire nhasi uno, pane mukana wakadii wekuti angaende kushamwari dzake kuti dzimupe rutsigiro rwemupfungwa?</t>
  </si>
  <si>
    <t xml:space="preserve"> If your child learned about [his/her] status today, how likely is it that [he/she] could turn to other family members for emotional support?</t>
  </si>
  <si>
    <t>Kana mwana wenyu akaziva paamire nhasi uno, pane mukana wakadii wekuti angaende kune vamwe vemumhuri kuti vamupe rutsigiro rwemupfungwa?</t>
  </si>
  <si>
    <t>If you decided to tell your child about [his/her] status, how likely is it that you could get help from other family members?</t>
  </si>
  <si>
    <t>Kana mukafunga kuudza mwana wenyu paamire, pane mukana wakadii wekuti mungawane rubatsiro kubva kune vamwe vemumhuri?</t>
  </si>
  <si>
    <t>My child is too young to find out about [his/her] status.</t>
  </si>
  <si>
    <t>Mwana wangu achiri mudiki zvakanyanya kuti azive paamire.</t>
  </si>
  <si>
    <t>It is best to keep sensitive issues like my child's status a secret for as long as possible.</t>
  </si>
  <si>
    <t>Zviri nani kuchengeta nyaya dzinobata-bata dzakafanana nepamire mwana wangu dzakavanzika kwenguva yazvinokwanisika.</t>
  </si>
  <si>
    <t>There are important religious or cultural reasons for keeping my child's status a secret from [him/her].</t>
  </si>
  <si>
    <t>Pane zvikonzero zviri maererano nezvitendero kana tsika dzedu zvinoita kuti ndivanzire mwana wangu paamire.</t>
  </si>
  <si>
    <t>Now I would like to ask you your thoughts about telling your child about [his/her] status. Some caregivers think it's a good idea. Some don't.</t>
  </si>
  <si>
    <t>Iye zvino, ndiri kuda kukubvunzai zvamunofunga pamusoro pekuudza mwana wenyu paamire.Vamwe vachengeti vevana vanofunga kuti chinhu chakanaka. Vamwe havafunge sekudaro.</t>
  </si>
  <si>
    <t>My child has a right to know about [his/her] status.</t>
  </si>
  <si>
    <t>Mwana wangu ane kodzero yekuziva paamire.</t>
  </si>
  <si>
    <t>It's best to keep some things about [his/her] status a secret from [him/her].</t>
  </si>
  <si>
    <t>Zvakanakisa kumuvanzira zvimwe zvinhu zviri maererano nepaamire.</t>
  </si>
  <si>
    <t>Sometimes it's best to give [him/her] false information about [his/her] status to protect [him/her] from the truth.</t>
  </si>
  <si>
    <t>Dzimwe nguva zvakanakisa kumupa ruzivo rwusiri rwechokwadi maererano nepaamire kuitira kumudzivirira kubva kuchokwadi.</t>
  </si>
  <si>
    <t>Partial knowledge about [his/her] status is enough to keep her taking medication to stay healthy.</t>
  </si>
  <si>
    <t>Kuziva rumwe rweruzivo maererano nepaamire kwakamukwanira kuti arambe achitora mushonga agove nehutano.</t>
  </si>
  <si>
    <t>Caregivers like me should not be the one to tell the child about [his/her] status. That should be left to doctors and nurses.</t>
  </si>
  <si>
    <t>Vachengeti vevana vakafanana neni havasirivo vanofanira kuudza mwana paamire. Izvi zvinofanira kusiyirwa kunanachiremba nevakoti.</t>
  </si>
  <si>
    <t>My child could keep [his/her] status a secret if asked.</t>
  </si>
  <si>
    <t>Mwana wangu angakwanise kuchengetedza paamire pasina mumwe waanoudza kana akaudzwa saizvozvo.</t>
  </si>
  <si>
    <t>My child is old enough to learn about [his/her] status.</t>
  </si>
  <si>
    <t>Mwana wangu anyatsokura zvekuti ava kukwanisa kuziva paamire.</t>
  </si>
  <si>
    <t>My child is strong enough emotionally to handle learning about [his/her] status.</t>
  </si>
  <si>
    <t>Mwana wangu akanyatsosimba mupfungwa zvekukwanisa kugamuchira kana akaziva paamire.</t>
  </si>
  <si>
    <t>Telling my child about [his/her] status will be a process that unfolds over time.</t>
  </si>
  <si>
    <t>Kuudza mwana wangu paamire chiitiko chichaitika kwenguva zvishoma nezvishoma.</t>
  </si>
  <si>
    <t>My child's other caregiver and I feel the same way about telling our child about [his/her] status.</t>
  </si>
  <si>
    <t>Mumwe muchengeti wemwana wangu pamwe chete neni tinofunga zvimwe chete maererano nekuudza mwana wedu paamire.</t>
  </si>
  <si>
    <t>Once again, please think back to the period of time before your child knew about [his/her] status. If you can remember, please tell me how likely you thought it was that each of the following things would happen.</t>
  </si>
  <si>
    <t>Ndapota, fungai zvakare nezvemumashure, apo mwana wenyu ainge asati ava kuziva paamire. Kana muchiri kurangarira, ndapota ndiudzeiwo kuti zvaiitika zvakadii kuti maifunga kuti chimwe nechimwe chezvinotevera chaizoitika.</t>
  </si>
  <si>
    <t>Sometimes kids learn about their status accidentally from someone else. How likely did you think it would be that your child would learn about [his/her] status by accident?</t>
  </si>
  <si>
    <t>Dzimwe nguva vana vanongorekana vaziva pavamire vasingazvitarisiri kubva kune umwe munhu. Zvingagoitika kakawanda zvakadii kuti mwana wenyu aerekane aziva paamire zvisingazvitarisiri?</t>
  </si>
  <si>
    <t>How much did you worry that your child would learn about [his/her] status by accident?</t>
  </si>
  <si>
    <t>Mainetsekana zvakadii kuti mwana wenyu achangoerekana aziva paamire zvisingatarisirwe?</t>
  </si>
  <si>
    <t>How much did you worry that something would happen to you before you were able to tell your child about [his/her] status yourself?</t>
  </si>
  <si>
    <t>Mainetsekana zvakadii kuti pane zvinhu zvichaitika kwamuri musati makwanisa kuudza mwana wenyu paamire muri imimi?</t>
  </si>
  <si>
    <t>I thought that my child was too young to find out about [his/her] status.</t>
  </si>
  <si>
    <t>Ndaifunga kuti mwana wangu achiri mudiki zvakanyanya kuti azive paamire.</t>
  </si>
  <si>
    <t>I thought it would be best to keep sensitive issues like my child's status a secret for as long as possible.</t>
  </si>
  <si>
    <t>Ndaifunga kuti zviri nani kuchengeta nyaya dzinobata-bata dzakafanana nepaamire dzakavanzika kwenguva yazvinokwanisika.</t>
  </si>
  <si>
    <t>I thought that there were important religious or cultural reasons for keeping my child's status a secret from [him/her].</t>
  </si>
  <si>
    <t>Ndaifunga kuti pane zvikonzero zviri maererano nezvitendero kana tsika dzedu zvinoita kuti ndivanzire mwana wangu paamire.</t>
  </si>
  <si>
    <t>I thought that my child had a right to know about [his/her] status.</t>
  </si>
  <si>
    <t>Ndaifunga kuti mwana wangu ane kodzero yekuziva paamire.</t>
  </si>
  <si>
    <t>I thought it was best to keep some things about [his/her] status a secret from [him/her].</t>
  </si>
  <si>
    <t>Ndaifunga kuti zvakanakisa kumuvanzira zvimwe zvinhu zviri maererano nepaamire.</t>
  </si>
  <si>
    <t>Dzimwe nguva ndaifunga kuti zvakanakisa kumupa ruzivo rwusiri rwechokwadi maererano nepaamire kuitira kumudzivirira kubva kuchokwadi.</t>
  </si>
  <si>
    <t>I thought that partial knowledge about [his/her] status was enough to keep her taking medication to stay healthy.</t>
  </si>
  <si>
    <t>Ndaifunga kuti kuva nerumwe rweruzivo maererano nepaamire kunobatsira kuti atore mushonga agove nehutano.</t>
  </si>
  <si>
    <t>I thought that caregivers like me should not be the one to tell the child about [his/her] status. That should be left to doctors and nurses.</t>
  </si>
  <si>
    <t>Ndaifunga kuti vachengeti vevana vakafanana neni havasirivo vanofanira kuudza mwana paamire. Izvi zvinofanira kusiyirwa kunanachiremba nevakoti.</t>
  </si>
  <si>
    <t>I thought that my child could keep [his/her] status a secret if asked.</t>
  </si>
  <si>
    <t>Ndaifunga kuti mwana wangu angakwanise kuchengetedza status yake pasina mumwe waanoudza kana akaudzwa saizvozvo.</t>
  </si>
  <si>
    <t>I thought that my child was old enough to learn about [his/her] status.</t>
  </si>
  <si>
    <t>Ndaifunga kuti mwana wangu anyatsokura zvekuti ava kukwanisa kuziva paamire.</t>
  </si>
  <si>
    <t>I thought that my child was strong enough emotionally to handle learning about [his/her] status.</t>
  </si>
  <si>
    <t>Ndaifunga kuti mwana wangu anyatsosimba mupfungwa zvekukwanisa kuziva zvekuita kana akaziva paamire.</t>
  </si>
  <si>
    <t>I thought that telling my child about [his/her] status would be a process that unfolds over time.</t>
  </si>
  <si>
    <t>Ndaifunga kuti kuudza mwana wangu paamire chiitiko chaizoitika zvishoma nezvishoma kwenguva yakareba.</t>
  </si>
  <si>
    <t>My child's other caregiver and I felt the same way about telling our child about [his/her] status.</t>
  </si>
  <si>
    <t>Ini nemumwe muchengeti wemwana wangu taifunga zvimwe chete maererano nekuudza mwana wedu paamire.</t>
  </si>
  <si>
    <t>Kuti mapiritsi aanonwa mushonga weurwere?</t>
  </si>
  <si>
    <t>Have you begun to assess your child's readiness to learn about [his/her] status?</t>
  </si>
  <si>
    <t>Makatotanga here kuongorora kuti mwana wenyu agadzirira zvakadii kuziva paamire?</t>
  </si>
  <si>
    <t>When do you want your child to learn about [his/her] status?</t>
  </si>
  <si>
    <t>Munoda kuti mwana wenyu azive paamire rinhi?</t>
  </si>
  <si>
    <t>How do you want your child to learn about [his/her] status?</t>
  </si>
  <si>
    <t>Munoda kuti mwana wenyu azive paamire sei?</t>
  </si>
  <si>
    <t>Do you have a plan for telling your child about [his/her] status?</t>
  </si>
  <si>
    <t>Mune urongwa here hwekuudza mwana wenyu paamire?</t>
  </si>
  <si>
    <t>Have you taken any steps to prepare for your child to learn about [his/her] status?</t>
  </si>
  <si>
    <t>Pane matanho amakatora here pakugadzirira mwana wenyu kuti azive paamire?</t>
  </si>
  <si>
    <t>Have you discussed the possibility of telling your child about [his/her] status with a doctor, nurse, or counselor?</t>
  </si>
  <si>
    <t>Makambokurukura here nezvekukwanisika kwekuudza mwana wenyu paamire nachiremba, mukoti kana chipangamazano?</t>
  </si>
  <si>
    <t xml:space="preserve">Deciding if, when, and how to tell your child about their status is a very personal decision. I'm not here to convince you to do anything, but I would like to know, overall, how ready you are to tell your child. So imagine a ladder with 10 steps again. </t>
  </si>
  <si>
    <t>Sarudzo yekuti muchaudza mwana wenyu here, rinhi uye sei paamire isarudzo yenyu imi pachezvenyu. Handisi pano kukuudzai zvekuita, asi ndiri kungoda kuziva kuti magadzirira zvakadii kuudza mwana wenyu. Itai  semuri kuona manera ane matanho gumi (10) zvakare.</t>
  </si>
  <si>
    <t>You can pick any number from 1 to 10. How ready are you to tell your child about [his/her] status?</t>
  </si>
  <si>
    <t>Munokwanisa kusarudza nhamba ipi zvayo kubva pa1 kusvika pa10. Magadzirira zvakadii kuudza mwana wenyu paamire?</t>
  </si>
  <si>
    <t>Now I would like you to think back about what happened when your child learned the truth about [his/her] status.</t>
  </si>
  <si>
    <t>Iye zvino ndiri kuda kuti mufunge zvakaitika mumashure, apo mwana wenyu akaziva chokwadi pamusoro pepaamire.</t>
  </si>
  <si>
    <t>Did you make a plan for how you or someone else would tell your child about [his/her] status?</t>
  </si>
  <si>
    <t>Pane hurongwa hwamakaita here hwekuti imimi kana mumwewo munhu angaudze sei mwana wenyu maererano nepaamire?</t>
  </si>
  <si>
    <t>Looking back, do you think your child learned about [his/her] status at a good age?</t>
  </si>
  <si>
    <t>Muchirangarira zvakaitika, munofunga mwana wenyu akaziva paamire pazera rakanaka here?</t>
  </si>
  <si>
    <t>If it were possible to go back in time, would you change anything about how your child learned about [his/her] status?</t>
  </si>
  <si>
    <t>Dai zvaikwanisika kudzokera kumashure, pane zvamungashandure here pamaziviro akaita mwana wenyu paamire?</t>
  </si>
  <si>
    <t>Ndezvipi zvamaizoshandura/Chii chamaishandura?</t>
  </si>
  <si>
    <t>Please compare your child's adherence to [his/her] medication during the time before [he/she] learned the truth about [his/her] status to [his/her] adherence today. Has it gotten worse, better, or stayed the same?</t>
  </si>
  <si>
    <t>Ndapota enzanisai matorero aiita mwana wenyu mushonga sezvinotarisirwa panguva yaakanga asati ava kuziva chokwadi  naiyezvino paava kuziva chokwadi maererano nepaamire. Zvanyanya kuipa here, zvavanani kana kuti zvakaramba zvakaita sezvazvaive zviri kare here?</t>
  </si>
  <si>
    <t>How often does your child ask you questions about [his/her] status or medication?</t>
  </si>
  <si>
    <t>Mwana wenyu anowanzo kubvunzai mibvunzo pamusoro pepaamire kakawanda zvakadii?</t>
  </si>
  <si>
    <t>If I wanted help talking with my child about [his/her] status, I'm certain I could get help from someone at this facility.</t>
  </si>
  <si>
    <t>Kana ndichida rubatsiro rwekutaura nemwana wangu maererano nepaamire, ndinonyatsoziva kuti ndingawane rubatsiro kubva kune mumwe munhu wepanzvimbo iyi.</t>
  </si>
  <si>
    <t>I am certain that the staff at this facility would respect my decision to tell my child about [his/her] status or to keep it a secret.</t>
  </si>
  <si>
    <t>Ndinonyatsoziva kuti vashandi veutano vepanzvimbo iyi vangaremekedze sarudzo yangu yekuudza kana kuvanzira mwana paamire.</t>
  </si>
  <si>
    <t>Kana muine zviri kukushungurudzai hamuwanzotaura nemwana wenyu.</t>
  </si>
  <si>
    <t>English question changed because its preceding question was removed</t>
  </si>
  <si>
    <t>use of illness insensitive</t>
  </si>
  <si>
    <t>likely4R</t>
  </si>
  <si>
    <t>worried4R</t>
  </si>
  <si>
    <t>zvingangoitike zvakanyanya</t>
  </si>
  <si>
    <t>zvingangoitike zvishoma</t>
  </si>
  <si>
    <t>hazvingaitike zvakanyanya</t>
  </si>
  <si>
    <t>hazvingaitike zvachose</t>
  </si>
  <si>
    <t>hongu</t>
  </si>
  <si>
    <t>kwete</t>
  </si>
  <si>
    <t>kamwe chete kana kaviri</t>
  </si>
  <si>
    <t xml:space="preserve">dzimwe nguva </t>
  </si>
  <si>
    <t>nguva zhinji</t>
  </si>
  <si>
    <t>ndinonyanya kunetseka</t>
  </si>
  <si>
    <t>ndinonetsekawo</t>
  </si>
  <si>
    <t>handinetsekani zvakanyanya</t>
  </si>
  <si>
    <t>handinetsekani zvachose</t>
  </si>
  <si>
    <t>ndainyanya kunetseka</t>
  </si>
  <si>
    <t>ndainetsekanawo</t>
  </si>
  <si>
    <t>handainetsekana zvachose</t>
  </si>
  <si>
    <t>Pane mumwe munhu ari kukubatsirai kuchengeta mwana uyu here?</t>
  </si>
  <si>
    <t>Question needed clarification</t>
  </si>
  <si>
    <t>use of HIV unnecessary</t>
  </si>
  <si>
    <t>English expression not used in Shona</t>
  </si>
  <si>
    <t>use of disease insensitive</t>
  </si>
  <si>
    <t>use of infection insensitive</t>
  </si>
  <si>
    <t>question needed clarification</t>
  </si>
  <si>
    <t>Question is being interpreted as something that gives energy e.g. food- further clarification needed on the meaning of good tonic. However, team decided original phrasing probably best.</t>
  </si>
  <si>
    <t>English phrasing inaccurate</t>
  </si>
  <si>
    <t>bad tranaslation</t>
  </si>
  <si>
    <t>this information is not known</t>
  </si>
  <si>
    <t>Manga muchinzwa kuneta kana semusiri imi here munguva pfupi yadarika?</t>
  </si>
  <si>
    <t>How concerned are you about your status? The bottom step, 1, is "not at all concerned". The top step, 10, is "extremely concerned". You can pick any number from 1 to 10. How concerned are you about your status?</t>
  </si>
  <si>
    <t>I would expect others to think less of me if I told them I had HIV.</t>
  </si>
  <si>
    <t>I sometimes thought that it was best to give [him/her] false information about [his/her] status to protect [him/her] from the truth.</t>
  </si>
  <si>
    <t>assumes participant is a woman, shona version lacking surveyor instructions</t>
  </si>
  <si>
    <t>Now I would like you to read this sentence to me. [swipe next and show the caregiver the tablet; if cannot read the whole sentence, probe: "Can you read any part of the sentence to me?"]</t>
  </si>
  <si>
    <t>Iye zvino, ndiri kuda kuti mundiverengerewo mutsara uyu. [swipe next and show the caregiver the tablet; if cannot read the whole sentence, probe: "Can you read any part of the sentence to me?"]</t>
  </si>
  <si>
    <t>How likely did you think it was that your child could turn to friends for emotional support if you told [him/her] all about [his/her] status?</t>
  </si>
  <si>
    <t>Zvaiitika zvakadii kuti maifunga kuti mwana wenyu aizogona kuenda kushamwari dzake kuti dzimupe rutsigiro rwemupfungwa muchinge mamuudza nezveStatus yake?</t>
  </si>
  <si>
    <t>Zvaiitika zvakadii kuti maifunga kuti mwana wenyu aizogona kuenda kuvamwe vemunhuri kuti vamupe rutsigiro rwemupfungwa muchinge mamuudza nezveStatus yake?</t>
  </si>
  <si>
    <t>Zvaiitika zvakadii kuti maifunga kuti maikwanisa kuwana rubatsiro kubva kune vamwe vemumhuri muchinge maudza mwana wenyu nezveStatus yake?</t>
  </si>
  <si>
    <t>Muchifunga nezvemumashure, apo mwana wenyu ainge asati ava kuziva status yake, mungati maizobvumirana kana kusabvumirana zvakadii nemitsara inotevera?</t>
  </si>
  <si>
    <t>Muchingofunga nezvemumashure, apo mwana wenyu ainge asati ava kuziva Status yake, mungati maizobvumirana kana kusabvumirana zvakadii nemitsara inotevera?</t>
  </si>
  <si>
    <t>How much did you worry that your child would become sexually active before [he/she] learned about [his/her] status?</t>
  </si>
  <si>
    <t>Mainetsekana zvakadii kuti mwana wenyu achatanga kuita zvepabonde asati ava kuziva nezveStatus yake?</t>
  </si>
  <si>
    <t>How likely did you think it was that your child would understand if you told [him/her] all about [his/her] status?</t>
  </si>
  <si>
    <t>Zvaiitika zvakadii kuti maifunga kuti mwana wenyu anganzwisise kana mukamuudza zvese zveStatus yake?</t>
  </si>
  <si>
    <t>You can pick any number from 1 to 10. How much does your status affect you emotionally?</t>
  </si>
  <si>
    <t>Munokwanisa kusarudza nhamba ipi zvayo kubva pa1 kusvika pa10. Status yenyu inokanganisa zvakadii manzwiro enyu?</t>
  </si>
  <si>
    <t>How likely did you think it was that your child could turn to other family members for emotional support if you told [him/her] all about [his/her] status?</t>
  </si>
  <si>
    <t>How likely did you think it was that you could get help from other family members if you told your child all about [his/her] status?</t>
  </si>
  <si>
    <t>Thinking back to the period of time before your child knew about [his/her] status, how much would you have agreed or disagreed with these statements?</t>
  </si>
  <si>
    <t>handainetsekana zvakanyanya</t>
  </si>
  <si>
    <t>media::image::English</t>
  </si>
  <si>
    <t>media::image::Shona</t>
  </si>
  <si>
    <t>noTime</t>
  </si>
  <si>
    <t>MISC21</t>
  </si>
  <si>
    <t>MISC22</t>
  </si>
  <si>
    <t>${doesKnow16d}='yes' and ${MISC21}='yes'</t>
  </si>
  <si>
    <t>[Confirm with the caregiver that he or she essentially had no time to even think about preparing the child for disclosure. It happened too quickly. If this is wrong, swipe back. If this is correct, confirm by selecting 'yes'.]</t>
  </si>
  <si>
    <t>Yes, the caregiver had no time to prepare child</t>
  </si>
  <si>
    <t>zvaitika zvakanyanya</t>
  </si>
  <si>
    <t>zvaitika zvishoma</t>
  </si>
  <si>
    <t>Did your child learn about their status on the same that YOU learned about your child's status?</t>
  </si>
  <si>
    <t>Mwana wenyu akaziva nezveStatus yake zuva rimwe chete nemi here?</t>
  </si>
  <si>
    <t xml:space="preserve">. </t>
  </si>
  <si>
    <t>hazvaiitika zvakanyanya</t>
  </si>
  <si>
    <t>hazvaiitika zvachose</t>
  </si>
  <si>
    <t>MISC23</t>
  </si>
  <si>
    <t>[Is the caregiver male or female?]</t>
  </si>
  <si>
    <t>team wants acres</t>
  </si>
  <si>
    <t>How many acres of agricultural land do members of this household own?</t>
  </si>
  <si>
    <t>Vanhu vepamba penyu vane minda inorimwa yakakura zvakadii (ma'acre')?</t>
  </si>
  <si>
    <t>MISC24</t>
  </si>
  <si>
    <t>How long have you been a primary caregiver for this child? [enter years]</t>
  </si>
  <si>
    <t>Enter the child's age if the answer is since the child was born".</t>
  </si>
  <si>
    <t>.&gt;0 and .&lt;=${MISC3}</t>
  </si>
  <si>
    <t>learnedHIV</t>
  </si>
  <si>
    <t>after</t>
  </si>
  <si>
    <t>Yes, child learned on same day I learned</t>
  </si>
  <si>
    <t>[[No, I learned AFTER child]]</t>
  </si>
  <si>
    <t>No, I learned BEFORE child</t>
  </si>
  <si>
    <t>(${replacement}='yes' and ${replaceRel}!='son_or_daughter_(biological)') or (${replacement}='no' and ${MISC5}!='biological')</t>
  </si>
  <si>
    <t>${PDB4}='yes'</t>
  </si>
  <si>
    <t>${doesKnow16d}='yes' and (${MISC22}!='yes' and ${MISC21}!='after')</t>
  </si>
  <si>
    <t>${MISC22}!='yes' and ${MISC21}!='after'</t>
  </si>
  <si>
    <t>yes, no time</t>
  </si>
  <si>
    <t>yes, same day</t>
  </si>
  <si>
    <t>no, before</t>
  </si>
  <si>
    <t>no, after</t>
  </si>
  <si>
    <t>No facility, bush, field</t>
  </si>
  <si>
    <t>Pit latrine without slab or open pit</t>
  </si>
  <si>
    <t>Piped: public taps or standpipe</t>
  </si>
  <si>
    <t>add bleach or chlorine</t>
  </si>
  <si>
    <t>natural, earth or sand</t>
  </si>
  <si>
    <t>rudimentary, palm or bamboo</t>
  </si>
  <si>
    <t>natural, thatch or palm leaf</t>
  </si>
  <si>
    <t>finished, calamine or cement fiber</t>
  </si>
  <si>
    <t>natural, cane, palm, trunks</t>
  </si>
  <si>
    <t>finished, stone with lime or cement</t>
  </si>
  <si>
    <t>finished, wood planks or shingles</t>
  </si>
  <si>
    <t>blind or visually impaired</t>
  </si>
  <si>
    <t>spouse or partner</t>
  </si>
  <si>
    <t>joint with spouse or partner</t>
  </si>
  <si>
    <t>aunt or uncle</t>
  </si>
  <si>
    <t>beginAttDB.R</t>
  </si>
  <si>
    <t>attDB.R_i2</t>
  </si>
  <si>
    <t>attDB.R16</t>
  </si>
  <si>
    <t>attDB.R17</t>
  </si>
  <si>
    <t>attDB.R18</t>
  </si>
  <si>
    <t>attDB.R19</t>
  </si>
  <si>
    <t>attDB.R20</t>
  </si>
  <si>
    <t>attDB.R21</t>
  </si>
  <si>
    <t>attDB.R22</t>
  </si>
  <si>
    <t>attDB.R23</t>
  </si>
  <si>
    <t>attDB.R24</t>
  </si>
  <si>
    <t>attDB.R25</t>
  </si>
  <si>
    <t>attDB.R26</t>
  </si>
  <si>
    <t>attDB.R27</t>
  </si>
  <si>
    <t>attDB.R28</t>
  </si>
  <si>
    <t>attDB.R29</t>
  </si>
  <si>
    <t>attDB.R30</t>
  </si>
  <si>
    <t>attDB.R31</t>
  </si>
  <si>
    <t>endAttDB.R</t>
  </si>
  <si>
    <t>beginAttDR.R</t>
  </si>
  <si>
    <t>attDR.R_i1</t>
  </si>
  <si>
    <t>attDR.R_i2</t>
  </si>
  <si>
    <t>attDR.R1</t>
  </si>
  <si>
    <t>attDR.R2</t>
  </si>
  <si>
    <t>attDR.R3</t>
  </si>
  <si>
    <t>attDR.R4</t>
  </si>
  <si>
    <t>attDR.R5</t>
  </si>
  <si>
    <t>attDR.R6</t>
  </si>
  <si>
    <t>attDR.R7</t>
  </si>
  <si>
    <t>attDR.R8</t>
  </si>
  <si>
    <t>attDR.R9</t>
  </si>
  <si>
    <t>attDR.R10</t>
  </si>
  <si>
    <t>attDR.R11</t>
  </si>
  <si>
    <t>attDR.R12</t>
  </si>
  <si>
    <t>attDR.R13</t>
  </si>
  <si>
    <t>attDR.R14</t>
  </si>
  <si>
    <t>attDR.R15</t>
  </si>
  <si>
    <t>endAttDR.R</t>
  </si>
  <si>
    <t>beginDSE.R</t>
  </si>
  <si>
    <t>DSE.R_i1</t>
  </si>
  <si>
    <t>DSE.R_i2</t>
  </si>
  <si>
    <t>DSE.R1</t>
  </si>
  <si>
    <t>DSE.R2</t>
  </si>
  <si>
    <t>DSE.R3</t>
  </si>
  <si>
    <t>DSE.R4</t>
  </si>
  <si>
    <t>DSE.R5</t>
  </si>
  <si>
    <t>DSE.R6</t>
  </si>
  <si>
    <t>DSE.R7</t>
  </si>
  <si>
    <t>endDSE.R</t>
  </si>
  <si>
    <t>PATCSE.R_i1</t>
  </si>
  <si>
    <t>PATCSE.R3</t>
  </si>
  <si>
    <t>PATCSE.R4</t>
  </si>
  <si>
    <t>PATCSE.R5</t>
  </si>
  <si>
    <t>PATCSE.R7</t>
  </si>
  <si>
    <t>beginBADD.R</t>
  </si>
  <si>
    <t>BADD.R_i1</t>
  </si>
  <si>
    <t>BADD.R1</t>
  </si>
  <si>
    <t>BADD.R2</t>
  </si>
  <si>
    <t>BADD.R3</t>
  </si>
  <si>
    <t>BADD.R4</t>
  </si>
  <si>
    <t>BADD.R5</t>
  </si>
  <si>
    <t>BADD.R6</t>
  </si>
  <si>
    <t>BADD.R7</t>
  </si>
  <si>
    <t>BADD.R8</t>
  </si>
  <si>
    <t>BADD.R9</t>
  </si>
  <si>
    <t>BADD.R_i2</t>
  </si>
  <si>
    <t>BADD.R10</t>
  </si>
  <si>
    <t>BADD.R11</t>
  </si>
  <si>
    <t>BADD.R12</t>
  </si>
  <si>
    <t>BADD.R13</t>
  </si>
  <si>
    <t>BADD.R14</t>
  </si>
  <si>
    <t>BADD.R_i3</t>
  </si>
  <si>
    <t>BADD.R15</t>
  </si>
  <si>
    <t>BADD.R16</t>
  </si>
  <si>
    <t>BADD.R17</t>
  </si>
  <si>
    <t>BADD.R18</t>
  </si>
  <si>
    <t>BADD.R19</t>
  </si>
  <si>
    <t>BADD.R20</t>
  </si>
  <si>
    <t>BADD.R21</t>
  </si>
  <si>
    <t>BADD.R22</t>
  </si>
  <si>
    <t>BADD.R23</t>
  </si>
  <si>
    <t>BADD.R24</t>
  </si>
  <si>
    <t>BADD.R25</t>
  </si>
  <si>
    <t>BADD.R26</t>
  </si>
  <si>
    <t>endBADD.R</t>
  </si>
  <si>
    <t>PATCSE.R</t>
  </si>
  <si>
    <t>LOT.R</t>
  </si>
  <si>
    <t>attDR.R</t>
  </si>
  <si>
    <t>attDB.R</t>
  </si>
  <si>
    <t>DSE.R</t>
  </si>
  <si>
    <t>BADD.R</t>
  </si>
  <si>
    <t>dhsRecode</t>
  </si>
  <si>
    <t>child</t>
  </si>
  <si>
    <t>cName</t>
  </si>
  <si>
    <t>[Child info]</t>
  </si>
  <si>
    <t>if(string-length(${child}) != 0,jr:choice-name(${child},'${child}'),'(not a valid child)')</t>
  </si>
  <si>
    <t>childDisplay</t>
  </si>
  <si>
    <t>[You chose: ${childName}. If this is not the ID you intended to enter, swipe back.]</t>
  </si>
  <si>
    <t>previous</t>
  </si>
  <si>
    <t>Did the person reporting today participate in the previous survey about ${childName}?</t>
  </si>
  <si>
    <t>permission</t>
  </si>
  <si>
    <t>You need permission from the survey supervisor to continue. Do you have permission?</t>
  </si>
  <si>
    <t>${previous}='no'</t>
  </si>
  <si>
    <t>${permission}='yes'</t>
  </si>
  <si>
    <t>whyReplace</t>
  </si>
  <si>
    <t>Why is this person replacing the original caregiver?</t>
  </si>
  <si>
    <t>${replacement}='no' or ${permission}='no'</t>
  </si>
  <si>
    <t>${carePresent}='yes' or ${previous}='yes' or ${permission}='yes'</t>
  </si>
  <si>
    <t>MISC25</t>
  </si>
  <si>
    <t>maritalBase</t>
  </si>
  <si>
    <t>[Reported marital status at baseline]</t>
  </si>
  <si>
    <t>mBase</t>
  </si>
  <si>
    <t>if(string-length(${maritalBase}) != 0,jr:choice-name(${maritalBase},'${maritalBase}'),'(not a valid caregiver)')</t>
  </si>
  <si>
    <t>MISC26</t>
  </si>
  <si>
    <t>ynrw</t>
  </si>
  <si>
    <t>${MISC26}='yes' or ${MISC26}='wrong_info' or ${replacement}='yes'</t>
  </si>
  <si>
    <t>${DHS7W701}!='no' and (${MISC26}='yes' or ${MISC26}='wrong_info')</t>
  </si>
  <si>
    <t>(${replacement}='yes' and ${replaceRel}!='son_or_daughter_(biological)')</t>
  </si>
  <si>
    <t>doesKnow6mo</t>
  </si>
  <si>
    <t>dk12answer</t>
  </si>
  <si>
    <t>dk12</t>
  </si>
  <si>
    <t>[Reported knowledge at baseline: has an illness]</t>
  </si>
  <si>
    <t>if(string-length(${dk12answer}) != 0,jr:choice-name(${dk12answer},'${dk12answer}'),'(not a valid caregiver)')</t>
  </si>
  <si>
    <t>doesKnow12now</t>
  </si>
  <si>
    <t>${dk12answer}!='knows'</t>
  </si>
  <si>
    <t>${doesKnow12now}='yes'</t>
  </si>
  <si>
    <t>doesKnow15When</t>
  </si>
  <si>
    <t>doesKnowWhen</t>
  </si>
  <si>
    <t>dk16answer</t>
  </si>
  <si>
    <t>dk16</t>
  </si>
  <si>
    <t>[Reported knowledge at baseline: illness called HIV]</t>
  </si>
  <si>
    <t>if(string-length(${dk16answer}) != 0,jr:choice-name(${dk16answer},'${dk16answer}'),'(not a valid caregiver)')</t>
  </si>
  <si>
    <t>doesKnow16now</t>
  </si>
  <si>
    <t>${doesKnow16now}='yes'</t>
  </si>
  <si>
    <t>doesKnow19When</t>
  </si>
  <si>
    <t>doesKnow23When</t>
  </si>
  <si>
    <t>doesKnow27When</t>
  </si>
  <si>
    <t>beginAttDB-R</t>
  </si>
  <si>
    <t>beginAttDR-R</t>
  </si>
  <si>
    <t>beginDSE-R</t>
  </si>
  <si>
    <t>beginBADD-R</t>
  </si>
  <si>
    <t>before last survey (before June/July)</t>
  </si>
  <si>
    <t>june</t>
  </si>
  <si>
    <t>july</t>
  </si>
  <si>
    <t>august</t>
  </si>
  <si>
    <t>september</t>
  </si>
  <si>
    <t>october</t>
  </si>
  <si>
    <t>november</t>
  </si>
  <si>
    <t>december</t>
  </si>
  <si>
    <t>january</t>
  </si>
  <si>
    <t>february</t>
  </si>
  <si>
    <t>This Month (February)</t>
  </si>
  <si>
    <t>yes, marital status has changed</t>
  </si>
  <si>
    <t>no, no changes</t>
  </si>
  <si>
    <t>wrong_info</t>
  </si>
  <si>
    <t>last survey was not correct</t>
  </si>
  <si>
    <t>MISC27</t>
  </si>
  <si>
    <t>maritalMid</t>
  </si>
  <si>
    <t>[Reported marital status at midline]</t>
  </si>
  <si>
    <t>mMid</t>
  </si>
  <si>
    <t>if(string-length(${maritalMid}) != 0,jr:choice-name(${maritalMid},'${maritalMid}'),'(not a valid caregiver)')</t>
  </si>
  <si>
    <t>MISC28</t>
  </si>
  <si>
    <t>${MISC28}='yes' or ${MISC28}='wrong_info' or ${replacement}='yes'</t>
  </si>
  <si>
    <t>${DHS7W701}!='no' and (${MISC28}='yes' or ${MISC28}='wrong_info')</t>
  </si>
  <si>
    <t>doesKnow12mo</t>
  </si>
  <si>
    <t>[Reported knowledge last survey: has an illness]</t>
  </si>
  <si>
    <t>[Reported knowledge last survey: illness called HIV]</t>
  </si>
  <si>
    <t>${dk16answer}!='knows'</t>
  </si>
  <si>
    <t>dk20answer</t>
  </si>
  <si>
    <t>dk20</t>
  </si>
  <si>
    <t>[Reported knowledge last survey: knows how infected]</t>
  </si>
  <si>
    <t>if(string-length(${dk20answer}) != 0,jr:choice-name(${dk20answer},'${dk20answer}'),'(not a valid caregiver)')</t>
  </si>
  <si>
    <t>doesKnowHIV</t>
  </si>
  <si>
    <t>${dk16answer}='knows'</t>
  </si>
  <si>
    <t>doesKnow20now</t>
  </si>
  <si>
    <t>${dk16answer}='knows' and ${dk20answer}!='knows'</t>
  </si>
  <si>
    <t>${doesKnow16d}='yes' and ${dk16answer}!='knows' and ${dk20answer}!='knows'</t>
  </si>
  <si>
    <t>${doesKnow20}='yes' or ${doesKnow20now}='yes'</t>
  </si>
  <si>
    <t>dk24answer</t>
  </si>
  <si>
    <t>dk24</t>
  </si>
  <si>
    <t>[Reported knowledge last survey: knows can infect others]</t>
  </si>
  <si>
    <t>if(string-length(${dk24answer}) != 0,jr:choice-name(${dk24answer},'${dk24answer}'),'(not a valid caregiver)')</t>
  </si>
  <si>
    <t>doesKnow24now</t>
  </si>
  <si>
    <t>${dk16answer}='knows' and ${dk24answer}!='knows'</t>
  </si>
  <si>
    <t>${doesKnow16d}='yes' and ${dk16answer}!='knows' and ${dk24answer}!='knows'</t>
  </si>
  <si>
    <t>${doesKnow24}='yes' or ${doesKnow24now}='yes'</t>
  </si>
  <si>
    <t>${doesKnow16d}!='yes' and ${dk16answer}!='knows'</t>
  </si>
  <si>
    <t>${doesKnow16d}='yes' and (${MISC22}!='yes' and ${MISC21}!='after') and ${dk16answer}!='knows'</t>
  </si>
  <si>
    <t>${MISC22}!='yes' and ${MISC21}!='after' and ${dk16answer}!='knows'</t>
  </si>
  <si>
    <t>${PDQ1}='yes' and ${dk16answer}!='knows'</t>
  </si>
  <si>
    <t>${PDQ3}='yes' and ${dk16answer}!='knows'</t>
  </si>
  <si>
    <t>${PDQ10}='yes' and ${dk16answer}!='knows'</t>
  </si>
  <si>
    <t>${PDQ14}!='not_at_all' and ${PDQ14}!='dk' and ${dk16answer}!='knows'</t>
  </si>
  <si>
    <t>${PDQ16}!='not_at_all' and ${PDQ16}!='dk' and ${dk16answer}!='knows'</t>
  </si>
  <si>
    <t>${PDQ18}!='not_at_all' and ${PDQ18}!='dk' and ${dk16answer}!='knows'</t>
  </si>
  <si>
    <t>before last survey (before February)</t>
  </si>
  <si>
    <t>march</t>
  </si>
  <si>
    <t>april</t>
  </si>
  <si>
    <t>doesKnowWhen3</t>
  </si>
  <si>
    <t>Do you still live in the same household as you did in June/July?</t>
  </si>
  <si>
    <t>Muchiri kugara pamusha umwechete wamaigara muna June/ July?</t>
  </si>
  <si>
    <t>In the last survey you reported that you were ${mBase}. Has there been any change in your marital status since we talked with you in June/July?</t>
  </si>
  <si>
    <t>Muhurukuro dzatakamboita nemi makatizivisa kuti ${mBase}. Pane here shanduko muwanano yenyu kubvira patapedzisira kutawura nemi muna June /July?</t>
  </si>
  <si>
    <t>When we talked with you in June/July, you said that ${childName} did NOT know that he/she is HIV positive. I'm going to ask you a few follow-up questions about what ${childName} knows and does not know TODAY.</t>
  </si>
  <si>
    <t>Pataka tawura nemi muna June/July makatawura kuti ${childName} haazive kuti ari HIV positive. Ndave kuda kukubvunzai mibvunzo mishoma yakanangana nezvinozivikanwa uye zvisingazivikanwe na ${childName} nhasi?</t>
  </si>
  <si>
    <t>6mo</t>
  </si>
  <si>
    <t>When did your child learn this information?</t>
  </si>
  <si>
    <t>Mwana wenyu akaziva izvi rinhi?</t>
  </si>
  <si>
    <t>15When</t>
  </si>
  <si>
    <t>19When</t>
  </si>
  <si>
    <t>23When</t>
  </si>
  <si>
    <t>27When</t>
  </si>
  <si>
    <t>Previously, you said that ${childName} ${dk12} that [he/she] has some type of medical condition that requires ongoing treatment. How about now? Does [he/she] know that [he/she] has some type of medical condition that requires ongoing treatment?</t>
  </si>
  <si>
    <t>Muhurukuro dzatakamboita makati ${childName} ${dk12} kuti ane hurwere hunoda kuti arambe achinwa mapiritsi nemushonga. Ko izvezvi? Anoziva here kuti ane urwere hunoda kuti munhu arambe achingonwa mapiritsi/mushonga?</t>
  </si>
  <si>
    <t>12now</t>
  </si>
  <si>
    <t>Previously, you said that ${childName} ${dk16} that the medical condition [he/she] has is called HIV. How about now? Does [he/she] know that the medical condition [he/she] has is called HIV?</t>
  </si>
  <si>
    <t>Patakaita hurukuro makati ${childName} ${dk16} kuti hurwere hwaainahwo hunonzi HIV. Ko izvezvi? Anoziva here kuti urwere hwaanahwo hunonzi HIV?</t>
  </si>
  <si>
    <t>16now</t>
  </si>
  <si>
    <t>Do you still live in the same household as you did in February?</t>
  </si>
  <si>
    <t>Muchiri kugara pamusha umwechete wamaigara muna February?</t>
  </si>
  <si>
    <t>In the last survey you reported that you were ${mMid}. Has there been any change in your marital status since we talked with you in February?</t>
  </si>
  <si>
    <t>Muhurukuro dzatakamboita nemi makatizivisa kuti ${mMid}. Pane here shanduko muwanano yenyu kubvira patapedzisira kutawura nemi muna February?</t>
  </si>
  <si>
    <t>When we talked with you in February, we asked what ${childName} knows about his/her HIV status. I'm going to ask you a few follow-up questions about what ${childName} knows and does not know TODAY.</t>
  </si>
  <si>
    <t>Patakataura nemi muna Kukadzi/munaFebruary, takabvunza maererano nezvinozivikanwa na ${childName} maererano nekuve kwake nehutachiwana hweHIV. Ndichakubvunzai mimwe mibvunzo maererano nezvinozivikanwa uye zvisingazivikanwe na ${childName} pazuva ranhasi?</t>
  </si>
  <si>
    <t>12mo</t>
  </si>
  <si>
    <t>You also said that [he/she] ${dk20} how [he/she] was infected with HIV. How about now? Does [he/she] know how [he/she] was infected with HIV?</t>
  </si>
  <si>
    <t>Makataura zvekare kuti ${dk20} kuti akawana hutachiwana hweHIV sei. Ko parizvino? Anoziva here kuti akawana hutachiwana hweHIV sei?</t>
  </si>
  <si>
    <t>20now</t>
  </si>
  <si>
    <t>You also said that ${childName} ${dk24} that [he/she] can pass the infection to someone else. How about now? Does [he/she] know that [he/she] can infect other people with HIV?</t>
  </si>
  <si>
    <t xml:space="preserve">Makataura zvekare kuti ${childName} ${dk24} kuti anogona kupa mumwe munhu utachiwana. Ko parizvino? Anoziva here kuti anogona kupa vamwe vanhu utachiwana hweHIV? </t>
  </si>
  <si>
    <t>24now</t>
  </si>
  <si>
    <t xml:space="preserve">Previously, you said that ${childName} knows that the medical condition [he/she] has is called HIV. </t>
  </si>
  <si>
    <t>Makambotaura kuti ${childName} anoziva kuti urwere hwaainahwo hunonzi HIV.</t>
  </si>
  <si>
    <t>include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</si>
</sst>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0"/>
      <color rgb="FF000000"/>
      <name val="Arial"/>
    </font>
    <font>
      <sz val="12"/>
      <color theme="1"/>
      <name val="Calibri"/>
      <family val="2"/>
      <scheme val="minor"/>
    </font>
    <font>
      <b/>
      <sz val="10"/>
      <color rgb="FF000000"/>
      <name val="Arial"/>
    </font>
    <font>
      <b/>
      <sz val="10"/>
      <color rgb="FF000000"/>
      <name val="Arial"/>
    </font>
    <font>
      <u/>
      <sz val="10"/>
      <color theme="10"/>
      <name val="Arial"/>
    </font>
    <font>
      <u/>
      <sz val="10"/>
      <color theme="11"/>
      <name val="Arial"/>
    </font>
    <font>
      <sz val="10"/>
      <color theme="1"/>
      <name val="Arial"/>
    </font>
    <font>
      <sz val="10"/>
      <name val="Arial"/>
    </font>
    <font>
      <b/>
      <sz val="12"/>
      <color theme="1"/>
      <name val="Calibri"/>
      <family val="2"/>
      <scheme val="minor"/>
    </font>
    <font>
      <b/>
      <sz val="10"/>
      <color theme="1"/>
      <name val="Arial"/>
    </font>
    <font>
      <sz val="8"/>
      <name val="Arial"/>
    </font>
    <font>
      <b/>
      <sz val="10"/>
      <color theme="0"/>
      <name val="Arial"/>
    </font>
    <font>
      <sz val="10"/>
      <color rgb="FF006100"/>
      <name val="Arial"/>
    </font>
    <font>
      <sz val="10"/>
      <color rgb="FF000000"/>
      <name val="Arial"/>
    </font>
    <font>
      <sz val="10"/>
      <color rgb="FF222222"/>
      <name val="Arial"/>
    </font>
    <font>
      <u/>
      <sz val="10"/>
      <color rgb="FF0000FF"/>
      <name val="Arial"/>
    </font>
    <font>
      <b/>
      <sz val="10"/>
      <name val="Arial"/>
    </font>
    <font>
      <sz val="10"/>
      <color theme="1"/>
      <name val="Arial"/>
      <family val="2"/>
    </font>
    <font>
      <b/>
      <sz val="10"/>
      <color theme="1"/>
      <name val="Arial"/>
      <family val="2"/>
    </font>
    <font>
      <b/>
      <sz val="10"/>
      <color rgb="FF000000"/>
      <name val="Arial"/>
      <family val="2"/>
    </font>
    <font>
      <sz val="10"/>
      <color rgb="FF000000"/>
      <name val="Arial"/>
      <family val="2"/>
    </font>
  </fonts>
  <fills count="8">
    <fill>
      <patternFill patternType="none"/>
    </fill>
    <fill>
      <patternFill patternType="gray125"/>
    </fill>
    <fill>
      <patternFill patternType="solid">
        <fgColor theme="7"/>
        <bgColor indexed="64"/>
      </patternFill>
    </fill>
    <fill>
      <patternFill patternType="solid">
        <fgColor theme="7" tint="0.79998168889431442"/>
        <bgColor indexed="64"/>
      </patternFill>
    </fill>
    <fill>
      <patternFill patternType="solid">
        <fgColor theme="7" tint="0.79998168889431442"/>
        <bgColor rgb="FF000000"/>
      </patternFill>
    </fill>
    <fill>
      <patternFill patternType="solid">
        <fgColor rgb="FFFFFF00"/>
        <bgColor indexed="64"/>
      </patternFill>
    </fill>
    <fill>
      <patternFill patternType="solid">
        <fgColor theme="9" tint="0.79998168889431442"/>
        <bgColor indexed="64"/>
      </patternFill>
    </fill>
    <fill>
      <patternFill patternType="solid">
        <fgColor theme="3" tint="0.79998168889431442"/>
        <bgColor indexed="64"/>
      </patternFill>
    </fill>
  </fills>
  <borders count="1">
    <border>
      <left/>
      <right/>
      <top/>
      <bottom/>
      <diagonal/>
    </border>
  </borders>
  <cellStyleXfs count="4578">
    <xf numFmtId="0" fontId="0" fillId="0" borderId="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1" fillId="0" borderId="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cellStyleXfs>
  <cellXfs count="96">
    <xf numFmtId="0" fontId="0" fillId="0" borderId="0" xfId="0" applyAlignment="1">
      <alignment wrapText="1"/>
    </xf>
    <xf numFmtId="0" fontId="2" fillId="0" borderId="0" xfId="0" applyFont="1" applyAlignment="1">
      <alignment vertical="top" wrapText="1"/>
    </xf>
    <xf numFmtId="0" fontId="0" fillId="0" borderId="0" xfId="0" applyAlignment="1">
      <alignment vertical="top" wrapText="1"/>
    </xf>
    <xf numFmtId="0" fontId="3" fillId="0" borderId="0" xfId="0" applyFont="1" applyAlignment="1">
      <alignment vertical="top" wrapText="1"/>
    </xf>
    <xf numFmtId="0" fontId="0" fillId="0" borderId="0" xfId="0" applyFont="1" applyAlignment="1">
      <alignment vertical="top" wrapText="1"/>
    </xf>
    <xf numFmtId="0" fontId="0" fillId="0" borderId="0" xfId="0" applyFont="1" applyFill="1" applyBorder="1" applyAlignment="1">
      <alignment vertical="top" wrapText="1"/>
    </xf>
    <xf numFmtId="0" fontId="0" fillId="0" borderId="0" xfId="0"/>
    <xf numFmtId="0" fontId="6" fillId="0" borderId="0" xfId="305" applyFont="1" applyFill="1" applyAlignment="1" applyProtection="1">
      <alignment vertical="top" wrapText="1"/>
      <protection locked="0"/>
    </xf>
    <xf numFmtId="0" fontId="8" fillId="0" borderId="0" xfId="0" applyFont="1"/>
    <xf numFmtId="0" fontId="8" fillId="0" borderId="0" xfId="0" applyFont="1" applyAlignment="1">
      <alignment wrapText="1"/>
    </xf>
    <xf numFmtId="0" fontId="2" fillId="0" borderId="0" xfId="0" applyFont="1" applyFill="1" applyAlignment="1">
      <alignment horizontal="left" vertical="top" wrapText="1"/>
    </xf>
    <xf numFmtId="0" fontId="6" fillId="0" borderId="0" xfId="0" applyFont="1" applyFill="1" applyAlignment="1">
      <alignment horizontal="left" vertical="top" wrapText="1"/>
    </xf>
    <xf numFmtId="0" fontId="0" fillId="0" borderId="0" xfId="0" applyFont="1" applyFill="1" applyAlignment="1">
      <alignment horizontal="left" vertical="top" wrapText="1"/>
    </xf>
    <xf numFmtId="0" fontId="0" fillId="0" borderId="0" xfId="0" applyFont="1" applyFill="1" applyAlignment="1">
      <alignment horizontal="left" vertical="top"/>
    </xf>
    <xf numFmtId="0" fontId="0" fillId="0" borderId="0" xfId="0" applyFill="1" applyAlignment="1">
      <alignment horizontal="left" vertical="top" wrapText="1"/>
    </xf>
    <xf numFmtId="0" fontId="2" fillId="0" borderId="0" xfId="0" applyFont="1" applyBorder="1" applyAlignment="1">
      <alignment vertical="top" wrapText="1"/>
    </xf>
    <xf numFmtId="0" fontId="0" fillId="0" borderId="0" xfId="0" applyFont="1" applyBorder="1" applyAlignment="1">
      <alignment vertical="top" wrapText="1"/>
    </xf>
    <xf numFmtId="0" fontId="2" fillId="0" borderId="0" xfId="0" applyFont="1" applyAlignment="1">
      <alignment horizontal="left" vertical="top" wrapText="1"/>
    </xf>
    <xf numFmtId="0" fontId="0" fillId="0" borderId="0" xfId="0" applyFill="1" applyAlignment="1">
      <alignment vertical="top" wrapText="1"/>
    </xf>
    <xf numFmtId="0" fontId="11" fillId="2" borderId="0" xfId="0" applyFont="1" applyFill="1" applyAlignment="1">
      <alignment horizontal="left" vertical="top" wrapText="1"/>
    </xf>
    <xf numFmtId="0" fontId="0" fillId="3" borderId="0" xfId="0" applyFill="1" applyAlignment="1">
      <alignment vertical="top" wrapText="1"/>
    </xf>
    <xf numFmtId="0" fontId="2" fillId="3" borderId="0" xfId="0" applyFont="1" applyFill="1" applyAlignment="1">
      <alignment vertical="top" wrapText="1"/>
    </xf>
    <xf numFmtId="0" fontId="2" fillId="3" borderId="0" xfId="0" applyFont="1" applyFill="1" applyAlignment="1">
      <alignment wrapText="1"/>
    </xf>
    <xf numFmtId="0" fontId="0" fillId="3" borderId="0" xfId="0" applyFill="1" applyAlignment="1">
      <alignment wrapText="1"/>
    </xf>
    <xf numFmtId="0" fontId="0" fillId="3" borderId="0" xfId="0" applyFill="1"/>
    <xf numFmtId="0" fontId="8" fillId="3" borderId="0" xfId="0" applyFont="1" applyFill="1"/>
    <xf numFmtId="0" fontId="0" fillId="3" borderId="0" xfId="0" applyFont="1" applyFill="1" applyAlignment="1">
      <alignment horizontal="left" vertical="top" wrapText="1"/>
    </xf>
    <xf numFmtId="0" fontId="9" fillId="3" borderId="0" xfId="0" applyFont="1" applyFill="1" applyAlignment="1" applyProtection="1">
      <alignment vertical="top" wrapText="1"/>
    </xf>
    <xf numFmtId="0" fontId="9" fillId="3" borderId="0" xfId="0" applyFont="1" applyFill="1" applyAlignment="1" applyProtection="1">
      <alignment horizontal="center" vertical="top" wrapText="1"/>
    </xf>
    <xf numFmtId="0" fontId="6" fillId="3" borderId="0" xfId="0" applyFont="1" applyFill="1" applyAlignment="1" applyProtection="1">
      <alignment vertical="top" wrapText="1"/>
    </xf>
    <xf numFmtId="0" fontId="6" fillId="3" borderId="0" xfId="0" applyFont="1" applyFill="1" applyAlignment="1" applyProtection="1">
      <alignment horizontal="center" vertical="top" wrapText="1"/>
    </xf>
    <xf numFmtId="0" fontId="0" fillId="4" borderId="0" xfId="0" applyFill="1" applyAlignment="1">
      <alignment vertical="top" wrapText="1"/>
    </xf>
    <xf numFmtId="0" fontId="0" fillId="0" borderId="0" xfId="0" applyFont="1" applyFill="1" applyAlignment="1">
      <alignment vertical="top" wrapText="1"/>
    </xf>
    <xf numFmtId="0" fontId="6" fillId="0" borderId="0" xfId="0" applyFont="1" applyFill="1" applyAlignment="1">
      <alignment vertical="top" wrapText="1"/>
    </xf>
    <xf numFmtId="0" fontId="0" fillId="0" borderId="0" xfId="0" applyFill="1" applyAlignment="1">
      <alignment vertical="top"/>
    </xf>
    <xf numFmtId="0" fontId="2" fillId="0" borderId="0" xfId="0" applyFont="1" applyFill="1" applyAlignment="1">
      <alignment vertical="top" wrapText="1"/>
    </xf>
    <xf numFmtId="0" fontId="3" fillId="0" borderId="0" xfId="0" applyFont="1" applyAlignment="1">
      <alignment horizontal="left" vertical="top" wrapText="1"/>
    </xf>
    <xf numFmtId="0" fontId="0" fillId="0" borderId="0" xfId="0" applyFill="1"/>
    <xf numFmtId="0" fontId="7" fillId="0" borderId="0" xfId="0" applyFont="1" applyAlignment="1"/>
    <xf numFmtId="0" fontId="13" fillId="0" borderId="0" xfId="0" applyFont="1" applyAlignment="1"/>
    <xf numFmtId="0" fontId="0" fillId="0" borderId="0" xfId="0" applyFont="1" applyAlignment="1"/>
    <xf numFmtId="0" fontId="3" fillId="0" borderId="0" xfId="0" applyFont="1" applyFill="1" applyAlignment="1">
      <alignment vertical="top" wrapText="1"/>
    </xf>
    <xf numFmtId="0" fontId="9" fillId="0" borderId="0" xfId="0" applyFont="1" applyFill="1" applyAlignment="1" applyProtection="1">
      <alignment vertical="top"/>
      <protection locked="0"/>
    </xf>
    <xf numFmtId="0" fontId="13" fillId="0" borderId="0" xfId="0" applyFont="1" applyFill="1" applyAlignment="1">
      <alignment vertical="top"/>
    </xf>
    <xf numFmtId="0" fontId="7" fillId="0" borderId="0" xfId="0" applyFont="1" applyFill="1" applyAlignment="1">
      <alignment vertical="top"/>
    </xf>
    <xf numFmtId="0" fontId="7" fillId="0" borderId="0" xfId="0" applyFont="1" applyFill="1" applyAlignment="1">
      <alignment vertical="top" wrapText="1"/>
    </xf>
    <xf numFmtId="0" fontId="13" fillId="0" borderId="0" xfId="0" applyFont="1" applyFill="1" applyAlignment="1">
      <alignment vertical="top" wrapText="1"/>
    </xf>
    <xf numFmtId="0" fontId="7" fillId="0" borderId="0" xfId="3934" applyFont="1" applyFill="1" applyAlignment="1">
      <alignment vertical="top" wrapText="1"/>
    </xf>
    <xf numFmtId="0" fontId="14" fillId="0" borderId="0" xfId="0" applyFont="1" applyFill="1" applyAlignment="1">
      <alignment vertical="top" wrapText="1"/>
    </xf>
    <xf numFmtId="0" fontId="15" fillId="0" borderId="0" xfId="0" applyFont="1" applyFill="1" applyAlignment="1">
      <alignment vertical="top" wrapText="1"/>
    </xf>
    <xf numFmtId="0" fontId="16" fillId="0" borderId="0" xfId="0" applyFont="1" applyAlignment="1"/>
    <xf numFmtId="0" fontId="12" fillId="0" borderId="0" xfId="0" applyFont="1" applyFill="1" applyAlignment="1">
      <alignment vertical="top" wrapText="1"/>
    </xf>
    <xf numFmtId="0" fontId="7" fillId="0" borderId="0" xfId="0" applyFont="1" applyAlignment="1" applyProtection="1">
      <alignment vertical="top" wrapText="1"/>
      <protection locked="0"/>
    </xf>
    <xf numFmtId="0" fontId="0" fillId="0" borderId="0" xfId="0" applyFont="1" applyAlignment="1">
      <alignment vertical="top"/>
    </xf>
    <xf numFmtId="0" fontId="0" fillId="3" borderId="0" xfId="0" applyFont="1" applyFill="1" applyAlignment="1">
      <alignment vertical="top"/>
    </xf>
    <xf numFmtId="0" fontId="0" fillId="3" borderId="0" xfId="0" applyFont="1" applyFill="1" applyAlignment="1">
      <alignment vertical="top" wrapText="1"/>
    </xf>
    <xf numFmtId="0" fontId="6" fillId="0" borderId="0" xfId="0" applyFont="1" applyAlignment="1" applyProtection="1">
      <alignment vertical="top" wrapText="1"/>
      <protection locked="0"/>
    </xf>
    <xf numFmtId="0" fontId="6" fillId="0" borderId="0" xfId="0" applyFont="1" applyAlignment="1" applyProtection="1">
      <alignment vertical="top" wrapText="1"/>
    </xf>
    <xf numFmtId="0" fontId="0" fillId="0" borderId="0" xfId="0" applyFont="1" applyAlignment="1" applyProtection="1">
      <alignment vertical="top"/>
      <protection locked="0"/>
    </xf>
    <xf numFmtId="0" fontId="0" fillId="0" borderId="0" xfId="0" applyFont="1" applyAlignment="1" applyProtection="1">
      <alignment vertical="top" wrapText="1"/>
      <protection locked="0"/>
    </xf>
    <xf numFmtId="0" fontId="0" fillId="0" borderId="0" xfId="0" applyFont="1" applyAlignment="1" applyProtection="1">
      <alignment vertical="top" wrapText="1"/>
    </xf>
    <xf numFmtId="0" fontId="18" fillId="0" borderId="0" xfId="305" applyFont="1" applyAlignment="1" applyProtection="1">
      <alignment horizontal="left" vertical="top" wrapText="1"/>
      <protection locked="0"/>
    </xf>
    <xf numFmtId="0" fontId="18" fillId="3" borderId="0" xfId="0" applyFont="1" applyFill="1" applyAlignment="1" applyProtection="1">
      <alignment vertical="top" wrapText="1"/>
    </xf>
    <xf numFmtId="0" fontId="18" fillId="0" borderId="0" xfId="305" applyFont="1" applyFill="1" applyAlignment="1" applyProtection="1">
      <alignment vertical="top" wrapText="1"/>
      <protection locked="0"/>
    </xf>
    <xf numFmtId="0" fontId="18" fillId="0" borderId="0" xfId="305" applyFont="1" applyAlignment="1" applyProtection="1">
      <alignment vertical="top" wrapText="1"/>
      <protection locked="0"/>
    </xf>
    <xf numFmtId="0" fontId="19" fillId="0" borderId="0" xfId="0" applyFont="1" applyAlignment="1" applyProtection="1">
      <alignment vertical="top" wrapText="1"/>
      <protection locked="0"/>
    </xf>
    <xf numFmtId="14" fontId="18" fillId="0" borderId="0" xfId="305" applyNumberFormat="1" applyFont="1" applyFill="1" applyAlignment="1" applyProtection="1">
      <alignment vertical="top" wrapText="1"/>
      <protection locked="0"/>
    </xf>
    <xf numFmtId="0" fontId="17" fillId="0" borderId="0" xfId="305" applyFont="1" applyAlignment="1" applyProtection="1">
      <alignment horizontal="left" vertical="top" wrapText="1"/>
      <protection locked="0"/>
    </xf>
    <xf numFmtId="0" fontId="17" fillId="3" borderId="0" xfId="0" applyFont="1" applyFill="1" applyAlignment="1" applyProtection="1">
      <alignment vertical="top" wrapText="1"/>
    </xf>
    <xf numFmtId="0" fontId="17" fillId="0" borderId="0" xfId="305" applyFont="1" applyFill="1" applyAlignment="1" applyProtection="1">
      <alignment vertical="top" wrapText="1"/>
      <protection locked="0"/>
    </xf>
    <xf numFmtId="0" fontId="17" fillId="0" borderId="0" xfId="305" applyFont="1" applyAlignment="1" applyProtection="1">
      <alignment vertical="top" wrapText="1"/>
      <protection locked="0"/>
    </xf>
    <xf numFmtId="14" fontId="17" fillId="0" borderId="0" xfId="305" applyNumberFormat="1" applyFont="1" applyAlignment="1" applyProtection="1">
      <alignment vertical="top" wrapText="1"/>
      <protection locked="0"/>
    </xf>
    <xf numFmtId="0" fontId="20" fillId="0" borderId="0" xfId="0" applyFont="1" applyAlignment="1" applyProtection="1">
      <alignment vertical="top" wrapText="1"/>
      <protection locked="0"/>
    </xf>
    <xf numFmtId="0" fontId="20" fillId="0" borderId="0" xfId="0" applyFont="1" applyAlignment="1">
      <alignment vertical="top"/>
    </xf>
    <xf numFmtId="0" fontId="17" fillId="5" borderId="0" xfId="305" applyFont="1" applyFill="1" applyAlignment="1" applyProtection="1">
      <alignment vertical="top" wrapText="1"/>
      <protection locked="0"/>
    </xf>
    <xf numFmtId="0" fontId="17" fillId="0" borderId="0" xfId="0" applyFont="1" applyAlignment="1">
      <alignment vertical="top"/>
    </xf>
    <xf numFmtId="0" fontId="17" fillId="0" borderId="0" xfId="0" applyFont="1" applyAlignment="1" applyProtection="1">
      <alignment vertical="top" wrapText="1"/>
      <protection locked="0"/>
    </xf>
    <xf numFmtId="0" fontId="17" fillId="0" borderId="0" xfId="0" applyFont="1" applyFill="1" applyAlignment="1">
      <alignment vertical="top"/>
    </xf>
    <xf numFmtId="0" fontId="17" fillId="0" borderId="0" xfId="0" applyFont="1" applyFill="1" applyAlignment="1" applyProtection="1">
      <alignment vertical="top" wrapText="1"/>
      <protection locked="0"/>
    </xf>
    <xf numFmtId="0" fontId="17" fillId="0" borderId="0" xfId="0" applyFont="1" applyFill="1" applyAlignment="1">
      <alignment vertical="top" wrapText="1"/>
    </xf>
    <xf numFmtId="14" fontId="17" fillId="0" borderId="0" xfId="305" applyNumberFormat="1" applyFont="1" applyFill="1" applyAlignment="1" applyProtection="1">
      <alignment vertical="top" wrapText="1"/>
      <protection locked="0"/>
    </xf>
    <xf numFmtId="0" fontId="20" fillId="0" borderId="0" xfId="0" applyFont="1" applyAlignment="1" applyProtection="1">
      <alignment vertical="top"/>
      <protection locked="0"/>
    </xf>
    <xf numFmtId="0" fontId="6" fillId="0" borderId="0" xfId="305" applyFont="1" applyAlignment="1" applyProtection="1">
      <alignment vertical="top" wrapText="1"/>
      <protection locked="0"/>
    </xf>
    <xf numFmtId="0" fontId="6" fillId="0" borderId="0" xfId="305" applyFont="1" applyAlignment="1" applyProtection="1">
      <alignment horizontal="left" vertical="top" wrapText="1"/>
      <protection locked="0"/>
    </xf>
    <xf numFmtId="0" fontId="6" fillId="0" borderId="0" xfId="0" applyFont="1" applyFill="1" applyAlignment="1" applyProtection="1">
      <alignment vertical="top" wrapText="1"/>
      <protection locked="0"/>
    </xf>
    <xf numFmtId="0" fontId="0" fillId="0" borderId="0" xfId="0" applyAlignment="1">
      <alignment vertical="top"/>
    </xf>
    <xf numFmtId="0" fontId="0" fillId="3" borderId="0" xfId="0" applyFill="1" applyAlignment="1">
      <alignment vertical="top"/>
    </xf>
    <xf numFmtId="0" fontId="7" fillId="5" borderId="0" xfId="0" applyFont="1" applyFill="1" applyAlignment="1" applyProtection="1">
      <alignment vertical="top" wrapText="1"/>
      <protection locked="0"/>
    </xf>
    <xf numFmtId="0" fontId="9" fillId="0" borderId="0" xfId="305" applyFont="1" applyAlignment="1" applyProtection="1">
      <alignment vertical="top" wrapText="1"/>
      <protection locked="0"/>
    </xf>
    <xf numFmtId="0" fontId="13" fillId="0" borderId="0" xfId="0" applyFont="1" applyAlignment="1" applyProtection="1">
      <alignment vertical="top" wrapText="1"/>
      <protection locked="0"/>
    </xf>
    <xf numFmtId="0" fontId="13" fillId="0" borderId="0" xfId="0" applyFont="1" applyAlignment="1" applyProtection="1">
      <alignment vertical="top"/>
      <protection locked="0"/>
    </xf>
    <xf numFmtId="0" fontId="0" fillId="5" borderId="0" xfId="0" applyFill="1" applyAlignment="1">
      <alignment vertical="top"/>
    </xf>
    <xf numFmtId="0" fontId="0" fillId="6" borderId="0" xfId="0" applyFont="1" applyFill="1" applyAlignment="1">
      <alignment vertical="top"/>
    </xf>
    <xf numFmtId="0" fontId="0" fillId="6" borderId="0" xfId="0" applyFill="1" applyAlignment="1">
      <alignment vertical="top" wrapText="1"/>
    </xf>
    <xf numFmtId="0" fontId="0" fillId="6" borderId="0" xfId="0" applyFont="1" applyFill="1" applyAlignment="1">
      <alignment vertical="top" wrapText="1"/>
    </xf>
    <xf numFmtId="0" fontId="0" fillId="7" borderId="0" xfId="0" applyFont="1" applyFill="1" applyAlignment="1">
      <alignment vertical="top" wrapText="1"/>
    </xf>
  </cellXfs>
  <cellStyles count="4578">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5" builtinId="9" hidden="1"/>
    <cellStyle name="Followed Hyperlink" xfId="2237"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5" builtinId="9" hidden="1"/>
    <cellStyle name="Followed Hyperlink" xfId="3327" builtinId="9" hidden="1"/>
    <cellStyle name="Followed Hyperlink" xfId="3329" builtinId="9" hidden="1"/>
    <cellStyle name="Followed Hyperlink" xfId="3331" builtinId="9" hidden="1"/>
    <cellStyle name="Followed Hyperlink" xfId="3333" builtinId="9" hidden="1"/>
    <cellStyle name="Followed Hyperlink" xfId="3335" builtinId="9" hidden="1"/>
    <cellStyle name="Followed Hyperlink" xfId="3337" builtinId="9" hidden="1"/>
    <cellStyle name="Followed Hyperlink" xfId="3339" builtinId="9" hidden="1"/>
    <cellStyle name="Followed Hyperlink" xfId="3341" builtinId="9" hidden="1"/>
    <cellStyle name="Followed Hyperlink" xfId="3343" builtinId="9" hidden="1"/>
    <cellStyle name="Followed Hyperlink" xfId="3345" builtinId="9" hidden="1"/>
    <cellStyle name="Followed Hyperlink" xfId="3347" builtinId="9" hidden="1"/>
    <cellStyle name="Followed Hyperlink" xfId="3349" builtinId="9" hidden="1"/>
    <cellStyle name="Followed Hyperlink" xfId="3351" builtinId="9" hidden="1"/>
    <cellStyle name="Followed Hyperlink" xfId="3353" builtinId="9" hidden="1"/>
    <cellStyle name="Followed Hyperlink" xfId="3355" builtinId="9" hidden="1"/>
    <cellStyle name="Followed Hyperlink" xfId="3357" builtinId="9" hidden="1"/>
    <cellStyle name="Followed Hyperlink" xfId="3359" builtinId="9" hidden="1"/>
    <cellStyle name="Followed Hyperlink" xfId="3361" builtinId="9" hidden="1"/>
    <cellStyle name="Followed Hyperlink" xfId="3363"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6" builtinId="9" hidden="1"/>
    <cellStyle name="Followed Hyperlink" xfId="3937" builtinId="9" hidden="1"/>
    <cellStyle name="Followed Hyperlink" xfId="3938" builtinId="9" hidden="1"/>
    <cellStyle name="Followed Hyperlink" xfId="3939" builtinId="9" hidden="1"/>
    <cellStyle name="Followed Hyperlink" xfId="3940" builtinId="9" hidden="1"/>
    <cellStyle name="Followed Hyperlink" xfId="3941" builtinId="9" hidden="1"/>
    <cellStyle name="Followed Hyperlink" xfId="3942" builtinId="9" hidden="1"/>
    <cellStyle name="Followed Hyperlink" xfId="3943" builtinId="9" hidden="1"/>
    <cellStyle name="Followed Hyperlink" xfId="3944" builtinId="9" hidden="1"/>
    <cellStyle name="Followed Hyperlink" xfId="3945" builtinId="9" hidden="1"/>
    <cellStyle name="Followed Hyperlink" xfId="3946" builtinId="9" hidden="1"/>
    <cellStyle name="Followed Hyperlink" xfId="3947" builtinId="9" hidden="1"/>
    <cellStyle name="Followed Hyperlink" xfId="3948" builtinId="9" hidden="1"/>
    <cellStyle name="Followed Hyperlink" xfId="3949" builtinId="9" hidden="1"/>
    <cellStyle name="Followed Hyperlink" xfId="3950" builtinId="9" hidden="1"/>
    <cellStyle name="Followed Hyperlink" xfId="3951" builtinId="9" hidden="1"/>
    <cellStyle name="Followed Hyperlink" xfId="3952" builtinId="9" hidden="1"/>
    <cellStyle name="Followed Hyperlink" xfId="3953" builtinId="9" hidden="1"/>
    <cellStyle name="Followed Hyperlink" xfId="3954" builtinId="9" hidden="1"/>
    <cellStyle name="Followed Hyperlink" xfId="3955" builtinId="9" hidden="1"/>
    <cellStyle name="Followed Hyperlink" xfId="3956" builtinId="9" hidden="1"/>
    <cellStyle name="Followed Hyperlink" xfId="3957" builtinId="9" hidden="1"/>
    <cellStyle name="Followed Hyperlink" xfId="3958" builtinId="9" hidden="1"/>
    <cellStyle name="Followed Hyperlink" xfId="3959" builtinId="9" hidden="1"/>
    <cellStyle name="Followed Hyperlink" xfId="3960" builtinId="9" hidden="1"/>
    <cellStyle name="Followed Hyperlink" xfId="3961" builtinId="9" hidden="1"/>
    <cellStyle name="Followed Hyperlink" xfId="3962" builtinId="9" hidden="1"/>
    <cellStyle name="Followed Hyperlink" xfId="3963" builtinId="9" hidden="1"/>
    <cellStyle name="Followed Hyperlink" xfId="3964" builtinId="9" hidden="1"/>
    <cellStyle name="Followed Hyperlink" xfId="3965" builtinId="9" hidden="1"/>
    <cellStyle name="Followed Hyperlink" xfId="3966" builtinId="9" hidden="1"/>
    <cellStyle name="Followed Hyperlink" xfId="3967" builtinId="9" hidden="1"/>
    <cellStyle name="Followed Hyperlink" xfId="3968" builtinId="9" hidden="1"/>
    <cellStyle name="Followed Hyperlink" xfId="3969" builtinId="9" hidden="1"/>
    <cellStyle name="Followed Hyperlink" xfId="3970" builtinId="9" hidden="1"/>
    <cellStyle name="Followed Hyperlink" xfId="3971" builtinId="9" hidden="1"/>
    <cellStyle name="Followed Hyperlink" xfId="3972" builtinId="9" hidden="1"/>
    <cellStyle name="Followed Hyperlink" xfId="3973" builtinId="9" hidden="1"/>
    <cellStyle name="Followed Hyperlink" xfId="3974" builtinId="9" hidden="1"/>
    <cellStyle name="Followed Hyperlink" xfId="3975" builtinId="9" hidden="1"/>
    <cellStyle name="Followed Hyperlink" xfId="3976" builtinId="9" hidden="1"/>
    <cellStyle name="Followed Hyperlink" xfId="3977" builtinId="9" hidden="1"/>
    <cellStyle name="Followed Hyperlink" xfId="3978" builtinId="9" hidden="1"/>
    <cellStyle name="Followed Hyperlink" xfId="3979" builtinId="9" hidden="1"/>
    <cellStyle name="Followed Hyperlink" xfId="3980" builtinId="9" hidden="1"/>
    <cellStyle name="Followed Hyperlink" xfId="3981" builtinId="9" hidden="1"/>
    <cellStyle name="Followed Hyperlink" xfId="3982" builtinId="9" hidden="1"/>
    <cellStyle name="Followed Hyperlink" xfId="3983" builtinId="9" hidden="1"/>
    <cellStyle name="Followed Hyperlink" xfId="3984" builtinId="9" hidden="1"/>
    <cellStyle name="Followed Hyperlink" xfId="3985" builtinId="9" hidden="1"/>
    <cellStyle name="Followed Hyperlink" xfId="3986" builtinId="9" hidden="1"/>
    <cellStyle name="Followed Hyperlink" xfId="3987" builtinId="9" hidden="1"/>
    <cellStyle name="Followed Hyperlink" xfId="3988" builtinId="9" hidden="1"/>
    <cellStyle name="Followed Hyperlink" xfId="3989" builtinId="9" hidden="1"/>
    <cellStyle name="Followed Hyperlink" xfId="3990" builtinId="9" hidden="1"/>
    <cellStyle name="Followed Hyperlink" xfId="3991" builtinId="9" hidden="1"/>
    <cellStyle name="Followed Hyperlink" xfId="3992" builtinId="9" hidden="1"/>
    <cellStyle name="Followed Hyperlink" xfId="3993" builtinId="9" hidden="1"/>
    <cellStyle name="Followed Hyperlink" xfId="3994" builtinId="9" hidden="1"/>
    <cellStyle name="Followed Hyperlink" xfId="3995" builtinId="9" hidden="1"/>
    <cellStyle name="Followed Hyperlink" xfId="3996" builtinId="9" hidden="1"/>
    <cellStyle name="Followed Hyperlink" xfId="3997" builtinId="9" hidden="1"/>
    <cellStyle name="Followed Hyperlink" xfId="3998" builtinId="9" hidden="1"/>
    <cellStyle name="Followed Hyperlink" xfId="3999" builtinId="9" hidden="1"/>
    <cellStyle name="Followed Hyperlink" xfId="4000" builtinId="9" hidden="1"/>
    <cellStyle name="Followed Hyperlink" xfId="4001" builtinId="9" hidden="1"/>
    <cellStyle name="Followed Hyperlink" xfId="4002" builtinId="9" hidden="1"/>
    <cellStyle name="Followed Hyperlink" xfId="4003" builtinId="9" hidden="1"/>
    <cellStyle name="Followed Hyperlink" xfId="4004" builtinId="9" hidden="1"/>
    <cellStyle name="Followed Hyperlink" xfId="4005" builtinId="9" hidden="1"/>
    <cellStyle name="Followed Hyperlink" xfId="4006" builtinId="9" hidden="1"/>
    <cellStyle name="Followed Hyperlink" xfId="4007" builtinId="9" hidden="1"/>
    <cellStyle name="Followed Hyperlink" xfId="4008" builtinId="9" hidden="1"/>
    <cellStyle name="Followed Hyperlink" xfId="4009" builtinId="9" hidden="1"/>
    <cellStyle name="Followed Hyperlink" xfId="4010" builtinId="9" hidden="1"/>
    <cellStyle name="Followed Hyperlink" xfId="4011" builtinId="9" hidden="1"/>
    <cellStyle name="Followed Hyperlink" xfId="4012" builtinId="9" hidden="1"/>
    <cellStyle name="Followed Hyperlink" xfId="4013" builtinId="9" hidden="1"/>
    <cellStyle name="Followed Hyperlink" xfId="4014" builtinId="9" hidden="1"/>
    <cellStyle name="Followed Hyperlink" xfId="4015" builtinId="9" hidden="1"/>
    <cellStyle name="Followed Hyperlink" xfId="4016" builtinId="9" hidden="1"/>
    <cellStyle name="Followed Hyperlink" xfId="4017" builtinId="9" hidden="1"/>
    <cellStyle name="Followed Hyperlink" xfId="4018" builtinId="9" hidden="1"/>
    <cellStyle name="Followed Hyperlink" xfId="4019" builtinId="9" hidden="1"/>
    <cellStyle name="Followed Hyperlink" xfId="4020" builtinId="9" hidden="1"/>
    <cellStyle name="Followed Hyperlink" xfId="4021" builtinId="9" hidden="1"/>
    <cellStyle name="Followed Hyperlink" xfId="4022" builtinId="9" hidden="1"/>
    <cellStyle name="Followed Hyperlink" xfId="4023" builtinId="9" hidden="1"/>
    <cellStyle name="Followed Hyperlink" xfId="4024" builtinId="9" hidden="1"/>
    <cellStyle name="Followed Hyperlink" xfId="4025" builtinId="9" hidden="1"/>
    <cellStyle name="Followed Hyperlink" xfId="4026" builtinId="9" hidden="1"/>
    <cellStyle name="Followed Hyperlink" xfId="4027" builtinId="9" hidden="1"/>
    <cellStyle name="Followed Hyperlink" xfId="4028" builtinId="9" hidden="1"/>
    <cellStyle name="Followed Hyperlink" xfId="4029" builtinId="9" hidden="1"/>
    <cellStyle name="Followed Hyperlink" xfId="4030" builtinId="9" hidden="1"/>
    <cellStyle name="Followed Hyperlink" xfId="4031" builtinId="9" hidden="1"/>
    <cellStyle name="Followed Hyperlink" xfId="4032" builtinId="9" hidden="1"/>
    <cellStyle name="Followed Hyperlink" xfId="4033" builtinId="9" hidden="1"/>
    <cellStyle name="Followed Hyperlink" xfId="4034" builtinId="9" hidden="1"/>
    <cellStyle name="Followed Hyperlink" xfId="4035" builtinId="9" hidden="1"/>
    <cellStyle name="Followed Hyperlink" xfId="4036" builtinId="9" hidden="1"/>
    <cellStyle name="Followed Hyperlink" xfId="4037" builtinId="9" hidden="1"/>
    <cellStyle name="Followed Hyperlink" xfId="4038" builtinId="9" hidden="1"/>
    <cellStyle name="Followed Hyperlink" xfId="4039" builtinId="9" hidden="1"/>
    <cellStyle name="Followed Hyperlink" xfId="4040" builtinId="9" hidden="1"/>
    <cellStyle name="Followed Hyperlink" xfId="4041" builtinId="9" hidden="1"/>
    <cellStyle name="Followed Hyperlink" xfId="4042" builtinId="9" hidden="1"/>
    <cellStyle name="Followed Hyperlink" xfId="4043" builtinId="9" hidden="1"/>
    <cellStyle name="Followed Hyperlink" xfId="4044" builtinId="9" hidden="1"/>
    <cellStyle name="Followed Hyperlink" xfId="4045" builtinId="9" hidden="1"/>
    <cellStyle name="Followed Hyperlink" xfId="4046" builtinId="9" hidden="1"/>
    <cellStyle name="Followed Hyperlink" xfId="4047" builtinId="9" hidden="1"/>
    <cellStyle name="Followed Hyperlink" xfId="4048" builtinId="9" hidden="1"/>
    <cellStyle name="Followed Hyperlink" xfId="4049" builtinId="9" hidden="1"/>
    <cellStyle name="Followed Hyperlink" xfId="4050" builtinId="9" hidden="1"/>
    <cellStyle name="Followed Hyperlink" xfId="4051" builtinId="9" hidden="1"/>
    <cellStyle name="Followed Hyperlink" xfId="4052" builtinId="9" hidden="1"/>
    <cellStyle name="Followed Hyperlink" xfId="4053" builtinId="9" hidden="1"/>
    <cellStyle name="Followed Hyperlink" xfId="4054" builtinId="9" hidden="1"/>
    <cellStyle name="Followed Hyperlink" xfId="4055" builtinId="9" hidden="1"/>
    <cellStyle name="Followed Hyperlink" xfId="4056" builtinId="9" hidden="1"/>
    <cellStyle name="Followed Hyperlink" xfId="4057" builtinId="9" hidden="1"/>
    <cellStyle name="Followed Hyperlink" xfId="4058" builtinId="9" hidden="1"/>
    <cellStyle name="Followed Hyperlink" xfId="4059" builtinId="9" hidden="1"/>
    <cellStyle name="Followed Hyperlink" xfId="4060" builtinId="9" hidden="1"/>
    <cellStyle name="Followed Hyperlink" xfId="4061" builtinId="9" hidden="1"/>
    <cellStyle name="Followed Hyperlink" xfId="4062" builtinId="9" hidden="1"/>
    <cellStyle name="Followed Hyperlink" xfId="4063" builtinId="9" hidden="1"/>
    <cellStyle name="Followed Hyperlink" xfId="4064" builtinId="9" hidden="1"/>
    <cellStyle name="Followed Hyperlink" xfId="4065" builtinId="9" hidden="1"/>
    <cellStyle name="Followed Hyperlink" xfId="4066" builtinId="9" hidden="1"/>
    <cellStyle name="Followed Hyperlink" xfId="4067" builtinId="9" hidden="1"/>
    <cellStyle name="Followed Hyperlink" xfId="4068" builtinId="9" hidden="1"/>
    <cellStyle name="Followed Hyperlink" xfId="4069" builtinId="9" hidden="1"/>
    <cellStyle name="Followed Hyperlink" xfId="4070" builtinId="9" hidden="1"/>
    <cellStyle name="Followed Hyperlink" xfId="4071" builtinId="9" hidden="1"/>
    <cellStyle name="Followed Hyperlink" xfId="4072" builtinId="9" hidden="1"/>
    <cellStyle name="Followed Hyperlink" xfId="4073" builtinId="9" hidden="1"/>
    <cellStyle name="Followed Hyperlink" xfId="4074" builtinId="9" hidden="1"/>
    <cellStyle name="Followed Hyperlink" xfId="4075" builtinId="9" hidden="1"/>
    <cellStyle name="Followed Hyperlink" xfId="4076" builtinId="9" hidden="1"/>
    <cellStyle name="Followed Hyperlink" xfId="4077" builtinId="9" hidden="1"/>
    <cellStyle name="Followed Hyperlink" xfId="4078" builtinId="9" hidden="1"/>
    <cellStyle name="Followed Hyperlink" xfId="4079" builtinId="9" hidden="1"/>
    <cellStyle name="Followed Hyperlink" xfId="4080" builtinId="9" hidden="1"/>
    <cellStyle name="Followed Hyperlink" xfId="4081" builtinId="9" hidden="1"/>
    <cellStyle name="Followed Hyperlink" xfId="4082" builtinId="9" hidden="1"/>
    <cellStyle name="Followed Hyperlink" xfId="4083" builtinId="9" hidden="1"/>
    <cellStyle name="Followed Hyperlink" xfId="4084" builtinId="9" hidden="1"/>
    <cellStyle name="Followed Hyperlink" xfId="4085" builtinId="9" hidden="1"/>
    <cellStyle name="Followed Hyperlink" xfId="4086" builtinId="9" hidden="1"/>
    <cellStyle name="Followed Hyperlink" xfId="4087" builtinId="9" hidden="1"/>
    <cellStyle name="Followed Hyperlink" xfId="4088" builtinId="9" hidden="1"/>
    <cellStyle name="Followed Hyperlink" xfId="4089" builtinId="9" hidden="1"/>
    <cellStyle name="Followed Hyperlink" xfId="4090" builtinId="9" hidden="1"/>
    <cellStyle name="Followed Hyperlink" xfId="4091" builtinId="9" hidden="1"/>
    <cellStyle name="Followed Hyperlink" xfId="4092" builtinId="9" hidden="1"/>
    <cellStyle name="Followed Hyperlink" xfId="4093" builtinId="9" hidden="1"/>
    <cellStyle name="Followed Hyperlink" xfId="4094" builtinId="9" hidden="1"/>
    <cellStyle name="Followed Hyperlink" xfId="4095" builtinId="9" hidden="1"/>
    <cellStyle name="Followed Hyperlink" xfId="4096" builtinId="9" hidden="1"/>
    <cellStyle name="Followed Hyperlink" xfId="4097" builtinId="9" hidden="1"/>
    <cellStyle name="Followed Hyperlink" xfId="4098" builtinId="9" hidden="1"/>
    <cellStyle name="Followed Hyperlink" xfId="4099" builtinId="9" hidden="1"/>
    <cellStyle name="Followed Hyperlink" xfId="4100" builtinId="9" hidden="1"/>
    <cellStyle name="Followed Hyperlink" xfId="4101" builtinId="9" hidden="1"/>
    <cellStyle name="Followed Hyperlink" xfId="4102" builtinId="9" hidden="1"/>
    <cellStyle name="Followed Hyperlink" xfId="4103" builtinId="9" hidden="1"/>
    <cellStyle name="Followed Hyperlink" xfId="4104" builtinId="9" hidden="1"/>
    <cellStyle name="Followed Hyperlink" xfId="4105" builtinId="9" hidden="1"/>
    <cellStyle name="Followed Hyperlink" xfId="4106" builtinId="9" hidden="1"/>
    <cellStyle name="Followed Hyperlink" xfId="4107" builtinId="9" hidden="1"/>
    <cellStyle name="Followed Hyperlink" xfId="4108" builtinId="9" hidden="1"/>
    <cellStyle name="Followed Hyperlink" xfId="4109" builtinId="9" hidden="1"/>
    <cellStyle name="Followed Hyperlink" xfId="4110" builtinId="9" hidden="1"/>
    <cellStyle name="Followed Hyperlink" xfId="4111" builtinId="9" hidden="1"/>
    <cellStyle name="Followed Hyperlink" xfId="4112" builtinId="9" hidden="1"/>
    <cellStyle name="Followed Hyperlink" xfId="4113" builtinId="9" hidden="1"/>
    <cellStyle name="Followed Hyperlink" xfId="4114" builtinId="9" hidden="1"/>
    <cellStyle name="Followed Hyperlink" xfId="4115" builtinId="9" hidden="1"/>
    <cellStyle name="Followed Hyperlink" xfId="4116" builtinId="9" hidden="1"/>
    <cellStyle name="Followed Hyperlink" xfId="4117" builtinId="9" hidden="1"/>
    <cellStyle name="Followed Hyperlink" xfId="4118" builtinId="9" hidden="1"/>
    <cellStyle name="Followed Hyperlink" xfId="4119" builtinId="9" hidden="1"/>
    <cellStyle name="Followed Hyperlink" xfId="4120" builtinId="9" hidden="1"/>
    <cellStyle name="Followed Hyperlink" xfId="4121" builtinId="9" hidden="1"/>
    <cellStyle name="Followed Hyperlink" xfId="4122" builtinId="9" hidden="1"/>
    <cellStyle name="Followed Hyperlink" xfId="4123" builtinId="9" hidden="1"/>
    <cellStyle name="Followed Hyperlink" xfId="4124" builtinId="9" hidden="1"/>
    <cellStyle name="Followed Hyperlink" xfId="4125" builtinId="9" hidden="1"/>
    <cellStyle name="Followed Hyperlink" xfId="4126" builtinId="9" hidden="1"/>
    <cellStyle name="Followed Hyperlink" xfId="4127" builtinId="9" hidden="1"/>
    <cellStyle name="Followed Hyperlink" xfId="4128" builtinId="9" hidden="1"/>
    <cellStyle name="Followed Hyperlink" xfId="4129" builtinId="9" hidden="1"/>
    <cellStyle name="Followed Hyperlink" xfId="4130" builtinId="9" hidden="1"/>
    <cellStyle name="Followed Hyperlink" xfId="4131" builtinId="9" hidden="1"/>
    <cellStyle name="Followed Hyperlink" xfId="4132" builtinId="9" hidden="1"/>
    <cellStyle name="Followed Hyperlink" xfId="4133" builtinId="9" hidden="1"/>
    <cellStyle name="Followed Hyperlink" xfId="4134" builtinId="9" hidden="1"/>
    <cellStyle name="Followed Hyperlink" xfId="4135" builtinId="9" hidden="1"/>
    <cellStyle name="Followed Hyperlink" xfId="4136" builtinId="9" hidden="1"/>
    <cellStyle name="Followed Hyperlink" xfId="4137" builtinId="9" hidden="1"/>
    <cellStyle name="Followed Hyperlink" xfId="4138" builtinId="9" hidden="1"/>
    <cellStyle name="Followed Hyperlink" xfId="4139" builtinId="9" hidden="1"/>
    <cellStyle name="Followed Hyperlink" xfId="4140" builtinId="9" hidden="1"/>
    <cellStyle name="Followed Hyperlink" xfId="4141" builtinId="9" hidden="1"/>
    <cellStyle name="Followed Hyperlink" xfId="4142" builtinId="9" hidden="1"/>
    <cellStyle name="Followed Hyperlink" xfId="4143" builtinId="9" hidden="1"/>
    <cellStyle name="Followed Hyperlink" xfId="4144" builtinId="9" hidden="1"/>
    <cellStyle name="Followed Hyperlink" xfId="4145" builtinId="9" hidden="1"/>
    <cellStyle name="Followed Hyperlink" xfId="4146" builtinId="9" hidden="1"/>
    <cellStyle name="Followed Hyperlink" xfId="4147" builtinId="9" hidden="1"/>
    <cellStyle name="Followed Hyperlink" xfId="4148" builtinId="9" hidden="1"/>
    <cellStyle name="Followed Hyperlink" xfId="4149" builtinId="9" hidden="1"/>
    <cellStyle name="Followed Hyperlink" xfId="4150" builtinId="9" hidden="1"/>
    <cellStyle name="Followed Hyperlink" xfId="4151" builtinId="9" hidden="1"/>
    <cellStyle name="Followed Hyperlink" xfId="4152" builtinId="9" hidden="1"/>
    <cellStyle name="Followed Hyperlink" xfId="4153" builtinId="9" hidden="1"/>
    <cellStyle name="Followed Hyperlink" xfId="4154" builtinId="9" hidden="1"/>
    <cellStyle name="Followed Hyperlink" xfId="4155" builtinId="9" hidden="1"/>
    <cellStyle name="Followed Hyperlink" xfId="4156" builtinId="9" hidden="1"/>
    <cellStyle name="Followed Hyperlink" xfId="4157" builtinId="9" hidden="1"/>
    <cellStyle name="Followed Hyperlink" xfId="4158" builtinId="9" hidden="1"/>
    <cellStyle name="Followed Hyperlink" xfId="4159" builtinId="9" hidden="1"/>
    <cellStyle name="Followed Hyperlink" xfId="4160" builtinId="9" hidden="1"/>
    <cellStyle name="Followed Hyperlink" xfId="4161" builtinId="9" hidden="1"/>
    <cellStyle name="Followed Hyperlink" xfId="4162" builtinId="9" hidden="1"/>
    <cellStyle name="Followed Hyperlink" xfId="4163" builtinId="9" hidden="1"/>
    <cellStyle name="Followed Hyperlink" xfId="4164" builtinId="9" hidden="1"/>
    <cellStyle name="Followed Hyperlink" xfId="4165" builtinId="9" hidden="1"/>
    <cellStyle name="Followed Hyperlink" xfId="4166" builtinId="9" hidden="1"/>
    <cellStyle name="Followed Hyperlink" xfId="4167" builtinId="9" hidden="1"/>
    <cellStyle name="Followed Hyperlink" xfId="4168" builtinId="9" hidden="1"/>
    <cellStyle name="Followed Hyperlink" xfId="4169" builtinId="9" hidden="1"/>
    <cellStyle name="Followed Hyperlink" xfId="4170" builtinId="9" hidden="1"/>
    <cellStyle name="Followed Hyperlink" xfId="4171" builtinId="9" hidden="1"/>
    <cellStyle name="Followed Hyperlink" xfId="4172" builtinId="9" hidden="1"/>
    <cellStyle name="Followed Hyperlink" xfId="4173" builtinId="9" hidden="1"/>
    <cellStyle name="Followed Hyperlink" xfId="4174" builtinId="9" hidden="1"/>
    <cellStyle name="Followed Hyperlink" xfId="4175" builtinId="9" hidden="1"/>
    <cellStyle name="Followed Hyperlink" xfId="4176" builtinId="9" hidden="1"/>
    <cellStyle name="Followed Hyperlink" xfId="4177" builtinId="9" hidden="1"/>
    <cellStyle name="Followed Hyperlink" xfId="4178" builtinId="9" hidden="1"/>
    <cellStyle name="Followed Hyperlink" xfId="4179" builtinId="9" hidden="1"/>
    <cellStyle name="Followed Hyperlink" xfId="4180" builtinId="9" hidden="1"/>
    <cellStyle name="Followed Hyperlink" xfId="4181" builtinId="9" hidden="1"/>
    <cellStyle name="Followed Hyperlink" xfId="4182" builtinId="9" hidden="1"/>
    <cellStyle name="Followed Hyperlink" xfId="4183" builtinId="9" hidden="1"/>
    <cellStyle name="Followed Hyperlink" xfId="4184" builtinId="9" hidden="1"/>
    <cellStyle name="Followed Hyperlink" xfId="4185" builtinId="9" hidden="1"/>
    <cellStyle name="Followed Hyperlink" xfId="4186" builtinId="9" hidden="1"/>
    <cellStyle name="Followed Hyperlink" xfId="4187" builtinId="9" hidden="1"/>
    <cellStyle name="Followed Hyperlink" xfId="4188" builtinId="9" hidden="1"/>
    <cellStyle name="Followed Hyperlink" xfId="4189" builtinId="9" hidden="1"/>
    <cellStyle name="Followed Hyperlink" xfId="4190" builtinId="9" hidden="1"/>
    <cellStyle name="Followed Hyperlink" xfId="4191" builtinId="9" hidden="1"/>
    <cellStyle name="Followed Hyperlink" xfId="4192" builtinId="9" hidden="1"/>
    <cellStyle name="Followed Hyperlink" xfId="4193" builtinId="9" hidden="1"/>
    <cellStyle name="Followed Hyperlink" xfId="4194" builtinId="9" hidden="1"/>
    <cellStyle name="Followed Hyperlink" xfId="4195" builtinId="9" hidden="1"/>
    <cellStyle name="Followed Hyperlink" xfId="4196" builtinId="9" hidden="1"/>
    <cellStyle name="Followed Hyperlink" xfId="4197" builtinId="9" hidden="1"/>
    <cellStyle name="Followed Hyperlink" xfId="4198" builtinId="9" hidden="1"/>
    <cellStyle name="Followed Hyperlink" xfId="4199" builtinId="9" hidden="1"/>
    <cellStyle name="Followed Hyperlink" xfId="4200" builtinId="9" hidden="1"/>
    <cellStyle name="Followed Hyperlink" xfId="4201" builtinId="9" hidden="1"/>
    <cellStyle name="Followed Hyperlink" xfId="4202" builtinId="9" hidden="1"/>
    <cellStyle name="Followed Hyperlink" xfId="4203" builtinId="9" hidden="1"/>
    <cellStyle name="Followed Hyperlink" xfId="4204" builtinId="9" hidden="1"/>
    <cellStyle name="Followed Hyperlink" xfId="4205" builtinId="9" hidden="1"/>
    <cellStyle name="Followed Hyperlink" xfId="4206" builtinId="9" hidden="1"/>
    <cellStyle name="Followed Hyperlink" xfId="4207" builtinId="9" hidden="1"/>
    <cellStyle name="Followed Hyperlink" xfId="4208" builtinId="9" hidden="1"/>
    <cellStyle name="Followed Hyperlink" xfId="4209" builtinId="9" hidden="1"/>
    <cellStyle name="Followed Hyperlink" xfId="4210" builtinId="9" hidden="1"/>
    <cellStyle name="Followed Hyperlink" xfId="4211" builtinId="9" hidden="1"/>
    <cellStyle name="Followed Hyperlink" xfId="4212" builtinId="9" hidden="1"/>
    <cellStyle name="Followed Hyperlink" xfId="4213" builtinId="9" hidden="1"/>
    <cellStyle name="Followed Hyperlink" xfId="4214" builtinId="9" hidden="1"/>
    <cellStyle name="Followed Hyperlink" xfId="4215" builtinId="9" hidden="1"/>
    <cellStyle name="Followed Hyperlink" xfId="4216" builtinId="9" hidden="1"/>
    <cellStyle name="Followed Hyperlink" xfId="4217" builtinId="9" hidden="1"/>
    <cellStyle name="Followed Hyperlink" xfId="4218" builtinId="9" hidden="1"/>
    <cellStyle name="Followed Hyperlink" xfId="4219" builtinId="9" hidden="1"/>
    <cellStyle name="Followed Hyperlink" xfId="4220" builtinId="9" hidden="1"/>
    <cellStyle name="Followed Hyperlink" xfId="4221" builtinId="9" hidden="1"/>
    <cellStyle name="Followed Hyperlink" xfId="4222" builtinId="9" hidden="1"/>
    <cellStyle name="Followed Hyperlink" xfId="4223" builtinId="9" hidden="1"/>
    <cellStyle name="Followed Hyperlink" xfId="4224" builtinId="9" hidden="1"/>
    <cellStyle name="Followed Hyperlink" xfId="4225" builtinId="9" hidden="1"/>
    <cellStyle name="Followed Hyperlink" xfId="4226" builtinId="9" hidden="1"/>
    <cellStyle name="Followed Hyperlink" xfId="4227" builtinId="9" hidden="1"/>
    <cellStyle name="Followed Hyperlink" xfId="4228" builtinId="9" hidden="1"/>
    <cellStyle name="Followed Hyperlink" xfId="4229" builtinId="9" hidden="1"/>
    <cellStyle name="Followed Hyperlink" xfId="4230" builtinId="9" hidden="1"/>
    <cellStyle name="Followed Hyperlink" xfId="4231" builtinId="9" hidden="1"/>
    <cellStyle name="Followed Hyperlink" xfId="4232" builtinId="9" hidden="1"/>
    <cellStyle name="Followed Hyperlink" xfId="4233" builtinId="9" hidden="1"/>
    <cellStyle name="Followed Hyperlink" xfId="4234" builtinId="9" hidden="1"/>
    <cellStyle name="Followed Hyperlink" xfId="4235" builtinId="9" hidden="1"/>
    <cellStyle name="Followed Hyperlink" xfId="4236" builtinId="9" hidden="1"/>
    <cellStyle name="Followed Hyperlink" xfId="4237" builtinId="9" hidden="1"/>
    <cellStyle name="Followed Hyperlink" xfId="4238" builtinId="9" hidden="1"/>
    <cellStyle name="Followed Hyperlink" xfId="4239" builtinId="9" hidden="1"/>
    <cellStyle name="Followed Hyperlink" xfId="4240" builtinId="9" hidden="1"/>
    <cellStyle name="Followed Hyperlink" xfId="4241" builtinId="9" hidden="1"/>
    <cellStyle name="Followed Hyperlink" xfId="4242" builtinId="9" hidden="1"/>
    <cellStyle name="Followed Hyperlink" xfId="4243" builtinId="9" hidden="1"/>
    <cellStyle name="Followed Hyperlink" xfId="4244" builtinId="9" hidden="1"/>
    <cellStyle name="Followed Hyperlink" xfId="4245" builtinId="9" hidden="1"/>
    <cellStyle name="Followed Hyperlink" xfId="4246" builtinId="9" hidden="1"/>
    <cellStyle name="Followed Hyperlink" xfId="4247" builtinId="9" hidden="1"/>
    <cellStyle name="Followed Hyperlink" xfId="4248" builtinId="9" hidden="1"/>
    <cellStyle name="Followed Hyperlink" xfId="4249" builtinId="9" hidden="1"/>
    <cellStyle name="Followed Hyperlink" xfId="4250" builtinId="9" hidden="1"/>
    <cellStyle name="Followed Hyperlink" xfId="4251" builtinId="9" hidden="1"/>
    <cellStyle name="Followed Hyperlink" xfId="4252" builtinId="9" hidden="1"/>
    <cellStyle name="Followed Hyperlink" xfId="4253" builtinId="9" hidden="1"/>
    <cellStyle name="Followed Hyperlink" xfId="4254" builtinId="9" hidden="1"/>
    <cellStyle name="Followed Hyperlink" xfId="4255" builtinId="9" hidden="1"/>
    <cellStyle name="Followed Hyperlink" xfId="4256" builtinId="9" hidden="1"/>
    <cellStyle name="Followed Hyperlink" xfId="4257" builtinId="9" hidden="1"/>
    <cellStyle name="Followed Hyperlink" xfId="4258" builtinId="9" hidden="1"/>
    <cellStyle name="Followed Hyperlink" xfId="4259" builtinId="9" hidden="1"/>
    <cellStyle name="Followed Hyperlink" xfId="4260" builtinId="9" hidden="1"/>
    <cellStyle name="Followed Hyperlink" xfId="4261" builtinId="9" hidden="1"/>
    <cellStyle name="Followed Hyperlink" xfId="4262" builtinId="9" hidden="1"/>
    <cellStyle name="Followed Hyperlink" xfId="4263" builtinId="9" hidden="1"/>
    <cellStyle name="Followed Hyperlink" xfId="4264" builtinId="9" hidden="1"/>
    <cellStyle name="Followed Hyperlink" xfId="4265" builtinId="9" hidden="1"/>
    <cellStyle name="Followed Hyperlink" xfId="4266" builtinId="9" hidden="1"/>
    <cellStyle name="Followed Hyperlink" xfId="4267" builtinId="9" hidden="1"/>
    <cellStyle name="Followed Hyperlink" xfId="4268" builtinId="9" hidden="1"/>
    <cellStyle name="Followed Hyperlink" xfId="4269" builtinId="9" hidden="1"/>
    <cellStyle name="Followed Hyperlink" xfId="4270" builtinId="9" hidden="1"/>
    <cellStyle name="Followed Hyperlink" xfId="4271" builtinId="9" hidden="1"/>
    <cellStyle name="Followed Hyperlink" xfId="4272" builtinId="9" hidden="1"/>
    <cellStyle name="Followed Hyperlink" xfId="4273" builtinId="9" hidden="1"/>
    <cellStyle name="Followed Hyperlink" xfId="4274" builtinId="9" hidden="1"/>
    <cellStyle name="Followed Hyperlink" xfId="4275" builtinId="9" hidden="1"/>
    <cellStyle name="Followed Hyperlink" xfId="4276" builtinId="9" hidden="1"/>
    <cellStyle name="Followed Hyperlink" xfId="4277" builtinId="9" hidden="1"/>
    <cellStyle name="Followed Hyperlink" xfId="4278" builtinId="9" hidden="1"/>
    <cellStyle name="Followed Hyperlink" xfId="4279" builtinId="9" hidden="1"/>
    <cellStyle name="Followed Hyperlink" xfId="4280" builtinId="9" hidden="1"/>
    <cellStyle name="Followed Hyperlink" xfId="4281" builtinId="9" hidden="1"/>
    <cellStyle name="Followed Hyperlink" xfId="4282" builtinId="9" hidden="1"/>
    <cellStyle name="Followed Hyperlink" xfId="4283" builtinId="9" hidden="1"/>
    <cellStyle name="Followed Hyperlink" xfId="4284" builtinId="9" hidden="1"/>
    <cellStyle name="Followed Hyperlink" xfId="4285" builtinId="9" hidden="1"/>
    <cellStyle name="Followed Hyperlink" xfId="4286" builtinId="9" hidden="1"/>
    <cellStyle name="Followed Hyperlink" xfId="4287" builtinId="9" hidden="1"/>
    <cellStyle name="Followed Hyperlink" xfId="4288" builtinId="9" hidden="1"/>
    <cellStyle name="Followed Hyperlink" xfId="4289" builtinId="9" hidden="1"/>
    <cellStyle name="Followed Hyperlink" xfId="4290" builtinId="9" hidden="1"/>
    <cellStyle name="Followed Hyperlink" xfId="4291" builtinId="9" hidden="1"/>
    <cellStyle name="Followed Hyperlink" xfId="4292" builtinId="9" hidden="1"/>
    <cellStyle name="Followed Hyperlink" xfId="4293" builtinId="9" hidden="1"/>
    <cellStyle name="Followed Hyperlink" xfId="4294" builtinId="9" hidden="1"/>
    <cellStyle name="Followed Hyperlink" xfId="4295" builtinId="9" hidden="1"/>
    <cellStyle name="Followed Hyperlink" xfId="4296" builtinId="9" hidden="1"/>
    <cellStyle name="Followed Hyperlink" xfId="4297" builtinId="9" hidden="1"/>
    <cellStyle name="Followed Hyperlink" xfId="4298" builtinId="9" hidden="1"/>
    <cellStyle name="Followed Hyperlink" xfId="4299" builtinId="9" hidden="1"/>
    <cellStyle name="Followed Hyperlink" xfId="4300" builtinId="9" hidden="1"/>
    <cellStyle name="Followed Hyperlink" xfId="4301" builtinId="9" hidden="1"/>
    <cellStyle name="Followed Hyperlink" xfId="4302" builtinId="9" hidden="1"/>
    <cellStyle name="Followed Hyperlink" xfId="4303" builtinId="9" hidden="1"/>
    <cellStyle name="Followed Hyperlink" xfId="4304" builtinId="9" hidden="1"/>
    <cellStyle name="Followed Hyperlink" xfId="4305" builtinId="9" hidden="1"/>
    <cellStyle name="Followed Hyperlink" xfId="4306" builtinId="9" hidden="1"/>
    <cellStyle name="Followed Hyperlink" xfId="4307" builtinId="9" hidden="1"/>
    <cellStyle name="Followed Hyperlink" xfId="4308" builtinId="9" hidden="1"/>
    <cellStyle name="Followed Hyperlink" xfId="4309" builtinId="9" hidden="1"/>
    <cellStyle name="Followed Hyperlink" xfId="4310" builtinId="9" hidden="1"/>
    <cellStyle name="Followed Hyperlink" xfId="4311" builtinId="9" hidden="1"/>
    <cellStyle name="Followed Hyperlink" xfId="4312" builtinId="9" hidden="1"/>
    <cellStyle name="Followed Hyperlink" xfId="4313" builtinId="9" hidden="1"/>
    <cellStyle name="Followed Hyperlink" xfId="4314" builtinId="9" hidden="1"/>
    <cellStyle name="Followed Hyperlink" xfId="4315" builtinId="9" hidden="1"/>
    <cellStyle name="Followed Hyperlink" xfId="4316" builtinId="9" hidden="1"/>
    <cellStyle name="Followed Hyperlink" xfId="4317" builtinId="9" hidden="1"/>
    <cellStyle name="Followed Hyperlink" xfId="4318" builtinId="9" hidden="1"/>
    <cellStyle name="Followed Hyperlink" xfId="4319" builtinId="9" hidden="1"/>
    <cellStyle name="Followed Hyperlink" xfId="4320" builtinId="9" hidden="1"/>
    <cellStyle name="Followed Hyperlink" xfId="4321" builtinId="9" hidden="1"/>
    <cellStyle name="Followed Hyperlink" xfId="4322" builtinId="9" hidden="1"/>
    <cellStyle name="Followed Hyperlink" xfId="4323" builtinId="9" hidden="1"/>
    <cellStyle name="Followed Hyperlink" xfId="4324" builtinId="9" hidden="1"/>
    <cellStyle name="Followed Hyperlink" xfId="4325" builtinId="9" hidden="1"/>
    <cellStyle name="Followed Hyperlink" xfId="4326" builtinId="9" hidden="1"/>
    <cellStyle name="Followed Hyperlink" xfId="4327" builtinId="9" hidden="1"/>
    <cellStyle name="Followed Hyperlink" xfId="4328" builtinId="9" hidden="1"/>
    <cellStyle name="Followed Hyperlink" xfId="4329" builtinId="9" hidden="1"/>
    <cellStyle name="Followed Hyperlink" xfId="4330" builtinId="9" hidden="1"/>
    <cellStyle name="Followed Hyperlink" xfId="4331" builtinId="9" hidden="1"/>
    <cellStyle name="Followed Hyperlink" xfId="4332" builtinId="9" hidden="1"/>
    <cellStyle name="Followed Hyperlink" xfId="4333" builtinId="9" hidden="1"/>
    <cellStyle name="Followed Hyperlink" xfId="4334" builtinId="9" hidden="1"/>
    <cellStyle name="Followed Hyperlink" xfId="4335" builtinId="9" hidden="1"/>
    <cellStyle name="Followed Hyperlink" xfId="4336" builtinId="9" hidden="1"/>
    <cellStyle name="Followed Hyperlink" xfId="4337" builtinId="9" hidden="1"/>
    <cellStyle name="Followed Hyperlink" xfId="4338" builtinId="9" hidden="1"/>
    <cellStyle name="Followed Hyperlink" xfId="4339" builtinId="9" hidden="1"/>
    <cellStyle name="Followed Hyperlink" xfId="4340" builtinId="9" hidden="1"/>
    <cellStyle name="Followed Hyperlink" xfId="4341" builtinId="9" hidden="1"/>
    <cellStyle name="Followed Hyperlink" xfId="4342" builtinId="9" hidden="1"/>
    <cellStyle name="Followed Hyperlink" xfId="4343" builtinId="9" hidden="1"/>
    <cellStyle name="Followed Hyperlink" xfId="4344" builtinId="9" hidden="1"/>
    <cellStyle name="Followed Hyperlink" xfId="4345" builtinId="9" hidden="1"/>
    <cellStyle name="Followed Hyperlink" xfId="4346" builtinId="9" hidden="1"/>
    <cellStyle name="Followed Hyperlink" xfId="4347" builtinId="9" hidden="1"/>
    <cellStyle name="Followed Hyperlink" xfId="4348" builtinId="9" hidden="1"/>
    <cellStyle name="Followed Hyperlink" xfId="4349" builtinId="9" hidden="1"/>
    <cellStyle name="Followed Hyperlink" xfId="4350" builtinId="9" hidden="1"/>
    <cellStyle name="Followed Hyperlink" xfId="4351" builtinId="9" hidden="1"/>
    <cellStyle name="Followed Hyperlink" xfId="4352" builtinId="9" hidden="1"/>
    <cellStyle name="Followed Hyperlink" xfId="4353" builtinId="9" hidden="1"/>
    <cellStyle name="Followed Hyperlink" xfId="4354" builtinId="9" hidden="1"/>
    <cellStyle name="Followed Hyperlink" xfId="4355" builtinId="9" hidden="1"/>
    <cellStyle name="Followed Hyperlink" xfId="4356" builtinId="9" hidden="1"/>
    <cellStyle name="Followed Hyperlink" xfId="4357" builtinId="9" hidden="1"/>
    <cellStyle name="Followed Hyperlink" xfId="4358" builtinId="9" hidden="1"/>
    <cellStyle name="Followed Hyperlink" xfId="4359" builtinId="9" hidden="1"/>
    <cellStyle name="Followed Hyperlink" xfId="4360" builtinId="9" hidden="1"/>
    <cellStyle name="Followed Hyperlink" xfId="4361" builtinId="9" hidden="1"/>
    <cellStyle name="Followed Hyperlink" xfId="4362" builtinId="9" hidden="1"/>
    <cellStyle name="Followed Hyperlink" xfId="4363" builtinId="9" hidden="1"/>
    <cellStyle name="Followed Hyperlink" xfId="4364" builtinId="9" hidden="1"/>
    <cellStyle name="Followed Hyperlink" xfId="4365" builtinId="9" hidden="1"/>
    <cellStyle name="Followed Hyperlink" xfId="4366" builtinId="9" hidden="1"/>
    <cellStyle name="Followed Hyperlink" xfId="4367" builtinId="9" hidden="1"/>
    <cellStyle name="Followed Hyperlink" xfId="4368" builtinId="9" hidden="1"/>
    <cellStyle name="Followed Hyperlink" xfId="4369" builtinId="9" hidden="1"/>
    <cellStyle name="Followed Hyperlink" xfId="4370" builtinId="9" hidden="1"/>
    <cellStyle name="Followed Hyperlink" xfId="4371" builtinId="9" hidden="1"/>
    <cellStyle name="Followed Hyperlink" xfId="4372" builtinId="9" hidden="1"/>
    <cellStyle name="Followed Hyperlink" xfId="4373" builtinId="9" hidden="1"/>
    <cellStyle name="Followed Hyperlink" xfId="4374" builtinId="9" hidden="1"/>
    <cellStyle name="Followed Hyperlink" xfId="4375" builtinId="9" hidden="1"/>
    <cellStyle name="Followed Hyperlink" xfId="4376" builtinId="9" hidden="1"/>
    <cellStyle name="Followed Hyperlink" xfId="4377" builtinId="9" hidden="1"/>
    <cellStyle name="Followed Hyperlink" xfId="4378" builtinId="9" hidden="1"/>
    <cellStyle name="Followed Hyperlink" xfId="4379" builtinId="9" hidden="1"/>
    <cellStyle name="Followed Hyperlink" xfId="4380" builtinId="9" hidden="1"/>
    <cellStyle name="Followed Hyperlink" xfId="4381" builtinId="9" hidden="1"/>
    <cellStyle name="Followed Hyperlink" xfId="4382" builtinId="9" hidden="1"/>
    <cellStyle name="Followed Hyperlink" xfId="4383" builtinId="9" hidden="1"/>
    <cellStyle name="Followed Hyperlink" xfId="4384" builtinId="9" hidden="1"/>
    <cellStyle name="Followed Hyperlink" xfId="4385" builtinId="9" hidden="1"/>
    <cellStyle name="Followed Hyperlink" xfId="4386" builtinId="9" hidden="1"/>
    <cellStyle name="Followed Hyperlink" xfId="4387" builtinId="9" hidden="1"/>
    <cellStyle name="Followed Hyperlink" xfId="4388" builtinId="9" hidden="1"/>
    <cellStyle name="Followed Hyperlink" xfId="4389" builtinId="9" hidden="1"/>
    <cellStyle name="Followed Hyperlink" xfId="4390" builtinId="9" hidden="1"/>
    <cellStyle name="Followed Hyperlink" xfId="4391" builtinId="9" hidden="1"/>
    <cellStyle name="Followed Hyperlink" xfId="4392" builtinId="9" hidden="1"/>
    <cellStyle name="Followed Hyperlink" xfId="4393" builtinId="9" hidden="1"/>
    <cellStyle name="Followed Hyperlink" xfId="4394" builtinId="9" hidden="1"/>
    <cellStyle name="Followed Hyperlink" xfId="4395" builtinId="9" hidden="1"/>
    <cellStyle name="Followed Hyperlink" xfId="4396" builtinId="9" hidden="1"/>
    <cellStyle name="Followed Hyperlink" xfId="4397" builtinId="9" hidden="1"/>
    <cellStyle name="Followed Hyperlink" xfId="4398" builtinId="9" hidden="1"/>
    <cellStyle name="Followed Hyperlink" xfId="4399" builtinId="9" hidden="1"/>
    <cellStyle name="Followed Hyperlink" xfId="4400" builtinId="9" hidden="1"/>
    <cellStyle name="Followed Hyperlink" xfId="4401" builtinId="9" hidden="1"/>
    <cellStyle name="Followed Hyperlink" xfId="4402" builtinId="9" hidden="1"/>
    <cellStyle name="Followed Hyperlink" xfId="4403" builtinId="9" hidden="1"/>
    <cellStyle name="Followed Hyperlink" xfId="4404" builtinId="9" hidden="1"/>
    <cellStyle name="Followed Hyperlink" xfId="4405" builtinId="9" hidden="1"/>
    <cellStyle name="Followed Hyperlink" xfId="4406" builtinId="9" hidden="1"/>
    <cellStyle name="Followed Hyperlink" xfId="4407" builtinId="9" hidden="1"/>
    <cellStyle name="Followed Hyperlink" xfId="4408" builtinId="9" hidden="1"/>
    <cellStyle name="Followed Hyperlink" xfId="4409" builtinId="9" hidden="1"/>
    <cellStyle name="Followed Hyperlink" xfId="4410" builtinId="9" hidden="1"/>
    <cellStyle name="Followed Hyperlink" xfId="4411" builtinId="9" hidden="1"/>
    <cellStyle name="Followed Hyperlink" xfId="4412" builtinId="9" hidden="1"/>
    <cellStyle name="Followed Hyperlink" xfId="4413" builtinId="9" hidden="1"/>
    <cellStyle name="Followed Hyperlink" xfId="4414" builtinId="9" hidden="1"/>
    <cellStyle name="Followed Hyperlink" xfId="4415" builtinId="9" hidden="1"/>
    <cellStyle name="Followed Hyperlink" xfId="4416" builtinId="9" hidden="1"/>
    <cellStyle name="Followed Hyperlink" xfId="4417" builtinId="9" hidden="1"/>
    <cellStyle name="Followed Hyperlink" xfId="4418" builtinId="9" hidden="1"/>
    <cellStyle name="Followed Hyperlink" xfId="4419" builtinId="9" hidden="1"/>
    <cellStyle name="Followed Hyperlink" xfId="4420" builtinId="9" hidden="1"/>
    <cellStyle name="Followed Hyperlink" xfId="4421" builtinId="9" hidden="1"/>
    <cellStyle name="Followed Hyperlink" xfId="4422" builtinId="9" hidden="1"/>
    <cellStyle name="Followed Hyperlink" xfId="4423" builtinId="9" hidden="1"/>
    <cellStyle name="Followed Hyperlink" xfId="4424" builtinId="9" hidden="1"/>
    <cellStyle name="Followed Hyperlink" xfId="4425" builtinId="9" hidden="1"/>
    <cellStyle name="Followed Hyperlink" xfId="4426" builtinId="9" hidden="1"/>
    <cellStyle name="Followed Hyperlink" xfId="4427" builtinId="9" hidden="1"/>
    <cellStyle name="Followed Hyperlink" xfId="4428" builtinId="9" hidden="1"/>
    <cellStyle name="Followed Hyperlink" xfId="4429" builtinId="9" hidden="1"/>
    <cellStyle name="Followed Hyperlink" xfId="4430" builtinId="9" hidden="1"/>
    <cellStyle name="Followed Hyperlink" xfId="4431" builtinId="9" hidden="1"/>
    <cellStyle name="Followed Hyperlink" xfId="4432" builtinId="9" hidden="1"/>
    <cellStyle name="Followed Hyperlink" xfId="4433" builtinId="9" hidden="1"/>
    <cellStyle name="Followed Hyperlink" xfId="4434" builtinId="9" hidden="1"/>
    <cellStyle name="Followed Hyperlink" xfId="4435" builtinId="9" hidden="1"/>
    <cellStyle name="Followed Hyperlink" xfId="4436" builtinId="9" hidden="1"/>
    <cellStyle name="Followed Hyperlink" xfId="4437" builtinId="9" hidden="1"/>
    <cellStyle name="Followed Hyperlink" xfId="4438" builtinId="9" hidden="1"/>
    <cellStyle name="Followed Hyperlink" xfId="4439" builtinId="9" hidden="1"/>
    <cellStyle name="Followed Hyperlink" xfId="4440" builtinId="9" hidden="1"/>
    <cellStyle name="Followed Hyperlink" xfId="4441" builtinId="9" hidden="1"/>
    <cellStyle name="Followed Hyperlink" xfId="4442" builtinId="9" hidden="1"/>
    <cellStyle name="Followed Hyperlink" xfId="4443" builtinId="9" hidden="1"/>
    <cellStyle name="Followed Hyperlink" xfId="4444" builtinId="9" hidden="1"/>
    <cellStyle name="Followed Hyperlink" xfId="4445" builtinId="9" hidden="1"/>
    <cellStyle name="Followed Hyperlink" xfId="4446" builtinId="9" hidden="1"/>
    <cellStyle name="Followed Hyperlink" xfId="4447" builtinId="9" hidden="1"/>
    <cellStyle name="Followed Hyperlink" xfId="4448" builtinId="9" hidden="1"/>
    <cellStyle name="Followed Hyperlink" xfId="4449" builtinId="9" hidden="1"/>
    <cellStyle name="Followed Hyperlink" xfId="4450" builtinId="9" hidden="1"/>
    <cellStyle name="Followed Hyperlink" xfId="4451" builtinId="9" hidden="1"/>
    <cellStyle name="Followed Hyperlink" xfId="4452" builtinId="9" hidden="1"/>
    <cellStyle name="Followed Hyperlink" xfId="4453" builtinId="9" hidden="1"/>
    <cellStyle name="Followed Hyperlink" xfId="4454" builtinId="9" hidden="1"/>
    <cellStyle name="Followed Hyperlink" xfId="4455" builtinId="9" hidden="1"/>
    <cellStyle name="Followed Hyperlink" xfId="4456" builtinId="9" hidden="1"/>
    <cellStyle name="Followed Hyperlink" xfId="4457" builtinId="9" hidden="1"/>
    <cellStyle name="Followed Hyperlink" xfId="4458" builtinId="9" hidden="1"/>
    <cellStyle name="Followed Hyperlink" xfId="4459" builtinId="9" hidden="1"/>
    <cellStyle name="Followed Hyperlink" xfId="4460" builtinId="9" hidden="1"/>
    <cellStyle name="Followed Hyperlink" xfId="4461" builtinId="9" hidden="1"/>
    <cellStyle name="Followed Hyperlink" xfId="4462" builtinId="9" hidden="1"/>
    <cellStyle name="Followed Hyperlink" xfId="4463" builtinId="9" hidden="1"/>
    <cellStyle name="Followed Hyperlink" xfId="4464" builtinId="9" hidden="1"/>
    <cellStyle name="Followed Hyperlink" xfId="4465" builtinId="9" hidden="1"/>
    <cellStyle name="Followed Hyperlink" xfId="4466" builtinId="9" hidden="1"/>
    <cellStyle name="Followed Hyperlink" xfId="4467" builtinId="9" hidden="1"/>
    <cellStyle name="Followed Hyperlink" xfId="4468" builtinId="9" hidden="1"/>
    <cellStyle name="Followed Hyperlink" xfId="4469" builtinId="9" hidden="1"/>
    <cellStyle name="Followed Hyperlink" xfId="4470" builtinId="9" hidden="1"/>
    <cellStyle name="Followed Hyperlink" xfId="4471" builtinId="9" hidden="1"/>
    <cellStyle name="Followed Hyperlink" xfId="4472" builtinId="9" hidden="1"/>
    <cellStyle name="Followed Hyperlink" xfId="4473" builtinId="9" hidden="1"/>
    <cellStyle name="Followed Hyperlink" xfId="4474" builtinId="9" hidden="1"/>
    <cellStyle name="Followed Hyperlink" xfId="4475" builtinId="9" hidden="1"/>
    <cellStyle name="Followed Hyperlink" xfId="4476" builtinId="9" hidden="1"/>
    <cellStyle name="Followed Hyperlink" xfId="4477" builtinId="9" hidden="1"/>
    <cellStyle name="Followed Hyperlink" xfId="4478" builtinId="9" hidden="1"/>
    <cellStyle name="Followed Hyperlink" xfId="4479" builtinId="9" hidden="1"/>
    <cellStyle name="Followed Hyperlink" xfId="4480" builtinId="9" hidden="1"/>
    <cellStyle name="Followed Hyperlink" xfId="4481" builtinId="9" hidden="1"/>
    <cellStyle name="Followed Hyperlink" xfId="4482" builtinId="9" hidden="1"/>
    <cellStyle name="Followed Hyperlink" xfId="4483" builtinId="9" hidden="1"/>
    <cellStyle name="Followed Hyperlink" xfId="4484" builtinId="9" hidden="1"/>
    <cellStyle name="Followed Hyperlink" xfId="4485" builtinId="9" hidden="1"/>
    <cellStyle name="Followed Hyperlink" xfId="4486" builtinId="9" hidden="1"/>
    <cellStyle name="Followed Hyperlink" xfId="4487" builtinId="9" hidden="1"/>
    <cellStyle name="Followed Hyperlink" xfId="4488" builtinId="9" hidden="1"/>
    <cellStyle name="Followed Hyperlink" xfId="4489" builtinId="9" hidden="1"/>
    <cellStyle name="Followed Hyperlink" xfId="4490" builtinId="9" hidden="1"/>
    <cellStyle name="Followed Hyperlink" xfId="4491" builtinId="9" hidden="1"/>
    <cellStyle name="Followed Hyperlink" xfId="4492" builtinId="9" hidden="1"/>
    <cellStyle name="Followed Hyperlink" xfId="4493" builtinId="9" hidden="1"/>
    <cellStyle name="Followed Hyperlink" xfId="4494" builtinId="9" hidden="1"/>
    <cellStyle name="Followed Hyperlink" xfId="4495" builtinId="9" hidden="1"/>
    <cellStyle name="Followed Hyperlink" xfId="4496" builtinId="9" hidden="1"/>
    <cellStyle name="Followed Hyperlink" xfId="4497" builtinId="9" hidden="1"/>
    <cellStyle name="Followed Hyperlink" xfId="4498" builtinId="9" hidden="1"/>
    <cellStyle name="Followed Hyperlink" xfId="4499" builtinId="9" hidden="1"/>
    <cellStyle name="Followed Hyperlink" xfId="4500" builtinId="9" hidden="1"/>
    <cellStyle name="Followed Hyperlink" xfId="4501" builtinId="9" hidden="1"/>
    <cellStyle name="Followed Hyperlink" xfId="4502" builtinId="9" hidden="1"/>
    <cellStyle name="Followed Hyperlink" xfId="4503" builtinId="9" hidden="1"/>
    <cellStyle name="Followed Hyperlink" xfId="4504" builtinId="9" hidden="1"/>
    <cellStyle name="Followed Hyperlink" xfId="4505" builtinId="9" hidden="1"/>
    <cellStyle name="Followed Hyperlink" xfId="4506" builtinId="9" hidden="1"/>
    <cellStyle name="Followed Hyperlink" xfId="4507" builtinId="9" hidden="1"/>
    <cellStyle name="Followed Hyperlink" xfId="4508" builtinId="9" hidden="1"/>
    <cellStyle name="Followed Hyperlink" xfId="4509" builtinId="9" hidden="1"/>
    <cellStyle name="Followed Hyperlink" xfId="4510" builtinId="9" hidden="1"/>
    <cellStyle name="Followed Hyperlink" xfId="4511" builtinId="9" hidden="1"/>
    <cellStyle name="Followed Hyperlink" xfId="4512" builtinId="9" hidden="1"/>
    <cellStyle name="Followed Hyperlink" xfId="4513" builtinId="9" hidden="1"/>
    <cellStyle name="Followed Hyperlink" xfId="4514" builtinId="9" hidden="1"/>
    <cellStyle name="Followed Hyperlink" xfId="4515" builtinId="9" hidden="1"/>
    <cellStyle name="Followed Hyperlink" xfId="4516" builtinId="9" hidden="1"/>
    <cellStyle name="Followed Hyperlink" xfId="4517" builtinId="9" hidden="1"/>
    <cellStyle name="Followed Hyperlink" xfId="4518" builtinId="9" hidden="1"/>
    <cellStyle name="Followed Hyperlink" xfId="4519" builtinId="9" hidden="1"/>
    <cellStyle name="Followed Hyperlink" xfId="4520" builtinId="9" hidden="1"/>
    <cellStyle name="Followed Hyperlink" xfId="4521" builtinId="9" hidden="1"/>
    <cellStyle name="Followed Hyperlink" xfId="4522" builtinId="9" hidden="1"/>
    <cellStyle name="Followed Hyperlink" xfId="4523" builtinId="9" hidden="1"/>
    <cellStyle name="Followed Hyperlink" xfId="4524" builtinId="9" hidden="1"/>
    <cellStyle name="Followed Hyperlink" xfId="4525" builtinId="9" hidden="1"/>
    <cellStyle name="Followed Hyperlink" xfId="4526" builtinId="9" hidden="1"/>
    <cellStyle name="Followed Hyperlink" xfId="4527" builtinId="9" hidden="1"/>
    <cellStyle name="Followed Hyperlink" xfId="4528" builtinId="9" hidden="1"/>
    <cellStyle name="Followed Hyperlink" xfId="4529" builtinId="9" hidden="1"/>
    <cellStyle name="Followed Hyperlink" xfId="4530" builtinId="9" hidden="1"/>
    <cellStyle name="Followed Hyperlink" xfId="4531" builtinId="9" hidden="1"/>
    <cellStyle name="Followed Hyperlink" xfId="4532" builtinId="9" hidden="1"/>
    <cellStyle name="Followed Hyperlink" xfId="4533" builtinId="9" hidden="1"/>
    <cellStyle name="Followed Hyperlink" xfId="4534" builtinId="9" hidden="1"/>
    <cellStyle name="Followed Hyperlink" xfId="4535" builtinId="9" hidden="1"/>
    <cellStyle name="Followed Hyperlink" xfId="4536" builtinId="9" hidden="1"/>
    <cellStyle name="Followed Hyperlink" xfId="4537" builtinId="9" hidden="1"/>
    <cellStyle name="Followed Hyperlink" xfId="4538" builtinId="9" hidden="1"/>
    <cellStyle name="Followed Hyperlink" xfId="4539" builtinId="9" hidden="1"/>
    <cellStyle name="Followed Hyperlink" xfId="4540" builtinId="9" hidden="1"/>
    <cellStyle name="Followed Hyperlink" xfId="4541" builtinId="9" hidden="1"/>
    <cellStyle name="Followed Hyperlink" xfId="4542" builtinId="9" hidden="1"/>
    <cellStyle name="Followed Hyperlink" xfId="4543" builtinId="9" hidden="1"/>
    <cellStyle name="Followed Hyperlink" xfId="4544" builtinId="9" hidden="1"/>
    <cellStyle name="Followed Hyperlink" xfId="4545" builtinId="9" hidden="1"/>
    <cellStyle name="Followed Hyperlink" xfId="4546" builtinId="9" hidden="1"/>
    <cellStyle name="Followed Hyperlink" xfId="4547" builtinId="9" hidden="1"/>
    <cellStyle name="Followed Hyperlink" xfId="4548" builtinId="9" hidden="1"/>
    <cellStyle name="Followed Hyperlink" xfId="4549" builtinId="9" hidden="1"/>
    <cellStyle name="Followed Hyperlink" xfId="4550" builtinId="9" hidden="1"/>
    <cellStyle name="Followed Hyperlink" xfId="4551" builtinId="9" hidden="1"/>
    <cellStyle name="Followed Hyperlink" xfId="4552" builtinId="9" hidden="1"/>
    <cellStyle name="Followed Hyperlink" xfId="4553" builtinId="9" hidden="1"/>
    <cellStyle name="Followed Hyperlink" xfId="4554" builtinId="9" hidden="1"/>
    <cellStyle name="Followed Hyperlink" xfId="4555" builtinId="9" hidden="1"/>
    <cellStyle name="Followed Hyperlink" xfId="4556" builtinId="9" hidden="1"/>
    <cellStyle name="Followed Hyperlink" xfId="4557" builtinId="9" hidden="1"/>
    <cellStyle name="Followed Hyperlink" xfId="4558" builtinId="9" hidden="1"/>
    <cellStyle name="Followed Hyperlink" xfId="4559" builtinId="9" hidden="1"/>
    <cellStyle name="Followed Hyperlink" xfId="4560" builtinId="9" hidden="1"/>
    <cellStyle name="Followed Hyperlink" xfId="4561" builtinId="9" hidden="1"/>
    <cellStyle name="Followed Hyperlink" xfId="4562" builtinId="9" hidden="1"/>
    <cellStyle name="Followed Hyperlink" xfId="4563" builtinId="9" hidden="1"/>
    <cellStyle name="Followed Hyperlink" xfId="4564" builtinId="9" hidden="1"/>
    <cellStyle name="Followed Hyperlink" xfId="4565" builtinId="9" hidden="1"/>
    <cellStyle name="Followed Hyperlink" xfId="4566" builtinId="9" hidden="1"/>
    <cellStyle name="Followed Hyperlink" xfId="4567" builtinId="9" hidden="1"/>
    <cellStyle name="Followed Hyperlink" xfId="4568" builtinId="9" hidden="1"/>
    <cellStyle name="Followed Hyperlink" xfId="4569" builtinId="9" hidden="1"/>
    <cellStyle name="Followed Hyperlink" xfId="4570" builtinId="9" hidden="1"/>
    <cellStyle name="Followed Hyperlink" xfId="4571" builtinId="9" hidden="1"/>
    <cellStyle name="Followed Hyperlink" xfId="4572" builtinId="9" hidden="1"/>
    <cellStyle name="Followed Hyperlink" xfId="4573" builtinId="9" hidden="1"/>
    <cellStyle name="Followed Hyperlink" xfId="4574" builtinId="9" hidden="1"/>
    <cellStyle name="Followed Hyperlink" xfId="4575" builtinId="9" hidden="1"/>
    <cellStyle name="Followed Hyperlink" xfId="4576" builtinId="9" hidden="1"/>
    <cellStyle name="Followed Hyperlink" xfId="4577"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58" builtinId="8" hidden="1"/>
    <cellStyle name="Hyperlink" xfId="360"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Hyperlink" xfId="374" builtinId="8" hidden="1"/>
    <cellStyle name="Hyperlink" xfId="376"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34" builtinId="8" hidden="1"/>
    <cellStyle name="Hyperlink" xfId="2236" builtinId="8" hidden="1"/>
    <cellStyle name="Hyperlink" xfId="2238"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2"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24" builtinId="8" hidden="1"/>
    <cellStyle name="Hyperlink" xfId="3326" builtinId="8" hidden="1"/>
    <cellStyle name="Hyperlink" xfId="3328" builtinId="8" hidden="1"/>
    <cellStyle name="Hyperlink" xfId="3330" builtinId="8" hidden="1"/>
    <cellStyle name="Hyperlink" xfId="3332" builtinId="8" hidden="1"/>
    <cellStyle name="Hyperlink" xfId="3334" builtinId="8" hidden="1"/>
    <cellStyle name="Hyperlink" xfId="3336" builtinId="8" hidden="1"/>
    <cellStyle name="Hyperlink" xfId="3338" builtinId="8" hidden="1"/>
    <cellStyle name="Hyperlink" xfId="3340" builtinId="8" hidden="1"/>
    <cellStyle name="Hyperlink" xfId="3342" builtinId="8" hidden="1"/>
    <cellStyle name="Hyperlink" xfId="3344" builtinId="8" hidden="1"/>
    <cellStyle name="Hyperlink" xfId="3346" builtinId="8" hidden="1"/>
    <cellStyle name="Hyperlink" xfId="3348" builtinId="8" hidden="1"/>
    <cellStyle name="Hyperlink" xfId="3350" builtinId="8" hidden="1"/>
    <cellStyle name="Hyperlink" xfId="3352" builtinId="8" hidden="1"/>
    <cellStyle name="Hyperlink" xfId="3354" builtinId="8" hidden="1"/>
    <cellStyle name="Hyperlink" xfId="3356" builtinId="8" hidden="1"/>
    <cellStyle name="Hyperlink" xfId="3358" builtinId="8" hidden="1"/>
    <cellStyle name="Hyperlink" xfId="3360" builtinId="8" hidden="1"/>
    <cellStyle name="Hyperlink" xfId="3362" builtinId="8" hidden="1"/>
    <cellStyle name="Hyperlink" xfId="3364"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cellStyle name="Normal" xfId="0" builtinId="0"/>
    <cellStyle name="Normal 2" xfId="305" xr:uid="{00000000-0005-0000-0000-0000E1110000}"/>
  </cellStyles>
  <dxfs count="1030">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rgb="FF006100"/>
      </font>
      <fill>
        <patternFill>
          <bgColor rgb="FFC6EFCE"/>
        </patternFill>
      </fill>
    </dxf>
    <dxf>
      <font>
        <color rgb="FF006100"/>
      </font>
      <fill>
        <patternFill>
          <bgColor rgb="FFC6EFCE"/>
        </patternFill>
      </fill>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rgb="FF006100"/>
      </font>
      <fill>
        <patternFill>
          <bgColor rgb="FFC6EFCE"/>
        </patternFill>
      </fill>
    </dxf>
    <dxf>
      <font>
        <color rgb="FF006100"/>
      </font>
      <fill>
        <patternFill>
          <bgColor rgb="FFC6EFCE"/>
        </patternFill>
      </fill>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rgb="FF006100"/>
      </font>
      <fill>
        <patternFill>
          <bgColor rgb="FFC6EFCE"/>
        </patternFill>
      </fill>
    </dxf>
    <dxf>
      <font>
        <color rgb="FF006100"/>
      </font>
      <fill>
        <patternFill>
          <bgColor rgb="FFC6EFCE"/>
        </patternFill>
      </fill>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1"/>
      </font>
      <fill>
        <patternFill>
          <bgColor theme="1"/>
        </patternFill>
      </fill>
    </dxf>
    <dxf>
      <font>
        <color theme="1"/>
      </font>
      <fill>
        <patternFill>
          <bgColor theme="1"/>
        </patternFill>
      </fill>
    </dxf>
    <dxf>
      <font>
        <color rgb="FF006100"/>
      </font>
      <fill>
        <patternFill>
          <bgColor rgb="FFC6EFCE"/>
        </patternFill>
      </fill>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rgb="FF9C0006"/>
      </font>
      <fill>
        <patternFill>
          <bgColor rgb="FFFFC7CE"/>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5.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4.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ericgreen/Desktop/dictionary-rd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ricgreen/Box%20Sync/SENSITIVE%20Folder%20epg4/projects/r21-disclosure%20master/r21-disclosure/data%20collection/survey/r2d2%20master_12mo_2017-06-10.xlsx"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DHS7_Womans_QRE_EN_20May2015_DHSQ7.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ericpgreen/Box%20Sync/PMD2/7.%20Instruments_Quantitative/survey/xlsforms/master-p1-v15.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ericgreen/Box%20Sync/SENSITIVE%20Folder%20epg4/projects/r21-disclosure%20master/r21-disclosure/data%20collection/survey/r2d2%20master%202016-07-18.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asures"/>
      <sheetName val="items"/>
      <sheetName val="adapt"/>
      <sheetName val="survey"/>
      <sheetName val="survey (2)"/>
      <sheetName val="choices"/>
      <sheetName val="menus"/>
      <sheetName val="cormat"/>
    </sheetNames>
    <sheetDataSet>
      <sheetData sheetId="0" refreshError="1"/>
      <sheetData sheetId="1">
        <row r="2">
          <cell r="A2" t="str">
            <v>MISC_i1</v>
          </cell>
          <cell r="B2" t="str">
            <v xml:space="preserve">Before we begin, I want to remind you that there are no right or wrong answers to the questions I will ask you. I'll say this several times throughout our time together today, and I really mean it. </v>
          </cell>
          <cell r="C2" t="str">
            <v>Tisati tatanga, ndiri kuda kukuyeuchidzai kuti hapana mhinduro dzakanaka kana kuipa pamibvunzo yandichakubvunzai. Ndicharamba ndichidzokorora mashoko aya patichataura zuva ranhasi, uye ndinonyatsorevesa.</v>
          </cell>
          <cell r="D2" t="str">
            <v>MISC</v>
          </cell>
          <cell r="G2" t="str">
            <v>_i1</v>
          </cell>
          <cell r="I2" t="str">
            <v>all</v>
          </cell>
          <cell r="J2" t="str">
            <v>all</v>
          </cell>
          <cell r="M2">
            <v>1</v>
          </cell>
          <cell r="O2" t="e">
            <v>#N/A</v>
          </cell>
          <cell r="P2" t="e">
            <v>#N/A</v>
          </cell>
          <cell r="Q2" t="str">
            <v>no</v>
          </cell>
          <cell r="R2" t="str">
            <v>no</v>
          </cell>
          <cell r="S2" t="str">
            <v xml:space="preserve">Before we begin, I want to remind you that there are no right or wrong answers to the questions I will ask you. I'll say this several times throughout our time together today, and I really mean it. </v>
          </cell>
          <cell r="T2" t="str">
            <v>Tisati tatanga, ndiri kuda kukuyeuchidzai kuti hapana mhinduro dzakanaka kana kuipa pamibvunzo yandichakubvunzai. Ndicharamba ndichidzokorora mashoko aya patichataura zuva ranhasi, uye ndinonyatsorevesa.</v>
          </cell>
        </row>
        <row r="3">
          <cell r="A3" t="str">
            <v>MISC_i2a</v>
          </cell>
          <cell r="B3" t="str">
            <v>I want you to answer freely, so I'll remind you that we will not link your name to your answers. You can trust that what you tell me will remain private. However, the choice to respond is always yours.</v>
          </cell>
          <cell r="C3" t="str">
            <v>Ndiri kuda kuti mupindure makasununguka, saka ndichakuyeuchidzai zvakare kuti hatinanganidzi zita renyu nemhinduro dzenyu. Munofanira kuva nechokwadi chekuti zvamuchandiudza hazviudzwi mumwe munhu.</v>
          </cell>
          <cell r="D3" t="str">
            <v>MISC</v>
          </cell>
          <cell r="G3" t="str">
            <v>_i2a</v>
          </cell>
          <cell r="I3" t="str">
            <v>all</v>
          </cell>
          <cell r="J3" t="str">
            <v>all</v>
          </cell>
          <cell r="M3">
            <v>1</v>
          </cell>
          <cell r="O3" t="e">
            <v>#N/A</v>
          </cell>
          <cell r="P3" t="e">
            <v>#N/A</v>
          </cell>
          <cell r="Q3" t="str">
            <v>no</v>
          </cell>
          <cell r="R3" t="str">
            <v>no</v>
          </cell>
          <cell r="S3" t="str">
            <v>I want you to answer freely, so I'll remind you that we will not link your name to your answers. You can trust that what you tell me will remain private. However, the choice to respond is always yours.</v>
          </cell>
          <cell r="T3" t="str">
            <v>Ndiri kuda kuti mupindure makasununguka, saka ndichakuyeuchidzai zvakare kuti hatinanganidzi zita renyu nemhinduro dzenyu. Munofanira kuva nechokwadi chekuti zvamuchandiudza hazviudzwi mumwe munhu.</v>
          </cell>
        </row>
        <row r="4">
          <cell r="A4" t="str">
            <v>MISC_2b</v>
          </cell>
          <cell r="B4" t="str">
            <v>If there is a question that you do not want to answer, you can just tell me to skip it.</v>
          </cell>
          <cell r="C4" t="str">
            <v>Zvichakadaro, ndimi munosarudza kupindura kana kusapindura. Kana paine mubvunzo wamunenge musingadi kupindura, munongondiudza kuti ndiende pane unotevera.</v>
          </cell>
          <cell r="D4" t="str">
            <v>MISC</v>
          </cell>
          <cell r="G4" t="str">
            <v>_2b</v>
          </cell>
          <cell r="I4" t="str">
            <v>all</v>
          </cell>
          <cell r="J4" t="str">
            <v>all</v>
          </cell>
          <cell r="M4">
            <v>1</v>
          </cell>
          <cell r="O4" t="e">
            <v>#N/A</v>
          </cell>
          <cell r="P4" t="e">
            <v>#N/A</v>
          </cell>
          <cell r="Q4" t="str">
            <v>no</v>
          </cell>
          <cell r="R4" t="str">
            <v>no</v>
          </cell>
          <cell r="S4" t="str">
            <v>If there is a question that you do not want to answer, you can just tell me to skip it.</v>
          </cell>
          <cell r="T4" t="str">
            <v>Zvichakadaro, ndimi munosarudza kupindura kana kusapindura. Kana paine mubvunzo wamunenge musingadi kupindura, munongondiudza kuti ndiende pane unotevera.</v>
          </cell>
        </row>
        <row r="5">
          <cell r="A5" t="str">
            <v>MISC_i3</v>
          </cell>
          <cell r="B5" t="str">
            <v>Let's start with a few questions about your household.</v>
          </cell>
          <cell r="C5" t="str">
            <v>Ndatitange nemibvunzo mishomanana yepamba penyu.</v>
          </cell>
          <cell r="D5" t="str">
            <v>MISC</v>
          </cell>
          <cell r="G5" t="str">
            <v>_i3</v>
          </cell>
          <cell r="I5" t="str">
            <v>all</v>
          </cell>
          <cell r="J5" t="str">
            <v>all</v>
          </cell>
          <cell r="M5">
            <v>1</v>
          </cell>
          <cell r="O5">
            <v>0</v>
          </cell>
          <cell r="P5" t="str">
            <v>Ngatitange nemibvunzo mishomanana yepamba penyu.</v>
          </cell>
          <cell r="Q5" t="str">
            <v>no</v>
          </cell>
          <cell r="R5" t="str">
            <v>yes</v>
          </cell>
          <cell r="S5" t="str">
            <v>Let's start with a few questions about your household.</v>
          </cell>
          <cell r="T5" t="str">
            <v>Ngatitange nemibvunzo mishomanana yepamba penyu.</v>
          </cell>
        </row>
        <row r="6">
          <cell r="A6" t="str">
            <v>MISC1</v>
          </cell>
          <cell r="B6" t="str">
            <v>How many people live in your household? By this I mean the people who usually sleep in your household dwelling and eat together. [do NOT count the respondent]</v>
          </cell>
          <cell r="C6" t="str">
            <v>Vanhu vangani vanogara pamba penyu? Apa ndinoreva vanhu vanowanzorara pamba penyu uye vanodya pamwe chete. [do NOT count the respondent]</v>
          </cell>
          <cell r="D6" t="str">
            <v>MISC</v>
          </cell>
          <cell r="E6" t="str">
            <v>family structure</v>
          </cell>
          <cell r="G6">
            <v>1</v>
          </cell>
          <cell r="I6" t="str">
            <v>all</v>
          </cell>
          <cell r="J6" t="str">
            <v>all</v>
          </cell>
          <cell r="M6">
            <v>1</v>
          </cell>
          <cell r="N6" t="str">
            <v>DHS gets through a household roster</v>
          </cell>
          <cell r="O6" t="e">
            <v>#N/A</v>
          </cell>
          <cell r="P6" t="e">
            <v>#N/A</v>
          </cell>
          <cell r="Q6" t="str">
            <v>no</v>
          </cell>
          <cell r="R6" t="str">
            <v>no</v>
          </cell>
          <cell r="S6" t="str">
            <v>How many people live in your household? By this I mean the people who usually sleep in your household dwelling and eat together. [do NOT count the respondent]</v>
          </cell>
          <cell r="T6" t="str">
            <v>Vanhu vangani vanogara pamba penyu? Apa ndinoreva vanhu vanowanzorara pamba penyu uye vanodya pamwe chete. [do NOT count the respondent]</v>
          </cell>
        </row>
        <row r="7">
          <cell r="A7" t="str">
            <v>MISC_i4</v>
          </cell>
          <cell r="B7" t="str">
            <v>Please list each person [do NOT list the respondent]</v>
          </cell>
          <cell r="C7" t="str">
            <v>Ndapota, ndiudzei munhu mumwe nemumwe. [do NOT list the respondent]</v>
          </cell>
          <cell r="D7" t="str">
            <v>MISC</v>
          </cell>
          <cell r="G7" t="str">
            <v>_i4</v>
          </cell>
          <cell r="I7" t="str">
            <v>all</v>
          </cell>
          <cell r="J7" t="str">
            <v>all</v>
          </cell>
          <cell r="M7">
            <v>1</v>
          </cell>
          <cell r="O7" t="e">
            <v>#N/A</v>
          </cell>
          <cell r="P7" t="e">
            <v>#N/A</v>
          </cell>
          <cell r="Q7" t="str">
            <v>no</v>
          </cell>
          <cell r="R7" t="str">
            <v>no</v>
          </cell>
          <cell r="S7" t="str">
            <v>Please list each person [do NOT list the respondent]</v>
          </cell>
          <cell r="T7" t="str">
            <v>Ndapota, ndiudzei munhu mumwe nemumwe. [do NOT list the respondent]</v>
          </cell>
        </row>
        <row r="8">
          <cell r="A8" t="str">
            <v>DHS7H2</v>
          </cell>
          <cell r="B8" t="str">
            <v>Name</v>
          </cell>
          <cell r="C8" t="str">
            <v>Zita.</v>
          </cell>
          <cell r="D8" t="str">
            <v>DHS7H</v>
          </cell>
          <cell r="E8" t="str">
            <v>family structure</v>
          </cell>
          <cell r="F8">
            <v>31</v>
          </cell>
          <cell r="G8">
            <v>2</v>
          </cell>
          <cell r="I8" t="str">
            <v>all</v>
          </cell>
          <cell r="J8" t="str">
            <v>all</v>
          </cell>
          <cell r="M8">
            <v>1</v>
          </cell>
          <cell r="O8" t="e">
            <v>#N/A</v>
          </cell>
          <cell r="P8" t="e">
            <v>#N/A</v>
          </cell>
          <cell r="Q8" t="str">
            <v>no</v>
          </cell>
          <cell r="R8" t="str">
            <v>no</v>
          </cell>
          <cell r="S8" t="str">
            <v>Name</v>
          </cell>
          <cell r="T8" t="str">
            <v>Zita.</v>
          </cell>
        </row>
        <row r="9">
          <cell r="A9" t="str">
            <v>DHS7H3</v>
          </cell>
          <cell r="B9" t="str">
            <v>Relationship to you</v>
          </cell>
          <cell r="C9" t="str">
            <v>Ukama hwenyu naye.</v>
          </cell>
          <cell r="D9" t="str">
            <v>DHS7H</v>
          </cell>
          <cell r="E9" t="str">
            <v>family structure</v>
          </cell>
          <cell r="F9">
            <v>31</v>
          </cell>
          <cell r="G9">
            <v>3</v>
          </cell>
          <cell r="H9" t="str">
            <v>relToYou</v>
          </cell>
          <cell r="I9" t="str">
            <v>all</v>
          </cell>
          <cell r="J9" t="str">
            <v>all</v>
          </cell>
          <cell r="M9">
            <v>1</v>
          </cell>
          <cell r="N9" t="str">
            <v>DHS is relation to head</v>
          </cell>
          <cell r="O9" t="e">
            <v>#N/A</v>
          </cell>
          <cell r="P9" t="e">
            <v>#N/A</v>
          </cell>
          <cell r="Q9" t="str">
            <v>no</v>
          </cell>
          <cell r="R9" t="str">
            <v>no</v>
          </cell>
          <cell r="S9" t="str">
            <v>Relationship to you</v>
          </cell>
          <cell r="T9" t="str">
            <v>Ukama hwenyu naye.</v>
          </cell>
        </row>
        <row r="10">
          <cell r="A10" t="str">
            <v>DHS7H4</v>
          </cell>
          <cell r="B10" t="str">
            <v>Sex</v>
          </cell>
          <cell r="C10" t="str">
            <v>Munhurume/munhukadzi</v>
          </cell>
          <cell r="D10" t="str">
            <v>DHS7H</v>
          </cell>
          <cell r="E10" t="str">
            <v>family structure</v>
          </cell>
          <cell r="F10">
            <v>31</v>
          </cell>
          <cell r="G10">
            <v>4</v>
          </cell>
          <cell r="H10" t="str">
            <v>female</v>
          </cell>
          <cell r="I10" t="str">
            <v>all</v>
          </cell>
          <cell r="J10" t="str">
            <v>all</v>
          </cell>
          <cell r="M10">
            <v>1</v>
          </cell>
          <cell r="O10" t="e">
            <v>#N/A</v>
          </cell>
          <cell r="P10" t="e">
            <v>#N/A</v>
          </cell>
          <cell r="Q10" t="str">
            <v>no</v>
          </cell>
          <cell r="R10" t="str">
            <v>no</v>
          </cell>
          <cell r="S10" t="str">
            <v>Sex</v>
          </cell>
          <cell r="T10" t="str">
            <v>Munhurume/munhukadzi</v>
          </cell>
        </row>
        <row r="11">
          <cell r="A11" t="str">
            <v>DHS7H7</v>
          </cell>
          <cell r="B11" t="str">
            <v>Age [if unknown, give approximate age]</v>
          </cell>
          <cell r="C11" t="str">
            <v>Makore ake [if unknown, give approximate age]</v>
          </cell>
          <cell r="D11" t="str">
            <v>DHS7H</v>
          </cell>
          <cell r="E11" t="str">
            <v>family structure</v>
          </cell>
          <cell r="F11">
            <v>31</v>
          </cell>
          <cell r="G11">
            <v>7</v>
          </cell>
          <cell r="I11" t="str">
            <v>all</v>
          </cell>
          <cell r="J11" t="str">
            <v>all</v>
          </cell>
          <cell r="M11">
            <v>1</v>
          </cell>
          <cell r="O11" t="e">
            <v>#N/A</v>
          </cell>
          <cell r="P11" t="e">
            <v>#N/A</v>
          </cell>
          <cell r="Q11" t="str">
            <v>no</v>
          </cell>
          <cell r="R11" t="str">
            <v>no</v>
          </cell>
          <cell r="S11" t="str">
            <v>Age [if unknown, give approximate age]</v>
          </cell>
          <cell r="T11" t="str">
            <v>Makore ake [if unknown, give approximate age]</v>
          </cell>
        </row>
        <row r="12">
          <cell r="A12" t="str">
            <v>DHS7H101</v>
          </cell>
          <cell r="B12" t="str">
            <v>What is the main source of drinking water for members of your household?</v>
          </cell>
          <cell r="C12" t="str">
            <v>Mvura yamunonwa pamba penyu inobva pai?</v>
          </cell>
          <cell r="D12" t="str">
            <v>DHS7H</v>
          </cell>
          <cell r="E12" t="str">
            <v>socioeconomic status</v>
          </cell>
          <cell r="F12">
            <v>76</v>
          </cell>
          <cell r="G12">
            <v>101</v>
          </cell>
          <cell r="H12" t="str">
            <v>water</v>
          </cell>
          <cell r="I12" t="str">
            <v>all</v>
          </cell>
          <cell r="J12" t="str">
            <v>all</v>
          </cell>
          <cell r="M12">
            <v>1</v>
          </cell>
          <cell r="O12" t="e">
            <v>#N/A</v>
          </cell>
          <cell r="P12" t="e">
            <v>#N/A</v>
          </cell>
          <cell r="Q12" t="str">
            <v>no</v>
          </cell>
          <cell r="R12" t="str">
            <v>no</v>
          </cell>
          <cell r="S12" t="str">
            <v>What is the main source of drinking water for members of your household?</v>
          </cell>
          <cell r="T12" t="str">
            <v>Mvura yamunonwa pamba penyu inobva pai?</v>
          </cell>
        </row>
        <row r="13">
          <cell r="A13" t="str">
            <v>DHS7H102</v>
          </cell>
          <cell r="B13" t="str">
            <v>What is the main source of water used by your household for other purposes such as cooking and handwashing?</v>
          </cell>
          <cell r="C13" t="str">
            <v>Mvura yamunoshandisa zvimwewo zvakaita sekubika kana kuwacha inobva pai?</v>
          </cell>
          <cell r="D13" t="str">
            <v>DHS7H</v>
          </cell>
          <cell r="E13" t="str">
            <v>socioeconomic status</v>
          </cell>
          <cell r="F13">
            <v>76</v>
          </cell>
          <cell r="G13">
            <v>102</v>
          </cell>
          <cell r="H13" t="str">
            <v>water</v>
          </cell>
          <cell r="I13" t="str">
            <v>all</v>
          </cell>
          <cell r="J13" t="str">
            <v>all</v>
          </cell>
          <cell r="M13">
            <v>1</v>
          </cell>
          <cell r="N13" t="str">
            <v>wealth index</v>
          </cell>
          <cell r="O13" t="e">
            <v>#N/A</v>
          </cell>
          <cell r="P13" t="e">
            <v>#N/A</v>
          </cell>
          <cell r="Q13" t="str">
            <v>no</v>
          </cell>
          <cell r="R13" t="str">
            <v>no</v>
          </cell>
          <cell r="S13" t="str">
            <v>What is the main source of water used by your household for other purposes such as cooking and handwashing?</v>
          </cell>
          <cell r="T13" t="str">
            <v>Mvura yamunoshandisa zvimwewo zvakaita sekubika kana kuwacha inobva pai?</v>
          </cell>
        </row>
        <row r="14">
          <cell r="A14" t="str">
            <v>DHS7H103</v>
          </cell>
          <cell r="B14" t="str">
            <v>Where is that water source located?</v>
          </cell>
          <cell r="C14" t="str">
            <v>Ndekupi kunowanikwa mvura iyoyo?</v>
          </cell>
          <cell r="D14" t="str">
            <v>DHS7H</v>
          </cell>
          <cell r="E14" t="str">
            <v>socioeconomic status</v>
          </cell>
          <cell r="F14">
            <v>76</v>
          </cell>
          <cell r="G14">
            <v>103</v>
          </cell>
          <cell r="H14" t="str">
            <v>where</v>
          </cell>
          <cell r="I14" t="str">
            <v>all</v>
          </cell>
          <cell r="J14" t="str">
            <v>all</v>
          </cell>
          <cell r="M14">
            <v>1</v>
          </cell>
          <cell r="N14" t="str">
            <v>wealth index</v>
          </cell>
          <cell r="O14" t="e">
            <v>#N/A</v>
          </cell>
          <cell r="P14" t="e">
            <v>#N/A</v>
          </cell>
          <cell r="Q14" t="str">
            <v>no</v>
          </cell>
          <cell r="R14" t="str">
            <v>no</v>
          </cell>
          <cell r="S14" t="str">
            <v>Where is that water source located?</v>
          </cell>
          <cell r="T14" t="str">
            <v>Ndekupi kunowanikwa mvura iyoyo?</v>
          </cell>
        </row>
        <row r="15">
          <cell r="A15" t="str">
            <v>DHS7H104</v>
          </cell>
          <cell r="B15" t="str">
            <v>How long does it take to go there, get water, and come back? [in min]</v>
          </cell>
          <cell r="C15" t="str">
            <v>Munhu anotora nguva yakareba sei kuenda ikoko, kuchera mvura nekudzoka? [in min]</v>
          </cell>
          <cell r="D15" t="str">
            <v>DHS7H</v>
          </cell>
          <cell r="E15" t="str">
            <v>socioeconomic status</v>
          </cell>
          <cell r="F15">
            <v>76</v>
          </cell>
          <cell r="G15">
            <v>104</v>
          </cell>
          <cell r="I15" t="str">
            <v>all</v>
          </cell>
          <cell r="J15" t="str">
            <v>all</v>
          </cell>
          <cell r="M15">
            <v>1</v>
          </cell>
          <cell r="N15" t="str">
            <v>wealth index</v>
          </cell>
          <cell r="O15" t="e">
            <v>#N/A</v>
          </cell>
          <cell r="P15" t="e">
            <v>#N/A</v>
          </cell>
          <cell r="Q15" t="str">
            <v>no</v>
          </cell>
          <cell r="R15" t="str">
            <v>no</v>
          </cell>
          <cell r="S15" t="str">
            <v>How long does it take to go there, get water, and come back? [in min]</v>
          </cell>
          <cell r="T15" t="str">
            <v>Munhu anotora nguva yakareba sei kuenda ikoko, kuchera mvura nekudzoka? [in min]</v>
          </cell>
        </row>
        <row r="16">
          <cell r="A16" t="str">
            <v>DHS7H106</v>
          </cell>
          <cell r="B16" t="str">
            <v>In the past two weeks, was the water from this source not available for at least one full day?</v>
          </cell>
          <cell r="C16" t="str">
            <v>MUMASVONDO MAVIRI APFUURA, pane here pakamboshaikwa mvura iyi zvezuva rose?</v>
          </cell>
          <cell r="D16" t="str">
            <v>DHS7H</v>
          </cell>
          <cell r="E16" t="str">
            <v>socioeconomic status</v>
          </cell>
          <cell r="F16">
            <v>76</v>
          </cell>
          <cell r="G16">
            <v>106</v>
          </cell>
          <cell r="H16" t="str">
            <v>yndr</v>
          </cell>
          <cell r="I16" t="str">
            <v>all</v>
          </cell>
          <cell r="J16" t="str">
            <v>all</v>
          </cell>
          <cell r="M16">
            <v>1</v>
          </cell>
          <cell r="N16" t="str">
            <v>wealth index</v>
          </cell>
          <cell r="O16" t="e">
            <v>#N/A</v>
          </cell>
          <cell r="P16" t="e">
            <v>#N/A</v>
          </cell>
          <cell r="Q16" t="str">
            <v>no</v>
          </cell>
          <cell r="R16" t="str">
            <v>no</v>
          </cell>
          <cell r="S16" t="str">
            <v>In the past two weeks, was the water from this source not available for at least one full day?</v>
          </cell>
          <cell r="T16" t="str">
            <v>MUMASVONDO MAVIRI APFUURA, pane here pakamboshaikwa mvura iyi zvezuva rose?</v>
          </cell>
        </row>
        <row r="17">
          <cell r="A17" t="str">
            <v>DHS7H107</v>
          </cell>
          <cell r="B17" t="str">
            <v>Do you do anything to the water to make it safer to drink?</v>
          </cell>
          <cell r="C17" t="str">
            <v>Pane zvamunoita here kumvura iyi kuti isarwarise kana yanwiwa?</v>
          </cell>
          <cell r="D17" t="str">
            <v>DHS7H</v>
          </cell>
          <cell r="E17" t="str">
            <v>socioeconomic status</v>
          </cell>
          <cell r="F17">
            <v>76</v>
          </cell>
          <cell r="G17">
            <v>107</v>
          </cell>
          <cell r="H17" t="str">
            <v>yndr</v>
          </cell>
          <cell r="I17" t="str">
            <v>all</v>
          </cell>
          <cell r="J17" t="str">
            <v>all</v>
          </cell>
          <cell r="M17">
            <v>1</v>
          </cell>
          <cell r="N17" t="str">
            <v>wealth index</v>
          </cell>
          <cell r="O17" t="e">
            <v>#N/A</v>
          </cell>
          <cell r="P17" t="e">
            <v>#N/A</v>
          </cell>
          <cell r="Q17" t="str">
            <v>no</v>
          </cell>
          <cell r="R17" t="str">
            <v>no</v>
          </cell>
          <cell r="S17" t="str">
            <v>Do you do anything to the water to make it safer to drink?</v>
          </cell>
          <cell r="T17" t="str">
            <v>Pane zvamunoita here kumvura iyi kuti isarwarise kana yanwiwa?</v>
          </cell>
        </row>
        <row r="18">
          <cell r="A18" t="str">
            <v>DHS7H108</v>
          </cell>
          <cell r="B18" t="str">
            <v>What do you usually do to make the water safer to drink? [record all mentioned]</v>
          </cell>
          <cell r="C18" t="str">
            <v>Ndezvipi zvamunowanzoita kuti mvura iyi isarwarise kana yanwiwa? [record all mentioned]</v>
          </cell>
          <cell r="D18" t="str">
            <v>DHS7H</v>
          </cell>
          <cell r="E18" t="str">
            <v>socioeconomic status</v>
          </cell>
          <cell r="F18">
            <v>76</v>
          </cell>
          <cell r="G18">
            <v>108</v>
          </cell>
          <cell r="H18" t="str">
            <v>waterTreat</v>
          </cell>
          <cell r="I18" t="str">
            <v>all</v>
          </cell>
          <cell r="J18" t="str">
            <v>all</v>
          </cell>
          <cell r="M18">
            <v>1</v>
          </cell>
          <cell r="N18" t="str">
            <v>wealth index</v>
          </cell>
          <cell r="O18" t="e">
            <v>#N/A</v>
          </cell>
          <cell r="P18" t="e">
            <v>#N/A</v>
          </cell>
          <cell r="Q18" t="str">
            <v>no</v>
          </cell>
          <cell r="R18" t="str">
            <v>no</v>
          </cell>
          <cell r="S18" t="str">
            <v>What do you usually do to make the water safer to drink? [record all mentioned]</v>
          </cell>
          <cell r="T18" t="str">
            <v>Ndezvipi zvamunowanzoita kuti mvura iyi isarwarise kana yanwiwa? [record all mentioned]</v>
          </cell>
        </row>
        <row r="19">
          <cell r="A19" t="str">
            <v>DHS7H109</v>
          </cell>
          <cell r="B19" t="str">
            <v>What kind of toilet facility do members of your household usually use?</v>
          </cell>
          <cell r="C19" t="str">
            <v>Vanhu vepamba penyu vanowanzoshandisa chimbuzi chakaita sei?</v>
          </cell>
          <cell r="D19" t="str">
            <v>DHS7H</v>
          </cell>
          <cell r="E19" t="str">
            <v>socioeconomic status</v>
          </cell>
          <cell r="F19">
            <v>76</v>
          </cell>
          <cell r="G19">
            <v>109</v>
          </cell>
          <cell r="H19" t="str">
            <v>toilet</v>
          </cell>
          <cell r="I19" t="str">
            <v>all</v>
          </cell>
          <cell r="J19" t="str">
            <v>all</v>
          </cell>
          <cell r="M19">
            <v>1</v>
          </cell>
          <cell r="N19" t="str">
            <v>wealth index</v>
          </cell>
          <cell r="O19" t="e">
            <v>#N/A</v>
          </cell>
          <cell r="P19" t="e">
            <v>#N/A</v>
          </cell>
          <cell r="Q19" t="str">
            <v>no</v>
          </cell>
          <cell r="R19" t="str">
            <v>no</v>
          </cell>
          <cell r="S19" t="str">
            <v>What kind of toilet facility do members of your household usually use?</v>
          </cell>
          <cell r="T19" t="str">
            <v>Vanhu vepamba penyu vanowanzoshandisa chimbuzi chakaita sei?</v>
          </cell>
        </row>
        <row r="20">
          <cell r="A20" t="str">
            <v>DHS7H110</v>
          </cell>
          <cell r="B20" t="str">
            <v>Do you share this toilet facility with other households?</v>
          </cell>
          <cell r="C20" t="str">
            <v>Chimbuzi ichi munochishandisa pamwe chete nevavakidzani venyu here?</v>
          </cell>
          <cell r="D20" t="str">
            <v>DHS7H</v>
          </cell>
          <cell r="E20" t="str">
            <v>socioeconomic status</v>
          </cell>
          <cell r="F20">
            <v>76</v>
          </cell>
          <cell r="G20">
            <v>110</v>
          </cell>
          <cell r="H20" t="str">
            <v>ynr</v>
          </cell>
          <cell r="I20" t="str">
            <v>all</v>
          </cell>
          <cell r="J20" t="str">
            <v>all</v>
          </cell>
          <cell r="M20">
            <v>1</v>
          </cell>
          <cell r="N20" t="str">
            <v>wealth index</v>
          </cell>
          <cell r="O20" t="e">
            <v>#N/A</v>
          </cell>
          <cell r="P20" t="e">
            <v>#N/A</v>
          </cell>
          <cell r="Q20" t="str">
            <v>no</v>
          </cell>
          <cell r="R20" t="str">
            <v>no</v>
          </cell>
          <cell r="S20" t="str">
            <v>Do you share this toilet facility with other households?</v>
          </cell>
          <cell r="T20" t="str">
            <v>Chimbuzi ichi munochishandisa pamwe chete nevavakidzani venyu here?</v>
          </cell>
        </row>
        <row r="21">
          <cell r="A21" t="str">
            <v>DHS7H111</v>
          </cell>
          <cell r="B21" t="str">
            <v>Including your own household, how many households use this toilet facility?</v>
          </cell>
          <cell r="C21" t="str">
            <v>Muchiverenga nepamba penyu, dzimba ngani dzinoshandisa chimbuzi ichi?</v>
          </cell>
          <cell r="D21" t="str">
            <v>DHS7H</v>
          </cell>
          <cell r="E21" t="str">
            <v>socioeconomic status</v>
          </cell>
          <cell r="F21">
            <v>76</v>
          </cell>
          <cell r="G21">
            <v>111</v>
          </cell>
          <cell r="I21" t="str">
            <v>all</v>
          </cell>
          <cell r="J21" t="str">
            <v>all</v>
          </cell>
          <cell r="M21">
            <v>1</v>
          </cell>
          <cell r="N21" t="str">
            <v>wealth index</v>
          </cell>
          <cell r="O21" t="e">
            <v>#N/A</v>
          </cell>
          <cell r="P21" t="e">
            <v>#N/A</v>
          </cell>
          <cell r="Q21" t="str">
            <v>no</v>
          </cell>
          <cell r="R21" t="str">
            <v>no</v>
          </cell>
          <cell r="S21" t="str">
            <v>Including your own household, how many households use this toilet facility?</v>
          </cell>
          <cell r="T21" t="str">
            <v>Muchiverenga nepamba penyu, dzimba ngani dzinoshandisa chimbuzi ichi?</v>
          </cell>
        </row>
        <row r="22">
          <cell r="A22" t="str">
            <v>DHS7H112</v>
          </cell>
          <cell r="B22" t="str">
            <v>Where is this toilet facility located?</v>
          </cell>
          <cell r="C22" t="str">
            <v>Chimbuzi ichi chiri kupi?</v>
          </cell>
          <cell r="D22" t="str">
            <v>DHS7H</v>
          </cell>
          <cell r="E22" t="str">
            <v>socioeconomic status</v>
          </cell>
          <cell r="F22">
            <v>76</v>
          </cell>
          <cell r="G22">
            <v>112</v>
          </cell>
          <cell r="H22" t="str">
            <v>where</v>
          </cell>
          <cell r="I22" t="str">
            <v>all</v>
          </cell>
          <cell r="J22" t="str">
            <v>all</v>
          </cell>
          <cell r="M22">
            <v>1</v>
          </cell>
          <cell r="N22" t="str">
            <v>wealth index</v>
          </cell>
          <cell r="O22" t="e">
            <v>#N/A</v>
          </cell>
          <cell r="P22" t="e">
            <v>#N/A</v>
          </cell>
          <cell r="Q22" t="str">
            <v>no</v>
          </cell>
          <cell r="R22" t="str">
            <v>no</v>
          </cell>
          <cell r="S22" t="str">
            <v>Where is this toilet facility located?</v>
          </cell>
          <cell r="T22" t="str">
            <v>Chimbuzi ichi chiri kupi?</v>
          </cell>
        </row>
        <row r="23">
          <cell r="A23" t="str">
            <v>DHS7H113</v>
          </cell>
          <cell r="B23" t="str">
            <v>What type of fuel does your household mainly use for cooking?</v>
          </cell>
          <cell r="C23" t="str">
            <v>Pamba penyu munowanzoshandisa chii pakubika (huni, ndove, parafini)?</v>
          </cell>
          <cell r="D23" t="str">
            <v>DHS7H</v>
          </cell>
          <cell r="E23" t="str">
            <v>socioeconomic status</v>
          </cell>
          <cell r="F23">
            <v>76</v>
          </cell>
          <cell r="G23">
            <v>113</v>
          </cell>
          <cell r="H23" t="str">
            <v>fuel</v>
          </cell>
          <cell r="I23" t="str">
            <v>all</v>
          </cell>
          <cell r="J23" t="str">
            <v>all</v>
          </cell>
          <cell r="M23">
            <v>1</v>
          </cell>
          <cell r="N23" t="str">
            <v>wealth index</v>
          </cell>
          <cell r="O23" t="e">
            <v>#N/A</v>
          </cell>
          <cell r="P23" t="e">
            <v>#N/A</v>
          </cell>
          <cell r="Q23" t="str">
            <v>no</v>
          </cell>
          <cell r="R23" t="str">
            <v>no</v>
          </cell>
          <cell r="S23" t="str">
            <v>What type of fuel does your household mainly use for cooking?</v>
          </cell>
          <cell r="T23" t="str">
            <v>Pamba penyu munowanzoshandisa chii pakubika (huni, ndove, parafini)?</v>
          </cell>
        </row>
        <row r="24">
          <cell r="A24" t="str">
            <v>DHS7H114</v>
          </cell>
          <cell r="B24" t="str">
            <v>Is the cooking usually done in the house, in a separate building, or outdoors?</v>
          </cell>
          <cell r="C24" t="str">
            <v>Munowanzobikira mumba yamunogara here, imwewo imba kana kuti panze?</v>
          </cell>
          <cell r="D24" t="str">
            <v>DHS7H</v>
          </cell>
          <cell r="E24" t="str">
            <v>socioeconomic status</v>
          </cell>
          <cell r="F24">
            <v>76</v>
          </cell>
          <cell r="G24">
            <v>114</v>
          </cell>
          <cell r="H24" t="str">
            <v>wherecook</v>
          </cell>
          <cell r="I24" t="str">
            <v>all</v>
          </cell>
          <cell r="J24" t="str">
            <v>all</v>
          </cell>
          <cell r="M24">
            <v>1</v>
          </cell>
          <cell r="N24" t="str">
            <v>wealth index</v>
          </cell>
          <cell r="O24" t="e">
            <v>#N/A</v>
          </cell>
          <cell r="P24" t="e">
            <v>#N/A</v>
          </cell>
          <cell r="Q24" t="str">
            <v>no</v>
          </cell>
          <cell r="R24" t="str">
            <v>no</v>
          </cell>
          <cell r="S24" t="str">
            <v>Is the cooking usually done in the house, in a separate building, or outdoors?</v>
          </cell>
          <cell r="T24" t="str">
            <v>Munowanzobikira mumba yamunogara here, imwewo imba kana kuti panze?</v>
          </cell>
        </row>
        <row r="25">
          <cell r="A25" t="str">
            <v>DHS7H115</v>
          </cell>
          <cell r="B25" t="str">
            <v>Do you have a separate room which is used as a kitchen?</v>
          </cell>
          <cell r="C25" t="str">
            <v>Mune imwewo imba yamunoshandisa semba yekubikira here?</v>
          </cell>
          <cell r="D25" t="str">
            <v>DHS7H</v>
          </cell>
          <cell r="E25" t="str">
            <v>socioeconomic status</v>
          </cell>
          <cell r="F25">
            <v>76</v>
          </cell>
          <cell r="G25">
            <v>115</v>
          </cell>
          <cell r="H25" t="str">
            <v>yn</v>
          </cell>
          <cell r="I25" t="str">
            <v>all</v>
          </cell>
          <cell r="J25" t="str">
            <v>all</v>
          </cell>
          <cell r="M25">
            <v>1</v>
          </cell>
          <cell r="N25" t="str">
            <v>wealth index</v>
          </cell>
          <cell r="O25" t="e">
            <v>#N/A</v>
          </cell>
          <cell r="P25" t="e">
            <v>#N/A</v>
          </cell>
          <cell r="Q25" t="str">
            <v>no</v>
          </cell>
          <cell r="R25" t="str">
            <v>no</v>
          </cell>
          <cell r="S25" t="str">
            <v>Do you have a separate room which is used as a kitchen?</v>
          </cell>
          <cell r="T25" t="str">
            <v>Mune imwewo imba yamunoshandisa semba yekubikira here?</v>
          </cell>
        </row>
        <row r="26">
          <cell r="A26" t="str">
            <v>DHS7H116</v>
          </cell>
          <cell r="B26" t="str">
            <v>How many rooms in this household are used for sleeping?</v>
          </cell>
          <cell r="C26" t="str">
            <v>Pamba penyu pane makamuri (maroom) mangani anorarirwa nevanhu?</v>
          </cell>
          <cell r="D26" t="str">
            <v>DHS7H</v>
          </cell>
          <cell r="E26" t="str">
            <v>socioeconomic status</v>
          </cell>
          <cell r="F26">
            <v>76</v>
          </cell>
          <cell r="G26">
            <v>116</v>
          </cell>
          <cell r="I26" t="str">
            <v>all</v>
          </cell>
          <cell r="J26" t="str">
            <v>all</v>
          </cell>
          <cell r="M26">
            <v>1</v>
          </cell>
          <cell r="N26" t="str">
            <v>wealth index</v>
          </cell>
          <cell r="O26" t="e">
            <v>#N/A</v>
          </cell>
          <cell r="P26" t="e">
            <v>#N/A</v>
          </cell>
          <cell r="Q26" t="str">
            <v>no</v>
          </cell>
          <cell r="R26" t="str">
            <v>no</v>
          </cell>
          <cell r="S26" t="str">
            <v>How many rooms in this household are used for sleeping?</v>
          </cell>
          <cell r="T26" t="str">
            <v>Pamba penyu pane makamuri (maroom) mangani anorarirwa nevanhu?</v>
          </cell>
        </row>
        <row r="27">
          <cell r="A27" t="str">
            <v>DHS7H117</v>
          </cell>
          <cell r="B27" t="str">
            <v>Does this household own any livestock, herds, other farm animals, or poultry?</v>
          </cell>
          <cell r="C27" t="str">
            <v>Pamba penyu pane zvipfuwo here zvakaita semombe, mbudzi, makwayi, nguruve, madhongi, huku, madhadha nezvimwewo?</v>
          </cell>
          <cell r="D27" t="str">
            <v>DHS7H</v>
          </cell>
          <cell r="E27" t="str">
            <v>socioeconomic status</v>
          </cell>
          <cell r="F27">
            <v>76</v>
          </cell>
          <cell r="G27">
            <v>117</v>
          </cell>
          <cell r="H27" t="str">
            <v>yndr</v>
          </cell>
          <cell r="I27" t="str">
            <v>all</v>
          </cell>
          <cell r="J27" t="str">
            <v>all</v>
          </cell>
          <cell r="M27">
            <v>1</v>
          </cell>
          <cell r="N27" t="str">
            <v>wealth index</v>
          </cell>
          <cell r="O27" t="e">
            <v>#N/A</v>
          </cell>
          <cell r="P27" t="e">
            <v>#N/A</v>
          </cell>
          <cell r="Q27" t="str">
            <v>no</v>
          </cell>
          <cell r="R27" t="str">
            <v>no</v>
          </cell>
          <cell r="S27" t="str">
            <v>Does this household own any livestock, herds, other farm animals, or poultry?</v>
          </cell>
          <cell r="T27" t="str">
            <v>Pamba penyu pane zvipfuwo here zvakaita semombe, mbudzi, makwayi, nguruve, madhongi, huku, madhadha nezvimwewo?</v>
          </cell>
        </row>
        <row r="28">
          <cell r="A28" t="str">
            <v>DHS7H118</v>
          </cell>
          <cell r="B28" t="str">
            <v>How many of the following animals does this household own?</v>
          </cell>
          <cell r="C28" t="str">
            <v>Pamba penyu pane mhuka dzinotevera dzakawanda sei?</v>
          </cell>
          <cell r="D28" t="str">
            <v>DHS7H</v>
          </cell>
          <cell r="E28" t="str">
            <v>socioeconomic status</v>
          </cell>
          <cell r="F28">
            <v>76</v>
          </cell>
          <cell r="G28">
            <v>118</v>
          </cell>
          <cell r="I28" t="str">
            <v>all</v>
          </cell>
          <cell r="J28" t="str">
            <v>all</v>
          </cell>
          <cell r="M28">
            <v>1</v>
          </cell>
          <cell r="N28" t="str">
            <v>wealth index</v>
          </cell>
          <cell r="O28" t="e">
            <v>#N/A</v>
          </cell>
          <cell r="P28" t="e">
            <v>#N/A</v>
          </cell>
          <cell r="Q28" t="str">
            <v>no</v>
          </cell>
          <cell r="R28" t="str">
            <v>no</v>
          </cell>
          <cell r="S28" t="str">
            <v>How many of the following animals does this household own?</v>
          </cell>
          <cell r="T28" t="str">
            <v>Pamba penyu pane mhuka dzinotevera dzakawanda sei?</v>
          </cell>
        </row>
        <row r="29">
          <cell r="A29" t="str">
            <v>DHS7H118a</v>
          </cell>
          <cell r="B29" t="str">
            <v>Milk cows or bulls?</v>
          </cell>
          <cell r="C29" t="str">
            <v>Mombe?</v>
          </cell>
          <cell r="D29" t="str">
            <v>DHS7H</v>
          </cell>
          <cell r="E29" t="str">
            <v>socioeconomic status</v>
          </cell>
          <cell r="F29">
            <v>76</v>
          </cell>
          <cell r="G29" t="str">
            <v>118a</v>
          </cell>
          <cell r="I29" t="str">
            <v>all</v>
          </cell>
          <cell r="J29" t="str">
            <v>all</v>
          </cell>
          <cell r="M29">
            <v>1</v>
          </cell>
          <cell r="N29" t="str">
            <v>wealth index</v>
          </cell>
          <cell r="O29" t="e">
            <v>#N/A</v>
          </cell>
          <cell r="P29" t="e">
            <v>#N/A</v>
          </cell>
          <cell r="Q29" t="str">
            <v>no</v>
          </cell>
          <cell r="R29" t="str">
            <v>no</v>
          </cell>
          <cell r="S29" t="str">
            <v>Milk cows or bulls?</v>
          </cell>
          <cell r="T29" t="str">
            <v>Mombe?</v>
          </cell>
        </row>
        <row r="30">
          <cell r="A30" t="str">
            <v>DHS7H118b</v>
          </cell>
          <cell r="B30" t="str">
            <v>Other cattle?</v>
          </cell>
          <cell r="C30" t="str">
            <v>Dzimwewo mombe?</v>
          </cell>
          <cell r="D30" t="str">
            <v>DHS7H</v>
          </cell>
          <cell r="E30" t="str">
            <v>socioeconomic status</v>
          </cell>
          <cell r="F30">
            <v>76</v>
          </cell>
          <cell r="G30" t="str">
            <v>118b</v>
          </cell>
          <cell r="I30" t="str">
            <v>all</v>
          </cell>
          <cell r="J30" t="str">
            <v>all</v>
          </cell>
          <cell r="M30">
            <v>1</v>
          </cell>
          <cell r="N30" t="str">
            <v>wealth index</v>
          </cell>
          <cell r="O30" t="e">
            <v>#N/A</v>
          </cell>
          <cell r="P30" t="e">
            <v>#N/A</v>
          </cell>
          <cell r="Q30" t="str">
            <v>no</v>
          </cell>
          <cell r="R30" t="str">
            <v>no</v>
          </cell>
          <cell r="S30" t="str">
            <v>Other cattle?</v>
          </cell>
          <cell r="T30" t="str">
            <v>Dzimwewo mombe?</v>
          </cell>
        </row>
        <row r="31">
          <cell r="A31" t="str">
            <v>DHS7H118c</v>
          </cell>
          <cell r="B31" t="str">
            <v>Horses</v>
          </cell>
          <cell r="C31" t="str">
            <v>Mabhiza?</v>
          </cell>
          <cell r="D31" t="str">
            <v>DHS7H</v>
          </cell>
          <cell r="E31" t="str">
            <v>socioeconomic status</v>
          </cell>
          <cell r="F31">
            <v>76</v>
          </cell>
          <cell r="G31" t="str">
            <v>118c</v>
          </cell>
          <cell r="I31" t="str">
            <v>all</v>
          </cell>
          <cell r="J31" t="str">
            <v>all</v>
          </cell>
          <cell r="M31">
            <v>1</v>
          </cell>
          <cell r="N31" t="str">
            <v>wealth index</v>
          </cell>
          <cell r="O31" t="e">
            <v>#N/A</v>
          </cell>
          <cell r="P31" t="e">
            <v>#N/A</v>
          </cell>
          <cell r="Q31" t="str">
            <v>no</v>
          </cell>
          <cell r="R31" t="str">
            <v>no</v>
          </cell>
          <cell r="S31" t="str">
            <v>Horses</v>
          </cell>
          <cell r="T31" t="str">
            <v>Mabhiza?</v>
          </cell>
        </row>
        <row r="32">
          <cell r="A32" t="str">
            <v>DHS7H118c_</v>
          </cell>
          <cell r="B32" t="str">
            <v>Donkeys or mules?</v>
          </cell>
          <cell r="C32" t="str">
            <v>Madhongi kana manyurusi?</v>
          </cell>
          <cell r="D32" t="str">
            <v>DHS7H</v>
          </cell>
          <cell r="E32" t="str">
            <v>socioeconomic status</v>
          </cell>
          <cell r="F32">
            <v>76</v>
          </cell>
          <cell r="G32" t="str">
            <v>118c_</v>
          </cell>
          <cell r="I32" t="str">
            <v>all</v>
          </cell>
          <cell r="J32" t="str">
            <v>all</v>
          </cell>
          <cell r="M32">
            <v>1</v>
          </cell>
          <cell r="N32" t="str">
            <v>wealth index; zdhs2010-11 separates from horses</v>
          </cell>
          <cell r="O32" t="e">
            <v>#N/A</v>
          </cell>
          <cell r="P32" t="e">
            <v>#N/A</v>
          </cell>
          <cell r="Q32" t="str">
            <v>no</v>
          </cell>
          <cell r="R32" t="str">
            <v>no</v>
          </cell>
          <cell r="S32" t="str">
            <v>Donkeys or mules?</v>
          </cell>
          <cell r="T32" t="str">
            <v>Madhongi kana manyurusi?</v>
          </cell>
        </row>
        <row r="33">
          <cell r="A33" t="str">
            <v>DHS7H118d</v>
          </cell>
          <cell r="B33" t="str">
            <v>Goats?</v>
          </cell>
          <cell r="C33" t="str">
            <v>Mbudzi?</v>
          </cell>
          <cell r="D33" t="str">
            <v>DHS7H</v>
          </cell>
          <cell r="E33" t="str">
            <v>socioeconomic status</v>
          </cell>
          <cell r="F33">
            <v>76</v>
          </cell>
          <cell r="G33" t="str">
            <v>118d</v>
          </cell>
          <cell r="I33" t="str">
            <v>all</v>
          </cell>
          <cell r="J33" t="str">
            <v>all</v>
          </cell>
          <cell r="M33">
            <v>1</v>
          </cell>
          <cell r="N33" t="str">
            <v>wealth index</v>
          </cell>
          <cell r="O33" t="e">
            <v>#N/A</v>
          </cell>
          <cell r="P33" t="e">
            <v>#N/A</v>
          </cell>
          <cell r="Q33" t="str">
            <v>no</v>
          </cell>
          <cell r="R33" t="str">
            <v>no</v>
          </cell>
          <cell r="S33" t="str">
            <v>Goats?</v>
          </cell>
          <cell r="T33" t="str">
            <v>Mbudzi?</v>
          </cell>
        </row>
        <row r="34">
          <cell r="A34" t="str">
            <v>DHS7H118e</v>
          </cell>
          <cell r="B34" t="str">
            <v>Sheep?</v>
          </cell>
          <cell r="C34" t="str">
            <v>Makwayi?</v>
          </cell>
          <cell r="D34" t="str">
            <v>DHS7H</v>
          </cell>
          <cell r="E34" t="str">
            <v>socioeconomic status</v>
          </cell>
          <cell r="F34">
            <v>76</v>
          </cell>
          <cell r="G34" t="str">
            <v>118e</v>
          </cell>
          <cell r="I34" t="str">
            <v>all</v>
          </cell>
          <cell r="J34" t="str">
            <v>all</v>
          </cell>
          <cell r="M34">
            <v>1</v>
          </cell>
          <cell r="N34" t="str">
            <v>wealth index</v>
          </cell>
          <cell r="O34" t="e">
            <v>#N/A</v>
          </cell>
          <cell r="P34" t="e">
            <v>#N/A</v>
          </cell>
          <cell r="Q34" t="str">
            <v>no</v>
          </cell>
          <cell r="R34" t="str">
            <v>no</v>
          </cell>
          <cell r="S34" t="str">
            <v>Sheep?</v>
          </cell>
          <cell r="T34" t="str">
            <v>Makwayi?</v>
          </cell>
        </row>
        <row r="35">
          <cell r="A35" t="str">
            <v>DHS7H118f</v>
          </cell>
          <cell r="B35" t="str">
            <v>Chickens or other poultry?</v>
          </cell>
          <cell r="C35" t="str">
            <v>Huku kana zvimwewo zvine manhenga?</v>
          </cell>
          <cell r="D35" t="str">
            <v>DHS7H</v>
          </cell>
          <cell r="E35" t="str">
            <v>socioeconomic status</v>
          </cell>
          <cell r="F35">
            <v>76</v>
          </cell>
          <cell r="G35" t="str">
            <v>118f</v>
          </cell>
          <cell r="I35" t="str">
            <v>all</v>
          </cell>
          <cell r="J35" t="str">
            <v>all</v>
          </cell>
          <cell r="M35">
            <v>1</v>
          </cell>
          <cell r="N35" t="str">
            <v>wealth index</v>
          </cell>
          <cell r="O35" t="e">
            <v>#N/A</v>
          </cell>
          <cell r="P35" t="e">
            <v>#N/A</v>
          </cell>
          <cell r="Q35" t="str">
            <v>no</v>
          </cell>
          <cell r="R35" t="str">
            <v>no</v>
          </cell>
          <cell r="S35" t="str">
            <v>Chickens or other poultry?</v>
          </cell>
          <cell r="T35" t="str">
            <v>Huku kana zvimwewo zvine manhenga?</v>
          </cell>
        </row>
        <row r="36">
          <cell r="A36" t="str">
            <v>DHS7H118g</v>
          </cell>
          <cell r="B36" t="str">
            <v>Rabbits?</v>
          </cell>
          <cell r="C36" t="str">
            <v>Shuro/tsuro?</v>
          </cell>
          <cell r="D36" t="str">
            <v>DHS7H</v>
          </cell>
          <cell r="E36" t="str">
            <v>socioeconomic status</v>
          </cell>
          <cell r="F36">
            <v>76</v>
          </cell>
          <cell r="G36" t="str">
            <v>118g</v>
          </cell>
          <cell r="I36" t="str">
            <v>all</v>
          </cell>
          <cell r="J36" t="str">
            <v>all</v>
          </cell>
          <cell r="M36">
            <v>1</v>
          </cell>
          <cell r="N36" t="str">
            <v>wealth index; included in zdhs2010-11</v>
          </cell>
          <cell r="O36" t="e">
            <v>#N/A</v>
          </cell>
          <cell r="P36" t="e">
            <v>#N/A</v>
          </cell>
          <cell r="Q36" t="str">
            <v>no</v>
          </cell>
          <cell r="R36" t="str">
            <v>no</v>
          </cell>
          <cell r="S36" t="str">
            <v>Rabbits?</v>
          </cell>
          <cell r="T36" t="str">
            <v>Shuro/tsuro?</v>
          </cell>
        </row>
        <row r="37">
          <cell r="A37" t="str">
            <v>DHS7H118h</v>
          </cell>
          <cell r="B37" t="str">
            <v>Pigs?</v>
          </cell>
          <cell r="C37" t="str">
            <v>Nguruve?</v>
          </cell>
          <cell r="D37" t="str">
            <v>DHS7H</v>
          </cell>
          <cell r="E37" t="str">
            <v>socioeconomic status</v>
          </cell>
          <cell r="F37">
            <v>76</v>
          </cell>
          <cell r="G37" t="str">
            <v>118h</v>
          </cell>
          <cell r="I37" t="str">
            <v>all</v>
          </cell>
          <cell r="J37" t="str">
            <v>all</v>
          </cell>
          <cell r="M37">
            <v>1</v>
          </cell>
          <cell r="N37" t="str">
            <v>wealth index; included in zdhs2010-11</v>
          </cell>
          <cell r="O37" t="e">
            <v>#N/A</v>
          </cell>
          <cell r="P37" t="e">
            <v>#N/A</v>
          </cell>
          <cell r="Q37" t="str">
            <v>no</v>
          </cell>
          <cell r="R37" t="str">
            <v>no</v>
          </cell>
          <cell r="S37" t="str">
            <v>Pigs?</v>
          </cell>
          <cell r="T37" t="str">
            <v>Nguruve?</v>
          </cell>
        </row>
        <row r="38">
          <cell r="A38" t="str">
            <v>DHS7H119</v>
          </cell>
          <cell r="B38" t="str">
            <v>Does any member of this household own any agricultural land?</v>
          </cell>
          <cell r="C38" t="str">
            <v>Pane munhu wepamba apa ane munda here?</v>
          </cell>
          <cell r="D38" t="str">
            <v>DHS7H</v>
          </cell>
          <cell r="E38" t="str">
            <v>socioeconomic status</v>
          </cell>
          <cell r="F38">
            <v>76</v>
          </cell>
          <cell r="G38">
            <v>119</v>
          </cell>
          <cell r="H38" t="str">
            <v>yndr</v>
          </cell>
          <cell r="I38" t="str">
            <v>all</v>
          </cell>
          <cell r="J38" t="str">
            <v>all</v>
          </cell>
          <cell r="M38">
            <v>1</v>
          </cell>
          <cell r="N38" t="str">
            <v>wealth index</v>
          </cell>
          <cell r="O38" t="e">
            <v>#N/A</v>
          </cell>
          <cell r="P38" t="e">
            <v>#N/A</v>
          </cell>
          <cell r="Q38" t="str">
            <v>no</v>
          </cell>
          <cell r="R38" t="str">
            <v>no</v>
          </cell>
          <cell r="S38" t="str">
            <v>Does any member of this household own any agricultural land?</v>
          </cell>
          <cell r="T38" t="str">
            <v>Pane munhu wepamba apa ane munda here?</v>
          </cell>
        </row>
        <row r="39">
          <cell r="A39" t="str">
            <v>DHS7H120</v>
          </cell>
          <cell r="B39" t="str">
            <v>How many hectares of agricultural land do members of this household own?</v>
          </cell>
          <cell r="C39" t="str">
            <v>Vanhu vepamba penyu vane minda inorimwa yakakura zvakadii (ma'acre' kana ma'hectare)?</v>
          </cell>
          <cell r="D39" t="str">
            <v>DHS7H</v>
          </cell>
          <cell r="E39" t="str">
            <v>socioeconomic status</v>
          </cell>
          <cell r="F39">
            <v>76</v>
          </cell>
          <cell r="G39">
            <v>120</v>
          </cell>
          <cell r="I39" t="str">
            <v>all</v>
          </cell>
          <cell r="J39" t="str">
            <v>all</v>
          </cell>
          <cell r="M39">
            <v>1</v>
          </cell>
          <cell r="N39" t="str">
            <v>wealth index</v>
          </cell>
          <cell r="O39" t="str">
            <v>How many acres of agricultural land do members of this household own?</v>
          </cell>
          <cell r="P39" t="str">
            <v>Vanhu vepamba penyu vane minda inorimwa yakakura zvakadii (ma'acre')?</v>
          </cell>
          <cell r="Q39" t="str">
            <v>yes</v>
          </cell>
          <cell r="R39" t="str">
            <v>yes</v>
          </cell>
          <cell r="S39" t="str">
            <v>How many acres of agricultural land do members of this household own?</v>
          </cell>
          <cell r="T39" t="str">
            <v>Vanhu vepamba penyu vane minda inorimwa yakakura zvakadii (ma'acre')?</v>
          </cell>
        </row>
        <row r="40">
          <cell r="A40" t="str">
            <v>DHS7H121a</v>
          </cell>
          <cell r="B40" t="str">
            <v>Does your household have:</v>
          </cell>
          <cell r="C40" t="str">
            <v>Pamba penyu pane zvinhu zvinotevera here?</v>
          </cell>
          <cell r="D40" t="str">
            <v>DHS7H</v>
          </cell>
          <cell r="E40" t="str">
            <v>socioeconomic status</v>
          </cell>
          <cell r="F40">
            <v>76</v>
          </cell>
          <cell r="G40" t="str">
            <v>121a</v>
          </cell>
          <cell r="I40" t="str">
            <v>all</v>
          </cell>
          <cell r="J40" t="str">
            <v>all</v>
          </cell>
          <cell r="M40">
            <v>1</v>
          </cell>
          <cell r="N40" t="str">
            <v>wealth index</v>
          </cell>
          <cell r="O40" t="e">
            <v>#N/A</v>
          </cell>
          <cell r="P40" t="e">
            <v>#N/A</v>
          </cell>
          <cell r="Q40" t="str">
            <v>no</v>
          </cell>
          <cell r="R40" t="str">
            <v>no</v>
          </cell>
          <cell r="S40" t="str">
            <v>Does your household have:</v>
          </cell>
          <cell r="T40" t="str">
            <v>Pamba penyu pane zvinhu zvinotevera here?</v>
          </cell>
        </row>
        <row r="41">
          <cell r="A41" t="str">
            <v>DHS7H121b</v>
          </cell>
          <cell r="B41" t="str">
            <v>Electricity?</v>
          </cell>
          <cell r="C41" t="str">
            <v>Magetsi?</v>
          </cell>
          <cell r="D41" t="str">
            <v>DHS7H</v>
          </cell>
          <cell r="E41" t="str">
            <v>socioeconomic status</v>
          </cell>
          <cell r="F41">
            <v>76</v>
          </cell>
          <cell r="G41" t="str">
            <v>121b</v>
          </cell>
          <cell r="H41" t="str">
            <v>yndr</v>
          </cell>
          <cell r="I41" t="str">
            <v>all</v>
          </cell>
          <cell r="J41" t="str">
            <v>all</v>
          </cell>
          <cell r="M41">
            <v>1</v>
          </cell>
          <cell r="N41" t="str">
            <v>wealth index</v>
          </cell>
          <cell r="O41" t="e">
            <v>#N/A</v>
          </cell>
          <cell r="P41" t="e">
            <v>#N/A</v>
          </cell>
          <cell r="Q41" t="str">
            <v>no</v>
          </cell>
          <cell r="R41" t="str">
            <v>no</v>
          </cell>
          <cell r="S41" t="str">
            <v>Electricity?</v>
          </cell>
          <cell r="T41" t="str">
            <v>Magetsi?</v>
          </cell>
        </row>
        <row r="42">
          <cell r="A42" t="str">
            <v>DHS7H121c</v>
          </cell>
          <cell r="B42" t="str">
            <v>A radio?</v>
          </cell>
          <cell r="C42" t="str">
            <v>Redhiyo?</v>
          </cell>
          <cell r="D42" t="str">
            <v>DHS7H</v>
          </cell>
          <cell r="E42" t="str">
            <v>socioeconomic status</v>
          </cell>
          <cell r="F42">
            <v>76</v>
          </cell>
          <cell r="G42" t="str">
            <v>121c</v>
          </cell>
          <cell r="H42" t="str">
            <v>yndr</v>
          </cell>
          <cell r="I42" t="str">
            <v>all</v>
          </cell>
          <cell r="J42" t="str">
            <v>all</v>
          </cell>
          <cell r="M42">
            <v>1</v>
          </cell>
          <cell r="N42" t="str">
            <v>wealth index</v>
          </cell>
          <cell r="O42" t="e">
            <v>#N/A</v>
          </cell>
          <cell r="P42" t="e">
            <v>#N/A</v>
          </cell>
          <cell r="Q42" t="str">
            <v>no</v>
          </cell>
          <cell r="R42" t="str">
            <v>no</v>
          </cell>
          <cell r="S42" t="str">
            <v>A radio?</v>
          </cell>
          <cell r="T42" t="str">
            <v>Redhiyo?</v>
          </cell>
        </row>
        <row r="43">
          <cell r="A43" t="str">
            <v>DHS7H121d</v>
          </cell>
          <cell r="B43" t="str">
            <v>A television?</v>
          </cell>
          <cell r="C43" t="str">
            <v>Terevhizheni?</v>
          </cell>
          <cell r="D43" t="str">
            <v>DHS7H</v>
          </cell>
          <cell r="E43" t="str">
            <v>socioeconomic status</v>
          </cell>
          <cell r="F43">
            <v>76</v>
          </cell>
          <cell r="G43" t="str">
            <v>121d</v>
          </cell>
          <cell r="H43" t="str">
            <v>yndr</v>
          </cell>
          <cell r="I43" t="str">
            <v>all</v>
          </cell>
          <cell r="J43" t="str">
            <v>all</v>
          </cell>
          <cell r="M43">
            <v>1</v>
          </cell>
          <cell r="N43" t="str">
            <v>wealth index</v>
          </cell>
          <cell r="O43" t="e">
            <v>#N/A</v>
          </cell>
          <cell r="P43" t="e">
            <v>#N/A</v>
          </cell>
          <cell r="Q43" t="str">
            <v>no</v>
          </cell>
          <cell r="R43" t="str">
            <v>no</v>
          </cell>
          <cell r="S43" t="str">
            <v>A television?</v>
          </cell>
          <cell r="T43" t="str">
            <v>Terevhizheni?</v>
          </cell>
        </row>
        <row r="44">
          <cell r="A44" t="str">
            <v>DHS7H121e</v>
          </cell>
          <cell r="B44" t="str">
            <v>A land-line phone?</v>
          </cell>
          <cell r="C44" t="str">
            <v>Foni yemumba (yetambo)?</v>
          </cell>
          <cell r="D44" t="str">
            <v>DHS7H</v>
          </cell>
          <cell r="E44" t="str">
            <v>socioeconomic status</v>
          </cell>
          <cell r="F44">
            <v>76</v>
          </cell>
          <cell r="G44" t="str">
            <v>121e</v>
          </cell>
          <cell r="H44" t="str">
            <v>yndr</v>
          </cell>
          <cell r="I44" t="str">
            <v>all</v>
          </cell>
          <cell r="J44" t="str">
            <v>all</v>
          </cell>
          <cell r="M44">
            <v>1</v>
          </cell>
          <cell r="N44" t="str">
            <v>wealth index; zdhs2010-11 uses landline instead of non-mobile</v>
          </cell>
          <cell r="O44" t="e">
            <v>#N/A</v>
          </cell>
          <cell r="P44" t="e">
            <v>#N/A</v>
          </cell>
          <cell r="Q44" t="str">
            <v>no</v>
          </cell>
          <cell r="R44" t="str">
            <v>no</v>
          </cell>
          <cell r="S44" t="str">
            <v>A land-line phone?</v>
          </cell>
          <cell r="T44" t="str">
            <v>Foni yemumba (yetambo)?</v>
          </cell>
        </row>
        <row r="45">
          <cell r="A45" t="str">
            <v>DHS7H121f</v>
          </cell>
          <cell r="B45" t="str">
            <v>A computer?</v>
          </cell>
          <cell r="C45" t="str">
            <v>Kombiyuta?</v>
          </cell>
          <cell r="D45" t="str">
            <v>DHS7H</v>
          </cell>
          <cell r="E45" t="str">
            <v>socioeconomic status</v>
          </cell>
          <cell r="F45">
            <v>76</v>
          </cell>
          <cell r="G45" t="str">
            <v>121f</v>
          </cell>
          <cell r="H45" t="str">
            <v>yndr</v>
          </cell>
          <cell r="I45" t="str">
            <v>all</v>
          </cell>
          <cell r="J45" t="str">
            <v>all</v>
          </cell>
          <cell r="M45">
            <v>1</v>
          </cell>
          <cell r="N45" t="str">
            <v>wealth index</v>
          </cell>
          <cell r="O45" t="e">
            <v>#N/A</v>
          </cell>
          <cell r="P45" t="e">
            <v>#N/A</v>
          </cell>
          <cell r="Q45" t="str">
            <v>no</v>
          </cell>
          <cell r="R45" t="str">
            <v>no</v>
          </cell>
          <cell r="S45" t="str">
            <v>A computer?</v>
          </cell>
          <cell r="T45" t="str">
            <v>Kombiyuta?</v>
          </cell>
        </row>
        <row r="46">
          <cell r="A46" t="str">
            <v>DHS7H121g</v>
          </cell>
          <cell r="B46" t="str">
            <v>A refrigerator?</v>
          </cell>
          <cell r="C46" t="str">
            <v>Firiji?</v>
          </cell>
          <cell r="D46" t="str">
            <v>DHS7H</v>
          </cell>
          <cell r="E46" t="str">
            <v>socioeconomic status</v>
          </cell>
          <cell r="F46">
            <v>76</v>
          </cell>
          <cell r="G46" t="str">
            <v>121g</v>
          </cell>
          <cell r="H46" t="str">
            <v>yndr</v>
          </cell>
          <cell r="I46" t="str">
            <v>all</v>
          </cell>
          <cell r="J46" t="str">
            <v>all</v>
          </cell>
          <cell r="M46">
            <v>1</v>
          </cell>
          <cell r="N46" t="str">
            <v>wealth index</v>
          </cell>
          <cell r="O46" t="e">
            <v>#N/A</v>
          </cell>
          <cell r="P46" t="e">
            <v>#N/A</v>
          </cell>
          <cell r="Q46" t="str">
            <v>no</v>
          </cell>
          <cell r="R46" t="str">
            <v>no</v>
          </cell>
          <cell r="S46" t="str">
            <v>A refrigerator?</v>
          </cell>
          <cell r="T46" t="str">
            <v>Firiji?</v>
          </cell>
        </row>
        <row r="47">
          <cell r="A47" t="str">
            <v>DHS7H121h</v>
          </cell>
          <cell r="B47" t="str">
            <v>A battery/generator?</v>
          </cell>
          <cell r="C47" t="str">
            <v>Bhatiri/jenareta?</v>
          </cell>
          <cell r="D47" t="str">
            <v>DHS7H</v>
          </cell>
          <cell r="E47" t="str">
            <v>socioeconomic status</v>
          </cell>
          <cell r="F47">
            <v>76</v>
          </cell>
          <cell r="G47" t="str">
            <v>121h</v>
          </cell>
          <cell r="H47" t="str">
            <v>yndr</v>
          </cell>
          <cell r="I47" t="str">
            <v>all</v>
          </cell>
          <cell r="J47" t="str">
            <v>all</v>
          </cell>
          <cell r="M47">
            <v>1</v>
          </cell>
          <cell r="N47" t="str">
            <v>wealth index; included in zdhs2010-11</v>
          </cell>
          <cell r="O47" t="e">
            <v>#N/A</v>
          </cell>
          <cell r="P47" t="e">
            <v>#N/A</v>
          </cell>
          <cell r="Q47" t="str">
            <v>no</v>
          </cell>
          <cell r="R47" t="str">
            <v>no</v>
          </cell>
          <cell r="S47" t="str">
            <v>A battery/generator?</v>
          </cell>
          <cell r="T47" t="str">
            <v>Bhatiri/jenareta?</v>
          </cell>
        </row>
        <row r="48">
          <cell r="A48" t="str">
            <v>DHS7H121i</v>
          </cell>
          <cell r="B48" t="str">
            <v>A solar panel?</v>
          </cell>
          <cell r="C48" t="str">
            <v>Solar?</v>
          </cell>
          <cell r="D48" t="str">
            <v>DHS7H</v>
          </cell>
          <cell r="E48" t="str">
            <v>socioeconomic status</v>
          </cell>
          <cell r="F48">
            <v>76</v>
          </cell>
          <cell r="G48" t="str">
            <v>121i</v>
          </cell>
          <cell r="H48" t="str">
            <v>yndr</v>
          </cell>
          <cell r="I48" t="str">
            <v>all</v>
          </cell>
          <cell r="J48" t="str">
            <v>all</v>
          </cell>
          <cell r="M48">
            <v>1</v>
          </cell>
          <cell r="N48" t="str">
            <v>wealth index; included in zdhs2010-11</v>
          </cell>
          <cell r="O48" t="e">
            <v>#N/A</v>
          </cell>
          <cell r="P48" t="e">
            <v>#N/A</v>
          </cell>
          <cell r="Q48" t="str">
            <v>no</v>
          </cell>
          <cell r="R48" t="str">
            <v>no</v>
          </cell>
          <cell r="S48" t="str">
            <v>A solar panel?</v>
          </cell>
          <cell r="T48" t="str">
            <v>Solar?</v>
          </cell>
        </row>
        <row r="49">
          <cell r="A49" t="str">
            <v>DHS7H121j</v>
          </cell>
          <cell r="B49" t="str">
            <v>A computer in working condition?</v>
          </cell>
          <cell r="C49" t="str">
            <v>Kombiyuta inoshanda?</v>
          </cell>
          <cell r="D49" t="str">
            <v>DHS7H</v>
          </cell>
          <cell r="E49" t="str">
            <v>socioeconomic status</v>
          </cell>
          <cell r="F49">
            <v>76</v>
          </cell>
          <cell r="G49" t="str">
            <v>121j</v>
          </cell>
          <cell r="H49" t="str">
            <v>yndr</v>
          </cell>
          <cell r="I49" t="str">
            <v>all</v>
          </cell>
          <cell r="J49" t="str">
            <v>all</v>
          </cell>
          <cell r="M49">
            <v>1</v>
          </cell>
          <cell r="N49" t="str">
            <v>wealth index; included in zdhs2010-11</v>
          </cell>
          <cell r="O49" t="e">
            <v>#N/A</v>
          </cell>
          <cell r="P49" t="e">
            <v>#N/A</v>
          </cell>
          <cell r="Q49" t="str">
            <v>no</v>
          </cell>
          <cell r="R49" t="str">
            <v>no</v>
          </cell>
          <cell r="S49" t="str">
            <v>A computer in working condition?</v>
          </cell>
          <cell r="T49" t="str">
            <v>Kombiyuta inoshanda?</v>
          </cell>
        </row>
        <row r="50">
          <cell r="A50" t="str">
            <v>DHS7H121k</v>
          </cell>
          <cell r="B50" t="str">
            <v>A tractor?</v>
          </cell>
          <cell r="C50" t="str">
            <v>Tarakita?</v>
          </cell>
          <cell r="D50" t="str">
            <v>DHS7H</v>
          </cell>
          <cell r="E50" t="str">
            <v>socioeconomic status</v>
          </cell>
          <cell r="F50">
            <v>76</v>
          </cell>
          <cell r="G50" t="str">
            <v>121k</v>
          </cell>
          <cell r="H50" t="str">
            <v>yndr</v>
          </cell>
          <cell r="I50" t="str">
            <v>all</v>
          </cell>
          <cell r="J50" t="str">
            <v>all</v>
          </cell>
          <cell r="M50">
            <v>1</v>
          </cell>
          <cell r="N50" t="str">
            <v>wealth index; included in zdhs2010-11</v>
          </cell>
          <cell r="O50" t="e">
            <v>#N/A</v>
          </cell>
          <cell r="P50" t="e">
            <v>#N/A</v>
          </cell>
          <cell r="Q50" t="str">
            <v>no</v>
          </cell>
          <cell r="R50" t="str">
            <v>no</v>
          </cell>
          <cell r="S50" t="str">
            <v>A tractor?</v>
          </cell>
          <cell r="T50" t="str">
            <v>Tarakita?</v>
          </cell>
        </row>
        <row r="51">
          <cell r="A51" t="str">
            <v>DHS7H121l</v>
          </cell>
          <cell r="B51" t="str">
            <v>A wheelbarrow?</v>
          </cell>
          <cell r="C51" t="str">
            <v>Bhara?</v>
          </cell>
          <cell r="D51" t="str">
            <v>DHS7H</v>
          </cell>
          <cell r="E51" t="str">
            <v>socioeconomic status</v>
          </cell>
          <cell r="F51">
            <v>76</v>
          </cell>
          <cell r="G51" t="str">
            <v>121l</v>
          </cell>
          <cell r="H51" t="str">
            <v>yndr</v>
          </cell>
          <cell r="I51" t="str">
            <v>all</v>
          </cell>
          <cell r="J51" t="str">
            <v>all</v>
          </cell>
          <cell r="M51">
            <v>1</v>
          </cell>
          <cell r="N51" t="str">
            <v>wealth index; included in zdhs2010-11</v>
          </cell>
          <cell r="O51" t="e">
            <v>#N/A</v>
          </cell>
          <cell r="P51" t="e">
            <v>#N/A</v>
          </cell>
          <cell r="Q51" t="str">
            <v>no</v>
          </cell>
          <cell r="R51" t="str">
            <v>no</v>
          </cell>
          <cell r="S51" t="str">
            <v>A wheelbarrow?</v>
          </cell>
          <cell r="T51" t="str">
            <v>Bhara?</v>
          </cell>
        </row>
        <row r="52">
          <cell r="A52" t="str">
            <v>DHS7H122</v>
          </cell>
          <cell r="B52" t="str">
            <v>Does any member of this household own:</v>
          </cell>
          <cell r="C52" t="str">
            <v>Pane munhu wepamba penyu ane zvinotevera here?</v>
          </cell>
          <cell r="D52" t="str">
            <v>DHS7H</v>
          </cell>
          <cell r="E52" t="str">
            <v>socioeconomic status</v>
          </cell>
          <cell r="F52">
            <v>76</v>
          </cell>
          <cell r="G52">
            <v>122</v>
          </cell>
          <cell r="I52" t="str">
            <v>all</v>
          </cell>
          <cell r="J52" t="str">
            <v>all</v>
          </cell>
          <cell r="M52">
            <v>1</v>
          </cell>
          <cell r="N52" t="str">
            <v>wealth index</v>
          </cell>
          <cell r="O52" t="e">
            <v>#N/A</v>
          </cell>
          <cell r="P52" t="e">
            <v>#N/A</v>
          </cell>
          <cell r="Q52" t="str">
            <v>no</v>
          </cell>
          <cell r="R52" t="str">
            <v>no</v>
          </cell>
          <cell r="S52" t="str">
            <v>Does any member of this household own:</v>
          </cell>
          <cell r="T52" t="str">
            <v>Pane munhu wepamba penyu ane zvinotevera here?</v>
          </cell>
        </row>
        <row r="53">
          <cell r="A53" t="str">
            <v>DHS7H122a</v>
          </cell>
          <cell r="B53" t="str">
            <v>A watch?</v>
          </cell>
          <cell r="C53" t="str">
            <v>Wachi?</v>
          </cell>
          <cell r="D53" t="str">
            <v>DHS7H</v>
          </cell>
          <cell r="E53" t="str">
            <v>socioeconomic status</v>
          </cell>
          <cell r="F53">
            <v>76</v>
          </cell>
          <cell r="G53" t="str">
            <v>122a</v>
          </cell>
          <cell r="H53" t="str">
            <v>yndr</v>
          </cell>
          <cell r="I53" t="str">
            <v>all</v>
          </cell>
          <cell r="J53" t="str">
            <v>all</v>
          </cell>
          <cell r="M53">
            <v>1</v>
          </cell>
          <cell r="N53" t="str">
            <v>wealth index</v>
          </cell>
          <cell r="O53" t="e">
            <v>#N/A</v>
          </cell>
          <cell r="P53" t="e">
            <v>#N/A</v>
          </cell>
          <cell r="Q53" t="str">
            <v>no</v>
          </cell>
          <cell r="R53" t="str">
            <v>no</v>
          </cell>
          <cell r="S53" t="str">
            <v>A watch?</v>
          </cell>
          <cell r="T53" t="str">
            <v>Wachi?</v>
          </cell>
        </row>
        <row r="54">
          <cell r="A54" t="str">
            <v>DHS7H122b</v>
          </cell>
          <cell r="B54" t="str">
            <v>A mobile phone?</v>
          </cell>
          <cell r="C54" t="str">
            <v>Nharembozha?</v>
          </cell>
          <cell r="D54" t="str">
            <v>DHS7H</v>
          </cell>
          <cell r="E54" t="str">
            <v>socioeconomic status</v>
          </cell>
          <cell r="F54">
            <v>76</v>
          </cell>
          <cell r="G54" t="str">
            <v>122b</v>
          </cell>
          <cell r="H54" t="str">
            <v>yndr</v>
          </cell>
          <cell r="I54" t="str">
            <v>all</v>
          </cell>
          <cell r="J54" t="str">
            <v>all</v>
          </cell>
          <cell r="M54">
            <v>1</v>
          </cell>
          <cell r="N54" t="str">
            <v>wealth index</v>
          </cell>
          <cell r="O54" t="e">
            <v>#N/A</v>
          </cell>
          <cell r="P54" t="e">
            <v>#N/A</v>
          </cell>
          <cell r="Q54" t="str">
            <v>no</v>
          </cell>
          <cell r="R54" t="str">
            <v>no</v>
          </cell>
          <cell r="S54" t="str">
            <v>A mobile phone?</v>
          </cell>
          <cell r="T54" t="str">
            <v>Nharembozha?</v>
          </cell>
        </row>
        <row r="55">
          <cell r="A55" t="str">
            <v>DHS7H122c</v>
          </cell>
          <cell r="B55" t="str">
            <v>A bicycle?</v>
          </cell>
          <cell r="C55" t="str">
            <v>Bhasikoro?</v>
          </cell>
          <cell r="D55" t="str">
            <v>DHS7H</v>
          </cell>
          <cell r="E55" t="str">
            <v>socioeconomic status</v>
          </cell>
          <cell r="F55">
            <v>76</v>
          </cell>
          <cell r="G55" t="str">
            <v>122c</v>
          </cell>
          <cell r="H55" t="str">
            <v>yndr</v>
          </cell>
          <cell r="I55" t="str">
            <v>all</v>
          </cell>
          <cell r="J55" t="str">
            <v>all</v>
          </cell>
          <cell r="M55">
            <v>1</v>
          </cell>
          <cell r="N55" t="str">
            <v>wealth index</v>
          </cell>
          <cell r="O55" t="e">
            <v>#N/A</v>
          </cell>
          <cell r="P55" t="e">
            <v>#N/A</v>
          </cell>
          <cell r="Q55" t="str">
            <v>no</v>
          </cell>
          <cell r="R55" t="str">
            <v>no</v>
          </cell>
          <cell r="S55" t="str">
            <v>A bicycle?</v>
          </cell>
          <cell r="T55" t="str">
            <v>Bhasikoro?</v>
          </cell>
        </row>
        <row r="56">
          <cell r="A56" t="str">
            <v>DHS7H122d</v>
          </cell>
          <cell r="B56" t="str">
            <v>A motorcycle or motor scooter?</v>
          </cell>
          <cell r="C56" t="str">
            <v>Mudhudhudhu kana scooter?</v>
          </cell>
          <cell r="D56" t="str">
            <v>DHS7H</v>
          </cell>
          <cell r="E56" t="str">
            <v>socioeconomic status</v>
          </cell>
          <cell r="F56">
            <v>76</v>
          </cell>
          <cell r="G56" t="str">
            <v>122d</v>
          </cell>
          <cell r="H56" t="str">
            <v>yndr</v>
          </cell>
          <cell r="I56" t="str">
            <v>all</v>
          </cell>
          <cell r="J56" t="str">
            <v>all</v>
          </cell>
          <cell r="M56">
            <v>1</v>
          </cell>
          <cell r="N56" t="str">
            <v>wealth index</v>
          </cell>
          <cell r="O56" t="e">
            <v>#N/A</v>
          </cell>
          <cell r="P56" t="e">
            <v>#N/A</v>
          </cell>
          <cell r="Q56" t="str">
            <v>no</v>
          </cell>
          <cell r="R56" t="str">
            <v>no</v>
          </cell>
          <cell r="S56" t="str">
            <v>A motorcycle or motor scooter?</v>
          </cell>
          <cell r="T56" t="str">
            <v>Mudhudhudhu kana scooter?</v>
          </cell>
        </row>
        <row r="57">
          <cell r="A57" t="str">
            <v>DHS7H122e</v>
          </cell>
          <cell r="B57" t="str">
            <v>An animal-drawn cart?</v>
          </cell>
          <cell r="C57" t="str">
            <v>Ngoro?</v>
          </cell>
          <cell r="D57" t="str">
            <v>DHS7H</v>
          </cell>
          <cell r="E57" t="str">
            <v>socioeconomic status</v>
          </cell>
          <cell r="F57">
            <v>76</v>
          </cell>
          <cell r="G57" t="str">
            <v>122e</v>
          </cell>
          <cell r="H57" t="str">
            <v>yndr</v>
          </cell>
          <cell r="I57" t="str">
            <v>all</v>
          </cell>
          <cell r="J57" t="str">
            <v>all</v>
          </cell>
          <cell r="M57">
            <v>1</v>
          </cell>
          <cell r="N57" t="str">
            <v>wealth index</v>
          </cell>
          <cell r="O57" t="e">
            <v>#N/A</v>
          </cell>
          <cell r="P57" t="e">
            <v>#N/A</v>
          </cell>
          <cell r="Q57" t="str">
            <v>no</v>
          </cell>
          <cell r="R57" t="str">
            <v>no</v>
          </cell>
          <cell r="S57" t="str">
            <v>An animal-drawn cart?</v>
          </cell>
          <cell r="T57" t="str">
            <v>Ngoro?</v>
          </cell>
        </row>
        <row r="58">
          <cell r="A58" t="str">
            <v>DHS7H122f</v>
          </cell>
          <cell r="B58" t="str">
            <v>A car or truck?</v>
          </cell>
          <cell r="C58" t="str">
            <v>Mota kana rori?</v>
          </cell>
          <cell r="D58" t="str">
            <v>DHS7H</v>
          </cell>
          <cell r="E58" t="str">
            <v>socioeconomic status</v>
          </cell>
          <cell r="F58">
            <v>76</v>
          </cell>
          <cell r="G58" t="str">
            <v>122f</v>
          </cell>
          <cell r="H58" t="str">
            <v>yndr</v>
          </cell>
          <cell r="I58" t="str">
            <v>all</v>
          </cell>
          <cell r="J58" t="str">
            <v>all</v>
          </cell>
          <cell r="M58">
            <v>1</v>
          </cell>
          <cell r="N58" t="str">
            <v>wealth index</v>
          </cell>
          <cell r="O58" t="e">
            <v>#N/A</v>
          </cell>
          <cell r="P58" t="e">
            <v>#N/A</v>
          </cell>
          <cell r="Q58" t="str">
            <v>no</v>
          </cell>
          <cell r="R58" t="str">
            <v>no</v>
          </cell>
          <cell r="S58" t="str">
            <v>A car or truck?</v>
          </cell>
          <cell r="T58" t="str">
            <v>Mota kana rori?</v>
          </cell>
        </row>
        <row r="59">
          <cell r="A59" t="str">
            <v>DHS7H122g</v>
          </cell>
          <cell r="B59" t="str">
            <v>A boat with a motor?</v>
          </cell>
          <cell r="C59" t="str">
            <v>Boat rine injini?</v>
          </cell>
          <cell r="D59" t="str">
            <v>DHS7H</v>
          </cell>
          <cell r="E59" t="str">
            <v>socioeconomic status</v>
          </cell>
          <cell r="F59">
            <v>76</v>
          </cell>
          <cell r="G59" t="str">
            <v>122g</v>
          </cell>
          <cell r="H59" t="str">
            <v>yndr</v>
          </cell>
          <cell r="I59" t="str">
            <v>all</v>
          </cell>
          <cell r="J59" t="str">
            <v>all</v>
          </cell>
          <cell r="M59">
            <v>1</v>
          </cell>
          <cell r="N59" t="str">
            <v>wealth index</v>
          </cell>
          <cell r="O59" t="e">
            <v>#N/A</v>
          </cell>
          <cell r="P59" t="e">
            <v>#N/A</v>
          </cell>
          <cell r="Q59" t="str">
            <v>no</v>
          </cell>
          <cell r="R59" t="str">
            <v>no</v>
          </cell>
          <cell r="S59" t="str">
            <v>A boat with a motor?</v>
          </cell>
          <cell r="T59" t="str">
            <v>Boat rine injini?</v>
          </cell>
        </row>
        <row r="60">
          <cell r="A60" t="str">
            <v>DHS7H123</v>
          </cell>
          <cell r="B60" t="str">
            <v>Does any member of this household have a bank account?</v>
          </cell>
          <cell r="C60" t="str">
            <v>Pane munhu wepamba penyu ane akaundi yekubhengi here (kwete zvemufoni)?</v>
          </cell>
          <cell r="D60" t="str">
            <v>DHS7H</v>
          </cell>
          <cell r="E60" t="str">
            <v>socioeconomic status</v>
          </cell>
          <cell r="F60">
            <v>76</v>
          </cell>
          <cell r="G60">
            <v>123</v>
          </cell>
          <cell r="H60" t="str">
            <v>yndr</v>
          </cell>
          <cell r="I60" t="str">
            <v>all</v>
          </cell>
          <cell r="J60" t="str">
            <v>all</v>
          </cell>
          <cell r="M60">
            <v>1</v>
          </cell>
          <cell r="N60" t="str">
            <v>wealth index</v>
          </cell>
          <cell r="O60" t="e">
            <v>#N/A</v>
          </cell>
          <cell r="P60" t="e">
            <v>#N/A</v>
          </cell>
          <cell r="Q60" t="str">
            <v>no</v>
          </cell>
          <cell r="R60" t="str">
            <v>no</v>
          </cell>
          <cell r="S60" t="str">
            <v>Does any member of this household have a bank account?</v>
          </cell>
          <cell r="T60" t="str">
            <v>Pane munhu wepamba penyu ane akaundi yekubhengi here (kwete zvemufoni)?</v>
          </cell>
        </row>
        <row r="61">
          <cell r="A61" t="str">
            <v>DHS7H142</v>
          </cell>
          <cell r="B61" t="str">
            <v>What is the main material of the floor in your dwelling?</v>
          </cell>
          <cell r="C61" t="str">
            <v>Floor yemba yamunogara yakagadzirwa nei?</v>
          </cell>
          <cell r="D61" t="str">
            <v>DHS7H</v>
          </cell>
          <cell r="E61" t="str">
            <v>socioeconomic status</v>
          </cell>
          <cell r="F61">
            <v>76</v>
          </cell>
          <cell r="G61">
            <v>142</v>
          </cell>
          <cell r="H61" t="str">
            <v>floor</v>
          </cell>
          <cell r="I61" t="str">
            <v>all</v>
          </cell>
          <cell r="J61" t="str">
            <v>all</v>
          </cell>
          <cell r="M61">
            <v>1</v>
          </cell>
          <cell r="N61" t="str">
            <v>wealth index</v>
          </cell>
          <cell r="O61" t="e">
            <v>#N/A</v>
          </cell>
          <cell r="P61" t="e">
            <v>#N/A</v>
          </cell>
          <cell r="Q61" t="str">
            <v>no</v>
          </cell>
          <cell r="R61" t="str">
            <v>no</v>
          </cell>
          <cell r="S61" t="str">
            <v>What is the main material of the floor in your dwelling?</v>
          </cell>
          <cell r="T61" t="str">
            <v>Floor yemba yamunogara yakagadzirwa nei?</v>
          </cell>
        </row>
        <row r="62">
          <cell r="A62" t="str">
            <v>DHS7H143</v>
          </cell>
          <cell r="B62" t="str">
            <v>What is the main material of the roof of your dwelling?</v>
          </cell>
          <cell r="C62" t="str">
            <v>Imba yamunogara yakapfirirwa nei?</v>
          </cell>
          <cell r="D62" t="str">
            <v>DHS7H</v>
          </cell>
          <cell r="E62" t="str">
            <v>socioeconomic status</v>
          </cell>
          <cell r="F62">
            <v>76</v>
          </cell>
          <cell r="G62">
            <v>143</v>
          </cell>
          <cell r="H62" t="str">
            <v>roof</v>
          </cell>
          <cell r="I62" t="str">
            <v>all</v>
          </cell>
          <cell r="J62" t="str">
            <v>all</v>
          </cell>
          <cell r="M62">
            <v>1</v>
          </cell>
          <cell r="N62" t="str">
            <v>wealth index</v>
          </cell>
          <cell r="O62" t="e">
            <v>#N/A</v>
          </cell>
          <cell r="P62" t="e">
            <v>#N/A</v>
          </cell>
          <cell r="Q62" t="str">
            <v>no</v>
          </cell>
          <cell r="R62" t="str">
            <v>no</v>
          </cell>
          <cell r="S62" t="str">
            <v>What is the main material of the roof of your dwelling?</v>
          </cell>
          <cell r="T62" t="str">
            <v>Imba yamunogara yakapfirirwa nei?</v>
          </cell>
        </row>
        <row r="63">
          <cell r="A63" t="str">
            <v>DHS7H144</v>
          </cell>
          <cell r="B63" t="str">
            <v>What is the main material of the exterior walls of the dwelling?</v>
          </cell>
          <cell r="C63" t="str">
            <v>Madziro ekunze emba yamunogara akavakwa nechii?</v>
          </cell>
          <cell r="D63" t="str">
            <v>DHS7H</v>
          </cell>
          <cell r="E63" t="str">
            <v>socioeconomic status</v>
          </cell>
          <cell r="F63">
            <v>76</v>
          </cell>
          <cell r="G63">
            <v>144</v>
          </cell>
          <cell r="H63" t="str">
            <v>wall</v>
          </cell>
          <cell r="I63" t="str">
            <v>all</v>
          </cell>
          <cell r="J63" t="str">
            <v>all</v>
          </cell>
          <cell r="M63">
            <v>1</v>
          </cell>
          <cell r="N63" t="str">
            <v>wealth index</v>
          </cell>
          <cell r="O63" t="e">
            <v>#N/A</v>
          </cell>
          <cell r="P63" t="e">
            <v>#N/A</v>
          </cell>
          <cell r="Q63" t="str">
            <v>no</v>
          </cell>
          <cell r="R63" t="str">
            <v>no</v>
          </cell>
          <cell r="S63" t="str">
            <v>What is the main material of the exterior walls of the dwelling?</v>
          </cell>
          <cell r="T63" t="str">
            <v>Madziro ekunze emba yamunogara akavakwa nechii?</v>
          </cell>
        </row>
        <row r="64">
          <cell r="A64" t="str">
            <v>MISC_i5</v>
          </cell>
          <cell r="B64" t="str">
            <v>Now I'll ask some questions about you.</v>
          </cell>
          <cell r="C64" t="str">
            <v>Iye zvino, ndava kukubvunzai mibvunzo yakanangana nemi.</v>
          </cell>
          <cell r="D64" t="str">
            <v>MISC</v>
          </cell>
          <cell r="G64" t="str">
            <v>_i5</v>
          </cell>
          <cell r="M64">
            <v>1</v>
          </cell>
          <cell r="O64" t="e">
            <v>#N/A</v>
          </cell>
          <cell r="P64" t="e">
            <v>#N/A</v>
          </cell>
          <cell r="Q64" t="str">
            <v>no</v>
          </cell>
          <cell r="R64" t="str">
            <v>no</v>
          </cell>
          <cell r="S64" t="str">
            <v>Now I'll ask some questions about you.</v>
          </cell>
          <cell r="T64" t="str">
            <v>Iye zvino, ndava kukubvunzai mibvunzo yakanangana nemi.</v>
          </cell>
        </row>
        <row r="65">
          <cell r="A65" t="str">
            <v>DHS7W102</v>
          </cell>
          <cell r="B65" t="str">
            <v>How long have you been living continuously in (NAME OF CURRENT CITY, TOWN OR VILLAGE OF RESIDENCE)? [if less than 1 year, enter 0]</v>
          </cell>
          <cell r="C65" t="str">
            <v>Mava nenguva yakareba zvakadii muchigara mu… musina kumbobuda?</v>
          </cell>
          <cell r="D65" t="str">
            <v>DHS7W</v>
          </cell>
          <cell r="G65">
            <v>102</v>
          </cell>
          <cell r="I65" t="str">
            <v>all</v>
          </cell>
          <cell r="J65" t="str">
            <v>all</v>
          </cell>
          <cell r="M65">
            <v>1</v>
          </cell>
          <cell r="O65" t="str">
            <v>How long have you been living continuously where you are now? [if less than 1 year, enter 0]</v>
          </cell>
          <cell r="P65" t="str">
            <v>Mava nenguva yakareba zvakadii muchigara mu munharaunda menyu musina kumbobuda?</v>
          </cell>
          <cell r="Q65" t="str">
            <v>yes</v>
          </cell>
          <cell r="R65" t="str">
            <v>yes</v>
          </cell>
          <cell r="S65" t="str">
            <v>How long have you been living continuously where you are now? [if less than 1 year, enter 0]</v>
          </cell>
          <cell r="T65" t="str">
            <v>Mava nenguva yakareba zvakadii muchigara mu munharaunda menyu musina kumbobuda?</v>
          </cell>
        </row>
        <row r="66">
          <cell r="A66" t="str">
            <v>DHS7W105a</v>
          </cell>
          <cell r="B66" t="str">
            <v>In what month were you born?</v>
          </cell>
          <cell r="C66" t="str">
            <v>Makazvarwa mwedzi upi?</v>
          </cell>
          <cell r="D66" t="str">
            <v>DHS7W</v>
          </cell>
          <cell r="E66" t="str">
            <v>family structure</v>
          </cell>
          <cell r="F66" t="str">
            <v>s1-6</v>
          </cell>
          <cell r="G66" t="str">
            <v>105a</v>
          </cell>
          <cell r="H66" t="str">
            <v>month</v>
          </cell>
          <cell r="I66" t="str">
            <v>all</v>
          </cell>
          <cell r="J66" t="str">
            <v>all</v>
          </cell>
          <cell r="M66">
            <v>1</v>
          </cell>
          <cell r="O66" t="e">
            <v>#N/A</v>
          </cell>
          <cell r="P66" t="e">
            <v>#N/A</v>
          </cell>
          <cell r="Q66" t="str">
            <v>no</v>
          </cell>
          <cell r="R66" t="str">
            <v>no</v>
          </cell>
          <cell r="S66" t="str">
            <v>In what month were you born?</v>
          </cell>
          <cell r="T66" t="str">
            <v>Makazvarwa mwedzi upi?</v>
          </cell>
        </row>
        <row r="67">
          <cell r="A67" t="str">
            <v>DHS7W105b</v>
          </cell>
          <cell r="B67" t="str">
            <v>In what year were you born?</v>
          </cell>
          <cell r="C67" t="str">
            <v>Makazvarwa gore ripi?</v>
          </cell>
          <cell r="D67" t="str">
            <v>DHS7W</v>
          </cell>
          <cell r="E67" t="str">
            <v>family structure</v>
          </cell>
          <cell r="F67" t="str">
            <v>s1-6</v>
          </cell>
          <cell r="G67" t="str">
            <v>105b</v>
          </cell>
          <cell r="I67" t="str">
            <v>all</v>
          </cell>
          <cell r="J67" t="str">
            <v>all</v>
          </cell>
          <cell r="M67">
            <v>1</v>
          </cell>
          <cell r="O67" t="e">
            <v>#N/A</v>
          </cell>
          <cell r="P67" t="e">
            <v>#N/A</v>
          </cell>
          <cell r="Q67" t="str">
            <v>no</v>
          </cell>
          <cell r="R67" t="str">
            <v>no</v>
          </cell>
          <cell r="S67" t="str">
            <v>In what year were you born?</v>
          </cell>
          <cell r="T67" t="str">
            <v>Makazvarwa gore ripi?</v>
          </cell>
        </row>
        <row r="68">
          <cell r="A68" t="str">
            <v>DHS7W106</v>
          </cell>
          <cell r="B68" t="str">
            <v>How old were you at your last birthday?</v>
          </cell>
          <cell r="C68" t="str">
            <v>Makange mava nemakore mangani pabirthday renyu rakapedzisira kusvika?</v>
          </cell>
          <cell r="D68" t="str">
            <v>DHS7W</v>
          </cell>
          <cell r="E68" t="str">
            <v>family structure</v>
          </cell>
          <cell r="F68" t="str">
            <v>s1-6</v>
          </cell>
          <cell r="G68">
            <v>106</v>
          </cell>
          <cell r="I68" t="str">
            <v>all</v>
          </cell>
          <cell r="J68" t="str">
            <v>all</v>
          </cell>
          <cell r="M68">
            <v>1</v>
          </cell>
          <cell r="O68" t="e">
            <v>#N/A</v>
          </cell>
          <cell r="P68" t="e">
            <v>#N/A</v>
          </cell>
          <cell r="Q68" t="str">
            <v>no</v>
          </cell>
          <cell r="R68" t="str">
            <v>no</v>
          </cell>
          <cell r="S68" t="str">
            <v>How old were you at your last birthday?</v>
          </cell>
          <cell r="T68" t="str">
            <v>Makange mava nemakore mangani pabirthday renyu rakapedzisira kusvika?</v>
          </cell>
        </row>
        <row r="69">
          <cell r="A69" t="str">
            <v>DHS7W107</v>
          </cell>
          <cell r="B69" t="str">
            <v>Have you ever attended school?</v>
          </cell>
          <cell r="C69" t="str">
            <v>Makaenda kuchikoro here?</v>
          </cell>
          <cell r="D69" t="str">
            <v>DHS7W</v>
          </cell>
          <cell r="E69" t="str">
            <v>caregiver educational level</v>
          </cell>
          <cell r="F69">
            <v>67</v>
          </cell>
          <cell r="G69">
            <v>107</v>
          </cell>
          <cell r="H69" t="str">
            <v>ynr</v>
          </cell>
          <cell r="I69" t="str">
            <v>all</v>
          </cell>
          <cell r="J69" t="str">
            <v>all</v>
          </cell>
          <cell r="M69">
            <v>1</v>
          </cell>
          <cell r="O69" t="e">
            <v>#N/A</v>
          </cell>
          <cell r="P69" t="e">
            <v>#N/A</v>
          </cell>
          <cell r="Q69" t="str">
            <v>no</v>
          </cell>
          <cell r="R69" t="str">
            <v>no</v>
          </cell>
          <cell r="S69" t="str">
            <v>Have you ever attended school?</v>
          </cell>
          <cell r="T69" t="str">
            <v>Makaenda kuchikoro here?</v>
          </cell>
        </row>
        <row r="70">
          <cell r="A70" t="str">
            <v>DHS7W108</v>
          </cell>
          <cell r="B70" t="str">
            <v>What is the highest level of school you attended: primary, secondary, or higher?</v>
          </cell>
          <cell r="C70" t="str">
            <v>Makasvika padanho ripi rechikoro: puraimari, sekondari kana kudarika?</v>
          </cell>
          <cell r="D70" t="str">
            <v>DHS7W</v>
          </cell>
          <cell r="E70" t="str">
            <v>caregiver educational level</v>
          </cell>
          <cell r="F70">
            <v>67</v>
          </cell>
          <cell r="G70">
            <v>108</v>
          </cell>
          <cell r="H70" t="str">
            <v>level</v>
          </cell>
          <cell r="I70" t="str">
            <v>all</v>
          </cell>
          <cell r="J70" t="str">
            <v>all</v>
          </cell>
          <cell r="M70">
            <v>1</v>
          </cell>
          <cell r="O70" t="e">
            <v>#N/A</v>
          </cell>
          <cell r="P70" t="e">
            <v>#N/A</v>
          </cell>
          <cell r="Q70" t="str">
            <v>no</v>
          </cell>
          <cell r="R70" t="str">
            <v>no</v>
          </cell>
          <cell r="S70" t="str">
            <v>What is the highest level of school you attended: primary, secondary, or higher?</v>
          </cell>
          <cell r="T70" t="str">
            <v>Makasvika padanho ripi rechikoro: puraimari, sekondari kana kudarika?</v>
          </cell>
        </row>
        <row r="71">
          <cell r="A71" t="str">
            <v>DHS7W109</v>
          </cell>
          <cell r="B71" t="str">
            <v>What is the highest [GRADE/FORM/YEAR] you completed at that level?</v>
          </cell>
          <cell r="C71" t="str">
            <v>Makagumira mugiredhi/fomu/gore ripi padanho iroro?</v>
          </cell>
          <cell r="D71" t="str">
            <v>DHS7W</v>
          </cell>
          <cell r="E71" t="str">
            <v>caregiver educational level</v>
          </cell>
          <cell r="F71">
            <v>67</v>
          </cell>
          <cell r="G71">
            <v>109</v>
          </cell>
          <cell r="I71" t="str">
            <v>all</v>
          </cell>
          <cell r="J71" t="str">
            <v>all</v>
          </cell>
          <cell r="M71">
            <v>1</v>
          </cell>
          <cell r="O71" t="str">
            <v>What is the highest level of schooling that you completed?</v>
          </cell>
          <cell r="P71" t="str">
            <v>Makapedza chikoro kusvika padanho ripi?</v>
          </cell>
          <cell r="Q71" t="str">
            <v>yes</v>
          </cell>
          <cell r="R71" t="str">
            <v>yes</v>
          </cell>
          <cell r="S71" t="str">
            <v>What is the highest level of schooling that you completed?</v>
          </cell>
          <cell r="T71" t="str">
            <v>Makapedza chikoro kusvika padanho ripi?</v>
          </cell>
        </row>
        <row r="72">
          <cell r="A72" t="str">
            <v>DHS7W111a</v>
          </cell>
          <cell r="B72" t="str">
            <v>Now I would like you to read this sentence to me. [swipe next and show the woman the tablet; if cannot read the whole sentence, probe: "Can you read any part of the sentence to me?"]</v>
          </cell>
          <cell r="C72" t="str">
            <v>Iye zvino, ndiri kuda kuti mundiverengerewo mutsara uyu.</v>
          </cell>
          <cell r="D72" t="str">
            <v>DHS7W</v>
          </cell>
          <cell r="G72" t="str">
            <v>111a</v>
          </cell>
          <cell r="I72" t="str">
            <v>all</v>
          </cell>
          <cell r="J72" t="str">
            <v>all</v>
          </cell>
          <cell r="M72">
            <v>1</v>
          </cell>
          <cell r="O72" t="str">
            <v>Now I would like you to read this sentence to me. [swipe next and show the caregiver the tablet; if cannot read the whole sentence, probe: "Can you read any part of the sentence to me?"]</v>
          </cell>
          <cell r="P72" t="str">
            <v>Iye zvino, ndiri kuda kuti mundiverengerewo mutsara uyu. [swipe next and show the caregiver the tablet; if cannot read the whole sentence, probe: "Can you read any part of the sentence to me?"]</v>
          </cell>
          <cell r="Q72" t="str">
            <v>yes</v>
          </cell>
          <cell r="R72" t="str">
            <v>yes</v>
          </cell>
          <cell r="S72" t="str">
            <v>Now I would like you to read this sentence to me. [swipe next and show the caregiver the tablet; if cannot read the whole sentence, probe: "Can you read any part of the sentence to me?"]</v>
          </cell>
          <cell r="T72" t="str">
            <v>Iye zvino, ndiri kuda kuti mundiverengerewo mutsara uyu. [swipe next and show the caregiver the tablet; if cannot read the whole sentence, probe: "Can you read any part of the sentence to me?"]</v>
          </cell>
        </row>
        <row r="73">
          <cell r="A73" t="str">
            <v>DHS7W111b</v>
          </cell>
          <cell r="B73" t="str">
            <v>The child is reading a book.</v>
          </cell>
          <cell r="C73" t="str">
            <v>Mwana ari kuverenga bhuku.</v>
          </cell>
          <cell r="D73" t="str">
            <v>DHS7W</v>
          </cell>
          <cell r="E73" t="str">
            <v>caregiver educational level</v>
          </cell>
          <cell r="F73">
            <v>67</v>
          </cell>
          <cell r="G73" t="str">
            <v>111b</v>
          </cell>
          <cell r="H73" t="str">
            <v>read</v>
          </cell>
          <cell r="I73" t="str">
            <v>all</v>
          </cell>
          <cell r="J73" t="str">
            <v>all</v>
          </cell>
          <cell r="M73">
            <v>1</v>
          </cell>
          <cell r="O73" t="e">
            <v>#N/A</v>
          </cell>
          <cell r="P73" t="e">
            <v>#N/A</v>
          </cell>
          <cell r="Q73" t="str">
            <v>no</v>
          </cell>
          <cell r="R73" t="str">
            <v>no</v>
          </cell>
          <cell r="S73" t="str">
            <v>The child is reading a book.</v>
          </cell>
          <cell r="T73" t="str">
            <v>Mwana ari kuverenga bhuku.</v>
          </cell>
        </row>
        <row r="74">
          <cell r="A74" t="str">
            <v>DHS7W701</v>
          </cell>
          <cell r="B74" t="str">
            <v>Are you currently married or living together with someone as if married?</v>
          </cell>
          <cell r="C74" t="str">
            <v>Pari zvino makaroorwa here kana kuti muri kugara nemurume sekunge makaroorana here?</v>
          </cell>
          <cell r="D74" t="str">
            <v>DHS7W</v>
          </cell>
          <cell r="E74" t="str">
            <v>family structure</v>
          </cell>
          <cell r="F74">
            <v>31</v>
          </cell>
          <cell r="G74">
            <v>701</v>
          </cell>
          <cell r="H74" t="str">
            <v>married</v>
          </cell>
          <cell r="I74" t="str">
            <v>all</v>
          </cell>
          <cell r="J74" t="str">
            <v>all</v>
          </cell>
          <cell r="M74">
            <v>1</v>
          </cell>
          <cell r="N74" t="str">
            <v>modified to apply to men and women</v>
          </cell>
          <cell r="O74" t="e">
            <v>#N/A</v>
          </cell>
          <cell r="P74" t="e">
            <v>#N/A</v>
          </cell>
          <cell r="Q74" t="str">
            <v>no</v>
          </cell>
          <cell r="R74" t="str">
            <v>no</v>
          </cell>
          <cell r="S74" t="str">
            <v>Are you currently married or living together with someone as if married?</v>
          </cell>
          <cell r="T74" t="str">
            <v>Pari zvino makaroorwa here kana kuti muri kugara nemurume sekunge makaroorana here?</v>
          </cell>
        </row>
        <row r="75">
          <cell r="A75" t="str">
            <v>DHS7W702</v>
          </cell>
          <cell r="B75" t="str">
            <v>Have you ever been married or lived together with someone as if married?</v>
          </cell>
          <cell r="C75" t="str">
            <v xml:space="preserve">Makamboroorwa here kana kugara nemumwe munhu sekunge makaroorana? </v>
          </cell>
          <cell r="D75" t="str">
            <v>DHS7W</v>
          </cell>
          <cell r="E75" t="str">
            <v>family structure</v>
          </cell>
          <cell r="F75">
            <v>31</v>
          </cell>
          <cell r="G75">
            <v>702</v>
          </cell>
          <cell r="H75" t="str">
            <v>everMarried</v>
          </cell>
          <cell r="I75" t="str">
            <v>all</v>
          </cell>
          <cell r="J75" t="str">
            <v>all</v>
          </cell>
          <cell r="M75">
            <v>1</v>
          </cell>
          <cell r="N75" t="str">
            <v>modified to apply to men and women</v>
          </cell>
          <cell r="O75">
            <v>0</v>
          </cell>
          <cell r="P75" t="str">
            <v xml:space="preserve">Makamboroorwa/Makamboroora here kana kugara nemumwe munhu sekunge makaroorana? </v>
          </cell>
          <cell r="Q75" t="str">
            <v>no</v>
          </cell>
          <cell r="R75" t="str">
            <v>yes</v>
          </cell>
          <cell r="S75" t="str">
            <v>Have you ever been married or lived together with someone as if married?</v>
          </cell>
          <cell r="T75" t="str">
            <v xml:space="preserve">Makamboroorwa/Makamboroora here kana kugara nemumwe munhu sekunge makaroorana? </v>
          </cell>
        </row>
        <row r="76">
          <cell r="A76" t="str">
            <v>DHS7W703</v>
          </cell>
          <cell r="B76" t="str">
            <v>What is your marital status now: are you widowed, divorced, or separated?</v>
          </cell>
          <cell r="C76" t="str">
            <v>Pari zvino makamira sei: makafirwa, makarambana kana kuti hamuchagari mese here?</v>
          </cell>
          <cell r="D76" t="str">
            <v>DHS7W</v>
          </cell>
          <cell r="E76" t="str">
            <v>family structure</v>
          </cell>
          <cell r="F76">
            <v>31</v>
          </cell>
          <cell r="G76">
            <v>703</v>
          </cell>
          <cell r="H76" t="str">
            <v>marriedStatus</v>
          </cell>
          <cell r="I76" t="str">
            <v>all</v>
          </cell>
          <cell r="J76" t="str">
            <v>all</v>
          </cell>
          <cell r="M76">
            <v>1</v>
          </cell>
          <cell r="O76" t="e">
            <v>#N/A</v>
          </cell>
          <cell r="P76" t="e">
            <v>#N/A</v>
          </cell>
          <cell r="Q76" t="str">
            <v>no</v>
          </cell>
          <cell r="R76" t="str">
            <v>no</v>
          </cell>
          <cell r="S76" t="str">
            <v>What is your marital status now: are you widowed, divorced, or separated?</v>
          </cell>
          <cell r="T76" t="str">
            <v>Pari zvino makamira sei: makafirwa, makarambana kana kuti hamuchagari mese here?</v>
          </cell>
        </row>
        <row r="77">
          <cell r="A77" t="str">
            <v>DHS7W704</v>
          </cell>
          <cell r="B77" t="str">
            <v>Is your (spouse/partner) living with you now or staying elsewhere?</v>
          </cell>
          <cell r="C77" t="str">
            <v>Murume/mumwe wenyu ari kugara nemi here pari zvino kana kuti ari kugara kumwewo?</v>
          </cell>
          <cell r="D77" t="str">
            <v>DHS7W</v>
          </cell>
          <cell r="E77" t="str">
            <v>family structure</v>
          </cell>
          <cell r="F77">
            <v>31</v>
          </cell>
          <cell r="G77">
            <v>704</v>
          </cell>
          <cell r="H77" t="str">
            <v>livingWhere</v>
          </cell>
          <cell r="I77" t="str">
            <v>all</v>
          </cell>
          <cell r="J77" t="str">
            <v>all</v>
          </cell>
          <cell r="M77">
            <v>1</v>
          </cell>
          <cell r="N77" t="str">
            <v>modified to apply to men and women</v>
          </cell>
          <cell r="O77">
            <v>0</v>
          </cell>
          <cell r="P77" t="str">
            <v>Mumwe wenyu ari kugara nemi here pari zvino kana kuti ari kugara kumwewo?</v>
          </cell>
          <cell r="Q77" t="str">
            <v>no</v>
          </cell>
          <cell r="R77" t="str">
            <v>yes</v>
          </cell>
          <cell r="S77" t="str">
            <v>Is your (spouse/partner) living with you now or staying elsewhere?</v>
          </cell>
          <cell r="T77" t="str">
            <v>Mumwe wenyu ari kugara nemi here pari zvino kana kuti ari kugara kumwewo?</v>
          </cell>
        </row>
        <row r="78">
          <cell r="A78" t="str">
            <v>DHS7W902</v>
          </cell>
          <cell r="B78" t="str">
            <v>How old was your (spouse/partner) on [his/her] last birthday?</v>
          </cell>
          <cell r="C78" t="str">
            <v>Murume/mumwe wenyu akange ava nemakore mangani pabirthday rake rakapedzisira kusvika?</v>
          </cell>
          <cell r="D78" t="str">
            <v>DHS7W</v>
          </cell>
          <cell r="E78" t="str">
            <v>family structure</v>
          </cell>
          <cell r="F78" t="str">
            <v>s1-6</v>
          </cell>
          <cell r="G78">
            <v>902</v>
          </cell>
          <cell r="I78" t="str">
            <v>all</v>
          </cell>
          <cell r="J78" t="str">
            <v>all</v>
          </cell>
          <cell r="M78">
            <v>1</v>
          </cell>
          <cell r="N78" t="str">
            <v>modified to apply to men and women</v>
          </cell>
          <cell r="O78">
            <v>0</v>
          </cell>
          <cell r="P78" t="str">
            <v>Mumwe wenyu akange ava nemakore mangani pabirthday rake rakapedzisira kusvika?</v>
          </cell>
          <cell r="Q78" t="str">
            <v>no</v>
          </cell>
          <cell r="R78" t="str">
            <v>yes</v>
          </cell>
          <cell r="S78" t="str">
            <v>How old was your (spouse/partner) on [his/her] last birthday?</v>
          </cell>
          <cell r="T78" t="str">
            <v>Mumwe wenyu akange ava nemakore mangani pabirthday rake rakapedzisira kusvika?</v>
          </cell>
        </row>
        <row r="79">
          <cell r="A79" t="str">
            <v>DHS7W906</v>
          </cell>
          <cell r="B79" t="str">
            <v>Has your (spouse/partner) done any work in the last 7 days?</v>
          </cell>
          <cell r="C79" t="str">
            <v>Murume/mumwe wenyu ane basa raakaita here muMAZUVA MANOMWE apfuura?</v>
          </cell>
          <cell r="D79" t="str">
            <v>DHS7W</v>
          </cell>
          <cell r="E79" t="str">
            <v>socioeconomic status</v>
          </cell>
          <cell r="F79">
            <v>76</v>
          </cell>
          <cell r="G79">
            <v>906</v>
          </cell>
          <cell r="H79" t="str">
            <v>yndr</v>
          </cell>
          <cell r="I79" t="str">
            <v>all</v>
          </cell>
          <cell r="J79" t="str">
            <v>all</v>
          </cell>
          <cell r="M79">
            <v>1</v>
          </cell>
          <cell r="N79" t="str">
            <v>modified to apply to men and women</v>
          </cell>
          <cell r="O79">
            <v>0</v>
          </cell>
          <cell r="P79" t="str">
            <v>Mumwe wenyu ane basa raakaita here muMAZUVA MANOMWE apfuura?</v>
          </cell>
          <cell r="Q79" t="str">
            <v>no</v>
          </cell>
          <cell r="R79" t="str">
            <v>yes</v>
          </cell>
          <cell r="S79" t="str">
            <v>Has your (spouse/partner) done any work in the last 7 days?</v>
          </cell>
          <cell r="T79" t="str">
            <v>Mumwe wenyu ane basa raakaita here muMAZUVA MANOMWE apfuura?</v>
          </cell>
        </row>
        <row r="80">
          <cell r="A80" t="str">
            <v>DHS7W909</v>
          </cell>
          <cell r="B80" t="str">
            <v>Aside from your own housework, have you done any work in the last seven days?</v>
          </cell>
          <cell r="C80" t="str">
            <v xml:space="preserve">Kunze kwebasa ramunoita pamba, pane basa ramakaita here muMAZUVA MANOMWE apfuura? </v>
          </cell>
          <cell r="D80" t="str">
            <v>DHS7W</v>
          </cell>
          <cell r="E80" t="str">
            <v>socioeconomic status</v>
          </cell>
          <cell r="F80">
            <v>76</v>
          </cell>
          <cell r="G80">
            <v>909</v>
          </cell>
          <cell r="H80" t="str">
            <v>ynr</v>
          </cell>
          <cell r="I80" t="str">
            <v>all</v>
          </cell>
          <cell r="J80" t="str">
            <v>all</v>
          </cell>
          <cell r="M80">
            <v>1</v>
          </cell>
          <cell r="O80" t="e">
            <v>#N/A</v>
          </cell>
          <cell r="P80" t="e">
            <v>#N/A</v>
          </cell>
          <cell r="Q80" t="str">
            <v>no</v>
          </cell>
          <cell r="R80" t="str">
            <v>no</v>
          </cell>
          <cell r="S80" t="str">
            <v>Aside from your own housework, have you done any work in the last seven days?</v>
          </cell>
          <cell r="T80" t="str">
            <v xml:space="preserve">Kunze kwebasa ramunoita pamba, pane basa ramakaita here muMAZUVA MANOMWE apfuura? </v>
          </cell>
        </row>
        <row r="81">
          <cell r="A81" t="str">
            <v>DHS7W910</v>
          </cell>
          <cell r="B81" t="str">
            <v>As you know, some women take up jobs for which they are paid in cash or kind. Others sell things, have a small business or work on the family farm or in the family business. In the last seven days, have you done any of these things or any other work?</v>
          </cell>
          <cell r="C81" t="str">
            <v>Sezvamunoziva, vamwe vakadzi vanoita mabasa avanobhadharwa nemari kana zvimwewo. Vamwe vanotengesa zvinhu, vane tumabhizimusi, vanorima kana kushanda mubhizimusi remhuri. MuMAZUVA MANOMWE apfuura, pane zvimwe zvezvinhu izvi zvamakaita here kana rimwewo basa zvaro?</v>
          </cell>
          <cell r="D81" t="str">
            <v>DHS7W</v>
          </cell>
          <cell r="E81" t="str">
            <v>socioeconomic status</v>
          </cell>
          <cell r="F81">
            <v>76</v>
          </cell>
          <cell r="G81">
            <v>910</v>
          </cell>
          <cell r="H81" t="str">
            <v>ynr</v>
          </cell>
          <cell r="I81" t="str">
            <v>all</v>
          </cell>
          <cell r="J81" t="str">
            <v>all</v>
          </cell>
          <cell r="M81">
            <v>1</v>
          </cell>
          <cell r="O81" t="str">
            <v>As you know, some people take up jobs for which they are paid in cash or kind. Others sell things, have a small business or work on the family farm or in the family business. In the last seven days, have you done any of these things or any other work?</v>
          </cell>
          <cell r="P81">
            <v>0</v>
          </cell>
          <cell r="Q81" t="str">
            <v>yes</v>
          </cell>
          <cell r="R81" t="str">
            <v>no</v>
          </cell>
          <cell r="S81" t="str">
            <v>As you know, some people take up jobs for which they are paid in cash or kind. Others sell things, have a small business or work on the family farm or in the family business. In the last seven days, have you done any of these things or any other work?</v>
          </cell>
          <cell r="T81" t="str">
            <v>Sezvamunoziva, vamwe vakadzi vanoita mabasa avanobhadharwa nemari kana zvimwewo. Vamwe vanotengesa zvinhu, vane tumabhizimusi, vanorima kana kushanda mubhizimusi remhuri. MuMAZUVA MANOMWE apfuura, pane zvimwe zvezvinhu izvi zvamakaita here kana rimwewo basa zvaro?</v>
          </cell>
        </row>
        <row r="82">
          <cell r="A82" t="str">
            <v>DHS7W911</v>
          </cell>
          <cell r="B82" t="str">
            <v>Although you did not work in the last seven days, do you have any job or business from which you were absent for leave, illness, vacation, maternity leave, or any other such reason?</v>
          </cell>
          <cell r="C82" t="str">
            <v>Kunyange zvazvo musina kushanda muMAZUVA  MANOMWE apfuura, mune basa kana bhizimusi renyu ramusina kuita here nekuda kwekuti maiva pazororo, mairwara, maiva pamaternity leave kana kuti nekuda kwechimwewo chikonzero?</v>
          </cell>
          <cell r="D82" t="str">
            <v>DHS7W</v>
          </cell>
          <cell r="E82" t="str">
            <v>socioeconomic status</v>
          </cell>
          <cell r="F82">
            <v>76</v>
          </cell>
          <cell r="G82">
            <v>911</v>
          </cell>
          <cell r="H82" t="str">
            <v>ynr</v>
          </cell>
          <cell r="I82" t="str">
            <v>all</v>
          </cell>
          <cell r="J82" t="str">
            <v>all</v>
          </cell>
          <cell r="M82">
            <v>1</v>
          </cell>
          <cell r="O82" t="e">
            <v>#N/A</v>
          </cell>
          <cell r="P82" t="e">
            <v>#N/A</v>
          </cell>
          <cell r="Q82" t="str">
            <v>no</v>
          </cell>
          <cell r="R82" t="str">
            <v>no</v>
          </cell>
          <cell r="S82" t="str">
            <v>Although you did not work in the last seven days, do you have any job or business from which you were absent for leave, illness, vacation, maternity leave, or any other such reason?</v>
          </cell>
          <cell r="T82" t="str">
            <v>Kunyange zvazvo musina kushanda muMAZUVA  MANOMWE apfuura, mune basa kana bhizimusi renyu ramusina kuita here nekuda kwekuti maiva pazororo, mairwara, maiva pamaternity leave kana kuti nekuda kwechimwewo chikonzero?</v>
          </cell>
        </row>
        <row r="83">
          <cell r="A83" t="str">
            <v>DHS7W922</v>
          </cell>
          <cell r="B83" t="str">
            <v>Who usually makes decisions about health care for yourself: you, your (spouse/partner), you and your (spouse/partner) jointly, or someone else?</v>
          </cell>
          <cell r="C83" t="str">
            <v>Ndiani anowanzotaura zvekuita panyaya dzekuwana rubatsiro rwezveutano hwenyu: imi, murume/mumwe wenyu, imi nemurume/nemumwe wenyu pamwe chete, kana mumwewo munhu?</v>
          </cell>
          <cell r="D83" t="str">
            <v>DHS7W</v>
          </cell>
          <cell r="E83" t="str">
            <v>family relationships</v>
          </cell>
          <cell r="F83">
            <v>31</v>
          </cell>
          <cell r="G83">
            <v>922</v>
          </cell>
          <cell r="H83" t="str">
            <v>decisions</v>
          </cell>
          <cell r="I83" t="str">
            <v>all</v>
          </cell>
          <cell r="J83" t="str">
            <v>all</v>
          </cell>
          <cell r="M83">
            <v>1</v>
          </cell>
          <cell r="N83" t="str">
            <v>modified to apply to men and women</v>
          </cell>
          <cell r="O83">
            <v>0</v>
          </cell>
          <cell r="P83" t="str">
            <v>Ndiani anowanzotaura zvekuita panyaya dzekuwana rubatsiro rwezveutano hwenyu: imi, mumwe wenyu, imi nemumwe wenyu pamwe chete, kana mumwewo munhu?</v>
          </cell>
          <cell r="Q83" t="str">
            <v>no</v>
          </cell>
          <cell r="R83" t="str">
            <v>yes</v>
          </cell>
          <cell r="S83" t="str">
            <v>Who usually makes decisions about health care for yourself: you, your (spouse/partner), you and your (spouse/partner) jointly, or someone else?</v>
          </cell>
          <cell r="T83" t="str">
            <v>Ndiani anowanzotaura zvekuita panyaya dzekuwana rubatsiro rwezveutano hwenyu: imi, mumwe wenyu, imi nemumwe wenyu pamwe chete, kana mumwewo munhu?</v>
          </cell>
        </row>
        <row r="84">
          <cell r="A84" t="str">
            <v>DHS7W923</v>
          </cell>
          <cell r="B84" t="str">
            <v>Who usually makes decisions about making major household purchases?</v>
          </cell>
          <cell r="C84" t="str">
            <v>Ndiani anowanzotaura zvekuita panyaya dzekutenga zvinhu zvemumba zvihombe?</v>
          </cell>
          <cell r="D84" t="str">
            <v>DHS7W</v>
          </cell>
          <cell r="E84" t="str">
            <v>family relationships</v>
          </cell>
          <cell r="F84">
            <v>31</v>
          </cell>
          <cell r="G84">
            <v>923</v>
          </cell>
          <cell r="H84" t="str">
            <v>decisions</v>
          </cell>
          <cell r="I84" t="str">
            <v>all</v>
          </cell>
          <cell r="J84" t="str">
            <v>all</v>
          </cell>
          <cell r="M84">
            <v>1</v>
          </cell>
          <cell r="O84" t="e">
            <v>#N/A</v>
          </cell>
          <cell r="P84" t="e">
            <v>#N/A</v>
          </cell>
          <cell r="Q84" t="str">
            <v>no</v>
          </cell>
          <cell r="R84" t="str">
            <v>no</v>
          </cell>
          <cell r="S84" t="str">
            <v>Who usually makes decisions about making major household purchases?</v>
          </cell>
          <cell r="T84" t="str">
            <v>Ndiani anowanzotaura zvekuita panyaya dzekutenga zvinhu zvemumba zvihombe?</v>
          </cell>
        </row>
        <row r="85">
          <cell r="A85" t="str">
            <v>DHS7W924</v>
          </cell>
          <cell r="B85" t="str">
            <v>Who usually makes decisions about visits to your family or relatives?</v>
          </cell>
          <cell r="C85" t="str">
            <v>Ndiani anowanzotaura zvekuita pakushanyira vemhuri yenyu kana hama dzenyu?</v>
          </cell>
          <cell r="D85" t="str">
            <v>DHS7W</v>
          </cell>
          <cell r="E85" t="str">
            <v>family relationships</v>
          </cell>
          <cell r="F85">
            <v>31</v>
          </cell>
          <cell r="G85">
            <v>924</v>
          </cell>
          <cell r="H85" t="str">
            <v>decisions</v>
          </cell>
          <cell r="I85" t="str">
            <v>all</v>
          </cell>
          <cell r="J85" t="str">
            <v>all</v>
          </cell>
          <cell r="M85">
            <v>1</v>
          </cell>
          <cell r="O85">
            <v>0</v>
          </cell>
          <cell r="P85" t="str">
            <v>Ndiani anowanzokuita sarudzo pakushanyira vemhuri yenyu kana hama dzenyu?</v>
          </cell>
          <cell r="Q85" t="str">
            <v>no</v>
          </cell>
          <cell r="R85" t="str">
            <v>yes</v>
          </cell>
          <cell r="S85" t="str">
            <v>Who usually makes decisions about visits to your family or relatives?</v>
          </cell>
          <cell r="T85" t="str">
            <v>Ndiani anowanzokuita sarudzo pakushanyira vemhuri yenyu kana hama dzenyu?</v>
          </cell>
        </row>
        <row r="86">
          <cell r="A86" t="str">
            <v>DHS7M601</v>
          </cell>
          <cell r="B86" t="str">
            <v>Have you done any work in the last seven days?</v>
          </cell>
          <cell r="C86" t="str">
            <v>Murume kana mumwe wenyu ane basa raakaita here MUMAZUVA MANOMWE apfuura?</v>
          </cell>
          <cell r="D86" t="str">
            <v>DHS7M</v>
          </cell>
          <cell r="E86" t="str">
            <v>socioeconomic status</v>
          </cell>
          <cell r="F86">
            <v>76</v>
          </cell>
          <cell r="G86">
            <v>601</v>
          </cell>
          <cell r="H86" t="str">
            <v>ynr</v>
          </cell>
          <cell r="I86" t="str">
            <v>all</v>
          </cell>
          <cell r="J86" t="str">
            <v>all</v>
          </cell>
          <cell r="M86">
            <v>1</v>
          </cell>
          <cell r="O86" t="e">
            <v>#N/A</v>
          </cell>
          <cell r="P86" t="e">
            <v>#N/A</v>
          </cell>
          <cell r="Q86" t="str">
            <v>no</v>
          </cell>
          <cell r="R86" t="str">
            <v>no</v>
          </cell>
          <cell r="S86" t="str">
            <v>Have you done any work in the last seven days?</v>
          </cell>
          <cell r="T86" t="str">
            <v>Murume kana mumwe wenyu ane basa raakaita here MUMAZUVA MANOMWE apfuura?</v>
          </cell>
        </row>
        <row r="87">
          <cell r="A87" t="str">
            <v>DHS7M602</v>
          </cell>
          <cell r="B87" t="str">
            <v>Although you did not work in the last seven days, do you have any job or business from which you were absent for leave, illness, vacation, or any other such reason?</v>
          </cell>
          <cell r="C87" t="str">
            <v>Kunyange zvazvo murume kana mumwe wenyu asina kushanda muMAZUVA MANOMWE apfuura, ane basa kana bhizimusi rake raasina kuita here nekuda kwekuti aiva pazororo, airwara kana kuti nekuda kwechimwewo chikonzero?</v>
          </cell>
          <cell r="D87" t="str">
            <v>DHS7M</v>
          </cell>
          <cell r="E87" t="str">
            <v>socioeconomic status</v>
          </cell>
          <cell r="F87">
            <v>76</v>
          </cell>
          <cell r="G87">
            <v>602</v>
          </cell>
          <cell r="H87" t="str">
            <v>ynr</v>
          </cell>
          <cell r="I87" t="str">
            <v>all</v>
          </cell>
          <cell r="J87" t="str">
            <v>all</v>
          </cell>
          <cell r="M87">
            <v>1</v>
          </cell>
          <cell r="O87" t="e">
            <v>#N/A</v>
          </cell>
          <cell r="P87" t="e">
            <v>#N/A</v>
          </cell>
          <cell r="Q87" t="str">
            <v>no</v>
          </cell>
          <cell r="R87" t="str">
            <v>no</v>
          </cell>
          <cell r="S87" t="str">
            <v>Although you did not work in the last seven days, do you have any job or business from which you were absent for leave, illness, vacation, or any other such reason?</v>
          </cell>
          <cell r="T87" t="str">
            <v>Kunyange zvazvo murume kana mumwe wenyu asina kushanda muMAZUVA MANOMWE apfuura, ane basa kana bhizimusi rake raasina kuita here nekuda kwekuti aiva pazororo, airwara kana kuti nekuda kwechimwewo chikonzero?</v>
          </cell>
        </row>
        <row r="88">
          <cell r="A88" t="str">
            <v>MISC2</v>
          </cell>
          <cell r="B88" t="str">
            <v xml:space="preserve">Imagine a ladder with 10 steps. On the first step, 1, are households with no financial problems. On the top step, 10, are households with many financial problems. On which step does your household stand? You can pick any number from 1 to 10. </v>
          </cell>
          <cell r="C88" t="str">
            <v>Tomboti pane manera ane matanho 10. Danho 1, rekutangisisa rine dzimba dzisina matambudziko ezvemari. Pamusoro soro, padanho 10, pane dzimba dzine matambudziko akawanda ezvemari. Imba yenyu imi ingamira papi? Munokwanisa kusarudza nhamba ipi zvayo kubva pa1 kusvika pa10.</v>
          </cell>
          <cell r="D88" t="str">
            <v>MISC</v>
          </cell>
          <cell r="E88" t="str">
            <v>socioeconomic status</v>
          </cell>
          <cell r="F88">
            <v>29</v>
          </cell>
          <cell r="G88">
            <v>2</v>
          </cell>
          <cell r="H88" t="str">
            <v>ladder10</v>
          </cell>
          <cell r="I88" t="str">
            <v>all</v>
          </cell>
          <cell r="J88" t="str">
            <v>all</v>
          </cell>
          <cell r="M88">
            <v>1</v>
          </cell>
          <cell r="O88" t="e">
            <v>#N/A</v>
          </cell>
          <cell r="P88" t="e">
            <v>#N/A</v>
          </cell>
          <cell r="Q88" t="str">
            <v>no</v>
          </cell>
          <cell r="R88" t="str">
            <v>no</v>
          </cell>
          <cell r="S88" t="str">
            <v xml:space="preserve">Imagine a ladder with 10 steps. On the first step, 1, are households with no financial problems. On the top step, 10, are households with many financial problems. On which step does your household stand? You can pick any number from 1 to 10. </v>
          </cell>
          <cell r="T88" t="str">
            <v>Tomboti pane manera ane matanho 10. Danho 1, rekutangisisa rine dzimba dzisina matambudziko ezvemari. Pamusoro soro, padanho 10, pane dzimba dzine matambudziko akawanda ezvemari. Imba yenyu imi ingamira papi? Munokwanisa kusarudza nhamba ipi zvayo kubva pa1 kusvika pa10.</v>
          </cell>
        </row>
        <row r="89">
          <cell r="A89" t="str">
            <v>MISC_i6</v>
          </cell>
          <cell r="B89" t="str">
            <v>Now I am going to ask you some questions about you and ${childName}.</v>
          </cell>
          <cell r="C89" t="str">
            <v>Iye zvino, ndava kukubvunzai mibvunzo yakanangana nemi pamwe chete na ${childName}.</v>
          </cell>
          <cell r="D89" t="str">
            <v>MISC</v>
          </cell>
          <cell r="G89" t="str">
            <v>_i6</v>
          </cell>
          <cell r="M89">
            <v>1</v>
          </cell>
          <cell r="O89" t="e">
            <v>#N/A</v>
          </cell>
          <cell r="P89" t="e">
            <v>#N/A</v>
          </cell>
          <cell r="Q89" t="str">
            <v>no</v>
          </cell>
          <cell r="R89" t="str">
            <v>no</v>
          </cell>
          <cell r="S89" t="str">
            <v>Now I am going to ask you some questions about you and ${childName}.</v>
          </cell>
          <cell r="T89" t="str">
            <v>Iye zvino, ndava kukubvunzai mibvunzo yakanangana nemi pamwe chete na ${childName}.</v>
          </cell>
        </row>
        <row r="90">
          <cell r="A90" t="str">
            <v>MISC3</v>
          </cell>
          <cell r="B90" t="str">
            <v>How old is ${childName}?</v>
          </cell>
          <cell r="C90" t="str">
            <v>${childName} ane makore mangani?</v>
          </cell>
          <cell r="D90" t="str">
            <v>MISC</v>
          </cell>
          <cell r="E90" t="str">
            <v>child age</v>
          </cell>
          <cell r="F90">
            <v>17</v>
          </cell>
          <cell r="G90">
            <v>3</v>
          </cell>
          <cell r="I90" t="str">
            <v>all</v>
          </cell>
          <cell r="J90" t="str">
            <v>all</v>
          </cell>
          <cell r="M90">
            <v>1</v>
          </cell>
          <cell r="O90" t="e">
            <v>#N/A</v>
          </cell>
          <cell r="P90" t="e">
            <v>#N/A</v>
          </cell>
          <cell r="Q90" t="str">
            <v>no</v>
          </cell>
          <cell r="R90" t="str">
            <v>no</v>
          </cell>
          <cell r="S90" t="str">
            <v>How old is ${childName}?</v>
          </cell>
          <cell r="T90" t="str">
            <v>${childName} ane makore mangani?</v>
          </cell>
        </row>
        <row r="91">
          <cell r="A91" t="str">
            <v>MISC4</v>
          </cell>
          <cell r="B91" t="str">
            <v>[boy or girl?]</v>
          </cell>
          <cell r="C91" t="str">
            <v>[boy or girl?]</v>
          </cell>
          <cell r="D91" t="str">
            <v>MISC</v>
          </cell>
          <cell r="G91">
            <v>4</v>
          </cell>
          <cell r="H91" t="str">
            <v>girl</v>
          </cell>
          <cell r="I91" t="str">
            <v>all</v>
          </cell>
          <cell r="J91" t="str">
            <v>all</v>
          </cell>
          <cell r="M91">
            <v>1</v>
          </cell>
          <cell r="O91" t="e">
            <v>#N/A</v>
          </cell>
          <cell r="P91" t="e">
            <v>#N/A</v>
          </cell>
          <cell r="Q91" t="str">
            <v>no</v>
          </cell>
          <cell r="R91" t="str">
            <v>no</v>
          </cell>
          <cell r="S91" t="str">
            <v>[boy or girl?]</v>
          </cell>
          <cell r="T91" t="str">
            <v>[boy or girl?]</v>
          </cell>
        </row>
        <row r="92">
          <cell r="A92" t="str">
            <v>MISC5</v>
          </cell>
          <cell r="B92" t="str">
            <v>How are you related to ${childName}?</v>
          </cell>
          <cell r="C92" t="str">
            <v>Ukama hwenyu na ${childName} hwakamira sei?</v>
          </cell>
          <cell r="D92" t="str">
            <v>MISC</v>
          </cell>
          <cell r="E92" t="str">
            <v>family structure</v>
          </cell>
          <cell r="F92">
            <v>16</v>
          </cell>
          <cell r="G92">
            <v>5</v>
          </cell>
          <cell r="H92" t="str">
            <v>relation</v>
          </cell>
          <cell r="I92" t="str">
            <v>all</v>
          </cell>
          <cell r="J92" t="str">
            <v>all</v>
          </cell>
          <cell r="M92">
            <v>1</v>
          </cell>
          <cell r="O92" t="e">
            <v>#N/A</v>
          </cell>
          <cell r="P92" t="e">
            <v>#N/A</v>
          </cell>
          <cell r="Q92" t="str">
            <v>no</v>
          </cell>
          <cell r="R92" t="str">
            <v>no</v>
          </cell>
          <cell r="S92" t="str">
            <v>How are you related to ${childName}?</v>
          </cell>
          <cell r="T92" t="str">
            <v>Ukama hwenyu na ${childName} hwakamira sei?</v>
          </cell>
        </row>
        <row r="93">
          <cell r="A93" t="str">
            <v>MISC6</v>
          </cell>
          <cell r="B93" t="str">
            <v>[if child is a teenager] Is ${childName} dating?</v>
          </cell>
          <cell r="C93" t="str">
            <v>${childName} ane waanodanana naye here?</v>
          </cell>
          <cell r="D93" t="str">
            <v>MISC</v>
          </cell>
          <cell r="E93" t="str">
            <v>child is dating</v>
          </cell>
          <cell r="F93">
            <v>41</v>
          </cell>
          <cell r="G93">
            <v>6</v>
          </cell>
          <cell r="H93" t="str">
            <v>yndr</v>
          </cell>
          <cell r="I93" t="str">
            <v>all</v>
          </cell>
          <cell r="J93" t="str">
            <v>all</v>
          </cell>
          <cell r="M93">
            <v>1</v>
          </cell>
          <cell r="O93" t="e">
            <v>#N/A</v>
          </cell>
          <cell r="P93" t="e">
            <v>#N/A</v>
          </cell>
          <cell r="Q93" t="str">
            <v>no</v>
          </cell>
          <cell r="R93" t="str">
            <v>no</v>
          </cell>
          <cell r="S93" t="str">
            <v>[if child is a teenager] Is ${childName} dating?</v>
          </cell>
          <cell r="T93" t="str">
            <v>${childName} ane waanodanana naye here?</v>
          </cell>
        </row>
        <row r="94">
          <cell r="A94" t="str">
            <v>attDR_i1</v>
          </cell>
          <cell r="B94" t="str">
            <v>I am going to read you several worries that caregivers sometimes have about telling a child that [he/she] is HIV positive. Please tell me how much you worry about each thing. There are no right or wrong answers.</v>
          </cell>
          <cell r="C94" t="str">
            <v>Ndichaverenga zvinhu izvo vachengeti vevana vanowanzonetsekana nazvo panyaya yekuudza mwana kuti ane HIV. Ndapota ndiudzeiwo kuti imi munonetsekana zvakadii nechimwe nechimwe chezvinhu izvi. Hapana mhinduro dzakanaka kana dzakaipa.</v>
          </cell>
          <cell r="D94" t="str">
            <v>attDR</v>
          </cell>
          <cell r="G94" t="str">
            <v>_i1</v>
          </cell>
          <cell r="M94">
            <v>1</v>
          </cell>
          <cell r="O94">
            <v>0</v>
          </cell>
          <cell r="P94" t="str">
            <v>Ndichaverenga zvinhu zvakati wandei izvo vachengeti vevana vanowanzonetsekana nazvo panyaya yekuudza mwana kuti ane HIV. Ndapota ndiudzeiwo kuti imi munonetsekana zvakadii nechimwe nechimwe chezvinhu izvi. Hapana mhinduro dzakanaka kana dzakaipa.</v>
          </cell>
          <cell r="Q94" t="str">
            <v>no</v>
          </cell>
          <cell r="R94" t="str">
            <v>yes</v>
          </cell>
          <cell r="S94" t="str">
            <v>I am going to read you several worries that caregivers sometimes have about telling a child that [he/she] is HIV positive. Please tell me how much you worry about each thing. There are no right or wrong answers.</v>
          </cell>
          <cell r="T94" t="str">
            <v>Ndichaverenga zvinhu zvakati wandei izvo vachengeti vevana vanowanzonetsekana nazvo panyaya yekuudza mwana kuti ane HIV. Ndapota ndiudzeiwo kuti imi munonetsekana zvakadii nechimwe nechimwe chezvinhu izvi. Hapana mhinduro dzakanaka kana dzakaipa.</v>
          </cell>
        </row>
        <row r="95">
          <cell r="A95" t="str">
            <v>attDR1</v>
          </cell>
          <cell r="B95" t="str">
            <v>I worry that telling my child about [his/her] illness will just create more problems.</v>
          </cell>
          <cell r="C95" t="str">
            <v>Ndinonetsekana kuti kuudza mwana wangu nezveurwere hwake kunongomutsa mamwe matambudziko chete.</v>
          </cell>
          <cell r="D95" t="str">
            <v>attDR</v>
          </cell>
          <cell r="E95" t="str">
            <v>risk of disclosing</v>
          </cell>
          <cell r="F95">
            <v>24</v>
          </cell>
          <cell r="G95">
            <v>1</v>
          </cell>
          <cell r="H95" t="str">
            <v>worried4</v>
          </cell>
          <cell r="I95" t="str">
            <v>non-dislosed</v>
          </cell>
          <cell r="J95" t="str">
            <v>all</v>
          </cell>
          <cell r="M95">
            <v>1</v>
          </cell>
          <cell r="O95" t="str">
            <v>I worry that telling my child about [his/her] status will just create more problems.</v>
          </cell>
          <cell r="P95" t="str">
            <v>Ndinonetsekana kuti kuudza mwana wangu paamire kunongomutsa mamwe matambudziko chete.</v>
          </cell>
          <cell r="Q95" t="str">
            <v>yes</v>
          </cell>
          <cell r="R95" t="str">
            <v>yes</v>
          </cell>
          <cell r="S95" t="str">
            <v>I worry that telling my child about [his/her] status will just create more problems.</v>
          </cell>
          <cell r="T95" t="str">
            <v>Ndinonetsekana kuti kuudza mwana wangu paamire kunongomutsa mamwe matambudziko chete.</v>
          </cell>
        </row>
        <row r="96">
          <cell r="A96" t="str">
            <v>attDR2</v>
          </cell>
          <cell r="B96" t="str">
            <v>I worry that telling my child about [his/her] illness will lead [him/her] to reject me.</v>
          </cell>
          <cell r="C96" t="str">
            <v>Ndinonetsekana kuti kuudza mwana wangu nezveurwere hwake kunoita kuti andirase.</v>
          </cell>
          <cell r="D96" t="str">
            <v>attDR</v>
          </cell>
          <cell r="E96" t="str">
            <v>risk of disclosing</v>
          </cell>
          <cell r="F96">
            <v>34</v>
          </cell>
          <cell r="G96">
            <v>2</v>
          </cell>
          <cell r="H96" t="str">
            <v>worried4</v>
          </cell>
          <cell r="I96" t="str">
            <v>non-dislosed</v>
          </cell>
          <cell r="J96" t="str">
            <v>all</v>
          </cell>
          <cell r="M96">
            <v>1</v>
          </cell>
          <cell r="O96" t="str">
            <v>I worry that telling my child about [his/her] status will lead [him/her] to reject me.</v>
          </cell>
          <cell r="P96" t="str">
            <v>Ndinonetsekana kuti kuudza mwana wangu paamire kunoita kuti andirase.</v>
          </cell>
          <cell r="Q96" t="str">
            <v>yes</v>
          </cell>
          <cell r="R96" t="str">
            <v>yes</v>
          </cell>
          <cell r="S96" t="str">
            <v>I worry that telling my child about [his/her] status will lead [him/her] to reject me.</v>
          </cell>
          <cell r="T96" t="str">
            <v>Ndinonetsekana kuti kuudza mwana wangu paamire kunoita kuti andirase.</v>
          </cell>
        </row>
        <row r="97">
          <cell r="A97" t="str">
            <v>attDR3</v>
          </cell>
          <cell r="B97" t="str">
            <v>—that telling [him/her] will actually bring [him/her] harm.</v>
          </cell>
          <cell r="C97" t="str">
            <v>—kuti kumuudza kungatomukuvadzise.</v>
          </cell>
          <cell r="D97" t="str">
            <v>attDR</v>
          </cell>
          <cell r="E97" t="str">
            <v>risk of disclosing</v>
          </cell>
          <cell r="F97">
            <v>35</v>
          </cell>
          <cell r="G97">
            <v>3</v>
          </cell>
          <cell r="H97" t="str">
            <v>worried4</v>
          </cell>
          <cell r="I97" t="str">
            <v>non-dislosed</v>
          </cell>
          <cell r="J97" t="str">
            <v>all</v>
          </cell>
          <cell r="M97">
            <v>1</v>
          </cell>
          <cell r="O97">
            <v>0</v>
          </cell>
          <cell r="P97">
            <v>0</v>
          </cell>
          <cell r="Q97" t="str">
            <v>no</v>
          </cell>
          <cell r="R97" t="str">
            <v>no</v>
          </cell>
          <cell r="S97" t="str">
            <v>—that telling [him/her] will actually bring [him/her] harm.</v>
          </cell>
          <cell r="T97" t="str">
            <v>—kuti kumuudza kungatomukuvadzise.</v>
          </cell>
        </row>
        <row r="98">
          <cell r="A98" t="str">
            <v>attDR4</v>
          </cell>
          <cell r="B98" t="str">
            <v>—that telling [him/her] will make [him/her] less hopeful about the future.</v>
          </cell>
          <cell r="C98" t="str">
            <v>—kuti kumuudza kunoita kuti asanyanyovimbe neramangwana.</v>
          </cell>
          <cell r="D98" t="str">
            <v>attDR</v>
          </cell>
          <cell r="E98" t="str">
            <v>risk of disclosing</v>
          </cell>
          <cell r="F98">
            <v>48</v>
          </cell>
          <cell r="G98">
            <v>4</v>
          </cell>
          <cell r="H98" t="str">
            <v>worried4</v>
          </cell>
          <cell r="I98" t="str">
            <v>non-dislosed</v>
          </cell>
          <cell r="J98" t="str">
            <v>all</v>
          </cell>
          <cell r="M98">
            <v>1</v>
          </cell>
          <cell r="O98">
            <v>0</v>
          </cell>
          <cell r="P98" t="str">
            <v>—kuti kumuudza kunoita kuti asavenetariro neramangwana rake.</v>
          </cell>
          <cell r="Q98" t="str">
            <v>no</v>
          </cell>
          <cell r="R98" t="str">
            <v>yes</v>
          </cell>
          <cell r="S98" t="str">
            <v>—that telling [him/her] will make [him/her] less hopeful about the future.</v>
          </cell>
          <cell r="T98" t="str">
            <v>—kuti kumuudza kunoita kuti asavenetariro neramangwana rake.</v>
          </cell>
        </row>
        <row r="99">
          <cell r="A99" t="str">
            <v>attDR5</v>
          </cell>
          <cell r="B99" t="str">
            <v>—that telling [him/her] will make [him/her] stop taking medication.</v>
          </cell>
          <cell r="C99" t="str">
            <v>—kuti kumuudza kunoita kuti amire kunwa mishonga yake.</v>
          </cell>
          <cell r="D99" t="str">
            <v>attDR</v>
          </cell>
          <cell r="E99" t="str">
            <v>risk of disclosing</v>
          </cell>
          <cell r="F99">
            <v>47</v>
          </cell>
          <cell r="G99">
            <v>5</v>
          </cell>
          <cell r="H99" t="str">
            <v>worried4</v>
          </cell>
          <cell r="I99" t="str">
            <v>non-dislosed</v>
          </cell>
          <cell r="J99" t="str">
            <v>all</v>
          </cell>
          <cell r="M99">
            <v>1</v>
          </cell>
          <cell r="O99">
            <v>0</v>
          </cell>
          <cell r="P99">
            <v>0</v>
          </cell>
          <cell r="Q99" t="str">
            <v>no</v>
          </cell>
          <cell r="R99" t="str">
            <v>no</v>
          </cell>
          <cell r="S99" t="str">
            <v>—that telling [him/her] will make [him/her] stop taking medication.</v>
          </cell>
          <cell r="T99" t="str">
            <v>—kuti kumuudza kunoita kuti amire kunwa mishonga yake.</v>
          </cell>
        </row>
        <row r="100">
          <cell r="A100" t="str">
            <v>attDR6</v>
          </cell>
          <cell r="B100" t="str">
            <v>—that telling [him/her] will make [his/her] condition get worse.</v>
          </cell>
          <cell r="C100" t="str">
            <v>—kuti kumuudza kunoita kuti atonyanyise kurwara.</v>
          </cell>
          <cell r="D100" t="str">
            <v>attDR</v>
          </cell>
          <cell r="E100" t="str">
            <v>risk of disclosing</v>
          </cell>
          <cell r="F100">
            <v>44</v>
          </cell>
          <cell r="G100">
            <v>6</v>
          </cell>
          <cell r="H100" t="str">
            <v>worried4</v>
          </cell>
          <cell r="I100" t="str">
            <v>non-dislosed</v>
          </cell>
          <cell r="J100" t="str">
            <v>all</v>
          </cell>
          <cell r="M100">
            <v>1</v>
          </cell>
          <cell r="O100">
            <v>0</v>
          </cell>
          <cell r="P100">
            <v>0</v>
          </cell>
          <cell r="Q100" t="str">
            <v>no</v>
          </cell>
          <cell r="R100" t="str">
            <v>no</v>
          </cell>
          <cell r="S100" t="str">
            <v>—that telling [him/her] will make [his/her] condition get worse.</v>
          </cell>
          <cell r="T100" t="str">
            <v>—kuti kumuudza kunoita kuti atonyanyise kurwara.</v>
          </cell>
        </row>
        <row r="101">
          <cell r="A101" t="str">
            <v>attDR7</v>
          </cell>
          <cell r="B101" t="str">
            <v>—that telling [him/her] will cause [him/her] to struggle more every day with normal tasks.</v>
          </cell>
          <cell r="C101" t="str">
            <v>—kuti kumuudza kunoita kuti awedzere kutambura pakuita mabasa ake ezuva nezuva.</v>
          </cell>
          <cell r="D101" t="str">
            <v>attDR</v>
          </cell>
          <cell r="E101" t="str">
            <v>risk of disclosing</v>
          </cell>
          <cell r="F101">
            <v>81</v>
          </cell>
          <cell r="G101">
            <v>7</v>
          </cell>
          <cell r="H101" t="str">
            <v>worried4</v>
          </cell>
          <cell r="I101" t="str">
            <v>non-dislosed</v>
          </cell>
          <cell r="J101" t="str">
            <v>all</v>
          </cell>
          <cell r="M101">
            <v>1</v>
          </cell>
          <cell r="O101">
            <v>0</v>
          </cell>
          <cell r="P101">
            <v>0</v>
          </cell>
          <cell r="Q101" t="str">
            <v>no</v>
          </cell>
          <cell r="R101" t="str">
            <v>no</v>
          </cell>
          <cell r="S101" t="str">
            <v>—that telling [him/her] will cause [him/her] to struggle more every day with normal tasks.</v>
          </cell>
          <cell r="T101" t="str">
            <v>—kuti kumuudza kunoita kuti awedzere kutambura pakuita mabasa ake ezuva nezuva.</v>
          </cell>
        </row>
        <row r="102">
          <cell r="A102" t="str">
            <v>attDR8</v>
          </cell>
          <cell r="B102" t="str">
            <v>—that telling [him/her] will bring more bad things than good things.</v>
          </cell>
          <cell r="C102" t="str">
            <v>—kuti kumuudza kunounza zvakaipa zvakawanda kupfuura zvakanaka.</v>
          </cell>
          <cell r="D102" t="str">
            <v>attDR</v>
          </cell>
          <cell r="E102" t="str">
            <v>risk of disclosing</v>
          </cell>
          <cell r="F102">
            <v>53</v>
          </cell>
          <cell r="G102">
            <v>8</v>
          </cell>
          <cell r="H102" t="str">
            <v>worried4</v>
          </cell>
          <cell r="I102" t="str">
            <v>non-dislosed</v>
          </cell>
          <cell r="J102" t="str">
            <v>all</v>
          </cell>
          <cell r="M102">
            <v>1</v>
          </cell>
          <cell r="O102">
            <v>0</v>
          </cell>
          <cell r="P102">
            <v>0</v>
          </cell>
          <cell r="Q102" t="str">
            <v>no</v>
          </cell>
          <cell r="R102" t="str">
            <v>no</v>
          </cell>
          <cell r="S102" t="str">
            <v>—that telling [him/her] will bring more bad things than good things.</v>
          </cell>
          <cell r="T102" t="str">
            <v>—kuti kumuudza kunounza zvakaipa zvakawanda kupfuura zvakanaka.</v>
          </cell>
        </row>
        <row r="103">
          <cell r="A103" t="str">
            <v>attDR9</v>
          </cell>
          <cell r="B103" t="str">
            <v>—that telling [him/her] will lead [him/her] to have difficulty in school.</v>
          </cell>
          <cell r="C103" t="str">
            <v>—kuti kumuudza kunoita kuti atambure nechikoro.</v>
          </cell>
          <cell r="D103" t="str">
            <v>attDR</v>
          </cell>
          <cell r="E103" t="str">
            <v>risk of disclosing</v>
          </cell>
          <cell r="F103">
            <v>66</v>
          </cell>
          <cell r="G103">
            <v>9</v>
          </cell>
          <cell r="H103" t="str">
            <v>worried4</v>
          </cell>
          <cell r="I103" t="str">
            <v>non-dislosed</v>
          </cell>
          <cell r="J103" t="str">
            <v>all</v>
          </cell>
          <cell r="M103">
            <v>1</v>
          </cell>
          <cell r="O103">
            <v>0</v>
          </cell>
          <cell r="P103">
            <v>0</v>
          </cell>
          <cell r="Q103" t="str">
            <v>no</v>
          </cell>
          <cell r="R103" t="str">
            <v>no</v>
          </cell>
          <cell r="S103" t="str">
            <v>—that telling [him/her] will lead [him/her] to have difficulty in school.</v>
          </cell>
          <cell r="T103" t="str">
            <v>—kuti kumuudza kunoita kuti atambure nechikoro.</v>
          </cell>
        </row>
        <row r="104">
          <cell r="A104" t="str">
            <v>attDR10</v>
          </cell>
          <cell r="B104" t="str">
            <v>—that telling [him/her] will make [him/her] think less of [him/her]self.</v>
          </cell>
          <cell r="C104" t="str">
            <v>—kuti kumuudza kunoita kuti azvitarisire pasi.</v>
          </cell>
          <cell r="D104" t="str">
            <v>attDR</v>
          </cell>
          <cell r="E104" t="str">
            <v>risk of disclosing</v>
          </cell>
          <cell r="F104">
            <v>69</v>
          </cell>
          <cell r="G104">
            <v>10</v>
          </cell>
          <cell r="H104" t="str">
            <v>worried4</v>
          </cell>
          <cell r="I104" t="str">
            <v>non-dislosed</v>
          </cell>
          <cell r="J104" t="str">
            <v>all</v>
          </cell>
          <cell r="M104">
            <v>1</v>
          </cell>
          <cell r="O104">
            <v>0</v>
          </cell>
          <cell r="P104">
            <v>0</v>
          </cell>
          <cell r="Q104" t="str">
            <v>no</v>
          </cell>
          <cell r="R104" t="str">
            <v>no</v>
          </cell>
          <cell r="S104" t="str">
            <v>—that telling [him/her] will make [him/her] think less of [him/her]self.</v>
          </cell>
          <cell r="T104" t="str">
            <v>—kuti kumuudza kunoita kuti azvitarisire pasi.</v>
          </cell>
        </row>
        <row r="105">
          <cell r="A105" t="str">
            <v>attDR11</v>
          </cell>
          <cell r="B105" t="str">
            <v>—that telling [him/her] will put a strain on our family.</v>
          </cell>
          <cell r="C105" t="str">
            <v>—kuti kumuudza kunoremedza mhuri yedu.</v>
          </cell>
          <cell r="D105" t="str">
            <v>attDR</v>
          </cell>
          <cell r="E105" t="str">
            <v>risk of disclosing</v>
          </cell>
          <cell r="F105">
            <v>60</v>
          </cell>
          <cell r="G105">
            <v>11</v>
          </cell>
          <cell r="H105" t="str">
            <v>worried4</v>
          </cell>
          <cell r="I105" t="str">
            <v>non-dislosed</v>
          </cell>
          <cell r="J105" t="str">
            <v>all</v>
          </cell>
          <cell r="M105">
            <v>1</v>
          </cell>
          <cell r="O105">
            <v>0</v>
          </cell>
          <cell r="P105">
            <v>0</v>
          </cell>
          <cell r="Q105" t="str">
            <v>no</v>
          </cell>
          <cell r="R105" t="str">
            <v>no</v>
          </cell>
          <cell r="S105" t="str">
            <v>—that telling [him/her] will put a strain on our family.</v>
          </cell>
          <cell r="T105" t="str">
            <v>—kuti kumuudza kunoremedza mhuri yedu.</v>
          </cell>
        </row>
        <row r="106">
          <cell r="A106" t="str">
            <v>attDR12</v>
          </cell>
          <cell r="B106" t="str">
            <v>—that telling [him/her] will lead [him/her] to experience stigma in the community.</v>
          </cell>
          <cell r="C106" t="str">
            <v>—kuti kuudza mwana wangu kunoita kuti anongedzerwe uye asarurwe nevamwe munharaunda medu.</v>
          </cell>
          <cell r="D106" t="str">
            <v>attDR</v>
          </cell>
          <cell r="E106" t="str">
            <v>risk of disclosing</v>
          </cell>
          <cell r="F106">
            <v>73</v>
          </cell>
          <cell r="G106">
            <v>12</v>
          </cell>
          <cell r="H106" t="str">
            <v>worried4</v>
          </cell>
          <cell r="I106" t="str">
            <v>non-dislosed</v>
          </cell>
          <cell r="J106" t="str">
            <v>all</v>
          </cell>
          <cell r="M106">
            <v>1</v>
          </cell>
          <cell r="O106">
            <v>0</v>
          </cell>
          <cell r="P106" t="str">
            <v xml:space="preserve"> —kuti kuudza mwana wangu kunoita kuti anongedzerwe nevamwe munharaunda medu.</v>
          </cell>
          <cell r="Q106" t="str">
            <v>no</v>
          </cell>
          <cell r="R106" t="str">
            <v>yes</v>
          </cell>
          <cell r="S106" t="str">
            <v>—that telling [him/her] will lead [him/her] to experience stigma in the community.</v>
          </cell>
          <cell r="T106" t="str">
            <v xml:space="preserve"> —kuti kuudza mwana wangu kunoita kuti anongedzerwe nevamwe munharaunda medu.</v>
          </cell>
        </row>
        <row r="107">
          <cell r="A107" t="str">
            <v>attDR13</v>
          </cell>
          <cell r="B107" t="str">
            <v>—that telling [him/her] will lead [him/her] to ask more tough questions.</v>
          </cell>
          <cell r="C107" t="str">
            <v>—kuti kumuudza kunoita kuti abvunze mimwe mibvunzo yakaoma.</v>
          </cell>
          <cell r="D107" t="str">
            <v>attDR</v>
          </cell>
          <cell r="E107" t="str">
            <v>risk of disclosing</v>
          </cell>
          <cell r="F107">
            <v>63</v>
          </cell>
          <cell r="G107">
            <v>13</v>
          </cell>
          <cell r="H107" t="str">
            <v>worried4</v>
          </cell>
          <cell r="I107" t="str">
            <v>non-dislosed</v>
          </cell>
          <cell r="J107" t="str">
            <v>all</v>
          </cell>
          <cell r="M107">
            <v>1</v>
          </cell>
          <cell r="O107">
            <v>0</v>
          </cell>
          <cell r="P107">
            <v>0</v>
          </cell>
          <cell r="Q107" t="str">
            <v>no</v>
          </cell>
          <cell r="R107" t="str">
            <v>no</v>
          </cell>
          <cell r="S107" t="str">
            <v>—that telling [him/her] will lead [him/her] to ask more tough questions.</v>
          </cell>
          <cell r="T107" t="str">
            <v>—kuti kumuudza kunoita kuti abvunze mimwe mibvunzo yakaoma.</v>
          </cell>
        </row>
        <row r="108">
          <cell r="A108" t="str">
            <v>attDR14</v>
          </cell>
          <cell r="B108" t="str">
            <v>—that telling [him/her] will make [him/her] too sad.</v>
          </cell>
          <cell r="C108" t="str">
            <v>—kuti kumuudza kunoita kuti asurukirwe zvakanyanya.</v>
          </cell>
          <cell r="D108" t="str">
            <v>attDR</v>
          </cell>
          <cell r="E108" t="str">
            <v>risk of disclosing</v>
          </cell>
          <cell r="F108">
            <v>84</v>
          </cell>
          <cell r="G108">
            <v>14</v>
          </cell>
          <cell r="H108" t="str">
            <v>worried4</v>
          </cell>
          <cell r="I108" t="str">
            <v>non-dislosed</v>
          </cell>
          <cell r="J108" t="str">
            <v>all</v>
          </cell>
          <cell r="M108">
            <v>1</v>
          </cell>
          <cell r="O108">
            <v>0</v>
          </cell>
          <cell r="P108">
            <v>0</v>
          </cell>
          <cell r="Q108" t="str">
            <v>no</v>
          </cell>
          <cell r="R108" t="str">
            <v>no</v>
          </cell>
          <cell r="S108" t="str">
            <v>—that telling [him/her] will make [him/her] too sad.</v>
          </cell>
          <cell r="T108" t="str">
            <v>—kuti kumuudza kunoita kuti asurukirwe zvakanyanya.</v>
          </cell>
        </row>
        <row r="109">
          <cell r="A109" t="str">
            <v>attDR15</v>
          </cell>
          <cell r="B109" t="str">
            <v>—that telling [him/her] will cause me to feel too many bad emotions.</v>
          </cell>
          <cell r="C109" t="str">
            <v>—kuti kumuudza kunoita kuti ndinyanyise kunzwa zvisina kunaka mukati mangu.</v>
          </cell>
          <cell r="D109" t="str">
            <v>attDR</v>
          </cell>
          <cell r="E109" t="str">
            <v>risk of disclosing</v>
          </cell>
          <cell r="F109">
            <v>86</v>
          </cell>
          <cell r="G109">
            <v>15</v>
          </cell>
          <cell r="H109" t="str">
            <v>worried4</v>
          </cell>
          <cell r="I109" t="str">
            <v>non-dislosed</v>
          </cell>
          <cell r="J109" t="str">
            <v>all</v>
          </cell>
          <cell r="M109">
            <v>1</v>
          </cell>
          <cell r="O109">
            <v>0</v>
          </cell>
          <cell r="P109">
            <v>0</v>
          </cell>
          <cell r="Q109" t="str">
            <v>no</v>
          </cell>
          <cell r="R109" t="str">
            <v>no</v>
          </cell>
          <cell r="S109" t="str">
            <v>—that telling [him/her] will cause me to feel too many bad emotions.</v>
          </cell>
          <cell r="T109" t="str">
            <v>—kuti kumuudza kunoita kuti ndinyanyise kunzwa zvisina kunaka mukati mangu.</v>
          </cell>
        </row>
        <row r="110">
          <cell r="A110" t="str">
            <v>attDB_i2</v>
          </cell>
          <cell r="B110" t="str">
            <v>For the next few questions, please tell me how likely it is that each thing will happen if you tell your child that [he/she] is HIV positive.</v>
          </cell>
          <cell r="C110" t="str">
            <v>Pamibvunzo inotevera, ndapota ndiudzeiwo kuti chimwe nechimwe chezvinotevera chingangoitike zvakadii kana mukaudza mwana wenyu kuti ane HIV.</v>
          </cell>
          <cell r="D110" t="str">
            <v>attDB</v>
          </cell>
          <cell r="G110" t="str">
            <v>_i2</v>
          </cell>
          <cell r="M110">
            <v>1</v>
          </cell>
          <cell r="O110">
            <v>0</v>
          </cell>
          <cell r="P110" t="str">
            <v>Pamibvunzo mishomanana, inotevera, ndapota ndiudzeiwo kuti chimwe nechimwe chezvinotevera chingangoitike zvakadii kana mukaudza mwana wenyu kuti ane HIV.</v>
          </cell>
          <cell r="Q110" t="str">
            <v>no</v>
          </cell>
          <cell r="R110" t="str">
            <v>yes</v>
          </cell>
          <cell r="S110" t="str">
            <v>For the next few questions, please tell me how likely it is that each thing will happen if you tell your child that [he/she] is HIV positive.</v>
          </cell>
          <cell r="T110" t="str">
            <v>Pamibvunzo mishomanana, inotevera, ndapota ndiudzeiwo kuti chimwe nechimwe chezvinotevera chingangoitike zvakadii kana mukaudza mwana wenyu kuti ane HIV.</v>
          </cell>
        </row>
        <row r="111">
          <cell r="A111" t="str">
            <v>attDB16</v>
          </cell>
          <cell r="B111" t="str">
            <v>How likely is it that telling your child about [his/her] illness will bring about good things?</v>
          </cell>
          <cell r="C111" t="str">
            <v xml:space="preserve">Zvingaitike zvakadii kuti kuudza mwana wenyu nezveurwere hwake kungaunze zvinhu zvakanaka? </v>
          </cell>
          <cell r="D111" t="str">
            <v>attDB</v>
          </cell>
          <cell r="E111" t="str">
            <v>benefit of disclosing</v>
          </cell>
          <cell r="F111">
            <v>24</v>
          </cell>
          <cell r="G111">
            <v>16</v>
          </cell>
          <cell r="H111" t="str">
            <v>likely4</v>
          </cell>
          <cell r="I111" t="str">
            <v>non-dislosed</v>
          </cell>
          <cell r="J111" t="str">
            <v>all</v>
          </cell>
          <cell r="M111">
            <v>1</v>
          </cell>
          <cell r="O111" t="str">
            <v>How likely is it that telling your child about [his/her] status will bring about good things?</v>
          </cell>
          <cell r="P111" t="str">
            <v>Zvingaitike zvakadii kuti kuudza mwana wenyu nezvepamumire kungaunze zvinhu zvakanaka?</v>
          </cell>
          <cell r="Q111" t="str">
            <v>yes</v>
          </cell>
          <cell r="R111" t="str">
            <v>yes</v>
          </cell>
          <cell r="S111" t="str">
            <v>How likely is it that telling your child about [his/her] status will bring about good things?</v>
          </cell>
          <cell r="T111" t="str">
            <v>Zvingaitike zvakadii kuti kuudza mwana wenyu nezvepamumire kungaunze zvinhu zvakanaka?</v>
          </cell>
        </row>
        <row r="112">
          <cell r="A112" t="str">
            <v>attDB17</v>
          </cell>
          <cell r="B112" t="str">
            <v>How likely is it that telling your child about [his/her] illness will bring you closer together?</v>
          </cell>
          <cell r="C112" t="str">
            <v>Zvingaitike zvakadii kuti kuudza mwana wenyu nezveurwere hwake kungamuswededze pedyo?</v>
          </cell>
          <cell r="D112" t="str">
            <v>attDB</v>
          </cell>
          <cell r="E112" t="str">
            <v>benefit of disclosing</v>
          </cell>
          <cell r="F112">
            <v>60</v>
          </cell>
          <cell r="G112">
            <v>17</v>
          </cell>
          <cell r="H112" t="str">
            <v>likely4</v>
          </cell>
          <cell r="I112" t="str">
            <v>non-dislosed</v>
          </cell>
          <cell r="J112" t="str">
            <v>all</v>
          </cell>
          <cell r="M112">
            <v>1</v>
          </cell>
          <cell r="O112" t="str">
            <v>How likely is it that telling your child about [his/her] status will bring you closer together?</v>
          </cell>
          <cell r="P112" t="str">
            <v>Zvingaitike zvakadii kuti kuudza mwana wenyu nezvepaamire kungamuswededze pedyo nemi?</v>
          </cell>
          <cell r="Q112" t="str">
            <v>yes</v>
          </cell>
          <cell r="R112" t="str">
            <v>yes</v>
          </cell>
          <cell r="S112" t="str">
            <v>How likely is it that telling your child about [his/her] status will bring you closer together?</v>
          </cell>
          <cell r="T112" t="str">
            <v>Zvingaitike zvakadii kuti kuudza mwana wenyu nezvepaamire kungamuswededze pedyo nemi?</v>
          </cell>
        </row>
        <row r="113">
          <cell r="A113" t="str">
            <v>attDB18</v>
          </cell>
          <cell r="B113" t="str">
            <v>—that telling [him/her] will help you to understand each other better?</v>
          </cell>
          <cell r="C113" t="str">
            <v>—kuti kumuudza kungakubatsirei kuti munzwisisane zviri nani?</v>
          </cell>
          <cell r="D113" t="str">
            <v>attDB</v>
          </cell>
          <cell r="E113" t="str">
            <v>benefit of disclosing</v>
          </cell>
          <cell r="F113">
            <v>59</v>
          </cell>
          <cell r="G113">
            <v>18</v>
          </cell>
          <cell r="H113" t="str">
            <v>likely4</v>
          </cell>
          <cell r="I113" t="str">
            <v>non-dislosed</v>
          </cell>
          <cell r="J113" t="str">
            <v>all</v>
          </cell>
          <cell r="M113">
            <v>1</v>
          </cell>
          <cell r="O113">
            <v>0</v>
          </cell>
          <cell r="P113">
            <v>0</v>
          </cell>
          <cell r="Q113" t="str">
            <v>no</v>
          </cell>
          <cell r="R113" t="str">
            <v>no</v>
          </cell>
          <cell r="S113" t="str">
            <v>—that telling [him/her] will help you to understand each other better?</v>
          </cell>
          <cell r="T113" t="str">
            <v>—kuti kumuudza kungakubatsirei kuti munzwisisane zviri nani?</v>
          </cell>
        </row>
        <row r="114">
          <cell r="A114" t="str">
            <v>attDB19</v>
          </cell>
          <cell r="B114" t="str">
            <v>—that telling [him/her] will make [him/her] trust you more?</v>
          </cell>
          <cell r="C114" t="str">
            <v>—kuti kumuudza kungaite kuti awedzere kuvimba nemi?</v>
          </cell>
          <cell r="D114" t="str">
            <v>attDB</v>
          </cell>
          <cell r="E114" t="str">
            <v>benefit of disclosing</v>
          </cell>
          <cell r="F114">
            <v>59</v>
          </cell>
          <cell r="G114">
            <v>19</v>
          </cell>
          <cell r="H114" t="str">
            <v>likely4</v>
          </cell>
          <cell r="I114" t="str">
            <v>non-dislosed</v>
          </cell>
          <cell r="J114" t="str">
            <v>all</v>
          </cell>
          <cell r="M114">
            <v>1</v>
          </cell>
          <cell r="O114">
            <v>0</v>
          </cell>
          <cell r="P114">
            <v>0</v>
          </cell>
          <cell r="Q114" t="str">
            <v>no</v>
          </cell>
          <cell r="R114" t="str">
            <v>no</v>
          </cell>
          <cell r="S114" t="str">
            <v>—that telling [him/her] will make [him/her] trust you more?</v>
          </cell>
          <cell r="T114" t="str">
            <v>—kuti kumuudza kungaite kuti awedzere kuvimba nemi?</v>
          </cell>
        </row>
        <row r="115">
          <cell r="A115" t="str">
            <v>attDB20</v>
          </cell>
          <cell r="B115" t="str">
            <v>—that telling [him/her] will help you to get along better?</v>
          </cell>
          <cell r="C115" t="str">
            <v>—kuti kumuudza kungaite kuti muwirirane nekufarirana zviri nani?</v>
          </cell>
          <cell r="D115" t="str">
            <v>attDB</v>
          </cell>
          <cell r="E115" t="str">
            <v>benefit of disclosing</v>
          </cell>
          <cell r="F115">
            <v>60</v>
          </cell>
          <cell r="G115">
            <v>20</v>
          </cell>
          <cell r="H115" t="str">
            <v>likely4</v>
          </cell>
          <cell r="I115" t="str">
            <v>non-dislosed</v>
          </cell>
          <cell r="J115" t="str">
            <v>all</v>
          </cell>
          <cell r="M115">
            <v>1</v>
          </cell>
          <cell r="O115">
            <v>0</v>
          </cell>
          <cell r="P115" t="str">
            <v>—kuti kumuudza kungaite kuti muwirirane zviri nani?</v>
          </cell>
          <cell r="Q115" t="str">
            <v>no</v>
          </cell>
          <cell r="R115" t="str">
            <v>yes</v>
          </cell>
          <cell r="S115" t="str">
            <v>—that telling [him/her] will help you to get along better?</v>
          </cell>
          <cell r="T115" t="str">
            <v>—kuti kumuudza kungaite kuti muwirirane zviri nani?</v>
          </cell>
        </row>
        <row r="116">
          <cell r="A116" t="str">
            <v>attDB21</v>
          </cell>
          <cell r="B116" t="str">
            <v>—that telling [him/her] will be good for [him/her]?</v>
          </cell>
          <cell r="C116" t="str">
            <v>—kuti kumuudza kunenge kwakamunakira iye?</v>
          </cell>
          <cell r="D116" t="str">
            <v>attDB</v>
          </cell>
          <cell r="E116" t="str">
            <v>benefit of disclosing</v>
          </cell>
          <cell r="F116">
            <v>35</v>
          </cell>
          <cell r="G116">
            <v>21</v>
          </cell>
          <cell r="H116" t="str">
            <v>likely4</v>
          </cell>
          <cell r="I116" t="str">
            <v>non-dislosed</v>
          </cell>
          <cell r="J116" t="str">
            <v>all</v>
          </cell>
          <cell r="M116">
            <v>1</v>
          </cell>
          <cell r="O116">
            <v>0</v>
          </cell>
          <cell r="P116">
            <v>0</v>
          </cell>
          <cell r="Q116" t="str">
            <v>no</v>
          </cell>
          <cell r="R116" t="str">
            <v>no</v>
          </cell>
          <cell r="S116" t="str">
            <v>—that telling [him/her] will be good for [him/her]?</v>
          </cell>
          <cell r="T116" t="str">
            <v>—kuti kumuudza kunenge kwakamunakira iye?</v>
          </cell>
        </row>
        <row r="117">
          <cell r="A117" t="str">
            <v>attDB22</v>
          </cell>
          <cell r="B117" t="str">
            <v>—that telling [him/her] will make [him/her] feel relieved to know the truth?</v>
          </cell>
          <cell r="C117" t="str">
            <v>—kuti kumuudza kungaite kuti arerukirwe nekuziva chokwadi?</v>
          </cell>
          <cell r="D117" t="str">
            <v>attDB</v>
          </cell>
          <cell r="E117" t="str">
            <v>benefit of disclosing</v>
          </cell>
          <cell r="F117">
            <v>20</v>
          </cell>
          <cell r="G117">
            <v>22</v>
          </cell>
          <cell r="H117" t="str">
            <v>likely4</v>
          </cell>
          <cell r="I117" t="str">
            <v>non-dislosed</v>
          </cell>
          <cell r="J117" t="str">
            <v>all</v>
          </cell>
          <cell r="M117">
            <v>1</v>
          </cell>
          <cell r="O117">
            <v>0</v>
          </cell>
          <cell r="P117">
            <v>0</v>
          </cell>
          <cell r="Q117" t="str">
            <v>no</v>
          </cell>
          <cell r="R117" t="str">
            <v>no</v>
          </cell>
          <cell r="S117" t="str">
            <v>—that telling [him/her] will make [him/her] feel relieved to know the truth?</v>
          </cell>
          <cell r="T117" t="str">
            <v>—kuti kumuudza kungaite kuti arerukirwe nekuziva chokwadi?</v>
          </cell>
        </row>
        <row r="118">
          <cell r="A118" t="str">
            <v>attDB23</v>
          </cell>
          <cell r="B118" t="str">
            <v>—that telling [him/her] will make [him/her] be better about taking mediation?</v>
          </cell>
          <cell r="C118" t="str">
            <v>—kuti kumuudza kungaite kuti anzwe zviri nani pamusoro pekunwa mishonga yake?</v>
          </cell>
          <cell r="D118" t="str">
            <v>attDB</v>
          </cell>
          <cell r="E118" t="str">
            <v>benefit of disclosing</v>
          </cell>
          <cell r="F118">
            <v>47</v>
          </cell>
          <cell r="G118">
            <v>23</v>
          </cell>
          <cell r="H118" t="str">
            <v>likely4</v>
          </cell>
          <cell r="I118" t="str">
            <v>non-dislosed</v>
          </cell>
          <cell r="J118" t="str">
            <v>all</v>
          </cell>
          <cell r="M118">
            <v>1</v>
          </cell>
          <cell r="O118">
            <v>0</v>
          </cell>
          <cell r="P118" t="str">
            <v>—kuti kumuudza kungaite kuti ave nani pamusoro pekunwa mishonga yake?</v>
          </cell>
          <cell r="Q118" t="str">
            <v>no</v>
          </cell>
          <cell r="R118" t="str">
            <v>yes</v>
          </cell>
          <cell r="S118" t="str">
            <v>—that telling [him/her] will make [him/her] be better about taking mediation?</v>
          </cell>
          <cell r="T118" t="str">
            <v>—kuti kumuudza kungaite kuti ave nani pamusoro pekunwa mishonga yake?</v>
          </cell>
        </row>
        <row r="119">
          <cell r="A119" t="str">
            <v>attDB24</v>
          </cell>
          <cell r="B119" t="str">
            <v>—that telling [him/her] will improve [his/her] health?</v>
          </cell>
          <cell r="C119" t="str">
            <v>—kuti kumuudza kungaite kuti utano hwake huve nani?</v>
          </cell>
          <cell r="D119" t="str">
            <v>attDB</v>
          </cell>
          <cell r="E119" t="str">
            <v>benefit of disclosing</v>
          </cell>
          <cell r="F119">
            <v>44</v>
          </cell>
          <cell r="G119">
            <v>24</v>
          </cell>
          <cell r="H119" t="str">
            <v>likely4</v>
          </cell>
          <cell r="I119" t="str">
            <v>non-dislosed</v>
          </cell>
          <cell r="J119" t="str">
            <v>all</v>
          </cell>
          <cell r="M119">
            <v>1</v>
          </cell>
          <cell r="O119">
            <v>0</v>
          </cell>
          <cell r="P119">
            <v>0</v>
          </cell>
          <cell r="Q119" t="str">
            <v>no</v>
          </cell>
          <cell r="R119" t="str">
            <v>no</v>
          </cell>
          <cell r="S119" t="str">
            <v>—that telling [him/her] will improve [his/her] health?</v>
          </cell>
          <cell r="T119" t="str">
            <v>—kuti kumuudza kungaite kuti utano hwake huve nani?</v>
          </cell>
        </row>
        <row r="120">
          <cell r="A120" t="str">
            <v>attDB25</v>
          </cell>
          <cell r="B120" t="str">
            <v>—that telling [him/her] will bring more good things than bad things?</v>
          </cell>
          <cell r="C120" t="str">
            <v>—kuti kumuudza kungaunze zvakanaka zvakawanda kupfuura zvakaipa?</v>
          </cell>
          <cell r="D120" t="str">
            <v>attDB</v>
          </cell>
          <cell r="E120" t="str">
            <v>benefit of disclosing</v>
          </cell>
          <cell r="F120">
            <v>24</v>
          </cell>
          <cell r="G120">
            <v>25</v>
          </cell>
          <cell r="H120" t="str">
            <v>likely4</v>
          </cell>
          <cell r="I120" t="str">
            <v>non-dislosed</v>
          </cell>
          <cell r="J120" t="str">
            <v>all</v>
          </cell>
          <cell r="M120">
            <v>1</v>
          </cell>
          <cell r="O120">
            <v>0</v>
          </cell>
          <cell r="P120">
            <v>0</v>
          </cell>
          <cell r="Q120" t="str">
            <v>no</v>
          </cell>
          <cell r="R120" t="str">
            <v>no</v>
          </cell>
          <cell r="S120" t="str">
            <v>—that telling [him/her] will bring more good things than bad things?</v>
          </cell>
          <cell r="T120" t="str">
            <v>—kuti kumuudza kungaunze zvakanaka zvakawanda kupfuura zvakaipa?</v>
          </cell>
        </row>
        <row r="121">
          <cell r="A121" t="str">
            <v>attDB26</v>
          </cell>
          <cell r="B121" t="str">
            <v>—that telling [him/her] will help our family to get along better?</v>
          </cell>
          <cell r="C121" t="str">
            <v>—kuti kumuudza kungabatsire kuti mhuri yedu iwirirane nekufarirana zviri nani?</v>
          </cell>
          <cell r="D121" t="str">
            <v>attDB</v>
          </cell>
          <cell r="E121" t="str">
            <v>benefit of disclosing</v>
          </cell>
          <cell r="F121">
            <v>60</v>
          </cell>
          <cell r="G121">
            <v>26</v>
          </cell>
          <cell r="H121" t="str">
            <v>likely4</v>
          </cell>
          <cell r="I121" t="str">
            <v>non-dislosed</v>
          </cell>
          <cell r="J121" t="str">
            <v>all</v>
          </cell>
          <cell r="M121">
            <v>1</v>
          </cell>
          <cell r="O121">
            <v>0</v>
          </cell>
          <cell r="P121" t="str">
            <v xml:space="preserve"> —kuti kumuudza kungabatsire kuti mhuri yedu iwirirane zviri nani?</v>
          </cell>
          <cell r="Q121" t="str">
            <v>no</v>
          </cell>
          <cell r="R121" t="str">
            <v>yes</v>
          </cell>
          <cell r="S121" t="str">
            <v>—that telling [him/her] will help our family to get along better?</v>
          </cell>
          <cell r="T121" t="str">
            <v xml:space="preserve"> —kuti kumuudza kungabatsire kuti mhuri yedu iwirirane zviri nani?</v>
          </cell>
        </row>
        <row r="122">
          <cell r="A122" t="str">
            <v>attDB27</v>
          </cell>
          <cell r="B122" t="str">
            <v>—that telling [him/her] will improve [his/her] behavior?</v>
          </cell>
          <cell r="C122" t="str">
            <v>—kuti kumuudza kungaite kuti maitiro ake ave nani?</v>
          </cell>
          <cell r="D122" t="str">
            <v>attDB</v>
          </cell>
          <cell r="E122" t="str">
            <v>benefit of disclosing</v>
          </cell>
          <cell r="F122">
            <v>7</v>
          </cell>
          <cell r="G122">
            <v>27</v>
          </cell>
          <cell r="H122" t="str">
            <v>likely4</v>
          </cell>
          <cell r="I122" t="str">
            <v>non-dislosed</v>
          </cell>
          <cell r="J122" t="str">
            <v>all</v>
          </cell>
          <cell r="M122">
            <v>1</v>
          </cell>
          <cell r="O122">
            <v>0</v>
          </cell>
          <cell r="P122">
            <v>0</v>
          </cell>
          <cell r="Q122" t="str">
            <v>no</v>
          </cell>
          <cell r="R122" t="str">
            <v>no</v>
          </cell>
          <cell r="S122" t="str">
            <v>—that telling [him/her] will improve [his/her] behavior?</v>
          </cell>
          <cell r="T122" t="str">
            <v>—kuti kumuudza kungaite kuti maitiro ake ave nani?</v>
          </cell>
        </row>
        <row r="123">
          <cell r="A123" t="str">
            <v>attDB28</v>
          </cell>
          <cell r="B123" t="str">
            <v>—that telling [him/her] will help [him/her] to deal with stigma in the community.</v>
          </cell>
          <cell r="C123" t="str">
            <v>—kuti kumuudza kungaite kuti abatsirikane pakuziva zvekuita panyaya yekunongedzerwa nekusarurwa munharaunda?</v>
          </cell>
          <cell r="D123" t="str">
            <v>attDB</v>
          </cell>
          <cell r="E123" t="str">
            <v>benefit of disclosing</v>
          </cell>
          <cell r="F123">
            <v>75</v>
          </cell>
          <cell r="G123">
            <v>28</v>
          </cell>
          <cell r="H123" t="str">
            <v>likely4</v>
          </cell>
          <cell r="I123" t="str">
            <v>non-dislosed</v>
          </cell>
          <cell r="J123" t="str">
            <v>all</v>
          </cell>
          <cell r="M123">
            <v>1</v>
          </cell>
          <cell r="O123">
            <v>0</v>
          </cell>
          <cell r="P123" t="str">
            <v xml:space="preserve"> —kuti kumuudza kungaite kuti abatsirikane pakuziva zvekuita panyaya yekunongedzerwa munharaunda?</v>
          </cell>
          <cell r="Q123" t="str">
            <v>no</v>
          </cell>
          <cell r="R123" t="str">
            <v>yes</v>
          </cell>
          <cell r="S123" t="str">
            <v>—that telling [him/her] will help [him/her] to deal with stigma in the community.</v>
          </cell>
          <cell r="T123" t="str">
            <v xml:space="preserve"> —kuti kumuudza kungaite kuti abatsirikane pakuziva zvekuita panyaya yekunongedzerwa munharaunda?</v>
          </cell>
        </row>
        <row r="124">
          <cell r="A124" t="str">
            <v>attDB29</v>
          </cell>
          <cell r="B124" t="str">
            <v>—that telling [him/her] will improve the way [he/she] feels emotionally?</v>
          </cell>
          <cell r="C124" t="str">
            <v>—kuti kumuudza kungaite kuti anzwe zviri nani mukati make?</v>
          </cell>
          <cell r="D124" t="str">
            <v>attDB</v>
          </cell>
          <cell r="E124" t="str">
            <v>benefit of disclosing</v>
          </cell>
          <cell r="F124">
            <v>84</v>
          </cell>
          <cell r="G124">
            <v>29</v>
          </cell>
          <cell r="H124" t="str">
            <v>likely4</v>
          </cell>
          <cell r="I124" t="str">
            <v>non-dislosed</v>
          </cell>
          <cell r="J124" t="str">
            <v>all</v>
          </cell>
          <cell r="M124">
            <v>1</v>
          </cell>
          <cell r="O124">
            <v>0</v>
          </cell>
          <cell r="P124">
            <v>0</v>
          </cell>
          <cell r="Q124" t="str">
            <v>no</v>
          </cell>
          <cell r="R124" t="str">
            <v>no</v>
          </cell>
          <cell r="S124" t="str">
            <v>—that telling [him/her] will improve the way [he/she] feels emotionally?</v>
          </cell>
          <cell r="T124" t="str">
            <v>—kuti kumuudza kungaite kuti anzwe zviri nani mukati make?</v>
          </cell>
        </row>
        <row r="125">
          <cell r="A125" t="str">
            <v>attDB30</v>
          </cell>
          <cell r="B125" t="str">
            <v>—that telling [him/her] will bring me a sense of relief?</v>
          </cell>
          <cell r="C125" t="str">
            <v>—kuti kumuudza kungaite kuti ndinzwe kurerukirwa?</v>
          </cell>
          <cell r="D125" t="str">
            <v>attDB</v>
          </cell>
          <cell r="E125" t="str">
            <v>benefit of disclosing</v>
          </cell>
          <cell r="F125">
            <v>84</v>
          </cell>
          <cell r="G125">
            <v>30</v>
          </cell>
          <cell r="H125" t="str">
            <v>likely4</v>
          </cell>
          <cell r="I125" t="str">
            <v>non-dislosed</v>
          </cell>
          <cell r="J125" t="str">
            <v>all</v>
          </cell>
          <cell r="M125">
            <v>1</v>
          </cell>
          <cell r="O125">
            <v>0</v>
          </cell>
          <cell r="P125">
            <v>0</v>
          </cell>
          <cell r="Q125" t="str">
            <v>no</v>
          </cell>
          <cell r="R125" t="str">
            <v>no</v>
          </cell>
          <cell r="S125" t="str">
            <v>—that telling [him/her] will bring me a sense of relief?</v>
          </cell>
          <cell r="T125" t="str">
            <v>—kuti kumuudza kungaite kuti ndinzwe kurerukirwa?</v>
          </cell>
        </row>
        <row r="126">
          <cell r="A126" t="str">
            <v>attDB31</v>
          </cell>
          <cell r="B126" t="str">
            <v>—that telling [him/her] will enable [him/her] to adopt protective behaviors when [he/she] becomes sexually active.</v>
          </cell>
          <cell r="C126" t="str">
            <v>—kuti kumuudza kunoita kuti adzivirire kutapurirana kweutachiwana paanoita zvepabonde?</v>
          </cell>
          <cell r="D126" t="str">
            <v>attDB</v>
          </cell>
          <cell r="E126" t="str">
            <v>benefit of disclosing</v>
          </cell>
          <cell r="F126">
            <v>8</v>
          </cell>
          <cell r="G126">
            <v>31</v>
          </cell>
          <cell r="H126" t="str">
            <v>likely4</v>
          </cell>
          <cell r="I126" t="str">
            <v>non-dislosed</v>
          </cell>
          <cell r="J126" t="str">
            <v>all</v>
          </cell>
          <cell r="M126">
            <v>1</v>
          </cell>
          <cell r="O126">
            <v>0</v>
          </cell>
          <cell r="P126">
            <v>0</v>
          </cell>
          <cell r="Q126" t="str">
            <v>no</v>
          </cell>
          <cell r="R126" t="str">
            <v>no</v>
          </cell>
          <cell r="S126" t="str">
            <v>—that telling [him/her] will enable [him/her] to adopt protective behaviors when [he/she] becomes sexually active.</v>
          </cell>
          <cell r="T126" t="str">
            <v>—kuti kumuudza kunoita kuti adzivirire kutapurirana kweutachiwana paanoita zvepabonde?</v>
          </cell>
        </row>
        <row r="127">
          <cell r="A127" t="str">
            <v>DSE_i1</v>
          </cell>
          <cell r="B127" t="str">
            <v>Next, please tell me how much you agree or disagree with each statement about your ability to tell your child about [his/her] illness.</v>
          </cell>
          <cell r="C127" t="str">
            <v>Iye zvino, ndapota ndiudzeiwo kuti munobvumirana kana kuti hamubvumirani zvakadii nemumwe nemumwe wemitsara inotevera pamusoro pekukwanisa kuudza mwana wenyu nezveurwere hwake.</v>
          </cell>
          <cell r="D127" t="str">
            <v>DSE</v>
          </cell>
          <cell r="G127" t="str">
            <v>_i1</v>
          </cell>
          <cell r="M127">
            <v>1</v>
          </cell>
          <cell r="O127" t="str">
            <v>Next, please tell me how much you agree or disagree with each statement about your ability to tell your child about [his/her] status.</v>
          </cell>
          <cell r="P127" t="str">
            <v>Lye zvino, ndapota ndiudzeiwo kuti munobvumirana kana kuti hamubvumirani zvakadii nemumwe nemumwe wemitsara inotevera pamusoro pekukwanisa kuudza mwana wenyu paamire.</v>
          </cell>
          <cell r="Q127" t="str">
            <v>yes</v>
          </cell>
          <cell r="R127" t="str">
            <v>yes</v>
          </cell>
          <cell r="S127" t="str">
            <v>Next, please tell me how much you agree or disagree with each statement about your ability to tell your child about [his/her] status.</v>
          </cell>
          <cell r="T127" t="str">
            <v>Lye zvino, ndapota ndiudzeiwo kuti munobvumirana kana kuti hamubvumirani zvakadii nemumwe nemumwe wemitsara inotevera pamusoro pekukwanisa kuudza mwana wenyu paamire.</v>
          </cell>
        </row>
        <row r="128">
          <cell r="A128" t="str">
            <v>DSE1</v>
          </cell>
          <cell r="B128" t="str">
            <v>I feel like I could start the conversation with my child about [his/her] illness.</v>
          </cell>
          <cell r="C128" t="str">
            <v>Ndinonzwa sekuti ndingakwanise kutanga hurukuro nemwana wangu pamusoro peurwere hwake.</v>
          </cell>
          <cell r="D128" t="str">
            <v>DSE</v>
          </cell>
          <cell r="E128" t="str">
            <v>perceived ability to disclose</v>
          </cell>
          <cell r="F128">
            <v>50</v>
          </cell>
          <cell r="G128">
            <v>1</v>
          </cell>
          <cell r="H128" t="str">
            <v>agree4</v>
          </cell>
          <cell r="I128" t="str">
            <v>non-dislosed</v>
          </cell>
          <cell r="J128" t="str">
            <v>all</v>
          </cell>
          <cell r="M128">
            <v>1</v>
          </cell>
          <cell r="O128" t="str">
            <v>I feel like I could start the conversation with my child about [his/her] status.</v>
          </cell>
          <cell r="P128" t="str">
            <v>Ndinonzwa sekuti ndingakwanise kutanga hurukuro nemwana wangu pamusoro pepaamire.</v>
          </cell>
          <cell r="Q128" t="str">
            <v>yes</v>
          </cell>
          <cell r="R128" t="str">
            <v>yes</v>
          </cell>
          <cell r="S128" t="str">
            <v>I feel like I could start the conversation with my child about [his/her] status.</v>
          </cell>
          <cell r="T128" t="str">
            <v>Ndinonzwa sekuti ndingakwanise kutanga hurukuro nemwana wangu pamusoro pepaamire.</v>
          </cell>
        </row>
        <row r="129">
          <cell r="A129" t="str">
            <v>DSE2</v>
          </cell>
          <cell r="B129" t="str">
            <v>I feel like I would have the emotional strength to have this conversation with my child.</v>
          </cell>
          <cell r="C129" t="str">
            <v>Ndinonzwa sekuti ndinokwanisa kuwana simba mukati mangu rekuita hurukuro iyi nemwana wangu.</v>
          </cell>
          <cell r="D129" t="str">
            <v>DSE</v>
          </cell>
          <cell r="E129" t="str">
            <v>perceived ability to disclose</v>
          </cell>
          <cell r="F129">
            <v>50</v>
          </cell>
          <cell r="G129">
            <v>2</v>
          </cell>
          <cell r="H129" t="str">
            <v>agree4</v>
          </cell>
          <cell r="I129" t="str">
            <v>non-dislosed</v>
          </cell>
          <cell r="J129" t="str">
            <v>all</v>
          </cell>
          <cell r="M129">
            <v>1</v>
          </cell>
          <cell r="O129">
            <v>0</v>
          </cell>
          <cell r="P129">
            <v>0</v>
          </cell>
          <cell r="Q129" t="str">
            <v>no</v>
          </cell>
          <cell r="R129" t="str">
            <v>no</v>
          </cell>
          <cell r="S129" t="str">
            <v>I feel like I would have the emotional strength to have this conversation with my child.</v>
          </cell>
          <cell r="T129" t="str">
            <v>Ndinonzwa sekuti ndinokwanisa kuwana simba mukati mangu rekuita hurukuro iyi nemwana wangu.</v>
          </cell>
        </row>
        <row r="130">
          <cell r="A130" t="str">
            <v>DSE3</v>
          </cell>
          <cell r="B130" t="str">
            <v>I feel like I could answer my child's questions about [his/her] illness.</v>
          </cell>
          <cell r="C130" t="str">
            <v>Ndinonzwa sekuti ndingakwanise kupindura mibvunzo yemwana wangu yose pamusoro peurwere hwake.</v>
          </cell>
          <cell r="D130" t="str">
            <v>DSE</v>
          </cell>
          <cell r="E130" t="str">
            <v>perceived ability to answer questions</v>
          </cell>
          <cell r="F130">
            <v>50</v>
          </cell>
          <cell r="G130">
            <v>3</v>
          </cell>
          <cell r="H130" t="str">
            <v>agree4</v>
          </cell>
          <cell r="I130" t="str">
            <v>non-dislosed</v>
          </cell>
          <cell r="J130" t="str">
            <v>all</v>
          </cell>
          <cell r="M130">
            <v>1</v>
          </cell>
          <cell r="O130" t="str">
            <v>I feel like I could answer my child's questions about [his/her] status.</v>
          </cell>
          <cell r="P130" t="str">
            <v>Ndinonzwa sekuti ndingakwanise kupindura mibvunzo yemwana wangu yose pamusoro pepaamire.</v>
          </cell>
          <cell r="Q130" t="str">
            <v>yes</v>
          </cell>
          <cell r="R130" t="str">
            <v>yes</v>
          </cell>
          <cell r="S130" t="str">
            <v>I feel like I could answer my child's questions about [his/her] status.</v>
          </cell>
          <cell r="T130" t="str">
            <v>Ndinonzwa sekuti ndingakwanise kupindura mibvunzo yemwana wangu yose pamusoro pepaamire.</v>
          </cell>
        </row>
        <row r="131">
          <cell r="A131" t="str">
            <v>DSE4</v>
          </cell>
          <cell r="B131" t="str">
            <v>I feel like I know enough about HIV to tell my child about [his/her] illness.</v>
          </cell>
          <cell r="C131" t="str">
            <v>Ndinonzwa sekuti ndine ruzivo rweHIV rwakakwana zvekuti ndinokwanisa kuudza mwana wangu nezveurwere hwake.</v>
          </cell>
          <cell r="D131" t="str">
            <v>DSE</v>
          </cell>
          <cell r="E131" t="str">
            <v>caregiver hiv knowledge</v>
          </cell>
          <cell r="F131" t="str">
            <v>s4-4</v>
          </cell>
          <cell r="G131">
            <v>4</v>
          </cell>
          <cell r="H131" t="str">
            <v>agree4</v>
          </cell>
          <cell r="I131" t="str">
            <v>non-dislosed</v>
          </cell>
          <cell r="J131" t="str">
            <v>all</v>
          </cell>
          <cell r="M131">
            <v>1</v>
          </cell>
          <cell r="N131" t="str">
            <v>I don't think actual knowledge is the key here. I think it's perceived knowledge. Someone could fail a knowledge test but not be dissuaded from disclosing because they think they know about HIV. So therefore, I don't think we need to include a long test of actual HIV knowledge. It could be useful clinically (e.g., teach a caregiver what they don't know), but I don't think we need to use space in our scale.</v>
          </cell>
          <cell r="O131" t="str">
            <v>I feel like I know enough about HIV to tell my child about [his/her] status.</v>
          </cell>
          <cell r="P131" t="str">
            <v>Ndinonzwa sekuti ndine ruzivo rweHIV rwakakwana zvekuti ndinokwanisa kuudza mwana wangu nezvepaamire.</v>
          </cell>
          <cell r="Q131" t="str">
            <v>yes</v>
          </cell>
          <cell r="R131" t="str">
            <v>yes</v>
          </cell>
          <cell r="S131" t="str">
            <v>I feel like I know enough about HIV to tell my child about [his/her] status.</v>
          </cell>
          <cell r="T131" t="str">
            <v>Ndinonzwa sekuti ndine ruzivo rweHIV rwakakwana zvekuti ndinokwanisa kuudza mwana wangu nezvepaamire.</v>
          </cell>
        </row>
        <row r="132">
          <cell r="A132" t="str">
            <v>DSE5</v>
          </cell>
          <cell r="B132" t="str">
            <v>I feel like I could handle my child's reaction to learning about [his/her] illness.</v>
          </cell>
          <cell r="C132" t="str">
            <v>Ndinonzwa sekuti ndingazive zvekuita pane zvinozoitwa nemwana wangu nekuda kwekuziva kuti ane HIV.</v>
          </cell>
          <cell r="D132" t="str">
            <v>DSE</v>
          </cell>
          <cell r="E132" t="str">
            <v>perceived ability to offer support to child</v>
          </cell>
          <cell r="F132">
            <v>50</v>
          </cell>
          <cell r="G132">
            <v>5</v>
          </cell>
          <cell r="H132" t="str">
            <v>agree4</v>
          </cell>
          <cell r="I132" t="str">
            <v>non-dislosed</v>
          </cell>
          <cell r="J132" t="str">
            <v>all</v>
          </cell>
          <cell r="M132">
            <v>1</v>
          </cell>
          <cell r="O132" t="str">
            <v>I feel like I could handle my child's reaction to learning about [his/her] status.</v>
          </cell>
          <cell r="P132" t="str">
            <v>M6. Ndinonzwa sekuti ndingazive zvekuita pane zvinozoitwa nemwana wangu nekuda kwekuziva paamire.</v>
          </cell>
          <cell r="Q132" t="str">
            <v>yes</v>
          </cell>
          <cell r="R132" t="str">
            <v>yes</v>
          </cell>
          <cell r="S132" t="str">
            <v>I feel like I could handle my child's reaction to learning about [his/her] status.</v>
          </cell>
          <cell r="T132" t="str">
            <v>M6. Ndinonzwa sekuti ndingazive zvekuita pane zvinozoitwa nemwana wangu nekuda kwekuziva paamire.</v>
          </cell>
        </row>
        <row r="133">
          <cell r="A133" t="str">
            <v>DSE6</v>
          </cell>
          <cell r="B133" t="str">
            <v>I feel like I could offer my child the emotional support that [he/she] needs after learning about [his/her] illness.</v>
          </cell>
          <cell r="C133" t="str">
            <v>Ndinonzwa sekuti ndingakwanise kupa mwana wangu rutsigiro rwaangade pamanzwiro ake mushure mekuziva kuti ane HIV.</v>
          </cell>
          <cell r="D133" t="str">
            <v>DSE</v>
          </cell>
          <cell r="E133" t="str">
            <v>perceived ability to offer support to child</v>
          </cell>
          <cell r="F133">
            <v>50</v>
          </cell>
          <cell r="G133">
            <v>6</v>
          </cell>
          <cell r="H133" t="str">
            <v>agree4</v>
          </cell>
          <cell r="I133" t="str">
            <v>non-dislosed</v>
          </cell>
          <cell r="J133" t="str">
            <v>all</v>
          </cell>
          <cell r="M133">
            <v>1</v>
          </cell>
          <cell r="O133" t="str">
            <v>I feel like I could offer my child the emotional support that [he/she] needs after learning about [his/her] status.</v>
          </cell>
          <cell r="P133" t="str">
            <v>Ndinonzwa sekuti ndingakwanise kupa mwana wangu rutsigiro rwaangade pamanzwiro aanoita mumoyo make mushure mekuziva paamire.</v>
          </cell>
          <cell r="Q133" t="str">
            <v>yes</v>
          </cell>
          <cell r="R133" t="str">
            <v>yes</v>
          </cell>
          <cell r="S133" t="str">
            <v>I feel like I could offer my child the emotional support that [he/she] needs after learning about [his/her] status.</v>
          </cell>
          <cell r="T133" t="str">
            <v>Ndinonzwa sekuti ndingakwanise kupa mwana wangu rutsigiro rwaangade pamanzwiro aanoita mumoyo make mushure mekuziva paamire.</v>
          </cell>
        </row>
        <row r="134">
          <cell r="A134" t="str">
            <v>DSE7</v>
          </cell>
          <cell r="B134" t="str">
            <v>I feel like I could help find my child additional support from others if needed.</v>
          </cell>
          <cell r="C134" t="str">
            <v>Ndinonzwa sekuti ndingwakwanise kubatsira mwana wangu kuwana rumwe rutsigiro kubva kune vamwewo vanhu kana ruchidiwa.</v>
          </cell>
          <cell r="D134" t="str">
            <v>DSE</v>
          </cell>
          <cell r="E134" t="str">
            <v>perceived ability to offer support to child</v>
          </cell>
          <cell r="F134">
            <v>50</v>
          </cell>
          <cell r="G134">
            <v>7</v>
          </cell>
          <cell r="H134" t="str">
            <v>agree4</v>
          </cell>
          <cell r="I134" t="str">
            <v>non-dislosed</v>
          </cell>
          <cell r="J134" t="str">
            <v>all</v>
          </cell>
          <cell r="M134">
            <v>1</v>
          </cell>
          <cell r="O134">
            <v>0</v>
          </cell>
          <cell r="P134">
            <v>0</v>
          </cell>
          <cell r="Q134" t="str">
            <v>no</v>
          </cell>
          <cell r="R134" t="str">
            <v>no</v>
          </cell>
          <cell r="S134" t="str">
            <v>I feel like I could help find my child additional support from others if needed.</v>
          </cell>
          <cell r="T134" t="str">
            <v>Ndinonzwa sekuti ndingwakwanise kubatsira mwana wangu kuwana rumwe rutsigiro kubva kune vamwewo vanhu kana ruchidiwa.</v>
          </cell>
        </row>
        <row r="135">
          <cell r="A135" t="str">
            <v>PATCSE-R_i1</v>
          </cell>
          <cell r="B135" t="str">
            <v>Talking with your children about sensitive issues like HIV and sex can be very difficult. I'd like to know what you think. Please tell me how much you agree or disagree with each statement.</v>
          </cell>
          <cell r="C135" t="str">
            <v>Kutaura nevana nyaya dzinobata-bata dzakaita seHIV nebonde kunogona kunetsa chaizvo. Ndiri kuda kuziva zvamunofunga. Ndapota ndiudzeiwo kuti munobvumirana kana kuti hamubvumirani zvakadii nemumwe nemumwe wemitsara inotevera.</v>
          </cell>
          <cell r="D135" t="str">
            <v>PATCSE-R</v>
          </cell>
          <cell r="G135" t="str">
            <v>_i1</v>
          </cell>
          <cell r="M135">
            <v>1</v>
          </cell>
          <cell r="N135" t="str">
            <v>not the original instructions or response options</v>
          </cell>
          <cell r="O135">
            <v>0</v>
          </cell>
          <cell r="P135">
            <v>0</v>
          </cell>
          <cell r="Q135" t="str">
            <v>no</v>
          </cell>
          <cell r="R135" t="str">
            <v>no</v>
          </cell>
          <cell r="S135" t="str">
            <v>Talking with your children about sensitive issues like HIV and sex can be very difficult. I'd like to know what you think. Please tell me how much you agree or disagree with each statement.</v>
          </cell>
          <cell r="T135" t="str">
            <v>Kutaura nevana nyaya dzinobata-bata dzakaita seHIV nebonde kunogona kunetsa chaizvo. Ndiri kuda kuziva zvamunofunga. Ndapota ndiudzeiwo kuti munobvumirana kana kuti hamubvumirani zvakadii nemumwe nemumwe wemitsara inotevera.</v>
          </cell>
        </row>
        <row r="136">
          <cell r="A136" t="str">
            <v>PATCSE-R3</v>
          </cell>
          <cell r="B136" t="str">
            <v>It is mainly my responsibility for teaching my child about sex when I think [he/she] is ready.</v>
          </cell>
          <cell r="C136" t="str">
            <v>Ibasa rangu ini kunyanya, kudzidzisa mwana wangu zvepabonde pandinofunga kuti ava kukwanisa kuzvinzwisisa.</v>
          </cell>
          <cell r="D136" t="str">
            <v>PATCSE-R</v>
          </cell>
          <cell r="E136" t="str">
            <v>attitude toward discussing sensitive issues with child</v>
          </cell>
          <cell r="F136">
            <v>3</v>
          </cell>
          <cell r="G136">
            <v>3</v>
          </cell>
          <cell r="H136" t="str">
            <v>agree4</v>
          </cell>
          <cell r="I136" t="str">
            <v>all</v>
          </cell>
          <cell r="J136" t="str">
            <v>all</v>
          </cell>
          <cell r="M136">
            <v>1</v>
          </cell>
          <cell r="N136" t="str">
            <v>original: Who do you think should take the main responsibility for explaining sex and sexual_x000D_education to your children?</v>
          </cell>
          <cell r="O136">
            <v>0</v>
          </cell>
          <cell r="P136" t="str">
            <v>Ibasa rangu ini kunyanya, kudzidzisa mwana wangu nyaya dzezvepabonde pandinofunga kuti ava kukwanisa kuzvinzwisisa.</v>
          </cell>
          <cell r="Q136" t="str">
            <v>no</v>
          </cell>
          <cell r="R136" t="str">
            <v>yes</v>
          </cell>
          <cell r="S136" t="str">
            <v>It is mainly my responsibility for teaching my child about sex when I think [he/she] is ready.</v>
          </cell>
          <cell r="T136" t="str">
            <v>Ibasa rangu ini kunyanya, kudzidzisa mwana wangu nyaya dzezvepabonde pandinofunga kuti ava kukwanisa kuzvinzwisisa.</v>
          </cell>
        </row>
        <row r="137">
          <cell r="A137" t="str">
            <v>PATCSE-R4</v>
          </cell>
          <cell r="B137" t="str">
            <v>I would be very comfortable talking with my child about sex.</v>
          </cell>
          <cell r="C137" t="str">
            <v>Ndingasununguke zvakanyanya kutaura nemwana wangu pamusoro pebonde.</v>
          </cell>
          <cell r="D137" t="str">
            <v>PATCSE-R</v>
          </cell>
          <cell r="E137" t="str">
            <v>attitude toward discussing sensitive issues with child</v>
          </cell>
          <cell r="F137">
            <v>3</v>
          </cell>
          <cell r="G137">
            <v>4</v>
          </cell>
          <cell r="H137" t="str">
            <v>agree4</v>
          </cell>
          <cell r="I137" t="str">
            <v>all</v>
          </cell>
          <cell r="J137" t="str">
            <v>all</v>
          </cell>
          <cell r="M137">
            <v>1</v>
          </cell>
          <cell r="N137" t="str">
            <v>original: Which one of the following best describes how comfortable you feel when talking to your_x000D_child about sex?</v>
          </cell>
          <cell r="O137">
            <v>0</v>
          </cell>
          <cell r="P137" t="str">
            <v>Ndingasununguke zvakanyanya kutaura nemwana wangu nezvepabonde.</v>
          </cell>
          <cell r="Q137" t="str">
            <v>no</v>
          </cell>
          <cell r="R137" t="str">
            <v>yes</v>
          </cell>
          <cell r="S137" t="str">
            <v>I would be very comfortable talking with my child about sex.</v>
          </cell>
          <cell r="T137" t="str">
            <v>Ndingasununguke zvakanyanya kutaura nemwana wangu nezvepabonde.</v>
          </cell>
        </row>
        <row r="138">
          <cell r="A138" t="str">
            <v>PATCSE-R5</v>
          </cell>
          <cell r="B138" t="str">
            <v>I feel like I know enough to discuss matters of sex with my child.</v>
          </cell>
          <cell r="C138" t="str">
            <v>Ndinonzwa sekuti ndine ruzivo rwakakwana zvekuti ndingakurukure nemwana wangu nyaya dzebonde.</v>
          </cell>
          <cell r="D138" t="str">
            <v>PATCSE-R</v>
          </cell>
          <cell r="E138" t="str">
            <v>attitude toward discussing sensitive issues with child</v>
          </cell>
          <cell r="F138">
            <v>3</v>
          </cell>
          <cell r="G138">
            <v>5</v>
          </cell>
          <cell r="H138" t="str">
            <v>agree4</v>
          </cell>
          <cell r="I138" t="str">
            <v>all</v>
          </cell>
          <cell r="J138" t="str">
            <v>all</v>
          </cell>
          <cell r="M138">
            <v>1</v>
          </cell>
          <cell r="N138" t="str">
            <v>original: I do not feel equipped with the necessary information</v>
          </cell>
          <cell r="O138">
            <v>0</v>
          </cell>
          <cell r="P138" t="str">
            <v>Ndinonzwa sekuti ndine ruzivo rwakakwana zvekuti ndingakurukure nemwana wangu nyaya dzezvepabonde.</v>
          </cell>
          <cell r="Q138" t="str">
            <v>no</v>
          </cell>
          <cell r="R138" t="str">
            <v>yes</v>
          </cell>
          <cell r="S138" t="str">
            <v>I feel like I know enough to discuss matters of sex with my child.</v>
          </cell>
          <cell r="T138" t="str">
            <v>Ndinonzwa sekuti ndine ruzivo rwakakwana zvekuti ndingakurukure nemwana wangu nyaya dzezvepabonde.</v>
          </cell>
        </row>
        <row r="139">
          <cell r="A139" t="str">
            <v>PATCSE-R7</v>
          </cell>
          <cell r="B139" t="str">
            <v>I feel like I know how to start a conversation about sex with my child.</v>
          </cell>
          <cell r="C139" t="str">
            <v>Ndinonzwa sekuti ndinoziva kuti ndingatange sei hurukuro pamusoro pebonde nemwana wangu.</v>
          </cell>
          <cell r="D139" t="str">
            <v>PATCSE-R</v>
          </cell>
          <cell r="E139" t="str">
            <v>attitude toward discussing sensitive issues with child</v>
          </cell>
          <cell r="F139">
            <v>3</v>
          </cell>
          <cell r="G139">
            <v>7</v>
          </cell>
          <cell r="H139" t="str">
            <v>agree4</v>
          </cell>
          <cell r="I139" t="str">
            <v>all</v>
          </cell>
          <cell r="J139" t="str">
            <v>all</v>
          </cell>
          <cell r="M139">
            <v>1</v>
          </cell>
          <cell r="N139" t="str">
            <v xml:space="preserve">original: I don’t know where to start </v>
          </cell>
          <cell r="O139">
            <v>0</v>
          </cell>
          <cell r="P139">
            <v>0</v>
          </cell>
          <cell r="Q139" t="str">
            <v>no</v>
          </cell>
          <cell r="R139" t="str">
            <v>no</v>
          </cell>
          <cell r="S139" t="str">
            <v>I feel like I know how to start a conversation about sex with my child.</v>
          </cell>
          <cell r="T139" t="str">
            <v>Ndinonzwa sekuti ndinoziva kuti ndingatange sei hurukuro pamusoro pebonde nemwana wangu.</v>
          </cell>
        </row>
        <row r="140">
          <cell r="A140" t="str">
            <v>HIV_i1</v>
          </cell>
          <cell r="B140" t="str">
            <v>Now I'd like to ask you about your health and well-being. I'd like to remind you that your name is not linked to this information in my machine, so you can speak freely.</v>
          </cell>
          <cell r="C140" t="str">
            <v>Iye zvino, ndiri kuda kukubvunzai mibvunzo pamusoro peutano hwenyu nemararamiro amuri kuita. Ndiri kuda kukuyeuchidzai kuti zita renyu harinanganidzwi nezviri mumuchina wangu saka munokwanisa kutaura makasununguka.</v>
          </cell>
          <cell r="D140" t="str">
            <v>HIV</v>
          </cell>
          <cell r="G140" t="str">
            <v>_i1</v>
          </cell>
          <cell r="M140">
            <v>1</v>
          </cell>
          <cell r="O140" t="str">
            <v>Now I'd like to ask you about your health and well-being. I'd like to remind you that your name is not linked to this information in my machine [computer/tablet], so you can speak freely.`</v>
          </cell>
          <cell r="P140" t="str">
            <v>Iye zvino, ndiri kuda kukubvunzai mibvunzo pamusoro peutano hwenyu nemararamiro amuri kuita. Ndiri kuda kukuyeuchidzai kuti zita renyu harinanganidzwi nezviri mumuchina [kombiyuta/tabhureti] wangu saka munokwanisa kutaura makasununguka.</v>
          </cell>
          <cell r="Q140" t="str">
            <v>yes</v>
          </cell>
          <cell r="R140" t="str">
            <v>yes</v>
          </cell>
          <cell r="S140" t="str">
            <v>Now I'd like to ask you about your health and well-being. I'd like to remind you that your name is not linked to this information in my machine [computer/tablet], so you can speak freely.`</v>
          </cell>
          <cell r="T140" t="str">
            <v>Iye zvino, ndiri kuda kukubvunzai mibvunzo pamusoro peutano hwenyu nemararamiro amuri kuita. Ndiri kuda kukuyeuchidzai kuti zita renyu harinanganidzwi nezviri mumuchina [kombiyuta/tabhureti] wangu saka munokwanisa kutaura makasununguka.</v>
          </cell>
        </row>
        <row r="141">
          <cell r="A141" t="str">
            <v>HIV_i2</v>
          </cell>
          <cell r="B141" t="str">
            <v xml:space="preserve">However, you don't have to answer any question that makes you unconfortable. You can ask me to skip any questions. </v>
          </cell>
          <cell r="C141" t="str">
            <v>Zvichakadaro, hamusungirwi kupindura mubvunzo upi zvawo unoita kuti musanzwe zvakanaka. Munokwanisa kundiudza kuti hamukwanisi kupindura mimwe mibvunzo, ndoenda pane inotevera.</v>
          </cell>
          <cell r="D141" t="str">
            <v>HIV</v>
          </cell>
          <cell r="G141" t="str">
            <v>_i2</v>
          </cell>
          <cell r="M141">
            <v>1</v>
          </cell>
          <cell r="O141">
            <v>0</v>
          </cell>
          <cell r="P141">
            <v>0</v>
          </cell>
          <cell r="Q141" t="str">
            <v>no</v>
          </cell>
          <cell r="R141" t="str">
            <v>no</v>
          </cell>
          <cell r="S141" t="str">
            <v xml:space="preserve">However, you don't have to answer any question that makes you unconfortable. You can ask me to skip any questions. </v>
          </cell>
          <cell r="T141" t="str">
            <v>Zvichakadaro, hamusungirwi kupindura mubvunzo upi zvawo unoita kuti musanzwe zvakanaka. Munokwanisa kundiudza kuti hamukwanisi kupindura mimwe mibvunzo, ndoenda pane inotevera.</v>
          </cell>
        </row>
        <row r="142">
          <cell r="A142" t="str">
            <v>HIV1</v>
          </cell>
          <cell r="B142" t="str">
            <v xml:space="preserve">I'm going to start by asking you if you've ever been tested for HIV, if you know the result, and if you would be willing to tell me the result. Is it ok for me to ask these questions? </v>
          </cell>
          <cell r="C142" t="str">
            <v xml:space="preserve">Ndichatanga nekukubvunzai kuti makamboongororwa HIV here, munoziva zvakabuda paongororo here, uye munoda here kundiudza zvakabuda. Zvinoita here kuti ndibvunze mibvunzo iyi? </v>
          </cell>
          <cell r="D142" t="str">
            <v>HIV</v>
          </cell>
          <cell r="G142">
            <v>1</v>
          </cell>
          <cell r="H142" t="str">
            <v>yn</v>
          </cell>
          <cell r="I142" t="str">
            <v>all</v>
          </cell>
          <cell r="J142" t="str">
            <v>all</v>
          </cell>
          <cell r="M142">
            <v>1</v>
          </cell>
          <cell r="O142">
            <v>0</v>
          </cell>
          <cell r="P142">
            <v>0</v>
          </cell>
          <cell r="Q142" t="str">
            <v>no</v>
          </cell>
          <cell r="R142" t="str">
            <v>no</v>
          </cell>
          <cell r="S142" t="str">
            <v xml:space="preserve">I'm going to start by asking you if you've ever been tested for HIV, if you know the result, and if you would be willing to tell me the result. Is it ok for me to ask these questions? </v>
          </cell>
          <cell r="T142" t="str">
            <v xml:space="preserve">Ndichatanga nekukubvunzai kuti makamboongororwa HIV here, munoziva zvakabuda paongororo here, uye munoda here kundiudza zvakabuda. Zvinoita here kuti ndibvunze mibvunzo iyi? </v>
          </cell>
        </row>
        <row r="143">
          <cell r="A143" t="str">
            <v>HIV2</v>
          </cell>
          <cell r="B143" t="str">
            <v>Have you ever been tested for HIV?</v>
          </cell>
          <cell r="C143" t="str">
            <v>Makamboongororwa HIV here?</v>
          </cell>
          <cell r="D143" t="str">
            <v>HIV</v>
          </cell>
          <cell r="E143" t="str">
            <v>caregiver HIV and disclosure status</v>
          </cell>
          <cell r="F143">
            <v>52</v>
          </cell>
          <cell r="G143">
            <v>2</v>
          </cell>
          <cell r="H143" t="str">
            <v>ynr</v>
          </cell>
          <cell r="I143" t="str">
            <v>all</v>
          </cell>
          <cell r="J143" t="str">
            <v>all</v>
          </cell>
          <cell r="M143">
            <v>1</v>
          </cell>
          <cell r="O143">
            <v>0</v>
          </cell>
          <cell r="P143">
            <v>0</v>
          </cell>
          <cell r="Q143" t="str">
            <v>no</v>
          </cell>
          <cell r="R143" t="str">
            <v>no</v>
          </cell>
          <cell r="S143" t="str">
            <v>Have you ever been tested for HIV?</v>
          </cell>
          <cell r="T143" t="str">
            <v>Makamboongororwa HIV here?</v>
          </cell>
        </row>
        <row r="144">
          <cell r="A144" t="str">
            <v>HIV3</v>
          </cell>
          <cell r="B144" t="str">
            <v>Did you receive the results?</v>
          </cell>
          <cell r="C144" t="str">
            <v>Makaudzwa zvakabuda paongororo (maresults) here?</v>
          </cell>
          <cell r="D144" t="str">
            <v>HIV</v>
          </cell>
          <cell r="E144" t="str">
            <v>caregiver HIV and disclosure status</v>
          </cell>
          <cell r="F144">
            <v>52</v>
          </cell>
          <cell r="G144">
            <v>3</v>
          </cell>
          <cell r="H144" t="str">
            <v>ynr</v>
          </cell>
          <cell r="I144" t="str">
            <v>all</v>
          </cell>
          <cell r="J144" t="str">
            <v>all</v>
          </cell>
          <cell r="M144">
            <v>1</v>
          </cell>
          <cell r="O144">
            <v>0</v>
          </cell>
          <cell r="P144">
            <v>0</v>
          </cell>
          <cell r="Q144" t="str">
            <v>no</v>
          </cell>
          <cell r="R144" t="str">
            <v>no</v>
          </cell>
          <cell r="S144" t="str">
            <v>Did you receive the results?</v>
          </cell>
          <cell r="T144" t="str">
            <v>Makaudzwa zvakabuda paongororo (maresults) here?</v>
          </cell>
        </row>
        <row r="145">
          <cell r="A145" t="str">
            <v>HIV4</v>
          </cell>
          <cell r="B145" t="str">
            <v>What was the most recent test result?</v>
          </cell>
          <cell r="C145" t="str">
            <v>Zvakabuda muongororo yamakapedzisira kuitwa zvainge zvakamira sei?</v>
          </cell>
          <cell r="D145" t="str">
            <v>HIV</v>
          </cell>
          <cell r="E145" t="str">
            <v>caregiver HIV and disclosure status</v>
          </cell>
          <cell r="F145">
            <v>52</v>
          </cell>
          <cell r="G145">
            <v>4</v>
          </cell>
          <cell r="H145" t="str">
            <v>hiv</v>
          </cell>
          <cell r="I145" t="str">
            <v>all</v>
          </cell>
          <cell r="J145" t="str">
            <v>all</v>
          </cell>
          <cell r="M145">
            <v>1</v>
          </cell>
          <cell r="O145" t="str">
            <v>What was the most recent HIV test result?</v>
          </cell>
          <cell r="P145" t="str">
            <v>Zvakabuda muongororo yeHIV yamakapedzisira kuitwa zvainge zvakamira sei?</v>
          </cell>
          <cell r="Q145" t="str">
            <v>yes</v>
          </cell>
          <cell r="R145" t="str">
            <v>yes</v>
          </cell>
          <cell r="S145" t="str">
            <v>What was the most recent HIV test result?</v>
          </cell>
          <cell r="T145" t="str">
            <v>Zvakabuda muongororo yeHIV yamakapedzisira kuitwa zvainge zvakamira sei?</v>
          </cell>
        </row>
        <row r="146">
          <cell r="A146" t="str">
            <v>HIV5</v>
          </cell>
          <cell r="B146" t="str">
            <v>Do any other family members know about your status?</v>
          </cell>
          <cell r="C146" t="str">
            <v>Pane wemhuri yenyu anoziva pamumire paHIV here?</v>
          </cell>
          <cell r="D146" t="str">
            <v>HIV</v>
          </cell>
          <cell r="E146" t="str">
            <v>caregiver HIV and disclosure status</v>
          </cell>
          <cell r="F146">
            <v>52</v>
          </cell>
          <cell r="G146">
            <v>5</v>
          </cell>
          <cell r="H146" t="str">
            <v>ynr</v>
          </cell>
          <cell r="I146" t="str">
            <v>all</v>
          </cell>
          <cell r="J146" t="str">
            <v>positive</v>
          </cell>
          <cell r="M146">
            <v>1</v>
          </cell>
          <cell r="N146" t="str">
            <v>if HIV positive</v>
          </cell>
          <cell r="O146">
            <v>0</v>
          </cell>
          <cell r="P146" t="str">
            <v>Pane wemhuri yenyu [vana, murume/mukadzi, hanzvadzi, vakoma/vanin'ina, dzimwewo hama] vanoziva pamumire here?</v>
          </cell>
          <cell r="Q146" t="str">
            <v>no</v>
          </cell>
          <cell r="R146" t="str">
            <v>yes</v>
          </cell>
          <cell r="S146" t="str">
            <v>Do any other family members know about your status?</v>
          </cell>
          <cell r="T146" t="str">
            <v>Pane wemhuri yenyu [vana, murume/mukadzi, hanzvadzi, vakoma/vanin'ina, dzimwewo hama] vanoziva pamumire here?</v>
          </cell>
        </row>
        <row r="147">
          <cell r="A147" t="str">
            <v>HIV6</v>
          </cell>
          <cell r="B147" t="str">
            <v>Aside from health workers, does anyone outside of your family know about your status?</v>
          </cell>
          <cell r="C147" t="str">
            <v>Kunze kwevashandi veutano, pane munhu asiri wemumhuri menyu anoziva pamumire paHIV here?</v>
          </cell>
          <cell r="D147" t="str">
            <v>HIV</v>
          </cell>
          <cell r="E147" t="str">
            <v>caregiver HIV and disclosure status</v>
          </cell>
          <cell r="F147">
            <v>52</v>
          </cell>
          <cell r="G147">
            <v>6</v>
          </cell>
          <cell r="H147" t="str">
            <v>ynr</v>
          </cell>
          <cell r="I147" t="str">
            <v>all</v>
          </cell>
          <cell r="J147" t="str">
            <v>positive</v>
          </cell>
          <cell r="M147">
            <v>1</v>
          </cell>
          <cell r="N147" t="str">
            <v>if HIV positive</v>
          </cell>
          <cell r="O147">
            <v>0</v>
          </cell>
          <cell r="P147" t="str">
            <v>Kunze kwevashandi veutano, pane munhu asiri wemumhuri menyu anoziva pamumire here?</v>
          </cell>
          <cell r="Q147" t="str">
            <v>no</v>
          </cell>
          <cell r="R147" t="str">
            <v>yes</v>
          </cell>
          <cell r="S147" t="str">
            <v>Aside from health workers, does anyone outside of your family know about your status?</v>
          </cell>
          <cell r="T147" t="str">
            <v>Kunze kwevashandi veutano, pane munhu asiri wemumhuri menyu anoziva pamumire here?</v>
          </cell>
        </row>
        <row r="148">
          <cell r="A148" t="str">
            <v>HIV7</v>
          </cell>
          <cell r="B148" t="str">
            <v>Do you try to keep your illness a secret outside of your family?</v>
          </cell>
          <cell r="C148" t="str">
            <v>Munoedza here kuvanzira vanhu vasiri vemumhuri menyu urwere hwenyu?</v>
          </cell>
          <cell r="D148" t="str">
            <v>HIV</v>
          </cell>
          <cell r="E148" t="str">
            <v>caregiver HIV and disclosure status</v>
          </cell>
          <cell r="F148">
            <v>52</v>
          </cell>
          <cell r="G148">
            <v>7</v>
          </cell>
          <cell r="H148" t="str">
            <v>ynr</v>
          </cell>
          <cell r="I148" t="str">
            <v>all</v>
          </cell>
          <cell r="J148" t="str">
            <v>positive</v>
          </cell>
          <cell r="M148">
            <v>1</v>
          </cell>
          <cell r="N148" t="str">
            <v>if HIV positive</v>
          </cell>
          <cell r="O148" t="str">
            <v>Do you try to keep your status a secret outside of your family?</v>
          </cell>
          <cell r="P148" t="str">
            <v>Munoedza here kuvanzira vanhu vasiri vemumhuri menyu pamumire hwenyu?</v>
          </cell>
          <cell r="Q148" t="str">
            <v>yes</v>
          </cell>
          <cell r="R148" t="str">
            <v>yes</v>
          </cell>
          <cell r="S148" t="str">
            <v>Do you try to keep your status a secret outside of your family?</v>
          </cell>
          <cell r="T148" t="str">
            <v>Munoedza here kuvanzira vanhu vasiri vemumhuri menyu pamumire hwenyu?</v>
          </cell>
        </row>
        <row r="149">
          <cell r="A149" t="str">
            <v>BIPQ_i1</v>
          </cell>
          <cell r="B149" t="str">
            <v>For the next few questions, I'd like you to imagine a 10-step ladder. I'll decribe the top and bottom step and ask you to tell me on which step you stand. You can pick any number from 1 to 10.</v>
          </cell>
          <cell r="C149" t="str">
            <v>Pamibvunzo inotevera, ndiri kuda kuti muite semuri kuona manera ane matanho 10. Ndichatsanangura kuti danho repamusoro soro kana repazasi zasi rinomirirei, ndozokukumbirai kuti mundiudze kuti imi makamira padanho ripi. Munokwanisa kusarudza nhamba ipi zvayo kubva pa1 kusvika pa10.</v>
          </cell>
          <cell r="D149" t="str">
            <v>BIPQ</v>
          </cell>
          <cell r="G149" t="str">
            <v>_i1</v>
          </cell>
          <cell r="M149">
            <v>1</v>
          </cell>
          <cell r="N149" t="str">
            <v xml:space="preserve">This is not the original instruction. In the original BIPQ, people read the questions and circle answers between 0 and 10. </v>
          </cell>
          <cell r="O149">
            <v>0</v>
          </cell>
          <cell r="P149" t="str">
            <v>Pamibvunzo mishomanana inotevera, ndiri kuda kuti muite semuri kuona manera ane matanho 10. Ndichatsanangura kuti danho repamusoro soro kana repazasi zasi rinomirirei, ndozokukumbirai kuti mundiudze kuti imi makamira padanho ripi. Munokwanisa kusarudza nhamba ipi zvayo kubva pa1 kusvika pa10.</v>
          </cell>
          <cell r="Q149" t="str">
            <v>no</v>
          </cell>
          <cell r="R149" t="str">
            <v>yes</v>
          </cell>
          <cell r="S149" t="str">
            <v>For the next few questions, I'd like you to imagine a 10-step ladder. I'll decribe the top and bottom step and ask you to tell me on which step you stand. You can pick any number from 1 to 10.</v>
          </cell>
          <cell r="T149" t="str">
            <v>Pamibvunzo mishomanana inotevera, ndiri kuda kuti muite semuri kuona manera ane matanho 10. Ndichatsanangura kuti danho repamusoro soro kana repazasi zasi rinomirirei, ndozokukumbirai kuti mundiudze kuti imi makamira padanho ripi. Munokwanisa kusarudza nhamba ipi zvayo kubva pa1 kusvika pa10.</v>
          </cell>
        </row>
        <row r="150">
          <cell r="A150" t="str">
            <v>BIPQ1</v>
          </cell>
          <cell r="B150" t="str">
            <v xml:space="preserve">How much does your illness affect your life? The bottom step, 1, is "no affect at all". The top step, 10, is "severely affects my life". You can pick any number from 1 to 10. How much does your illnes affect your life? </v>
          </cell>
          <cell r="C150" t="str">
            <v>Urwere hwenyu hunokanganisa zvakadii upenyu hwenyu? Danho repasi, rekutangisisa rinomirira "hahukanganisi zvachose". Danho repamusoro, 10, rinomirira "hunokanganisa upenyu hwangu zvakanyanya". Munokwanisa kusarudza nhamba ipi zvayo kubva pa1 kusvika pa10. Urwere hwenyu hunokanganisa zvakadii upenyu hwenyu?</v>
          </cell>
          <cell r="D150" t="str">
            <v>BIPQ</v>
          </cell>
          <cell r="E150" t="str">
            <v>attitude toward hiv</v>
          </cell>
          <cell r="G150">
            <v>1</v>
          </cell>
          <cell r="H150" t="str">
            <v>ladder10</v>
          </cell>
          <cell r="I150" t="str">
            <v>all</v>
          </cell>
          <cell r="J150" t="str">
            <v>positive</v>
          </cell>
          <cell r="M150">
            <v>1</v>
          </cell>
          <cell r="N150" t="str">
            <v>Actual BIPQ item is the first sentence. We added the rest.</v>
          </cell>
          <cell r="O150" t="str">
            <v xml:space="preserve">How much does your status affect your life? The bottom step, 1, is "no affect at all". The top step, 10, is "severely affects my life". You can pick any number from 1 to 10. How much does your illnes affect your life? </v>
          </cell>
          <cell r="P150" t="str">
            <v>Pamumire panokanganisa zvakadii hupenyu hwenyu? Danho repasi, rekutangisisa rinomirira "hahukanganisi zvachose". Danho repamusoro, 10, rinomirira "hunokanganisa upenyu hwangu zvakanyanya". Munokwanisa kusarudza nhamba ipi zvayo kubva pa1 kusvika pa10. Urwere hwenyu hunokanganisa zvakadii upenyu hwenyu?</v>
          </cell>
          <cell r="Q150" t="str">
            <v>yes</v>
          </cell>
          <cell r="R150" t="str">
            <v>yes</v>
          </cell>
          <cell r="S150" t="str">
            <v xml:space="preserve">How much does your status affect your life? The bottom step, 1, is "no affect at all". The top step, 10, is "severely affects my life". You can pick any number from 1 to 10. How much does your illnes affect your life? </v>
          </cell>
          <cell r="T150" t="str">
            <v>Pamumire panokanganisa zvakadii hupenyu hwenyu? Danho repasi, rekutangisisa rinomirira "hahukanganisi zvachose". Danho repamusoro, 10, rinomirira "hunokanganisa upenyu hwangu zvakanyanya". Munokwanisa kusarudza nhamba ipi zvayo kubva pa1 kusvika pa10. Urwere hwenyu hunokanganisa zvakadii upenyu hwenyu?</v>
          </cell>
        </row>
        <row r="151">
          <cell r="A151" t="str">
            <v>BIPQ2</v>
          </cell>
          <cell r="B151" t="str">
            <v xml:space="preserve">How long do you think your illness will continue? The bottom step, 1, is "a very short time". The top step, 10, is "forever". You can pick any number from 1 to 10. How long do you think your illness will continue? </v>
          </cell>
          <cell r="C151" t="str">
            <v>Munofunga kuti urwere hwenyu huchaunderera kwenguva yakareba zvakadii? Danho repasi, rekutangisisa rinomirira "nguva diki diki kwazvo". Danho repamusoro, 10, rinomirira "upenyu hwose". Munokwanisa kusarudza nhamba ipi zvayo kubva pa1 kusvika pa10. Munofunga kuti urwere hwenyu huchaunderera kwenguva yakareba zvakadii?</v>
          </cell>
          <cell r="D151" t="str">
            <v>BIPQ</v>
          </cell>
          <cell r="E151" t="str">
            <v>attitude toward hiv</v>
          </cell>
          <cell r="F151">
            <v>25</v>
          </cell>
          <cell r="G151">
            <v>2</v>
          </cell>
          <cell r="H151" t="str">
            <v>ladder10</v>
          </cell>
          <cell r="I151" t="str">
            <v>all</v>
          </cell>
          <cell r="J151" t="str">
            <v>positive</v>
          </cell>
          <cell r="M151">
            <v>1</v>
          </cell>
          <cell r="N151" t="str">
            <v>Actual BIPQ item is the first sentence. We added the rest.</v>
          </cell>
          <cell r="O151">
            <v>0</v>
          </cell>
          <cell r="P151">
            <v>0</v>
          </cell>
          <cell r="Q151" t="str">
            <v>no</v>
          </cell>
          <cell r="R151" t="str">
            <v>no</v>
          </cell>
          <cell r="S151" t="str">
            <v xml:space="preserve">How long do you think your illness will continue? The bottom step, 1, is "a very short time". The top step, 10, is "forever". You can pick any number from 1 to 10. How long do you think your illness will continue? </v>
          </cell>
          <cell r="T151" t="str">
            <v>Munofunga kuti urwere hwenyu huchaunderera kwenguva yakareba zvakadii? Danho repasi, rekutangisisa rinomirira "nguva diki diki kwazvo". Danho repamusoro, 10, rinomirira "upenyu hwose". Munokwanisa kusarudza nhamba ipi zvayo kubva pa1 kusvika pa10. Munofunga kuti urwere hwenyu huchaunderera kwenguva yakareba zvakadii?</v>
          </cell>
        </row>
        <row r="152">
          <cell r="A152" t="str">
            <v>BIPQ3</v>
          </cell>
          <cell r="B152" t="str">
            <v>How much control do you feel you have over your illness? The bottom step, 1, is "absolutely no control". The top step, 10, is "extreme amount of control". You can pick any number from 1 to 10. How must control do you feel you have over your illness?</v>
          </cell>
          <cell r="C152" t="str">
            <v>Munonzwa sekuti mune chekuita neurwere hwenyu zvakadii? Danho repazasi, 1, ndi"kusava nechekuita zvachose". Danho repamusoro, 10, ndi"kuva nechekuita chakanyanyisa". Munokwanisa kusarudza nhamba ipi zvayo kubva pa1 kusvika pa10. Munonzwa sekuti mune chekuita neurwere hwenyu zvakadii?</v>
          </cell>
          <cell r="D152" t="str">
            <v>BIPQ</v>
          </cell>
          <cell r="E152" t="str">
            <v>attitude toward hiv</v>
          </cell>
          <cell r="F152">
            <v>28</v>
          </cell>
          <cell r="G152">
            <v>3</v>
          </cell>
          <cell r="H152" t="str">
            <v>ladder10</v>
          </cell>
          <cell r="I152" t="str">
            <v>all</v>
          </cell>
          <cell r="J152" t="str">
            <v>positive</v>
          </cell>
          <cell r="L152" t="str">
            <v>y</v>
          </cell>
          <cell r="M152">
            <v>1</v>
          </cell>
          <cell r="N152" t="str">
            <v>Actual BIPQ item is the first sentence. We added the rest.</v>
          </cell>
          <cell r="O152" t="str">
            <v>How much control do you feel you have over your health related to having HIV? The bottom step, 1, is "absolutely no control". The top step, 10, is "extreme amount of control". You can pick any number from 1 to 10. How must control do you feel you have over your status?</v>
          </cell>
          <cell r="P152" t="str">
            <v>Munonzwa sekuti mune chekuita nestatus yenyu zvakadii? Danho repazasi, 1, ndi"kusava nechekuita zvachose". Danho repamusoro, 10, ndi"kuva nechekuita chakanyanyisa". Munokwanisa kusarudza nhamba ipi zvayo kubva pa1 kusvika pa10. Munonzwa sekuti mune chekuita pamumire zvakadii?</v>
          </cell>
          <cell r="Q152" t="str">
            <v>yes</v>
          </cell>
          <cell r="R152" t="str">
            <v>yes</v>
          </cell>
          <cell r="S152" t="str">
            <v>How much control do you feel you have over your health related to having HIV? The bottom step, 1, is "absolutely no control". The top step, 10, is "extreme amount of control". You can pick any number from 1 to 10. How must control do you feel you have over your status?</v>
          </cell>
          <cell r="T152" t="str">
            <v>Munonzwa sekuti mune chekuita nestatus yenyu zvakadii? Danho repazasi, 1, ndi"kusava nechekuita zvachose". Danho repamusoro, 10, ndi"kuva nechekuita chakanyanyisa". Munokwanisa kusarudza nhamba ipi zvayo kubva pa1 kusvika pa10. Munonzwa sekuti mune chekuita pamumire zvakadii?</v>
          </cell>
        </row>
        <row r="153">
          <cell r="A153" t="str">
            <v>BIPQ4</v>
          </cell>
          <cell r="B153" t="str">
            <v>How much do you think your treatment can help your illness? The bottom step, 1, is "not at all". The top step, 10, is "extremely helpful". You can pick any number from 1 to 10. How much do you think your treatment can help your illness?</v>
          </cell>
          <cell r="C153" t="str">
            <v>Munofunga kuti mishonga yamuri kunwa inokwanisa kubatsira zvakadii paurwere hwenyu? Danho repasi, rekutangisisa rinomirira "kusabatsira zvachose". Danho repamusoro, 10, rinomirira "kubatsira zvakanyanya". Munokwanisa kusarudza nhamba ipi zvayo kubva pa1 kusvika pa10. Munofunga kuti mishonga yamuri kunwa inokwanisa kubatsira paurwere hwenyu zvakadii?</v>
          </cell>
          <cell r="D153" t="str">
            <v>BIPQ</v>
          </cell>
          <cell r="E153" t="str">
            <v>attitude toward hiv</v>
          </cell>
          <cell r="F153">
            <v>55</v>
          </cell>
          <cell r="G153">
            <v>4</v>
          </cell>
          <cell r="H153" t="str">
            <v>ladder10</v>
          </cell>
          <cell r="I153" t="str">
            <v>all</v>
          </cell>
          <cell r="J153" t="str">
            <v>positive</v>
          </cell>
          <cell r="L153" t="str">
            <v>y</v>
          </cell>
          <cell r="M153">
            <v>1</v>
          </cell>
          <cell r="N153" t="str">
            <v>Actual BIPQ item is the first sentence. We added the rest.</v>
          </cell>
          <cell r="O153" t="str">
            <v>How much do you think HIV treatment can help you stay healthy? The bottom step, 1, is "not at all". The top step, 10, is "extremely helpful". You can pick any number from 1 to 10. How much do you think your treatment can help improve your health?</v>
          </cell>
          <cell r="P153" t="str">
            <v>Munofunga kuti mishonga yamuri kunwa inokwanisa kubatsira zvakadii paurwere hwenyu? Danho repasi, rekutangisisa rinomirira "kusabatsira zvachose". Danho repamusoro, 10, rinomirira "kubatsira zvakanyanya". Munokwanisa kusarudza nhamba ipi zvayo kubva pa1 kusvika pa10. Munofunga kuti mishonga yamuri kunwa inokwanisa kubatsira kunatsurudza hutano hwenyu zvakadii?</v>
          </cell>
          <cell r="Q153" t="str">
            <v>yes</v>
          </cell>
          <cell r="R153" t="str">
            <v>yes</v>
          </cell>
          <cell r="S153" t="str">
            <v>How much do you think HIV treatment can help you stay healthy? The bottom step, 1, is "not at all". The top step, 10, is "extremely helpful". You can pick any number from 1 to 10. How much do you think your treatment can help improve your health?</v>
          </cell>
          <cell r="T153" t="str">
            <v>Munofunga kuti mishonga yamuri kunwa inokwanisa kubatsira zvakadii paurwere hwenyu? Danho repasi, rekutangisisa rinomirira "kusabatsira zvachose". Danho repamusoro, 10, rinomirira "kubatsira zvakanyanya". Munokwanisa kusarudza nhamba ipi zvayo kubva pa1 kusvika pa10. Munofunga kuti mishonga yamuri kunwa inokwanisa kubatsira kunatsurudza hutano hwenyu zvakadii?</v>
          </cell>
        </row>
        <row r="154">
          <cell r="A154" t="str">
            <v>BIPQ5</v>
          </cell>
          <cell r="B154" t="str">
            <v>How much do you experience symptoms from your illness? The bottom step, 1, is "no symptoms at all". The top step, 10, is "many severe symptoms". You can pick any number from 1 to 10. How much do you experience symptoms from your illness?</v>
          </cell>
          <cell r="C154" t="str">
            <v>Munoita zviratidzo zveurwere hwenyu kakawanda zvakadii? Danho repazasi, 1, ndi"kusaita zviratidzo zvachose". Danho repamusoro, 10, ndi"zviratidzo zvakatoipa kakawanda". Munokwanisa kusarudza nhamba ipi zvayo kubva pa1 kusvika pa10. Munoita zviratidzo zveurwere hwenyu kakawanda zvakadii?</v>
          </cell>
          <cell r="D154" t="str">
            <v>BIPQ</v>
          </cell>
          <cell r="E154" t="str">
            <v>attitude toward hiv</v>
          </cell>
          <cell r="F154">
            <v>28</v>
          </cell>
          <cell r="G154">
            <v>5</v>
          </cell>
          <cell r="H154" t="str">
            <v>ladder10</v>
          </cell>
          <cell r="I154" t="str">
            <v>all</v>
          </cell>
          <cell r="J154" t="str">
            <v>positive</v>
          </cell>
          <cell r="M154">
            <v>1</v>
          </cell>
          <cell r="N154" t="str">
            <v>Actual BIPQ item is the first sentence. We added the rest.</v>
          </cell>
          <cell r="O154" t="str">
            <v>How much do you experience symptoms related to your status? The bottom step, 1, is "no symptoms at all". The top step, 10, is "many severe symptoms". You can pick any number from 1 to 10. How much do you experience symptoms related to your status?</v>
          </cell>
          <cell r="P154" t="str">
            <v>Munoita zviratidzo zvepamumire kakawanda zvakadii? Danho repazasi, 1, ndi"kusaita zviratidzo zvachose". Danho repamusoro, 10, ndi"zviratidzo zvakatoipa kakawanda". Munokwanisa kusarudza nhamba ipi zvayo kubva pa1 kusvika pa10. Munoita zviratidzo zvepamumire kakawanda zvakadii?</v>
          </cell>
          <cell r="Q154" t="str">
            <v>yes</v>
          </cell>
          <cell r="R154" t="str">
            <v>yes</v>
          </cell>
          <cell r="S154" t="str">
            <v>How much do you experience symptoms related to your status? The bottom step, 1, is "no symptoms at all". The top step, 10, is "many severe symptoms". You can pick any number from 1 to 10. How much do you experience symptoms related to your status?</v>
          </cell>
          <cell r="T154" t="str">
            <v>Munoita zviratidzo zvepamumire kakawanda zvakadii? Danho repazasi, 1, ndi"kusaita zviratidzo zvachose". Danho repamusoro, 10, ndi"zviratidzo zvakatoipa kakawanda". Munokwanisa kusarudza nhamba ipi zvayo kubva pa1 kusvika pa10. Munoita zviratidzo zvepamumire kakawanda zvakadii?</v>
          </cell>
        </row>
        <row r="155">
          <cell r="A155" t="str">
            <v>BIPQ6</v>
          </cell>
          <cell r="B155" t="str">
            <v>How concerned are you about your illness? The bottom step, 1, is "not at all concerned". The top step, 10, is "extremely concerned". You can pick any number from 1 to 10. How concerned are you about your illness?</v>
          </cell>
          <cell r="C155" t="str">
            <v xml:space="preserve">Munobatikana zvakadii neurwere hwenyu? Danho repasi, 1, ndi"kusabatikana zvachose". Danho repamusoro, 10, ndi"kubatikana zvakanyanya". Munokwanisa kusarudza nhamba ipi zvayo kubva pa1 kusvika pa10. Munobatikana zvakadii neurwere hwenyu? </v>
          </cell>
          <cell r="D155" t="str">
            <v>BIPQ</v>
          </cell>
          <cell r="E155" t="str">
            <v>attitude toward hiv</v>
          </cell>
          <cell r="F155">
            <v>28</v>
          </cell>
          <cell r="G155">
            <v>6</v>
          </cell>
          <cell r="H155" t="str">
            <v>ladder10</v>
          </cell>
          <cell r="I155" t="str">
            <v>all</v>
          </cell>
          <cell r="J155" t="str">
            <v>positive</v>
          </cell>
          <cell r="M155">
            <v>1</v>
          </cell>
          <cell r="N155" t="str">
            <v>Actual BIPQ item is the first sentence. We added the rest.</v>
          </cell>
          <cell r="O155" t="str">
            <v>How concerned are you about your status? The bottom step, 1, is "not at all concerned". The top step, 10, is "extremely concerned". You can pick any number from 1 to 10. How concerned are you about your status?</v>
          </cell>
          <cell r="P155" t="str">
            <v xml:space="preserve">Munobatikana zvakadii nepamumire/status? Danho repasi, 1, ndi"kusabatikana zvachose". Danho repamusoro, 10, ndi"kubatikana zvakanyanya". Munokwanisa kusarudza nhamba ipi zvayo kubva pa1 kusvika pa10. Munobatikana zvakadii nepamumire? </v>
          </cell>
          <cell r="Q155" t="str">
            <v>yes</v>
          </cell>
          <cell r="R155" t="str">
            <v>yes</v>
          </cell>
          <cell r="S155" t="str">
            <v>How concerned are you about your status? The bottom step, 1, is "not at all concerned". The top step, 10, is "extremely concerned". You can pick any number from 1 to 10. How concerned are you about your status?</v>
          </cell>
          <cell r="T155" t="str">
            <v xml:space="preserve">Munobatikana zvakadii nepamumire/status? Danho repasi, 1, ndi"kusabatikana zvachose". Danho repamusoro, 10, ndi"kubatikana zvakanyanya". Munokwanisa kusarudza nhamba ipi zvayo kubva pa1 kusvika pa10. Munobatikana zvakadii nepamumire? </v>
          </cell>
        </row>
        <row r="156">
          <cell r="A156" t="str">
            <v>BIPQ7</v>
          </cell>
          <cell r="B156" t="str">
            <v>How well do you feel you understand your illness? The bottom step, 1, is "don't understand at all". The top step, 10, is "understand very clearly". You can pick any number from 1 to 10. How well do you feel you understand your illness?</v>
          </cell>
          <cell r="C156" t="str">
            <v>Munonzwa sekuti munonzwisisa urwere hwenyu zvakadii? Danho repasi, rekutangisisa rinomirira "handinzwisisi zvachose". Danho repamusoro, 10, rinomirira "ndinonyatsonzwisisa zvakanaka". Munokwanisa kusarudza nhamba ipi zvayo kubva pa1 kusvika pa10. Munonzwa sekuti munonzwisisa urwere hwenyu zvakadii?</v>
          </cell>
          <cell r="D156" t="str">
            <v>BIPQ</v>
          </cell>
          <cell r="E156" t="str">
            <v>attitude toward hiv</v>
          </cell>
          <cell r="F156" t="str">
            <v>s4-4</v>
          </cell>
          <cell r="G156">
            <v>7</v>
          </cell>
          <cell r="H156" t="str">
            <v>ladder10</v>
          </cell>
          <cell r="I156" t="str">
            <v>all</v>
          </cell>
          <cell r="J156" t="str">
            <v>positive</v>
          </cell>
          <cell r="L156" t="str">
            <v>y</v>
          </cell>
          <cell r="M156">
            <v>1</v>
          </cell>
          <cell r="N156" t="str">
            <v>Actual BIPQ item is the first sentence. We added the rest.</v>
          </cell>
          <cell r="O156" t="str">
            <v>How well do you feel you understand your status? The bottom step, 1, is "don't understand at all". The top step, 10, is "understand very clearly". You can pick any number from 1 to 10. How well do you feel you understand your status?</v>
          </cell>
          <cell r="P156" t="str">
            <v>Munonzwa sekuti munonzwisisa pamumire zvakadii? Danho repasi, rekutangisisa rinomirira "handinzwisisi zvachose". Danho repamusoro, 10, rinomirira "ndinonyatsonzwisisa zvakanaka". Munokwanisa kusarudza nhamba ipi zvayo kubva pa1 kusvika pa10. Munonzwa sekuti munonzwisisa pamumire zvakadii?</v>
          </cell>
          <cell r="Q156" t="str">
            <v>yes</v>
          </cell>
          <cell r="R156" t="str">
            <v>yes</v>
          </cell>
          <cell r="S156" t="str">
            <v>How well do you feel you understand your status? The bottom step, 1, is "don't understand at all". The top step, 10, is "understand very clearly". You can pick any number from 1 to 10. How well do you feel you understand your status?</v>
          </cell>
          <cell r="T156" t="str">
            <v>Munonzwa sekuti munonzwisisa pamumire zvakadii? Danho repasi, rekutangisisa rinomirira "handinzwisisi zvachose". Danho repamusoro, 10, rinomirira "ndinonyatsonzwisisa zvakanaka". Munokwanisa kusarudza nhamba ipi zvayo kubva pa1 kusvika pa10. Munonzwa sekuti munonzwisisa pamumire zvakadii?</v>
          </cell>
        </row>
        <row r="157">
          <cell r="A157" t="str">
            <v>BIPQ8a</v>
          </cell>
          <cell r="B157" t="str">
            <v>How much does your illness affect you emotionally? (e.g. does it make you angry, scared, upset or depressed?) The bottom step, 1, is "not at all affected emotionally". The top step, 10, is "extremely affected emotionally".</v>
          </cell>
          <cell r="C157" t="str">
            <v>Urwere hwenyu hunokanganisa zvakadii manzwiro enyu? (semuenzaniso, hunoita kuti mugumbuke, mutye, musuruvare, mufungisise here?) Danho repasi, rekutangisisa rinomirira "handikanganiswi manzwiro zvachose". Danho repamusoro, 10, rinomirira "ndinokanganiswa manzwiro zvakanyanya".</v>
          </cell>
          <cell r="D157" t="str">
            <v>BIPQ</v>
          </cell>
          <cell r="E157" t="str">
            <v>attitude toward hiv</v>
          </cell>
          <cell r="F157">
            <v>85</v>
          </cell>
          <cell r="G157" t="str">
            <v>8a</v>
          </cell>
          <cell r="I157" t="str">
            <v>all</v>
          </cell>
          <cell r="J157" t="str">
            <v>positive</v>
          </cell>
          <cell r="M157">
            <v>1</v>
          </cell>
          <cell r="N157" t="str">
            <v>Actual BIPQ item is the first sentence. We added the rest.</v>
          </cell>
          <cell r="O157" t="str">
            <v>How much does your status affect you emotionally? (e.g. does it make you angry, scared, upset or depressed?) The bottom step, 1, is "not at all affected emotionally". The top step, 10, is "extremely affected emotionally".</v>
          </cell>
          <cell r="P157" t="str">
            <v>Status inokanganisa zvakadii manzwiro enyu? (semuenzaniso, hunoita kuti mugumbuke, mutye, musuruvare, mufungisise here?) Danho repasi, rekutangisisa rinomirira "handikanganiswi manzwiro zvachose". Danho repamusoro, 10, rinomirira "ndinokanganiswa manzwiro zvakanyanya".</v>
          </cell>
          <cell r="Q157" t="str">
            <v>yes</v>
          </cell>
          <cell r="R157" t="str">
            <v>yes</v>
          </cell>
          <cell r="S157" t="str">
            <v>How much does your status affect you emotionally? (e.g. does it make you angry, scared, upset or depressed?) The bottom step, 1, is "not at all affected emotionally". The top step, 10, is "extremely affected emotionally".</v>
          </cell>
          <cell r="T157" t="str">
            <v>Status inokanganisa zvakadii manzwiro enyu? (semuenzaniso, hunoita kuti mugumbuke, mutye, musuruvare, mufungisise here?) Danho repasi, rekutangisisa rinomirira "handikanganiswi manzwiro zvachose". Danho repamusoro, 10, rinomirira "ndinokanganiswa manzwiro zvakanyanya".</v>
          </cell>
        </row>
        <row r="158">
          <cell r="A158" t="str">
            <v>BIPQ8</v>
          </cell>
          <cell r="B158" t="str">
            <v>You can pick any number from 1 to 10. How much does your illness affect you emotionally?</v>
          </cell>
          <cell r="C158" t="str">
            <v xml:space="preserve">Munokwanisa kusarudza nhamba ipi zvayo kubva pa1 kusvika pa10. Urwere hwenyu hunokanganisa zvakadii manzwiro enyu? </v>
          </cell>
          <cell r="D158" t="str">
            <v>BIPQ</v>
          </cell>
          <cell r="E158" t="str">
            <v>attitude toward hiv</v>
          </cell>
          <cell r="F158">
            <v>85</v>
          </cell>
          <cell r="G158">
            <v>8</v>
          </cell>
          <cell r="H158" t="str">
            <v>ladder10</v>
          </cell>
          <cell r="I158" t="str">
            <v>all</v>
          </cell>
          <cell r="J158" t="str">
            <v>positive</v>
          </cell>
          <cell r="M158">
            <v>1</v>
          </cell>
          <cell r="N158" t="str">
            <v>Actual BIPQ item is the first sentence. We added the rest.</v>
          </cell>
          <cell r="O158" t="str">
            <v>You can pick any number from 1 to 10. How much does your status affect you emotionally?</v>
          </cell>
          <cell r="P158" t="str">
            <v>Munokwanisa kusarudza nhamba ipi zvayo kubva pa1 kusvika pa10. Status yenyu inokanganisa zvakadii manzwiro enyu?</v>
          </cell>
          <cell r="Q158" t="str">
            <v>yes</v>
          </cell>
          <cell r="R158" t="str">
            <v>yes</v>
          </cell>
          <cell r="S158" t="str">
            <v>You can pick any number from 1 to 10. How much does your status affect you emotionally?</v>
          </cell>
          <cell r="T158" t="str">
            <v>Munokwanisa kusarudza nhamba ipi zvayo kubva pa1 kusvika pa10. Status yenyu inokanganisa zvakadii manzwiro enyu?</v>
          </cell>
        </row>
        <row r="159">
          <cell r="A159" t="str">
            <v>HASI_i1</v>
          </cell>
          <cell r="B159" t="str">
            <v xml:space="preserve">I'm going to read a list of events that may have happened to you during the past three months. In the past 3 months, how often did the following events happen because of your HIV status? </v>
          </cell>
          <cell r="C159" t="str">
            <v>Ndichaverenga zvinhu zvinogona kunge zvakaitika kwamuri MUMWEDZI MITATU YAPFUURA. MUMWEDZI MITATU YAPFUURA, zvinhu zvinotevera zvakaitika kwamuri kangani nekuda kwekuti mune HIV?</v>
          </cell>
          <cell r="D159" t="str">
            <v>HASI</v>
          </cell>
          <cell r="G159" t="str">
            <v>_i1</v>
          </cell>
          <cell r="M159">
            <v>1</v>
          </cell>
          <cell r="N159" t="str">
            <v>modified instructions</v>
          </cell>
          <cell r="O159" t="str">
            <v xml:space="preserve">I'm going to read a list of events that may have happened to you during the past three months. In the past 3 months, how often did the following events happen because of your status? </v>
          </cell>
          <cell r="P159" t="str">
            <v>Ndichaverenga zvinhu zvinogona kunge zvakaitika kwamuri MUMWEDZI MITATU YAPFUURA. MUMWEDZI MITATU YAPFUURA, zvinhu zvinotevera zvakaitika kwamuri kangani nekuda kwekuti mune HIV?</v>
          </cell>
          <cell r="Q159" t="str">
            <v>yes</v>
          </cell>
          <cell r="R159" t="str">
            <v>yes</v>
          </cell>
          <cell r="S159" t="str">
            <v xml:space="preserve">I'm going to read a list of events that may have happened to you during the past three months. In the past 3 months, how often did the following events happen because of your status? </v>
          </cell>
          <cell r="T159" t="str">
            <v>Ndichaverenga zvinhu zvinogona kunge zvakaitika kwamuri MUMWEDZI MITATU YAPFUURA. MUMWEDZI MITATU YAPFUURA, zvinhu zvinotevera zvakaitika kwamuri kangani nekuda kwekuti mune HIV?</v>
          </cell>
        </row>
        <row r="160">
          <cell r="A160" t="str">
            <v>HASI1</v>
          </cell>
          <cell r="B160" t="str">
            <v>I was told to use my own eating utensils.</v>
          </cell>
          <cell r="C160" t="str">
            <v>Ndakanzi ndishandise midziyo yainzi ndeyangu chete yekudyira.</v>
          </cell>
          <cell r="D160" t="str">
            <v>HASI</v>
          </cell>
          <cell r="E160" t="str">
            <v>perceived stigma and discrimination</v>
          </cell>
          <cell r="F160">
            <v>37</v>
          </cell>
          <cell r="G160">
            <v>1</v>
          </cell>
          <cell r="H160" t="str">
            <v>nosm</v>
          </cell>
          <cell r="I160" t="str">
            <v>non-dislosed</v>
          </cell>
          <cell r="J160" t="str">
            <v>positive</v>
          </cell>
          <cell r="K160" t="str">
            <v>fear of contagion</v>
          </cell>
          <cell r="M160">
            <v>1</v>
          </cell>
          <cell r="O160">
            <v>0</v>
          </cell>
          <cell r="P160">
            <v>0</v>
          </cell>
          <cell r="Q160" t="str">
            <v>no</v>
          </cell>
          <cell r="R160" t="str">
            <v>no</v>
          </cell>
          <cell r="S160" t="str">
            <v>I was told to use my own eating utensils.</v>
          </cell>
          <cell r="T160" t="str">
            <v>Ndakanzi ndishandise midziyo yainzi ndeyangu chete yekudyira.</v>
          </cell>
        </row>
        <row r="161">
          <cell r="A161" t="str">
            <v>HASI2</v>
          </cell>
          <cell r="B161" t="str">
            <v>I was asked not to touch someone’s child.</v>
          </cell>
          <cell r="C161" t="str">
            <v>Ndakaudzwa kuti ndisabate mwana wemumwe munhu.</v>
          </cell>
          <cell r="D161" t="str">
            <v>HASI</v>
          </cell>
          <cell r="E161" t="str">
            <v>perceived stigma and discrimination</v>
          </cell>
          <cell r="F161">
            <v>37</v>
          </cell>
          <cell r="G161">
            <v>2</v>
          </cell>
          <cell r="H161" t="str">
            <v>nosm</v>
          </cell>
          <cell r="I161" t="str">
            <v>non-dislosed</v>
          </cell>
          <cell r="J161" t="str">
            <v>positive</v>
          </cell>
          <cell r="K161" t="str">
            <v>fear of contagion</v>
          </cell>
          <cell r="M161">
            <v>1</v>
          </cell>
          <cell r="O161">
            <v>0</v>
          </cell>
          <cell r="P161">
            <v>0</v>
          </cell>
          <cell r="Q161" t="str">
            <v>no</v>
          </cell>
          <cell r="R161" t="str">
            <v>no</v>
          </cell>
          <cell r="S161" t="str">
            <v>I was asked not to touch someone’s child.</v>
          </cell>
          <cell r="T161" t="str">
            <v>Ndakaudzwa kuti ndisabate mwana wemumwe munhu.</v>
          </cell>
        </row>
        <row r="162">
          <cell r="A162" t="str">
            <v>HASI3</v>
          </cell>
          <cell r="B162" t="str">
            <v>I was made to drink last from the cup.</v>
          </cell>
          <cell r="C162" t="str">
            <v>Ndakanzi ndizoshandise kapu vamwe vose vapedza kunwa.</v>
          </cell>
          <cell r="D162" t="str">
            <v>HASI</v>
          </cell>
          <cell r="E162" t="str">
            <v>perceived stigma and discrimination</v>
          </cell>
          <cell r="F162">
            <v>37</v>
          </cell>
          <cell r="G162">
            <v>3</v>
          </cell>
          <cell r="H162" t="str">
            <v>nosm</v>
          </cell>
          <cell r="I162" t="str">
            <v>non-dislosed</v>
          </cell>
          <cell r="J162" t="str">
            <v>positive</v>
          </cell>
          <cell r="K162" t="str">
            <v>fear of contagion</v>
          </cell>
          <cell r="M162">
            <v>1</v>
          </cell>
          <cell r="O162">
            <v>0</v>
          </cell>
          <cell r="P162">
            <v>0</v>
          </cell>
          <cell r="Q162" t="str">
            <v>no</v>
          </cell>
          <cell r="R162" t="str">
            <v>no</v>
          </cell>
          <cell r="S162" t="str">
            <v>I was made to drink last from the cup.</v>
          </cell>
          <cell r="T162" t="str">
            <v>Ndakanzi ndizoshandise kapu vamwe vose vapedza kunwa.</v>
          </cell>
        </row>
        <row r="163">
          <cell r="A163" t="str">
            <v>HASI4</v>
          </cell>
          <cell r="B163" t="str">
            <v>Someone mocked me when I passed by.</v>
          </cell>
          <cell r="C163" t="str">
            <v>Pane munhu akanditsvinyira pandaingofambawo zvangu.</v>
          </cell>
          <cell r="D163" t="str">
            <v>HASI</v>
          </cell>
          <cell r="E163" t="str">
            <v>perceived stigma and discrimination</v>
          </cell>
          <cell r="F163">
            <v>37</v>
          </cell>
          <cell r="G163">
            <v>4</v>
          </cell>
          <cell r="H163" t="str">
            <v>nosm</v>
          </cell>
          <cell r="I163" t="str">
            <v>non-dislosed</v>
          </cell>
          <cell r="J163" t="str">
            <v>positive</v>
          </cell>
          <cell r="K163" t="str">
            <v>verbal abuse</v>
          </cell>
          <cell r="M163">
            <v>1</v>
          </cell>
          <cell r="O163">
            <v>0</v>
          </cell>
          <cell r="P163">
            <v>0</v>
          </cell>
          <cell r="Q163" t="str">
            <v>no</v>
          </cell>
          <cell r="R163" t="str">
            <v>no</v>
          </cell>
          <cell r="S163" t="str">
            <v>Someone mocked me when I passed by.</v>
          </cell>
          <cell r="T163" t="str">
            <v>Pane munhu akanditsvinyira pandaingofambawo zvangu.</v>
          </cell>
        </row>
        <row r="164">
          <cell r="A164" t="str">
            <v>HASI5</v>
          </cell>
          <cell r="B164" t="str">
            <v>I stopped eating with other people.</v>
          </cell>
          <cell r="C164" t="str">
            <v>Ndakaregedza kudya nevamwe.</v>
          </cell>
          <cell r="D164" t="str">
            <v>HASI</v>
          </cell>
          <cell r="E164" t="str">
            <v>perceived stigma and discrimination</v>
          </cell>
          <cell r="F164">
            <v>37</v>
          </cell>
          <cell r="G164">
            <v>5</v>
          </cell>
          <cell r="H164" t="str">
            <v>nosm</v>
          </cell>
          <cell r="I164" t="str">
            <v>non-dislosed</v>
          </cell>
          <cell r="J164" t="str">
            <v>positive</v>
          </cell>
          <cell r="K164" t="str">
            <v>fear of contagion</v>
          </cell>
          <cell r="M164">
            <v>1</v>
          </cell>
          <cell r="O164">
            <v>0</v>
          </cell>
          <cell r="P164">
            <v>0</v>
          </cell>
          <cell r="Q164" t="str">
            <v>no</v>
          </cell>
          <cell r="R164" t="str">
            <v>no</v>
          </cell>
          <cell r="S164" t="str">
            <v>I stopped eating with other people.</v>
          </cell>
          <cell r="T164" t="str">
            <v>Ndakaregedza kudya nevamwe.</v>
          </cell>
        </row>
        <row r="165">
          <cell r="A165" t="str">
            <v>HASI6</v>
          </cell>
          <cell r="B165" t="str">
            <v>I was asked to leave because I was coughing.</v>
          </cell>
          <cell r="C165" t="str">
            <v>Ndakanzi ndibve pandaiva nekuti ndaikosora.</v>
          </cell>
          <cell r="D165" t="str">
            <v>HASI</v>
          </cell>
          <cell r="E165" t="str">
            <v>perceived stigma and discrimination</v>
          </cell>
          <cell r="F165">
            <v>37</v>
          </cell>
          <cell r="G165">
            <v>6</v>
          </cell>
          <cell r="H165" t="str">
            <v>nosm</v>
          </cell>
          <cell r="I165" t="str">
            <v>non-dislosed</v>
          </cell>
          <cell r="J165" t="str">
            <v>positive</v>
          </cell>
          <cell r="K165" t="str">
            <v>fear of contagion</v>
          </cell>
          <cell r="M165">
            <v>1</v>
          </cell>
          <cell r="O165">
            <v>0</v>
          </cell>
          <cell r="P165">
            <v>0</v>
          </cell>
          <cell r="Q165" t="str">
            <v>no</v>
          </cell>
          <cell r="R165" t="str">
            <v>no</v>
          </cell>
          <cell r="S165" t="str">
            <v>I was asked to leave because I was coughing.</v>
          </cell>
          <cell r="T165" t="str">
            <v>Ndakanzi ndibve pandaiva nekuti ndaikosora.</v>
          </cell>
        </row>
        <row r="166">
          <cell r="A166" t="str">
            <v>HASI7</v>
          </cell>
          <cell r="B166" t="str">
            <v>Someone stopped being my friend.</v>
          </cell>
          <cell r="C166" t="str">
            <v>Mumwe munhu akaregedza kuva shamwari yangu.</v>
          </cell>
          <cell r="D166" t="str">
            <v>HASI</v>
          </cell>
          <cell r="E166" t="str">
            <v>perceived stigma and discrimination</v>
          </cell>
          <cell r="F166">
            <v>37</v>
          </cell>
          <cell r="G166">
            <v>7</v>
          </cell>
          <cell r="H166" t="str">
            <v>nosm</v>
          </cell>
          <cell r="I166" t="str">
            <v>non-dislosed</v>
          </cell>
          <cell r="J166" t="str">
            <v>positive</v>
          </cell>
          <cell r="K166" t="str">
            <v>social isolation</v>
          </cell>
          <cell r="M166">
            <v>1</v>
          </cell>
          <cell r="O166">
            <v>0</v>
          </cell>
          <cell r="P166">
            <v>0</v>
          </cell>
          <cell r="Q166" t="str">
            <v>no</v>
          </cell>
          <cell r="R166" t="str">
            <v>no</v>
          </cell>
          <cell r="S166" t="str">
            <v>Someone stopped being my friend.</v>
          </cell>
          <cell r="T166" t="str">
            <v>Mumwe munhu akaregedza kuva shamwari yangu.</v>
          </cell>
        </row>
        <row r="167">
          <cell r="A167" t="str">
            <v>HASI8</v>
          </cell>
          <cell r="B167" t="str">
            <v>A friend would not chat with me.</v>
          </cell>
          <cell r="C167" t="str">
            <v>Imwe shamwari yangu yaisataura neni.</v>
          </cell>
          <cell r="D167" t="str">
            <v>HASI</v>
          </cell>
          <cell r="E167" t="str">
            <v>perceived stigma and discrimination</v>
          </cell>
          <cell r="F167">
            <v>37</v>
          </cell>
          <cell r="G167">
            <v>8</v>
          </cell>
          <cell r="H167" t="str">
            <v>nosm</v>
          </cell>
          <cell r="I167" t="str">
            <v>non-dislosed</v>
          </cell>
          <cell r="J167" t="str">
            <v>positive</v>
          </cell>
          <cell r="K167" t="str">
            <v>social isolation</v>
          </cell>
          <cell r="M167">
            <v>1</v>
          </cell>
          <cell r="O167">
            <v>0</v>
          </cell>
          <cell r="P167">
            <v>0</v>
          </cell>
          <cell r="Q167" t="str">
            <v>no</v>
          </cell>
          <cell r="R167" t="str">
            <v>no</v>
          </cell>
          <cell r="S167" t="str">
            <v>A friend would not chat with me.</v>
          </cell>
          <cell r="T167" t="str">
            <v>Imwe shamwari yangu yaisataura neni.</v>
          </cell>
        </row>
        <row r="168">
          <cell r="A168" t="str">
            <v>HASI9</v>
          </cell>
          <cell r="B168" t="str">
            <v>I was called bad names.</v>
          </cell>
          <cell r="C168" t="str">
            <v>Ndakasheedzwa mazita asingafadzi.</v>
          </cell>
          <cell r="D168" t="str">
            <v>HASI</v>
          </cell>
          <cell r="E168" t="str">
            <v>perceived stigma and discrimination</v>
          </cell>
          <cell r="F168">
            <v>37</v>
          </cell>
          <cell r="G168">
            <v>9</v>
          </cell>
          <cell r="H168" t="str">
            <v>nosm</v>
          </cell>
          <cell r="I168" t="str">
            <v>non-dislosed</v>
          </cell>
          <cell r="J168" t="str">
            <v>positive</v>
          </cell>
          <cell r="K168" t="str">
            <v>verbal abuse</v>
          </cell>
          <cell r="M168">
            <v>1</v>
          </cell>
          <cell r="O168">
            <v>0</v>
          </cell>
          <cell r="P168">
            <v>0</v>
          </cell>
          <cell r="Q168" t="str">
            <v>no</v>
          </cell>
          <cell r="R168" t="str">
            <v>no</v>
          </cell>
          <cell r="S168" t="str">
            <v>I was called bad names.</v>
          </cell>
          <cell r="T168" t="str">
            <v>Ndakasheedzwa mazita asingafadzi.</v>
          </cell>
        </row>
        <row r="169">
          <cell r="A169" t="str">
            <v>HASI10</v>
          </cell>
          <cell r="B169" t="str">
            <v>People sang offensive songs when I passed by.</v>
          </cell>
          <cell r="C169" t="str">
            <v>Vanhu vaiimba zvekundibhowa pandaipfuura.</v>
          </cell>
          <cell r="D169" t="str">
            <v>HASI</v>
          </cell>
          <cell r="E169" t="str">
            <v>perceived stigma and discrimination</v>
          </cell>
          <cell r="F169">
            <v>37</v>
          </cell>
          <cell r="G169">
            <v>10</v>
          </cell>
          <cell r="H169" t="str">
            <v>nosm</v>
          </cell>
          <cell r="I169" t="str">
            <v>non-dislosed</v>
          </cell>
          <cell r="J169" t="str">
            <v>positive</v>
          </cell>
          <cell r="K169" t="str">
            <v>verbal abuse</v>
          </cell>
          <cell r="M169">
            <v>1</v>
          </cell>
          <cell r="O169">
            <v>0</v>
          </cell>
          <cell r="P169">
            <v>0</v>
          </cell>
          <cell r="Q169" t="str">
            <v>no</v>
          </cell>
          <cell r="R169" t="str">
            <v>no</v>
          </cell>
          <cell r="S169" t="str">
            <v>People sang offensive songs when I passed by.</v>
          </cell>
          <cell r="T169" t="str">
            <v>Vanhu vaiimba zvekundibhowa pandaipfuura.</v>
          </cell>
        </row>
        <row r="170">
          <cell r="A170" t="str">
            <v>HASI11</v>
          </cell>
          <cell r="B170" t="str">
            <v>I was told that I have no future.</v>
          </cell>
          <cell r="C170" t="str">
            <v>Ndakaudzwa kuti ndainge ndisina ramangwana.</v>
          </cell>
          <cell r="D170" t="str">
            <v>HASI</v>
          </cell>
          <cell r="E170" t="str">
            <v>perceived stigma and discrimination</v>
          </cell>
          <cell r="F170">
            <v>37</v>
          </cell>
          <cell r="G170">
            <v>11</v>
          </cell>
          <cell r="H170" t="str">
            <v>nosm</v>
          </cell>
          <cell r="I170" t="str">
            <v>non-dislosed</v>
          </cell>
          <cell r="J170" t="str">
            <v>positive</v>
          </cell>
          <cell r="K170" t="str">
            <v>verbal abuse</v>
          </cell>
          <cell r="M170">
            <v>1</v>
          </cell>
          <cell r="O170">
            <v>0</v>
          </cell>
          <cell r="P170">
            <v>0</v>
          </cell>
          <cell r="Q170" t="str">
            <v>no</v>
          </cell>
          <cell r="R170" t="str">
            <v>no</v>
          </cell>
          <cell r="S170" t="str">
            <v>I was told that I have no future.</v>
          </cell>
          <cell r="T170" t="str">
            <v>Ndakaudzwa kuti ndainge ndisina ramangwana.</v>
          </cell>
        </row>
        <row r="171">
          <cell r="A171" t="str">
            <v>HASI12</v>
          </cell>
          <cell r="B171" t="str">
            <v>Someone scolded me.</v>
          </cell>
          <cell r="C171" t="str">
            <v>Mumwe munhu akandipopotera.</v>
          </cell>
          <cell r="D171" t="str">
            <v>HASI</v>
          </cell>
          <cell r="E171" t="str">
            <v>perceived stigma and discrimination</v>
          </cell>
          <cell r="F171">
            <v>37</v>
          </cell>
          <cell r="G171">
            <v>12</v>
          </cell>
          <cell r="H171" t="str">
            <v>nosm</v>
          </cell>
          <cell r="I171" t="str">
            <v>non-dislosed</v>
          </cell>
          <cell r="J171" t="str">
            <v>positive</v>
          </cell>
          <cell r="K171" t="str">
            <v>verbal abuse</v>
          </cell>
          <cell r="M171">
            <v>1</v>
          </cell>
          <cell r="O171">
            <v>0</v>
          </cell>
          <cell r="P171">
            <v>0</v>
          </cell>
          <cell r="Q171" t="str">
            <v>no</v>
          </cell>
          <cell r="R171" t="str">
            <v>no</v>
          </cell>
          <cell r="S171" t="str">
            <v>Someone scolded me.</v>
          </cell>
          <cell r="T171" t="str">
            <v>Mumwe munhu akandipopotera.</v>
          </cell>
        </row>
        <row r="172">
          <cell r="A172" t="str">
            <v>HASI13</v>
          </cell>
          <cell r="B172" t="str">
            <v>I was told that God is punishing me.</v>
          </cell>
          <cell r="C172" t="str">
            <v>Ndakaudzwa kuti Mwari ari kundiranga.</v>
          </cell>
          <cell r="D172" t="str">
            <v>HASI</v>
          </cell>
          <cell r="E172" t="str">
            <v>perceived stigma and discrimination</v>
          </cell>
          <cell r="F172">
            <v>37</v>
          </cell>
          <cell r="G172">
            <v>13</v>
          </cell>
          <cell r="H172" t="str">
            <v>nosm</v>
          </cell>
          <cell r="I172" t="str">
            <v>non-dislosed</v>
          </cell>
          <cell r="J172" t="str">
            <v>positive</v>
          </cell>
          <cell r="K172" t="str">
            <v>verbal abuse</v>
          </cell>
          <cell r="M172">
            <v>1</v>
          </cell>
          <cell r="O172">
            <v>0</v>
          </cell>
          <cell r="P172">
            <v>0</v>
          </cell>
          <cell r="Q172" t="str">
            <v>no</v>
          </cell>
          <cell r="R172" t="str">
            <v>no</v>
          </cell>
          <cell r="S172" t="str">
            <v>I was told that God is punishing me.</v>
          </cell>
          <cell r="T172" t="str">
            <v>Ndakaudzwa kuti Mwari ari kundiranga.</v>
          </cell>
        </row>
        <row r="173">
          <cell r="A173" t="str">
            <v>HASI14</v>
          </cell>
          <cell r="B173" t="str">
            <v>I was made to eat alone.</v>
          </cell>
          <cell r="C173" t="str">
            <v>Ndakanzi ndidye ndiri ndega.</v>
          </cell>
          <cell r="D173" t="str">
            <v>HASI</v>
          </cell>
          <cell r="E173" t="str">
            <v>perceived stigma and discrimination</v>
          </cell>
          <cell r="F173">
            <v>37</v>
          </cell>
          <cell r="G173">
            <v>14</v>
          </cell>
          <cell r="H173" t="str">
            <v>nosm</v>
          </cell>
          <cell r="I173" t="str">
            <v>non-dislosed</v>
          </cell>
          <cell r="J173" t="str">
            <v>positive</v>
          </cell>
          <cell r="K173" t="str">
            <v>fear of contagion</v>
          </cell>
          <cell r="M173">
            <v>1</v>
          </cell>
          <cell r="O173">
            <v>0</v>
          </cell>
          <cell r="P173">
            <v>0</v>
          </cell>
          <cell r="Q173" t="str">
            <v>no</v>
          </cell>
          <cell r="R173" t="str">
            <v>no</v>
          </cell>
          <cell r="S173" t="str">
            <v>I was made to eat alone.</v>
          </cell>
          <cell r="T173" t="str">
            <v>Ndakanzi ndidye ndiri ndega.</v>
          </cell>
        </row>
        <row r="174">
          <cell r="A174" t="str">
            <v>HASI15</v>
          </cell>
          <cell r="B174" t="str">
            <v>Someone insulted me.</v>
          </cell>
          <cell r="C174" t="str">
            <v>Mumwe munhu akandituka.</v>
          </cell>
          <cell r="D174" t="str">
            <v>HASI</v>
          </cell>
          <cell r="E174" t="str">
            <v>perceived stigma and discrimination</v>
          </cell>
          <cell r="F174">
            <v>37</v>
          </cell>
          <cell r="G174">
            <v>15</v>
          </cell>
          <cell r="H174" t="str">
            <v>nosm</v>
          </cell>
          <cell r="I174" t="str">
            <v>non-dislosed</v>
          </cell>
          <cell r="J174" t="str">
            <v>positive</v>
          </cell>
          <cell r="K174" t="str">
            <v>verbal abuse</v>
          </cell>
          <cell r="M174">
            <v>1</v>
          </cell>
          <cell r="O174">
            <v>0</v>
          </cell>
          <cell r="P174">
            <v>0</v>
          </cell>
          <cell r="Q174" t="str">
            <v>no</v>
          </cell>
          <cell r="R174" t="str">
            <v>no</v>
          </cell>
          <cell r="S174" t="str">
            <v>Someone insulted me.</v>
          </cell>
          <cell r="T174" t="str">
            <v>Mumwe munhu akandituka.</v>
          </cell>
        </row>
        <row r="175">
          <cell r="A175" t="str">
            <v>HASI16</v>
          </cell>
          <cell r="B175" t="str">
            <v>People avoided me.</v>
          </cell>
          <cell r="C175" t="str">
            <v>Vanhu vaingondinzvenga-nzvenga.</v>
          </cell>
          <cell r="D175" t="str">
            <v>HASI</v>
          </cell>
          <cell r="E175" t="str">
            <v>perceived stigma and discrimination</v>
          </cell>
          <cell r="F175">
            <v>37</v>
          </cell>
          <cell r="G175">
            <v>16</v>
          </cell>
          <cell r="H175" t="str">
            <v>nosm</v>
          </cell>
          <cell r="I175" t="str">
            <v>non-dislosed</v>
          </cell>
          <cell r="J175" t="str">
            <v>positive</v>
          </cell>
          <cell r="K175" t="str">
            <v>social isolation</v>
          </cell>
          <cell r="M175">
            <v>1</v>
          </cell>
          <cell r="O175">
            <v>0</v>
          </cell>
          <cell r="P175">
            <v>0</v>
          </cell>
          <cell r="Q175" t="str">
            <v>no</v>
          </cell>
          <cell r="R175" t="str">
            <v>no</v>
          </cell>
          <cell r="S175" t="str">
            <v>People avoided me.</v>
          </cell>
          <cell r="T175" t="str">
            <v>Vanhu vaingondinzvenga-nzvenga.</v>
          </cell>
        </row>
        <row r="176">
          <cell r="A176" t="str">
            <v>HASI17</v>
          </cell>
          <cell r="B176" t="str">
            <v>People cut down visiting me.</v>
          </cell>
          <cell r="C176" t="str">
            <v>Vanhu vakaregedza kundishanyira sezvavaisimboita.</v>
          </cell>
          <cell r="D176" t="str">
            <v>HASI</v>
          </cell>
          <cell r="E176" t="str">
            <v>perceived stigma and discrimination</v>
          </cell>
          <cell r="F176">
            <v>37</v>
          </cell>
          <cell r="G176">
            <v>17</v>
          </cell>
          <cell r="H176" t="str">
            <v>nosm</v>
          </cell>
          <cell r="I176" t="str">
            <v>non-dislosed</v>
          </cell>
          <cell r="J176" t="str">
            <v>positive</v>
          </cell>
          <cell r="K176" t="str">
            <v>social isolation</v>
          </cell>
          <cell r="M176">
            <v>1</v>
          </cell>
          <cell r="O176" t="str">
            <v>People stopped visiting me as much.</v>
          </cell>
          <cell r="P176">
            <v>0</v>
          </cell>
          <cell r="Q176" t="str">
            <v>yes</v>
          </cell>
          <cell r="R176" t="str">
            <v>no</v>
          </cell>
          <cell r="S176" t="str">
            <v>People stopped visiting me as much.</v>
          </cell>
          <cell r="T176" t="str">
            <v>Vanhu vakaregedza kundishanyira sezvavaisimboita.</v>
          </cell>
        </row>
        <row r="177">
          <cell r="A177" t="str">
            <v>HASI18</v>
          </cell>
          <cell r="B177" t="str">
            <v>People ended their relationships with me.</v>
          </cell>
          <cell r="C177" t="str">
            <v>Vanhu vakaregedza kufambidzana neni.</v>
          </cell>
          <cell r="D177" t="str">
            <v>HASI</v>
          </cell>
          <cell r="E177" t="str">
            <v>perceived stigma and discrimination</v>
          </cell>
          <cell r="F177">
            <v>37</v>
          </cell>
          <cell r="G177">
            <v>18</v>
          </cell>
          <cell r="H177" t="str">
            <v>nosm</v>
          </cell>
          <cell r="I177" t="str">
            <v>non-dislosed</v>
          </cell>
          <cell r="J177" t="str">
            <v>positive</v>
          </cell>
          <cell r="K177" t="str">
            <v>social isolation</v>
          </cell>
          <cell r="M177">
            <v>1</v>
          </cell>
          <cell r="O177">
            <v>0</v>
          </cell>
          <cell r="P177">
            <v>0</v>
          </cell>
          <cell r="Q177" t="str">
            <v>no</v>
          </cell>
          <cell r="R177" t="str">
            <v>no</v>
          </cell>
          <cell r="S177" t="str">
            <v>People ended their relationships with me.</v>
          </cell>
          <cell r="T177" t="str">
            <v>Vanhu vakaregedza kufambidzana neni.</v>
          </cell>
        </row>
        <row r="178">
          <cell r="A178" t="str">
            <v>HASI19</v>
          </cell>
          <cell r="B178" t="str">
            <v>I was blamed for my HIV status.</v>
          </cell>
          <cell r="C178" t="str">
            <v>Ndakaudzwa kuti kuva neHIV yaiva mhosva yangu.</v>
          </cell>
          <cell r="D178" t="str">
            <v>HASI</v>
          </cell>
          <cell r="E178" t="str">
            <v>perceived stigma and discrimination</v>
          </cell>
          <cell r="F178">
            <v>37</v>
          </cell>
          <cell r="G178">
            <v>19</v>
          </cell>
          <cell r="H178" t="str">
            <v>nosm</v>
          </cell>
          <cell r="I178" t="str">
            <v>non-dislosed</v>
          </cell>
          <cell r="J178" t="str">
            <v>positive</v>
          </cell>
          <cell r="K178" t="str">
            <v>verbal abuse</v>
          </cell>
          <cell r="M178">
            <v>1</v>
          </cell>
          <cell r="O178">
            <v>0</v>
          </cell>
          <cell r="P178">
            <v>0</v>
          </cell>
          <cell r="Q178" t="str">
            <v>no</v>
          </cell>
          <cell r="R178" t="str">
            <v>no</v>
          </cell>
          <cell r="S178" t="str">
            <v>I was blamed for my HIV status.</v>
          </cell>
          <cell r="T178" t="str">
            <v>Ndakaudzwa kuti kuva neHIV yaiva mhosva yangu.</v>
          </cell>
        </row>
        <row r="179">
          <cell r="A179" t="str">
            <v>HASI20</v>
          </cell>
          <cell r="B179" t="str">
            <v>Someone tried to get me fired from my job.</v>
          </cell>
          <cell r="C179" t="str">
            <v>Mumwe munhu akaedza kuti nditandwe basa</v>
          </cell>
          <cell r="D179" t="str">
            <v>HASI</v>
          </cell>
          <cell r="E179" t="str">
            <v>perceived stigma and discrimination</v>
          </cell>
          <cell r="F179">
            <v>37</v>
          </cell>
          <cell r="G179">
            <v>20</v>
          </cell>
          <cell r="H179" t="str">
            <v>nosm</v>
          </cell>
          <cell r="I179" t="str">
            <v>non-dislosed</v>
          </cell>
          <cell r="J179" t="str">
            <v>positive</v>
          </cell>
          <cell r="K179" t="str">
            <v>workplace stigma</v>
          </cell>
          <cell r="M179">
            <v>1</v>
          </cell>
          <cell r="O179">
            <v>0</v>
          </cell>
          <cell r="P179" t="str">
            <v>Mumwe munhu akaedza kuti ndidzingwe basa.</v>
          </cell>
          <cell r="Q179" t="str">
            <v>no</v>
          </cell>
          <cell r="R179" t="str">
            <v>yes</v>
          </cell>
          <cell r="S179" t="str">
            <v>Someone tried to get me fired from my job.</v>
          </cell>
          <cell r="T179" t="str">
            <v>Mumwe munhu akaedza kuti ndidzingwe basa.</v>
          </cell>
        </row>
        <row r="180">
          <cell r="A180" t="str">
            <v>HASI21</v>
          </cell>
          <cell r="B180" t="str">
            <v>My employer denied me opportunities.</v>
          </cell>
          <cell r="C180" t="str">
            <v>Munhu wandinoshandira akandishayisa mimwe mikana.</v>
          </cell>
          <cell r="D180" t="str">
            <v>HASI</v>
          </cell>
          <cell r="E180" t="str">
            <v>perceived stigma and discrimination</v>
          </cell>
          <cell r="F180">
            <v>37</v>
          </cell>
          <cell r="G180">
            <v>21</v>
          </cell>
          <cell r="H180" t="str">
            <v>nosm</v>
          </cell>
          <cell r="I180" t="str">
            <v>non-dislosed</v>
          </cell>
          <cell r="J180" t="str">
            <v>positive</v>
          </cell>
          <cell r="K180" t="str">
            <v>workplace stigma</v>
          </cell>
          <cell r="M180">
            <v>1</v>
          </cell>
          <cell r="O180">
            <v>0</v>
          </cell>
          <cell r="P180">
            <v>0</v>
          </cell>
          <cell r="Q180" t="str">
            <v>no</v>
          </cell>
          <cell r="R180" t="str">
            <v>no</v>
          </cell>
          <cell r="S180" t="str">
            <v>My employer denied me opportunities.</v>
          </cell>
          <cell r="T180" t="str">
            <v>Munhu wandinoshandira akandishayisa mimwe mikana.</v>
          </cell>
        </row>
        <row r="181">
          <cell r="A181" t="str">
            <v>HASI22</v>
          </cell>
          <cell r="B181" t="str">
            <v>I was denied health care.</v>
          </cell>
          <cell r="C181" t="str">
            <v>Handina kuwaniswa rubatsiro rwezveutano.</v>
          </cell>
          <cell r="D181" t="str">
            <v>HASI</v>
          </cell>
          <cell r="E181" t="str">
            <v>perceived stigma and discrimination</v>
          </cell>
          <cell r="F181">
            <v>37</v>
          </cell>
          <cell r="G181">
            <v>22</v>
          </cell>
          <cell r="H181" t="str">
            <v>nosm</v>
          </cell>
          <cell r="I181" t="str">
            <v>non-dislosed</v>
          </cell>
          <cell r="J181" t="str">
            <v>positive</v>
          </cell>
          <cell r="K181" t="str">
            <v>healthcare neglect</v>
          </cell>
          <cell r="M181">
            <v>1</v>
          </cell>
          <cell r="O181">
            <v>0</v>
          </cell>
          <cell r="P181">
            <v>0</v>
          </cell>
          <cell r="Q181" t="str">
            <v>no</v>
          </cell>
          <cell r="R181" t="str">
            <v>no</v>
          </cell>
          <cell r="S181" t="str">
            <v>I was denied health care.</v>
          </cell>
          <cell r="T181" t="str">
            <v>Handina kuwaniswa rubatsiro rwezveutano.</v>
          </cell>
        </row>
        <row r="182">
          <cell r="A182" t="str">
            <v>HASI23</v>
          </cell>
          <cell r="B182" t="str">
            <v>I was refused treatment because I was told I was going to die anyway.</v>
          </cell>
          <cell r="C182" t="str">
            <v>Handina kurapwa sezvo vaiti kunyangwe ndikarapwa, ndichangofa.</v>
          </cell>
          <cell r="D182" t="str">
            <v>HASI</v>
          </cell>
          <cell r="E182" t="str">
            <v>perceived stigma and discrimination</v>
          </cell>
          <cell r="F182">
            <v>37</v>
          </cell>
          <cell r="G182">
            <v>23</v>
          </cell>
          <cell r="H182" t="str">
            <v>nosm</v>
          </cell>
          <cell r="I182" t="str">
            <v>non-dislosed</v>
          </cell>
          <cell r="J182" t="str">
            <v>positive</v>
          </cell>
          <cell r="K182" t="str">
            <v>healthcare neglect</v>
          </cell>
          <cell r="M182">
            <v>1</v>
          </cell>
          <cell r="O182">
            <v>0</v>
          </cell>
          <cell r="P182">
            <v>0</v>
          </cell>
          <cell r="Q182" t="str">
            <v>no</v>
          </cell>
          <cell r="R182" t="str">
            <v>no</v>
          </cell>
          <cell r="S182" t="str">
            <v>I was refused treatment because I was told I was going to die anyway.</v>
          </cell>
          <cell r="T182" t="str">
            <v>Handina kurapwa sezvo vaiti kunyangwe ndikarapwa, ndichangofa.</v>
          </cell>
        </row>
        <row r="183">
          <cell r="A183" t="str">
            <v>HASI24</v>
          </cell>
          <cell r="B183" t="str">
            <v>I was discharged from the hospital while still needing care.</v>
          </cell>
          <cell r="C183" t="str">
            <v>Ndakaburitswa muchipatara ndichiri kuda rubatsiro.</v>
          </cell>
          <cell r="D183" t="str">
            <v>HASI</v>
          </cell>
          <cell r="E183" t="str">
            <v>perceived stigma and discrimination</v>
          </cell>
          <cell r="F183">
            <v>37</v>
          </cell>
          <cell r="G183">
            <v>24</v>
          </cell>
          <cell r="H183" t="str">
            <v>nosm</v>
          </cell>
          <cell r="I183" t="str">
            <v>non-dislosed</v>
          </cell>
          <cell r="J183" t="str">
            <v>positive</v>
          </cell>
          <cell r="K183" t="str">
            <v>healthcare neglect</v>
          </cell>
          <cell r="M183">
            <v>1</v>
          </cell>
          <cell r="O183" t="str">
            <v>I was discharged from the hospital while still needing care as a result of my status.</v>
          </cell>
          <cell r="P183" t="str">
            <v>Ndakaburitswa muchipatara ndichiri kuda rubatsiro nekuda kwestatus yangu.</v>
          </cell>
          <cell r="Q183" t="str">
            <v>yes</v>
          </cell>
          <cell r="R183" t="str">
            <v>yes</v>
          </cell>
          <cell r="S183" t="str">
            <v>I was discharged from the hospital while still needing care as a result of my status.</v>
          </cell>
          <cell r="T183" t="str">
            <v>Ndakaburitswa muchipatara ndichiri kuda rubatsiro nekuda kwestatus yangu.</v>
          </cell>
        </row>
        <row r="184">
          <cell r="A184" t="str">
            <v>HASI25</v>
          </cell>
          <cell r="B184" t="str">
            <v>I was shuttled around instead of being helped by a nurse.</v>
          </cell>
          <cell r="C184" t="str">
            <v>Ndakatenderedzwa-tenderedzwa panzvimbo yekubatsirwa nanesi.</v>
          </cell>
          <cell r="D184" t="str">
            <v>HASI</v>
          </cell>
          <cell r="E184" t="str">
            <v>perceived stigma and discrimination</v>
          </cell>
          <cell r="F184">
            <v>37</v>
          </cell>
          <cell r="G184">
            <v>25</v>
          </cell>
          <cell r="H184" t="str">
            <v>nosm</v>
          </cell>
          <cell r="I184" t="str">
            <v>non-dislosed</v>
          </cell>
          <cell r="J184" t="str">
            <v>positive</v>
          </cell>
          <cell r="K184" t="str">
            <v>healthcare neglect</v>
          </cell>
          <cell r="M184">
            <v>1</v>
          </cell>
          <cell r="O184">
            <v>0</v>
          </cell>
          <cell r="P184">
            <v>0</v>
          </cell>
          <cell r="Q184" t="str">
            <v>no</v>
          </cell>
          <cell r="R184" t="str">
            <v>no</v>
          </cell>
          <cell r="S184" t="str">
            <v>I was shuttled around instead of being helped by a nurse.</v>
          </cell>
          <cell r="T184" t="str">
            <v>Ndakatenderedzwa-tenderedzwa panzvimbo yekubatsirwa nanesi.</v>
          </cell>
        </row>
        <row r="185">
          <cell r="A185" t="str">
            <v>HASI26</v>
          </cell>
          <cell r="B185" t="str">
            <v>At the hospital/clinic, I was made to wait until last.</v>
          </cell>
          <cell r="C185" t="str">
            <v>Pachipatara/pakiriniki, ndakanzi ndimire kusvika vamwe vese vapera.</v>
          </cell>
          <cell r="D185" t="str">
            <v>HASI</v>
          </cell>
          <cell r="E185" t="str">
            <v>perceived stigma and discrimination</v>
          </cell>
          <cell r="F185">
            <v>37</v>
          </cell>
          <cell r="G185">
            <v>26</v>
          </cell>
          <cell r="H185" t="str">
            <v>nosm</v>
          </cell>
          <cell r="I185" t="str">
            <v>non-dislosed</v>
          </cell>
          <cell r="J185" t="str">
            <v>positive</v>
          </cell>
          <cell r="K185" t="str">
            <v>healthcare neglect</v>
          </cell>
          <cell r="M185">
            <v>1</v>
          </cell>
          <cell r="O185">
            <v>0</v>
          </cell>
          <cell r="P185">
            <v>0</v>
          </cell>
          <cell r="Q185" t="str">
            <v>no</v>
          </cell>
          <cell r="R185" t="str">
            <v>no</v>
          </cell>
          <cell r="S185" t="str">
            <v>At the hospital/clinic, I was made to wait until last.</v>
          </cell>
          <cell r="T185" t="str">
            <v>Pachipatara/pakiriniki, ndakanzi ndimire kusvika vamwe vese vapera.</v>
          </cell>
        </row>
        <row r="186">
          <cell r="A186" t="str">
            <v>HASI27</v>
          </cell>
          <cell r="B186" t="str">
            <v>At the hospital, I was left in a soiled bed.</v>
          </cell>
          <cell r="C186" t="str">
            <v>Pachipatara, ndakasiiwa ndiri mumagumbeze andainge ndaitira weti/tsvina.</v>
          </cell>
          <cell r="D186" t="str">
            <v>HASI</v>
          </cell>
          <cell r="E186" t="str">
            <v>perceived stigma and discrimination</v>
          </cell>
          <cell r="F186">
            <v>37</v>
          </cell>
          <cell r="G186">
            <v>27</v>
          </cell>
          <cell r="H186" t="str">
            <v>nosm</v>
          </cell>
          <cell r="I186" t="str">
            <v>non-dislosed</v>
          </cell>
          <cell r="J186" t="str">
            <v>positive</v>
          </cell>
          <cell r="K186" t="str">
            <v>healthcare neglect</v>
          </cell>
          <cell r="M186">
            <v>1</v>
          </cell>
          <cell r="O186">
            <v>0</v>
          </cell>
          <cell r="P186">
            <v>0</v>
          </cell>
          <cell r="Q186" t="str">
            <v>no</v>
          </cell>
          <cell r="R186" t="str">
            <v>no</v>
          </cell>
          <cell r="S186" t="str">
            <v>At the hospital, I was left in a soiled bed.</v>
          </cell>
          <cell r="T186" t="str">
            <v>Pachipatara, ndakasiiwa ndiri mumagumbeze andainge ndaitira weti/tsvina.</v>
          </cell>
        </row>
        <row r="187">
          <cell r="A187" t="str">
            <v>HASI28</v>
          </cell>
          <cell r="B187" t="str">
            <v>In the hospital or clinic, my pain was ignored.</v>
          </cell>
          <cell r="C187" t="str">
            <v>Hapana akaita basa nekurwadziwa kwangu pandaive kuchipatara/kukiriniki.</v>
          </cell>
          <cell r="D187" t="str">
            <v>HASI</v>
          </cell>
          <cell r="E187" t="str">
            <v>perceived stigma and discrimination</v>
          </cell>
          <cell r="F187">
            <v>37</v>
          </cell>
          <cell r="G187">
            <v>28</v>
          </cell>
          <cell r="H187" t="str">
            <v>nosm</v>
          </cell>
          <cell r="I187" t="str">
            <v>non-dislosed</v>
          </cell>
          <cell r="J187" t="str">
            <v>positive</v>
          </cell>
          <cell r="K187" t="str">
            <v>healthcare neglect</v>
          </cell>
          <cell r="M187">
            <v>1</v>
          </cell>
          <cell r="O187">
            <v>0</v>
          </cell>
          <cell r="P187" t="str">
            <v>Pandaive muchipatara/mukiriniki hapana akaita basa nekurwadziwa kwangu.</v>
          </cell>
          <cell r="Q187" t="str">
            <v>no</v>
          </cell>
          <cell r="R187" t="str">
            <v>yes</v>
          </cell>
          <cell r="S187" t="str">
            <v>In the hospital or clinic, my pain was ignored.</v>
          </cell>
          <cell r="T187" t="str">
            <v>Pandaive muchipatara/mukiriniki hapana akaita basa nekurwadziwa kwangu.</v>
          </cell>
        </row>
        <row r="188">
          <cell r="A188" t="str">
            <v>HASI29</v>
          </cell>
          <cell r="B188" t="str">
            <v>I felt that I did not deserve to live.</v>
          </cell>
          <cell r="C188" t="str">
            <v>Ndakanzwa sekuti handaikodzera kuararama.</v>
          </cell>
          <cell r="D188" t="str">
            <v>HASI</v>
          </cell>
          <cell r="E188" t="str">
            <v>guilt and responsibility</v>
          </cell>
          <cell r="F188">
            <v>37</v>
          </cell>
          <cell r="G188">
            <v>29</v>
          </cell>
          <cell r="H188" t="str">
            <v>nosm</v>
          </cell>
          <cell r="I188" t="str">
            <v>non-dislosed</v>
          </cell>
          <cell r="J188" t="str">
            <v>positive</v>
          </cell>
          <cell r="K188" t="str">
            <v>negative self-perception</v>
          </cell>
          <cell r="M188">
            <v>1</v>
          </cell>
          <cell r="O188">
            <v>0</v>
          </cell>
          <cell r="P188">
            <v>0</v>
          </cell>
          <cell r="Q188" t="str">
            <v>no</v>
          </cell>
          <cell r="R188" t="str">
            <v>no</v>
          </cell>
          <cell r="S188" t="str">
            <v>I felt that I did not deserve to live.</v>
          </cell>
          <cell r="T188" t="str">
            <v>Ndakanzwa sekuti handaikodzera kuararama.</v>
          </cell>
        </row>
        <row r="189">
          <cell r="A189" t="str">
            <v>HASI30</v>
          </cell>
          <cell r="B189" t="str">
            <v>I felt ashamed of having this disease.</v>
          </cell>
          <cell r="C189" t="str">
            <v>Ndakanzwa kusvoda nekuda kwekuva nechirwere ichi.</v>
          </cell>
          <cell r="D189" t="str">
            <v>HASI</v>
          </cell>
          <cell r="E189" t="str">
            <v>guilt and responsibility</v>
          </cell>
          <cell r="F189">
            <v>37</v>
          </cell>
          <cell r="G189">
            <v>30</v>
          </cell>
          <cell r="H189" t="str">
            <v>nosm</v>
          </cell>
          <cell r="I189" t="str">
            <v>non-dislosed</v>
          </cell>
          <cell r="J189" t="str">
            <v>positive</v>
          </cell>
          <cell r="K189" t="str">
            <v>negative self-perception</v>
          </cell>
          <cell r="M189">
            <v>1</v>
          </cell>
          <cell r="O189" t="str">
            <v>I felt ashamed of my status.</v>
          </cell>
          <cell r="P189" t="str">
            <v>Ndakanzwa kusvoda nekuda kwestatus yangu.</v>
          </cell>
          <cell r="Q189" t="str">
            <v>yes</v>
          </cell>
          <cell r="R189" t="str">
            <v>yes</v>
          </cell>
          <cell r="S189" t="str">
            <v>I felt ashamed of my status.</v>
          </cell>
          <cell r="T189" t="str">
            <v>Ndakanzwa kusvoda nekuda kwestatus yangu.</v>
          </cell>
        </row>
        <row r="190">
          <cell r="A190" t="str">
            <v>HASI31</v>
          </cell>
          <cell r="B190" t="str">
            <v>I felt completely worthless.</v>
          </cell>
          <cell r="C190" t="str">
            <v>Ndakanzwa sekuti hapana zvandiri zvachose.</v>
          </cell>
          <cell r="D190" t="str">
            <v>HASI</v>
          </cell>
          <cell r="E190" t="str">
            <v>guilt and responsibility</v>
          </cell>
          <cell r="F190">
            <v>37</v>
          </cell>
          <cell r="G190">
            <v>31</v>
          </cell>
          <cell r="H190" t="str">
            <v>nosm</v>
          </cell>
          <cell r="I190" t="str">
            <v>non-dislosed</v>
          </cell>
          <cell r="J190" t="str">
            <v>positive</v>
          </cell>
          <cell r="K190" t="str">
            <v>negative self-perception</v>
          </cell>
          <cell r="M190">
            <v>1</v>
          </cell>
          <cell r="O190">
            <v>0</v>
          </cell>
          <cell r="P190">
            <v>0</v>
          </cell>
          <cell r="Q190" t="str">
            <v>no</v>
          </cell>
          <cell r="R190" t="str">
            <v>no</v>
          </cell>
          <cell r="S190" t="str">
            <v>I felt completely worthless.</v>
          </cell>
          <cell r="T190" t="str">
            <v>Ndakanzwa sekuti hapana zvandiri zvachose.</v>
          </cell>
        </row>
        <row r="191">
          <cell r="A191" t="str">
            <v>HASI32</v>
          </cell>
          <cell r="B191" t="str">
            <v>I felt that I brought a lot of trouble to my family.</v>
          </cell>
          <cell r="C191" t="str">
            <v>Ndakanzwa sekuti ndakaunza matambudziko mazhinji kumhuri yangu.</v>
          </cell>
          <cell r="D191" t="str">
            <v>HASI</v>
          </cell>
          <cell r="E191" t="str">
            <v>guilt and responsibility</v>
          </cell>
          <cell r="F191">
            <v>37</v>
          </cell>
          <cell r="G191">
            <v>32</v>
          </cell>
          <cell r="H191" t="str">
            <v>nosm</v>
          </cell>
          <cell r="I191" t="str">
            <v>non-dislosed</v>
          </cell>
          <cell r="J191" t="str">
            <v>positive</v>
          </cell>
          <cell r="K191" t="str">
            <v>negative self-perception</v>
          </cell>
          <cell r="M191">
            <v>1</v>
          </cell>
          <cell r="O191">
            <v>0</v>
          </cell>
          <cell r="P191">
            <v>0</v>
          </cell>
          <cell r="Q191" t="str">
            <v>no</v>
          </cell>
          <cell r="R191" t="str">
            <v>no</v>
          </cell>
          <cell r="S191" t="str">
            <v>I felt that I brought a lot of trouble to my family.</v>
          </cell>
          <cell r="T191" t="str">
            <v>Ndakanzwa sekuti ndakaunza matambudziko mazhinji kumhuri yangu.</v>
          </cell>
        </row>
        <row r="192">
          <cell r="A192" t="str">
            <v>HASI33</v>
          </cell>
          <cell r="B192" t="str">
            <v>I felt that I am no longer a person.</v>
          </cell>
          <cell r="C192" t="str">
            <v>Ndakanzwa kuti handisisiri munhu.</v>
          </cell>
          <cell r="D192" t="str">
            <v>HASI</v>
          </cell>
          <cell r="E192" t="str">
            <v>guilt and responsibility</v>
          </cell>
          <cell r="F192">
            <v>37</v>
          </cell>
          <cell r="G192">
            <v>33</v>
          </cell>
          <cell r="H192" t="str">
            <v>nosm</v>
          </cell>
          <cell r="I192" t="str">
            <v>non-dislosed</v>
          </cell>
          <cell r="J192" t="str">
            <v>positive</v>
          </cell>
          <cell r="K192" t="str">
            <v>negative self-perception</v>
          </cell>
          <cell r="M192">
            <v>1</v>
          </cell>
          <cell r="O192">
            <v>0</v>
          </cell>
          <cell r="P192">
            <v>0</v>
          </cell>
          <cell r="Q192" t="str">
            <v>no</v>
          </cell>
          <cell r="R192" t="str">
            <v>no</v>
          </cell>
          <cell r="S192" t="str">
            <v>I felt that I am no longer a person.</v>
          </cell>
          <cell r="T192" t="str">
            <v>Ndakanzwa kuti handisisiri munhu.</v>
          </cell>
        </row>
        <row r="193">
          <cell r="A193" t="str">
            <v>HARSI_i1</v>
          </cell>
          <cell r="B193" t="str">
            <v>For the next questions, please tell me how true each statement has been in the past 1 month.</v>
          </cell>
          <cell r="C193" t="str">
            <v>Pamibvunzo inotevera, ndapota ndiudzeiwo kuti mitsara inotevera ine chokwadi chakadii tichitarisa MWEDZI MUMWE CHETE wapfuura.</v>
          </cell>
          <cell r="D193" t="str">
            <v>HARSI</v>
          </cell>
          <cell r="G193" t="str">
            <v>_i1</v>
          </cell>
          <cell r="M193">
            <v>1</v>
          </cell>
          <cell r="N193" t="str">
            <v>not exact</v>
          </cell>
          <cell r="O193">
            <v>0</v>
          </cell>
          <cell r="P193">
            <v>0</v>
          </cell>
          <cell r="Q193" t="str">
            <v>no</v>
          </cell>
          <cell r="R193" t="str">
            <v>no</v>
          </cell>
          <cell r="S193" t="str">
            <v>For the next questions, please tell me how true each statement has been in the past 1 month.</v>
          </cell>
          <cell r="T193" t="str">
            <v>Pamibvunzo inotevera, ndapota ndiudzeiwo kuti mitsara inotevera ine chokwadi chakadii tichitarisa MWEDZI MUMWE CHETE wapfuura.</v>
          </cell>
        </row>
        <row r="194">
          <cell r="A194" t="str">
            <v>HARSI1</v>
          </cell>
          <cell r="B194" t="str">
            <v>It's hard to tell other people about my infection.</v>
          </cell>
          <cell r="C194" t="str">
            <v>Zvakaoma kuudza vamwe vanhu pamusoro peutachiwana hwangu.</v>
          </cell>
          <cell r="D194" t="str">
            <v>HARSI</v>
          </cell>
          <cell r="E194" t="str">
            <v>guilt and responsibility</v>
          </cell>
          <cell r="G194">
            <v>1</v>
          </cell>
          <cell r="H194" t="str">
            <v>nasqv</v>
          </cell>
          <cell r="I194" t="str">
            <v>non-dislosed</v>
          </cell>
          <cell r="J194" t="str">
            <v>positive</v>
          </cell>
          <cell r="K194" t="str">
            <v>shame concerning HIV status</v>
          </cell>
          <cell r="M194">
            <v>1</v>
          </cell>
          <cell r="O194" t="str">
            <v>It's hard to tell other people about my status.</v>
          </cell>
          <cell r="P194" t="str">
            <v>Zvakaoma kuudza vamwe vanhu pamusoro pestatus yangu.</v>
          </cell>
          <cell r="Q194" t="str">
            <v>yes</v>
          </cell>
          <cell r="R194" t="str">
            <v>yes</v>
          </cell>
          <cell r="S194" t="str">
            <v>It's hard to tell other people about my status.</v>
          </cell>
          <cell r="T194" t="str">
            <v>Zvakaoma kuudza vamwe vanhu pamusoro pestatus yangu.</v>
          </cell>
        </row>
        <row r="195">
          <cell r="A195" t="str">
            <v>HARSI2</v>
          </cell>
          <cell r="B195" t="str">
            <v>I've failed to live up to my own expectations by getting HIV.</v>
          </cell>
          <cell r="C195" t="str">
            <v>Ndakatadza kurarama kusvika pane zvandaitarisira nekuda kwekubatira hutachiwana hweHIV.</v>
          </cell>
          <cell r="D195" t="str">
            <v>HARSI</v>
          </cell>
          <cell r="E195" t="str">
            <v>guilt and responsibility</v>
          </cell>
          <cell r="G195">
            <v>2</v>
          </cell>
          <cell r="H195" t="str">
            <v>nasqv</v>
          </cell>
          <cell r="I195" t="str">
            <v>non-dislosed</v>
          </cell>
          <cell r="J195" t="str">
            <v>positive</v>
          </cell>
          <cell r="K195" t="str">
            <v>shame concerning HIV status</v>
          </cell>
          <cell r="M195">
            <v>1</v>
          </cell>
          <cell r="O195">
            <v>0</v>
          </cell>
          <cell r="P195">
            <v>0</v>
          </cell>
          <cell r="Q195" t="str">
            <v>no</v>
          </cell>
          <cell r="R195" t="str">
            <v>no</v>
          </cell>
          <cell r="S195" t="str">
            <v>I've failed to live up to my own expectations by getting HIV.</v>
          </cell>
          <cell r="T195" t="str">
            <v>Ndakatadza kurarama kusvika pane zvandaitarisira nekuda kwekubatira hutachiwana hweHIV.</v>
          </cell>
        </row>
        <row r="196">
          <cell r="A196" t="str">
            <v>HARSI3</v>
          </cell>
          <cell r="B196" t="str">
            <v>When I tell others I have HIV, I expect them to think less of me.</v>
          </cell>
          <cell r="C196" t="str">
            <v>Kana ndikaudza vamwe vanhu kuti ndine hutachiwana hweHIV, ndinotarisira kuti vasandione semunhu akakosha/vasafunge zvakanyanya pamusoro pangu.</v>
          </cell>
          <cell r="D196" t="str">
            <v>HARSI</v>
          </cell>
          <cell r="E196" t="str">
            <v>guilt and responsibility</v>
          </cell>
          <cell r="F196">
            <v>71</v>
          </cell>
          <cell r="G196">
            <v>3</v>
          </cell>
          <cell r="H196" t="str">
            <v>nasqv</v>
          </cell>
          <cell r="I196" t="str">
            <v>non-dislosed</v>
          </cell>
          <cell r="J196" t="str">
            <v>positive</v>
          </cell>
          <cell r="K196" t="str">
            <v>shame concerning HIV status</v>
          </cell>
          <cell r="M196">
            <v>1</v>
          </cell>
          <cell r="O196" t="str">
            <v>I would expect others to think less of me if I told them I had HIV.</v>
          </cell>
          <cell r="P196" t="str">
            <v>Kana ndikaudza vamwe vanhu kuti ndine hutachiwana hweHIV, ndinotarisira kuti vasandione semunhu akakosha.</v>
          </cell>
          <cell r="Q196" t="str">
            <v>yes</v>
          </cell>
          <cell r="R196" t="str">
            <v>yes</v>
          </cell>
          <cell r="S196" t="str">
            <v>I would expect others to think less of me if I told them I had HIV.</v>
          </cell>
          <cell r="T196" t="str">
            <v>Kana ndikaudza vamwe vanhu kuti ndine hutachiwana hweHIV, ndinotarisira kuti vasandione semunhu akakosha.</v>
          </cell>
        </row>
        <row r="197">
          <cell r="A197" t="str">
            <v>HARSI4</v>
          </cell>
          <cell r="B197" t="str">
            <v>I put myself down for becoming HIV+.</v>
          </cell>
          <cell r="C197" t="str">
            <v>Ndinozvidzikisira nekuda kwekuwana hutachiwana hweHIV.</v>
          </cell>
          <cell r="D197" t="str">
            <v>HARSI</v>
          </cell>
          <cell r="E197" t="str">
            <v>guilt and responsibility</v>
          </cell>
          <cell r="G197">
            <v>4</v>
          </cell>
          <cell r="H197" t="str">
            <v>nasqv</v>
          </cell>
          <cell r="I197" t="str">
            <v>non-dislosed</v>
          </cell>
          <cell r="J197" t="str">
            <v>positive</v>
          </cell>
          <cell r="K197" t="str">
            <v>shame concerning HIV status</v>
          </cell>
          <cell r="M197">
            <v>1</v>
          </cell>
          <cell r="O197">
            <v>0</v>
          </cell>
          <cell r="P197">
            <v>0</v>
          </cell>
          <cell r="Q197" t="str">
            <v>no</v>
          </cell>
          <cell r="R197" t="str">
            <v>no</v>
          </cell>
          <cell r="S197" t="str">
            <v>I put myself down for becoming HIV+.</v>
          </cell>
          <cell r="T197" t="str">
            <v>Ndinozvidzikisira nekuda kwekuwana hutachiwana hweHIV.</v>
          </cell>
        </row>
        <row r="198">
          <cell r="A198" t="str">
            <v>HARSI5</v>
          </cell>
          <cell r="B198" t="str">
            <v>Being HIV+ makes me feel defective, like there's something wrong with me.</v>
          </cell>
          <cell r="C198" t="str">
            <v>Kuve nehutachiwana hweHIV kunoita kuti ndinzwe sendakaremara, sekunge pane zvinhu zvisina kumira zvakanaka pandiri.</v>
          </cell>
          <cell r="D198" t="str">
            <v>HARSI</v>
          </cell>
          <cell r="E198" t="str">
            <v>guilt and responsibility</v>
          </cell>
          <cell r="G198">
            <v>5</v>
          </cell>
          <cell r="H198" t="str">
            <v>nasqv</v>
          </cell>
          <cell r="I198" t="str">
            <v>non-dislosed</v>
          </cell>
          <cell r="J198" t="str">
            <v>positive</v>
          </cell>
          <cell r="K198" t="str">
            <v>shame concerning HIV status</v>
          </cell>
          <cell r="M198">
            <v>1</v>
          </cell>
          <cell r="O198">
            <v>0</v>
          </cell>
          <cell r="P198">
            <v>0</v>
          </cell>
          <cell r="Q198" t="str">
            <v>no</v>
          </cell>
          <cell r="R198" t="str">
            <v>no</v>
          </cell>
          <cell r="S198" t="str">
            <v>Being HIV+ makes me feel defective, like there's something wrong with me.</v>
          </cell>
          <cell r="T198" t="str">
            <v>Kuve nehutachiwana hweHIV kunoita kuti ndinzwe sendakaremara, sekunge pane zvinhu zvisina kumira zvakanaka pandiri.</v>
          </cell>
        </row>
        <row r="199">
          <cell r="A199" t="str">
            <v>HARSI6</v>
          </cell>
          <cell r="B199" t="str">
            <v>I'm ashamed that I'm HIV+.</v>
          </cell>
          <cell r="C199" t="str">
            <v>Ndinonyara nekuti ndine hutachiwana hweHIV.</v>
          </cell>
          <cell r="D199" t="str">
            <v>HARSI</v>
          </cell>
          <cell r="E199" t="str">
            <v>guilt and responsibility</v>
          </cell>
          <cell r="F199">
            <v>71</v>
          </cell>
          <cell r="G199">
            <v>6</v>
          </cell>
          <cell r="H199" t="str">
            <v>nasqv</v>
          </cell>
          <cell r="I199" t="str">
            <v>non-dislosed</v>
          </cell>
          <cell r="J199" t="str">
            <v>positive</v>
          </cell>
          <cell r="K199" t="str">
            <v>shame concerning HIV status</v>
          </cell>
          <cell r="M199">
            <v>1</v>
          </cell>
          <cell r="O199">
            <v>0</v>
          </cell>
          <cell r="P199">
            <v>0</v>
          </cell>
          <cell r="Q199" t="str">
            <v>no</v>
          </cell>
          <cell r="R199" t="str">
            <v>no</v>
          </cell>
          <cell r="S199" t="str">
            <v>I'm ashamed that I'm HIV+.</v>
          </cell>
          <cell r="T199" t="str">
            <v>Ndinonyara nekuti ndine hutachiwana hweHIV.</v>
          </cell>
        </row>
        <row r="200">
          <cell r="A200" t="str">
            <v>HARSI7</v>
          </cell>
          <cell r="B200" t="str">
            <v>When others find out I'm HIV+, I expect them to reject me.</v>
          </cell>
          <cell r="C200" t="str">
            <v>Kana vamwe vanhu vakaziva kuti ndine hutachiwana hweHIV, ndinotarisira kuti vandirambe.</v>
          </cell>
          <cell r="D200" t="str">
            <v>HARSI</v>
          </cell>
          <cell r="E200" t="str">
            <v>guilt and responsibility</v>
          </cell>
          <cell r="F200">
            <v>71</v>
          </cell>
          <cell r="G200">
            <v>7</v>
          </cell>
          <cell r="H200" t="str">
            <v>nasqv</v>
          </cell>
          <cell r="I200" t="str">
            <v>non-dislosed</v>
          </cell>
          <cell r="J200" t="str">
            <v>positive</v>
          </cell>
          <cell r="K200" t="str">
            <v>shame concerning HIV status</v>
          </cell>
          <cell r="M200">
            <v>1</v>
          </cell>
          <cell r="O200">
            <v>0</v>
          </cell>
          <cell r="P200">
            <v>0</v>
          </cell>
          <cell r="Q200" t="str">
            <v>no</v>
          </cell>
          <cell r="R200" t="str">
            <v>no</v>
          </cell>
          <cell r="S200" t="str">
            <v>When others find out I'm HIV+, I expect them to reject me.</v>
          </cell>
          <cell r="T200" t="str">
            <v>Kana vamwe vanhu vakaziva kuti ndine hutachiwana hweHIV, ndinotarisira kuti vandirambe.</v>
          </cell>
        </row>
        <row r="201">
          <cell r="A201" t="str">
            <v>HARSI8</v>
          </cell>
          <cell r="B201" t="str">
            <v>I struggle with feeling worthless because I have HIV.</v>
          </cell>
          <cell r="C201" t="str">
            <v>Ndinonetseka nekunzwa sendisina kukosha nekuda kwekuti ndine hutachiwana hweHIV.</v>
          </cell>
          <cell r="D201" t="str">
            <v>HARSI</v>
          </cell>
          <cell r="E201" t="str">
            <v>guilt and responsibility</v>
          </cell>
          <cell r="G201">
            <v>8</v>
          </cell>
          <cell r="H201" t="str">
            <v>nasqv</v>
          </cell>
          <cell r="I201" t="str">
            <v>non-dislosed</v>
          </cell>
          <cell r="J201" t="str">
            <v>positive</v>
          </cell>
          <cell r="K201" t="str">
            <v>shame concerning HIV status</v>
          </cell>
          <cell r="M201">
            <v>1</v>
          </cell>
          <cell r="O201">
            <v>0</v>
          </cell>
          <cell r="P201">
            <v>0</v>
          </cell>
          <cell r="Q201" t="str">
            <v>no</v>
          </cell>
          <cell r="R201" t="str">
            <v>no</v>
          </cell>
          <cell r="S201" t="str">
            <v>I struggle with feeling worthless because I have HIV.</v>
          </cell>
          <cell r="T201" t="str">
            <v>Ndinonetseka nekunzwa sendisina kukosha nekuda kwekuti ndine hutachiwana hweHIV.</v>
          </cell>
        </row>
        <row r="202">
          <cell r="A202" t="str">
            <v>HARSI9</v>
          </cell>
          <cell r="B202" t="str">
            <v>I'm ashamed by my HIV symptoms.</v>
          </cell>
          <cell r="C202" t="str">
            <v>Ndinonyara nekuda kwezviratidzo zvekuve nehutachiwana hweHIV zvangu.</v>
          </cell>
          <cell r="D202" t="str">
            <v>HARSI</v>
          </cell>
          <cell r="E202" t="str">
            <v>guilt and responsibility</v>
          </cell>
          <cell r="F202">
            <v>71</v>
          </cell>
          <cell r="G202">
            <v>9</v>
          </cell>
          <cell r="H202" t="str">
            <v>nasqv</v>
          </cell>
          <cell r="I202" t="str">
            <v>non-dislosed</v>
          </cell>
          <cell r="J202" t="str">
            <v>positive</v>
          </cell>
          <cell r="K202" t="str">
            <v>shame concerning HIV status</v>
          </cell>
          <cell r="M202">
            <v>1</v>
          </cell>
          <cell r="O202">
            <v>0</v>
          </cell>
          <cell r="P202">
            <v>0</v>
          </cell>
          <cell r="Q202" t="str">
            <v>no</v>
          </cell>
          <cell r="R202" t="str">
            <v>no</v>
          </cell>
          <cell r="S202" t="str">
            <v>I'm ashamed by my HIV symptoms.</v>
          </cell>
          <cell r="T202" t="str">
            <v>Ndinonyara nekuda kwezviratidzo zvekuve nehutachiwana hweHIV zvangu.</v>
          </cell>
        </row>
        <row r="203">
          <cell r="A203" t="str">
            <v>HARSI10</v>
          </cell>
          <cell r="B203" t="str">
            <v>I hide my infection from others.</v>
          </cell>
          <cell r="C203" t="str">
            <v>Ndinoviga kuve kwangu nehutachiwana kune vamwe vanhu.</v>
          </cell>
          <cell r="D203" t="str">
            <v>HARSI</v>
          </cell>
          <cell r="E203" t="str">
            <v>guilt and responsibility</v>
          </cell>
          <cell r="G203">
            <v>10</v>
          </cell>
          <cell r="H203" t="str">
            <v>nasqv</v>
          </cell>
          <cell r="I203" t="str">
            <v>non-dislosed</v>
          </cell>
          <cell r="J203" t="str">
            <v>positive</v>
          </cell>
          <cell r="K203" t="str">
            <v>shame concerning HIV status</v>
          </cell>
          <cell r="M203">
            <v>1</v>
          </cell>
          <cell r="O203" t="str">
            <v>I hide my having the virus from others.</v>
          </cell>
          <cell r="P203">
            <v>0</v>
          </cell>
          <cell r="Q203" t="str">
            <v>yes</v>
          </cell>
          <cell r="R203" t="str">
            <v>no</v>
          </cell>
          <cell r="S203" t="str">
            <v>I hide my having the virus from others.</v>
          </cell>
          <cell r="T203" t="str">
            <v>Ndinoviga kuve kwangu nehutachiwana kune vamwe vanhu.</v>
          </cell>
        </row>
        <row r="204">
          <cell r="A204" t="str">
            <v>HARSI11</v>
          </cell>
          <cell r="B204" t="str">
            <v>I have an overpowering dread that my HIV status will be revealed to others.</v>
          </cell>
          <cell r="C204" t="str">
            <v>Ndine kutya kwakanyanyisa kuti kuve kwangu nehutachiwana kuchabudiswa pachena kune vamwe vanhu.</v>
          </cell>
          <cell r="D204" t="str">
            <v>HARSI</v>
          </cell>
          <cell r="E204" t="str">
            <v>guilt and responsibility</v>
          </cell>
          <cell r="G204">
            <v>11</v>
          </cell>
          <cell r="H204" t="str">
            <v>nasqv</v>
          </cell>
          <cell r="I204" t="str">
            <v>non-dislosed</v>
          </cell>
          <cell r="J204" t="str">
            <v>positive</v>
          </cell>
          <cell r="K204" t="str">
            <v>shame concerning HIV status</v>
          </cell>
          <cell r="M204">
            <v>1</v>
          </cell>
          <cell r="O204">
            <v>0</v>
          </cell>
          <cell r="P204">
            <v>0</v>
          </cell>
          <cell r="Q204" t="str">
            <v>no</v>
          </cell>
          <cell r="R204" t="str">
            <v>no</v>
          </cell>
          <cell r="S204" t="str">
            <v>I have an overpowering dread that my HIV status will be revealed to others.</v>
          </cell>
          <cell r="T204" t="str">
            <v>Ndine kutya kwakanyanyisa kuti kuve kwangu nehutachiwana kuchabudiswa pachena kune vamwe vanhu.</v>
          </cell>
        </row>
        <row r="205">
          <cell r="A205" t="str">
            <v>HARSI12</v>
          </cell>
          <cell r="B205" t="str">
            <v>I accept myself as an HIV+ person.</v>
          </cell>
          <cell r="C205" t="str">
            <v>Ndinozvigamuchira semunhu ane hutachiwana hweHIV.</v>
          </cell>
          <cell r="D205" t="str">
            <v>HARSI</v>
          </cell>
          <cell r="E205" t="str">
            <v>guilt and responsibility</v>
          </cell>
          <cell r="G205">
            <v>12</v>
          </cell>
          <cell r="H205" t="str">
            <v>nasqv</v>
          </cell>
          <cell r="I205" t="str">
            <v>non-dislosed</v>
          </cell>
          <cell r="J205" t="str">
            <v>positive</v>
          </cell>
          <cell r="K205" t="str">
            <v>shame concerning HIV status</v>
          </cell>
          <cell r="L205" t="str">
            <v>y</v>
          </cell>
          <cell r="M205">
            <v>1</v>
          </cell>
          <cell r="O205">
            <v>0</v>
          </cell>
          <cell r="P205">
            <v>0</v>
          </cell>
          <cell r="Q205" t="str">
            <v>no</v>
          </cell>
          <cell r="R205" t="str">
            <v>no</v>
          </cell>
          <cell r="S205" t="str">
            <v>I accept myself as an HIV+ person.</v>
          </cell>
          <cell r="T205" t="str">
            <v>Ndinozvigamuchira semunhu ane hutachiwana hweHIV.</v>
          </cell>
        </row>
        <row r="206">
          <cell r="A206" t="str">
            <v>HARSI13</v>
          </cell>
          <cell r="B206" t="str">
            <v>Having HIV makes me want to hide, disappear, or even die.</v>
          </cell>
          <cell r="C206" t="str">
            <v>Kuve nehutachiwana hweHIV kunoita kuti ndinzwe kuda kuhwanda, kushaikwa kana kufa chaiko.</v>
          </cell>
          <cell r="D206" t="str">
            <v>HARSI</v>
          </cell>
          <cell r="E206" t="str">
            <v>guilt and responsibility</v>
          </cell>
          <cell r="G206">
            <v>13</v>
          </cell>
          <cell r="H206" t="str">
            <v>nasqv</v>
          </cell>
          <cell r="I206" t="str">
            <v>non-dislosed</v>
          </cell>
          <cell r="J206" t="str">
            <v>positive</v>
          </cell>
          <cell r="K206" t="str">
            <v>shame concerning HIV status</v>
          </cell>
          <cell r="M206">
            <v>1</v>
          </cell>
          <cell r="O206">
            <v>0</v>
          </cell>
          <cell r="P206" t="str">
            <v>Kuve nehutachiwana hweHIV kunoita kuti ndinzwe kuda kuhwanda, kunyangarika kana kufa chaiko.</v>
          </cell>
          <cell r="Q206" t="str">
            <v>no</v>
          </cell>
          <cell r="R206" t="str">
            <v>yes</v>
          </cell>
          <cell r="S206" t="str">
            <v>Having HIV makes me want to hide, disappear, or even die.</v>
          </cell>
          <cell r="T206" t="str">
            <v>Kuve nehutachiwana hweHIV kunoita kuti ndinzwe kuda kuhwanda, kunyangarika kana kufa chaiko.</v>
          </cell>
        </row>
        <row r="207">
          <cell r="A207" t="str">
            <v>PHQ9i_1</v>
          </cell>
          <cell r="B207" t="str">
            <v>I'd like to ask you a few questions about how you've been feeling.</v>
          </cell>
          <cell r="C207" t="str">
            <v>Ndiri kuda kumbokubvunzai mibvunzo mishomanana iri pamusoro pezvamanga muchinzwa.</v>
          </cell>
          <cell r="D207" t="str">
            <v>PHQ9</v>
          </cell>
          <cell r="G207" t="str">
            <v>i_1</v>
          </cell>
          <cell r="M207">
            <v>1</v>
          </cell>
          <cell r="N207" t="str">
            <v>not PHQ9 instruction</v>
          </cell>
          <cell r="O207">
            <v>0</v>
          </cell>
          <cell r="P207">
            <v>0</v>
          </cell>
          <cell r="Q207" t="str">
            <v>no</v>
          </cell>
          <cell r="R207" t="str">
            <v>no</v>
          </cell>
          <cell r="S207" t="str">
            <v>I'd like to ask you a few questions about how you've been feeling.</v>
          </cell>
          <cell r="T207" t="str">
            <v>Ndiri kuda kumbokubvunzai mibvunzo mishomanana iri pamusoro pezvamanga muchinzwa.</v>
          </cell>
        </row>
        <row r="208">
          <cell r="A208" t="str">
            <v>PHQ9i_2</v>
          </cell>
          <cell r="B208" t="str">
            <v>Over the last 2 weeks, how often have you been bothered by any of the following problems?</v>
          </cell>
          <cell r="C208" t="str">
            <v>Mumasvondo maviri adarika, manga muchishungurudzwa kakawanda zvakadii nechero dambudziko pane ari kutevera?</v>
          </cell>
          <cell r="D208" t="str">
            <v>PHQ9</v>
          </cell>
          <cell r="G208" t="str">
            <v>i_2</v>
          </cell>
          <cell r="M208">
            <v>1</v>
          </cell>
          <cell r="O208">
            <v>0</v>
          </cell>
          <cell r="P208" t="str">
            <v>MUMASVONDO MAVIRI adarika, manga muchishungurudzwa kakawanda zvakadii nechero dambudziko pane ari kutevera?</v>
          </cell>
          <cell r="Q208" t="str">
            <v>no</v>
          </cell>
          <cell r="R208" t="str">
            <v>yes</v>
          </cell>
          <cell r="S208" t="str">
            <v>Over the last 2 weeks, how often have you been bothered by any of the following problems?</v>
          </cell>
          <cell r="T208" t="str">
            <v>MUMASVONDO MAVIRI adarika, manga muchishungurudzwa kakawanda zvakadii nechero dambudziko pane ari kutevera?</v>
          </cell>
        </row>
        <row r="209">
          <cell r="A209" t="str">
            <v>PHQ91</v>
          </cell>
          <cell r="B209" t="str">
            <v>Little interest or pleasure in doing things</v>
          </cell>
          <cell r="C209" t="str">
            <v>Kusava nechido chakanyanya kana kusanyatsofarira kuita zvinhu</v>
          </cell>
          <cell r="D209" t="str">
            <v>PHQ9</v>
          </cell>
          <cell r="E209" t="str">
            <v>caregiver emotional wellbeing</v>
          </cell>
          <cell r="F209">
            <v>85</v>
          </cell>
          <cell r="G209">
            <v>1</v>
          </cell>
          <cell r="H209" t="str">
            <v>time4</v>
          </cell>
          <cell r="I209" t="str">
            <v>all</v>
          </cell>
          <cell r="J209" t="str">
            <v>all</v>
          </cell>
          <cell r="M209">
            <v>1</v>
          </cell>
          <cell r="O209">
            <v>0</v>
          </cell>
          <cell r="P209">
            <v>0</v>
          </cell>
          <cell r="Q209" t="str">
            <v>no</v>
          </cell>
          <cell r="R209" t="str">
            <v>no</v>
          </cell>
          <cell r="S209" t="str">
            <v>Little interest or pleasure in doing things</v>
          </cell>
          <cell r="T209" t="str">
            <v>Kusava nechido chakanyanya kana kusanyatsofarira kuita zvinhu</v>
          </cell>
        </row>
        <row r="210">
          <cell r="A210" t="str">
            <v>PHQ92</v>
          </cell>
          <cell r="B210" t="str">
            <v>Feeling down, depressed, or hopeless</v>
          </cell>
          <cell r="C210" t="str">
            <v>Kunzwa kusurukirwa, kusuwa kana kusava netarisiro</v>
          </cell>
          <cell r="D210" t="str">
            <v>PHQ9</v>
          </cell>
          <cell r="E210" t="str">
            <v>caregiver emotional wellbeing</v>
          </cell>
          <cell r="F210">
            <v>85</v>
          </cell>
          <cell r="G210">
            <v>2</v>
          </cell>
          <cell r="H210" t="str">
            <v>time4</v>
          </cell>
          <cell r="I210" t="str">
            <v>all</v>
          </cell>
          <cell r="J210" t="str">
            <v>all</v>
          </cell>
          <cell r="M210">
            <v>1</v>
          </cell>
          <cell r="O210">
            <v>0</v>
          </cell>
          <cell r="P210" t="str">
            <v>Kunzwa kusurukirwa, kusuwa kana kusava netariro</v>
          </cell>
          <cell r="Q210" t="str">
            <v>no</v>
          </cell>
          <cell r="R210" t="str">
            <v>yes</v>
          </cell>
          <cell r="S210" t="str">
            <v>Feeling down, depressed, or hopeless</v>
          </cell>
          <cell r="T210" t="str">
            <v>Kunzwa kusurukirwa, kusuwa kana kusava netariro</v>
          </cell>
        </row>
        <row r="211">
          <cell r="A211" t="str">
            <v>PHQ93</v>
          </cell>
          <cell r="B211" t="str">
            <v>Trouble falling or staying asleep, or sleeping too much</v>
          </cell>
          <cell r="C211" t="str">
            <v>Kunetsekana kuwana hope, kungoramba ndakarara, kana kunyanyisa kurara</v>
          </cell>
          <cell r="D211" t="str">
            <v>PHQ9</v>
          </cell>
          <cell r="E211" t="str">
            <v>caregiver emotional wellbeing</v>
          </cell>
          <cell r="F211">
            <v>85</v>
          </cell>
          <cell r="G211">
            <v>3</v>
          </cell>
          <cell r="H211" t="str">
            <v>time4</v>
          </cell>
          <cell r="I211" t="str">
            <v>all</v>
          </cell>
          <cell r="J211" t="str">
            <v>all</v>
          </cell>
          <cell r="M211">
            <v>1</v>
          </cell>
          <cell r="O211">
            <v>0</v>
          </cell>
          <cell r="P211">
            <v>0</v>
          </cell>
          <cell r="Q211" t="str">
            <v>no</v>
          </cell>
          <cell r="R211" t="str">
            <v>no</v>
          </cell>
          <cell r="S211" t="str">
            <v>Trouble falling or staying asleep, or sleeping too much</v>
          </cell>
          <cell r="T211" t="str">
            <v>Kunetsekana kuwana hope, kungoramba ndakarara, kana kunyanyisa kurara</v>
          </cell>
        </row>
        <row r="212">
          <cell r="A212" t="str">
            <v>PHQ94</v>
          </cell>
          <cell r="B212" t="str">
            <v>Feeling tired or having little energy</v>
          </cell>
          <cell r="C212" t="str">
            <v xml:space="preserve">Kunzwa kuneta kana kusava nesimba rakawanda </v>
          </cell>
          <cell r="D212" t="str">
            <v>PHQ9</v>
          </cell>
          <cell r="E212" t="str">
            <v>caregiver emotional wellbeing</v>
          </cell>
          <cell r="F212">
            <v>85</v>
          </cell>
          <cell r="G212">
            <v>4</v>
          </cell>
          <cell r="H212" t="str">
            <v>time4</v>
          </cell>
          <cell r="I212" t="str">
            <v>all</v>
          </cell>
          <cell r="J212" t="str">
            <v>all</v>
          </cell>
          <cell r="M212">
            <v>1</v>
          </cell>
          <cell r="O212">
            <v>0</v>
          </cell>
          <cell r="P212" t="str">
            <v xml:space="preserve">Kunzwa kuneta kana kushaiwa simba </v>
          </cell>
          <cell r="Q212" t="str">
            <v>no</v>
          </cell>
          <cell r="R212" t="str">
            <v>yes</v>
          </cell>
          <cell r="S212" t="str">
            <v>Feeling tired or having little energy</v>
          </cell>
          <cell r="T212" t="str">
            <v xml:space="preserve">Kunzwa kuneta kana kushaiwa simba </v>
          </cell>
        </row>
        <row r="213">
          <cell r="A213" t="str">
            <v>PHQ95</v>
          </cell>
          <cell r="B213" t="str">
            <v>Poor appetite or overeating</v>
          </cell>
          <cell r="C213" t="str">
            <v>Kusanzwa kufaririra kudya kana kudya zvakanyanyisa</v>
          </cell>
          <cell r="D213" t="str">
            <v>PHQ9</v>
          </cell>
          <cell r="E213" t="str">
            <v>caregiver emotional wellbeing</v>
          </cell>
          <cell r="F213">
            <v>85</v>
          </cell>
          <cell r="G213">
            <v>5</v>
          </cell>
          <cell r="H213" t="str">
            <v>time4</v>
          </cell>
          <cell r="I213" t="str">
            <v>all</v>
          </cell>
          <cell r="J213" t="str">
            <v>all</v>
          </cell>
          <cell r="M213">
            <v>1</v>
          </cell>
          <cell r="O213">
            <v>0</v>
          </cell>
          <cell r="P213">
            <v>0</v>
          </cell>
          <cell r="Q213" t="str">
            <v>no</v>
          </cell>
          <cell r="R213" t="str">
            <v>no</v>
          </cell>
          <cell r="S213" t="str">
            <v>Poor appetite or overeating</v>
          </cell>
          <cell r="T213" t="str">
            <v>Kusanzwa kufaririra kudya kana kudya zvakanyanyisa</v>
          </cell>
        </row>
        <row r="214">
          <cell r="A214" t="str">
            <v>PHQ96</v>
          </cell>
          <cell r="B214" t="str">
            <v>Feeling bad about yourself- or that you are a failure or have let yourself or your family down</v>
          </cell>
          <cell r="C214" t="str">
            <v>Kuzvishora kana kunzwa sekunge muri mukundikani kana kuti makazvikanganisira imi kana kukanganisira mhuri yenyu</v>
          </cell>
          <cell r="D214" t="str">
            <v>PHQ9</v>
          </cell>
          <cell r="E214" t="str">
            <v>caregiver emotional wellbeing</v>
          </cell>
          <cell r="F214">
            <v>85</v>
          </cell>
          <cell r="G214">
            <v>6</v>
          </cell>
          <cell r="H214" t="str">
            <v>time4</v>
          </cell>
          <cell r="I214" t="str">
            <v>all</v>
          </cell>
          <cell r="J214" t="str">
            <v>all</v>
          </cell>
          <cell r="M214">
            <v>1</v>
          </cell>
          <cell r="O214" t="str">
            <v>Feeling bad about yourself (e.g. that you are a failure or have let yourself or your family down)</v>
          </cell>
          <cell r="P214" t="str">
            <v>Kuzvishora kana kunzwa sekunge muri mukundikani (semuenzaniso kuti makazvikanganisira imi kana kukanganisira mhuri yenyu)</v>
          </cell>
          <cell r="Q214" t="str">
            <v>yes</v>
          </cell>
          <cell r="R214" t="str">
            <v>yes</v>
          </cell>
          <cell r="S214" t="str">
            <v>Feeling bad about yourself (e.g. that you are a failure or have let yourself or your family down)</v>
          </cell>
          <cell r="T214" t="str">
            <v>Kuzvishora kana kunzwa sekunge muri mukundikani (semuenzaniso kuti makazvikanganisira imi kana kukanganisira mhuri yenyu)</v>
          </cell>
        </row>
        <row r="215">
          <cell r="A215" t="str">
            <v>PHQ97</v>
          </cell>
          <cell r="B215" t="str">
            <v>Trouble concentrating on things, such as reading the newspaper or watching television</v>
          </cell>
          <cell r="C215" t="str">
            <v>Kunetseka nekuramba muchiita chinhu chimwe chete,  sekuverenga bepanhau kana kuona terevhizheni</v>
          </cell>
          <cell r="D215" t="str">
            <v>PHQ9</v>
          </cell>
          <cell r="E215" t="str">
            <v>caregiver emotional wellbeing</v>
          </cell>
          <cell r="F215">
            <v>85</v>
          </cell>
          <cell r="G215">
            <v>7</v>
          </cell>
          <cell r="H215" t="str">
            <v>time4</v>
          </cell>
          <cell r="I215" t="str">
            <v>all</v>
          </cell>
          <cell r="J215" t="str">
            <v>all</v>
          </cell>
          <cell r="M215">
            <v>1</v>
          </cell>
          <cell r="O215">
            <v>0</v>
          </cell>
          <cell r="P215">
            <v>0</v>
          </cell>
          <cell r="Q215" t="str">
            <v>no</v>
          </cell>
          <cell r="R215" t="str">
            <v>no</v>
          </cell>
          <cell r="S215" t="str">
            <v>Trouble concentrating on things, such as reading the newspaper or watching television</v>
          </cell>
          <cell r="T215" t="str">
            <v>Kunetseka nekuramba muchiita chinhu chimwe chete,  sekuverenga bepanhau kana kuona terevhizheni</v>
          </cell>
        </row>
        <row r="216">
          <cell r="A216" t="str">
            <v>PHQ98</v>
          </cell>
          <cell r="B216" t="str">
            <v>Moving or speaking so slowly that other people could have noticed. Or the opposite- being so fidgety or restless that you have been moving around a lot more than usual</v>
          </cell>
          <cell r="C216" t="str">
            <v xml:space="preserve">Kufamba kana kutaura zvinyoro-nyoro zvekuti vamwe vanhu vanogona kunge vakazviona. Kana zvinoreva zvakasiyana neizvi-kusagadzikana zvekuti manga muchifamba famba zvakanyanyisa kudarika zvamunoita mazuva ese </v>
          </cell>
          <cell r="D216" t="str">
            <v>PHQ9</v>
          </cell>
          <cell r="E216" t="str">
            <v>caregiver emotional wellbeing</v>
          </cell>
          <cell r="F216">
            <v>85</v>
          </cell>
          <cell r="G216">
            <v>8</v>
          </cell>
          <cell r="H216" t="str">
            <v>time4</v>
          </cell>
          <cell r="I216" t="str">
            <v>all</v>
          </cell>
          <cell r="J216" t="str">
            <v>all</v>
          </cell>
          <cell r="M216">
            <v>1</v>
          </cell>
          <cell r="O216">
            <v>0</v>
          </cell>
          <cell r="P216">
            <v>0</v>
          </cell>
          <cell r="Q216" t="str">
            <v>no</v>
          </cell>
          <cell r="R216" t="str">
            <v>no</v>
          </cell>
          <cell r="S216" t="str">
            <v>Moving or speaking so slowly that other people could have noticed. Or the opposite- being so fidgety or restless that you have been moving around a lot more than usual</v>
          </cell>
          <cell r="T216" t="str">
            <v xml:space="preserve">Kufamba kana kutaura zvinyoro-nyoro zvekuti vamwe vanhu vanogona kunge vakazviona. Kana zvinoreva zvakasiyana neizvi-kusagadzikana zvekuti manga muchifamba famba zvakanyanyisa kudarika zvamunoita mazuva ese </v>
          </cell>
        </row>
        <row r="217">
          <cell r="A217" t="str">
            <v>PHQ99</v>
          </cell>
          <cell r="B217" t="str">
            <v>Thoughts that you would be better off dead or of hurting yourself in some way</v>
          </cell>
          <cell r="C217" t="str">
            <v>Pfungwa dzekuti zvaitove nani dai makafa zvenyu kana dzekuzvikuwadza neimwewo nzira</v>
          </cell>
          <cell r="D217" t="str">
            <v>PHQ9</v>
          </cell>
          <cell r="E217" t="str">
            <v>caregiver emotional wellbeing</v>
          </cell>
          <cell r="F217">
            <v>85</v>
          </cell>
          <cell r="G217">
            <v>9</v>
          </cell>
          <cell r="H217" t="str">
            <v>time4</v>
          </cell>
          <cell r="I217" t="str">
            <v>all</v>
          </cell>
          <cell r="J217" t="str">
            <v>all</v>
          </cell>
          <cell r="M217">
            <v>1</v>
          </cell>
          <cell r="O217">
            <v>0</v>
          </cell>
          <cell r="P217">
            <v>0</v>
          </cell>
          <cell r="Q217" t="str">
            <v>no</v>
          </cell>
          <cell r="R217" t="str">
            <v>no</v>
          </cell>
          <cell r="S217" t="str">
            <v>Thoughts that you would be better off dead or of hurting yourself in some way</v>
          </cell>
          <cell r="T217" t="str">
            <v>Pfungwa dzekuti zvaitove nani dai makafa zvenyu kana dzekuzvikuwadza neimwewo nzira</v>
          </cell>
        </row>
        <row r="218">
          <cell r="A218" t="str">
            <v>GHQA1</v>
          </cell>
          <cell r="B218" t="str">
            <v>Have you recently been feeling perfectly well and in good health?</v>
          </cell>
          <cell r="C218" t="str">
            <v xml:space="preserve">Manga muchinzwa zvakanaka uye muine hutano hwakanaka here munguva pfupi yadarika? </v>
          </cell>
          <cell r="D218" t="str">
            <v>GHQ</v>
          </cell>
          <cell r="E218" t="str">
            <v>caregiver physical health status</v>
          </cell>
          <cell r="F218">
            <v>28</v>
          </cell>
          <cell r="G218" t="str">
            <v>A1</v>
          </cell>
          <cell r="H218" t="str">
            <v>betterusual4</v>
          </cell>
          <cell r="I218" t="str">
            <v>all</v>
          </cell>
          <cell r="J218" t="str">
            <v>all</v>
          </cell>
          <cell r="L218" t="str">
            <v>y</v>
          </cell>
          <cell r="M218">
            <v>1</v>
          </cell>
          <cell r="O218">
            <v>0</v>
          </cell>
          <cell r="P218">
            <v>0</v>
          </cell>
          <cell r="Q218" t="str">
            <v>no</v>
          </cell>
          <cell r="R218" t="str">
            <v>no</v>
          </cell>
          <cell r="S218" t="str">
            <v>Have you recently been feeling perfectly well and in good health?</v>
          </cell>
          <cell r="T218" t="str">
            <v xml:space="preserve">Manga muchinzwa zvakanaka uye muine hutano hwakanaka here munguva pfupi yadarika? </v>
          </cell>
        </row>
        <row r="219">
          <cell r="A219" t="str">
            <v>GHQA2</v>
          </cell>
          <cell r="B219" t="str">
            <v>Have you recently been feeling in need of a good tonic?</v>
          </cell>
          <cell r="C219" t="str">
            <v xml:space="preserve">Manga muchinzwa muchida chinhu chinokwanisa kukupai simba here munguva pfupi yadarika? </v>
          </cell>
          <cell r="D219" t="str">
            <v>GHQ</v>
          </cell>
          <cell r="E219" t="str">
            <v>caregiver physical health status</v>
          </cell>
          <cell r="F219">
            <v>28</v>
          </cell>
          <cell r="G219" t="str">
            <v>A2</v>
          </cell>
          <cell r="H219" t="str">
            <v>notusual4</v>
          </cell>
          <cell r="I219" t="str">
            <v>all</v>
          </cell>
          <cell r="J219" t="str">
            <v>all</v>
          </cell>
          <cell r="M219">
            <v>1</v>
          </cell>
          <cell r="O219">
            <v>0</v>
          </cell>
          <cell r="P219">
            <v>0</v>
          </cell>
          <cell r="Q219" t="str">
            <v>no</v>
          </cell>
          <cell r="R219" t="str">
            <v>no</v>
          </cell>
          <cell r="S219" t="str">
            <v>Have you recently been feeling in need of a good tonic?</v>
          </cell>
          <cell r="T219" t="str">
            <v xml:space="preserve">Manga muchinzwa muchida chinhu chinokwanisa kukupai simba here munguva pfupi yadarika? </v>
          </cell>
        </row>
        <row r="220">
          <cell r="A220" t="str">
            <v>GHQA3</v>
          </cell>
          <cell r="B220" t="str">
            <v>Have you recently been feeling run down and out of sorts?</v>
          </cell>
          <cell r="C220" t="str">
            <v>Manga muchinzwa kuneta kana kusvotwa here munguva pfupi yadarika?</v>
          </cell>
          <cell r="D220" t="str">
            <v>GHQ</v>
          </cell>
          <cell r="E220" t="str">
            <v>caregiver physical health status</v>
          </cell>
          <cell r="F220">
            <v>28</v>
          </cell>
          <cell r="G220" t="str">
            <v>A3</v>
          </cell>
          <cell r="H220" t="str">
            <v>notusual4</v>
          </cell>
          <cell r="I220" t="str">
            <v>all</v>
          </cell>
          <cell r="J220" t="str">
            <v>all</v>
          </cell>
          <cell r="M220">
            <v>1</v>
          </cell>
          <cell r="O220" t="str">
            <v/>
          </cell>
          <cell r="P220" t="str">
            <v>Manga muchinzwa kuneta kana semusiri imi here munguva pfupi yadarika?</v>
          </cell>
          <cell r="Q220" t="str">
            <v>no</v>
          </cell>
          <cell r="R220" t="str">
            <v>yes</v>
          </cell>
          <cell r="S220" t="str">
            <v>Have you recently been feeling run down and out of sorts?</v>
          </cell>
          <cell r="T220" t="str">
            <v>Manga muchinzwa kuneta kana semusiri imi here munguva pfupi yadarika?</v>
          </cell>
        </row>
        <row r="221">
          <cell r="A221" t="str">
            <v>GHQA4</v>
          </cell>
          <cell r="B221" t="str">
            <v>Have you recently felt that you are ill?</v>
          </cell>
          <cell r="C221" t="str">
            <v>Manga muchinzwa sekunge muri kurwara here munguva pfupi yadarika?</v>
          </cell>
          <cell r="D221" t="str">
            <v>GHQ</v>
          </cell>
          <cell r="E221" t="str">
            <v>caregiver physical health status</v>
          </cell>
          <cell r="F221">
            <v>28</v>
          </cell>
          <cell r="G221" t="str">
            <v>A4</v>
          </cell>
          <cell r="H221" t="str">
            <v>notusual4</v>
          </cell>
          <cell r="I221" t="str">
            <v>all</v>
          </cell>
          <cell r="J221" t="str">
            <v>all</v>
          </cell>
          <cell r="M221">
            <v>1</v>
          </cell>
          <cell r="O221">
            <v>0</v>
          </cell>
          <cell r="P221">
            <v>0</v>
          </cell>
          <cell r="Q221" t="str">
            <v>no</v>
          </cell>
          <cell r="R221" t="str">
            <v>no</v>
          </cell>
          <cell r="S221" t="str">
            <v>Have you recently felt that you are ill?</v>
          </cell>
          <cell r="T221" t="str">
            <v>Manga muchinzwa sekunge muri kurwara here munguva pfupi yadarika?</v>
          </cell>
        </row>
        <row r="222">
          <cell r="A222" t="str">
            <v>GHQA5</v>
          </cell>
          <cell r="B222" t="str">
            <v>Have you recently been getting any pains in your head?</v>
          </cell>
          <cell r="C222" t="str">
            <v>Manga muchimbonzwa marwadzo here mumusoro menyu munguva pfupi yadarika?</v>
          </cell>
          <cell r="D222" t="str">
            <v>GHQ</v>
          </cell>
          <cell r="E222" t="str">
            <v>caregiver physical health status</v>
          </cell>
          <cell r="F222">
            <v>28</v>
          </cell>
          <cell r="G222" t="str">
            <v>A5</v>
          </cell>
          <cell r="H222" t="str">
            <v>notusual4</v>
          </cell>
          <cell r="I222" t="str">
            <v>all</v>
          </cell>
          <cell r="J222" t="str">
            <v>all</v>
          </cell>
          <cell r="M222">
            <v>1</v>
          </cell>
          <cell r="O222">
            <v>0</v>
          </cell>
          <cell r="P222">
            <v>0</v>
          </cell>
          <cell r="Q222" t="str">
            <v>no</v>
          </cell>
          <cell r="R222" t="str">
            <v>no</v>
          </cell>
          <cell r="S222" t="str">
            <v>Have you recently been getting any pains in your head?</v>
          </cell>
          <cell r="T222" t="str">
            <v>Manga muchimbonzwa marwadzo here mumusoro menyu munguva pfupi yadarika?</v>
          </cell>
        </row>
        <row r="223">
          <cell r="A223" t="str">
            <v>GHQA6</v>
          </cell>
          <cell r="B223" t="str">
            <v>Have you recently been getting a feeling of tightness or pressure in your head?</v>
          </cell>
          <cell r="C223" t="str">
            <v>Manga muchimbonzwa kusungikana mumusoro menyu here kana kunzwa sekunge musoro wakazara zvinhu munguva pfupi yadarika?</v>
          </cell>
          <cell r="D223" t="str">
            <v>GHQ</v>
          </cell>
          <cell r="E223" t="str">
            <v>caregiver physical health status</v>
          </cell>
          <cell r="F223">
            <v>28</v>
          </cell>
          <cell r="G223" t="str">
            <v>A6</v>
          </cell>
          <cell r="H223" t="str">
            <v>notusual4</v>
          </cell>
          <cell r="I223" t="str">
            <v>all</v>
          </cell>
          <cell r="J223" t="str">
            <v>all</v>
          </cell>
          <cell r="M223">
            <v>1</v>
          </cell>
          <cell r="O223">
            <v>0</v>
          </cell>
          <cell r="P223" t="str">
            <v>Manga muchimbonzwa kusungikana mumusoro menyu here kana kunzwa sekunge musoro wenyu uri kuda kuputika here munguva pfupi yadarika?</v>
          </cell>
          <cell r="Q223" t="str">
            <v>no</v>
          </cell>
          <cell r="R223" t="str">
            <v>yes</v>
          </cell>
          <cell r="S223" t="str">
            <v>Have you recently been getting a feeling of tightness or pressure in your head?</v>
          </cell>
          <cell r="T223" t="str">
            <v>Manga muchimbonzwa kusungikana mumusoro menyu here kana kunzwa sekunge musoro wenyu uri kuda kuputika here munguva pfupi yadarika?</v>
          </cell>
        </row>
        <row r="224">
          <cell r="A224" t="str">
            <v>GHQA7</v>
          </cell>
          <cell r="B224" t="str">
            <v>Have you recently been having hot or cold spells?</v>
          </cell>
          <cell r="C224" t="str">
            <v>Manga muchimbonzwa muviri wenyu uchipindwa nechando kana kupiswa here munguva pfupi yadarika?</v>
          </cell>
          <cell r="D224" t="str">
            <v>GHQ</v>
          </cell>
          <cell r="E224" t="str">
            <v>caregiver physical health status</v>
          </cell>
          <cell r="F224">
            <v>28</v>
          </cell>
          <cell r="G224" t="str">
            <v>A7</v>
          </cell>
          <cell r="H224" t="str">
            <v>notusual4</v>
          </cell>
          <cell r="I224" t="str">
            <v>all</v>
          </cell>
          <cell r="J224" t="str">
            <v>all</v>
          </cell>
          <cell r="M224">
            <v>1</v>
          </cell>
          <cell r="O224">
            <v>0</v>
          </cell>
          <cell r="P224" t="str">
            <v>Manga muchimbonzwa kupiswa kana kupindwa nechando muviri wenyu here munguva pfupi yadarika?</v>
          </cell>
          <cell r="Q224" t="str">
            <v>no</v>
          </cell>
          <cell r="R224" t="str">
            <v>yes</v>
          </cell>
          <cell r="S224" t="str">
            <v>Have you recently been having hot or cold spells?</v>
          </cell>
          <cell r="T224" t="str">
            <v>Manga muchimbonzwa kupiswa kana kupindwa nechando muviri wenyu here munguva pfupi yadarika?</v>
          </cell>
        </row>
        <row r="225">
          <cell r="A225" t="str">
            <v>BADD_i1</v>
          </cell>
          <cell r="B225" t="str">
            <v>I'll continue with a few more questions about you and your child. Please tell me how likely it is that each thing will happen.</v>
          </cell>
          <cell r="C225" t="str">
            <v>Ndichaenderera mberi nemibvunzo mishomanana pamusoro penyu nemwana wenyu. Ndapota, ndiudzeiwo mukana wekuitika kwechinhu chega chega ichi.</v>
          </cell>
          <cell r="D225" t="str">
            <v>BADD</v>
          </cell>
          <cell r="G225" t="str">
            <v>_i1</v>
          </cell>
          <cell r="M225">
            <v>1</v>
          </cell>
          <cell r="O225">
            <v>0</v>
          </cell>
          <cell r="P225">
            <v>0</v>
          </cell>
          <cell r="Q225" t="str">
            <v>no</v>
          </cell>
          <cell r="R225" t="str">
            <v>no</v>
          </cell>
          <cell r="S225" t="str">
            <v>I'll continue with a few more questions about you and your child. Please tell me how likely it is that each thing will happen.</v>
          </cell>
          <cell r="T225" t="str">
            <v>Ndichaenderera mberi nemibvunzo mishomanana pamusoro penyu nemwana wenyu. Ndapota, ndiudzeiwo mukana wekuitika kwechinhu chega chega ichi.</v>
          </cell>
        </row>
        <row r="226">
          <cell r="A226" t="str">
            <v>BADD1</v>
          </cell>
          <cell r="B226" t="str">
            <v>Sometimes kids learn about their illness accidentally from someone else. How likely it is that your child will learn about [his/her] illness by accident?</v>
          </cell>
          <cell r="C226" t="str">
            <v>Dzimwe nguva vana vanongoerekana vaziva nezveurwere hwavo kubva kune mumwe munhu zvisingatarisirwe. Zvingaitike zvakadii kuti mwana wenyu achangoerekana aziva nezveurwere hwake zvisingatarisirwe?</v>
          </cell>
          <cell r="D226" t="str">
            <v>BADD</v>
          </cell>
          <cell r="E226" t="str">
            <v>fear accidental disclosure to the child</v>
          </cell>
          <cell r="F226">
            <v>4</v>
          </cell>
          <cell r="G226">
            <v>1</v>
          </cell>
          <cell r="H226" t="str">
            <v>likely4</v>
          </cell>
          <cell r="I226" t="str">
            <v>non-dislosed</v>
          </cell>
          <cell r="J226" t="str">
            <v>all</v>
          </cell>
          <cell r="M226">
            <v>1</v>
          </cell>
          <cell r="O226" t="str">
            <v>Sometimes children learn about their status accidentally from someone else. How likely it is that your child will learn about [his/her] status by accident?</v>
          </cell>
          <cell r="P226" t="str">
            <v>Dzimwe nguva vana vanongoerekana vaziva pavamire kubva kune mumwe munhu zvisingatarisirwe. Zvingaitike zvakadii kuti mwana wenyu achangoerekana aziva paamire zvisingatarisirwe?</v>
          </cell>
          <cell r="Q226" t="str">
            <v>yes</v>
          </cell>
          <cell r="R226" t="str">
            <v>yes</v>
          </cell>
          <cell r="S226" t="str">
            <v>Sometimes children learn about their status accidentally from someone else. How likely it is that your child will learn about [his/her] status by accident?</v>
          </cell>
          <cell r="T226" t="str">
            <v>Dzimwe nguva vana vanongoerekana vaziva pavamire kubva kune mumwe munhu zvisingatarisirwe. Zvingaitike zvakadii kuti mwana wenyu achangoerekana aziva paamire zvisingatarisirwe?</v>
          </cell>
        </row>
        <row r="227">
          <cell r="A227" t="str">
            <v>BADD2</v>
          </cell>
          <cell r="B227" t="str">
            <v>How much do you worry that your child will learn about [his/her] illness by accident?</v>
          </cell>
          <cell r="C227" t="str">
            <v>Munonetsekana zvakadii kuti mwana wenyu achangoerekana aziva nezveurwere hwake zvisingatarisirwe?</v>
          </cell>
          <cell r="D227" t="str">
            <v>BADD</v>
          </cell>
          <cell r="E227" t="str">
            <v>fear accidental disclosure to the child</v>
          </cell>
          <cell r="F227">
            <v>43</v>
          </cell>
          <cell r="G227">
            <v>2</v>
          </cell>
          <cell r="H227" t="str">
            <v>worried4</v>
          </cell>
          <cell r="I227" t="str">
            <v>non-dislosed</v>
          </cell>
          <cell r="J227" t="str">
            <v>all</v>
          </cell>
          <cell r="M227">
            <v>1</v>
          </cell>
          <cell r="O227" t="str">
            <v>How much do you worry that your child will learn about [his/her] status by accident?</v>
          </cell>
          <cell r="P227" t="str">
            <v>Munonetsekana zvakadii kuti mwana wenyu achangoerekana aziva paamire zvisingatarisirwe?</v>
          </cell>
          <cell r="Q227" t="str">
            <v>yes</v>
          </cell>
          <cell r="R227" t="str">
            <v>yes</v>
          </cell>
          <cell r="S227" t="str">
            <v>How much do you worry that your child will learn about [his/her] status by accident?</v>
          </cell>
          <cell r="T227" t="str">
            <v>Munonetsekana zvakadii kuti mwana wenyu achangoerekana aziva paamire zvisingatarisirwe?</v>
          </cell>
        </row>
        <row r="228">
          <cell r="A228" t="str">
            <v>BADD3</v>
          </cell>
          <cell r="B228" t="str">
            <v>How much do you worry that something will happen to you before you are able to tell your child about [his/her] illness yourself?</v>
          </cell>
          <cell r="C228" t="str">
            <v>Munonetsekana zvakadii kuti pane zvinhu zvichaitika kwamuri musati makwanisa kuudza mwana wenyu nezvehurwere hwake muri imimi?</v>
          </cell>
          <cell r="D228" t="str">
            <v>BADD</v>
          </cell>
          <cell r="E228" t="str">
            <v>risk of not disclosing</v>
          </cell>
          <cell r="F228">
            <v>42</v>
          </cell>
          <cell r="G228">
            <v>3</v>
          </cell>
          <cell r="H228" t="str">
            <v>worried4</v>
          </cell>
          <cell r="I228" t="str">
            <v>non-dislosed</v>
          </cell>
          <cell r="J228" t="str">
            <v>all</v>
          </cell>
          <cell r="M228">
            <v>1</v>
          </cell>
          <cell r="O228" t="str">
            <v>How much do you worry that something will happen to you before you are able to tell your child about [his/her] status yourself?</v>
          </cell>
          <cell r="P228" t="str">
            <v>Munonetsekana zvakadii kuti pane zvinhu zvichaitika kwamuri musati makwanisa kuudza mwana wenyu paamire muri imimi?</v>
          </cell>
          <cell r="Q228" t="str">
            <v>yes</v>
          </cell>
          <cell r="R228" t="str">
            <v>yes</v>
          </cell>
          <cell r="S228" t="str">
            <v>How much do you worry that something will happen to you before you are able to tell your child about [his/her] status yourself?</v>
          </cell>
          <cell r="T228" t="str">
            <v>Munonetsekana zvakadii kuti pane zvinhu zvichaitika kwamuri musati makwanisa kuudza mwana wenyu paamire muri imimi?</v>
          </cell>
        </row>
        <row r="229">
          <cell r="A229" t="str">
            <v>BADD4</v>
          </cell>
          <cell r="B229" t="str">
            <v>How likely is it that your child might become sexually active soon?</v>
          </cell>
          <cell r="C229" t="str">
            <v>Pane mukana wakadii wekuti mwana wenyu achatanga kuita zvepabonde  munguva pfupi inotevera?</v>
          </cell>
          <cell r="D229" t="str">
            <v>BADD</v>
          </cell>
          <cell r="E229" t="str">
            <v>that child will soon be sexually active</v>
          </cell>
          <cell r="F229">
            <v>41</v>
          </cell>
          <cell r="G229">
            <v>4</v>
          </cell>
          <cell r="H229" t="str">
            <v>likely4</v>
          </cell>
          <cell r="I229" t="str">
            <v>non-dislosed</v>
          </cell>
          <cell r="J229" t="str">
            <v>all</v>
          </cell>
          <cell r="M229">
            <v>1</v>
          </cell>
          <cell r="O229">
            <v>0</v>
          </cell>
          <cell r="P229">
            <v>0</v>
          </cell>
          <cell r="Q229" t="str">
            <v>no</v>
          </cell>
          <cell r="R229" t="str">
            <v>no</v>
          </cell>
          <cell r="S229" t="str">
            <v>How likely is it that your child might become sexually active soon?</v>
          </cell>
          <cell r="T229" t="str">
            <v>Pane mukana wakadii wekuti mwana wenyu achatanga kuita zvepabonde  munguva pfupi inotevera?</v>
          </cell>
        </row>
        <row r="230">
          <cell r="A230" t="str">
            <v>BADD5</v>
          </cell>
          <cell r="B230" t="str">
            <v>How much do you worry that your child will become sexually active before [he/she] learns about [his/her] illness?</v>
          </cell>
          <cell r="C230" t="str">
            <v>Munonetsekana zvakadii kuti mwana wenyu achatanga kuita zvepabonde asati ava kuziva nezveurwere hwake?</v>
          </cell>
          <cell r="D230" t="str">
            <v>BADD</v>
          </cell>
          <cell r="E230" t="str">
            <v>that child will soon be sexually active</v>
          </cell>
          <cell r="F230">
            <v>41</v>
          </cell>
          <cell r="G230">
            <v>5</v>
          </cell>
          <cell r="H230" t="str">
            <v>worried4</v>
          </cell>
          <cell r="I230" t="str">
            <v>non-dislosed</v>
          </cell>
          <cell r="J230" t="str">
            <v>all</v>
          </cell>
          <cell r="M230">
            <v>1</v>
          </cell>
          <cell r="O230" t="str">
            <v>How much do you worry that your child will become sexually active before [he/she] learns about [his/her] status?</v>
          </cell>
          <cell r="P230" t="str">
            <v>Munonetsekana zvakadii kuti mwana wenyu achatanga kuita zvepabonde asati ava kuziva paamire?</v>
          </cell>
          <cell r="Q230" t="str">
            <v>yes</v>
          </cell>
          <cell r="R230" t="str">
            <v>yes</v>
          </cell>
          <cell r="S230" t="str">
            <v>How much do you worry that your child will become sexually active before [he/she] learns about [his/her] status?</v>
          </cell>
          <cell r="T230" t="str">
            <v>Munonetsekana zvakadii kuti mwana wenyu achatanga kuita zvepabonde asati ava kuziva paamire?</v>
          </cell>
        </row>
        <row r="231">
          <cell r="A231" t="str">
            <v>BADD6</v>
          </cell>
          <cell r="B231" t="str">
            <v>How likely is it that your child would understand if you decided to tell [him/her] all about [his/her] illness today?</v>
          </cell>
          <cell r="C231" t="str">
            <v>Zvingaitike zvakadii kuti mwana wenyu anganzwisise kana mukafunga kumuudza zvese zveurwere hwake nhasi?</v>
          </cell>
          <cell r="D231" t="str">
            <v>BADD</v>
          </cell>
          <cell r="E231" t="str">
            <v>child won't understand diagnosis</v>
          </cell>
          <cell r="F231">
            <v>18</v>
          </cell>
          <cell r="G231">
            <v>6</v>
          </cell>
          <cell r="H231" t="str">
            <v>likely4</v>
          </cell>
          <cell r="I231" t="str">
            <v>non-dislosed</v>
          </cell>
          <cell r="J231" t="str">
            <v>all</v>
          </cell>
          <cell r="L231" t="str">
            <v>y</v>
          </cell>
          <cell r="M231">
            <v>1</v>
          </cell>
          <cell r="O231" t="str">
            <v>How likely is it that your child would understand if you decided today to tell [him/her] [his/her] status?</v>
          </cell>
          <cell r="P231" t="str">
            <v>Pane mukana wakadii wekuti mwana wenyu anganzwisise kana mukafunga kumuudza paamire nhasi?</v>
          </cell>
          <cell r="Q231" t="str">
            <v>yes</v>
          </cell>
          <cell r="R231" t="str">
            <v>yes</v>
          </cell>
          <cell r="S231" t="str">
            <v>How likely is it that your child would understand if you decided today to tell [him/her] [his/her] status?</v>
          </cell>
          <cell r="T231" t="str">
            <v>Pane mukana wakadii wekuti mwana wenyu anganzwisise kana mukafunga kumuudza paamire nhasi?</v>
          </cell>
        </row>
        <row r="232">
          <cell r="A232" t="str">
            <v>BADD7</v>
          </cell>
          <cell r="B232" t="str">
            <v>If your child learned about [his/her] illness today, how likely is it that [he/she] could turn to friends for emotional support?</v>
          </cell>
          <cell r="C232" t="str">
            <v>Kana mwana wenyu akaziva kuti ane urwere nhasi uno, zvingaitike zvakadii kuti angaende kushamwari dzake kuti dzimupe rutsigiro rwemupfungwa?</v>
          </cell>
          <cell r="D232" t="str">
            <v>BADD</v>
          </cell>
          <cell r="E232" t="str">
            <v>child has peer support network (formal or informal)</v>
          </cell>
          <cell r="F232">
            <v>82</v>
          </cell>
          <cell r="G232">
            <v>7</v>
          </cell>
          <cell r="H232" t="str">
            <v>likely4</v>
          </cell>
          <cell r="I232" t="str">
            <v>non-dislosed</v>
          </cell>
          <cell r="J232" t="str">
            <v>all</v>
          </cell>
          <cell r="L232" t="str">
            <v>y</v>
          </cell>
          <cell r="M232">
            <v>1</v>
          </cell>
          <cell r="O232" t="str">
            <v>If your child learned about [his/her] status today, how likely is it that [he/she] could turn to friends for emotional support?</v>
          </cell>
          <cell r="P232" t="str">
            <v>Kana mwana wenyu akaziva paamire nhasi uno, pane mukana wakadii wekuti angaende kushamwari dzake kuti dzimupe rutsigiro rwemupfungwa?</v>
          </cell>
          <cell r="Q232" t="str">
            <v>yes</v>
          </cell>
          <cell r="R232" t="str">
            <v>yes</v>
          </cell>
          <cell r="S232" t="str">
            <v>If your child learned about [his/her] status today, how likely is it that [he/she] could turn to friends for emotional support?</v>
          </cell>
          <cell r="T232" t="str">
            <v>Kana mwana wenyu akaziva paamire nhasi uno, pane mukana wakadii wekuti angaende kushamwari dzake kuti dzimupe rutsigiro rwemupfungwa?</v>
          </cell>
        </row>
        <row r="233">
          <cell r="A233" t="str">
            <v>BADD8</v>
          </cell>
          <cell r="B233" t="str">
            <v>If your child learned about [his/her] illness today, how likely is it that [he/she] could turn to other family members for emotional support?</v>
          </cell>
          <cell r="C233" t="str">
            <v>Kana mwana wenyu akaziva kuti ane urwere nhasi uno, zvingaitike zvakadii kuti angaende kune vamwe vemumhuri kuti vamupe rutsigiro rwemupfungwa?</v>
          </cell>
          <cell r="D233" t="str">
            <v>BADD</v>
          </cell>
          <cell r="E233" t="str">
            <v>perceived support from family for disclosure</v>
          </cell>
          <cell r="F233">
            <v>31</v>
          </cell>
          <cell r="G233">
            <v>8</v>
          </cell>
          <cell r="H233" t="str">
            <v>likely4</v>
          </cell>
          <cell r="I233" t="str">
            <v>non-dislosed</v>
          </cell>
          <cell r="J233" t="str">
            <v>all</v>
          </cell>
          <cell r="L233" t="str">
            <v>y</v>
          </cell>
          <cell r="M233">
            <v>1</v>
          </cell>
          <cell r="O233" t="str">
            <v xml:space="preserve"> If your child learned about [his/her] status today, how likely is it that [he/she] could turn to other family members for emotional support?</v>
          </cell>
          <cell r="P233" t="str">
            <v>Kana mwana wenyu akaziva paamire nhasi uno, pane mukana wakadii wekuti angaende kune vamwe vemumhuri kuti vamupe rutsigiro rwemupfungwa?</v>
          </cell>
          <cell r="Q233" t="str">
            <v>yes</v>
          </cell>
          <cell r="R233" t="str">
            <v>yes</v>
          </cell>
          <cell r="S233" t="str">
            <v xml:space="preserve"> If your child learned about [his/her] status today, how likely is it that [he/she] could turn to other family members for emotional support?</v>
          </cell>
          <cell r="T233" t="str">
            <v>Kana mwana wenyu akaziva paamire nhasi uno, pane mukana wakadii wekuti angaende kune vamwe vemumhuri kuti vamupe rutsigiro rwemupfungwa?</v>
          </cell>
        </row>
        <row r="234">
          <cell r="A234" t="str">
            <v>BADD9</v>
          </cell>
          <cell r="B234" t="str">
            <v>If you decided to tell your child about [his/her] illness, how likely is it that you could get help from other family members?</v>
          </cell>
          <cell r="C234" t="str">
            <v>Kana mukafunga kuudza mwana wenyu nezveurwere hwake, zvingaitike zvakadii kuti mungawane rubatsiro kubva kune vamwe vemumhuri?</v>
          </cell>
          <cell r="D234" t="str">
            <v>BADD</v>
          </cell>
          <cell r="E234" t="str">
            <v>perceived support from family for disclosure</v>
          </cell>
          <cell r="F234">
            <v>31</v>
          </cell>
          <cell r="G234">
            <v>9</v>
          </cell>
          <cell r="H234" t="str">
            <v>likely4</v>
          </cell>
          <cell r="I234" t="str">
            <v>non-dislosed</v>
          </cell>
          <cell r="J234" t="str">
            <v>all</v>
          </cell>
          <cell r="L234" t="str">
            <v>y</v>
          </cell>
          <cell r="M234">
            <v>1</v>
          </cell>
          <cell r="O234" t="str">
            <v>If you decided to tell your child about [his/her] status, how likely is it that you could get help from other family members?</v>
          </cell>
          <cell r="P234" t="str">
            <v>Kana mukafunga kuudza mwana wenyu paamire, pane mukana wakadii wekuti mungawane rubatsiro kubva kune vamwe vemumhuri?</v>
          </cell>
          <cell r="Q234" t="str">
            <v>yes</v>
          </cell>
          <cell r="R234" t="str">
            <v>yes</v>
          </cell>
          <cell r="S234" t="str">
            <v>If you decided to tell your child about [his/her] status, how likely is it that you could get help from other family members?</v>
          </cell>
          <cell r="T234" t="str">
            <v>Kana mukafunga kuudza mwana wenyu paamire, pane mukana wakadii wekuti mungawane rubatsiro kubva kune vamwe vemumhuri?</v>
          </cell>
        </row>
        <row r="235">
          <cell r="A235" t="str">
            <v>BADD_i2</v>
          </cell>
          <cell r="B235" t="str">
            <v>How much do you agree or disagree with these statements?</v>
          </cell>
          <cell r="C235" t="str">
            <v>Munobvumirana  kana kusatenderana zvakadini nezvirevo izvi?</v>
          </cell>
          <cell r="D235" t="str">
            <v>BADD</v>
          </cell>
          <cell r="G235" t="str">
            <v>_i2</v>
          </cell>
          <cell r="M235">
            <v>1</v>
          </cell>
          <cell r="O235" t="str">
            <v>How much do you agree or disagree with the following statements?</v>
          </cell>
          <cell r="P235" t="str">
            <v>Munobvumirana kana kusatenderana zvakadini nezvirevo zvinotevera?</v>
          </cell>
          <cell r="Q235" t="str">
            <v>yes</v>
          </cell>
          <cell r="R235" t="str">
            <v>yes</v>
          </cell>
          <cell r="S235" t="str">
            <v>How much do you agree or disagree with the following statements?</v>
          </cell>
          <cell r="T235" t="str">
            <v>Munobvumirana kana kusatenderana zvakadini nezvirevo zvinotevera?</v>
          </cell>
        </row>
        <row r="236">
          <cell r="A236" t="str">
            <v>BADD10</v>
          </cell>
          <cell r="B236" t="str">
            <v>My child has at least one very close friend.</v>
          </cell>
          <cell r="C236" t="str">
            <v>Mwana wangu ane shamwari yepedyo imwe chete hayo.</v>
          </cell>
          <cell r="D236" t="str">
            <v>BADD</v>
          </cell>
          <cell r="E236" t="str">
            <v>child has peer support network (formal or informal)</v>
          </cell>
          <cell r="F236">
            <v>82</v>
          </cell>
          <cell r="G236">
            <v>10</v>
          </cell>
          <cell r="H236" t="str">
            <v>agree4</v>
          </cell>
          <cell r="I236" t="str">
            <v>non-dislosed</v>
          </cell>
          <cell r="J236" t="str">
            <v>all</v>
          </cell>
          <cell r="L236" t="str">
            <v>y</v>
          </cell>
          <cell r="M236">
            <v>1</v>
          </cell>
          <cell r="O236">
            <v>0</v>
          </cell>
          <cell r="P236" t="str">
            <v>Mwana wangu ane shamwari yepamoyo imwe chete hayo.</v>
          </cell>
          <cell r="Q236" t="str">
            <v>no</v>
          </cell>
          <cell r="R236" t="str">
            <v>yes</v>
          </cell>
          <cell r="S236" t="str">
            <v>My child has at least one very close friend.</v>
          </cell>
          <cell r="T236" t="str">
            <v>Mwana wangu ane shamwari yepamoyo imwe chete hayo.</v>
          </cell>
        </row>
        <row r="237">
          <cell r="A237" t="str">
            <v>BADD11</v>
          </cell>
          <cell r="B237" t="str">
            <v>My child is too young to find out about [his/her] illness.</v>
          </cell>
          <cell r="C237" t="str">
            <v>Mwana wangu achiri mudiki zvakanyanya kuti azive nezveurwere hwake.</v>
          </cell>
          <cell r="D237" t="str">
            <v>BADD</v>
          </cell>
          <cell r="E237" t="str">
            <v>child won't understand diagnosis</v>
          </cell>
          <cell r="F237">
            <v>17</v>
          </cell>
          <cell r="G237">
            <v>11</v>
          </cell>
          <cell r="H237" t="str">
            <v>agree4</v>
          </cell>
          <cell r="I237" t="str">
            <v>non-dislosed</v>
          </cell>
          <cell r="J237" t="str">
            <v>all</v>
          </cell>
          <cell r="M237">
            <v>1</v>
          </cell>
          <cell r="O237" t="str">
            <v>My child is too young to find out about [his/her] status.</v>
          </cell>
          <cell r="P237" t="str">
            <v>Mwana wangu achiri mudiki zvakanyanya kuti azive paamire.</v>
          </cell>
          <cell r="Q237" t="str">
            <v>yes</v>
          </cell>
          <cell r="R237" t="str">
            <v>yes</v>
          </cell>
          <cell r="S237" t="str">
            <v>My child is too young to find out about [his/her] status.</v>
          </cell>
          <cell r="T237" t="str">
            <v>Mwana wangu achiri mudiki zvakanyanya kuti azive paamire.</v>
          </cell>
        </row>
        <row r="238">
          <cell r="A238" t="str">
            <v>BADD12</v>
          </cell>
          <cell r="B238" t="str">
            <v>It is best to keep sensitive issues like my child's illness a secret for as long as possible.</v>
          </cell>
          <cell r="C238" t="str">
            <v>Zviri nani kuchengeta nyaya dzinobata-bata dzakafanana neurwere hwemwana wangu dzakavanzika kwenguva yazvinokwanisika.</v>
          </cell>
          <cell r="D238" t="str">
            <v>BADD</v>
          </cell>
          <cell r="E238" t="str">
            <v>attitude toward discussing sensitive issues with child</v>
          </cell>
          <cell r="F238">
            <v>1</v>
          </cell>
          <cell r="G238">
            <v>12</v>
          </cell>
          <cell r="H238" t="str">
            <v>agree4</v>
          </cell>
          <cell r="I238" t="str">
            <v>non-dislosed</v>
          </cell>
          <cell r="J238" t="str">
            <v>all</v>
          </cell>
          <cell r="M238">
            <v>1</v>
          </cell>
          <cell r="O238" t="str">
            <v>It is best to keep sensitive issues like my child's status a secret for as long as possible.</v>
          </cell>
          <cell r="P238" t="str">
            <v>Zviri nani kuchengeta nyaya dzinobata-bata dzakafanana nepamire mwana wangu dzakavanzika kwenguva yazvinokwanisika.</v>
          </cell>
          <cell r="Q238" t="str">
            <v>yes</v>
          </cell>
          <cell r="R238" t="str">
            <v>yes</v>
          </cell>
          <cell r="S238" t="str">
            <v>It is best to keep sensitive issues like my child's status a secret for as long as possible.</v>
          </cell>
          <cell r="T238" t="str">
            <v>Zviri nani kuchengeta nyaya dzinobata-bata dzakafanana nepamire mwana wangu dzakavanzika kwenguva yazvinokwanisika.</v>
          </cell>
        </row>
        <row r="239">
          <cell r="A239" t="str">
            <v>BADD13</v>
          </cell>
          <cell r="B239" t="str">
            <v>There are important religious or cultural reasons for keeping my child's illness a secret from [him/her].</v>
          </cell>
          <cell r="C239" t="str">
            <v>Pane zvikonzero zviri maererano nezvitendero kana tsika dzedu zvinoita kuti ndivanzire mwana wangu urwere hwake.</v>
          </cell>
          <cell r="D239" t="str">
            <v>BADD</v>
          </cell>
          <cell r="E239" t="str">
            <v>religious/cultural beliefs</v>
          </cell>
          <cell r="F239">
            <v>14</v>
          </cell>
          <cell r="G239">
            <v>13</v>
          </cell>
          <cell r="H239" t="str">
            <v>agree4</v>
          </cell>
          <cell r="I239" t="str">
            <v>non-dislosed</v>
          </cell>
          <cell r="J239" t="str">
            <v>all</v>
          </cell>
          <cell r="M239">
            <v>1</v>
          </cell>
          <cell r="O239" t="str">
            <v>There are important religious or cultural reasons for keeping my child's status a secret from [him/her].</v>
          </cell>
          <cell r="P239" t="str">
            <v>Pane zvikonzero zviri maererano nezvitendero kana tsika dzedu zvinoita kuti ndivanzire mwana wangu paamire.</v>
          </cell>
          <cell r="Q239" t="str">
            <v>yes</v>
          </cell>
          <cell r="R239" t="str">
            <v>yes</v>
          </cell>
          <cell r="S239" t="str">
            <v>There are important religious or cultural reasons for keeping my child's status a secret from [him/her].</v>
          </cell>
          <cell r="T239" t="str">
            <v>Pane zvikonzero zviri maererano nezvitendero kana tsika dzedu zvinoita kuti ndivanzire mwana wangu paamire.</v>
          </cell>
        </row>
        <row r="240">
          <cell r="A240" t="str">
            <v>BADD14</v>
          </cell>
          <cell r="B240" t="str">
            <v>Talking with a child about sex will encourage them to become sexually active.</v>
          </cell>
          <cell r="C240" t="str">
            <v>Kutaura nyaya dzepabonde nevana kunovakurudzira kuti vaite zvepabonde</v>
          </cell>
          <cell r="D240" t="str">
            <v>BADD</v>
          </cell>
          <cell r="E240" t="str">
            <v>religious/cultural beliefs</v>
          </cell>
          <cell r="F240" t="str">
            <v>s4-5</v>
          </cell>
          <cell r="G240">
            <v>14</v>
          </cell>
          <cell r="H240" t="str">
            <v>agree4</v>
          </cell>
          <cell r="I240" t="str">
            <v>non-dislosed</v>
          </cell>
          <cell r="J240" t="str">
            <v>all</v>
          </cell>
          <cell r="M240">
            <v>1</v>
          </cell>
          <cell r="O240">
            <v>0</v>
          </cell>
          <cell r="P240" t="str">
            <v>Kutaura nyaya dzepabonde nemwana kunomukurudzira kuti aite zvepabonde</v>
          </cell>
          <cell r="Q240" t="str">
            <v>no</v>
          </cell>
          <cell r="R240" t="str">
            <v>yes</v>
          </cell>
          <cell r="S240" t="str">
            <v>Talking with a child about sex will encourage them to become sexually active.</v>
          </cell>
          <cell r="T240" t="str">
            <v>Kutaura nyaya dzepabonde nemwana kunomukurudzira kuti aite zvepabonde</v>
          </cell>
        </row>
        <row r="241">
          <cell r="A241" t="str">
            <v>BADD_i3</v>
          </cell>
          <cell r="B241" t="str">
            <v>Now I would like to ask you your thoughts about telling your child about [his/her] illness. Some caregivers think it's a good idea. Some don't.</v>
          </cell>
          <cell r="C241" t="str">
            <v>Iye zvino, ndiri kuda kukubvunzai zvamunofunga pamusoro pekuudza mwana wenyu nezveurwere hwake. Vamwe vachengeti vevana vanofunga kuti chinhu chakanaka. Vamwe havafunge sekudaro.</v>
          </cell>
          <cell r="D241" t="str">
            <v>BADD</v>
          </cell>
          <cell r="G241" t="str">
            <v>_i3</v>
          </cell>
          <cell r="M241">
            <v>1</v>
          </cell>
          <cell r="O241" t="str">
            <v>Now I would like to ask you your thoughts about telling your child about [his/her] status. Some caregivers think it's a good idea. Some don't.</v>
          </cell>
          <cell r="P241" t="str">
            <v>Iye zvino, ndiri kuda kukubvunzai zvamunofunga pamusoro pekuudza mwana wenyu paamire.Vamwe vachengeti vevana vanofunga kuti chinhu chakanaka. Vamwe havafunge sekudaro.</v>
          </cell>
          <cell r="Q241" t="str">
            <v>yes</v>
          </cell>
          <cell r="R241" t="str">
            <v>yes</v>
          </cell>
          <cell r="S241" t="str">
            <v>Now I would like to ask you your thoughts about telling your child about [his/her] status. Some caregivers think it's a good idea. Some don't.</v>
          </cell>
          <cell r="T241" t="str">
            <v>Iye zvino, ndiri kuda kukubvunzai zvamunofunga pamusoro pekuudza mwana wenyu paamire.Vamwe vachengeti vevana vanofunga kuti chinhu chakanaka. Vamwe havafunge sekudaro.</v>
          </cell>
        </row>
        <row r="242">
          <cell r="A242" t="str">
            <v>BADD_i4</v>
          </cell>
          <cell r="B242" t="str">
            <v>There are no right or wrong answers. First, please tell me how much you agree or disagree with the following statements.</v>
          </cell>
          <cell r="C242" t="str">
            <v>Hapana mhinduro dzakanaka kana dzakaipa. Chekutanga, ndapota ndiudzeiwo kuti munobvumirana kana kuti hamubvumirani zvakadii nemitsara inotevera.</v>
          </cell>
          <cell r="D242" t="str">
            <v>BADD</v>
          </cell>
          <cell r="G242" t="str">
            <v>_i4</v>
          </cell>
          <cell r="M242">
            <v>1</v>
          </cell>
          <cell r="O242">
            <v>0</v>
          </cell>
          <cell r="P242">
            <v>0</v>
          </cell>
          <cell r="Q242" t="str">
            <v>no</v>
          </cell>
          <cell r="R242" t="str">
            <v>no</v>
          </cell>
          <cell r="S242" t="str">
            <v>There are no right or wrong answers. First, please tell me how much you agree or disagree with the following statements.</v>
          </cell>
          <cell r="T242" t="str">
            <v>Hapana mhinduro dzakanaka kana dzakaipa. Chekutanga, ndapota ndiudzeiwo kuti munobvumirana kana kuti hamubvumirani zvakadii nemitsara inotevera.</v>
          </cell>
        </row>
        <row r="243">
          <cell r="A243" t="str">
            <v>BADD15</v>
          </cell>
          <cell r="B243" t="str">
            <v>My child has a right to know about [his/her] illness.</v>
          </cell>
          <cell r="C243" t="str">
            <v>Mwana wangu ane kodzero yekuziva nezveurwere hwake.</v>
          </cell>
          <cell r="D243" t="str">
            <v>BADD</v>
          </cell>
          <cell r="E243" t="str">
            <v>responsibility to inform/child right to know</v>
          </cell>
          <cell r="F243">
            <v>12</v>
          </cell>
          <cell r="G243">
            <v>15</v>
          </cell>
          <cell r="H243" t="str">
            <v>agree4</v>
          </cell>
          <cell r="I243" t="str">
            <v>non-dislosed</v>
          </cell>
          <cell r="J243" t="str">
            <v>all</v>
          </cell>
          <cell r="L243" t="str">
            <v>y</v>
          </cell>
          <cell r="M243">
            <v>1</v>
          </cell>
          <cell r="O243" t="str">
            <v>My child has a right to know about [his/her] status.</v>
          </cell>
          <cell r="P243" t="str">
            <v>Mwana wangu ane kodzero yekuziva paamire.</v>
          </cell>
          <cell r="Q243" t="str">
            <v>yes</v>
          </cell>
          <cell r="R243" t="str">
            <v>yes</v>
          </cell>
          <cell r="S243" t="str">
            <v>My child has a right to know about [his/her] status.</v>
          </cell>
          <cell r="T243" t="str">
            <v>Mwana wangu ane kodzero yekuziva paamire.</v>
          </cell>
        </row>
        <row r="244">
          <cell r="A244" t="str">
            <v>BADD16</v>
          </cell>
          <cell r="B244" t="str">
            <v>It's best to keep some things about [his/her] illness a secret from [him/her].</v>
          </cell>
          <cell r="C244" t="str">
            <v>Zvakanakisa kumuvanzira zvimwe zvinhu zviri maererano neurwere hwake.</v>
          </cell>
          <cell r="D244" t="str">
            <v>BADD</v>
          </cell>
          <cell r="E244" t="str">
            <v>responsibility to inform/child right to know</v>
          </cell>
          <cell r="F244">
            <v>13</v>
          </cell>
          <cell r="G244">
            <v>16</v>
          </cell>
          <cell r="H244" t="str">
            <v>agree4</v>
          </cell>
          <cell r="I244" t="str">
            <v>non-dislosed</v>
          </cell>
          <cell r="J244" t="str">
            <v>all</v>
          </cell>
          <cell r="M244">
            <v>1</v>
          </cell>
          <cell r="O244" t="str">
            <v>It's best to keep some things about [his/her] status a secret from [him/her].</v>
          </cell>
          <cell r="P244" t="str">
            <v>Zvakanakisa kumuvanzira zvimwe zvinhu zviri maererano nepaamire.</v>
          </cell>
          <cell r="Q244" t="str">
            <v>yes</v>
          </cell>
          <cell r="R244" t="str">
            <v>yes</v>
          </cell>
          <cell r="S244" t="str">
            <v>It's best to keep some things about [his/her] status a secret from [him/her].</v>
          </cell>
          <cell r="T244" t="str">
            <v>Zvakanakisa kumuvanzira zvimwe zvinhu zviri maererano nepaamire.</v>
          </cell>
        </row>
        <row r="245">
          <cell r="A245" t="str">
            <v>BADD17</v>
          </cell>
          <cell r="B245" t="str">
            <v>Sometimes it's best to give [him/her] false information about [his/her] illness to protect [him/her] from the truth.</v>
          </cell>
          <cell r="C245" t="str">
            <v>Dzimwe nguva zvakanakisa kumupa ruzivo rwusiri rwechokwadi maererano neurwere hwake kuitira kumudzivirira kubva kuchokwadi.</v>
          </cell>
          <cell r="D245" t="str">
            <v>BADD</v>
          </cell>
          <cell r="E245" t="str">
            <v>views on deception</v>
          </cell>
          <cell r="F245">
            <v>61</v>
          </cell>
          <cell r="G245">
            <v>17</v>
          </cell>
          <cell r="H245" t="str">
            <v>agree4</v>
          </cell>
          <cell r="I245" t="str">
            <v>non-dislosed</v>
          </cell>
          <cell r="J245" t="str">
            <v>all</v>
          </cell>
          <cell r="M245">
            <v>1</v>
          </cell>
          <cell r="O245" t="str">
            <v>Sometimes it's best to give [him/her] false information about [his/her] status to protect [him/her] from the truth.</v>
          </cell>
          <cell r="P245" t="str">
            <v>Dzimwe nguva zvakanakisa kumupa ruzivo rwusiri rwechokwadi maererano nepaamire kuitira kumudzivirira kubva kuchokwadi.</v>
          </cell>
          <cell r="Q245" t="str">
            <v>yes</v>
          </cell>
          <cell r="R245" t="str">
            <v>yes</v>
          </cell>
          <cell r="S245" t="str">
            <v>Sometimes it's best to give [him/her] false information about [his/her] status to protect [him/her] from the truth.</v>
          </cell>
          <cell r="T245" t="str">
            <v>Dzimwe nguva zvakanakisa kumupa ruzivo rwusiri rwechokwadi maererano nepaamire kuitira kumudzivirira kubva kuchokwadi.</v>
          </cell>
        </row>
        <row r="246">
          <cell r="A246" t="str">
            <v>BADD18</v>
          </cell>
          <cell r="B246" t="str">
            <v>Partial knowledge about [his/her] illness is enough to keep her taking medication to stay healthy.</v>
          </cell>
          <cell r="C246" t="str">
            <v>Kuziva rumwe rweruzivo maererano nehurwere hwake kunobatsira kuti atore mushonga agove nehutano.</v>
          </cell>
          <cell r="D246" t="str">
            <v>BADD</v>
          </cell>
          <cell r="E246" t="str">
            <v>responsibility to inform/child right to know</v>
          </cell>
          <cell r="F246">
            <v>9</v>
          </cell>
          <cell r="G246">
            <v>18</v>
          </cell>
          <cell r="H246" t="str">
            <v>agree4</v>
          </cell>
          <cell r="I246" t="str">
            <v>non-dislosed</v>
          </cell>
          <cell r="J246" t="str">
            <v>all</v>
          </cell>
          <cell r="M246">
            <v>1</v>
          </cell>
          <cell r="O246" t="str">
            <v>Partial knowledge about [his/her] status is enough to keep her taking medication to stay healthy.</v>
          </cell>
          <cell r="P246" t="str">
            <v>Kuziva rumwe rweruzivo maererano nepaamire kwakamukwanira kuti arambe achitora mushonga agove nehutano.</v>
          </cell>
          <cell r="Q246" t="str">
            <v>yes</v>
          </cell>
          <cell r="R246" t="str">
            <v>yes</v>
          </cell>
          <cell r="S246" t="str">
            <v>Partial knowledge about [his/her] status is enough to keep her taking medication to stay healthy.</v>
          </cell>
          <cell r="T246" t="str">
            <v>Kuziva rumwe rweruzivo maererano nepaamire kwakamukwanira kuti arambe achitora mushonga agove nehutano.</v>
          </cell>
        </row>
        <row r="247">
          <cell r="A247" t="str">
            <v>BADD19</v>
          </cell>
          <cell r="B247" t="str">
            <v>Caregivers like me should not be the one to tell the child about [his/her] illness. That should be left to doctors and nurses.</v>
          </cell>
          <cell r="C247" t="str">
            <v>Vachengeti vevana vakafanana neni havasirivo vanofanira kuudza mwana nezveurwere hwake. Izvi zvinofanira kusiyirwa kunanachiremba nevakoti.</v>
          </cell>
          <cell r="D247" t="str">
            <v>BADD</v>
          </cell>
          <cell r="E247" t="str">
            <v>responsibility to inform/child right to know</v>
          </cell>
          <cell r="F247">
            <v>45</v>
          </cell>
          <cell r="G247">
            <v>19</v>
          </cell>
          <cell r="H247" t="str">
            <v>agree4</v>
          </cell>
          <cell r="I247" t="str">
            <v>non-dislosed</v>
          </cell>
          <cell r="J247" t="str">
            <v>all</v>
          </cell>
          <cell r="M247">
            <v>1</v>
          </cell>
          <cell r="O247" t="str">
            <v>Caregivers like me should not be the one to tell the child about [his/her] status. That should be left to doctors and nurses.</v>
          </cell>
          <cell r="P247" t="str">
            <v>Vachengeti vevana vakafanana neni havasirivo vanofanira kuudza mwana paamire. Izvi zvinofanira kusiyirwa kunanachiremba nevakoti.</v>
          </cell>
          <cell r="Q247" t="str">
            <v>yes</v>
          </cell>
          <cell r="R247" t="str">
            <v>yes</v>
          </cell>
          <cell r="S247" t="str">
            <v>Caregivers like me should not be the one to tell the child about [his/her] status. That should be left to doctors and nurses.</v>
          </cell>
          <cell r="T247" t="str">
            <v>Vachengeti vevana vakafanana neni havasirivo vanofanira kuudza mwana paamire. Izvi zvinofanira kusiyirwa kunanachiremba nevakoti.</v>
          </cell>
        </row>
        <row r="248">
          <cell r="A248" t="str">
            <v>BADD20</v>
          </cell>
          <cell r="B248" t="str">
            <v>My child knows enough about HIV to understand [his/her] diagnosis.</v>
          </cell>
          <cell r="C248" t="str">
            <v>Mwana wangu anoziva zvakakwana maererano neHIV kuti anzwisise kuti anorwara nei.</v>
          </cell>
          <cell r="D248" t="str">
            <v>BADD</v>
          </cell>
          <cell r="E248" t="str">
            <v>child won't understand diagnosis</v>
          </cell>
          <cell r="F248">
            <v>18</v>
          </cell>
          <cell r="G248">
            <v>20</v>
          </cell>
          <cell r="H248" t="str">
            <v>agree4</v>
          </cell>
          <cell r="I248" t="str">
            <v>non-dislosed</v>
          </cell>
          <cell r="J248" t="str">
            <v>all</v>
          </cell>
          <cell r="L248" t="str">
            <v>y</v>
          </cell>
          <cell r="M248">
            <v>1</v>
          </cell>
          <cell r="O248">
            <v>0</v>
          </cell>
          <cell r="P248">
            <v>0</v>
          </cell>
          <cell r="Q248" t="str">
            <v>no</v>
          </cell>
          <cell r="R248" t="str">
            <v>no</v>
          </cell>
          <cell r="S248" t="str">
            <v>My child knows enough about HIV to understand [his/her] diagnosis.</v>
          </cell>
          <cell r="T248" t="str">
            <v>Mwana wangu anoziva zvakakwana maererano neHIV kuti anzwisise kuti anorwara nei.</v>
          </cell>
        </row>
        <row r="249">
          <cell r="A249" t="str">
            <v>BADD21</v>
          </cell>
          <cell r="B249" t="str">
            <v>My child is responsible and mature enough to be told about [his/her] diagnosis.</v>
          </cell>
          <cell r="C249" t="str">
            <v>Mwana wangu ava kuziva zvaanoita nekunzwisisa zvekuti ava kuudzika kuti anorwara nei.</v>
          </cell>
          <cell r="D249" t="str">
            <v>BADD</v>
          </cell>
          <cell r="E249" t="str">
            <v>child is responsible/mature</v>
          </cell>
          <cell r="F249">
            <v>17</v>
          </cell>
          <cell r="G249">
            <v>21</v>
          </cell>
          <cell r="H249" t="str">
            <v>agree4</v>
          </cell>
          <cell r="I249" t="str">
            <v>non-dislosed</v>
          </cell>
          <cell r="J249" t="str">
            <v>all</v>
          </cell>
          <cell r="L249" t="str">
            <v>y</v>
          </cell>
          <cell r="M249">
            <v>1</v>
          </cell>
          <cell r="O249">
            <v>0</v>
          </cell>
          <cell r="P249">
            <v>0</v>
          </cell>
          <cell r="Q249" t="str">
            <v>no</v>
          </cell>
          <cell r="R249" t="str">
            <v>no</v>
          </cell>
          <cell r="S249" t="str">
            <v>My child is responsible and mature enough to be told about [his/her] diagnosis.</v>
          </cell>
          <cell r="T249" t="str">
            <v>Mwana wangu ava kuziva zvaanoita nekunzwisisa zvekuti ava kuudzika kuti anorwara nei.</v>
          </cell>
        </row>
        <row r="250">
          <cell r="A250" t="str">
            <v>BADD22</v>
          </cell>
          <cell r="B250" t="str">
            <v>My child could keep [his/her] illness a secret if asked.</v>
          </cell>
          <cell r="C250" t="str">
            <v>Mwana wangu angakwanise kuchengetedza zveurwere hwake pasina mumwe waanoudza kana akaudzwa saizvozvo.</v>
          </cell>
          <cell r="D250" t="str">
            <v>BADD</v>
          </cell>
          <cell r="E250" t="str">
            <v>child can keep secrets</v>
          </cell>
          <cell r="F250">
            <v>36</v>
          </cell>
          <cell r="G250">
            <v>22</v>
          </cell>
          <cell r="H250" t="str">
            <v>agree4</v>
          </cell>
          <cell r="I250" t="str">
            <v>non-dislosed</v>
          </cell>
          <cell r="J250" t="str">
            <v>all</v>
          </cell>
          <cell r="L250" t="str">
            <v>y</v>
          </cell>
          <cell r="M250">
            <v>1</v>
          </cell>
          <cell r="O250" t="str">
            <v>My child could keep [his/her] status a secret if asked.</v>
          </cell>
          <cell r="P250" t="str">
            <v>Mwana wangu angakwanise kuchengetedza paamire pasina mumwe waanoudza kana akaudzwa saizvozvo.</v>
          </cell>
          <cell r="Q250" t="str">
            <v>yes</v>
          </cell>
          <cell r="R250" t="str">
            <v>yes</v>
          </cell>
          <cell r="S250" t="str">
            <v>My child could keep [his/her] status a secret if asked.</v>
          </cell>
          <cell r="T250" t="str">
            <v>Mwana wangu angakwanise kuchengetedza paamire pasina mumwe waanoudza kana akaudzwa saizvozvo.</v>
          </cell>
        </row>
        <row r="251">
          <cell r="A251" t="str">
            <v>BADD23</v>
          </cell>
          <cell r="B251" t="str">
            <v>My child is old enough to learn about [his/her] illness.</v>
          </cell>
          <cell r="C251" t="str">
            <v>Mwana wangu anyatsokura zvekuti ava kukwanisa kuziva nezveurwere hwake.</v>
          </cell>
          <cell r="D251" t="str">
            <v>BADD</v>
          </cell>
          <cell r="E251" t="str">
            <v>child age</v>
          </cell>
          <cell r="F251">
            <v>17</v>
          </cell>
          <cell r="G251">
            <v>23</v>
          </cell>
          <cell r="H251" t="str">
            <v>agree4</v>
          </cell>
          <cell r="I251" t="str">
            <v>non-dislosed</v>
          </cell>
          <cell r="J251" t="str">
            <v>all</v>
          </cell>
          <cell r="L251" t="str">
            <v>y</v>
          </cell>
          <cell r="M251">
            <v>1</v>
          </cell>
          <cell r="O251" t="str">
            <v>My child is old enough to learn about [his/her] status.</v>
          </cell>
          <cell r="P251" t="str">
            <v>Mwana wangu anyatsokura zvekuti ava kukwanisa kuziva paamire.</v>
          </cell>
          <cell r="Q251" t="str">
            <v>yes</v>
          </cell>
          <cell r="R251" t="str">
            <v>yes</v>
          </cell>
          <cell r="S251" t="str">
            <v>My child is old enough to learn about [his/her] status.</v>
          </cell>
          <cell r="T251" t="str">
            <v>Mwana wangu anyatsokura zvekuti ava kukwanisa kuziva paamire.</v>
          </cell>
        </row>
        <row r="252">
          <cell r="A252" t="str">
            <v>BADD24</v>
          </cell>
          <cell r="B252" t="str">
            <v>My child is strong enough emotionally to handle learning about [his/her] illness.</v>
          </cell>
          <cell r="C252" t="str">
            <v>Mwana wangu anyatsosimba mupfungwa zvekukwanisa kuziva zvekuita kana akaziva nezveurwere hwake.</v>
          </cell>
          <cell r="D252" t="str">
            <v>BADD</v>
          </cell>
          <cell r="E252" t="str">
            <v>child can handle news</v>
          </cell>
          <cell r="F252">
            <v>32</v>
          </cell>
          <cell r="G252">
            <v>24</v>
          </cell>
          <cell r="H252" t="str">
            <v>agree4</v>
          </cell>
          <cell r="I252" t="str">
            <v>non-dislosed</v>
          </cell>
          <cell r="J252" t="str">
            <v>all</v>
          </cell>
          <cell r="L252" t="str">
            <v>y</v>
          </cell>
          <cell r="M252">
            <v>1</v>
          </cell>
          <cell r="O252" t="str">
            <v>My child is strong enough emotionally to handle learning about [his/her] status.</v>
          </cell>
          <cell r="P252" t="str">
            <v>Mwana wangu akanyatsosimba mupfungwa zvekukwanisa kugamuchira kana akaziva paamire.</v>
          </cell>
          <cell r="Q252" t="str">
            <v>yes</v>
          </cell>
          <cell r="R252" t="str">
            <v>yes</v>
          </cell>
          <cell r="S252" t="str">
            <v>My child is strong enough emotionally to handle learning about [his/her] status.</v>
          </cell>
          <cell r="T252" t="str">
            <v>Mwana wangu akanyatsosimba mupfungwa zvekukwanisa kugamuchira kana akaziva paamire.</v>
          </cell>
        </row>
        <row r="253">
          <cell r="A253" t="str">
            <v>BADD25</v>
          </cell>
          <cell r="B253" t="str">
            <v>Telling my child about [his/her] illness will be a process that unfolds over time.</v>
          </cell>
          <cell r="C253" t="str">
            <v>Kuudza mwana wangu nezveurwere hwake chiitiko chichaitika zvishoma nezvishoma kwenguva yakareba.</v>
          </cell>
          <cell r="D253" t="str">
            <v>BADD</v>
          </cell>
          <cell r="E253" t="str">
            <v>one time event or process</v>
          </cell>
          <cell r="F253">
            <v>54</v>
          </cell>
          <cell r="G253">
            <v>25</v>
          </cell>
          <cell r="H253" t="str">
            <v>agree4</v>
          </cell>
          <cell r="I253" t="str">
            <v>non-dislosed</v>
          </cell>
          <cell r="J253" t="str">
            <v>all</v>
          </cell>
          <cell r="L253" t="str">
            <v>y</v>
          </cell>
          <cell r="M253">
            <v>1</v>
          </cell>
          <cell r="O253" t="str">
            <v>Telling my child about [his/her] status will be a process that unfolds over time.</v>
          </cell>
          <cell r="P253" t="str">
            <v>Kuudza mwana wangu paamire chiitiko chichaitika kwenguva zvishoma nezvishoma.</v>
          </cell>
          <cell r="Q253" t="str">
            <v>yes</v>
          </cell>
          <cell r="R253" t="str">
            <v>yes</v>
          </cell>
          <cell r="S253" t="str">
            <v>Telling my child about [his/her] status will be a process that unfolds over time.</v>
          </cell>
          <cell r="T253" t="str">
            <v>Kuudza mwana wangu paamire chiitiko chichaitika kwenguva zvishoma nezvishoma.</v>
          </cell>
        </row>
        <row r="254">
          <cell r="A254" t="str">
            <v>BADD26</v>
          </cell>
          <cell r="B254" t="str">
            <v>My child's other caregiver and I feel the same way about telling our child about [his/her] illness.</v>
          </cell>
          <cell r="C254" t="str">
            <v>Ini nemumwe muchengeti wemwana wangu tinofunga zvimwe chete maererano nekuudza mwana wedu nezveurwere hwake.</v>
          </cell>
          <cell r="D254" t="str">
            <v>BADD</v>
          </cell>
          <cell r="E254" t="str">
            <v>perceived support from family for disclosure</v>
          </cell>
          <cell r="F254">
            <v>31</v>
          </cell>
          <cell r="G254">
            <v>26</v>
          </cell>
          <cell r="H254" t="str">
            <v>agree4</v>
          </cell>
          <cell r="I254" t="str">
            <v>non-dislosed</v>
          </cell>
          <cell r="J254" t="str">
            <v>all</v>
          </cell>
          <cell r="L254" t="str">
            <v>y</v>
          </cell>
          <cell r="M254">
            <v>1</v>
          </cell>
          <cell r="O254" t="str">
            <v>My child's other caregiver and I feel the same way about telling our child about [his/her] status.</v>
          </cell>
          <cell r="P254" t="str">
            <v>Mumwe muchengeti wemwana wangu pamwe chete neni tinofunga zvimwe chete maererano nekuudza mwana wedu paamire.</v>
          </cell>
          <cell r="Q254" t="str">
            <v>yes</v>
          </cell>
          <cell r="R254" t="str">
            <v>yes</v>
          </cell>
          <cell r="S254" t="str">
            <v>My child's other caregiver and I feel the same way about telling our child about [his/her] status.</v>
          </cell>
          <cell r="T254" t="str">
            <v>Mumwe muchengeti wemwana wangu pamwe chete neni tinofunga zvimwe chete maererano nekuudza mwana wedu paamire.</v>
          </cell>
        </row>
        <row r="255">
          <cell r="A255" t="str">
            <v>doesKnow_1</v>
          </cell>
          <cell r="B255" t="str">
            <v>What have YOU already told your child about [his/her] illness?</v>
          </cell>
          <cell r="C255" t="str">
            <v>Makatoudza mwana wenyu kuti chii maererano neurwere hwake?</v>
          </cell>
          <cell r="D255" t="str">
            <v>doesKnow</v>
          </cell>
          <cell r="G255" t="str">
            <v>_1</v>
          </cell>
          <cell r="M255">
            <v>1</v>
          </cell>
          <cell r="O255" t="e">
            <v>#N/A</v>
          </cell>
          <cell r="P255" t="e">
            <v>#N/A</v>
          </cell>
          <cell r="Q255" t="str">
            <v>no</v>
          </cell>
          <cell r="R255" t="str">
            <v>no</v>
          </cell>
          <cell r="S255" t="str">
            <v>What have YOU already told your child about [his/her] illness?</v>
          </cell>
          <cell r="T255" t="str">
            <v>Makatoudza mwana wenyu kuti chii maererano neurwere hwake?</v>
          </cell>
        </row>
        <row r="256">
          <cell r="A256" t="str">
            <v>doesKnow2</v>
          </cell>
          <cell r="B256" t="str">
            <v>Any details about [his/her] disease?</v>
          </cell>
          <cell r="C256" t="str">
            <v>Zvipi zvazvo zvakanangana neurwere hwake?</v>
          </cell>
          <cell r="D256" t="str">
            <v>doesKnow</v>
          </cell>
          <cell r="E256" t="str">
            <v>partial or full disclosure (actual act of)</v>
          </cell>
          <cell r="F256">
            <v>6</v>
          </cell>
          <cell r="G256">
            <v>2</v>
          </cell>
          <cell r="H256" t="str">
            <v>yndr</v>
          </cell>
          <cell r="I256" t="str">
            <v>non-dislosed</v>
          </cell>
          <cell r="J256" t="str">
            <v>all</v>
          </cell>
          <cell r="M256">
            <v>1</v>
          </cell>
          <cell r="O256" t="e">
            <v>#N/A</v>
          </cell>
          <cell r="P256" t="e">
            <v>#N/A</v>
          </cell>
          <cell r="Q256" t="str">
            <v>no</v>
          </cell>
          <cell r="R256" t="str">
            <v>no</v>
          </cell>
          <cell r="S256" t="str">
            <v>Any details about [his/her] disease?</v>
          </cell>
          <cell r="T256" t="str">
            <v>Zvipi zvazvo zvakanangana neurwere hwake?</v>
          </cell>
        </row>
        <row r="257">
          <cell r="A257" t="str">
            <v>doesKnow3</v>
          </cell>
          <cell r="B257" t="str">
            <v>That the pills [he/she] takes are medication for an illness?</v>
          </cell>
          <cell r="C257" t="str">
            <v>Kuti mapiritsi aanonwa mushonga wechirwere?</v>
          </cell>
          <cell r="D257" t="str">
            <v>doesKnow</v>
          </cell>
          <cell r="E257" t="str">
            <v>partial or full disclosure (actual act of)</v>
          </cell>
          <cell r="F257">
            <v>56</v>
          </cell>
          <cell r="G257">
            <v>3</v>
          </cell>
          <cell r="H257" t="str">
            <v>yndr</v>
          </cell>
          <cell r="I257" t="str">
            <v>non-dislosed</v>
          </cell>
          <cell r="J257" t="str">
            <v>all</v>
          </cell>
          <cell r="M257">
            <v>1</v>
          </cell>
          <cell r="O257" t="e">
            <v>#N/A</v>
          </cell>
          <cell r="P257" t="e">
            <v>#N/A</v>
          </cell>
          <cell r="Q257" t="str">
            <v>no</v>
          </cell>
          <cell r="R257" t="str">
            <v>no</v>
          </cell>
          <cell r="S257" t="str">
            <v>That the pills [he/she] takes are medication for an illness?</v>
          </cell>
          <cell r="T257" t="str">
            <v>Kuti mapiritsi aanonwa mushonga wechirwere?</v>
          </cell>
        </row>
        <row r="258">
          <cell r="A258" t="str">
            <v>doesKnow4</v>
          </cell>
          <cell r="B258" t="str">
            <v>That the illness [he/she] has is called HIV?</v>
          </cell>
          <cell r="C258" t="str">
            <v>Kuti chirwere chaainacho chinonzi HIV?</v>
          </cell>
          <cell r="D258" t="str">
            <v>doesKnow</v>
          </cell>
          <cell r="E258" t="str">
            <v>partial or full disclosure (actual act of)</v>
          </cell>
          <cell r="F258">
            <v>74</v>
          </cell>
          <cell r="G258">
            <v>4</v>
          </cell>
          <cell r="H258" t="str">
            <v>yndr</v>
          </cell>
          <cell r="I258" t="str">
            <v>non-dislosed</v>
          </cell>
          <cell r="J258" t="str">
            <v>all</v>
          </cell>
          <cell r="M258">
            <v>1</v>
          </cell>
          <cell r="O258" t="e">
            <v>#N/A</v>
          </cell>
          <cell r="P258" t="e">
            <v>#N/A</v>
          </cell>
          <cell r="Q258" t="str">
            <v>no</v>
          </cell>
          <cell r="R258" t="str">
            <v>no</v>
          </cell>
          <cell r="S258" t="str">
            <v>That the illness [he/she] has is called HIV?</v>
          </cell>
          <cell r="T258" t="str">
            <v>Kuti chirwere chaainacho chinonzi HIV?</v>
          </cell>
        </row>
        <row r="259">
          <cell r="A259" t="str">
            <v>doesKnow5</v>
          </cell>
          <cell r="B259" t="str">
            <v>The consequences and implications of being HIV positive?</v>
          </cell>
          <cell r="C259" t="str">
            <v>Zvinoitika kuburikidza nekuva kana zvazvinoreva kuva neHIV?</v>
          </cell>
          <cell r="D259" t="str">
            <v>doesKnow</v>
          </cell>
          <cell r="E259" t="str">
            <v>partial or full disclosure (actual act of)</v>
          </cell>
          <cell r="F259">
            <v>41</v>
          </cell>
          <cell r="G259">
            <v>5</v>
          </cell>
          <cell r="H259" t="str">
            <v>yndr</v>
          </cell>
          <cell r="I259" t="str">
            <v>non-dislosed</v>
          </cell>
          <cell r="J259" t="str">
            <v>all</v>
          </cell>
          <cell r="M259">
            <v>1</v>
          </cell>
          <cell r="O259" t="e">
            <v>#N/A</v>
          </cell>
          <cell r="P259" t="e">
            <v>#N/A</v>
          </cell>
          <cell r="Q259" t="str">
            <v>no</v>
          </cell>
          <cell r="R259" t="str">
            <v>no</v>
          </cell>
          <cell r="S259" t="str">
            <v>The consequences and implications of being HIV positive?</v>
          </cell>
          <cell r="T259" t="str">
            <v>Zvinoitika kuburikidza nekuva kana zvazvinoreva kuva neHIV?</v>
          </cell>
        </row>
        <row r="260">
          <cell r="A260" t="str">
            <v>doesKnow6</v>
          </cell>
          <cell r="B260" t="str">
            <v>How [he/she] was infected with HIV?</v>
          </cell>
          <cell r="C260" t="str">
            <v>Mawaniro aakaita HIV?</v>
          </cell>
          <cell r="D260" t="str">
            <v>doesKnow</v>
          </cell>
          <cell r="E260" t="str">
            <v>partial or full disclosure (actual act of)</v>
          </cell>
          <cell r="F260" t="str">
            <v>s1-2</v>
          </cell>
          <cell r="G260">
            <v>6</v>
          </cell>
          <cell r="H260" t="str">
            <v>yndr</v>
          </cell>
          <cell r="I260" t="str">
            <v>non-dislosed</v>
          </cell>
          <cell r="J260" t="str">
            <v>all</v>
          </cell>
          <cell r="M260">
            <v>1</v>
          </cell>
          <cell r="O260" t="e">
            <v>#N/A</v>
          </cell>
          <cell r="P260" t="e">
            <v>#N/A</v>
          </cell>
          <cell r="Q260" t="str">
            <v>no</v>
          </cell>
          <cell r="R260" t="str">
            <v>no</v>
          </cell>
          <cell r="S260" t="str">
            <v>How [he/she] was infected with HIV?</v>
          </cell>
          <cell r="T260" t="str">
            <v>Mawaniro aakaita HIV?</v>
          </cell>
        </row>
        <row r="261">
          <cell r="A261" t="str">
            <v>doesKnow7</v>
          </cell>
          <cell r="B261" t="str">
            <v>The fact that [he/she] could pass the infection to someone else?</v>
          </cell>
          <cell r="C261" t="str">
            <v>Kuti anokwanisa kutapurira HIV kune mumwe munhu?</v>
          </cell>
          <cell r="D261" t="str">
            <v>doesKnow</v>
          </cell>
          <cell r="E261" t="str">
            <v>partial or full disclosure (actual act of)</v>
          </cell>
          <cell r="F261">
            <v>41</v>
          </cell>
          <cell r="G261">
            <v>7</v>
          </cell>
          <cell r="H261" t="str">
            <v>yndr</v>
          </cell>
          <cell r="I261" t="str">
            <v>non-dislosed</v>
          </cell>
          <cell r="J261" t="str">
            <v>all</v>
          </cell>
          <cell r="M261">
            <v>1</v>
          </cell>
          <cell r="O261" t="e">
            <v>#N/A</v>
          </cell>
          <cell r="P261" t="e">
            <v>#N/A</v>
          </cell>
          <cell r="Q261" t="str">
            <v>no</v>
          </cell>
          <cell r="R261" t="str">
            <v>no</v>
          </cell>
          <cell r="S261" t="str">
            <v>The fact that [he/she] could pass the infection to someone else?</v>
          </cell>
          <cell r="T261" t="str">
            <v>Kuti anokwanisa kutapurira HIV kune mumwe munhu?</v>
          </cell>
        </row>
        <row r="262">
          <cell r="A262" t="str">
            <v>shouldKnow_1</v>
          </cell>
          <cell r="B262" t="str">
            <v>At this age, do you think your child should know:</v>
          </cell>
          <cell r="C262" t="str">
            <v>Pazera iri, munofunga kuti mwana wenyu anofanira kuziva:</v>
          </cell>
          <cell r="D262" t="str">
            <v>shouldKnow</v>
          </cell>
          <cell r="G262" t="str">
            <v>_1</v>
          </cell>
          <cell r="M262">
            <v>1</v>
          </cell>
          <cell r="O262">
            <v>0</v>
          </cell>
          <cell r="P262">
            <v>0</v>
          </cell>
          <cell r="Q262" t="str">
            <v>no</v>
          </cell>
          <cell r="R262" t="str">
            <v>no</v>
          </cell>
          <cell r="S262" t="str">
            <v>At this age, do you think your child should know:</v>
          </cell>
          <cell r="T262" t="str">
            <v>Pazera iri, munofunga kuti mwana wenyu anofanira kuziva:</v>
          </cell>
        </row>
        <row r="263">
          <cell r="A263" t="str">
            <v>shouldKnow1</v>
          </cell>
          <cell r="B263" t="str">
            <v>Any details about [his/her] disease?</v>
          </cell>
          <cell r="C263" t="str">
            <v>Zvipi zvazvo zvakanangana neurwere hwake?</v>
          </cell>
          <cell r="D263" t="str">
            <v>shouldKnow</v>
          </cell>
          <cell r="E263" t="str">
            <v>caregiver's beliefs regarding what child should know about illness</v>
          </cell>
          <cell r="F263">
            <v>12</v>
          </cell>
          <cell r="G263">
            <v>1</v>
          </cell>
          <cell r="H263" t="str">
            <v>yndr</v>
          </cell>
          <cell r="I263" t="str">
            <v>non-dislosed</v>
          </cell>
          <cell r="J263" t="str">
            <v>all</v>
          </cell>
          <cell r="M263">
            <v>1</v>
          </cell>
          <cell r="O263" t="str">
            <v>Any details about [his/her] status?</v>
          </cell>
          <cell r="P263" t="str">
            <v>Chero chinhu zvacho chine chekuita status hwake?</v>
          </cell>
          <cell r="Q263" t="str">
            <v>yes</v>
          </cell>
          <cell r="R263" t="str">
            <v>yes</v>
          </cell>
          <cell r="S263" t="str">
            <v>Any details about [his/her] status?</v>
          </cell>
          <cell r="T263" t="str">
            <v>Chero chinhu zvacho chine chekuita status hwake?</v>
          </cell>
        </row>
        <row r="264">
          <cell r="A264" t="str">
            <v>shouldKnow2</v>
          </cell>
          <cell r="B264" t="str">
            <v>That the pills [he/she] takes are medication for an illness?</v>
          </cell>
          <cell r="C264" t="str">
            <v>Kuti mapiritsi aanonwa mushonga wechirwere?</v>
          </cell>
          <cell r="D264" t="str">
            <v>shouldKnow</v>
          </cell>
          <cell r="E264" t="str">
            <v>caregiver's beliefs regarding what child should know about illness</v>
          </cell>
          <cell r="F264">
            <v>12</v>
          </cell>
          <cell r="G264">
            <v>2</v>
          </cell>
          <cell r="H264" t="str">
            <v>yndr</v>
          </cell>
          <cell r="I264" t="str">
            <v>non-dislosed</v>
          </cell>
          <cell r="J264" t="str">
            <v>all</v>
          </cell>
          <cell r="M264">
            <v>1</v>
          </cell>
          <cell r="O264" t="str">
            <v>That the pills [he/she] takes are medication for an illness?</v>
          </cell>
          <cell r="P264" t="str">
            <v>Kuti mapiritsi aanonwa mushonga weurwere?</v>
          </cell>
          <cell r="Q264" t="str">
            <v>yes</v>
          </cell>
          <cell r="R264" t="str">
            <v>yes</v>
          </cell>
          <cell r="S264" t="str">
            <v>That the pills [he/she] takes are medication for an illness?</v>
          </cell>
          <cell r="T264" t="str">
            <v>Kuti mapiritsi aanonwa mushonga weurwere?</v>
          </cell>
        </row>
        <row r="265">
          <cell r="A265" t="str">
            <v>shouldKnow3</v>
          </cell>
          <cell r="B265" t="str">
            <v>That the illness [he/she] has is called HIV?</v>
          </cell>
          <cell r="C265" t="str">
            <v>Kuti chirwere chaainacho chinonzi HIV?</v>
          </cell>
          <cell r="D265" t="str">
            <v>shouldKnow</v>
          </cell>
          <cell r="E265" t="str">
            <v>caregiver's beliefs regarding what child should know about illness</v>
          </cell>
          <cell r="F265">
            <v>12</v>
          </cell>
          <cell r="G265">
            <v>3</v>
          </cell>
          <cell r="H265" t="str">
            <v>yndr</v>
          </cell>
          <cell r="I265" t="str">
            <v>non-dislosed</v>
          </cell>
          <cell r="J265" t="str">
            <v>all</v>
          </cell>
          <cell r="M265">
            <v>1</v>
          </cell>
          <cell r="O265">
            <v>0</v>
          </cell>
          <cell r="P265" t="str">
            <v>Kuti urwere hwaainahwo hunonzi HIV?</v>
          </cell>
          <cell r="Q265" t="str">
            <v>no</v>
          </cell>
          <cell r="R265" t="str">
            <v>yes</v>
          </cell>
          <cell r="S265" t="str">
            <v>That the illness [he/she] has is called HIV?</v>
          </cell>
          <cell r="T265" t="str">
            <v>Kuti urwere hwaainahwo hunonzi HIV?</v>
          </cell>
        </row>
        <row r="266">
          <cell r="A266" t="str">
            <v>shouldKnow4</v>
          </cell>
          <cell r="B266" t="str">
            <v>The consequences and implications of being HIV positive?</v>
          </cell>
          <cell r="C266" t="str">
            <v>Zvinoitika kuburikidza nekuva kana zvazvinoreva kuva neHIV?</v>
          </cell>
          <cell r="D266" t="str">
            <v>shouldKnow</v>
          </cell>
          <cell r="E266" t="str">
            <v>caregiver's beliefs regarding what child should know about illness</v>
          </cell>
          <cell r="F266">
            <v>12</v>
          </cell>
          <cell r="G266">
            <v>4</v>
          </cell>
          <cell r="H266" t="str">
            <v>yndr</v>
          </cell>
          <cell r="I266" t="str">
            <v>non-dislosed</v>
          </cell>
          <cell r="J266" t="str">
            <v>all</v>
          </cell>
          <cell r="M266">
            <v>1</v>
          </cell>
          <cell r="O266">
            <v>0</v>
          </cell>
          <cell r="P266">
            <v>0</v>
          </cell>
          <cell r="Q266" t="str">
            <v>no</v>
          </cell>
          <cell r="R266" t="str">
            <v>no</v>
          </cell>
          <cell r="S266" t="str">
            <v>The consequences and implications of being HIV positive?</v>
          </cell>
          <cell r="T266" t="str">
            <v>Zvinoitika kuburikidza nekuva kana zvazvinoreva kuva neHIV?</v>
          </cell>
        </row>
        <row r="267">
          <cell r="A267" t="str">
            <v>shouldKnow5</v>
          </cell>
          <cell r="B267" t="str">
            <v>How [he/she] was infected with HIV?</v>
          </cell>
          <cell r="C267" t="str">
            <v>Mawaniro aakaita HIV?</v>
          </cell>
          <cell r="D267" t="str">
            <v>shouldKnow</v>
          </cell>
          <cell r="E267" t="str">
            <v>caregiver's beliefs regarding what child should know about illness</v>
          </cell>
          <cell r="F267">
            <v>12</v>
          </cell>
          <cell r="G267">
            <v>5</v>
          </cell>
          <cell r="H267" t="str">
            <v>yndr</v>
          </cell>
          <cell r="I267" t="str">
            <v>non-dislosed</v>
          </cell>
          <cell r="J267" t="str">
            <v>all</v>
          </cell>
          <cell r="M267">
            <v>1</v>
          </cell>
          <cell r="O267">
            <v>0</v>
          </cell>
          <cell r="P267">
            <v>0</v>
          </cell>
          <cell r="Q267" t="str">
            <v>no</v>
          </cell>
          <cell r="R267" t="str">
            <v>no</v>
          </cell>
          <cell r="S267" t="str">
            <v>How [he/she] was infected with HIV?</v>
          </cell>
          <cell r="T267" t="str">
            <v>Mawaniro aakaita HIV?</v>
          </cell>
        </row>
        <row r="268">
          <cell r="A268" t="str">
            <v>shouldKnow6</v>
          </cell>
          <cell r="B268" t="str">
            <v>The fact that [he/she] could pass the infection to someone else?</v>
          </cell>
          <cell r="C268" t="str">
            <v>Kuti anokwanisa kutapurira HIV kune mumwe munhu?</v>
          </cell>
          <cell r="D268" t="str">
            <v>shouldKnow</v>
          </cell>
          <cell r="E268" t="str">
            <v>caregiver's beliefs regarding what child should know about illness</v>
          </cell>
          <cell r="F268">
            <v>12</v>
          </cell>
          <cell r="G268">
            <v>6</v>
          </cell>
          <cell r="H268" t="str">
            <v>yndr</v>
          </cell>
          <cell r="I268" t="str">
            <v>non-dislosed</v>
          </cell>
          <cell r="J268" t="str">
            <v>all</v>
          </cell>
          <cell r="M268">
            <v>1</v>
          </cell>
          <cell r="O268">
            <v>0</v>
          </cell>
          <cell r="P268" t="str">
            <v>Kuti anokwanisa kutapurira HIV kune mumwewo munhu?</v>
          </cell>
          <cell r="Q268" t="str">
            <v>no</v>
          </cell>
          <cell r="R268" t="str">
            <v>yes</v>
          </cell>
          <cell r="S268" t="str">
            <v>The fact that [he/she] could pass the infection to someone else?</v>
          </cell>
          <cell r="T268" t="str">
            <v>Kuti anokwanisa kutapurira HIV kune mumwewo munhu?</v>
          </cell>
        </row>
        <row r="269">
          <cell r="A269" t="str">
            <v>shouldKnow7</v>
          </cell>
          <cell r="B269" t="str">
            <v>Does your child's school teach students about HIV?</v>
          </cell>
          <cell r="C269" t="str">
            <v>Chikoro chemwana wenyu chinodzidzisa here vana maererano nehutachiwana hweHIV?</v>
          </cell>
          <cell r="D269" t="str">
            <v>shouldKnow</v>
          </cell>
          <cell r="E269" t="str">
            <v>school teaches about HIV</v>
          </cell>
          <cell r="F269">
            <v>22</v>
          </cell>
          <cell r="G269">
            <v>7</v>
          </cell>
          <cell r="H269" t="str">
            <v>yndr</v>
          </cell>
          <cell r="I269" t="str">
            <v>non-dislosed</v>
          </cell>
          <cell r="J269" t="str">
            <v>all</v>
          </cell>
          <cell r="M269">
            <v>1</v>
          </cell>
          <cell r="O269">
            <v>0</v>
          </cell>
          <cell r="P269">
            <v>0</v>
          </cell>
          <cell r="Q269" t="str">
            <v>no</v>
          </cell>
          <cell r="R269" t="str">
            <v>no</v>
          </cell>
          <cell r="S269" t="str">
            <v>Does your child's school teach students about HIV?</v>
          </cell>
          <cell r="T269" t="str">
            <v>Chikoro chemwana wenyu chinodzidzisa here vana maererano nehutachiwana hweHIV?</v>
          </cell>
        </row>
        <row r="270">
          <cell r="A270" t="str">
            <v>shouldKnow8</v>
          </cell>
          <cell r="B270" t="str">
            <v>Do you think schools should teach children about HIV?</v>
          </cell>
          <cell r="C270" t="str">
            <v>Munofunga kuti zvikoro zvinofanira kudzidzisa here vana maererano nezveHIV?</v>
          </cell>
          <cell r="D270" t="str">
            <v>shouldKnow</v>
          </cell>
          <cell r="E270" t="str">
            <v>school teaches about HIV</v>
          </cell>
          <cell r="F270">
            <v>12</v>
          </cell>
          <cell r="G270">
            <v>8</v>
          </cell>
          <cell r="H270" t="str">
            <v>yndr</v>
          </cell>
          <cell r="I270" t="str">
            <v>non-dislosed</v>
          </cell>
          <cell r="J270" t="str">
            <v>all</v>
          </cell>
          <cell r="M270">
            <v>1</v>
          </cell>
          <cell r="O270">
            <v>0</v>
          </cell>
          <cell r="P270">
            <v>0</v>
          </cell>
          <cell r="Q270" t="str">
            <v>no</v>
          </cell>
          <cell r="R270" t="str">
            <v>no</v>
          </cell>
          <cell r="S270" t="str">
            <v>Do you think schools should teach children about HIV?</v>
          </cell>
          <cell r="T270" t="str">
            <v>Munofunga kuti zvikoro zvinofanira kudzidzisa here vana maererano nezveHIV?</v>
          </cell>
        </row>
        <row r="271">
          <cell r="A271" t="str">
            <v>PDB1</v>
          </cell>
          <cell r="B271" t="str">
            <v>Have you begun to assess your child's readiness to learn about [his/her] illness?</v>
          </cell>
          <cell r="C271" t="str">
            <v>Makatotanga here kuongorora kuti mwana wenyu agadzirira here kuziva nezveurwere hwake?</v>
          </cell>
          <cell r="D271" t="str">
            <v>PDB</v>
          </cell>
          <cell r="G271">
            <v>1</v>
          </cell>
          <cell r="H271" t="str">
            <v>yndr</v>
          </cell>
          <cell r="I271" t="str">
            <v>non-dislosed</v>
          </cell>
          <cell r="J271" t="str">
            <v>all</v>
          </cell>
          <cell r="M271">
            <v>1</v>
          </cell>
          <cell r="O271" t="str">
            <v>Have you begun to assess your child's readiness to learn about [his/her] status?</v>
          </cell>
          <cell r="P271" t="str">
            <v>Makatotanga here kuongorora kuti mwana wenyu agadzirira zvakadii kuziva paamire?</v>
          </cell>
          <cell r="Q271" t="str">
            <v>yes</v>
          </cell>
          <cell r="R271" t="str">
            <v>yes</v>
          </cell>
          <cell r="S271" t="str">
            <v>Have you begun to assess your child's readiness to learn about [his/her] status?</v>
          </cell>
          <cell r="T271" t="str">
            <v>Makatotanga here kuongorora kuti mwana wenyu agadzirira zvakadii kuziva paamire?</v>
          </cell>
        </row>
        <row r="272">
          <cell r="A272" t="str">
            <v>PDB2</v>
          </cell>
          <cell r="B272" t="str">
            <v>When do you want your child to learn about [his/her] illness?</v>
          </cell>
          <cell r="C272" t="str">
            <v>Munoda kuti mwana wenyu azive nezveurwere hwake rinhi?</v>
          </cell>
          <cell r="D272" t="str">
            <v>PDB</v>
          </cell>
          <cell r="E272" t="str">
            <v>set a timeline for disclosure</v>
          </cell>
          <cell r="F272">
            <v>57</v>
          </cell>
          <cell r="G272">
            <v>2</v>
          </cell>
          <cell r="H272" t="str">
            <v>when</v>
          </cell>
          <cell r="I272" t="str">
            <v>non-dislosed</v>
          </cell>
          <cell r="J272" t="str">
            <v>all</v>
          </cell>
          <cell r="M272">
            <v>1</v>
          </cell>
          <cell r="O272" t="str">
            <v>When do you want your child to learn about [his/her] status?</v>
          </cell>
          <cell r="P272" t="str">
            <v>Munoda kuti mwana wenyu azive paamire rinhi?</v>
          </cell>
          <cell r="Q272" t="str">
            <v>yes</v>
          </cell>
          <cell r="R272" t="str">
            <v>yes</v>
          </cell>
          <cell r="S272" t="str">
            <v>When do you want your child to learn about [his/her] status?</v>
          </cell>
          <cell r="T272" t="str">
            <v>Munoda kuti mwana wenyu azive paamire rinhi?</v>
          </cell>
        </row>
        <row r="273">
          <cell r="A273" t="str">
            <v>PDB3</v>
          </cell>
          <cell r="B273" t="str">
            <v>How do you want your child to learn about [his/her] illness?</v>
          </cell>
          <cell r="C273" t="str">
            <v>Munoda kuti mwana wenyu azive nezveurwere hwake sei?</v>
          </cell>
          <cell r="D273" t="str">
            <v>PDB</v>
          </cell>
          <cell r="E273" t="str">
            <v>caregiver is preparing for disclosure</v>
          </cell>
          <cell r="F273">
            <v>57</v>
          </cell>
          <cell r="G273">
            <v>3</v>
          </cell>
          <cell r="H273" t="str">
            <v>how</v>
          </cell>
          <cell r="I273" t="str">
            <v>non-dislosed</v>
          </cell>
          <cell r="J273" t="str">
            <v>all</v>
          </cell>
          <cell r="M273">
            <v>1</v>
          </cell>
          <cell r="O273" t="str">
            <v>How do you want your child to learn about [his/her] status?</v>
          </cell>
          <cell r="P273" t="str">
            <v>Munoda kuti mwana wenyu azive paamire sei?</v>
          </cell>
          <cell r="Q273" t="str">
            <v>yes</v>
          </cell>
          <cell r="R273" t="str">
            <v>yes</v>
          </cell>
          <cell r="S273" t="str">
            <v>How do you want your child to learn about [his/her] status?</v>
          </cell>
          <cell r="T273" t="str">
            <v>Munoda kuti mwana wenyu azive paamire sei?</v>
          </cell>
        </row>
        <row r="274">
          <cell r="A274" t="str">
            <v>PDB4</v>
          </cell>
          <cell r="B274" t="str">
            <v>Do you have a plan for telling your child about [his/her] illness?</v>
          </cell>
          <cell r="C274" t="str">
            <v>Mune urongwa here hwekuudza mwana wenyu nezveurwere hwake?</v>
          </cell>
          <cell r="D274" t="str">
            <v>PDB</v>
          </cell>
          <cell r="E274" t="str">
            <v>created a plan</v>
          </cell>
          <cell r="F274">
            <v>57</v>
          </cell>
          <cell r="G274">
            <v>4</v>
          </cell>
          <cell r="H274" t="str">
            <v>yndr</v>
          </cell>
          <cell r="I274" t="str">
            <v>non-dislosed</v>
          </cell>
          <cell r="J274" t="str">
            <v>all</v>
          </cell>
          <cell r="M274">
            <v>1</v>
          </cell>
          <cell r="O274" t="str">
            <v>Do you have a plan for telling your child about [his/her] status?</v>
          </cell>
          <cell r="P274" t="str">
            <v>Mune urongwa here hwekuudza mwana wenyu paamire?</v>
          </cell>
          <cell r="Q274" t="str">
            <v>yes</v>
          </cell>
          <cell r="R274" t="str">
            <v>yes</v>
          </cell>
          <cell r="S274" t="str">
            <v>Do you have a plan for telling your child about [his/her] status?</v>
          </cell>
          <cell r="T274" t="str">
            <v>Mune urongwa here hwekuudza mwana wenyu paamire?</v>
          </cell>
        </row>
        <row r="275">
          <cell r="A275" t="str">
            <v>PDB5</v>
          </cell>
          <cell r="B275" t="str">
            <v>How likely is it that you will follow through on your plan?</v>
          </cell>
          <cell r="C275" t="str">
            <v>Zvingaitike zvakadii kuti muchatevedzera urongwa hwenyu?</v>
          </cell>
          <cell r="D275" t="str">
            <v>PDB</v>
          </cell>
          <cell r="E275" t="str">
            <v>created a plan</v>
          </cell>
          <cell r="F275">
            <v>57</v>
          </cell>
          <cell r="G275">
            <v>5</v>
          </cell>
          <cell r="H275" t="str">
            <v>likely4</v>
          </cell>
          <cell r="I275" t="str">
            <v>non-dislosed</v>
          </cell>
          <cell r="J275" t="str">
            <v>all</v>
          </cell>
          <cell r="M275">
            <v>1</v>
          </cell>
          <cell r="O275">
            <v>0</v>
          </cell>
          <cell r="P275" t="str">
            <v>Pane mukana wakadii wekuti muchatevedzera urongwa hwenyu?</v>
          </cell>
          <cell r="Q275" t="str">
            <v>no</v>
          </cell>
          <cell r="R275" t="str">
            <v>yes</v>
          </cell>
          <cell r="S275" t="str">
            <v>How likely is it that you will follow through on your plan?</v>
          </cell>
          <cell r="T275" t="str">
            <v>Pane mukana wakadii wekuti muchatevedzera urongwa hwenyu?</v>
          </cell>
        </row>
        <row r="276">
          <cell r="A276" t="str">
            <v>PDB6</v>
          </cell>
          <cell r="B276" t="str">
            <v>Have you taken any steps to prepare for your child to learn about [his/her] illness?</v>
          </cell>
          <cell r="C276" t="str">
            <v>Pane matanho amakatora here pakugadzirira mwana wenyu kuti azive nezveurwere hwake?</v>
          </cell>
          <cell r="D276" t="str">
            <v>PDB</v>
          </cell>
          <cell r="E276" t="str">
            <v>caregiver is preparing for disclosure</v>
          </cell>
          <cell r="F276">
            <v>57</v>
          </cell>
          <cell r="G276">
            <v>6</v>
          </cell>
          <cell r="H276" t="str">
            <v>yndr</v>
          </cell>
          <cell r="I276" t="str">
            <v>non-dislosed</v>
          </cell>
          <cell r="J276" t="str">
            <v>all</v>
          </cell>
          <cell r="M276">
            <v>1</v>
          </cell>
          <cell r="O276" t="str">
            <v>Have you taken any steps to prepare for your child to learn about [his/her] status?</v>
          </cell>
          <cell r="P276" t="str">
            <v>Pane matanho amakatora here pakugadzirira mwana wenyu kuti azive paamire?</v>
          </cell>
          <cell r="Q276" t="str">
            <v>yes</v>
          </cell>
          <cell r="R276" t="str">
            <v>yes</v>
          </cell>
          <cell r="S276" t="str">
            <v>Have you taken any steps to prepare for your child to learn about [his/her] status?</v>
          </cell>
          <cell r="T276" t="str">
            <v>Pane matanho amakatora here pakugadzirira mwana wenyu kuti azive paamire?</v>
          </cell>
        </row>
        <row r="277">
          <cell r="A277" t="str">
            <v>PDB7</v>
          </cell>
          <cell r="B277" t="str">
            <v>Have you discussed the possibility of telling your child about [his/her] illness with a doctor, nurse, or counselor?</v>
          </cell>
          <cell r="C277" t="str">
            <v>Makambokurukura here nezvemukana wekuudza mwana wenyu nezveurwere hwake nachiremba, mukoti kana chipangamazano?</v>
          </cell>
          <cell r="D277" t="str">
            <v>PDB</v>
          </cell>
          <cell r="E277" t="str">
            <v>caregiver discussed disclosure with health workers</v>
          </cell>
          <cell r="F277">
            <v>57</v>
          </cell>
          <cell r="G277">
            <v>7</v>
          </cell>
          <cell r="H277" t="str">
            <v>yndr</v>
          </cell>
          <cell r="I277" t="str">
            <v>non-dislosed</v>
          </cell>
          <cell r="J277" t="str">
            <v>all</v>
          </cell>
          <cell r="M277">
            <v>1</v>
          </cell>
          <cell r="O277" t="str">
            <v>Have you discussed the possibility of telling your child about [his/her] status with a doctor, nurse, or counselor?</v>
          </cell>
          <cell r="P277" t="str">
            <v>Makambokurukura here nezvekukwanisika kwekuudza mwana wenyu paamire nachiremba, mukoti kana chipangamazano?</v>
          </cell>
          <cell r="Q277" t="str">
            <v>yes</v>
          </cell>
          <cell r="R277" t="str">
            <v>yes</v>
          </cell>
          <cell r="S277" t="str">
            <v>Have you discussed the possibility of telling your child about [his/her] status with a doctor, nurse, or counselor?</v>
          </cell>
          <cell r="T277" t="str">
            <v>Makambokurukura here nezvekukwanisika kwekuudza mwana wenyu paamire nachiremba, mukoti kana chipangamazano?</v>
          </cell>
        </row>
        <row r="278">
          <cell r="A278" t="str">
            <v>mightKnow_1</v>
          </cell>
          <cell r="B278" t="str">
            <v>Sometimes kids know things long before caregivers tell them. Please tell me how likely it is that your child knows the following things:</v>
          </cell>
          <cell r="C278" t="str">
            <v>Dzimwe nguva vana vanoziva zvinhu vachengeti vavo vasati vavaudza. Ndapota ndiudzeiwo kuti zvingaitike zvakadii kuti mwana wenyu anoziva zvinotevera:</v>
          </cell>
          <cell r="D278" t="str">
            <v>mightKnow</v>
          </cell>
          <cell r="G278" t="str">
            <v>_1</v>
          </cell>
          <cell r="I278" t="str">
            <v>non-dislosed</v>
          </cell>
          <cell r="J278" t="str">
            <v>all</v>
          </cell>
          <cell r="M278">
            <v>1</v>
          </cell>
          <cell r="O278" t="e">
            <v>#N/A</v>
          </cell>
          <cell r="P278" t="e">
            <v>#N/A</v>
          </cell>
          <cell r="Q278" t="str">
            <v>no</v>
          </cell>
          <cell r="R278" t="str">
            <v>no</v>
          </cell>
          <cell r="S278" t="str">
            <v>Sometimes kids know things long before caregivers tell them. Please tell me how likely it is that your child knows the following things:</v>
          </cell>
          <cell r="T278" t="str">
            <v>Dzimwe nguva vana vanoziva zvinhu vachengeti vavo vasati vavaudza. Ndapota ndiudzeiwo kuti zvingaitike zvakadii kuti mwana wenyu anoziva zvinotevera:</v>
          </cell>
        </row>
        <row r="279">
          <cell r="A279" t="str">
            <v>mightKnow1</v>
          </cell>
          <cell r="B279" t="str">
            <v>How likely is it that your child suspects that [he/she] might be sick?</v>
          </cell>
          <cell r="C279" t="str">
            <v>Zvingaitike zvakadii kuti mwana wenyu anofungidzira kuti angangodaro achirwara?</v>
          </cell>
          <cell r="D279" t="str">
            <v>mightKnow</v>
          </cell>
          <cell r="E279" t="str">
            <v>child seems to know already</v>
          </cell>
          <cell r="F279">
            <v>6</v>
          </cell>
          <cell r="G279">
            <v>1</v>
          </cell>
          <cell r="H279" t="str">
            <v>likely4</v>
          </cell>
          <cell r="I279" t="str">
            <v>non-dislosed</v>
          </cell>
          <cell r="J279" t="str">
            <v>all</v>
          </cell>
          <cell r="M279">
            <v>1</v>
          </cell>
          <cell r="O279" t="e">
            <v>#N/A</v>
          </cell>
          <cell r="P279" t="e">
            <v>#N/A</v>
          </cell>
          <cell r="Q279" t="str">
            <v>no</v>
          </cell>
          <cell r="R279" t="str">
            <v>no</v>
          </cell>
          <cell r="S279" t="str">
            <v>How likely is it that your child suspects that [he/she] might be sick?</v>
          </cell>
          <cell r="T279" t="str">
            <v>Zvingaitike zvakadii kuti mwana wenyu anofungidzira kuti angangodaro achirwara?</v>
          </cell>
        </row>
        <row r="280">
          <cell r="A280" t="str">
            <v>mightKnow2</v>
          </cell>
          <cell r="B280" t="str">
            <v>How likely is it that your child already knows that [he/she] is HIV positive?</v>
          </cell>
          <cell r="C280" t="str">
            <v>Zvingaitike zvakadii kuti mwana wenyu anotoziva nechekare kuti ane HIV?</v>
          </cell>
          <cell r="D280" t="str">
            <v>mightKnow</v>
          </cell>
          <cell r="E280" t="str">
            <v>child seems to know already</v>
          </cell>
          <cell r="F280">
            <v>6</v>
          </cell>
          <cell r="G280">
            <v>2</v>
          </cell>
          <cell r="H280" t="str">
            <v>likely4</v>
          </cell>
          <cell r="I280" t="str">
            <v>non-dislosed</v>
          </cell>
          <cell r="J280" t="str">
            <v>all</v>
          </cell>
          <cell r="M280">
            <v>1</v>
          </cell>
          <cell r="O280" t="e">
            <v>#N/A</v>
          </cell>
          <cell r="P280" t="e">
            <v>#N/A</v>
          </cell>
          <cell r="Q280" t="str">
            <v>no</v>
          </cell>
          <cell r="R280" t="str">
            <v>no</v>
          </cell>
          <cell r="S280" t="str">
            <v>How likely is it that your child already knows that [he/she] is HIV positive?</v>
          </cell>
          <cell r="T280" t="str">
            <v>Zvingaitike zvakadii kuti mwana wenyu anotoziva nechekare kuti ane HIV?</v>
          </cell>
        </row>
        <row r="281">
          <cell r="A281" t="str">
            <v>mightKnow3</v>
          </cell>
          <cell r="B281" t="str">
            <v>How likely is it that your child already knows how [he/she] was infected?</v>
          </cell>
          <cell r="C281" t="str">
            <v>Zvingaitike zvakadii kuti mwana wenyu anotoziva nechekare kuti akawana HIV sei?</v>
          </cell>
          <cell r="D281" t="str">
            <v>mightKnow</v>
          </cell>
          <cell r="E281" t="str">
            <v>child seems to know already</v>
          </cell>
          <cell r="F281">
            <v>5</v>
          </cell>
          <cell r="G281">
            <v>3</v>
          </cell>
          <cell r="H281" t="str">
            <v>likely4</v>
          </cell>
          <cell r="I281" t="str">
            <v>non-dislosed</v>
          </cell>
          <cell r="J281" t="str">
            <v>all</v>
          </cell>
          <cell r="M281">
            <v>1</v>
          </cell>
          <cell r="O281" t="e">
            <v>#N/A</v>
          </cell>
          <cell r="P281" t="e">
            <v>#N/A</v>
          </cell>
          <cell r="Q281" t="str">
            <v>no</v>
          </cell>
          <cell r="R281" t="str">
            <v>no</v>
          </cell>
          <cell r="S281" t="str">
            <v>How likely is it that your child already knows how [he/she] was infected?</v>
          </cell>
          <cell r="T281" t="str">
            <v>Zvingaitike zvakadii kuti mwana wenyu anotoziva nechekare kuti akawana HIV sei?</v>
          </cell>
        </row>
        <row r="282">
          <cell r="A282" t="str">
            <v>mightKnow4</v>
          </cell>
          <cell r="B282" t="str">
            <v>How likely is it that your child already knows about your illness?</v>
          </cell>
          <cell r="C282" t="str">
            <v>Pane mukana wakadii wekuti mwana wenyu ave kutoziva nezvehurwere hwenyu?</v>
          </cell>
          <cell r="D282" t="str">
            <v>mightKnow</v>
          </cell>
          <cell r="E282" t="str">
            <v>child seems to know already</v>
          </cell>
          <cell r="F282">
            <v>5</v>
          </cell>
          <cell r="G282">
            <v>4</v>
          </cell>
          <cell r="H282" t="str">
            <v>likely4</v>
          </cell>
          <cell r="I282" t="str">
            <v>non-dislosed</v>
          </cell>
          <cell r="J282" t="str">
            <v>all</v>
          </cell>
          <cell r="M282">
            <v>1</v>
          </cell>
          <cell r="N282" t="str">
            <v>if HIV positive</v>
          </cell>
          <cell r="O282" t="e">
            <v>#N/A</v>
          </cell>
          <cell r="P282" t="e">
            <v>#N/A</v>
          </cell>
          <cell r="Q282" t="str">
            <v>no</v>
          </cell>
          <cell r="R282" t="str">
            <v>no</v>
          </cell>
          <cell r="S282" t="str">
            <v>How likely is it that your child already knows about your illness?</v>
          </cell>
          <cell r="T282" t="str">
            <v>Pane mukana wakadii wekuti mwana wenyu ave kutoziva nezvehurwere hwenyu?</v>
          </cell>
        </row>
        <row r="283">
          <cell r="A283" t="str">
            <v>BADD27a</v>
          </cell>
          <cell r="B283" t="str">
            <v xml:space="preserve">Deciding if, when, and how to tell your child about their illness is a very personal decision. I'm not here to convince you to do anything, but I would like to know, overall, how ready you are to tell your child. So imagine a ladder with 10 steps again. </v>
          </cell>
          <cell r="C283" t="str">
            <v>Sarudzo yekuti muchaudza mwana wenyu here, rinhi uye sei nezveurwere hwake isarudzo yenyu imi pachezvenyu. Handisi pano kukuudzai zvekuita, asi ndiri kungoda kuziva kuti magadzirira zvakadii kuudza mwana wenyu. Itai zvakare semuri kuona manera 10.</v>
          </cell>
          <cell r="D283" t="str">
            <v>BADD</v>
          </cell>
          <cell r="E283" t="str">
            <v>caregiver is preparing for disclosure</v>
          </cell>
          <cell r="F283">
            <v>57</v>
          </cell>
          <cell r="G283" t="str">
            <v>27a</v>
          </cell>
          <cell r="I283" t="str">
            <v>non-dislosed</v>
          </cell>
          <cell r="J283" t="str">
            <v>all</v>
          </cell>
          <cell r="M283">
            <v>1</v>
          </cell>
          <cell r="O283" t="str">
            <v xml:space="preserve">Deciding if, when, and how to tell your child about their status is a very personal decision. I'm not here to convince you to do anything, but I would like to know, overall, how ready you are to tell your child. So imagine a ladder with 10 steps again. </v>
          </cell>
          <cell r="P283" t="str">
            <v>Sarudzo yekuti muchaudza mwana wenyu here, rinhi uye sei paamire isarudzo yenyu imi pachezvenyu. Handisi pano kukuudzai zvekuita, asi ndiri kungoda kuziva kuti magadzirira zvakadii kuudza mwana wenyu. Itai  semuri kuona manera ane matanho gumi (10) zvakare.</v>
          </cell>
          <cell r="Q283" t="str">
            <v>yes</v>
          </cell>
          <cell r="R283" t="str">
            <v>yes</v>
          </cell>
          <cell r="S283" t="str">
            <v xml:space="preserve">Deciding if, when, and how to tell your child about their status is a very personal decision. I'm not here to convince you to do anything, but I would like to know, overall, how ready you are to tell your child. So imagine a ladder with 10 steps again. </v>
          </cell>
          <cell r="T283" t="str">
            <v>Sarudzo yekuti muchaudza mwana wenyu here, rinhi uye sei paamire isarudzo yenyu imi pachezvenyu. Handisi pano kukuudzai zvekuita, asi ndiri kungoda kuziva kuti magadzirira zvakadii kuudza mwana wenyu. Itai  semuri kuona manera ane matanho gumi (10) zvakare.</v>
          </cell>
        </row>
        <row r="284">
          <cell r="A284" t="str">
            <v>BADD27b</v>
          </cell>
          <cell r="B284" t="str">
            <v xml:space="preserve">On the first step, 1, are caregivers who are not at all ready to tell the child. On the top step, 10, are caregivers who are so ready that they might tell the child any day now. </v>
          </cell>
          <cell r="C284" t="str">
            <v>Padanho rekutanga, 1, pane vachengeti vevana vasati vagadzirira zvachose kuudza mwana wavo. Padanho repamusoro, 10, pane vachengeti vevana vanyatsogadzirira zvekuti vanokwanisa kuudza mwana wavo chero zuva ripi zvaro.</v>
          </cell>
          <cell r="D284" t="str">
            <v>BADD</v>
          </cell>
          <cell r="E284" t="str">
            <v>caregiver is preparing for disclosure</v>
          </cell>
          <cell r="F284">
            <v>57</v>
          </cell>
          <cell r="G284" t="str">
            <v>27b</v>
          </cell>
          <cell r="I284" t="str">
            <v>non-dislosed</v>
          </cell>
          <cell r="J284" t="str">
            <v>all</v>
          </cell>
          <cell r="M284">
            <v>1</v>
          </cell>
          <cell r="O284">
            <v>0</v>
          </cell>
          <cell r="P284">
            <v>0</v>
          </cell>
          <cell r="Q284" t="str">
            <v>no</v>
          </cell>
          <cell r="R284" t="str">
            <v>no</v>
          </cell>
          <cell r="S284" t="str">
            <v xml:space="preserve">On the first step, 1, are caregivers who are not at all ready to tell the child. On the top step, 10, are caregivers who are so ready that they might tell the child any day now. </v>
          </cell>
          <cell r="T284" t="str">
            <v>Padanho rekutanga, 1, pane vachengeti vevana vasati vagadzirira zvachose kuudza mwana wavo. Padanho repamusoro, 10, pane vachengeti vevana vanyatsogadzirira zvekuti vanokwanisa kuudza mwana wavo chero zuva ripi zvaro.</v>
          </cell>
        </row>
        <row r="285">
          <cell r="A285" t="str">
            <v>BADD27</v>
          </cell>
          <cell r="B285" t="str">
            <v>You can pick any number from 1 to 10. How ready are you to tell your child about [his/her] illness?</v>
          </cell>
          <cell r="C285" t="str">
            <v>Munokwanisa kusarudza nhamba ipi zvayo kubva pa1 kusvika pa10. Magadzirira zvakadii kuudza mwana wenyu nezveurwere hwake?</v>
          </cell>
          <cell r="D285" t="str">
            <v>BADD</v>
          </cell>
          <cell r="E285" t="str">
            <v>caregiver is preparing for disclosure</v>
          </cell>
          <cell r="F285">
            <v>57</v>
          </cell>
          <cell r="G285">
            <v>27</v>
          </cell>
          <cell r="H285" t="str">
            <v>ladder10</v>
          </cell>
          <cell r="I285" t="str">
            <v>non-dislosed</v>
          </cell>
          <cell r="J285" t="str">
            <v>all</v>
          </cell>
          <cell r="M285">
            <v>1</v>
          </cell>
          <cell r="O285" t="str">
            <v>You can pick any number from 1 to 10. How ready are you to tell your child about [his/her] status?</v>
          </cell>
          <cell r="P285" t="str">
            <v>Munokwanisa kusarudza nhamba ipi zvayo kubva pa1 kusvika pa10. Magadzirira zvakadii kuudza mwana wenyu paamire?</v>
          </cell>
          <cell r="Q285" t="str">
            <v>yes</v>
          </cell>
          <cell r="R285" t="str">
            <v>yes</v>
          </cell>
          <cell r="S285" t="str">
            <v>You can pick any number from 1 to 10. How ready are you to tell your child about [his/her] status?</v>
          </cell>
          <cell r="T285" t="str">
            <v>Munokwanisa kusarudza nhamba ipi zvayo kubva pa1 kusvika pa10. Magadzirira zvakadii kuudza mwana wenyu paamire?</v>
          </cell>
        </row>
        <row r="286">
          <cell r="A286" t="str">
            <v>CH_i1</v>
          </cell>
          <cell r="B286" t="str">
            <v>Now I would like to ask about your child's health.</v>
          </cell>
          <cell r="C286" t="str">
            <v>Parizvino ndava kuda kubvunzai maererano nehutano hwemwana wenyu</v>
          </cell>
          <cell r="D286" t="str">
            <v>CH</v>
          </cell>
          <cell r="G286" t="str">
            <v>_i1</v>
          </cell>
          <cell r="M286">
            <v>1</v>
          </cell>
          <cell r="O286">
            <v>0</v>
          </cell>
          <cell r="P286">
            <v>0</v>
          </cell>
          <cell r="Q286" t="str">
            <v>no</v>
          </cell>
          <cell r="R286" t="str">
            <v>no</v>
          </cell>
          <cell r="S286" t="str">
            <v>Now I would like to ask about your child's health.</v>
          </cell>
          <cell r="T286" t="str">
            <v>Parizvino ndava kuda kubvunzai maererano nehutano hwemwana wenyu</v>
          </cell>
        </row>
        <row r="287">
          <cell r="A287" t="str">
            <v>CH1</v>
          </cell>
          <cell r="B287" t="str">
            <v>Who collects medication for your child?</v>
          </cell>
          <cell r="C287" t="str">
            <v>Ndiani anonotora mishonga yemwana wenyu?</v>
          </cell>
          <cell r="D287" t="str">
            <v>CH</v>
          </cell>
          <cell r="E287" t="str">
            <v>child collects own meds</v>
          </cell>
          <cell r="F287" t="str">
            <v>s1-3</v>
          </cell>
          <cell r="G287">
            <v>1</v>
          </cell>
          <cell r="H287" t="str">
            <v>who</v>
          </cell>
          <cell r="I287" t="str">
            <v>all</v>
          </cell>
          <cell r="J287" t="str">
            <v>all</v>
          </cell>
          <cell r="M287">
            <v>1</v>
          </cell>
          <cell r="O287">
            <v>0</v>
          </cell>
          <cell r="P287">
            <v>0</v>
          </cell>
          <cell r="Q287" t="str">
            <v>no</v>
          </cell>
          <cell r="R287" t="str">
            <v>no</v>
          </cell>
          <cell r="S287" t="str">
            <v>Who collects medication for your child?</v>
          </cell>
          <cell r="T287" t="str">
            <v>Ndiani anonotora mishonga yemwana wenyu?</v>
          </cell>
        </row>
        <row r="288">
          <cell r="A288" t="str">
            <v>CH2</v>
          </cell>
          <cell r="B288" t="str">
            <v>In the past two weeks, how many days was your child unable to play, learn, or do household chores because [he/she] was sick?</v>
          </cell>
          <cell r="C288" t="str">
            <v>MuMASVONDO MAVIRI apfuura, mazuva mangani ayo mwana wenyu aitadza kutamba, kudzidza kana kuita mabasa epamba nekuda kwekuti airwara?</v>
          </cell>
          <cell r="D288" t="str">
            <v>CH</v>
          </cell>
          <cell r="E288" t="str">
            <v>child health status</v>
          </cell>
          <cell r="F288">
            <v>19</v>
          </cell>
          <cell r="G288">
            <v>2</v>
          </cell>
          <cell r="H288" t="str">
            <v>days</v>
          </cell>
          <cell r="I288" t="str">
            <v>all</v>
          </cell>
          <cell r="J288" t="str">
            <v>all</v>
          </cell>
          <cell r="M288">
            <v>1</v>
          </cell>
          <cell r="O288">
            <v>0</v>
          </cell>
          <cell r="P288">
            <v>0</v>
          </cell>
          <cell r="Q288" t="str">
            <v>no</v>
          </cell>
          <cell r="R288" t="str">
            <v>no</v>
          </cell>
          <cell r="S288" t="str">
            <v>In the past two weeks, how many days was your child unable to play, learn, or do household chores because [he/she] was sick?</v>
          </cell>
          <cell r="T288" t="str">
            <v>MuMASVONDO MAVIRI apfuura, mazuva mangani ayo mwana wenyu aitadza kutamba, kudzidza kana kuita mabasa epamba nekuda kwekuti airwara?</v>
          </cell>
        </row>
        <row r="289">
          <cell r="A289" t="str">
            <v>CH3</v>
          </cell>
          <cell r="B289" t="str">
            <v>How often does your child forget or refuse to take [his/her] medication?</v>
          </cell>
          <cell r="C289" t="str">
            <v>Mwana wenyu anokanganwa kana kuramba kutora mishonga yake kakawanda zvakadii?</v>
          </cell>
          <cell r="D289" t="str">
            <v>CH</v>
          </cell>
          <cell r="E289" t="str">
            <v>child adherence to meds</v>
          </cell>
          <cell r="F289">
            <v>65</v>
          </cell>
          <cell r="G289">
            <v>3</v>
          </cell>
          <cell r="H289" t="str">
            <v>nrso</v>
          </cell>
          <cell r="I289" t="str">
            <v>all</v>
          </cell>
          <cell r="J289" t="str">
            <v>all</v>
          </cell>
          <cell r="M289">
            <v>1</v>
          </cell>
          <cell r="O289">
            <v>0</v>
          </cell>
          <cell r="P289" t="str">
            <v>Mwana wenyu anowanzokanganwa kana kuramba kutora mishonga yake kakawanda zvakadii?</v>
          </cell>
          <cell r="Q289" t="str">
            <v>no</v>
          </cell>
          <cell r="R289" t="str">
            <v>yes</v>
          </cell>
          <cell r="S289" t="str">
            <v>How often does your child forget or refuse to take [his/her] medication?</v>
          </cell>
          <cell r="T289" t="str">
            <v>Mwana wenyu anowanzokanganwa kana kuramba kutora mishonga yake kakawanda zvakadii?</v>
          </cell>
        </row>
        <row r="290">
          <cell r="A290" t="str">
            <v>CH4</v>
          </cell>
          <cell r="B290" t="str">
            <v>How often does your child ask you questions about [his/her] illness or medication?</v>
          </cell>
          <cell r="C290" t="str">
            <v>Mwana wenyu anobvunza mibvunzo pamusoro peurwere hwake kakawanda zvakadii?</v>
          </cell>
          <cell r="D290" t="str">
            <v>CH</v>
          </cell>
          <cell r="E290" t="str">
            <v>child asking questions (meds, health)</v>
          </cell>
          <cell r="F290">
            <v>21</v>
          </cell>
          <cell r="G290">
            <v>4</v>
          </cell>
          <cell r="H290" t="str">
            <v>nrso</v>
          </cell>
          <cell r="I290" t="str">
            <v>all</v>
          </cell>
          <cell r="J290" t="str">
            <v>all</v>
          </cell>
          <cell r="M290">
            <v>1</v>
          </cell>
          <cell r="O290" t="str">
            <v>How often does your child ask you questions about [his/her] status or medication?</v>
          </cell>
          <cell r="P290" t="str">
            <v>Mwana wenyu anowanzo kubvunzai mibvunzo pamusoro pepaamire kakawanda zvakadii?</v>
          </cell>
          <cell r="Q290" t="str">
            <v>yes</v>
          </cell>
          <cell r="R290" t="str">
            <v>yes</v>
          </cell>
          <cell r="S290" t="str">
            <v>How often does your child ask you questions about [his/her] status or medication?</v>
          </cell>
          <cell r="T290" t="str">
            <v>Mwana wenyu anowanzo kubvunzai mibvunzo pamusoro pepaamire kakawanda zvakadii?</v>
          </cell>
        </row>
        <row r="291">
          <cell r="A291" t="str">
            <v>HS_i1</v>
          </cell>
          <cell r="B291" t="str">
            <v>Next, please tell me how much you agree or disagree with each statement about the health center where you pick up medication for your child.</v>
          </cell>
          <cell r="C291" t="str">
            <v>Zvinotevera, ndapota ndiudzeiwo kuti munotenderana kana kusatenderana zvakadii nechirevo chega chega pamusoro penzvimbo yamunonotora mishonga yemwana wenyu.</v>
          </cell>
          <cell r="D291" t="str">
            <v>HS</v>
          </cell>
          <cell r="G291" t="str">
            <v>_i1</v>
          </cell>
          <cell r="M291">
            <v>1</v>
          </cell>
          <cell r="O291">
            <v>0</v>
          </cell>
          <cell r="P291">
            <v>0</v>
          </cell>
          <cell r="Q291" t="str">
            <v>no</v>
          </cell>
          <cell r="R291" t="str">
            <v>no</v>
          </cell>
          <cell r="S291" t="str">
            <v>Next, please tell me how much you agree or disagree with each statement about the health center where you pick up medication for your child.</v>
          </cell>
          <cell r="T291" t="str">
            <v>Zvinotevera, ndapota ndiudzeiwo kuti munotenderana kana kusatenderana zvakadii nechirevo chega chega pamusoro penzvimbo yamunonotora mishonga yemwana wenyu.</v>
          </cell>
        </row>
        <row r="292">
          <cell r="A292" t="str">
            <v>HS1</v>
          </cell>
          <cell r="B292" t="str">
            <v>I think the quality of care we receive at this health facility is very high.</v>
          </cell>
          <cell r="C292" t="str">
            <v>Ndinofunga kuti rubatsiro rwatinowana panzvimbo yekurapirwa iyi nderwemhando yepamusoro soro.</v>
          </cell>
          <cell r="D292" t="str">
            <v>HS</v>
          </cell>
          <cell r="E292" t="str">
            <v xml:space="preserve">perceived quality of health center staff    </v>
          </cell>
          <cell r="F292" t="str">
            <v>s4-3</v>
          </cell>
          <cell r="G292">
            <v>1</v>
          </cell>
          <cell r="H292" t="str">
            <v>agree4</v>
          </cell>
          <cell r="I292" t="str">
            <v>all</v>
          </cell>
          <cell r="J292" t="str">
            <v>all</v>
          </cell>
          <cell r="M292">
            <v>1</v>
          </cell>
          <cell r="O292">
            <v>0</v>
          </cell>
          <cell r="P292">
            <v>0</v>
          </cell>
          <cell r="Q292" t="str">
            <v>no</v>
          </cell>
          <cell r="R292" t="str">
            <v>no</v>
          </cell>
          <cell r="S292" t="str">
            <v>I think the quality of care we receive at this health facility is very high.</v>
          </cell>
          <cell r="T292" t="str">
            <v>Ndinofunga kuti rubatsiro rwatinowana panzvimbo yekurapirwa iyi nderwemhando yepamusoro soro.</v>
          </cell>
        </row>
        <row r="293">
          <cell r="A293" t="str">
            <v>HS2</v>
          </cell>
          <cell r="B293" t="str">
            <v>The staff who work at this facility respect me and treat me well.</v>
          </cell>
          <cell r="C293" t="str">
            <v>Vashandi vanoshanda panzvimbo iyi vanondiremekedza uye vanondibata zvakanaka.</v>
          </cell>
          <cell r="D293" t="str">
            <v>HS</v>
          </cell>
          <cell r="E293" t="str">
            <v>stigma of facility personnel</v>
          </cell>
          <cell r="F293">
            <v>77</v>
          </cell>
          <cell r="G293">
            <v>2</v>
          </cell>
          <cell r="H293" t="str">
            <v>agree4</v>
          </cell>
          <cell r="I293" t="str">
            <v>all</v>
          </cell>
          <cell r="J293" t="str">
            <v>all</v>
          </cell>
          <cell r="M293">
            <v>1</v>
          </cell>
          <cell r="O293">
            <v>0</v>
          </cell>
          <cell r="P293">
            <v>0</v>
          </cell>
          <cell r="Q293" t="str">
            <v>no</v>
          </cell>
          <cell r="R293" t="str">
            <v>no</v>
          </cell>
          <cell r="S293" t="str">
            <v>The staff who work at this facility respect me and treat me well.</v>
          </cell>
          <cell r="T293" t="str">
            <v>Vashandi vanoshanda panzvimbo iyi vanondiremekedza uye vanondibata zvakanaka.</v>
          </cell>
        </row>
        <row r="294">
          <cell r="A294" t="str">
            <v>HS3</v>
          </cell>
          <cell r="B294" t="str">
            <v>This facility provides very comprehensive treatment for individuals with HIV.</v>
          </cell>
          <cell r="C294" t="str">
            <v>Nzvimbo yekurapirwa iyi inonyatsorapa vanhu vane HIV.</v>
          </cell>
          <cell r="D294" t="str">
            <v>HS</v>
          </cell>
          <cell r="E294" t="str">
            <v>treatment for HIV is available</v>
          </cell>
          <cell r="F294">
            <v>55</v>
          </cell>
          <cell r="G294">
            <v>3</v>
          </cell>
          <cell r="H294" t="str">
            <v>agree4</v>
          </cell>
          <cell r="I294" t="str">
            <v>all</v>
          </cell>
          <cell r="J294" t="str">
            <v>all</v>
          </cell>
          <cell r="M294">
            <v>1</v>
          </cell>
          <cell r="O294">
            <v>0</v>
          </cell>
          <cell r="P294">
            <v>0</v>
          </cell>
          <cell r="Q294" t="str">
            <v>no</v>
          </cell>
          <cell r="R294" t="str">
            <v>no</v>
          </cell>
          <cell r="S294" t="str">
            <v>This facility provides very comprehensive treatment for individuals with HIV.</v>
          </cell>
          <cell r="T294" t="str">
            <v>Nzvimbo yekurapirwa iyi inonyatsorapa vanhu vane HIV.</v>
          </cell>
        </row>
        <row r="295">
          <cell r="A295" t="str">
            <v>HS4</v>
          </cell>
          <cell r="B295" t="str">
            <v>I would recommend this facility to a friend.</v>
          </cell>
          <cell r="C295" t="str">
            <v>Ndingakurudzire nzvimbo iyi kushamwari.</v>
          </cell>
          <cell r="D295" t="str">
            <v>HS</v>
          </cell>
          <cell r="E295" t="str">
            <v xml:space="preserve">perceived quality of health center staff    </v>
          </cell>
          <cell r="F295">
            <v>38</v>
          </cell>
          <cell r="G295">
            <v>4</v>
          </cell>
          <cell r="H295" t="str">
            <v>agree4</v>
          </cell>
          <cell r="I295" t="str">
            <v>all</v>
          </cell>
          <cell r="J295" t="str">
            <v>all</v>
          </cell>
          <cell r="M295">
            <v>1</v>
          </cell>
          <cell r="O295">
            <v>0</v>
          </cell>
          <cell r="P295">
            <v>0</v>
          </cell>
          <cell r="Q295" t="str">
            <v>no</v>
          </cell>
          <cell r="R295" t="str">
            <v>no</v>
          </cell>
          <cell r="S295" t="str">
            <v>I would recommend this facility to a friend.</v>
          </cell>
          <cell r="T295" t="str">
            <v>Ndingakurudzire nzvimbo iyi kushamwari.</v>
          </cell>
        </row>
        <row r="296">
          <cell r="A296" t="str">
            <v>HS5</v>
          </cell>
          <cell r="B296" t="str">
            <v>If I wanted help talking with my child about [his/her] illness, I'm certain I could get help from someone at this facility.</v>
          </cell>
          <cell r="C296" t="str">
            <v>Kana ndichida rubatsiro rwekutaura nemwana wangu maererano nezveurwere hwake, ndinonyatsoziva kuti ndingawane rubatsiro kubva kune mumwe munhu wepanzvimbo iyi.</v>
          </cell>
          <cell r="D296" t="str">
            <v>HS</v>
          </cell>
          <cell r="E296" t="str">
            <v>availability of health worker support</v>
          </cell>
          <cell r="F296">
            <v>38</v>
          </cell>
          <cell r="G296">
            <v>5</v>
          </cell>
          <cell r="H296" t="str">
            <v>agree4</v>
          </cell>
          <cell r="I296" t="str">
            <v>all</v>
          </cell>
          <cell r="J296" t="str">
            <v>all</v>
          </cell>
          <cell r="M296">
            <v>1</v>
          </cell>
          <cell r="O296" t="str">
            <v>If I wanted help talking with my child about [his/her] status, I'm certain I could get help from someone at this facility.</v>
          </cell>
          <cell r="P296" t="str">
            <v>Kana ndichida rubatsiro rwekutaura nemwana wangu maererano nepaamire, ndinonyatsoziva kuti ndingawane rubatsiro kubva kune mumwe munhu wepanzvimbo iyi.</v>
          </cell>
          <cell r="Q296" t="str">
            <v>yes</v>
          </cell>
          <cell r="R296" t="str">
            <v>yes</v>
          </cell>
          <cell r="S296" t="str">
            <v>If I wanted help talking with my child about [his/her] status, I'm certain I could get help from someone at this facility.</v>
          </cell>
          <cell r="T296" t="str">
            <v>Kana ndichida rubatsiro rwekutaura nemwana wangu maererano nepaamire, ndinonyatsoziva kuti ndingawane rubatsiro kubva kune mumwe munhu wepanzvimbo iyi.</v>
          </cell>
        </row>
        <row r="297">
          <cell r="A297" t="str">
            <v>HS6</v>
          </cell>
          <cell r="B297" t="str">
            <v>I am certain that the staff at this facility would respect my decision to tell my child about [his/her] illness or to keep it a secret.</v>
          </cell>
          <cell r="C297" t="str">
            <v>Ndinonyatsoziva kuti vashandi veutano vepanzvimbo iyi vangaremekedze sarudzo yangu yekuudza kana kuvanzira mwana nezveurwere hwake.</v>
          </cell>
          <cell r="D297" t="str">
            <v>HS</v>
          </cell>
          <cell r="E297" t="str">
            <v>availability of health worker support</v>
          </cell>
          <cell r="F297">
            <v>80</v>
          </cell>
          <cell r="G297">
            <v>6</v>
          </cell>
          <cell r="H297" t="str">
            <v>agree4</v>
          </cell>
          <cell r="I297" t="str">
            <v>all</v>
          </cell>
          <cell r="J297" t="str">
            <v>all</v>
          </cell>
          <cell r="M297">
            <v>1</v>
          </cell>
          <cell r="O297" t="str">
            <v>I am certain that the staff at this facility would respect my decision to tell my child about [his/her] status or to keep it a secret.</v>
          </cell>
          <cell r="P297" t="str">
            <v>Ndinonyatsoziva kuti vashandi veutano vepanzvimbo iyi vangaremekedze sarudzo yangu yekuudza kana kuvanzira mwana paamire.</v>
          </cell>
          <cell r="Q297" t="str">
            <v>yes</v>
          </cell>
          <cell r="R297" t="str">
            <v>yes</v>
          </cell>
          <cell r="S297" t="str">
            <v>I am certain that the staff at this facility would respect my decision to tell my child about [his/her] status or to keep it a secret.</v>
          </cell>
          <cell r="T297" t="str">
            <v>Ndinonyatsoziva kuti vashandi veutano vepanzvimbo iyi vangaremekedze sarudzo yangu yekuudza kana kuvanzira mwana paamire.</v>
          </cell>
        </row>
        <row r="298">
          <cell r="A298" t="str">
            <v>SDQP0410_1</v>
          </cell>
          <cell r="B298" t="str">
            <v>For the next questions, think about your child's behavior over the past 6 months. Tell me if the thing I describe is not true, somewhat true, or certainly true about your child.</v>
          </cell>
          <cell r="C298" t="str">
            <v>Pamibvunzo inotevera, fungai nezvehunhu hwemwana wenyu mumwedzi mitanhatu yadarika. Ndapota ndiudzeiwo kana zvinhu zvandichataura zvisiri zvechokwadi, zviri zvechokwadiwo kana kuti zviri zvechokwadi chose pamusoro pemwana wenyu.</v>
          </cell>
          <cell r="D298" t="str">
            <v>SDQP0410</v>
          </cell>
          <cell r="G298" t="str">
            <v>_1</v>
          </cell>
          <cell r="M298">
            <v>1</v>
          </cell>
          <cell r="N298" t="str">
            <v>not exact</v>
          </cell>
          <cell r="O298">
            <v>0</v>
          </cell>
          <cell r="P298" t="str">
            <v>Pamibvunzo inotevera, fungai nezvemaitiro emwana wenyu mumwedzi mitanhatu yadarika. Ndapota ndiudzeiwo kana zvinhu zvandichataura zvisiri zvechokwadi, zviri zvechokwadiwo kana kuti zviri zvechokwadi chose pamusoro pemwana wenyu.</v>
          </cell>
          <cell r="Q298" t="str">
            <v>no</v>
          </cell>
          <cell r="R298" t="str">
            <v>yes</v>
          </cell>
          <cell r="S298" t="str">
            <v>For the next questions, think about your child's behavior over the past 6 months. Tell me if the thing I describe is not true, somewhat true, or certainly true about your child.</v>
          </cell>
          <cell r="T298" t="str">
            <v>Pamibvunzo inotevera, fungai nezvemaitiro emwana wenyu mumwedzi mitanhatu yadarika. Ndapota ndiudzeiwo kana zvinhu zvandichataura zvisiri zvechokwadi, zviri zvechokwadiwo kana kuti zviri zvechokwadi chose pamusoro pemwana wenyu.</v>
          </cell>
        </row>
        <row r="299">
          <cell r="A299" t="str">
            <v>SDQP04101</v>
          </cell>
          <cell r="B299" t="str">
            <v>Considerate of other people's feelings</v>
          </cell>
          <cell r="C299" t="str">
            <v>Hany'a nezvinonzwikwa nevamwe vanhu</v>
          </cell>
          <cell r="D299" t="str">
            <v>SDQP0410</v>
          </cell>
          <cell r="E299" t="str">
            <v>child behavioral problems</v>
          </cell>
          <cell r="F299">
            <v>7</v>
          </cell>
          <cell r="G299">
            <v>1</v>
          </cell>
          <cell r="H299" t="str">
            <v>true3</v>
          </cell>
          <cell r="I299" t="str">
            <v>all</v>
          </cell>
          <cell r="J299" t="str">
            <v>all</v>
          </cell>
          <cell r="K299" t="str">
            <v>prosocial</v>
          </cell>
          <cell r="M299">
            <v>1</v>
          </cell>
          <cell r="O299" t="str">
            <v>Considerate of how other people feel</v>
          </cell>
          <cell r="P299" t="str">
            <v>Ane hany'a nekuti vamwe vanhu vanonzwa sei</v>
          </cell>
          <cell r="Q299" t="str">
            <v>yes</v>
          </cell>
          <cell r="R299" t="str">
            <v>yes</v>
          </cell>
          <cell r="S299" t="str">
            <v>Considerate of how other people feel</v>
          </cell>
          <cell r="T299" t="str">
            <v>Ane hany'a nekuti vamwe vanhu vanonzwa sei</v>
          </cell>
        </row>
        <row r="300">
          <cell r="A300" t="str">
            <v>SDQP04102</v>
          </cell>
          <cell r="B300" t="str">
            <v>Restless, overactive, cannot stay still for long</v>
          </cell>
          <cell r="C300" t="str">
            <v>Kusagadzikana, kuva nesimba rakawandisa, kusagarisika kwenguva yakareba</v>
          </cell>
          <cell r="D300" t="str">
            <v>SDQP0410</v>
          </cell>
          <cell r="E300" t="str">
            <v>child behavioral problems</v>
          </cell>
          <cell r="F300">
            <v>7</v>
          </cell>
          <cell r="G300">
            <v>2</v>
          </cell>
          <cell r="H300" t="str">
            <v>true3</v>
          </cell>
          <cell r="I300" t="str">
            <v>all</v>
          </cell>
          <cell r="J300" t="str">
            <v>all</v>
          </cell>
          <cell r="K300" t="str">
            <v>hyperactivity</v>
          </cell>
          <cell r="M300">
            <v>1</v>
          </cell>
          <cell r="O300">
            <v>0</v>
          </cell>
          <cell r="P300">
            <v>0</v>
          </cell>
          <cell r="Q300" t="str">
            <v>no</v>
          </cell>
          <cell r="R300" t="str">
            <v>no</v>
          </cell>
          <cell r="S300" t="str">
            <v>Restless, overactive, cannot stay still for long</v>
          </cell>
          <cell r="T300" t="str">
            <v>Kusagadzikana, kuva nesimba rakawandisa, kusagarisika kwenguva yakareba</v>
          </cell>
        </row>
        <row r="301">
          <cell r="A301" t="str">
            <v>SDQP04103</v>
          </cell>
          <cell r="B301" t="str">
            <v>Often complains of headaches, stomach-aches or sickness</v>
          </cell>
          <cell r="C301" t="str">
            <v>Anowanzochema chema nemusoro, mudumbu kana urwere</v>
          </cell>
          <cell r="D301" t="str">
            <v>SDQP0410</v>
          </cell>
          <cell r="E301" t="str">
            <v>child behavioral problems</v>
          </cell>
          <cell r="F301">
            <v>7</v>
          </cell>
          <cell r="G301">
            <v>3</v>
          </cell>
          <cell r="H301" t="str">
            <v>true3</v>
          </cell>
          <cell r="I301" t="str">
            <v>all</v>
          </cell>
          <cell r="J301" t="str">
            <v>all</v>
          </cell>
          <cell r="K301" t="str">
            <v>emotional problems</v>
          </cell>
          <cell r="M301">
            <v>1</v>
          </cell>
          <cell r="O301">
            <v>0</v>
          </cell>
          <cell r="P301">
            <v>0</v>
          </cell>
          <cell r="Q301" t="str">
            <v>no</v>
          </cell>
          <cell r="R301" t="str">
            <v>no</v>
          </cell>
          <cell r="S301" t="str">
            <v>Often complains of headaches, stomach-aches or sickness</v>
          </cell>
          <cell r="T301" t="str">
            <v>Anowanzochema chema nemusoro, mudumbu kana urwere</v>
          </cell>
        </row>
        <row r="302">
          <cell r="A302" t="str">
            <v>SDQP04104</v>
          </cell>
          <cell r="B302" t="str">
            <v>Shares readily with other children, for example toys, treats, pencils</v>
          </cell>
          <cell r="C302" t="str">
            <v>Anogoverana nyore nevamwe vana, semuenzaniso zvinhu zvekutambisa, zvekudya kana mapenzura</v>
          </cell>
          <cell r="D302" t="str">
            <v>SDQP0410</v>
          </cell>
          <cell r="E302" t="str">
            <v>child behavioral problems</v>
          </cell>
          <cell r="F302">
            <v>7</v>
          </cell>
          <cell r="G302">
            <v>4</v>
          </cell>
          <cell r="H302" t="str">
            <v>true3</v>
          </cell>
          <cell r="I302" t="str">
            <v>all</v>
          </cell>
          <cell r="J302" t="str">
            <v>all</v>
          </cell>
          <cell r="K302" t="str">
            <v>prosocial</v>
          </cell>
          <cell r="M302">
            <v>1</v>
          </cell>
          <cell r="O302">
            <v>0</v>
          </cell>
          <cell r="P302">
            <v>0</v>
          </cell>
          <cell r="Q302" t="str">
            <v>no</v>
          </cell>
          <cell r="R302" t="str">
            <v>no</v>
          </cell>
          <cell r="S302" t="str">
            <v>Shares readily with other children, for example toys, treats, pencils</v>
          </cell>
          <cell r="T302" t="str">
            <v>Anogoverana nyore nevamwe vana, semuenzaniso zvinhu zvekutambisa, zvekudya kana mapenzura</v>
          </cell>
        </row>
        <row r="303">
          <cell r="A303" t="str">
            <v>SDQP04105</v>
          </cell>
          <cell r="B303" t="str">
            <v>Often loses temper</v>
          </cell>
          <cell r="C303" t="str">
            <v>Anowanzoshatirwa nguva zhinji</v>
          </cell>
          <cell r="D303" t="str">
            <v>SDQP0410</v>
          </cell>
          <cell r="E303" t="str">
            <v>child behavioral problems</v>
          </cell>
          <cell r="F303">
            <v>7</v>
          </cell>
          <cell r="G303">
            <v>5</v>
          </cell>
          <cell r="H303" t="str">
            <v>true3</v>
          </cell>
          <cell r="I303" t="str">
            <v>all</v>
          </cell>
          <cell r="J303" t="str">
            <v>all</v>
          </cell>
          <cell r="K303" t="str">
            <v>conduct problems</v>
          </cell>
          <cell r="M303">
            <v>1</v>
          </cell>
          <cell r="O303">
            <v>0</v>
          </cell>
          <cell r="P303">
            <v>0</v>
          </cell>
          <cell r="Q303" t="str">
            <v>no</v>
          </cell>
          <cell r="R303" t="str">
            <v>no</v>
          </cell>
          <cell r="S303" t="str">
            <v>Often loses temper</v>
          </cell>
          <cell r="T303" t="str">
            <v>Anowanzoshatirwa nguva zhinji</v>
          </cell>
        </row>
        <row r="304">
          <cell r="A304" t="str">
            <v>SDQP04106</v>
          </cell>
          <cell r="B304" t="str">
            <v>Rather solitary, prefers to play alone</v>
          </cell>
          <cell r="C304" t="str">
            <v>Haadi kusangana nevamwe, anosarudza kutamba ega</v>
          </cell>
          <cell r="D304" t="str">
            <v>SDQP0410</v>
          </cell>
          <cell r="E304" t="str">
            <v>child behavioral problems</v>
          </cell>
          <cell r="F304">
            <v>7</v>
          </cell>
          <cell r="G304">
            <v>6</v>
          </cell>
          <cell r="H304" t="str">
            <v>true3</v>
          </cell>
          <cell r="I304" t="str">
            <v>all</v>
          </cell>
          <cell r="J304" t="str">
            <v>all</v>
          </cell>
          <cell r="K304" t="str">
            <v>peer problems</v>
          </cell>
          <cell r="M304">
            <v>1</v>
          </cell>
          <cell r="O304">
            <v>0</v>
          </cell>
          <cell r="P304">
            <v>0</v>
          </cell>
          <cell r="Q304" t="str">
            <v>no</v>
          </cell>
          <cell r="R304" t="str">
            <v>no</v>
          </cell>
          <cell r="S304" t="str">
            <v>Rather solitary, prefers to play alone</v>
          </cell>
          <cell r="T304" t="str">
            <v>Haadi kusangana nevamwe, anosarudza kutamba ega</v>
          </cell>
        </row>
        <row r="305">
          <cell r="A305" t="str">
            <v>SDQP04107</v>
          </cell>
          <cell r="B305" t="str">
            <v>Generally well behaved, usually does what adults request</v>
          </cell>
          <cell r="C305" t="str">
            <v>Ane hunhu hwakanaka, anowanzoita zvaanenge akumbirwa nevanhu vakuru</v>
          </cell>
          <cell r="D305" t="str">
            <v>SDQP0410</v>
          </cell>
          <cell r="E305" t="str">
            <v>child behavioral problems</v>
          </cell>
          <cell r="F305">
            <v>7</v>
          </cell>
          <cell r="G305">
            <v>7</v>
          </cell>
          <cell r="H305" t="str">
            <v>true3</v>
          </cell>
          <cell r="I305" t="str">
            <v>all</v>
          </cell>
          <cell r="J305" t="str">
            <v>all</v>
          </cell>
          <cell r="K305" t="str">
            <v>conduct problems</v>
          </cell>
          <cell r="L305" t="str">
            <v>y</v>
          </cell>
          <cell r="M305">
            <v>1</v>
          </cell>
          <cell r="O305">
            <v>0</v>
          </cell>
          <cell r="P305">
            <v>0</v>
          </cell>
          <cell r="Q305" t="str">
            <v>no</v>
          </cell>
          <cell r="R305" t="str">
            <v>no</v>
          </cell>
          <cell r="S305" t="str">
            <v>Generally well behaved, usually does what adults request</v>
          </cell>
          <cell r="T305" t="str">
            <v>Ane hunhu hwakanaka, anowanzoita zvaanenge akumbirwa nevanhu vakuru</v>
          </cell>
        </row>
        <row r="306">
          <cell r="A306" t="str">
            <v>SDQP04108</v>
          </cell>
          <cell r="B306" t="str">
            <v>Many worries or often seems worried</v>
          </cell>
          <cell r="C306" t="str">
            <v>Ane zvakawanda zvinomunetsa kana kuti anogara achiratidza kuti ane zviri kumunetsa</v>
          </cell>
          <cell r="D306" t="str">
            <v>SDQP0410</v>
          </cell>
          <cell r="E306" t="str">
            <v>child behavioral problems</v>
          </cell>
          <cell r="F306">
            <v>7</v>
          </cell>
          <cell r="G306">
            <v>8</v>
          </cell>
          <cell r="H306" t="str">
            <v>true3</v>
          </cell>
          <cell r="I306" t="str">
            <v>all</v>
          </cell>
          <cell r="J306" t="str">
            <v>all</v>
          </cell>
          <cell r="K306" t="str">
            <v>emotional problems</v>
          </cell>
          <cell r="M306">
            <v>1</v>
          </cell>
          <cell r="O306" t="str">
            <v>Has many worries or often seems worried</v>
          </cell>
          <cell r="P306">
            <v>0</v>
          </cell>
          <cell r="Q306" t="str">
            <v>yes</v>
          </cell>
          <cell r="R306" t="str">
            <v>no</v>
          </cell>
          <cell r="S306" t="str">
            <v>Has many worries or often seems worried</v>
          </cell>
          <cell r="T306" t="str">
            <v>Ane zvakawanda zvinomunetsa kana kuti anogara achiratidza kuti ane zviri kumunetsa</v>
          </cell>
        </row>
        <row r="307">
          <cell r="A307" t="str">
            <v>SDQP04109</v>
          </cell>
          <cell r="B307" t="str">
            <v>Helpful if someone is hurt, upset or feeling ill</v>
          </cell>
          <cell r="C307" t="str">
            <v>Anobatsira kana mumwe munhu arwadziswa, agumburiswa kana kuti asinganzwe zvakanaka</v>
          </cell>
          <cell r="D307" t="str">
            <v>SDQP0410</v>
          </cell>
          <cell r="E307" t="str">
            <v>child behavioral problems</v>
          </cell>
          <cell r="F307">
            <v>7</v>
          </cell>
          <cell r="G307">
            <v>9</v>
          </cell>
          <cell r="H307" t="str">
            <v>true3</v>
          </cell>
          <cell r="I307" t="str">
            <v>all</v>
          </cell>
          <cell r="J307" t="str">
            <v>all</v>
          </cell>
          <cell r="K307" t="str">
            <v>prosocial</v>
          </cell>
          <cell r="M307">
            <v>1</v>
          </cell>
          <cell r="O307">
            <v>0</v>
          </cell>
          <cell r="P307">
            <v>0</v>
          </cell>
          <cell r="Q307" t="str">
            <v>no</v>
          </cell>
          <cell r="R307" t="str">
            <v>no</v>
          </cell>
          <cell r="S307" t="str">
            <v>Helpful if someone is hurt, upset or feeling ill</v>
          </cell>
          <cell r="T307" t="str">
            <v>Anobatsira kana mumwe munhu arwadziswa, agumburiswa kana kuti asinganzwe zvakanaka</v>
          </cell>
        </row>
        <row r="308">
          <cell r="A308" t="str">
            <v>SDQP041010</v>
          </cell>
          <cell r="B308" t="str">
            <v>Constantly fidgeting or squirming</v>
          </cell>
          <cell r="C308" t="str">
            <v>Kusagarisika kana kusagadzikana nguva zhinji</v>
          </cell>
          <cell r="D308" t="str">
            <v>SDQP0410</v>
          </cell>
          <cell r="E308" t="str">
            <v>child behavioral problems</v>
          </cell>
          <cell r="F308">
            <v>7</v>
          </cell>
          <cell r="G308">
            <v>10</v>
          </cell>
          <cell r="H308" t="str">
            <v>true3</v>
          </cell>
          <cell r="I308" t="str">
            <v>all</v>
          </cell>
          <cell r="J308" t="str">
            <v>all</v>
          </cell>
          <cell r="K308" t="str">
            <v>hyperactivity</v>
          </cell>
          <cell r="M308">
            <v>1</v>
          </cell>
          <cell r="O308">
            <v>0</v>
          </cell>
          <cell r="P308">
            <v>0</v>
          </cell>
          <cell r="Q308" t="str">
            <v>no</v>
          </cell>
          <cell r="R308" t="str">
            <v>no</v>
          </cell>
          <cell r="S308" t="str">
            <v>Constantly fidgeting or squirming</v>
          </cell>
          <cell r="T308" t="str">
            <v>Kusagarisika kana kusagadzikana nguva zhinji</v>
          </cell>
        </row>
        <row r="309">
          <cell r="A309" t="str">
            <v>SDQP041011</v>
          </cell>
          <cell r="B309" t="str">
            <v>Has at least one good friend</v>
          </cell>
          <cell r="C309" t="str">
            <v>Ane shamwari yakanaka imwe chete zvayo</v>
          </cell>
          <cell r="D309" t="str">
            <v>SDQP0410</v>
          </cell>
          <cell r="E309" t="str">
            <v>child behavioral problems</v>
          </cell>
          <cell r="F309">
            <v>7</v>
          </cell>
          <cell r="G309">
            <v>11</v>
          </cell>
          <cell r="H309" t="str">
            <v>true3</v>
          </cell>
          <cell r="I309" t="str">
            <v>all</v>
          </cell>
          <cell r="J309" t="str">
            <v>all</v>
          </cell>
          <cell r="K309" t="str">
            <v>peer problems</v>
          </cell>
          <cell r="L309" t="str">
            <v>y</v>
          </cell>
          <cell r="M309">
            <v>1</v>
          </cell>
          <cell r="O309">
            <v>0</v>
          </cell>
          <cell r="P309">
            <v>0</v>
          </cell>
          <cell r="Q309" t="str">
            <v>no</v>
          </cell>
          <cell r="R309" t="str">
            <v>no</v>
          </cell>
          <cell r="S309" t="str">
            <v>Has at least one good friend</v>
          </cell>
          <cell r="T309" t="str">
            <v>Ane shamwari yakanaka imwe chete zvayo</v>
          </cell>
        </row>
        <row r="310">
          <cell r="A310" t="str">
            <v>SDQP041012</v>
          </cell>
          <cell r="B310" t="str">
            <v>Often fights with other children or bullies them</v>
          </cell>
          <cell r="C310" t="str">
            <v>Anowanzorwa nevamwe vana kana kuvashungurudza</v>
          </cell>
          <cell r="D310" t="str">
            <v>SDQP0410</v>
          </cell>
          <cell r="E310" t="str">
            <v>child behavioral problems</v>
          </cell>
          <cell r="F310">
            <v>7</v>
          </cell>
          <cell r="G310">
            <v>12</v>
          </cell>
          <cell r="H310" t="str">
            <v>true3</v>
          </cell>
          <cell r="I310" t="str">
            <v>all</v>
          </cell>
          <cell r="J310" t="str">
            <v>all</v>
          </cell>
          <cell r="K310" t="str">
            <v>conduct problems</v>
          </cell>
          <cell r="M310">
            <v>1</v>
          </cell>
          <cell r="O310">
            <v>0</v>
          </cell>
          <cell r="P310">
            <v>0</v>
          </cell>
          <cell r="Q310" t="str">
            <v>no</v>
          </cell>
          <cell r="R310" t="str">
            <v>no</v>
          </cell>
          <cell r="S310" t="str">
            <v>Often fights with other children or bullies them</v>
          </cell>
          <cell r="T310" t="str">
            <v>Anowanzorwa nevamwe vana kana kuvashungurudza</v>
          </cell>
        </row>
        <row r="311">
          <cell r="A311" t="str">
            <v>SDQP041013</v>
          </cell>
          <cell r="B311" t="str">
            <v>Often unhappy, depressed or tearful</v>
          </cell>
          <cell r="C311" t="str">
            <v>Anowanzogara akasuruvara, achifungisisa kana kunzwa kuda kuchema</v>
          </cell>
          <cell r="D311" t="str">
            <v>SDQP0410</v>
          </cell>
          <cell r="E311" t="str">
            <v>child behavioral problems</v>
          </cell>
          <cell r="F311">
            <v>7</v>
          </cell>
          <cell r="G311">
            <v>13</v>
          </cell>
          <cell r="H311" t="str">
            <v>true3</v>
          </cell>
          <cell r="I311" t="str">
            <v>all</v>
          </cell>
          <cell r="J311" t="str">
            <v>all</v>
          </cell>
          <cell r="K311" t="str">
            <v>emotional problems</v>
          </cell>
          <cell r="M311">
            <v>1</v>
          </cell>
          <cell r="O311">
            <v>0</v>
          </cell>
          <cell r="P311">
            <v>0</v>
          </cell>
          <cell r="Q311" t="str">
            <v>no</v>
          </cell>
          <cell r="R311" t="str">
            <v>no</v>
          </cell>
          <cell r="S311" t="str">
            <v>Often unhappy, depressed or tearful</v>
          </cell>
          <cell r="T311" t="str">
            <v>Anowanzogara akasuruvara, achifungisisa kana kunzwa kuda kuchema</v>
          </cell>
        </row>
        <row r="312">
          <cell r="A312" t="str">
            <v>SDQP041014</v>
          </cell>
          <cell r="B312" t="str">
            <v>Generally liked by other children</v>
          </cell>
          <cell r="C312" t="str">
            <v>Anowanzofarirwa nevamwe vana</v>
          </cell>
          <cell r="D312" t="str">
            <v>SDQP0410</v>
          </cell>
          <cell r="E312" t="str">
            <v>child behavioral problems</v>
          </cell>
          <cell r="F312">
            <v>7</v>
          </cell>
          <cell r="G312">
            <v>14</v>
          </cell>
          <cell r="H312" t="str">
            <v>true3</v>
          </cell>
          <cell r="I312" t="str">
            <v>all</v>
          </cell>
          <cell r="J312" t="str">
            <v>all</v>
          </cell>
          <cell r="K312" t="str">
            <v>peer problems</v>
          </cell>
          <cell r="L312" t="str">
            <v>y</v>
          </cell>
          <cell r="M312">
            <v>1</v>
          </cell>
          <cell r="O312">
            <v>0</v>
          </cell>
          <cell r="P312">
            <v>0</v>
          </cell>
          <cell r="Q312" t="str">
            <v>no</v>
          </cell>
          <cell r="R312" t="str">
            <v>no</v>
          </cell>
          <cell r="S312" t="str">
            <v>Generally liked by other children</v>
          </cell>
          <cell r="T312" t="str">
            <v>Anowanzofarirwa nevamwe vana</v>
          </cell>
        </row>
        <row r="313">
          <cell r="A313" t="str">
            <v>SDQP041015</v>
          </cell>
          <cell r="B313" t="str">
            <v>Easily distracted, concentration wanders</v>
          </cell>
          <cell r="C313" t="str">
            <v>Anokurumidza kuvarairwa, pfungwa dzake hadzigare pamwe chete</v>
          </cell>
          <cell r="D313" t="str">
            <v>SDQP0410</v>
          </cell>
          <cell r="E313" t="str">
            <v>child behavioral problems</v>
          </cell>
          <cell r="F313">
            <v>7</v>
          </cell>
          <cell r="G313">
            <v>15</v>
          </cell>
          <cell r="H313" t="str">
            <v>true3</v>
          </cell>
          <cell r="I313" t="str">
            <v>all</v>
          </cell>
          <cell r="J313" t="str">
            <v>all</v>
          </cell>
          <cell r="K313" t="str">
            <v>hyperactivity</v>
          </cell>
          <cell r="M313">
            <v>1</v>
          </cell>
          <cell r="O313">
            <v>0</v>
          </cell>
          <cell r="P313">
            <v>0</v>
          </cell>
          <cell r="Q313" t="str">
            <v>no</v>
          </cell>
          <cell r="R313" t="str">
            <v>no</v>
          </cell>
          <cell r="S313" t="str">
            <v>Easily distracted, concentration wanders</v>
          </cell>
          <cell r="T313" t="str">
            <v>Anokurumidza kuvarairwa, pfungwa dzake hadzigare pamwe chete</v>
          </cell>
        </row>
        <row r="314">
          <cell r="A314" t="str">
            <v>SDQP041016</v>
          </cell>
          <cell r="B314" t="str">
            <v>Nervous or clingy in new situations, easily loses confidence</v>
          </cell>
          <cell r="C314" t="str">
            <v>Kusagadzikana kana kuteverana nevamwe pazvinhu zvaasati ambosangana nazvo, anokurumidza kusavimba nezvaari</v>
          </cell>
          <cell r="D314" t="str">
            <v>SDQP0410</v>
          </cell>
          <cell r="E314" t="str">
            <v>child behavioral problems</v>
          </cell>
          <cell r="F314">
            <v>7</v>
          </cell>
          <cell r="G314">
            <v>16</v>
          </cell>
          <cell r="H314" t="str">
            <v>true3</v>
          </cell>
          <cell r="I314" t="str">
            <v>all</v>
          </cell>
          <cell r="J314" t="str">
            <v>all</v>
          </cell>
          <cell r="K314" t="str">
            <v>emotional problems</v>
          </cell>
          <cell r="M314">
            <v>1</v>
          </cell>
          <cell r="O314">
            <v>0</v>
          </cell>
          <cell r="P314" t="str">
            <v>Kusagadzikana kana kuti kwati- kwati nemumwe munhu pazvinhu zvaasati ambosangana nazvo, anokurumidza kusavimba nezvaari.</v>
          </cell>
          <cell r="Q314" t="str">
            <v>no</v>
          </cell>
          <cell r="R314" t="str">
            <v>yes</v>
          </cell>
          <cell r="S314" t="str">
            <v>Nervous or clingy in new situations, easily loses confidence</v>
          </cell>
          <cell r="T314" t="str">
            <v>Kusagadzikana kana kuti kwati- kwati nemumwe munhu pazvinhu zvaasati ambosangana nazvo, anokurumidza kusavimba nezvaari.</v>
          </cell>
        </row>
        <row r="315">
          <cell r="A315" t="str">
            <v>SDQP041017</v>
          </cell>
          <cell r="B315" t="str">
            <v>Kind to younger children</v>
          </cell>
          <cell r="C315" t="str">
            <v xml:space="preserve">Ane tsitsi nevana vadiki </v>
          </cell>
          <cell r="D315" t="str">
            <v>SDQP0410</v>
          </cell>
          <cell r="E315" t="str">
            <v>child behavioral problems</v>
          </cell>
          <cell r="F315">
            <v>7</v>
          </cell>
          <cell r="G315">
            <v>17</v>
          </cell>
          <cell r="H315" t="str">
            <v>true3</v>
          </cell>
          <cell r="I315" t="str">
            <v>all</v>
          </cell>
          <cell r="J315" t="str">
            <v>all</v>
          </cell>
          <cell r="K315" t="str">
            <v>prosocial</v>
          </cell>
          <cell r="M315">
            <v>1</v>
          </cell>
          <cell r="O315">
            <v>0</v>
          </cell>
          <cell r="P315">
            <v>0</v>
          </cell>
          <cell r="Q315" t="str">
            <v>no</v>
          </cell>
          <cell r="R315" t="str">
            <v>no</v>
          </cell>
          <cell r="S315" t="str">
            <v>Kind to younger children</v>
          </cell>
          <cell r="T315" t="str">
            <v xml:space="preserve">Ane tsitsi nevana vadiki </v>
          </cell>
        </row>
        <row r="316">
          <cell r="A316" t="str">
            <v>SDQP041018</v>
          </cell>
          <cell r="B316" t="str">
            <v>Often lies or cheats</v>
          </cell>
          <cell r="C316" t="str">
            <v>Anowanzonyepa kana kuita chitsotsi</v>
          </cell>
          <cell r="D316" t="str">
            <v>SDQP0410</v>
          </cell>
          <cell r="E316" t="str">
            <v>child behavioral problems</v>
          </cell>
          <cell r="F316">
            <v>7</v>
          </cell>
          <cell r="G316">
            <v>18</v>
          </cell>
          <cell r="H316" t="str">
            <v>true3</v>
          </cell>
          <cell r="I316" t="str">
            <v>all</v>
          </cell>
          <cell r="J316" t="str">
            <v>all</v>
          </cell>
          <cell r="K316" t="str">
            <v>conduct problems</v>
          </cell>
          <cell r="M316">
            <v>1</v>
          </cell>
          <cell r="O316">
            <v>0</v>
          </cell>
          <cell r="P316">
            <v>0</v>
          </cell>
          <cell r="Q316" t="str">
            <v>no</v>
          </cell>
          <cell r="R316" t="str">
            <v>no</v>
          </cell>
          <cell r="S316" t="str">
            <v>Often lies or cheats</v>
          </cell>
          <cell r="T316" t="str">
            <v>Anowanzonyepa kana kuita chitsotsi</v>
          </cell>
        </row>
        <row r="317">
          <cell r="A317" t="str">
            <v>SDQP041019</v>
          </cell>
          <cell r="B317" t="str">
            <v>Picked on or bullied by other children</v>
          </cell>
          <cell r="C317" t="str">
            <v>Anowanzodenhwa kana kushungurudzwa nevamwe vana</v>
          </cell>
          <cell r="D317" t="str">
            <v>SDQP0410</v>
          </cell>
          <cell r="E317" t="str">
            <v>child behavioral problems</v>
          </cell>
          <cell r="F317">
            <v>7</v>
          </cell>
          <cell r="G317">
            <v>19</v>
          </cell>
          <cell r="H317" t="str">
            <v>true3</v>
          </cell>
          <cell r="I317" t="str">
            <v>all</v>
          </cell>
          <cell r="J317" t="str">
            <v>all</v>
          </cell>
          <cell r="K317" t="str">
            <v>peer problems</v>
          </cell>
          <cell r="M317">
            <v>1</v>
          </cell>
          <cell r="O317">
            <v>0</v>
          </cell>
          <cell r="P317">
            <v>0</v>
          </cell>
          <cell r="Q317" t="str">
            <v>no</v>
          </cell>
          <cell r="R317" t="str">
            <v>no</v>
          </cell>
          <cell r="S317" t="str">
            <v>Picked on or bullied by other children</v>
          </cell>
          <cell r="T317" t="str">
            <v>Anowanzodenhwa kana kushungurudzwa nevamwe vana</v>
          </cell>
        </row>
        <row r="318">
          <cell r="A318" t="str">
            <v>SDQP041020</v>
          </cell>
          <cell r="B318" t="str">
            <v>Often offers to help others (parents, teachers, other children)</v>
          </cell>
          <cell r="C318" t="str">
            <v>Anowanzozvipira kubatsira vamwe vanhu (vabereki, vadzidzisi, vamwe vana vadiki)</v>
          </cell>
          <cell r="D318" t="str">
            <v>SDQP0410</v>
          </cell>
          <cell r="E318" t="str">
            <v>child behavioral problems</v>
          </cell>
          <cell r="F318">
            <v>7</v>
          </cell>
          <cell r="G318">
            <v>20</v>
          </cell>
          <cell r="H318" t="str">
            <v>true3</v>
          </cell>
          <cell r="I318" t="str">
            <v>all</v>
          </cell>
          <cell r="J318" t="str">
            <v>all</v>
          </cell>
          <cell r="K318" t="str">
            <v>prosocial</v>
          </cell>
          <cell r="M318">
            <v>1</v>
          </cell>
          <cell r="O318">
            <v>0</v>
          </cell>
          <cell r="P318">
            <v>0</v>
          </cell>
          <cell r="Q318" t="str">
            <v>no</v>
          </cell>
          <cell r="R318" t="str">
            <v>no</v>
          </cell>
          <cell r="S318" t="str">
            <v>Often offers to help others (parents, teachers, other children)</v>
          </cell>
          <cell r="T318" t="str">
            <v>Anowanzozvipira kubatsira vamwe vanhu (vabereki, vadzidzisi, vamwe vana vadiki)</v>
          </cell>
        </row>
        <row r="319">
          <cell r="A319" t="str">
            <v>SDQP041021</v>
          </cell>
          <cell r="B319" t="str">
            <v>Thinks things out before acting</v>
          </cell>
          <cell r="C319" t="str">
            <v xml:space="preserve">Anotanga afunga pamusoro pechinhu asati aita </v>
          </cell>
          <cell r="D319" t="str">
            <v>SDQP0410</v>
          </cell>
          <cell r="E319" t="str">
            <v>child behavioral problems</v>
          </cell>
          <cell r="F319">
            <v>7</v>
          </cell>
          <cell r="G319">
            <v>21</v>
          </cell>
          <cell r="H319" t="str">
            <v>true3</v>
          </cell>
          <cell r="I319" t="str">
            <v>all</v>
          </cell>
          <cell r="J319" t="str">
            <v>all</v>
          </cell>
          <cell r="K319" t="str">
            <v>hyperactivity</v>
          </cell>
          <cell r="L319" t="str">
            <v>y</v>
          </cell>
          <cell r="M319">
            <v>1</v>
          </cell>
          <cell r="O319">
            <v>0</v>
          </cell>
          <cell r="P319">
            <v>0</v>
          </cell>
          <cell r="Q319" t="str">
            <v>no</v>
          </cell>
          <cell r="R319" t="str">
            <v>no</v>
          </cell>
          <cell r="S319" t="str">
            <v>Thinks things out before acting</v>
          </cell>
          <cell r="T319" t="str">
            <v xml:space="preserve">Anotanga afunga pamusoro pechinhu asati aita </v>
          </cell>
        </row>
        <row r="320">
          <cell r="A320" t="str">
            <v>SDQP041022</v>
          </cell>
          <cell r="B320" t="str">
            <v>Steals from home, school or elsewhere</v>
          </cell>
          <cell r="C320" t="str">
            <v>Anoba pamba, kuchikoro kana chero kune imwe nzvimbo</v>
          </cell>
          <cell r="D320" t="str">
            <v>SDQP0410</v>
          </cell>
          <cell r="E320" t="str">
            <v>child behavioral problems</v>
          </cell>
          <cell r="F320">
            <v>7</v>
          </cell>
          <cell r="G320">
            <v>22</v>
          </cell>
          <cell r="H320" t="str">
            <v>true3</v>
          </cell>
          <cell r="I320" t="str">
            <v>all</v>
          </cell>
          <cell r="J320" t="str">
            <v>all</v>
          </cell>
          <cell r="K320" t="str">
            <v>conduct problems</v>
          </cell>
          <cell r="M320">
            <v>1</v>
          </cell>
          <cell r="O320">
            <v>0</v>
          </cell>
          <cell r="P320">
            <v>0</v>
          </cell>
          <cell r="Q320" t="str">
            <v>no</v>
          </cell>
          <cell r="R320" t="str">
            <v>no</v>
          </cell>
          <cell r="S320" t="str">
            <v>Steals from home, school or elsewhere</v>
          </cell>
          <cell r="T320" t="str">
            <v>Anoba pamba, kuchikoro kana chero kune imwe nzvimbo</v>
          </cell>
        </row>
        <row r="321">
          <cell r="A321" t="str">
            <v>SDQP041023</v>
          </cell>
          <cell r="B321" t="str">
            <v>Gets along better with adults than with other children</v>
          </cell>
          <cell r="C321" t="str">
            <v>Anowirirana nevanhu vakuru kudarika nevamwe vana</v>
          </cell>
          <cell r="D321" t="str">
            <v>SDQP0410</v>
          </cell>
          <cell r="E321" t="str">
            <v>child behavioral problems</v>
          </cell>
          <cell r="F321">
            <v>7</v>
          </cell>
          <cell r="G321">
            <v>23</v>
          </cell>
          <cell r="H321" t="str">
            <v>true3</v>
          </cell>
          <cell r="I321" t="str">
            <v>all</v>
          </cell>
          <cell r="J321" t="str">
            <v>all</v>
          </cell>
          <cell r="K321" t="str">
            <v>peer problems</v>
          </cell>
          <cell r="M321">
            <v>1</v>
          </cell>
          <cell r="O321">
            <v>0</v>
          </cell>
          <cell r="P321">
            <v>0</v>
          </cell>
          <cell r="Q321" t="str">
            <v>no</v>
          </cell>
          <cell r="R321" t="str">
            <v>no</v>
          </cell>
          <cell r="S321" t="str">
            <v>Gets along better with adults than with other children</v>
          </cell>
          <cell r="T321" t="str">
            <v>Anowirirana nevanhu vakuru kudarika nevamwe vana</v>
          </cell>
        </row>
        <row r="322">
          <cell r="A322" t="str">
            <v>SDQP041024</v>
          </cell>
          <cell r="B322" t="str">
            <v>Many fears, easily scared</v>
          </cell>
          <cell r="C322" t="str">
            <v>Ane zvakawanda zvaanotya, anokurumidza kuvhunduka</v>
          </cell>
          <cell r="D322" t="str">
            <v>SDQP0410</v>
          </cell>
          <cell r="E322" t="str">
            <v>child behavioral problems</v>
          </cell>
          <cell r="F322">
            <v>7</v>
          </cell>
          <cell r="G322">
            <v>24</v>
          </cell>
          <cell r="H322" t="str">
            <v>true3</v>
          </cell>
          <cell r="I322" t="str">
            <v>all</v>
          </cell>
          <cell r="J322" t="str">
            <v>all</v>
          </cell>
          <cell r="K322" t="str">
            <v>emotional problems</v>
          </cell>
          <cell r="M322">
            <v>1</v>
          </cell>
          <cell r="O322" t="str">
            <v>Has many fears, easily scared</v>
          </cell>
          <cell r="P322">
            <v>0</v>
          </cell>
          <cell r="Q322" t="str">
            <v>yes</v>
          </cell>
          <cell r="R322" t="str">
            <v>no</v>
          </cell>
          <cell r="S322" t="str">
            <v>Has many fears, easily scared</v>
          </cell>
          <cell r="T322" t="str">
            <v>Ane zvakawanda zvaanotya, anokurumidza kuvhunduka</v>
          </cell>
        </row>
        <row r="323">
          <cell r="A323" t="str">
            <v>SDQP041025</v>
          </cell>
          <cell r="B323" t="str">
            <v>Good attention span, sees work through to the end</v>
          </cell>
          <cell r="C323" t="str">
            <v>Anokwanisa kugara achinyatsoteerera kwenguva yakareba achiteerera, anopedza basa rose</v>
          </cell>
          <cell r="D323" t="str">
            <v>SDQP0410</v>
          </cell>
          <cell r="E323" t="str">
            <v>child behavioral problems</v>
          </cell>
          <cell r="F323">
            <v>7</v>
          </cell>
          <cell r="G323">
            <v>25</v>
          </cell>
          <cell r="H323" t="str">
            <v>true3</v>
          </cell>
          <cell r="I323" t="str">
            <v>all</v>
          </cell>
          <cell r="J323" t="str">
            <v>all</v>
          </cell>
          <cell r="K323" t="str">
            <v>hyperactivity</v>
          </cell>
          <cell r="L323" t="str">
            <v>y</v>
          </cell>
          <cell r="M323">
            <v>1</v>
          </cell>
          <cell r="O323">
            <v>0</v>
          </cell>
          <cell r="P323">
            <v>0</v>
          </cell>
          <cell r="Q323" t="str">
            <v>no</v>
          </cell>
          <cell r="R323" t="str">
            <v>no</v>
          </cell>
          <cell r="S323" t="str">
            <v>Good attention span, sees work through to the end</v>
          </cell>
          <cell r="T323" t="str">
            <v>Anokwanisa kugara achinyatsoteerera kwenguva yakareba achiteerera, anopedza basa rose</v>
          </cell>
        </row>
        <row r="324">
          <cell r="A324" t="str">
            <v>SDQP11174</v>
          </cell>
          <cell r="B324" t="str">
            <v>Shares readily with other youth, for example books, games, food</v>
          </cell>
          <cell r="C324" t="str">
            <v>Anogoverana zvinhu nemamwe majaya nemhandara, zvakaita semabhuku, zvekutambisa, chikafu</v>
          </cell>
          <cell r="D324" t="str">
            <v>SDQP1117</v>
          </cell>
          <cell r="E324" t="str">
            <v>child behavioral problems</v>
          </cell>
          <cell r="F324">
            <v>7</v>
          </cell>
          <cell r="G324">
            <v>4</v>
          </cell>
          <cell r="H324" t="str">
            <v>true3</v>
          </cell>
          <cell r="I324" t="str">
            <v>all</v>
          </cell>
          <cell r="J324" t="str">
            <v>all</v>
          </cell>
          <cell r="K324" t="str">
            <v>peer problems</v>
          </cell>
          <cell r="M324">
            <v>1</v>
          </cell>
          <cell r="O324">
            <v>0</v>
          </cell>
          <cell r="P324">
            <v>0</v>
          </cell>
          <cell r="Q324" t="str">
            <v>no</v>
          </cell>
          <cell r="R324" t="str">
            <v>no</v>
          </cell>
          <cell r="S324" t="str">
            <v>Shares readily with other youth, for example books, games, food</v>
          </cell>
          <cell r="T324" t="str">
            <v>Anogoverana zvinhu nemamwe majaya nemhandara, zvakaita semabhuku, zvekutambisa, chikafu</v>
          </cell>
        </row>
        <row r="325">
          <cell r="A325" t="str">
            <v>SDQP11176</v>
          </cell>
          <cell r="B325" t="str">
            <v>Would rather be alone than with other youth</v>
          </cell>
          <cell r="C325" t="str">
            <v>Angatosarudze kuva ega pane kuva nemamwe majaya nemhandara</v>
          </cell>
          <cell r="D325" t="str">
            <v>SDQP1117</v>
          </cell>
          <cell r="E325" t="str">
            <v>child behavioral problems</v>
          </cell>
          <cell r="F325">
            <v>7</v>
          </cell>
          <cell r="G325">
            <v>6</v>
          </cell>
          <cell r="H325" t="str">
            <v>true3</v>
          </cell>
          <cell r="I325" t="str">
            <v>all</v>
          </cell>
          <cell r="J325" t="str">
            <v>all</v>
          </cell>
          <cell r="K325" t="str">
            <v>peer problems</v>
          </cell>
          <cell r="M325">
            <v>1</v>
          </cell>
          <cell r="O325">
            <v>0</v>
          </cell>
          <cell r="P325">
            <v>0</v>
          </cell>
          <cell r="Q325" t="str">
            <v>no</v>
          </cell>
          <cell r="R325" t="str">
            <v>no</v>
          </cell>
          <cell r="S325" t="str">
            <v>Would rather be alone than with other youth</v>
          </cell>
          <cell r="T325" t="str">
            <v>Angatosarudze kuva ega pane kuva nemamwe majaya nemhandara</v>
          </cell>
        </row>
        <row r="326">
          <cell r="A326" t="str">
            <v>SDQP111712</v>
          </cell>
          <cell r="B326" t="str">
            <v>Often fights with other youth or bullies them</v>
          </cell>
          <cell r="C326" t="str">
            <v>Anowanzorwa nemamwe majaya nemhandara kana kumashungurudza</v>
          </cell>
          <cell r="D326" t="str">
            <v>SDQP1117</v>
          </cell>
          <cell r="E326" t="str">
            <v>child behavioral problems</v>
          </cell>
          <cell r="F326">
            <v>7</v>
          </cell>
          <cell r="G326">
            <v>12</v>
          </cell>
          <cell r="H326" t="str">
            <v>true3</v>
          </cell>
          <cell r="I326" t="str">
            <v>all</v>
          </cell>
          <cell r="J326" t="str">
            <v>all</v>
          </cell>
          <cell r="K326" t="str">
            <v>conduct problems</v>
          </cell>
          <cell r="M326">
            <v>1</v>
          </cell>
          <cell r="O326">
            <v>0</v>
          </cell>
          <cell r="P326">
            <v>0</v>
          </cell>
          <cell r="Q326" t="str">
            <v>no</v>
          </cell>
          <cell r="R326" t="str">
            <v>no</v>
          </cell>
          <cell r="S326" t="str">
            <v>Often fights with other youth or bullies them</v>
          </cell>
          <cell r="T326" t="str">
            <v>Anowanzorwa nemamwe majaya nemhandara kana kumashungurudza</v>
          </cell>
        </row>
        <row r="327">
          <cell r="A327" t="str">
            <v>SDQP111714</v>
          </cell>
          <cell r="B327" t="str">
            <v>Generally liked by other youth</v>
          </cell>
          <cell r="C327" t="str">
            <v>Anongofarirwa nemamwe majaya nemhandara</v>
          </cell>
          <cell r="D327" t="str">
            <v>SDQP1117</v>
          </cell>
          <cell r="E327" t="str">
            <v>child behavioral problems</v>
          </cell>
          <cell r="F327">
            <v>7</v>
          </cell>
          <cell r="G327">
            <v>14</v>
          </cell>
          <cell r="H327" t="str">
            <v>true3</v>
          </cell>
          <cell r="I327" t="str">
            <v>all</v>
          </cell>
          <cell r="J327" t="str">
            <v>all</v>
          </cell>
          <cell r="K327" t="str">
            <v>peer problems</v>
          </cell>
          <cell r="L327" t="str">
            <v>y</v>
          </cell>
          <cell r="M327">
            <v>1</v>
          </cell>
          <cell r="O327">
            <v>0</v>
          </cell>
          <cell r="P327">
            <v>0</v>
          </cell>
          <cell r="Q327" t="str">
            <v>no</v>
          </cell>
          <cell r="R327" t="str">
            <v>no</v>
          </cell>
          <cell r="S327" t="str">
            <v>Generally liked by other youth</v>
          </cell>
          <cell r="T327" t="str">
            <v>Anongofarirwa nemamwe majaya nemhandara</v>
          </cell>
        </row>
        <row r="328">
          <cell r="A328" t="str">
            <v>SDQP111716</v>
          </cell>
          <cell r="B328" t="str">
            <v>Nervous in new situations, easily loses confidence</v>
          </cell>
          <cell r="C328" t="str">
            <v>Kusagadzikana pazvinhu zvaasati ambosangana nazvo, anokurumidza kusavimba nezvaari</v>
          </cell>
          <cell r="D328" t="str">
            <v>SDQP1117</v>
          </cell>
          <cell r="E328" t="str">
            <v>child behavioral problems</v>
          </cell>
          <cell r="F328">
            <v>7</v>
          </cell>
          <cell r="G328">
            <v>16</v>
          </cell>
          <cell r="H328" t="str">
            <v>true3</v>
          </cell>
          <cell r="I328" t="str">
            <v>all</v>
          </cell>
          <cell r="J328" t="str">
            <v>all</v>
          </cell>
          <cell r="K328" t="str">
            <v>emotional problems</v>
          </cell>
          <cell r="M328">
            <v>1</v>
          </cell>
          <cell r="O328">
            <v>0</v>
          </cell>
          <cell r="P328">
            <v>0</v>
          </cell>
          <cell r="Q328" t="str">
            <v>no</v>
          </cell>
          <cell r="R328" t="str">
            <v>no</v>
          </cell>
          <cell r="S328" t="str">
            <v>Nervous in new situations, easily loses confidence</v>
          </cell>
          <cell r="T328" t="str">
            <v>Kusagadzikana pazvinhu zvaasati ambosangana nazvo, anokurumidza kusavimba nezvaari</v>
          </cell>
        </row>
        <row r="329">
          <cell r="A329" t="str">
            <v>SDQP111719</v>
          </cell>
          <cell r="B329" t="str">
            <v>Picked on or bullied by other youth</v>
          </cell>
          <cell r="C329" t="str">
            <v>Kushoropodzwa kana kushungurudzwa nemamwe majaya nemhandara</v>
          </cell>
          <cell r="D329" t="str">
            <v>SDQP1117</v>
          </cell>
          <cell r="E329" t="str">
            <v>child behavioral problems</v>
          </cell>
          <cell r="F329">
            <v>7</v>
          </cell>
          <cell r="G329">
            <v>19</v>
          </cell>
          <cell r="H329" t="str">
            <v>true3</v>
          </cell>
          <cell r="I329" t="str">
            <v>all</v>
          </cell>
          <cell r="J329" t="str">
            <v>all</v>
          </cell>
          <cell r="K329" t="str">
            <v>peer problems</v>
          </cell>
          <cell r="M329">
            <v>1</v>
          </cell>
          <cell r="O329">
            <v>0</v>
          </cell>
          <cell r="P329">
            <v>0</v>
          </cell>
          <cell r="Q329" t="str">
            <v>no</v>
          </cell>
          <cell r="R329" t="str">
            <v>no</v>
          </cell>
          <cell r="S329" t="str">
            <v>Picked on or bullied by other youth</v>
          </cell>
          <cell r="T329" t="str">
            <v>Kushoropodzwa kana kushungurudzwa nemamwe majaya nemhandara</v>
          </cell>
        </row>
        <row r="330">
          <cell r="A330" t="str">
            <v>SDQP111723</v>
          </cell>
          <cell r="B330" t="str">
            <v>Gets along better with adults than with other youth</v>
          </cell>
          <cell r="C330" t="str">
            <v>Anowirirana nevanhu vakuru kudarika mamwe majaya nemhandara</v>
          </cell>
          <cell r="D330" t="str">
            <v>SDQP1117</v>
          </cell>
          <cell r="E330" t="str">
            <v>child behavioral problems</v>
          </cell>
          <cell r="F330">
            <v>7</v>
          </cell>
          <cell r="G330">
            <v>23</v>
          </cell>
          <cell r="H330" t="str">
            <v>true3</v>
          </cell>
          <cell r="I330" t="str">
            <v>all</v>
          </cell>
          <cell r="J330" t="str">
            <v>all</v>
          </cell>
          <cell r="K330" t="str">
            <v>peer problems</v>
          </cell>
          <cell r="M330">
            <v>1</v>
          </cell>
          <cell r="O330">
            <v>0</v>
          </cell>
          <cell r="P330">
            <v>0</v>
          </cell>
          <cell r="Q330" t="str">
            <v>no</v>
          </cell>
          <cell r="R330" t="str">
            <v>no</v>
          </cell>
          <cell r="S330" t="str">
            <v>Gets along better with adults than with other youth</v>
          </cell>
          <cell r="T330" t="str">
            <v>Anowirirana nevanhu vakuru kudarika mamwe majaya nemhandara</v>
          </cell>
        </row>
        <row r="331">
          <cell r="A331" t="str">
            <v>PCC_i1</v>
          </cell>
          <cell r="B331" t="str">
            <v>Now I'd like to ask you some questions about how you and your child get along. Please tell me how much you agree or disagree with each statement.</v>
          </cell>
          <cell r="C331" t="str">
            <v>Parizvino ndiri kuda kukubvunzai mimwe mibvunzo pamusoro pekuwirirana kwenyu nemwana wenyu. Ndapota, ndiudzeiwo kuti munowirirana kana kusawirirana zvakadii nechirevo chega.</v>
          </cell>
          <cell r="D331" t="str">
            <v>PCC</v>
          </cell>
          <cell r="G331" t="str">
            <v>_i1</v>
          </cell>
          <cell r="M331">
            <v>1</v>
          </cell>
          <cell r="O331">
            <v>0</v>
          </cell>
          <cell r="P331">
            <v>0</v>
          </cell>
          <cell r="Q331" t="str">
            <v>no</v>
          </cell>
          <cell r="R331" t="str">
            <v>no</v>
          </cell>
          <cell r="S331" t="str">
            <v>Now I'd like to ask you some questions about how you and your child get along. Please tell me how much you agree or disagree with each statement.</v>
          </cell>
          <cell r="T331" t="str">
            <v>Parizvino ndiri kuda kukubvunzai mimwe mibvunzo pamusoro pekuwirirana kwenyu nemwana wenyu. Ndapota, ndiudzeiwo kuti munowirirana kana kusawirirana zvakadii nechirevo chega.</v>
          </cell>
        </row>
        <row r="332">
          <cell r="A332" t="str">
            <v>PCC1</v>
          </cell>
          <cell r="B332" t="str">
            <v>You can discuss your beliefs with your child without feeling restrained or embarassed.</v>
          </cell>
          <cell r="C332" t="str">
            <v>Munokwanisa kukurukura pamusoro pezvamunotendera mazviri nemwana wenyu musinganzwe kusungikana kana kunyara.</v>
          </cell>
          <cell r="D332" t="str">
            <v>PCC</v>
          </cell>
          <cell r="E332" t="str">
            <v>relationship with child (quality)</v>
          </cell>
          <cell r="F332">
            <v>59</v>
          </cell>
          <cell r="G332">
            <v>1</v>
          </cell>
          <cell r="H332" t="str">
            <v>agree4</v>
          </cell>
          <cell r="I332" t="str">
            <v>all</v>
          </cell>
          <cell r="J332" t="str">
            <v>all</v>
          </cell>
          <cell r="M332">
            <v>1</v>
          </cell>
          <cell r="O332">
            <v>0</v>
          </cell>
          <cell r="P332">
            <v>0</v>
          </cell>
          <cell r="Q332" t="str">
            <v>no</v>
          </cell>
          <cell r="R332" t="str">
            <v>no</v>
          </cell>
          <cell r="S332" t="str">
            <v>You can discuss your beliefs with your child without feeling restrained or embarassed.</v>
          </cell>
          <cell r="T332" t="str">
            <v>Munokwanisa kukurukura pamusoro pezvamunotendera mazviri nemwana wenyu musinganzwe kusungikana kana kunyara.</v>
          </cell>
        </row>
        <row r="333">
          <cell r="A333" t="str">
            <v>PCC2</v>
          </cell>
          <cell r="B333" t="str">
            <v>Sometimes you have problems believing everything that your child tells you.</v>
          </cell>
          <cell r="C333" t="str">
            <v>Dzimwe nguva mune dambudziko kutenda zvese zvamunoudzwa nemwana wenyu.</v>
          </cell>
          <cell r="D333" t="str">
            <v>PCC</v>
          </cell>
          <cell r="E333" t="str">
            <v>relationship with child (quality)</v>
          </cell>
          <cell r="F333">
            <v>59</v>
          </cell>
          <cell r="G333">
            <v>2</v>
          </cell>
          <cell r="H333" t="str">
            <v>agree4</v>
          </cell>
          <cell r="I333" t="str">
            <v>all</v>
          </cell>
          <cell r="J333" t="str">
            <v>all</v>
          </cell>
          <cell r="L333" t="str">
            <v>y</v>
          </cell>
          <cell r="M333">
            <v>1</v>
          </cell>
          <cell r="O333">
            <v>0</v>
          </cell>
          <cell r="P333">
            <v>0</v>
          </cell>
          <cell r="Q333" t="str">
            <v>no</v>
          </cell>
          <cell r="R333" t="str">
            <v>no</v>
          </cell>
          <cell r="S333" t="str">
            <v>Sometimes you have problems believing everything that your child tells you.</v>
          </cell>
          <cell r="T333" t="str">
            <v>Dzimwe nguva mune dambudziko kutenda zvese zvamunoudzwa nemwana wenyu.</v>
          </cell>
        </row>
        <row r="334">
          <cell r="A334" t="str">
            <v>PCC3</v>
          </cell>
          <cell r="B334" t="str">
            <v>Your child listens carefully every time.</v>
          </cell>
          <cell r="C334" t="str">
            <v>Mwana wenyu anonyatsoteerera nguva dzose.</v>
          </cell>
          <cell r="D334" t="str">
            <v>PCC</v>
          </cell>
          <cell r="E334" t="str">
            <v>relationship with child (quality)</v>
          </cell>
          <cell r="F334">
            <v>59</v>
          </cell>
          <cell r="G334">
            <v>3</v>
          </cell>
          <cell r="H334" t="str">
            <v>agree4</v>
          </cell>
          <cell r="I334" t="str">
            <v>all</v>
          </cell>
          <cell r="J334" t="str">
            <v>all</v>
          </cell>
          <cell r="M334">
            <v>1</v>
          </cell>
          <cell r="O334">
            <v>0</v>
          </cell>
          <cell r="P334">
            <v>0</v>
          </cell>
          <cell r="Q334" t="str">
            <v>no</v>
          </cell>
          <cell r="R334" t="str">
            <v>no</v>
          </cell>
          <cell r="S334" t="str">
            <v>Your child listens carefully every time.</v>
          </cell>
          <cell r="T334" t="str">
            <v>Mwana wenyu anonyatsoteerera nguva dzose.</v>
          </cell>
        </row>
        <row r="335">
          <cell r="A335" t="str">
            <v>PCC5</v>
          </cell>
          <cell r="B335" t="str">
            <v>Your child usually tells you things that it would have been better if they hadn't say them.</v>
          </cell>
          <cell r="C335" t="str">
            <v>Mwana wenyu anokuudzai zvinhu zvekuti zviri nani dai asina kuzvitaura.</v>
          </cell>
          <cell r="D335" t="str">
            <v>PCC</v>
          </cell>
          <cell r="E335" t="str">
            <v>relationship with child (quality)</v>
          </cell>
          <cell r="F335">
            <v>59</v>
          </cell>
          <cell r="G335">
            <v>5</v>
          </cell>
          <cell r="H335" t="str">
            <v>agree4</v>
          </cell>
          <cell r="I335" t="str">
            <v>all</v>
          </cell>
          <cell r="J335" t="str">
            <v>all</v>
          </cell>
          <cell r="M335">
            <v>1</v>
          </cell>
          <cell r="O335" t="str">
            <v>Your child usually tells you things that would have been better left unsaid.</v>
          </cell>
          <cell r="P335">
            <v>0</v>
          </cell>
          <cell r="Q335" t="str">
            <v>yes</v>
          </cell>
          <cell r="R335" t="str">
            <v>no</v>
          </cell>
          <cell r="S335" t="str">
            <v>Your child usually tells you things that would have been better left unsaid.</v>
          </cell>
          <cell r="T335" t="str">
            <v>Mwana wenyu anokuudzai zvinhu zvekuti zviri nani dai asina kuzvitaura.</v>
          </cell>
        </row>
        <row r="336">
          <cell r="A336" t="str">
            <v>PCC6</v>
          </cell>
          <cell r="B336" t="str">
            <v>Your child can tell how you are feeling without asking.</v>
          </cell>
          <cell r="C336" t="str">
            <v>Mwana wenyu anokwanisa kuziva kuti muri kunzwa sei asina kubvunza.</v>
          </cell>
          <cell r="D336" t="str">
            <v>PCC</v>
          </cell>
          <cell r="E336" t="str">
            <v>relationship with child (quality)</v>
          </cell>
          <cell r="F336">
            <v>59</v>
          </cell>
          <cell r="G336">
            <v>6</v>
          </cell>
          <cell r="H336" t="str">
            <v>agree4</v>
          </cell>
          <cell r="I336" t="str">
            <v>all</v>
          </cell>
          <cell r="J336" t="str">
            <v>all</v>
          </cell>
          <cell r="M336">
            <v>1</v>
          </cell>
          <cell r="O336">
            <v>0</v>
          </cell>
          <cell r="P336" t="str">
            <v>Mwana wenyu anokwanisa kuona kuti muri kunzwa sei asina kubvunza.</v>
          </cell>
          <cell r="Q336" t="str">
            <v>no</v>
          </cell>
          <cell r="R336" t="str">
            <v>yes</v>
          </cell>
          <cell r="S336" t="str">
            <v>Your child can tell how you are feeling without asking.</v>
          </cell>
          <cell r="T336" t="str">
            <v>Mwana wenyu anokwanisa kuona kuti muri kunzwa sei asina kubvunza.</v>
          </cell>
        </row>
        <row r="337">
          <cell r="A337" t="str">
            <v>PCC7</v>
          </cell>
          <cell r="B337" t="str">
            <v>You are satisfied with how you talk together with your child.</v>
          </cell>
          <cell r="C337" t="str">
            <v>Munogutsikana nematauriro amunoita nemwana wenyu.</v>
          </cell>
          <cell r="D337" t="str">
            <v>PCC</v>
          </cell>
          <cell r="E337" t="str">
            <v>relationship with child (quality)</v>
          </cell>
          <cell r="F337">
            <v>59</v>
          </cell>
          <cell r="G337">
            <v>7</v>
          </cell>
          <cell r="H337" t="str">
            <v>agree4</v>
          </cell>
          <cell r="I337" t="str">
            <v>all</v>
          </cell>
          <cell r="J337" t="str">
            <v>all</v>
          </cell>
          <cell r="M337">
            <v>1</v>
          </cell>
          <cell r="O337">
            <v>0</v>
          </cell>
          <cell r="P337">
            <v>0</v>
          </cell>
          <cell r="Q337" t="str">
            <v>no</v>
          </cell>
          <cell r="R337" t="str">
            <v>no</v>
          </cell>
          <cell r="S337" t="str">
            <v>You are satisfied with how you talk together with your child.</v>
          </cell>
          <cell r="T337" t="str">
            <v>Munogutsikana nematauriro amunoita nemwana wenyu.</v>
          </cell>
        </row>
        <row r="338">
          <cell r="A338" t="str">
            <v>PCC9</v>
          </cell>
          <cell r="B338" t="str">
            <v>You usually show love openly to your child.</v>
          </cell>
          <cell r="C338" t="str">
            <v>Munowanzoratidza rudo zviri pachena kumwana wenyu.</v>
          </cell>
          <cell r="D338" t="str">
            <v>PCC</v>
          </cell>
          <cell r="E338" t="str">
            <v>relationship with child (quality)</v>
          </cell>
          <cell r="F338">
            <v>59</v>
          </cell>
          <cell r="G338">
            <v>9</v>
          </cell>
          <cell r="H338" t="str">
            <v>agree4</v>
          </cell>
          <cell r="I338" t="str">
            <v>all</v>
          </cell>
          <cell r="J338" t="str">
            <v>all</v>
          </cell>
          <cell r="M338">
            <v>1</v>
          </cell>
          <cell r="O338">
            <v>0</v>
          </cell>
          <cell r="P338">
            <v>0</v>
          </cell>
          <cell r="Q338" t="str">
            <v>no</v>
          </cell>
          <cell r="R338" t="str">
            <v>no</v>
          </cell>
          <cell r="S338" t="str">
            <v>You usually show love openly to your child.</v>
          </cell>
          <cell r="T338" t="str">
            <v>Munowanzoratidza rudo zviri pachena kumwana wenyu.</v>
          </cell>
        </row>
        <row r="339">
          <cell r="A339" t="str">
            <v>PCC10</v>
          </cell>
          <cell r="B339" t="str">
            <v>When you have a problem, you often don't talk to your child.</v>
          </cell>
          <cell r="C339" t="str">
            <v>Kana muine dambudziko, hamuwanzotaura nemwana wenyu.</v>
          </cell>
          <cell r="D339" t="str">
            <v>PCC</v>
          </cell>
          <cell r="E339" t="str">
            <v>relationship with child (quality)</v>
          </cell>
          <cell r="F339">
            <v>59</v>
          </cell>
          <cell r="G339">
            <v>10</v>
          </cell>
          <cell r="H339" t="str">
            <v>agree4</v>
          </cell>
          <cell r="I339" t="str">
            <v>all</v>
          </cell>
          <cell r="J339" t="str">
            <v>all</v>
          </cell>
          <cell r="L339" t="str">
            <v>y</v>
          </cell>
          <cell r="M339">
            <v>1</v>
          </cell>
          <cell r="O339">
            <v>0</v>
          </cell>
          <cell r="P339" t="str">
            <v>Kana muine zviri kukushungurudzai hamuwanzotaura nemwana wenyu.</v>
          </cell>
          <cell r="Q339" t="str">
            <v>no</v>
          </cell>
          <cell r="R339" t="str">
            <v>yes</v>
          </cell>
          <cell r="S339" t="str">
            <v>When you have a problem, you often don't talk to your child.</v>
          </cell>
          <cell r="T339" t="str">
            <v>Kana muine zviri kukushungurudzai hamuwanzotaura nemwana wenyu.</v>
          </cell>
        </row>
        <row r="340">
          <cell r="A340" t="str">
            <v>PCC11</v>
          </cell>
          <cell r="B340" t="str">
            <v>You are careful about what you say to your child.</v>
          </cell>
          <cell r="C340" t="str">
            <v>Munotarisisa zvamunotaura kumwana wenyu.</v>
          </cell>
          <cell r="D340" t="str">
            <v>PCC</v>
          </cell>
          <cell r="E340" t="str">
            <v>relationship with child (quality)</v>
          </cell>
          <cell r="F340">
            <v>59</v>
          </cell>
          <cell r="G340">
            <v>11</v>
          </cell>
          <cell r="H340" t="str">
            <v>agree4</v>
          </cell>
          <cell r="I340" t="str">
            <v>all</v>
          </cell>
          <cell r="J340" t="str">
            <v>all</v>
          </cell>
          <cell r="M340">
            <v>1</v>
          </cell>
          <cell r="O340" t="str">
            <v>You think carefully about what you will say to your child.</v>
          </cell>
          <cell r="P340" t="str">
            <v>Munonyatsofungisisa zvamunotaura kumwana wenyu.</v>
          </cell>
          <cell r="Q340" t="str">
            <v>yes</v>
          </cell>
          <cell r="R340" t="str">
            <v>yes</v>
          </cell>
          <cell r="S340" t="str">
            <v>You think carefully about what you will say to your child.</v>
          </cell>
          <cell r="T340" t="str">
            <v>Munonyatsofungisisa zvamunotaura kumwana wenyu.</v>
          </cell>
        </row>
        <row r="341">
          <cell r="A341" t="str">
            <v>PCC12</v>
          </cell>
          <cell r="B341" t="str">
            <v>When you talk to your child you normally say things that it would have been better if they were not said.</v>
          </cell>
          <cell r="C341" t="str">
            <v>Pamunotaura nemwana wenyu, munowanzotaura zvinhu zvekuti zviri nani dai zvisina kutaurwa.</v>
          </cell>
          <cell r="D341" t="str">
            <v>PCC</v>
          </cell>
          <cell r="E341" t="str">
            <v>relationship with child (quality)</v>
          </cell>
          <cell r="F341">
            <v>59</v>
          </cell>
          <cell r="G341">
            <v>12</v>
          </cell>
          <cell r="H341" t="str">
            <v>agree4</v>
          </cell>
          <cell r="I341" t="str">
            <v>all</v>
          </cell>
          <cell r="J341" t="str">
            <v>all</v>
          </cell>
          <cell r="L341" t="str">
            <v>y</v>
          </cell>
          <cell r="M341">
            <v>1</v>
          </cell>
          <cell r="O341" t="str">
            <v>When you talk to your child you normally say things that would have been better left unsaid.</v>
          </cell>
          <cell r="P341">
            <v>0</v>
          </cell>
          <cell r="Q341" t="str">
            <v>yes</v>
          </cell>
          <cell r="R341" t="str">
            <v>no</v>
          </cell>
          <cell r="S341" t="str">
            <v>When you talk to your child you normally say things that would have been better left unsaid.</v>
          </cell>
          <cell r="T341" t="str">
            <v>Pamunotaura nemwana wenyu, munowanzotaura zvinhu zvekuti zviri nani dai zvisina kutaurwa.</v>
          </cell>
        </row>
        <row r="342">
          <cell r="A342" t="str">
            <v>PCC13</v>
          </cell>
          <cell r="B342" t="str">
            <v>When you ask a question, you get an answer you trust from your child.</v>
          </cell>
          <cell r="C342" t="str">
            <v>Mukabvunza mubvunzo, munowanzowana mhinduro yamunovimba nayo kubva kumwana wenyu.</v>
          </cell>
          <cell r="D342" t="str">
            <v>PCC</v>
          </cell>
          <cell r="E342" t="str">
            <v>relationship with child (quality)</v>
          </cell>
          <cell r="F342">
            <v>59</v>
          </cell>
          <cell r="G342">
            <v>13</v>
          </cell>
          <cell r="H342" t="str">
            <v>agree4</v>
          </cell>
          <cell r="I342" t="str">
            <v>all</v>
          </cell>
          <cell r="J342" t="str">
            <v>all</v>
          </cell>
          <cell r="M342">
            <v>1</v>
          </cell>
          <cell r="O342">
            <v>0</v>
          </cell>
          <cell r="P342" t="str">
            <v>Mukabvunza mubvunzo, munowana mhinduro yamunovimba nayo kubva kumwana wenyu.</v>
          </cell>
          <cell r="Q342" t="str">
            <v>no</v>
          </cell>
          <cell r="R342" t="str">
            <v>yes</v>
          </cell>
          <cell r="S342" t="str">
            <v>When you ask a question, you get an answer you trust from your child.</v>
          </cell>
          <cell r="T342" t="str">
            <v>Mukabvunza mubvunzo, munowana mhinduro yamunovimba nayo kubva kumwana wenyu.</v>
          </cell>
        </row>
        <row r="343">
          <cell r="A343" t="str">
            <v>PCC14</v>
          </cell>
          <cell r="B343" t="str">
            <v>Your child tries to understand your opinion.</v>
          </cell>
          <cell r="C343" t="str">
            <v>Mwana wenyu anoedza kunzwisisa mafungiro enyu.</v>
          </cell>
          <cell r="D343" t="str">
            <v>PCC</v>
          </cell>
          <cell r="E343" t="str">
            <v>relationship with child (quality)</v>
          </cell>
          <cell r="F343">
            <v>59</v>
          </cell>
          <cell r="G343">
            <v>14</v>
          </cell>
          <cell r="H343" t="str">
            <v>agree4</v>
          </cell>
          <cell r="I343" t="str">
            <v>all</v>
          </cell>
          <cell r="J343" t="str">
            <v>all</v>
          </cell>
          <cell r="M343">
            <v>1</v>
          </cell>
          <cell r="O343">
            <v>0</v>
          </cell>
          <cell r="P343">
            <v>0</v>
          </cell>
          <cell r="Q343" t="str">
            <v>no</v>
          </cell>
          <cell r="R343" t="str">
            <v>no</v>
          </cell>
          <cell r="S343" t="str">
            <v>Your child tries to understand your opinion.</v>
          </cell>
          <cell r="T343" t="str">
            <v>Mwana wenyu anoedza kunzwisisa mafungiro enyu.</v>
          </cell>
        </row>
        <row r="344">
          <cell r="A344" t="str">
            <v>PCC15</v>
          </cell>
          <cell r="B344" t="str">
            <v>There are some things you avoid discussing with your child.</v>
          </cell>
          <cell r="C344" t="str">
            <v>Pane zvimwe zvinhu zvamunonzvenga kukurukura nemwana wenyu.</v>
          </cell>
          <cell r="D344" t="str">
            <v>PCC</v>
          </cell>
          <cell r="E344" t="str">
            <v>relationship with child (quality)</v>
          </cell>
          <cell r="F344">
            <v>59</v>
          </cell>
          <cell r="G344">
            <v>15</v>
          </cell>
          <cell r="H344" t="str">
            <v>agree4</v>
          </cell>
          <cell r="I344" t="str">
            <v>all</v>
          </cell>
          <cell r="J344" t="str">
            <v>all</v>
          </cell>
          <cell r="L344" t="str">
            <v>y</v>
          </cell>
          <cell r="M344">
            <v>1</v>
          </cell>
          <cell r="O344">
            <v>0</v>
          </cell>
          <cell r="P344">
            <v>0</v>
          </cell>
          <cell r="Q344" t="str">
            <v>no</v>
          </cell>
          <cell r="R344" t="str">
            <v>no</v>
          </cell>
          <cell r="S344" t="str">
            <v>There are some things you avoid discussing with your child.</v>
          </cell>
          <cell r="T344" t="str">
            <v>Pane zvimwe zvinhu zvamunonzvenga kukurukura nemwana wenyu.</v>
          </cell>
        </row>
        <row r="345">
          <cell r="A345" t="str">
            <v>PCC16</v>
          </cell>
          <cell r="B345" t="str">
            <v>You find it easy to discuss problems with your child.</v>
          </cell>
          <cell r="C345" t="str">
            <v>Munoona zviri nyore kukurukura matambudziko nemwana wenyu.</v>
          </cell>
          <cell r="D345" t="str">
            <v>PCC</v>
          </cell>
          <cell r="E345" t="str">
            <v>relationship with child (quality)</v>
          </cell>
          <cell r="F345">
            <v>59</v>
          </cell>
          <cell r="G345">
            <v>16</v>
          </cell>
          <cell r="H345" t="str">
            <v>agree4</v>
          </cell>
          <cell r="I345" t="str">
            <v>all</v>
          </cell>
          <cell r="J345" t="str">
            <v>all</v>
          </cell>
          <cell r="M345">
            <v>1</v>
          </cell>
          <cell r="O345">
            <v>0</v>
          </cell>
          <cell r="P345">
            <v>0</v>
          </cell>
          <cell r="Q345" t="str">
            <v>no</v>
          </cell>
          <cell r="R345" t="str">
            <v>no</v>
          </cell>
          <cell r="S345" t="str">
            <v>You find it easy to discuss problems with your child.</v>
          </cell>
          <cell r="T345" t="str">
            <v>Munoona zviri nyore kukurukura matambudziko nemwana wenyu.</v>
          </cell>
        </row>
        <row r="346">
          <cell r="A346" t="str">
            <v>PCC17</v>
          </cell>
          <cell r="B346" t="str">
            <v>It is easy for you to discuss all your true feelings with your child.</v>
          </cell>
          <cell r="C346" t="str">
            <v>Zviri nyore kwamuri kukurukura zvamunonyatsonzwa nemwana wenyu.</v>
          </cell>
          <cell r="D346" t="str">
            <v>PCC</v>
          </cell>
          <cell r="E346" t="str">
            <v>relationship with child (quality)</v>
          </cell>
          <cell r="F346">
            <v>59</v>
          </cell>
          <cell r="G346">
            <v>17</v>
          </cell>
          <cell r="H346" t="str">
            <v>agree4</v>
          </cell>
          <cell r="I346" t="str">
            <v>all</v>
          </cell>
          <cell r="J346" t="str">
            <v>all</v>
          </cell>
          <cell r="M346">
            <v>1</v>
          </cell>
          <cell r="O346">
            <v>0</v>
          </cell>
          <cell r="P346" t="str">
            <v>Zviri nyore kwamuri kukurukura zvamunonyatsonzwa zvese nemwana wenyu.</v>
          </cell>
          <cell r="Q346" t="str">
            <v>no</v>
          </cell>
          <cell r="R346" t="str">
            <v>yes</v>
          </cell>
          <cell r="S346" t="str">
            <v>It is easy for you to discuss all your true feelings with your child.</v>
          </cell>
          <cell r="T346" t="str">
            <v>Zviri nyore kwamuri kukurukura zvamunonyatsonzwa zvese nemwana wenyu.</v>
          </cell>
        </row>
        <row r="347">
          <cell r="A347" t="str">
            <v>PCC18</v>
          </cell>
          <cell r="B347" t="str">
            <v>Your child bothers you.</v>
          </cell>
          <cell r="C347" t="str">
            <v>Mwana wenyu anokushungurudzai.</v>
          </cell>
          <cell r="D347" t="str">
            <v>PCC</v>
          </cell>
          <cell r="E347" t="str">
            <v>relationship with child (quality)</v>
          </cell>
          <cell r="F347">
            <v>59</v>
          </cell>
          <cell r="G347">
            <v>18</v>
          </cell>
          <cell r="H347" t="str">
            <v>agree4</v>
          </cell>
          <cell r="I347" t="str">
            <v>all</v>
          </cell>
          <cell r="J347" t="str">
            <v>all</v>
          </cell>
          <cell r="M347">
            <v>1</v>
          </cell>
          <cell r="O347" t="str">
            <v>Your child's behavior bothers you.</v>
          </cell>
          <cell r="P347" t="str">
            <v>Maitiro ewana wenyu enokushungurudzai.</v>
          </cell>
          <cell r="Q347" t="str">
            <v>yes</v>
          </cell>
          <cell r="R347" t="str">
            <v>yes</v>
          </cell>
          <cell r="S347" t="str">
            <v>Your child's behavior bothers you.</v>
          </cell>
          <cell r="T347" t="str">
            <v>Maitiro ewana wenyu enokushungurudzai.</v>
          </cell>
        </row>
        <row r="348">
          <cell r="A348" t="str">
            <v>PCC19</v>
          </cell>
          <cell r="B348" t="str">
            <v>Your child verbally abuses you when they are angry with you.</v>
          </cell>
          <cell r="C348" t="str">
            <v>Mwana wenyu anokutukirirai kana akugumbukirai.</v>
          </cell>
          <cell r="D348" t="str">
            <v>PCC</v>
          </cell>
          <cell r="E348" t="str">
            <v>relationship with child (quality)</v>
          </cell>
          <cell r="F348">
            <v>59</v>
          </cell>
          <cell r="G348">
            <v>19</v>
          </cell>
          <cell r="H348" t="str">
            <v>agree4</v>
          </cell>
          <cell r="I348" t="str">
            <v>all</v>
          </cell>
          <cell r="J348" t="str">
            <v>all</v>
          </cell>
          <cell r="L348" t="str">
            <v>y</v>
          </cell>
          <cell r="M348">
            <v>1</v>
          </cell>
          <cell r="O348">
            <v>0</v>
          </cell>
          <cell r="P348">
            <v>0</v>
          </cell>
          <cell r="Q348" t="str">
            <v>no</v>
          </cell>
          <cell r="R348" t="str">
            <v>no</v>
          </cell>
          <cell r="S348" t="str">
            <v>Your child verbally abuses you when they are angry with you.</v>
          </cell>
          <cell r="T348" t="str">
            <v>Mwana wenyu anokutukirirai kana akugumbukirai.</v>
          </cell>
        </row>
        <row r="349">
          <cell r="A349" t="str">
            <v>PCC20</v>
          </cell>
          <cell r="B349" t="str">
            <v>You don't think you can tell your child how you really feel about some things.</v>
          </cell>
          <cell r="C349" t="str">
            <v>Hamufungi kuti munokwanisa kuudza mwana wenyu zvamunonzwa pamusoro pezvimwe zvinhu.</v>
          </cell>
          <cell r="D349" t="str">
            <v>PCC</v>
          </cell>
          <cell r="E349" t="str">
            <v>relationship with child (quality)</v>
          </cell>
          <cell r="F349">
            <v>59</v>
          </cell>
          <cell r="G349">
            <v>20</v>
          </cell>
          <cell r="H349" t="str">
            <v>agree4</v>
          </cell>
          <cell r="I349" t="str">
            <v>all</v>
          </cell>
          <cell r="J349" t="str">
            <v>all</v>
          </cell>
          <cell r="L349" t="str">
            <v>y</v>
          </cell>
          <cell r="M349">
            <v>1</v>
          </cell>
          <cell r="O349">
            <v>0</v>
          </cell>
          <cell r="P349" t="str">
            <v>Munofunga kuti hamukwanise kuudza mwana wenyu zvamunonyatsonzwa pamusoro pezvimwe zvinhu.</v>
          </cell>
          <cell r="Q349" t="str">
            <v>no</v>
          </cell>
          <cell r="R349" t="str">
            <v>yes</v>
          </cell>
          <cell r="S349" t="str">
            <v>You don't think you can tell your child how you really feel about some things.</v>
          </cell>
          <cell r="T349" t="str">
            <v>Munofunga kuti hamukwanise kuudza mwana wenyu zvamunonyatsonzwa pamusoro pezvimwe zvinhu.</v>
          </cell>
        </row>
        <row r="350">
          <cell r="A350" t="str">
            <v>PCC21</v>
          </cell>
          <cell r="B350" t="str">
            <v>You can talk about almost anything with your child.</v>
          </cell>
          <cell r="C350" t="str">
            <v>Munokwanisa kukurukura chero chinhu nemwana wenyu.</v>
          </cell>
          <cell r="D350" t="str">
            <v>PCC</v>
          </cell>
          <cell r="E350" t="str">
            <v>relationship with child (quality)</v>
          </cell>
          <cell r="F350">
            <v>59</v>
          </cell>
          <cell r="G350">
            <v>21</v>
          </cell>
          <cell r="H350" t="str">
            <v>agree4</v>
          </cell>
          <cell r="I350" t="str">
            <v>all</v>
          </cell>
          <cell r="J350" t="str">
            <v>all</v>
          </cell>
          <cell r="M350">
            <v>1</v>
          </cell>
          <cell r="O350">
            <v>0</v>
          </cell>
          <cell r="P350" t="str">
            <v>Munokwanisa kutaura chero chinhu nemwana wenyu.</v>
          </cell>
          <cell r="Q350" t="str">
            <v>no</v>
          </cell>
          <cell r="R350" t="str">
            <v>yes</v>
          </cell>
          <cell r="S350" t="str">
            <v>You can talk about almost anything with your child.</v>
          </cell>
          <cell r="T350" t="str">
            <v>Munokwanisa kutaura chero chinhu nemwana wenyu.</v>
          </cell>
        </row>
        <row r="351">
          <cell r="A351" t="str">
            <v>PCC22</v>
          </cell>
          <cell r="B351" t="str">
            <v>Your child sometimes doesn't listen to you at all.</v>
          </cell>
          <cell r="C351" t="str">
            <v>Dzimwe nguva mwana wenyu haatombokuteererai.</v>
          </cell>
          <cell r="D351" t="str">
            <v>PCC</v>
          </cell>
          <cell r="E351" t="str">
            <v>relationship with child (quality)</v>
          </cell>
          <cell r="F351">
            <v>59</v>
          </cell>
          <cell r="G351">
            <v>22</v>
          </cell>
          <cell r="H351" t="str">
            <v>agree4</v>
          </cell>
          <cell r="I351" t="str">
            <v>all</v>
          </cell>
          <cell r="J351" t="str">
            <v>all</v>
          </cell>
          <cell r="L351" t="str">
            <v>y</v>
          </cell>
          <cell r="M351">
            <v>1</v>
          </cell>
          <cell r="O351">
            <v>0</v>
          </cell>
          <cell r="P351" t="str">
            <v>Dzimwe nguva mwana wenyu haatombokuteererai zvachose.</v>
          </cell>
          <cell r="Q351" t="str">
            <v>no</v>
          </cell>
          <cell r="R351" t="str">
            <v>yes</v>
          </cell>
          <cell r="S351" t="str">
            <v>Your child sometimes doesn't listen to you at all.</v>
          </cell>
          <cell r="T351" t="str">
            <v>Dzimwe nguva mwana wenyu haatombokuteererai zvachose.</v>
          </cell>
        </row>
        <row r="352">
          <cell r="A352" t="str">
            <v>PCC23</v>
          </cell>
          <cell r="B352" t="str">
            <v>You can tell your child how you feel about everything.</v>
          </cell>
          <cell r="C352" t="str">
            <v>Munokwanisa kuudza mwana wenyu chese zvacho chamunenge muchinzwa.</v>
          </cell>
          <cell r="D352" t="str">
            <v>PCC</v>
          </cell>
          <cell r="E352" t="str">
            <v>relationship with child (quality)</v>
          </cell>
          <cell r="F352">
            <v>59</v>
          </cell>
          <cell r="G352">
            <v>23</v>
          </cell>
          <cell r="H352" t="str">
            <v>agree4</v>
          </cell>
          <cell r="I352" t="str">
            <v>all</v>
          </cell>
          <cell r="J352" t="str">
            <v>all</v>
          </cell>
          <cell r="M352">
            <v>1</v>
          </cell>
          <cell r="O352">
            <v>0</v>
          </cell>
          <cell r="P352">
            <v>0</v>
          </cell>
          <cell r="Q352" t="str">
            <v>no</v>
          </cell>
          <cell r="R352" t="str">
            <v>no</v>
          </cell>
          <cell r="S352" t="str">
            <v>You can tell your child how you feel about everything.</v>
          </cell>
          <cell r="T352" t="str">
            <v>Munokwanisa kuudza mwana wenyu chese zvacho chamunenge muchinzwa.</v>
          </cell>
        </row>
        <row r="353">
          <cell r="A353" t="str">
            <v>PCC24</v>
          </cell>
          <cell r="B353" t="str">
            <v>Your child knows how to talk to you.</v>
          </cell>
          <cell r="C353" t="str">
            <v>Mwana wenyu anoziva matauriro aanoita nemi.</v>
          </cell>
          <cell r="D353" t="str">
            <v>PCC</v>
          </cell>
          <cell r="E353" t="str">
            <v>relationship with child (quality)</v>
          </cell>
          <cell r="F353">
            <v>59</v>
          </cell>
          <cell r="G353">
            <v>24</v>
          </cell>
          <cell r="H353" t="str">
            <v>agree4</v>
          </cell>
          <cell r="I353" t="str">
            <v>all</v>
          </cell>
          <cell r="J353" t="str">
            <v>all</v>
          </cell>
          <cell r="M353">
            <v>1</v>
          </cell>
          <cell r="O353">
            <v>0</v>
          </cell>
          <cell r="P353">
            <v>0</v>
          </cell>
          <cell r="Q353" t="str">
            <v>no</v>
          </cell>
          <cell r="R353" t="str">
            <v>no</v>
          </cell>
          <cell r="S353" t="str">
            <v>Your child knows how to talk to you.</v>
          </cell>
          <cell r="T353" t="str">
            <v>Mwana wenyu anoziva matauriro aanoita nemi.</v>
          </cell>
        </row>
        <row r="354">
          <cell r="A354" t="str">
            <v>puffFam_i1</v>
          </cell>
          <cell r="B354" t="str">
            <v>Next I'll ask you some questions about how your family gets along. Please tell me how often each has happened over the past 2 months.</v>
          </cell>
          <cell r="C354" t="str">
            <v>Tichienderera mberi ndichakubvunzai mibvunzo iri maererano nekuti mhuri yenyu inowirirana zvakadii. Ndapota ndiudzeiwo kuti zvinotevera zvakaitika kakawanda zvakadii mumwedzi miviri yadarika.</v>
          </cell>
          <cell r="D354" t="str">
            <v>puffFam</v>
          </cell>
          <cell r="G354" t="str">
            <v>_i1</v>
          </cell>
          <cell r="M354">
            <v>1</v>
          </cell>
          <cell r="N354" t="str">
            <v>not actual instructions</v>
          </cell>
          <cell r="O354">
            <v>0</v>
          </cell>
          <cell r="P354">
            <v>0</v>
          </cell>
          <cell r="Q354" t="str">
            <v>no</v>
          </cell>
          <cell r="R354" t="str">
            <v>no</v>
          </cell>
          <cell r="S354" t="str">
            <v>Next I'll ask you some questions about how your family gets along. Please tell me how often each has happened over the past 2 months.</v>
          </cell>
          <cell r="T354" t="str">
            <v>Tichienderera mberi ndichakubvunzai mibvunzo iri maererano nekuti mhuri yenyu inowirirana zvakadii. Ndapota ndiudzeiwo kuti zvinotevera zvakaitika kakawanda zvakadii mumwedzi miviri yadarika.</v>
          </cell>
        </row>
        <row r="355">
          <cell r="A355" t="str">
            <v>puffFam1</v>
          </cell>
          <cell r="B355" t="str">
            <v>How often is there misunderstanding in your home?</v>
          </cell>
          <cell r="C355" t="str">
            <v>Mumba menyu munova nekusanzwisisana kakawanda zvakadii?</v>
          </cell>
          <cell r="D355" t="str">
            <v>puffFam</v>
          </cell>
          <cell r="E355" t="str">
            <v>family relationships</v>
          </cell>
          <cell r="F355">
            <v>31</v>
          </cell>
          <cell r="G355">
            <v>1</v>
          </cell>
          <cell r="H355" t="str">
            <v>osrn</v>
          </cell>
          <cell r="I355" t="str">
            <v>all</v>
          </cell>
          <cell r="J355" t="str">
            <v>all</v>
          </cell>
          <cell r="L355" t="str">
            <v>y</v>
          </cell>
          <cell r="M355">
            <v>1</v>
          </cell>
          <cell r="O355">
            <v>0</v>
          </cell>
          <cell r="P355">
            <v>0</v>
          </cell>
          <cell r="Q355" t="str">
            <v>no</v>
          </cell>
          <cell r="R355" t="str">
            <v>no</v>
          </cell>
          <cell r="S355" t="str">
            <v>How often is there misunderstanding in your home?</v>
          </cell>
          <cell r="T355" t="str">
            <v>Mumba menyu munova nekusanzwisisana kakawanda zvakadii?</v>
          </cell>
        </row>
        <row r="356">
          <cell r="A356" t="str">
            <v>puffFam2</v>
          </cell>
          <cell r="B356" t="str">
            <v>When your family faces problems, how often do you sit together and discuss about these problems?</v>
          </cell>
          <cell r="C356" t="str">
            <v>Kana mhuri yenyu ikasangana nematambudziko, munowanzogara pasi kakawanda zvakadii kukurukura pamusoro pematambudziko aya?</v>
          </cell>
          <cell r="D356" t="str">
            <v>puffFam</v>
          </cell>
          <cell r="E356" t="str">
            <v>family relationships</v>
          </cell>
          <cell r="F356">
            <v>31</v>
          </cell>
          <cell r="G356">
            <v>2</v>
          </cell>
          <cell r="H356" t="str">
            <v>osrn</v>
          </cell>
          <cell r="I356" t="str">
            <v>all</v>
          </cell>
          <cell r="J356" t="str">
            <v>all</v>
          </cell>
          <cell r="M356">
            <v>1</v>
          </cell>
          <cell r="O356" t="str">
            <v>When your family faces problems, how often do you sit together and discuss these problems?</v>
          </cell>
          <cell r="P356">
            <v>0</v>
          </cell>
          <cell r="Q356" t="str">
            <v>yes</v>
          </cell>
          <cell r="R356" t="str">
            <v>no</v>
          </cell>
          <cell r="S356" t="str">
            <v>When your family faces problems, how often do you sit together and discuss these problems?</v>
          </cell>
          <cell r="T356" t="str">
            <v>Kana mhuri yenyu ikasangana nematambudziko, munowanzogara pasi kakawanda zvakadii kukurukura pamusoro pematambudziko aya?</v>
          </cell>
        </row>
        <row r="357">
          <cell r="A357" t="str">
            <v>puffFam3</v>
          </cell>
          <cell r="B357" t="str">
            <v>How often do people in your family listen to each other at home?</v>
          </cell>
          <cell r="C357" t="str">
            <v>Vanhu vemumhuri menyu vanowanzoteererana kakawanda zvakadii kana vari kumba?</v>
          </cell>
          <cell r="D357" t="str">
            <v>puffFam</v>
          </cell>
          <cell r="E357" t="str">
            <v>family relationships</v>
          </cell>
          <cell r="F357">
            <v>31</v>
          </cell>
          <cell r="G357">
            <v>3</v>
          </cell>
          <cell r="H357" t="str">
            <v>osrn</v>
          </cell>
          <cell r="I357" t="str">
            <v>all</v>
          </cell>
          <cell r="J357" t="str">
            <v>all</v>
          </cell>
          <cell r="M357">
            <v>1</v>
          </cell>
          <cell r="O357">
            <v>0</v>
          </cell>
          <cell r="P357">
            <v>0</v>
          </cell>
          <cell r="Q357" t="str">
            <v>no</v>
          </cell>
          <cell r="R357" t="str">
            <v>no</v>
          </cell>
          <cell r="S357" t="str">
            <v>How often do people in your family listen to each other at home?</v>
          </cell>
          <cell r="T357" t="str">
            <v>Vanhu vemumhuri menyu vanowanzoteererana kakawanda zvakadii kana vari kumba?</v>
          </cell>
        </row>
        <row r="358">
          <cell r="A358" t="str">
            <v>puffFam4</v>
          </cell>
          <cell r="B358" t="str">
            <v>How often do people in your family say lies to each other?</v>
          </cell>
          <cell r="C358" t="str">
            <v>Vanhu vemumhuri menyu vanowanzotaurirana zvinhu zvisiri zvechokwadi kakawanda zvakadii?</v>
          </cell>
          <cell r="D358" t="str">
            <v>puffFam</v>
          </cell>
          <cell r="E358" t="str">
            <v>family relationships</v>
          </cell>
          <cell r="F358">
            <v>31</v>
          </cell>
          <cell r="G358">
            <v>4</v>
          </cell>
          <cell r="H358" t="str">
            <v>osrn</v>
          </cell>
          <cell r="I358" t="str">
            <v>all</v>
          </cell>
          <cell r="J358" t="str">
            <v>all</v>
          </cell>
          <cell r="L358" t="str">
            <v>y</v>
          </cell>
          <cell r="M358">
            <v>1</v>
          </cell>
          <cell r="O358">
            <v>0</v>
          </cell>
          <cell r="P358">
            <v>0</v>
          </cell>
          <cell r="Q358" t="str">
            <v>no</v>
          </cell>
          <cell r="R358" t="str">
            <v>no</v>
          </cell>
          <cell r="S358" t="str">
            <v>How often do people in your family say lies to each other?</v>
          </cell>
          <cell r="T358" t="str">
            <v>Vanhu vemumhuri menyu vanowanzotaurirana zvinhu zvisiri zvechokwadi kakawanda zvakadii?</v>
          </cell>
        </row>
        <row r="359">
          <cell r="A359" t="str">
            <v>puffFam6</v>
          </cell>
          <cell r="B359" t="str">
            <v>How often do you feel that there is joy (or love or peace) in your family?</v>
          </cell>
          <cell r="C359" t="str">
            <v>Munowanzonzwa sekuti mumhuri menyu mune rufaro (kana rudo kana runyararo) kakawanda zvakadii?</v>
          </cell>
          <cell r="D359" t="str">
            <v>puffFam</v>
          </cell>
          <cell r="E359" t="str">
            <v>family relationships</v>
          </cell>
          <cell r="F359">
            <v>31</v>
          </cell>
          <cell r="G359">
            <v>6</v>
          </cell>
          <cell r="H359" t="str">
            <v>osrn</v>
          </cell>
          <cell r="I359" t="str">
            <v>all</v>
          </cell>
          <cell r="J359" t="str">
            <v>all</v>
          </cell>
          <cell r="M359">
            <v>1</v>
          </cell>
          <cell r="N359" t="str">
            <v>modified</v>
          </cell>
          <cell r="O359">
            <v>0</v>
          </cell>
          <cell r="P359">
            <v>0</v>
          </cell>
          <cell r="Q359" t="str">
            <v>no</v>
          </cell>
          <cell r="R359" t="str">
            <v>no</v>
          </cell>
          <cell r="S359" t="str">
            <v>How often do you feel that there is joy (or love or peace) in your family?</v>
          </cell>
          <cell r="T359" t="str">
            <v>Munowanzonzwa sekuti mumhuri menyu mune rufaro (kana rudo kana runyararo) kakawanda zvakadii?</v>
          </cell>
        </row>
        <row r="360">
          <cell r="A360" t="str">
            <v>puffFam7</v>
          </cell>
          <cell r="B360" t="str">
            <v>How often do you feel you can speak freely at home, without worrying about what you say?</v>
          </cell>
          <cell r="C360" t="str">
            <v>Munowanzonzwa sekuti munokwanisa kukurukura makasununguka kumba kwenyu, musinganzwe kunetseka nekuti muchataura kuti chii kakawanda zvakadii?</v>
          </cell>
          <cell r="D360" t="str">
            <v>puffFam</v>
          </cell>
          <cell r="E360" t="str">
            <v>family relationships</v>
          </cell>
          <cell r="F360">
            <v>31</v>
          </cell>
          <cell r="G360">
            <v>7</v>
          </cell>
          <cell r="H360" t="str">
            <v>osrn</v>
          </cell>
          <cell r="I360" t="str">
            <v>all</v>
          </cell>
          <cell r="J360" t="str">
            <v>all</v>
          </cell>
          <cell r="M360">
            <v>1</v>
          </cell>
          <cell r="N360" t="str">
            <v>modified</v>
          </cell>
          <cell r="O360">
            <v>0</v>
          </cell>
          <cell r="P360">
            <v>0</v>
          </cell>
          <cell r="Q360" t="str">
            <v>no</v>
          </cell>
          <cell r="R360" t="str">
            <v>no</v>
          </cell>
          <cell r="S360" t="str">
            <v>How often do you feel you can speak freely at home, without worrying about what you say?</v>
          </cell>
          <cell r="T360" t="str">
            <v>Munowanzonzwa sekuti munokwanisa kukurukura makasununguka kumba kwenyu, musinganzwe kunetseka nekuti muchataura kuti chii kakawanda zvakadii?</v>
          </cell>
        </row>
        <row r="361">
          <cell r="A361" t="str">
            <v>puffFam8</v>
          </cell>
          <cell r="B361" t="str">
            <v>How often do you feel that your family is together and unified?</v>
          </cell>
          <cell r="C361" t="str">
            <v>Munowanzonzwa sekuti mhuri yenyu iri pamwe chete uye yakabatana kakawanda zvakadii?</v>
          </cell>
          <cell r="D361" t="str">
            <v>puffFam</v>
          </cell>
          <cell r="E361" t="str">
            <v>family relationships</v>
          </cell>
          <cell r="F361">
            <v>31</v>
          </cell>
          <cell r="G361">
            <v>8</v>
          </cell>
          <cell r="H361" t="str">
            <v>osrn</v>
          </cell>
          <cell r="I361" t="str">
            <v>all</v>
          </cell>
          <cell r="J361" t="str">
            <v>all</v>
          </cell>
          <cell r="M361">
            <v>1</v>
          </cell>
          <cell r="N361" t="str">
            <v>modified</v>
          </cell>
          <cell r="O361">
            <v>0</v>
          </cell>
          <cell r="P361">
            <v>0</v>
          </cell>
          <cell r="Q361" t="str">
            <v>no</v>
          </cell>
          <cell r="R361" t="str">
            <v>no</v>
          </cell>
          <cell r="S361" t="str">
            <v>How often do you feel that your family is together and unified?</v>
          </cell>
          <cell r="T361" t="str">
            <v>Munowanzonzwa sekuti mhuri yenyu iri pamwe chete uye yakabatana kakawanda zvakadii?</v>
          </cell>
        </row>
        <row r="362">
          <cell r="A362" t="str">
            <v>puffFam9</v>
          </cell>
          <cell r="B362" t="str">
            <v>How often do people in your family quarrel?</v>
          </cell>
          <cell r="C362" t="str">
            <v>Vanhu vemumhuri menyu vanowanzokakavadzana kakawanda zvakadii?</v>
          </cell>
          <cell r="D362" t="str">
            <v>puffFam</v>
          </cell>
          <cell r="E362" t="str">
            <v>family relationships</v>
          </cell>
          <cell r="F362">
            <v>31</v>
          </cell>
          <cell r="G362">
            <v>9</v>
          </cell>
          <cell r="H362" t="str">
            <v>osrn</v>
          </cell>
          <cell r="I362" t="str">
            <v>all</v>
          </cell>
          <cell r="J362" t="str">
            <v>all</v>
          </cell>
          <cell r="L362" t="str">
            <v>y</v>
          </cell>
          <cell r="M362">
            <v>1</v>
          </cell>
          <cell r="O362">
            <v>0</v>
          </cell>
          <cell r="P362">
            <v>0</v>
          </cell>
          <cell r="Q362" t="str">
            <v>no</v>
          </cell>
          <cell r="R362" t="str">
            <v>no</v>
          </cell>
          <cell r="S362" t="str">
            <v>How often do people in your family quarrel?</v>
          </cell>
          <cell r="T362" t="str">
            <v>Vanhu vemumhuri menyu vanowanzokakavadzana kakawanda zvakadii?</v>
          </cell>
        </row>
        <row r="363">
          <cell r="A363" t="str">
            <v>puffFam10</v>
          </cell>
          <cell r="B363" t="str">
            <v>How often have you and your partner/spouse been full of conflicts?</v>
          </cell>
          <cell r="C363" t="str">
            <v>Imi nemurume/nemumwe wenyu munoita makakatanwa kakawanda zvakadii?</v>
          </cell>
          <cell r="D363" t="str">
            <v>puffFam</v>
          </cell>
          <cell r="E363" t="str">
            <v>family relationships</v>
          </cell>
          <cell r="F363">
            <v>31</v>
          </cell>
          <cell r="G363">
            <v>10</v>
          </cell>
          <cell r="H363" t="str">
            <v>osrn</v>
          </cell>
          <cell r="I363" t="str">
            <v>all</v>
          </cell>
          <cell r="J363" t="str">
            <v>all</v>
          </cell>
          <cell r="L363" t="str">
            <v>y</v>
          </cell>
          <cell r="M363">
            <v>1</v>
          </cell>
          <cell r="N363" t="str">
            <v>from couples relations scale...only if has a partner</v>
          </cell>
          <cell r="O363">
            <v>0</v>
          </cell>
          <cell r="P363" t="str">
            <v>Imi nemumwe/nemurume /nemukadzi wenyu manga muzere nekusawirirana kakawanda zvakadii?</v>
          </cell>
          <cell r="Q363" t="str">
            <v>no</v>
          </cell>
          <cell r="R363" t="str">
            <v>yes</v>
          </cell>
          <cell r="S363" t="str">
            <v>How often have you and your partner/spouse been full of conflicts?</v>
          </cell>
          <cell r="T363" t="str">
            <v>Imi nemumwe/nemurume /nemukadzi wenyu manga muzere nekusawirirana kakawanda zvakadii?</v>
          </cell>
        </row>
        <row r="364">
          <cell r="A364" t="str">
            <v>puffFam11</v>
          </cell>
          <cell r="B364" t="str">
            <v>How often have you and your partner/spouse "spoken with one voice"?</v>
          </cell>
          <cell r="C364" t="str">
            <v>Imi nemurume/mukadzi kana nemumwe wenyu munowanzotaura nezwi rimwe chete kakawanda zvakadii?</v>
          </cell>
          <cell r="D364" t="str">
            <v>puffFam</v>
          </cell>
          <cell r="E364" t="str">
            <v>family relationships</v>
          </cell>
          <cell r="F364">
            <v>31</v>
          </cell>
          <cell r="G364">
            <v>11</v>
          </cell>
          <cell r="H364" t="str">
            <v>osrn</v>
          </cell>
          <cell r="I364" t="str">
            <v>all</v>
          </cell>
          <cell r="J364" t="str">
            <v>all</v>
          </cell>
          <cell r="M364">
            <v>1</v>
          </cell>
          <cell r="N364" t="str">
            <v>from couples relations scale...only if has a partner</v>
          </cell>
          <cell r="O364">
            <v>0</v>
          </cell>
          <cell r="P364" t="str">
            <v>Imi nemurume/mukadzi kana nemumwe wenyu munowanzotaura nezwi rimwe chete kakawanda zvakadii?</v>
          </cell>
          <cell r="Q364" t="str">
            <v>no</v>
          </cell>
          <cell r="R364" t="str">
            <v>yes</v>
          </cell>
          <cell r="S364" t="str">
            <v>How often have you and your partner/spouse "spoken with one voice"?</v>
          </cell>
          <cell r="T364" t="str">
            <v>Imi nemurume/mukadzi kana nemumwe wenyu munowanzotaura nezwi rimwe chete kakawanda zvakadii?</v>
          </cell>
        </row>
        <row r="365">
          <cell r="A365" t="str">
            <v>MISC7</v>
          </cell>
          <cell r="B365" t="str">
            <v>When was ${childName} born?</v>
          </cell>
          <cell r="C365" t="str">
            <v>${childName} akazvarwa rinhi?</v>
          </cell>
          <cell r="D365" t="str">
            <v>MISC</v>
          </cell>
          <cell r="E365" t="str">
            <v>child age</v>
          </cell>
          <cell r="G365">
            <v>7</v>
          </cell>
          <cell r="I365" t="str">
            <v>all</v>
          </cell>
          <cell r="J365" t="str">
            <v>all</v>
          </cell>
          <cell r="M365">
            <v>2</v>
          </cell>
          <cell r="O365" t="e">
            <v>#N/A</v>
          </cell>
          <cell r="P365" t="e">
            <v>#N/A</v>
          </cell>
          <cell r="Q365" t="str">
            <v>no</v>
          </cell>
          <cell r="R365" t="str">
            <v>no</v>
          </cell>
          <cell r="S365" t="str">
            <v>When was ${childName} born?</v>
          </cell>
          <cell r="T365" t="str">
            <v>${childName} akazvarwa rinhi?</v>
          </cell>
        </row>
        <row r="366">
          <cell r="A366" t="str">
            <v>MISC8</v>
          </cell>
          <cell r="B366" t="str">
            <v>Is ${childName} enrolled in school now [or in the previous term if it is currently a holiday]?</v>
          </cell>
          <cell r="C366" t="str">
            <v>${childName} ari kuenda kuchikoro here pari zvino [or in the previous term if it is currently a holiday]?</v>
          </cell>
          <cell r="D366" t="str">
            <v>MISC</v>
          </cell>
          <cell r="E366" t="str">
            <v>school teaches about HIV</v>
          </cell>
          <cell r="F366">
            <v>22</v>
          </cell>
          <cell r="G366">
            <v>8</v>
          </cell>
          <cell r="H366" t="str">
            <v>yn</v>
          </cell>
          <cell r="I366" t="str">
            <v>all</v>
          </cell>
          <cell r="J366" t="str">
            <v>all</v>
          </cell>
          <cell r="M366">
            <v>2</v>
          </cell>
          <cell r="O366" t="e">
            <v>#N/A</v>
          </cell>
          <cell r="P366" t="e">
            <v>#N/A</v>
          </cell>
          <cell r="Q366" t="str">
            <v>no</v>
          </cell>
          <cell r="R366" t="str">
            <v>no</v>
          </cell>
          <cell r="S366" t="str">
            <v>Is ${childName} enrolled in school now [or in the previous term if it is currently a holiday]?</v>
          </cell>
          <cell r="T366" t="str">
            <v>${childName} ari kuenda kuchikoro here pari zvino [or in the previous term if it is currently a holiday]?</v>
          </cell>
        </row>
        <row r="367">
          <cell r="A367" t="str">
            <v>MISC9</v>
          </cell>
          <cell r="B367" t="str">
            <v>What is the highest level of school that ${childName} completed?</v>
          </cell>
          <cell r="C367" t="str">
            <v>${childName} akadzidza kusvika padanho ripi?</v>
          </cell>
          <cell r="D367" t="str">
            <v>MISC</v>
          </cell>
          <cell r="E367" t="str">
            <v>school teaches about HIV</v>
          </cell>
          <cell r="F367">
            <v>22</v>
          </cell>
          <cell r="G367">
            <v>9</v>
          </cell>
          <cell r="H367" t="str">
            <v>schoolComp</v>
          </cell>
          <cell r="I367" t="str">
            <v>all</v>
          </cell>
          <cell r="J367" t="str">
            <v>all</v>
          </cell>
          <cell r="M367">
            <v>2</v>
          </cell>
          <cell r="O367" t="e">
            <v>#N/A</v>
          </cell>
          <cell r="P367" t="e">
            <v>#N/A</v>
          </cell>
          <cell r="Q367" t="str">
            <v>no</v>
          </cell>
          <cell r="R367" t="str">
            <v>no</v>
          </cell>
          <cell r="S367" t="str">
            <v>What is the highest level of school that ${childName} completed?</v>
          </cell>
          <cell r="T367" t="str">
            <v>${childName} akadzidza kusvika padanho ripi?</v>
          </cell>
        </row>
        <row r="368">
          <cell r="A368" t="str">
            <v>doesKnow_i2</v>
          </cell>
          <cell r="B368" t="str">
            <v xml:space="preserve">Now I will ask you about what your child knows or might know about [his/her] illness. </v>
          </cell>
          <cell r="C368" t="str">
            <v>Iye zvino ndava kukubvunzai mibvunzo iri pamusoro pezvinozivikanwa kana kuti zvingangozivikanwa nemwana wenyu pamusoro peurwere hwake.</v>
          </cell>
          <cell r="D368" t="str">
            <v>doesKnow</v>
          </cell>
          <cell r="G368" t="str">
            <v>_i2</v>
          </cell>
          <cell r="M368">
            <v>2</v>
          </cell>
          <cell r="O368" t="str">
            <v>Now I will ask you about what your child knows or might know about [his/her] status.</v>
          </cell>
          <cell r="P368" t="str">
            <v>Lye zvino ndava kukubvunzai mibvunzo iri pamusoro pezvinozivikanwa kana kuti zvingangozivikanwa nemwana wenyu pamusoro pestatus yake.</v>
          </cell>
          <cell r="Q368" t="str">
            <v>yes</v>
          </cell>
          <cell r="R368" t="str">
            <v>yes</v>
          </cell>
          <cell r="S368" t="str">
            <v>Now I will ask you about what your child knows or might know about [his/her] status.</v>
          </cell>
          <cell r="T368" t="str">
            <v>Lye zvino ndava kukubvunzai mibvunzo iri pamusoro pezvinozivikanwa kana kuti zvingangozivikanwa nemwana wenyu pamusoro pestatus yake.</v>
          </cell>
        </row>
        <row r="369">
          <cell r="A369" t="str">
            <v>doesKnow12</v>
          </cell>
          <cell r="B369" t="str">
            <v>Does [he/she] know that [he/she] has some type of medical condition that requires ongoing treatment?</v>
          </cell>
          <cell r="C369" t="str">
            <v>Anoziva here kuti ane urwere hunoda kuti munhu arambe achingonwa mapiritsi/mushonga?</v>
          </cell>
          <cell r="D369" t="str">
            <v>doesKnow</v>
          </cell>
          <cell r="E369" t="str">
            <v>partial or full disclosure (actual act of)</v>
          </cell>
          <cell r="F369">
            <v>74</v>
          </cell>
          <cell r="G369">
            <v>12</v>
          </cell>
          <cell r="H369" t="str">
            <v>whatKnows</v>
          </cell>
          <cell r="I369" t="str">
            <v>all</v>
          </cell>
          <cell r="J369" t="str">
            <v>all</v>
          </cell>
          <cell r="M369">
            <v>2</v>
          </cell>
          <cell r="O369">
            <v>0</v>
          </cell>
          <cell r="P369">
            <v>0</v>
          </cell>
          <cell r="Q369" t="str">
            <v>no</v>
          </cell>
          <cell r="R369" t="str">
            <v>no</v>
          </cell>
          <cell r="S369" t="str">
            <v>Does [he/she] know that [he/she] has some type of medical condition that requires ongoing treatment?</v>
          </cell>
          <cell r="T369" t="str">
            <v>Anoziva here kuti ane urwere hunoda kuti munhu arambe achingonwa mapiritsi/mushonga?</v>
          </cell>
        </row>
        <row r="370">
          <cell r="A370" t="str">
            <v>doesKnow13</v>
          </cell>
          <cell r="B370" t="str">
            <v>How did your child learn this?</v>
          </cell>
          <cell r="C370" t="str">
            <v>Mwana wenyu akaziva izvi sei?</v>
          </cell>
          <cell r="D370" t="str">
            <v>doesKnow</v>
          </cell>
          <cell r="E370" t="str">
            <v>partial or full disclosure (actual act of)</v>
          </cell>
          <cell r="F370">
            <v>74</v>
          </cell>
          <cell r="G370">
            <v>13</v>
          </cell>
          <cell r="H370" t="str">
            <v>howKnows</v>
          </cell>
          <cell r="I370" t="str">
            <v>all</v>
          </cell>
          <cell r="J370" t="str">
            <v>all</v>
          </cell>
          <cell r="M370">
            <v>2</v>
          </cell>
          <cell r="O370">
            <v>0</v>
          </cell>
          <cell r="P370">
            <v>0</v>
          </cell>
          <cell r="Q370" t="str">
            <v>no</v>
          </cell>
          <cell r="R370" t="str">
            <v>no</v>
          </cell>
          <cell r="S370" t="str">
            <v>How did your child learn this?</v>
          </cell>
          <cell r="T370" t="str">
            <v>Mwana wenyu akaziva izvi sei?</v>
          </cell>
        </row>
        <row r="371">
          <cell r="A371" t="str">
            <v>doesKnow14</v>
          </cell>
          <cell r="B371" t="str">
            <v>Did you want your child to learn this information when [he/she] did?</v>
          </cell>
          <cell r="C371" t="str">
            <v>Maida here kuti mwana wenyu ave neruzivo urwu paakarwuwana ipapo?</v>
          </cell>
          <cell r="D371" t="str">
            <v>doesKnow</v>
          </cell>
          <cell r="E371" t="str">
            <v>partial or full disclosure (actual act of)</v>
          </cell>
          <cell r="F371">
            <v>74</v>
          </cell>
          <cell r="G371">
            <v>14</v>
          </cell>
          <cell r="H371" t="str">
            <v>yndr</v>
          </cell>
          <cell r="I371" t="str">
            <v>all</v>
          </cell>
          <cell r="J371" t="str">
            <v>all</v>
          </cell>
          <cell r="M371">
            <v>2</v>
          </cell>
          <cell r="O371">
            <v>0</v>
          </cell>
          <cell r="P371">
            <v>0</v>
          </cell>
          <cell r="Q371" t="str">
            <v>no</v>
          </cell>
          <cell r="R371" t="str">
            <v>no</v>
          </cell>
          <cell r="S371" t="str">
            <v>Did you want your child to learn this information when [he/she] did?</v>
          </cell>
          <cell r="T371" t="str">
            <v>Maida here kuti mwana wenyu ave neruzivo urwu paakarwuwana ipapo?</v>
          </cell>
        </row>
        <row r="372">
          <cell r="A372" t="str">
            <v>doesKnow15</v>
          </cell>
          <cell r="B372" t="str">
            <v>How old was your child when [he/she] learned about this information?</v>
          </cell>
          <cell r="C372" t="str">
            <v xml:space="preserve">Mwana wenyu ainge ava nemakore mangani paakava neruzivo urwu? </v>
          </cell>
          <cell r="D372" t="str">
            <v>doesKnow</v>
          </cell>
          <cell r="E372" t="str">
            <v>partial or full disclosure (actual act of)</v>
          </cell>
          <cell r="F372">
            <v>74</v>
          </cell>
          <cell r="G372">
            <v>15</v>
          </cell>
          <cell r="H372" t="str">
            <v>ageLearned</v>
          </cell>
          <cell r="I372" t="str">
            <v>all</v>
          </cell>
          <cell r="J372" t="str">
            <v>all</v>
          </cell>
          <cell r="M372">
            <v>2</v>
          </cell>
          <cell r="O372">
            <v>0</v>
          </cell>
          <cell r="P372">
            <v>0</v>
          </cell>
          <cell r="Q372" t="str">
            <v>no</v>
          </cell>
          <cell r="R372" t="str">
            <v>no</v>
          </cell>
          <cell r="S372" t="str">
            <v>How old was your child when [he/she] learned about this information?</v>
          </cell>
          <cell r="T372" t="str">
            <v xml:space="preserve">Mwana wenyu ainge ava nemakore mangani paakava neruzivo urwu? </v>
          </cell>
        </row>
        <row r="373">
          <cell r="A373" t="str">
            <v>doesKnow16</v>
          </cell>
          <cell r="B373" t="str">
            <v>Does [he/she] know that the medical condition [he/she] has is called HIV?</v>
          </cell>
          <cell r="C373" t="str">
            <v>Anoziva here  kuti urwere hwaanahwo hunonzi HIV?</v>
          </cell>
          <cell r="D373" t="str">
            <v>doesKnow</v>
          </cell>
          <cell r="E373" t="str">
            <v>partial or full disclosure (actual act of)</v>
          </cell>
          <cell r="F373">
            <v>74</v>
          </cell>
          <cell r="G373">
            <v>16</v>
          </cell>
          <cell r="H373" t="str">
            <v>whatKnows</v>
          </cell>
          <cell r="I373" t="str">
            <v>all</v>
          </cell>
          <cell r="J373" t="str">
            <v>all</v>
          </cell>
          <cell r="M373">
            <v>2</v>
          </cell>
          <cell r="O373">
            <v>0</v>
          </cell>
          <cell r="P373">
            <v>0</v>
          </cell>
          <cell r="Q373" t="str">
            <v>no</v>
          </cell>
          <cell r="R373" t="str">
            <v>no</v>
          </cell>
          <cell r="S373" t="str">
            <v>Does [he/she] know that the medical condition [he/she] has is called HIV?</v>
          </cell>
          <cell r="T373" t="str">
            <v>Anoziva here  kuti urwere hwaanahwo hunonzi HIV?</v>
          </cell>
        </row>
        <row r="374">
          <cell r="A374" t="str">
            <v>doesKnow17</v>
          </cell>
          <cell r="B374" t="str">
            <v>How did your child learn this?</v>
          </cell>
          <cell r="C374" t="str">
            <v>Mwana wenyu akaziva izvi sei?</v>
          </cell>
          <cell r="D374" t="str">
            <v>doesKnow</v>
          </cell>
          <cell r="E374" t="str">
            <v>partial or full disclosure (actual act of)</v>
          </cell>
          <cell r="F374">
            <v>74</v>
          </cell>
          <cell r="G374">
            <v>17</v>
          </cell>
          <cell r="H374" t="str">
            <v>howKnows</v>
          </cell>
          <cell r="I374" t="str">
            <v>all</v>
          </cell>
          <cell r="J374" t="str">
            <v>all</v>
          </cell>
          <cell r="M374">
            <v>2</v>
          </cell>
          <cell r="O374">
            <v>0</v>
          </cell>
          <cell r="P374">
            <v>0</v>
          </cell>
          <cell r="Q374" t="str">
            <v>no</v>
          </cell>
          <cell r="R374" t="str">
            <v>no</v>
          </cell>
          <cell r="S374" t="str">
            <v>How did your child learn this?</v>
          </cell>
          <cell r="T374" t="str">
            <v>Mwana wenyu akaziva izvi sei?</v>
          </cell>
        </row>
        <row r="375">
          <cell r="A375" t="str">
            <v>doesKnow18</v>
          </cell>
          <cell r="B375" t="str">
            <v>Did you want your child to learn this information when [he/she] did?</v>
          </cell>
          <cell r="C375" t="str">
            <v>Maida here kuti mwana wenyu ave neruzivo urwu paakarwuwana ipapo?</v>
          </cell>
          <cell r="D375" t="str">
            <v>doesKnow</v>
          </cell>
          <cell r="E375" t="str">
            <v>partial or full disclosure (actual act of)</v>
          </cell>
          <cell r="F375">
            <v>74</v>
          </cell>
          <cell r="G375">
            <v>18</v>
          </cell>
          <cell r="H375" t="str">
            <v>yndr</v>
          </cell>
          <cell r="I375" t="str">
            <v>all</v>
          </cell>
          <cell r="J375" t="str">
            <v>all</v>
          </cell>
          <cell r="M375">
            <v>2</v>
          </cell>
          <cell r="O375">
            <v>0</v>
          </cell>
          <cell r="P375">
            <v>0</v>
          </cell>
          <cell r="Q375" t="str">
            <v>no</v>
          </cell>
          <cell r="R375" t="str">
            <v>no</v>
          </cell>
          <cell r="S375" t="str">
            <v>Did you want your child to learn this information when [he/she] did?</v>
          </cell>
          <cell r="T375" t="str">
            <v>Maida here kuti mwana wenyu ave neruzivo urwu paakarwuwana ipapo?</v>
          </cell>
        </row>
        <row r="376">
          <cell r="A376" t="str">
            <v>doesKnow19</v>
          </cell>
          <cell r="B376" t="str">
            <v>How old was your child when [he/she] learned about this information?</v>
          </cell>
          <cell r="C376" t="str">
            <v xml:space="preserve">Mwana wenyu ainge ava nemakore mangani paakava neruzivo urwu? </v>
          </cell>
          <cell r="D376" t="str">
            <v>doesKnow</v>
          </cell>
          <cell r="E376" t="str">
            <v>partial or full disclosure (actual act of)</v>
          </cell>
          <cell r="F376">
            <v>74</v>
          </cell>
          <cell r="G376">
            <v>19</v>
          </cell>
          <cell r="H376" t="str">
            <v>ageLearned</v>
          </cell>
          <cell r="I376" t="str">
            <v>all</v>
          </cell>
          <cell r="J376" t="str">
            <v>all</v>
          </cell>
          <cell r="M376">
            <v>2</v>
          </cell>
          <cell r="O376">
            <v>0</v>
          </cell>
          <cell r="P376">
            <v>0</v>
          </cell>
          <cell r="Q376" t="str">
            <v>no</v>
          </cell>
          <cell r="R376" t="str">
            <v>no</v>
          </cell>
          <cell r="S376" t="str">
            <v>How old was your child when [he/she] learned about this information?</v>
          </cell>
          <cell r="T376" t="str">
            <v xml:space="preserve">Mwana wenyu ainge ava nemakore mangani paakava neruzivo urwu? </v>
          </cell>
        </row>
        <row r="377">
          <cell r="A377" t="str">
            <v>doesKnow20</v>
          </cell>
          <cell r="B377" t="str">
            <v>Does [he/she] know how [he/she] was infected with HIV?</v>
          </cell>
          <cell r="C377" t="str">
            <v>Anoziva here kuti  akawana HIV sei?</v>
          </cell>
          <cell r="D377" t="str">
            <v>doesKnow</v>
          </cell>
          <cell r="E377" t="str">
            <v>partial or full disclosure (actual act of)</v>
          </cell>
          <cell r="F377" t="str">
            <v>s1-2</v>
          </cell>
          <cell r="G377">
            <v>20</v>
          </cell>
          <cell r="H377" t="str">
            <v>whatKnows</v>
          </cell>
          <cell r="I377" t="str">
            <v>all</v>
          </cell>
          <cell r="J377" t="str">
            <v>all</v>
          </cell>
          <cell r="M377">
            <v>2</v>
          </cell>
          <cell r="O377">
            <v>0</v>
          </cell>
          <cell r="P377">
            <v>0</v>
          </cell>
          <cell r="Q377" t="str">
            <v>no</v>
          </cell>
          <cell r="R377" t="str">
            <v>no</v>
          </cell>
          <cell r="S377" t="str">
            <v>Does [he/she] know how [he/she] was infected with HIV?</v>
          </cell>
          <cell r="T377" t="str">
            <v>Anoziva here kuti  akawana HIV sei?</v>
          </cell>
        </row>
        <row r="378">
          <cell r="A378" t="str">
            <v>doesKnow21</v>
          </cell>
          <cell r="B378" t="str">
            <v>How did your child learn this?</v>
          </cell>
          <cell r="C378" t="str">
            <v>Mwana wenyu akaziva izvi sei?</v>
          </cell>
          <cell r="D378" t="str">
            <v>doesKnow</v>
          </cell>
          <cell r="E378" t="str">
            <v>partial or full disclosure (actual act of)</v>
          </cell>
          <cell r="F378" t="str">
            <v>s1-2</v>
          </cell>
          <cell r="G378">
            <v>21</v>
          </cell>
          <cell r="H378" t="str">
            <v>howKnows</v>
          </cell>
          <cell r="I378" t="str">
            <v>all</v>
          </cell>
          <cell r="J378" t="str">
            <v>all</v>
          </cell>
          <cell r="M378">
            <v>2</v>
          </cell>
          <cell r="O378">
            <v>0</v>
          </cell>
          <cell r="P378">
            <v>0</v>
          </cell>
          <cell r="Q378" t="str">
            <v>no</v>
          </cell>
          <cell r="R378" t="str">
            <v>no</v>
          </cell>
          <cell r="S378" t="str">
            <v>How did your child learn this?</v>
          </cell>
          <cell r="T378" t="str">
            <v>Mwana wenyu akaziva izvi sei?</v>
          </cell>
        </row>
        <row r="379">
          <cell r="A379" t="str">
            <v>doesKnow22</v>
          </cell>
          <cell r="B379" t="str">
            <v>Did you want your child to learn this information when [he/she] did?</v>
          </cell>
          <cell r="C379" t="str">
            <v>Maida here kuti mwana wenyu ave neruzivo urwu paakarwuwana ipapo?</v>
          </cell>
          <cell r="D379" t="str">
            <v>doesKnow</v>
          </cell>
          <cell r="E379" t="str">
            <v>partial or full disclosure (actual act of)</v>
          </cell>
          <cell r="F379" t="str">
            <v>s1-2</v>
          </cell>
          <cell r="G379">
            <v>22</v>
          </cell>
          <cell r="H379" t="str">
            <v>yndr</v>
          </cell>
          <cell r="I379" t="str">
            <v>all</v>
          </cell>
          <cell r="J379" t="str">
            <v>all</v>
          </cell>
          <cell r="M379">
            <v>2</v>
          </cell>
          <cell r="O379">
            <v>0</v>
          </cell>
          <cell r="P379">
            <v>0</v>
          </cell>
          <cell r="Q379" t="str">
            <v>no</v>
          </cell>
          <cell r="R379" t="str">
            <v>no</v>
          </cell>
          <cell r="S379" t="str">
            <v>Did you want your child to learn this information when [he/she] did?</v>
          </cell>
          <cell r="T379" t="str">
            <v>Maida here kuti mwana wenyu ave neruzivo urwu paakarwuwana ipapo?</v>
          </cell>
        </row>
        <row r="380">
          <cell r="A380" t="str">
            <v>doesKnow23</v>
          </cell>
          <cell r="B380" t="str">
            <v>How old was your child when [he/she] learned about this information?</v>
          </cell>
          <cell r="C380" t="str">
            <v xml:space="preserve">Mwana wenyu ainge ava nemakore mangani paakava neruzivo urwu? </v>
          </cell>
          <cell r="D380" t="str">
            <v>doesKnow</v>
          </cell>
          <cell r="E380" t="str">
            <v>partial or full disclosure (actual act of)</v>
          </cell>
          <cell r="F380" t="str">
            <v>s1-2</v>
          </cell>
          <cell r="G380">
            <v>23</v>
          </cell>
          <cell r="H380" t="str">
            <v>ageLearned</v>
          </cell>
          <cell r="I380" t="str">
            <v>all</v>
          </cell>
          <cell r="J380" t="str">
            <v>all</v>
          </cell>
          <cell r="M380">
            <v>2</v>
          </cell>
          <cell r="O380">
            <v>0</v>
          </cell>
          <cell r="P380">
            <v>0</v>
          </cell>
          <cell r="Q380" t="str">
            <v>no</v>
          </cell>
          <cell r="R380" t="str">
            <v>no</v>
          </cell>
          <cell r="S380" t="str">
            <v>How old was your child when [he/she] learned about this information?</v>
          </cell>
          <cell r="T380" t="str">
            <v xml:space="preserve">Mwana wenyu ainge ava nemakore mangani paakava neruzivo urwu? </v>
          </cell>
        </row>
        <row r="381">
          <cell r="A381" t="str">
            <v>doesKnow24</v>
          </cell>
          <cell r="B381" t="str">
            <v>Does [he/she] know that [he/she] could pass the infection to someone else?</v>
          </cell>
          <cell r="C381" t="str">
            <v>Anoziva here kuti anogona kupa mumwe munhu utachiwana hwaanahwo?</v>
          </cell>
          <cell r="D381" t="str">
            <v>doesKnow</v>
          </cell>
          <cell r="E381" t="str">
            <v>partial or full disclosure (actual act of)</v>
          </cell>
          <cell r="F381">
            <v>41</v>
          </cell>
          <cell r="G381">
            <v>24</v>
          </cell>
          <cell r="H381" t="str">
            <v>whatKnows</v>
          </cell>
          <cell r="I381" t="str">
            <v>all</v>
          </cell>
          <cell r="J381" t="str">
            <v>all</v>
          </cell>
          <cell r="M381">
            <v>2</v>
          </cell>
          <cell r="O381">
            <v>0</v>
          </cell>
          <cell r="P381" t="str">
            <v>Anoziva here kuti anogona kutapurira mumwe munhu utachiwana?</v>
          </cell>
          <cell r="Q381" t="str">
            <v>no</v>
          </cell>
          <cell r="R381" t="str">
            <v>yes</v>
          </cell>
          <cell r="S381" t="str">
            <v>Does [he/she] know that [he/she] could pass the infection to someone else?</v>
          </cell>
          <cell r="T381" t="str">
            <v>Anoziva here kuti anogona kutapurira mumwe munhu utachiwana?</v>
          </cell>
        </row>
        <row r="382">
          <cell r="A382" t="str">
            <v>doesKnow25</v>
          </cell>
          <cell r="B382" t="str">
            <v>How did your child learn this?</v>
          </cell>
          <cell r="C382" t="str">
            <v>Mwana wenyu akaziva izvi sei?</v>
          </cell>
          <cell r="D382" t="str">
            <v>doesKnow</v>
          </cell>
          <cell r="E382" t="str">
            <v>partial or full disclosure (actual act of)</v>
          </cell>
          <cell r="F382">
            <v>41</v>
          </cell>
          <cell r="G382">
            <v>25</v>
          </cell>
          <cell r="H382" t="str">
            <v>howKnows</v>
          </cell>
          <cell r="I382" t="str">
            <v>all</v>
          </cell>
          <cell r="J382" t="str">
            <v>all</v>
          </cell>
          <cell r="M382">
            <v>2</v>
          </cell>
          <cell r="O382">
            <v>0</v>
          </cell>
          <cell r="P382">
            <v>0</v>
          </cell>
          <cell r="Q382" t="str">
            <v>no</v>
          </cell>
          <cell r="R382" t="str">
            <v>no</v>
          </cell>
          <cell r="S382" t="str">
            <v>How did your child learn this?</v>
          </cell>
          <cell r="T382" t="str">
            <v>Mwana wenyu akaziva izvi sei?</v>
          </cell>
        </row>
        <row r="383">
          <cell r="A383" t="str">
            <v>doesKnow26</v>
          </cell>
          <cell r="B383" t="str">
            <v>Did you want your child to learn this information when [he/she] did?</v>
          </cell>
          <cell r="C383" t="str">
            <v>Maida here kuti mwana wenyu ave neruzivo urwu paakarwuwana ipapo?</v>
          </cell>
          <cell r="D383" t="str">
            <v>doesKnow</v>
          </cell>
          <cell r="E383" t="str">
            <v>partial or full disclosure (actual act of)</v>
          </cell>
          <cell r="F383">
            <v>41</v>
          </cell>
          <cell r="G383">
            <v>26</v>
          </cell>
          <cell r="H383" t="str">
            <v>yndr</v>
          </cell>
          <cell r="I383" t="str">
            <v>all</v>
          </cell>
          <cell r="J383" t="str">
            <v>all</v>
          </cell>
          <cell r="M383">
            <v>2</v>
          </cell>
          <cell r="O383">
            <v>0</v>
          </cell>
          <cell r="P383">
            <v>0</v>
          </cell>
          <cell r="Q383" t="str">
            <v>no</v>
          </cell>
          <cell r="R383" t="str">
            <v>no</v>
          </cell>
          <cell r="S383" t="str">
            <v>Did you want your child to learn this information when [he/she] did?</v>
          </cell>
          <cell r="T383" t="str">
            <v>Maida here kuti mwana wenyu ave neruzivo urwu paakarwuwana ipapo?</v>
          </cell>
        </row>
        <row r="384">
          <cell r="A384" t="str">
            <v>doesKnow27</v>
          </cell>
          <cell r="B384" t="str">
            <v>How old was your child when [he/she] learned about this information?</v>
          </cell>
          <cell r="C384" t="str">
            <v xml:space="preserve">Mwana wenyu ainge ava nemakore mangani paakava neruzivo urwu? </v>
          </cell>
          <cell r="D384" t="str">
            <v>doesKnow</v>
          </cell>
          <cell r="E384" t="str">
            <v>partial or full disclosure (actual act of)</v>
          </cell>
          <cell r="F384">
            <v>41</v>
          </cell>
          <cell r="G384">
            <v>27</v>
          </cell>
          <cell r="H384" t="str">
            <v>ageLearned</v>
          </cell>
          <cell r="I384" t="str">
            <v>all</v>
          </cell>
          <cell r="J384" t="str">
            <v>all</v>
          </cell>
          <cell r="M384">
            <v>2</v>
          </cell>
          <cell r="O384">
            <v>0</v>
          </cell>
          <cell r="P384">
            <v>0</v>
          </cell>
          <cell r="Q384" t="str">
            <v>no</v>
          </cell>
          <cell r="R384" t="str">
            <v>no</v>
          </cell>
          <cell r="S384" t="str">
            <v>How old was your child when [he/she] learned about this information?</v>
          </cell>
          <cell r="T384" t="str">
            <v xml:space="preserve">Mwana wenyu ainge ava nemakore mangani paakava neruzivo urwu? </v>
          </cell>
        </row>
        <row r="385">
          <cell r="A385" t="str">
            <v>MISC10</v>
          </cell>
          <cell r="B385" t="str">
            <v>Is ${childName} a member of a support group for children who are HIV positive?</v>
          </cell>
          <cell r="C385" t="str">
            <v>${childName} inhengo yeboka rinopa rutsigiro kuvana vane HIV (support group) here?</v>
          </cell>
          <cell r="D385" t="str">
            <v>MISC</v>
          </cell>
          <cell r="G385">
            <v>10</v>
          </cell>
          <cell r="H385" t="str">
            <v>yndr</v>
          </cell>
          <cell r="I385" t="str">
            <v>all</v>
          </cell>
          <cell r="J385" t="str">
            <v>all</v>
          </cell>
          <cell r="M385">
            <v>2</v>
          </cell>
          <cell r="O385" t="e">
            <v>#N/A</v>
          </cell>
          <cell r="P385" t="e">
            <v>#N/A</v>
          </cell>
          <cell r="Q385" t="str">
            <v>no</v>
          </cell>
          <cell r="R385" t="str">
            <v>no</v>
          </cell>
          <cell r="S385" t="str">
            <v>Is ${childName} a member of a support group for children who are HIV positive?</v>
          </cell>
          <cell r="T385" t="str">
            <v>${childName} inhengo yeboka rinopa rutsigiro kuvana vane HIV (support group) here?</v>
          </cell>
        </row>
        <row r="386">
          <cell r="A386" t="str">
            <v>attDR-R_i1</v>
          </cell>
          <cell r="B386" t="str">
            <v>Continue thinking back to the period of time before your child knew about [his/her] illness. I am going to read you several worries that caregivers sometimes have about telling a child that [he/she] is HIV positive.</v>
          </cell>
          <cell r="C386" t="str">
            <v>Rambai muchifunga nezvemumashure, apo mwana wenyu ainge asati ava kuziva nezveurwere hwake. Ndichaverenga zvinhu izvo vachengeti vevana vanombonetsekana nazvo panyaya yekuudza mwana kuti ane HIV.</v>
          </cell>
          <cell r="D386" t="str">
            <v>attDR-R</v>
          </cell>
          <cell r="G386" t="str">
            <v>_i1</v>
          </cell>
          <cell r="M386">
            <v>2</v>
          </cell>
          <cell r="O386" t="str">
            <v>Continue thinking back to the period of time before your child knew about [his/her] status. I am going to read you several worries that caregivers sometimes have about telling a child that [he/she] is HIV positive.</v>
          </cell>
          <cell r="P386" t="str">
            <v>Rambai muchifunga nezvemumashure, apo mwana wenyu ainge asati ava kuziva paamire. Ndichaverenga zvinhu izvo vachengeti vevana vanombonetsekana nazvo panyaya yekuudza mwana kuti ane hutachiouna hweHIV.</v>
          </cell>
          <cell r="Q386" t="str">
            <v>yes</v>
          </cell>
          <cell r="R386" t="str">
            <v>yes</v>
          </cell>
          <cell r="S386" t="str">
            <v>Continue thinking back to the period of time before your child knew about [his/her] status. I am going to read you several worries that caregivers sometimes have about telling a child that [he/she] is HIV positive.</v>
          </cell>
          <cell r="T386" t="str">
            <v>Rambai muchifunga nezvemumashure, apo mwana wenyu ainge asati ava kuziva paamire. Ndichaverenga zvinhu izvo vachengeti vevana vanombonetsekana nazvo panyaya yekuudza mwana kuti ane hutachiouna hweHIV.</v>
          </cell>
        </row>
        <row r="387">
          <cell r="A387" t="str">
            <v>attDR-R_i2</v>
          </cell>
          <cell r="B387" t="str">
            <v>If you can remember, please tell me how much you worried about each thing. There are no right or wrong answers.</v>
          </cell>
          <cell r="C387" t="str">
            <v>Kana muchiri kurangarira, ndapota ndiudzeiwo kuti mainetsekana zvakadii nechimwe nechimwe chezvinotevera. Hapana mhinduro dzakanaka kana dzakaipa.</v>
          </cell>
          <cell r="D387" t="str">
            <v>attDR-R</v>
          </cell>
          <cell r="G387" t="str">
            <v>_i2</v>
          </cell>
          <cell r="M387">
            <v>2</v>
          </cell>
          <cell r="O387" t="e">
            <v>#N/A</v>
          </cell>
          <cell r="P387" t="e">
            <v>#N/A</v>
          </cell>
          <cell r="Q387" t="str">
            <v>no</v>
          </cell>
          <cell r="R387" t="str">
            <v>no</v>
          </cell>
          <cell r="S387" t="str">
            <v>If you can remember, please tell me how much you worried about each thing. There are no right or wrong answers.</v>
          </cell>
          <cell r="T387" t="str">
            <v>Kana muchiri kurangarira, ndapota ndiudzeiwo kuti mainetsekana zvakadii nechimwe nechimwe chezvinotevera. Hapana mhinduro dzakanaka kana dzakaipa.</v>
          </cell>
        </row>
        <row r="388">
          <cell r="A388" t="str">
            <v>attDR-R1</v>
          </cell>
          <cell r="B388" t="str">
            <v>I worried that telling my child about [his/her] illness would just create more problems.</v>
          </cell>
          <cell r="C388" t="str">
            <v>Ndainetsekana kuti kuudza mwana wangu nezveurwere hwake kwaingomutsa mamwe matambudziko chete.</v>
          </cell>
          <cell r="D388" t="str">
            <v>attDR-R</v>
          </cell>
          <cell r="E388" t="str">
            <v>risk of disclosing</v>
          </cell>
          <cell r="F388">
            <v>24</v>
          </cell>
          <cell r="G388">
            <v>1</v>
          </cell>
          <cell r="H388" t="str">
            <v>worried4</v>
          </cell>
          <cell r="I388" t="str">
            <v>disclosed</v>
          </cell>
          <cell r="J388" t="str">
            <v>all</v>
          </cell>
          <cell r="M388">
            <v>2</v>
          </cell>
          <cell r="O388" t="str">
            <v>I worried that telling my child about [his/her] status would just create more problems.</v>
          </cell>
          <cell r="P388" t="str">
            <v>Ndainetsekana kuti kuudza mwana wangu paamire kwaingomutsa mamwe matambudziko chete.</v>
          </cell>
          <cell r="Q388" t="str">
            <v>yes</v>
          </cell>
          <cell r="R388" t="str">
            <v>yes</v>
          </cell>
          <cell r="S388" t="str">
            <v>I worried that telling my child about [his/her] status would just create more problems.</v>
          </cell>
          <cell r="T388" t="str">
            <v>Ndainetsekana kuti kuudza mwana wangu paamire kwaingomutsa mamwe matambudziko chete.</v>
          </cell>
        </row>
        <row r="389">
          <cell r="A389" t="str">
            <v>attDR-R2</v>
          </cell>
          <cell r="B389" t="str">
            <v>I worried that telling my child about [his/her] illness would lead [him/her] to reject me.</v>
          </cell>
          <cell r="C389" t="str">
            <v>Ndainetsekana kuti kuudza mwana wangu nezveurwere hwake kwaizoita kuti andirase.</v>
          </cell>
          <cell r="D389" t="str">
            <v>attDR-R</v>
          </cell>
          <cell r="E389" t="str">
            <v>risk of disclosing</v>
          </cell>
          <cell r="F389">
            <v>34</v>
          </cell>
          <cell r="G389">
            <v>2</v>
          </cell>
          <cell r="H389" t="str">
            <v>worried4</v>
          </cell>
          <cell r="I389" t="str">
            <v>disclosed</v>
          </cell>
          <cell r="J389" t="str">
            <v>all</v>
          </cell>
          <cell r="M389">
            <v>2</v>
          </cell>
          <cell r="O389" t="str">
            <v>I worried that telling my child about [his/her] status would lead [him/her] to reject me.</v>
          </cell>
          <cell r="P389" t="str">
            <v>Ndainetsekana kuti kuudza mwana wangu paamire kwaizoita kuti andirase.</v>
          </cell>
          <cell r="Q389" t="str">
            <v>yes</v>
          </cell>
          <cell r="R389" t="str">
            <v>yes</v>
          </cell>
          <cell r="S389" t="str">
            <v>I worried that telling my child about [his/her] status would lead [him/her] to reject me.</v>
          </cell>
          <cell r="T389" t="str">
            <v>Ndainetsekana kuti kuudza mwana wangu paamire kwaizoita kuti andirase.</v>
          </cell>
        </row>
        <row r="390">
          <cell r="A390" t="str">
            <v>attDR-R3</v>
          </cell>
          <cell r="B390" t="str">
            <v>—that telling [him/her] would actually bring [him/her] harm.</v>
          </cell>
          <cell r="C390" t="str">
            <v>—kuti kumuudza kwaitozomukuvadzisa.</v>
          </cell>
          <cell r="D390" t="str">
            <v>attDR-R</v>
          </cell>
          <cell r="E390" t="str">
            <v>risk of disclosing</v>
          </cell>
          <cell r="F390">
            <v>35</v>
          </cell>
          <cell r="G390">
            <v>3</v>
          </cell>
          <cell r="H390" t="str">
            <v>worried4</v>
          </cell>
          <cell r="I390" t="str">
            <v>disclosed</v>
          </cell>
          <cell r="J390" t="str">
            <v>all</v>
          </cell>
          <cell r="M390">
            <v>2</v>
          </cell>
          <cell r="O390" t="e">
            <v>#N/A</v>
          </cell>
          <cell r="P390" t="e">
            <v>#N/A</v>
          </cell>
          <cell r="Q390" t="str">
            <v>no</v>
          </cell>
          <cell r="R390" t="str">
            <v>no</v>
          </cell>
          <cell r="S390" t="str">
            <v>—that telling [him/her] would actually bring [him/her] harm.</v>
          </cell>
          <cell r="T390" t="str">
            <v>—kuti kumuudza kwaitozomukuvadzisa.</v>
          </cell>
        </row>
        <row r="391">
          <cell r="A391" t="str">
            <v>attDR-R4</v>
          </cell>
          <cell r="B391" t="str">
            <v>—that telling [him/her] would make [him/her] less hopeful about the future.</v>
          </cell>
          <cell r="C391" t="str">
            <v>—kuti kumuudza kwaizoita kuti asanyanyovimbe neramangwana.</v>
          </cell>
          <cell r="D391" t="str">
            <v>attDR-R</v>
          </cell>
          <cell r="E391" t="str">
            <v>risk of disclosing</v>
          </cell>
          <cell r="F391">
            <v>48</v>
          </cell>
          <cell r="G391">
            <v>4</v>
          </cell>
          <cell r="H391" t="str">
            <v>worried4</v>
          </cell>
          <cell r="I391" t="str">
            <v>disclosed</v>
          </cell>
          <cell r="J391" t="str">
            <v>all</v>
          </cell>
          <cell r="M391">
            <v>2</v>
          </cell>
          <cell r="O391">
            <v>0</v>
          </cell>
          <cell r="P391" t="str">
            <v>—kuti kumuudza kwaizoita kuti asavenetariro neramangwana rake.</v>
          </cell>
          <cell r="Q391" t="str">
            <v>no</v>
          </cell>
          <cell r="R391" t="str">
            <v>yes</v>
          </cell>
          <cell r="S391" t="str">
            <v>—that telling [him/her] would make [him/her] less hopeful about the future.</v>
          </cell>
          <cell r="T391" t="str">
            <v>—kuti kumuudza kwaizoita kuti asavenetariro neramangwana rake.</v>
          </cell>
        </row>
        <row r="392">
          <cell r="A392" t="str">
            <v>attDR-R5</v>
          </cell>
          <cell r="B392" t="str">
            <v>—that telling [him/her] would make [him/her] stop taking medication.</v>
          </cell>
          <cell r="C392" t="str">
            <v>—kuti kumuudza kwaizoita kuti amire kunwa mishonga yake.</v>
          </cell>
          <cell r="D392" t="str">
            <v>attDR-R</v>
          </cell>
          <cell r="E392" t="str">
            <v>risk of disclosing</v>
          </cell>
          <cell r="F392">
            <v>47</v>
          </cell>
          <cell r="G392">
            <v>5</v>
          </cell>
          <cell r="H392" t="str">
            <v>worried4</v>
          </cell>
          <cell r="I392" t="str">
            <v>disclosed</v>
          </cell>
          <cell r="J392" t="str">
            <v>all</v>
          </cell>
          <cell r="M392">
            <v>2</v>
          </cell>
          <cell r="O392" t="e">
            <v>#N/A</v>
          </cell>
          <cell r="P392" t="e">
            <v>#N/A</v>
          </cell>
          <cell r="Q392" t="str">
            <v>no</v>
          </cell>
          <cell r="R392" t="str">
            <v>no</v>
          </cell>
          <cell r="S392" t="str">
            <v>—that telling [him/her] would make [him/her] stop taking medication.</v>
          </cell>
          <cell r="T392" t="str">
            <v>—kuti kumuudza kwaizoita kuti amire kunwa mishonga yake.</v>
          </cell>
        </row>
        <row r="393">
          <cell r="A393" t="str">
            <v>attDR-R6</v>
          </cell>
          <cell r="B393" t="str">
            <v>—that telling [him/her] would make [his/her] condition get worse.</v>
          </cell>
          <cell r="C393" t="str">
            <v>—kuti kumuudza kwaizoita kuti atonyanyise kurwara.</v>
          </cell>
          <cell r="D393" t="str">
            <v>attDR-R</v>
          </cell>
          <cell r="E393" t="str">
            <v>risk of disclosing</v>
          </cell>
          <cell r="F393">
            <v>44</v>
          </cell>
          <cell r="G393">
            <v>6</v>
          </cell>
          <cell r="H393" t="str">
            <v>worried4</v>
          </cell>
          <cell r="I393" t="str">
            <v>disclosed</v>
          </cell>
          <cell r="J393" t="str">
            <v>all</v>
          </cell>
          <cell r="M393">
            <v>2</v>
          </cell>
          <cell r="O393" t="e">
            <v>#N/A</v>
          </cell>
          <cell r="P393" t="e">
            <v>#N/A</v>
          </cell>
          <cell r="Q393" t="str">
            <v>no</v>
          </cell>
          <cell r="R393" t="str">
            <v>no</v>
          </cell>
          <cell r="S393" t="str">
            <v>—that telling [him/her] would make [his/her] condition get worse.</v>
          </cell>
          <cell r="T393" t="str">
            <v>—kuti kumuudza kwaizoita kuti atonyanyise kurwara.</v>
          </cell>
        </row>
        <row r="394">
          <cell r="A394" t="str">
            <v>attDR-R7</v>
          </cell>
          <cell r="B394" t="str">
            <v>—that telling [him/her] would cause [him/her] to struggle more every day with normal tasks.</v>
          </cell>
          <cell r="C394" t="str">
            <v>—kuti kumuudza kwaizoita kuti awedzere kutambura pakuita mabasa ake ezuva nezuva.</v>
          </cell>
          <cell r="D394" t="str">
            <v>attDR-R</v>
          </cell>
          <cell r="E394" t="str">
            <v>risk of disclosing</v>
          </cell>
          <cell r="F394">
            <v>81</v>
          </cell>
          <cell r="G394">
            <v>7</v>
          </cell>
          <cell r="H394" t="str">
            <v>worried4</v>
          </cell>
          <cell r="I394" t="str">
            <v>disclosed</v>
          </cell>
          <cell r="J394" t="str">
            <v>all</v>
          </cell>
          <cell r="M394">
            <v>2</v>
          </cell>
          <cell r="O394" t="e">
            <v>#N/A</v>
          </cell>
          <cell r="P394" t="e">
            <v>#N/A</v>
          </cell>
          <cell r="Q394" t="str">
            <v>no</v>
          </cell>
          <cell r="R394" t="str">
            <v>no</v>
          </cell>
          <cell r="S394" t="str">
            <v>—that telling [him/her] would cause [him/her] to struggle more every day with normal tasks.</v>
          </cell>
          <cell r="T394" t="str">
            <v>—kuti kumuudza kwaizoita kuti awedzere kutambura pakuita mabasa ake ezuva nezuva.</v>
          </cell>
        </row>
        <row r="395">
          <cell r="A395" t="str">
            <v>attDR-R8</v>
          </cell>
          <cell r="B395" t="str">
            <v>—that telling [him/her] would bring more bad things than good things.</v>
          </cell>
          <cell r="C395" t="str">
            <v>—kuti kumuudza kwaizounza zvakaipa zvakawanda kupfuura zvakanaka.</v>
          </cell>
          <cell r="D395" t="str">
            <v>attDR-R</v>
          </cell>
          <cell r="E395" t="str">
            <v>risk of disclosing</v>
          </cell>
          <cell r="F395">
            <v>53</v>
          </cell>
          <cell r="G395">
            <v>8</v>
          </cell>
          <cell r="H395" t="str">
            <v>worried4</v>
          </cell>
          <cell r="I395" t="str">
            <v>disclosed</v>
          </cell>
          <cell r="J395" t="str">
            <v>all</v>
          </cell>
          <cell r="M395">
            <v>2</v>
          </cell>
          <cell r="O395" t="e">
            <v>#N/A</v>
          </cell>
          <cell r="P395" t="e">
            <v>#N/A</v>
          </cell>
          <cell r="Q395" t="str">
            <v>no</v>
          </cell>
          <cell r="R395" t="str">
            <v>no</v>
          </cell>
          <cell r="S395" t="str">
            <v>—that telling [him/her] would bring more bad things than good things.</v>
          </cell>
          <cell r="T395" t="str">
            <v>—kuti kumuudza kwaizounza zvakaipa zvakawanda kupfuura zvakanaka.</v>
          </cell>
        </row>
        <row r="396">
          <cell r="A396" t="str">
            <v>attDR-R9</v>
          </cell>
          <cell r="B396" t="str">
            <v>—that telling [him/her] would lead [him/her] to have difficulty in school.</v>
          </cell>
          <cell r="C396" t="str">
            <v>—kuti kumuudza kwaizoita kuti atambure nechikoro.</v>
          </cell>
          <cell r="D396" t="str">
            <v>attDR-R</v>
          </cell>
          <cell r="E396" t="str">
            <v>risk of disclosing</v>
          </cell>
          <cell r="F396">
            <v>66</v>
          </cell>
          <cell r="G396">
            <v>9</v>
          </cell>
          <cell r="H396" t="str">
            <v>worried4</v>
          </cell>
          <cell r="I396" t="str">
            <v>disclosed</v>
          </cell>
          <cell r="J396" t="str">
            <v>all</v>
          </cell>
          <cell r="M396">
            <v>2</v>
          </cell>
          <cell r="O396" t="e">
            <v>#N/A</v>
          </cell>
          <cell r="P396" t="e">
            <v>#N/A</v>
          </cell>
          <cell r="Q396" t="str">
            <v>no</v>
          </cell>
          <cell r="R396" t="str">
            <v>no</v>
          </cell>
          <cell r="S396" t="str">
            <v>—that telling [him/her] would lead [him/her] to have difficulty in school.</v>
          </cell>
          <cell r="T396" t="str">
            <v>—kuti kumuudza kwaizoita kuti atambure nechikoro.</v>
          </cell>
        </row>
        <row r="397">
          <cell r="A397" t="str">
            <v>attDR-R10</v>
          </cell>
          <cell r="B397" t="str">
            <v>—that telling [him/her] would make [him/her] think less of [him/her]self.</v>
          </cell>
          <cell r="C397" t="str">
            <v>—kuti kumuudza kwaizoita kuti azvitarisire pasi.</v>
          </cell>
          <cell r="D397" t="str">
            <v>attDR-R</v>
          </cell>
          <cell r="E397" t="str">
            <v>risk of disclosing</v>
          </cell>
          <cell r="F397">
            <v>69</v>
          </cell>
          <cell r="G397">
            <v>10</v>
          </cell>
          <cell r="H397" t="str">
            <v>worried4</v>
          </cell>
          <cell r="I397" t="str">
            <v>disclosed</v>
          </cell>
          <cell r="J397" t="str">
            <v>all</v>
          </cell>
          <cell r="M397">
            <v>2</v>
          </cell>
          <cell r="O397" t="e">
            <v>#N/A</v>
          </cell>
          <cell r="P397" t="e">
            <v>#N/A</v>
          </cell>
          <cell r="Q397" t="str">
            <v>no</v>
          </cell>
          <cell r="R397" t="str">
            <v>no</v>
          </cell>
          <cell r="S397" t="str">
            <v>—that telling [him/her] would make [him/her] think less of [him/her]self.</v>
          </cell>
          <cell r="T397" t="str">
            <v>—kuti kumuudza kwaizoita kuti azvitarisire pasi.</v>
          </cell>
        </row>
        <row r="398">
          <cell r="A398" t="str">
            <v>attDR-R11</v>
          </cell>
          <cell r="B398" t="str">
            <v>—that telling [him/her] would put a strain on our family.</v>
          </cell>
          <cell r="C398" t="str">
            <v>—kuti kumuudza kwaizoremedza mhuri yedu.</v>
          </cell>
          <cell r="D398" t="str">
            <v>attDR-R</v>
          </cell>
          <cell r="E398" t="str">
            <v>risk of disclosing</v>
          </cell>
          <cell r="F398">
            <v>60</v>
          </cell>
          <cell r="G398">
            <v>11</v>
          </cell>
          <cell r="H398" t="str">
            <v>worried4</v>
          </cell>
          <cell r="I398" t="str">
            <v>disclosed</v>
          </cell>
          <cell r="J398" t="str">
            <v>all</v>
          </cell>
          <cell r="M398">
            <v>2</v>
          </cell>
          <cell r="O398" t="e">
            <v>#N/A</v>
          </cell>
          <cell r="P398" t="e">
            <v>#N/A</v>
          </cell>
          <cell r="Q398" t="str">
            <v>no</v>
          </cell>
          <cell r="R398" t="str">
            <v>no</v>
          </cell>
          <cell r="S398" t="str">
            <v>—that telling [him/her] would put a strain on our family.</v>
          </cell>
          <cell r="T398" t="str">
            <v>—kuti kumuudza kwaizoremedza mhuri yedu.</v>
          </cell>
        </row>
        <row r="399">
          <cell r="A399" t="str">
            <v>attDR-R12</v>
          </cell>
          <cell r="B399" t="str">
            <v>—that telling [him/her] would lead [him/her] to experience stigma in the community.</v>
          </cell>
          <cell r="C399" t="str">
            <v>—kuti kuudza mwana wangu kwaizoita kuti anongedzerwe uye asarurwe nevamwe munharaunda medu.</v>
          </cell>
          <cell r="D399" t="str">
            <v>attDR-R</v>
          </cell>
          <cell r="E399" t="str">
            <v>risk of disclosing</v>
          </cell>
          <cell r="F399">
            <v>73</v>
          </cell>
          <cell r="G399">
            <v>12</v>
          </cell>
          <cell r="H399" t="str">
            <v>worried4</v>
          </cell>
          <cell r="I399" t="str">
            <v>disclosed</v>
          </cell>
          <cell r="J399" t="str">
            <v>all</v>
          </cell>
          <cell r="M399">
            <v>2</v>
          </cell>
          <cell r="O399">
            <v>0</v>
          </cell>
          <cell r="P399" t="str">
            <v>—kuti kuudza mwana wangu kwaizoita kuti anongedzerwe nevamwe munharaunda medu.</v>
          </cell>
          <cell r="Q399" t="str">
            <v>no</v>
          </cell>
          <cell r="R399" t="str">
            <v>yes</v>
          </cell>
          <cell r="S399" t="str">
            <v>—that telling [him/her] would lead [him/her] to experience stigma in the community.</v>
          </cell>
          <cell r="T399" t="str">
            <v>—kuti kuudza mwana wangu kwaizoita kuti anongedzerwe nevamwe munharaunda medu.</v>
          </cell>
        </row>
        <row r="400">
          <cell r="A400" t="str">
            <v>attDR-R13</v>
          </cell>
          <cell r="B400" t="str">
            <v>—that telling [him/her] would lead [him/her] to ask more tough questions.</v>
          </cell>
          <cell r="C400" t="str">
            <v>—kuti kumuudza kwaizoita kuti abvunze mimwe mibvunzo yakaoma.</v>
          </cell>
          <cell r="D400" t="str">
            <v>attDR-R</v>
          </cell>
          <cell r="E400" t="str">
            <v>risk of disclosing</v>
          </cell>
          <cell r="F400">
            <v>63</v>
          </cell>
          <cell r="G400">
            <v>13</v>
          </cell>
          <cell r="H400" t="str">
            <v>worried4</v>
          </cell>
          <cell r="I400" t="str">
            <v>disclosed</v>
          </cell>
          <cell r="J400" t="str">
            <v>all</v>
          </cell>
          <cell r="M400">
            <v>2</v>
          </cell>
          <cell r="O400" t="e">
            <v>#N/A</v>
          </cell>
          <cell r="P400" t="e">
            <v>#N/A</v>
          </cell>
          <cell r="Q400" t="str">
            <v>no</v>
          </cell>
          <cell r="R400" t="str">
            <v>no</v>
          </cell>
          <cell r="S400" t="str">
            <v>—that telling [him/her] would lead [him/her] to ask more tough questions.</v>
          </cell>
          <cell r="T400" t="str">
            <v>—kuti kumuudza kwaizoita kuti abvunze mimwe mibvunzo yakaoma.</v>
          </cell>
        </row>
        <row r="401">
          <cell r="A401" t="str">
            <v>attDR-R14</v>
          </cell>
          <cell r="B401" t="str">
            <v>—that telling [him/her] would make [him/her] too sad.</v>
          </cell>
          <cell r="C401" t="str">
            <v>—kuti kumuudza kwaizoita kuti asurukirwe zvakanyanya.</v>
          </cell>
          <cell r="D401" t="str">
            <v>attDR-R</v>
          </cell>
          <cell r="E401" t="str">
            <v>risk of disclosing</v>
          </cell>
          <cell r="F401">
            <v>84</v>
          </cell>
          <cell r="G401">
            <v>14</v>
          </cell>
          <cell r="H401" t="str">
            <v>worried4</v>
          </cell>
          <cell r="I401" t="str">
            <v>disclosed</v>
          </cell>
          <cell r="J401" t="str">
            <v>all</v>
          </cell>
          <cell r="M401">
            <v>2</v>
          </cell>
          <cell r="O401" t="e">
            <v>#N/A</v>
          </cell>
          <cell r="P401" t="e">
            <v>#N/A</v>
          </cell>
          <cell r="Q401" t="str">
            <v>no</v>
          </cell>
          <cell r="R401" t="str">
            <v>no</v>
          </cell>
          <cell r="S401" t="str">
            <v>—that telling [him/her] would make [him/her] too sad.</v>
          </cell>
          <cell r="T401" t="str">
            <v>—kuti kumuudza kwaizoita kuti asurukirwe zvakanyanya.</v>
          </cell>
        </row>
        <row r="402">
          <cell r="A402" t="str">
            <v>attDR-R15</v>
          </cell>
          <cell r="B402" t="str">
            <v>—that telling [him/her] would cause me to feel too many bad emotions.</v>
          </cell>
          <cell r="C402" t="str">
            <v>—kuti kumuudza kwaizoita kuti ndinyanyise kunzwa zvisina kunaka mukati mangu.</v>
          </cell>
          <cell r="D402" t="str">
            <v>attDR-R</v>
          </cell>
          <cell r="E402" t="str">
            <v>risk of disclosing</v>
          </cell>
          <cell r="F402">
            <v>86</v>
          </cell>
          <cell r="G402">
            <v>15</v>
          </cell>
          <cell r="H402" t="str">
            <v>worried4</v>
          </cell>
          <cell r="I402" t="str">
            <v>disclosed</v>
          </cell>
          <cell r="J402" t="str">
            <v>all</v>
          </cell>
          <cell r="M402">
            <v>2</v>
          </cell>
          <cell r="O402" t="e">
            <v>#N/A</v>
          </cell>
          <cell r="P402" t="e">
            <v>#N/A</v>
          </cell>
          <cell r="Q402" t="str">
            <v>no</v>
          </cell>
          <cell r="R402" t="str">
            <v>no</v>
          </cell>
          <cell r="S402" t="str">
            <v>—that telling [him/her] would cause me to feel too many bad emotions.</v>
          </cell>
          <cell r="T402" t="str">
            <v>—kuti kumuudza kwaizoita kuti ndinyanyise kunzwa zvisina kunaka mukati mangu.</v>
          </cell>
        </row>
        <row r="403">
          <cell r="A403" t="str">
            <v>attDB-R_i2</v>
          </cell>
          <cell r="B403" t="str">
            <v>I would like you to think back to the period of time before your child knew about [his/her] illness. If you can remember, please tell me how likely you thought it was that each thing would happen if you told your child that [he/she] is HIV positive.</v>
          </cell>
          <cell r="C403" t="str">
            <v>Ndiri kuda kuti mufunge nezvemumashure, apo mwana wenyu ainge asati ava kuziva nezveurwere hwake. Kana muchiri kurangarira, ndapota ndiudzeiwo kuti zvaiitika zvakadii kuti maifunga kuti chimwe nechimwe chezvinotevera chaizoitika muchinge maudza mwana wenyu kuti ane HIV.</v>
          </cell>
          <cell r="D403" t="str">
            <v>attDB-R</v>
          </cell>
          <cell r="G403" t="str">
            <v>_i2</v>
          </cell>
          <cell r="M403">
            <v>2</v>
          </cell>
          <cell r="O403" t="str">
            <v>I would like you to think back to the period of time before your child knew about [his/her] status. If you can remember, please tell me how likely you thought it was that each thing would happen if you told your child that [he/she] is HIV positive.</v>
          </cell>
          <cell r="P403" t="str">
            <v>Ndiri kuda kuti mufunge nezvemumashure, apo mwana wenyu ainge asati ava kuziva paamire. Kana muchiri kurangarira, ndapota ndiudzeiwo kuti zvaiitika zvakadii kuti maifunga kuti chimwe nechimwe chezvinotevera chaizoitika muchinge maudza mwana wenyu kuti ane hutachiona hweHIV.</v>
          </cell>
          <cell r="Q403" t="str">
            <v>yes</v>
          </cell>
          <cell r="R403" t="str">
            <v>yes</v>
          </cell>
          <cell r="S403" t="str">
            <v>I would like you to think back to the period of time before your child knew about [his/her] status. If you can remember, please tell me how likely you thought it was that each thing would happen if you told your child that [he/she] is HIV positive.</v>
          </cell>
          <cell r="T403" t="str">
            <v>Ndiri kuda kuti mufunge nezvemumashure, apo mwana wenyu ainge asati ava kuziva paamire. Kana muchiri kurangarira, ndapota ndiudzeiwo kuti zvaiitika zvakadii kuti maifunga kuti chimwe nechimwe chezvinotevera chaizoitika muchinge maudza mwana wenyu kuti ane hutachiona hweHIV.</v>
          </cell>
        </row>
        <row r="404">
          <cell r="A404" t="str">
            <v>attDB-R16</v>
          </cell>
          <cell r="B404" t="str">
            <v>How likely did you think it would be that telling your child about [his/her] illness would bring about good things?</v>
          </cell>
          <cell r="C404" t="str">
            <v>Zvaiitika zvakadii kuti maifunga kuti kuudza mwana wenyu nezveurwere hwake kungaunze zvinhu zvakanaka?</v>
          </cell>
          <cell r="D404" t="str">
            <v>attDB-R</v>
          </cell>
          <cell r="E404" t="str">
            <v>benefit of disclosing</v>
          </cell>
          <cell r="F404">
            <v>24</v>
          </cell>
          <cell r="G404">
            <v>16</v>
          </cell>
          <cell r="H404" t="str">
            <v>likely4</v>
          </cell>
          <cell r="I404" t="str">
            <v>disclosed</v>
          </cell>
          <cell r="J404" t="str">
            <v>all</v>
          </cell>
          <cell r="M404">
            <v>2</v>
          </cell>
          <cell r="O404" t="str">
            <v>How likely did you think it would be that telling your child about [his/her] status would bring about good things?</v>
          </cell>
          <cell r="P404" t="str">
            <v>Zvaiitika zvakadii kuti maifunga kuti kuudza mwana wenyu paamire kwaingaunza zvinhu zvakanaka?</v>
          </cell>
          <cell r="Q404" t="str">
            <v>yes</v>
          </cell>
          <cell r="R404" t="str">
            <v>yes</v>
          </cell>
          <cell r="S404" t="str">
            <v>How likely did you think it would be that telling your child about [his/her] status would bring about good things?</v>
          </cell>
          <cell r="T404" t="str">
            <v>Zvaiitika zvakadii kuti maifunga kuti kuudza mwana wenyu paamire kwaingaunza zvinhu zvakanaka?</v>
          </cell>
        </row>
        <row r="405">
          <cell r="A405" t="str">
            <v>attDB-R17</v>
          </cell>
          <cell r="B405" t="str">
            <v>How likely did you think it would be that telling your child about [his/her] illness would bring you closer together?</v>
          </cell>
          <cell r="C405" t="str">
            <v>Zvaiitika zvakadii kuti maifunga kuti kuudza mwana wenyu nezveurwere hwake kwaizomuswededza pedyo?</v>
          </cell>
          <cell r="D405" t="str">
            <v>attDB-R</v>
          </cell>
          <cell r="E405" t="str">
            <v>benefit of disclosing</v>
          </cell>
          <cell r="F405">
            <v>60</v>
          </cell>
          <cell r="G405">
            <v>17</v>
          </cell>
          <cell r="H405" t="str">
            <v>likely4</v>
          </cell>
          <cell r="I405" t="str">
            <v>disclosed</v>
          </cell>
          <cell r="J405" t="str">
            <v>all</v>
          </cell>
          <cell r="M405">
            <v>2</v>
          </cell>
          <cell r="O405" t="str">
            <v>How likely did you think it would be that telling your child about [his/her] status would bring you closer together?</v>
          </cell>
          <cell r="P405" t="str">
            <v>Zvaiitika zvakadii kuti maifunga kuti kuudza mwana wenyu paamire kwaizomuswededza pedyo nemi?</v>
          </cell>
          <cell r="Q405" t="str">
            <v>yes</v>
          </cell>
          <cell r="R405" t="str">
            <v>yes</v>
          </cell>
          <cell r="S405" t="str">
            <v>How likely did you think it would be that telling your child about [his/her] status would bring you closer together?</v>
          </cell>
          <cell r="T405" t="str">
            <v>Zvaiitika zvakadii kuti maifunga kuti kuudza mwana wenyu paamire kwaizomuswededza pedyo nemi?</v>
          </cell>
        </row>
        <row r="406">
          <cell r="A406" t="str">
            <v>attDB-R18</v>
          </cell>
          <cell r="B406" t="str">
            <v>—that telling [him/her] would help you to understand each other better?</v>
          </cell>
          <cell r="C406" t="str">
            <v>—kuti kumuudza kwaizokubatsirai kuti munzwisisane zviri nani?</v>
          </cell>
          <cell r="D406" t="str">
            <v>attDB-R</v>
          </cell>
          <cell r="E406" t="str">
            <v>benefit of disclosing</v>
          </cell>
          <cell r="F406">
            <v>59</v>
          </cell>
          <cell r="G406">
            <v>18</v>
          </cell>
          <cell r="H406" t="str">
            <v>likely4</v>
          </cell>
          <cell r="I406" t="str">
            <v>disclosed</v>
          </cell>
          <cell r="J406" t="str">
            <v>all</v>
          </cell>
          <cell r="M406">
            <v>2</v>
          </cell>
          <cell r="O406" t="e">
            <v>#N/A</v>
          </cell>
          <cell r="P406" t="e">
            <v>#N/A</v>
          </cell>
          <cell r="Q406" t="str">
            <v>no</v>
          </cell>
          <cell r="R406" t="str">
            <v>no</v>
          </cell>
          <cell r="S406" t="str">
            <v>—that telling [him/her] would help you to understand each other better?</v>
          </cell>
          <cell r="T406" t="str">
            <v>—kuti kumuudza kwaizokubatsirai kuti munzwisisane zviri nani?</v>
          </cell>
        </row>
        <row r="407">
          <cell r="A407" t="str">
            <v>attDB-R19</v>
          </cell>
          <cell r="B407" t="str">
            <v>—that telling [him/her] would make [him/her] trust you more?</v>
          </cell>
          <cell r="C407" t="str">
            <v>—kuti kumuudza kwaizoita kuti awedzere kuvimba nemi?</v>
          </cell>
          <cell r="D407" t="str">
            <v>attDB-R</v>
          </cell>
          <cell r="E407" t="str">
            <v>benefit of disclosing</v>
          </cell>
          <cell r="F407">
            <v>59</v>
          </cell>
          <cell r="G407">
            <v>19</v>
          </cell>
          <cell r="H407" t="str">
            <v>likely4</v>
          </cell>
          <cell r="I407" t="str">
            <v>disclosed</v>
          </cell>
          <cell r="J407" t="str">
            <v>all</v>
          </cell>
          <cell r="M407">
            <v>2</v>
          </cell>
          <cell r="O407" t="e">
            <v>#N/A</v>
          </cell>
          <cell r="P407" t="e">
            <v>#N/A</v>
          </cell>
          <cell r="Q407" t="str">
            <v>no</v>
          </cell>
          <cell r="R407" t="str">
            <v>no</v>
          </cell>
          <cell r="S407" t="str">
            <v>—that telling [him/her] would make [him/her] trust you more?</v>
          </cell>
          <cell r="T407" t="str">
            <v>—kuti kumuudza kwaizoita kuti awedzere kuvimba nemi?</v>
          </cell>
        </row>
        <row r="408">
          <cell r="A408" t="str">
            <v>attDB-R20</v>
          </cell>
          <cell r="B408" t="str">
            <v>—that telling [him/her] would help you to get along better?</v>
          </cell>
          <cell r="C408" t="str">
            <v>—kuti kumuudza kwaizoita kuti muwirirane nekufarirana zviri nani?</v>
          </cell>
          <cell r="D408" t="str">
            <v>attDB-R</v>
          </cell>
          <cell r="E408" t="str">
            <v>benefit of disclosing</v>
          </cell>
          <cell r="F408">
            <v>60</v>
          </cell>
          <cell r="G408">
            <v>20</v>
          </cell>
          <cell r="H408" t="str">
            <v>likely4</v>
          </cell>
          <cell r="I408" t="str">
            <v>disclosed</v>
          </cell>
          <cell r="J408" t="str">
            <v>all</v>
          </cell>
          <cell r="M408">
            <v>2</v>
          </cell>
          <cell r="O408" t="e">
            <v>#N/A</v>
          </cell>
          <cell r="P408" t="e">
            <v>#N/A</v>
          </cell>
          <cell r="Q408" t="str">
            <v>no</v>
          </cell>
          <cell r="R408" t="str">
            <v>no</v>
          </cell>
          <cell r="S408" t="str">
            <v>—that telling [him/her] would help you to get along better?</v>
          </cell>
          <cell r="T408" t="str">
            <v>—kuti kumuudza kwaizoita kuti muwirirane nekufarirana zviri nani?</v>
          </cell>
        </row>
        <row r="409">
          <cell r="A409" t="str">
            <v>attDB-R21</v>
          </cell>
          <cell r="B409" t="str">
            <v>—that telling [him/her] would be good for [him/her]?</v>
          </cell>
          <cell r="C409" t="str">
            <v>—kuti kumuudza kwainge kwakamunakira iye?</v>
          </cell>
          <cell r="D409" t="str">
            <v>attDB-R</v>
          </cell>
          <cell r="E409" t="str">
            <v>benefit of disclosing</v>
          </cell>
          <cell r="F409">
            <v>35</v>
          </cell>
          <cell r="G409">
            <v>21</v>
          </cell>
          <cell r="H409" t="str">
            <v>likely4</v>
          </cell>
          <cell r="I409" t="str">
            <v>disclosed</v>
          </cell>
          <cell r="J409" t="str">
            <v>all</v>
          </cell>
          <cell r="M409">
            <v>2</v>
          </cell>
          <cell r="O409" t="e">
            <v>#N/A</v>
          </cell>
          <cell r="P409" t="e">
            <v>#N/A</v>
          </cell>
          <cell r="Q409" t="str">
            <v>no</v>
          </cell>
          <cell r="R409" t="str">
            <v>no</v>
          </cell>
          <cell r="S409" t="str">
            <v>—that telling [him/her] would be good for [him/her]?</v>
          </cell>
          <cell r="T409" t="str">
            <v>—kuti kumuudza kwainge kwakamunakira iye?</v>
          </cell>
        </row>
        <row r="410">
          <cell r="A410" t="str">
            <v>attDB-R22</v>
          </cell>
          <cell r="B410" t="str">
            <v>—that telling [him/her] would make [him/her] feel relieved to know the truth?</v>
          </cell>
          <cell r="C410" t="str">
            <v>—kuti kumuudza kwaizoita kuti arerukirwe nekuziva chokwadi?</v>
          </cell>
          <cell r="D410" t="str">
            <v>attDB-R</v>
          </cell>
          <cell r="E410" t="str">
            <v>benefit of disclosing</v>
          </cell>
          <cell r="F410">
            <v>20</v>
          </cell>
          <cell r="G410">
            <v>22</v>
          </cell>
          <cell r="H410" t="str">
            <v>likely4</v>
          </cell>
          <cell r="I410" t="str">
            <v>disclosed</v>
          </cell>
          <cell r="J410" t="str">
            <v>all</v>
          </cell>
          <cell r="M410">
            <v>2</v>
          </cell>
          <cell r="O410" t="e">
            <v>#N/A</v>
          </cell>
          <cell r="P410" t="e">
            <v>#N/A</v>
          </cell>
          <cell r="Q410" t="str">
            <v>no</v>
          </cell>
          <cell r="R410" t="str">
            <v>no</v>
          </cell>
          <cell r="S410" t="str">
            <v>—that telling [him/her] would make [him/her] feel relieved to know the truth?</v>
          </cell>
          <cell r="T410" t="str">
            <v>—kuti kumuudza kwaizoita kuti arerukirwe nekuziva chokwadi?</v>
          </cell>
        </row>
        <row r="411">
          <cell r="A411" t="str">
            <v>attDB-R23</v>
          </cell>
          <cell r="B411" t="str">
            <v>—that telling [him/her] would make [him/her] be better about taking mediation?</v>
          </cell>
          <cell r="C411" t="str">
            <v>—kuti kumuudza kwaizoita kuti anzwe zviri nani pamusoro pekunwa mishonga yake?</v>
          </cell>
          <cell r="D411" t="str">
            <v>attDB-R</v>
          </cell>
          <cell r="E411" t="str">
            <v>benefit of disclosing</v>
          </cell>
          <cell r="F411">
            <v>47</v>
          </cell>
          <cell r="G411">
            <v>23</v>
          </cell>
          <cell r="H411" t="str">
            <v>likely4</v>
          </cell>
          <cell r="I411" t="str">
            <v>disclosed</v>
          </cell>
          <cell r="J411" t="str">
            <v>all</v>
          </cell>
          <cell r="M411">
            <v>2</v>
          </cell>
          <cell r="O411" t="e">
            <v>#N/A</v>
          </cell>
          <cell r="P411" t="e">
            <v>#N/A</v>
          </cell>
          <cell r="Q411" t="str">
            <v>no</v>
          </cell>
          <cell r="R411" t="str">
            <v>no</v>
          </cell>
          <cell r="S411" t="str">
            <v>—that telling [him/her] would make [him/her] be better about taking mediation?</v>
          </cell>
          <cell r="T411" t="str">
            <v>—kuti kumuudza kwaizoita kuti anzwe zviri nani pamusoro pekunwa mishonga yake?</v>
          </cell>
        </row>
        <row r="412">
          <cell r="A412" t="str">
            <v>attDB-R24</v>
          </cell>
          <cell r="B412" t="str">
            <v>—that telling [him/her] would improve [his/her] health?</v>
          </cell>
          <cell r="C412" t="str">
            <v>—kuti kumuudza kwaizoita kuti utano hwake huve nani?</v>
          </cell>
          <cell r="D412" t="str">
            <v>attDB-R</v>
          </cell>
          <cell r="E412" t="str">
            <v>benefit of disclosing</v>
          </cell>
          <cell r="F412">
            <v>44</v>
          </cell>
          <cell r="G412">
            <v>24</v>
          </cell>
          <cell r="H412" t="str">
            <v>likely4</v>
          </cell>
          <cell r="I412" t="str">
            <v>disclosed</v>
          </cell>
          <cell r="J412" t="str">
            <v>all</v>
          </cell>
          <cell r="M412">
            <v>2</v>
          </cell>
          <cell r="O412" t="e">
            <v>#N/A</v>
          </cell>
          <cell r="P412" t="e">
            <v>#N/A</v>
          </cell>
          <cell r="Q412" t="str">
            <v>no</v>
          </cell>
          <cell r="R412" t="str">
            <v>no</v>
          </cell>
          <cell r="S412" t="str">
            <v>—that telling [him/her] would improve [his/her] health?</v>
          </cell>
          <cell r="T412" t="str">
            <v>—kuti kumuudza kwaizoita kuti utano hwake huve nani?</v>
          </cell>
        </row>
        <row r="413">
          <cell r="A413" t="str">
            <v>attDB-R25</v>
          </cell>
          <cell r="B413" t="str">
            <v>—that telling [him/her] would bring more good things than bad things?</v>
          </cell>
          <cell r="C413" t="str">
            <v>—kuti kumuudza kwaizounza zvakanaka zvakawanda kupfuura zvakaipa?</v>
          </cell>
          <cell r="D413" t="str">
            <v>attDB-R</v>
          </cell>
          <cell r="E413" t="str">
            <v>benefit of disclosing</v>
          </cell>
          <cell r="F413">
            <v>24</v>
          </cell>
          <cell r="G413">
            <v>25</v>
          </cell>
          <cell r="H413" t="str">
            <v>likely4</v>
          </cell>
          <cell r="I413" t="str">
            <v>disclosed</v>
          </cell>
          <cell r="J413" t="str">
            <v>all</v>
          </cell>
          <cell r="M413">
            <v>2</v>
          </cell>
          <cell r="O413" t="e">
            <v>#N/A</v>
          </cell>
          <cell r="P413" t="e">
            <v>#N/A</v>
          </cell>
          <cell r="Q413" t="str">
            <v>no</v>
          </cell>
          <cell r="R413" t="str">
            <v>no</v>
          </cell>
          <cell r="S413" t="str">
            <v>—that telling [him/her] would bring more good things than bad things?</v>
          </cell>
          <cell r="T413" t="str">
            <v>—kuti kumuudza kwaizounza zvakanaka zvakawanda kupfuura zvakaipa?</v>
          </cell>
        </row>
        <row r="414">
          <cell r="A414" t="str">
            <v>attDB-R26</v>
          </cell>
          <cell r="B414" t="str">
            <v>—that telling [him/her] would help our family to get along better?</v>
          </cell>
          <cell r="C414" t="str">
            <v>—kuti kumuudza kwaizobatsira kuti mhuri yedu iwirirane nekufarirana zviri nani?</v>
          </cell>
          <cell r="D414" t="str">
            <v>attDB-R</v>
          </cell>
          <cell r="E414" t="str">
            <v>benefit of disclosing</v>
          </cell>
          <cell r="F414">
            <v>60</v>
          </cell>
          <cell r="G414">
            <v>26</v>
          </cell>
          <cell r="H414" t="str">
            <v>likely4</v>
          </cell>
          <cell r="I414" t="str">
            <v>disclosed</v>
          </cell>
          <cell r="J414" t="str">
            <v>all</v>
          </cell>
          <cell r="M414">
            <v>2</v>
          </cell>
          <cell r="O414" t="e">
            <v>#N/A</v>
          </cell>
          <cell r="P414" t="e">
            <v>#N/A</v>
          </cell>
          <cell r="Q414" t="str">
            <v>no</v>
          </cell>
          <cell r="R414" t="str">
            <v>no</v>
          </cell>
          <cell r="S414" t="str">
            <v>—that telling [him/her] would help our family to get along better?</v>
          </cell>
          <cell r="T414" t="str">
            <v>—kuti kumuudza kwaizobatsira kuti mhuri yedu iwirirane nekufarirana zviri nani?</v>
          </cell>
        </row>
        <row r="415">
          <cell r="A415" t="str">
            <v>attDB-R27</v>
          </cell>
          <cell r="B415" t="str">
            <v>—that telling [him/her] would improve [his/her] behavior?</v>
          </cell>
          <cell r="C415" t="str">
            <v>—kuti kumuudza kwaizoita kuti maitiro ake ave nani?</v>
          </cell>
          <cell r="D415" t="str">
            <v>attDB-R</v>
          </cell>
          <cell r="E415" t="str">
            <v>benefit of disclosing</v>
          </cell>
          <cell r="F415">
            <v>7</v>
          </cell>
          <cell r="G415">
            <v>27</v>
          </cell>
          <cell r="H415" t="str">
            <v>likely4</v>
          </cell>
          <cell r="I415" t="str">
            <v>disclosed</v>
          </cell>
          <cell r="J415" t="str">
            <v>all</v>
          </cell>
          <cell r="M415">
            <v>2</v>
          </cell>
          <cell r="O415" t="e">
            <v>#N/A</v>
          </cell>
          <cell r="P415" t="e">
            <v>#N/A</v>
          </cell>
          <cell r="Q415" t="str">
            <v>no</v>
          </cell>
          <cell r="R415" t="str">
            <v>no</v>
          </cell>
          <cell r="S415" t="str">
            <v>—that telling [him/her] would improve [his/her] behavior?</v>
          </cell>
          <cell r="T415" t="str">
            <v>—kuti kumuudza kwaizoita kuti maitiro ake ave nani?</v>
          </cell>
        </row>
        <row r="416">
          <cell r="A416" t="str">
            <v>attDB-R28</v>
          </cell>
          <cell r="B416" t="str">
            <v>—that telling [him/her] would help [him/her] to deal with stigma in the community.</v>
          </cell>
          <cell r="C416" t="str">
            <v>—kuti kumuudza kwaizoita kuti abatsirikane pakuziva zvekuita panyaya yekunongedzerwa nekusarurwa munharaunda?</v>
          </cell>
          <cell r="D416" t="str">
            <v>attDB-R</v>
          </cell>
          <cell r="E416" t="str">
            <v>benefit of disclosing</v>
          </cell>
          <cell r="F416">
            <v>75</v>
          </cell>
          <cell r="G416">
            <v>28</v>
          </cell>
          <cell r="H416" t="str">
            <v>likely4</v>
          </cell>
          <cell r="I416" t="str">
            <v>disclosed</v>
          </cell>
          <cell r="J416" t="str">
            <v>all</v>
          </cell>
          <cell r="M416">
            <v>2</v>
          </cell>
          <cell r="O416" t="e">
            <v>#N/A</v>
          </cell>
          <cell r="P416" t="e">
            <v>#N/A</v>
          </cell>
          <cell r="Q416" t="str">
            <v>no</v>
          </cell>
          <cell r="R416" t="str">
            <v>no</v>
          </cell>
          <cell r="S416" t="str">
            <v>—that telling [him/her] would help [him/her] to deal with stigma in the community.</v>
          </cell>
          <cell r="T416" t="str">
            <v>—kuti kumuudza kwaizoita kuti abatsirikane pakuziva zvekuita panyaya yekunongedzerwa nekusarurwa munharaunda?</v>
          </cell>
        </row>
        <row r="417">
          <cell r="A417" t="str">
            <v>attDB-R29</v>
          </cell>
          <cell r="B417" t="str">
            <v>—that telling [him/her] would improve the way [he/she] feels emotionally?</v>
          </cell>
          <cell r="C417" t="str">
            <v>—kuti kumuudza kwaizoita kuti anzwe zviri nani mukati make?</v>
          </cell>
          <cell r="D417" t="str">
            <v>attDB-R</v>
          </cell>
          <cell r="E417" t="str">
            <v>benefit of disclosing</v>
          </cell>
          <cell r="F417">
            <v>84</v>
          </cell>
          <cell r="G417">
            <v>29</v>
          </cell>
          <cell r="H417" t="str">
            <v>likely4</v>
          </cell>
          <cell r="I417" t="str">
            <v>disclosed</v>
          </cell>
          <cell r="J417" t="str">
            <v>all</v>
          </cell>
          <cell r="M417">
            <v>2</v>
          </cell>
          <cell r="O417" t="e">
            <v>#N/A</v>
          </cell>
          <cell r="P417" t="e">
            <v>#N/A</v>
          </cell>
          <cell r="Q417" t="str">
            <v>no</v>
          </cell>
          <cell r="R417" t="str">
            <v>no</v>
          </cell>
          <cell r="S417" t="str">
            <v>—that telling [him/her] would improve the way [he/she] feels emotionally?</v>
          </cell>
          <cell r="T417" t="str">
            <v>—kuti kumuudza kwaizoita kuti anzwe zviri nani mukati make?</v>
          </cell>
        </row>
        <row r="418">
          <cell r="A418" t="str">
            <v>attDB-R30</v>
          </cell>
          <cell r="B418" t="str">
            <v>—that telling [him/her] would bring me a sense of relief?</v>
          </cell>
          <cell r="C418" t="str">
            <v>—kuti kumuudza kwaizoita kuti ndinzwe kurerukirwa?</v>
          </cell>
          <cell r="D418" t="str">
            <v>attDB-R</v>
          </cell>
          <cell r="E418" t="str">
            <v>benefit of disclosing</v>
          </cell>
          <cell r="F418">
            <v>84</v>
          </cell>
          <cell r="G418">
            <v>30</v>
          </cell>
          <cell r="H418" t="str">
            <v>likely4</v>
          </cell>
          <cell r="I418" t="str">
            <v>disclosed</v>
          </cell>
          <cell r="J418" t="str">
            <v>all</v>
          </cell>
          <cell r="M418">
            <v>2</v>
          </cell>
          <cell r="O418" t="e">
            <v>#N/A</v>
          </cell>
          <cell r="P418" t="e">
            <v>#N/A</v>
          </cell>
          <cell r="Q418" t="str">
            <v>no</v>
          </cell>
          <cell r="R418" t="str">
            <v>no</v>
          </cell>
          <cell r="S418" t="str">
            <v>—that telling [him/her] would bring me a sense of relief?</v>
          </cell>
          <cell r="T418" t="str">
            <v>—kuti kumuudza kwaizoita kuti ndinzwe kurerukirwa?</v>
          </cell>
        </row>
        <row r="419">
          <cell r="A419" t="str">
            <v>attDB-R31</v>
          </cell>
          <cell r="B419" t="str">
            <v>—that telling [him/her] would enable [him/her] to adopt protective behaviors when [he/she] becomes sexually active.</v>
          </cell>
          <cell r="C419" t="str">
            <v>—kuti kumuudza kwaizoita kuti adzivirire kutapurirana kweutachiwana paanoita zvepabonde?</v>
          </cell>
          <cell r="D419" t="str">
            <v>attDB-R</v>
          </cell>
          <cell r="E419" t="str">
            <v>benefit of disclosing</v>
          </cell>
          <cell r="F419">
            <v>8</v>
          </cell>
          <cell r="G419">
            <v>31</v>
          </cell>
          <cell r="H419" t="str">
            <v>likely4</v>
          </cell>
          <cell r="I419" t="str">
            <v>disclosed</v>
          </cell>
          <cell r="J419" t="str">
            <v>all</v>
          </cell>
          <cell r="M419">
            <v>2</v>
          </cell>
          <cell r="O419" t="e">
            <v>#N/A</v>
          </cell>
          <cell r="P419" t="e">
            <v>#N/A</v>
          </cell>
          <cell r="Q419" t="str">
            <v>no</v>
          </cell>
          <cell r="R419" t="str">
            <v>no</v>
          </cell>
          <cell r="S419" t="str">
            <v>—that telling [him/her] would enable [him/her] to adopt protective behaviors when [he/she] becomes sexually active.</v>
          </cell>
          <cell r="T419" t="str">
            <v>—kuti kumuudza kwaizoita kuti adzivirire kutapurirana kweutachiwana paanoita zvepabonde?</v>
          </cell>
        </row>
        <row r="420">
          <cell r="A420" t="str">
            <v>DSE-R_i1</v>
          </cell>
          <cell r="B420" t="str">
            <v>Continue thinking back to the period of time before your child knew about [his/her] illness.</v>
          </cell>
          <cell r="C420" t="str">
            <v xml:space="preserve">Rambai muchifunga nezvemumashure, apo mwana wenyu ainge asati ava kuziva nezveurwere hwake. </v>
          </cell>
          <cell r="D420" t="str">
            <v>DSE-R</v>
          </cell>
          <cell r="G420" t="str">
            <v>_i1</v>
          </cell>
          <cell r="M420">
            <v>2</v>
          </cell>
          <cell r="O420" t="str">
            <v>Continue thinking back to the period of time before your child knew about [his/her] status.</v>
          </cell>
          <cell r="P420" t="str">
            <v>Rambai muchifunga nezvemumashure, apo mwana wenyu ainge asati ava kuziva paamire.</v>
          </cell>
          <cell r="Q420" t="str">
            <v>yes</v>
          </cell>
          <cell r="R420" t="str">
            <v>yes</v>
          </cell>
          <cell r="S420" t="str">
            <v>Continue thinking back to the period of time before your child knew about [his/her] status.</v>
          </cell>
          <cell r="T420" t="str">
            <v>Rambai muchifunga nezvemumashure, apo mwana wenyu ainge asati ava kuziva paamire.</v>
          </cell>
        </row>
        <row r="421">
          <cell r="A421" t="str">
            <v>DSE-R_i2</v>
          </cell>
          <cell r="B421" t="str">
            <v>If you can remember, please tell me how much you would have agreed or disagreed with each statement about your ability back then to tell your child about [his/her] illness.</v>
          </cell>
          <cell r="C421" t="str">
            <v>Kana muchiri kurangarira, ndapota ndiudzeiwo kuti maizobvumirana kana kusabvumirana zvakadii nemumwe nemumwe wemitsara inotevera pamusoro pekukwanisa kuudza mwana wenyu nezveurwere hwake.</v>
          </cell>
          <cell r="D421" t="str">
            <v>DSE-R</v>
          </cell>
          <cell r="G421" t="str">
            <v>_i2</v>
          </cell>
          <cell r="M421">
            <v>2</v>
          </cell>
          <cell r="O421" t="str">
            <v>If you can remember, please tell me how much you would have agreed or disagreed with each statement about your ability back then to tell your child about [his/her] status.</v>
          </cell>
          <cell r="P421" t="str">
            <v>Kana muchiri kurangarira, ndapota ndiudzeiwo kuti maizobvumirana kana kusabvumirana zvakadii nemumwe nemumwe wemitsara inotevera pamusoro pekukwanisa kuudza mwana wenyu paamire.</v>
          </cell>
          <cell r="Q421" t="str">
            <v>yes</v>
          </cell>
          <cell r="R421" t="str">
            <v>yes</v>
          </cell>
          <cell r="S421" t="str">
            <v>If you can remember, please tell me how much you would have agreed or disagreed with each statement about your ability back then to tell your child about [his/her] status.</v>
          </cell>
          <cell r="T421" t="str">
            <v>Kana muchiri kurangarira, ndapota ndiudzeiwo kuti maizobvumirana kana kusabvumirana zvakadii nemumwe nemumwe wemitsara inotevera pamusoro pekukwanisa kuudza mwana wenyu paamire.</v>
          </cell>
        </row>
        <row r="422">
          <cell r="A422" t="str">
            <v>DSE-R1</v>
          </cell>
          <cell r="B422" t="str">
            <v>I felt like I could start the conversation with my child about [his/her] illness.</v>
          </cell>
          <cell r="C422" t="str">
            <v>Ndainzwa sekuti ndaikwanisa kutanga hurukuro nemwana wangu pamusoro peurwere hwake.</v>
          </cell>
          <cell r="D422" t="str">
            <v>DSE-R</v>
          </cell>
          <cell r="E422" t="str">
            <v>perceived ability to disclose</v>
          </cell>
          <cell r="F422">
            <v>50</v>
          </cell>
          <cell r="G422">
            <v>1</v>
          </cell>
          <cell r="H422" t="str">
            <v>agree4</v>
          </cell>
          <cell r="I422" t="str">
            <v>disclosed</v>
          </cell>
          <cell r="J422" t="str">
            <v>all</v>
          </cell>
          <cell r="M422">
            <v>2</v>
          </cell>
          <cell r="O422" t="str">
            <v>I felt like I could start the conversation with my child about [his/her] status.</v>
          </cell>
          <cell r="P422" t="str">
            <v>Ndainzwa sekuti ndaikwanisa kutanga hurukuro nemwana wangu pamusoro pepaamire.</v>
          </cell>
          <cell r="Q422" t="str">
            <v>yes</v>
          </cell>
          <cell r="R422" t="str">
            <v>yes</v>
          </cell>
          <cell r="S422" t="str">
            <v>I felt like I could start the conversation with my child about [his/her] status.</v>
          </cell>
          <cell r="T422" t="str">
            <v>Ndainzwa sekuti ndaikwanisa kutanga hurukuro nemwana wangu pamusoro pepaamire.</v>
          </cell>
        </row>
        <row r="423">
          <cell r="A423" t="str">
            <v>DSE-R2</v>
          </cell>
          <cell r="B423" t="str">
            <v>I felt like I had the emotional strength to have this conversation with my child.</v>
          </cell>
          <cell r="C423" t="str">
            <v>Ndainzwa sekuti ndaikwanisa kuwana simba mukati mangu rekuita hurukuro iyi nemwana wangu.</v>
          </cell>
          <cell r="D423" t="str">
            <v>DSE-R</v>
          </cell>
          <cell r="E423" t="str">
            <v>perceived ability to disclose</v>
          </cell>
          <cell r="F423">
            <v>50</v>
          </cell>
          <cell r="G423">
            <v>2</v>
          </cell>
          <cell r="H423" t="str">
            <v>agree4</v>
          </cell>
          <cell r="I423" t="str">
            <v>disclosed</v>
          </cell>
          <cell r="J423" t="str">
            <v>all</v>
          </cell>
          <cell r="M423">
            <v>2</v>
          </cell>
          <cell r="O423" t="e">
            <v>#N/A</v>
          </cell>
          <cell r="P423" t="e">
            <v>#N/A</v>
          </cell>
          <cell r="Q423" t="str">
            <v>no</v>
          </cell>
          <cell r="R423" t="str">
            <v>no</v>
          </cell>
          <cell r="S423" t="str">
            <v>I felt like I had the emotional strength to have this conversation with my child.</v>
          </cell>
          <cell r="T423" t="str">
            <v>Ndainzwa sekuti ndaikwanisa kuwana simba mukati mangu rekuita hurukuro iyi nemwana wangu.</v>
          </cell>
        </row>
        <row r="424">
          <cell r="A424" t="str">
            <v>DSE-R3</v>
          </cell>
          <cell r="B424" t="str">
            <v>I felt like I could answer my child's questions about [his/her] illness.</v>
          </cell>
          <cell r="C424" t="str">
            <v>Ndainzwa sekuti ndaikwanisaa kupindura mibvunzo yemwana wangu yose pamusoro peurwere hwake.</v>
          </cell>
          <cell r="D424" t="str">
            <v>DSE-R</v>
          </cell>
          <cell r="E424" t="str">
            <v>perceived ability to answer questions</v>
          </cell>
          <cell r="F424">
            <v>50</v>
          </cell>
          <cell r="G424">
            <v>3</v>
          </cell>
          <cell r="H424" t="str">
            <v>agree4</v>
          </cell>
          <cell r="I424" t="str">
            <v>disclosed</v>
          </cell>
          <cell r="J424" t="str">
            <v>all</v>
          </cell>
          <cell r="M424">
            <v>2</v>
          </cell>
          <cell r="O424" t="str">
            <v>I felt like I could answer my child's questions about [his/her] status.</v>
          </cell>
          <cell r="P424" t="str">
            <v>Ndainzwa sekuti ndaikwanisa kupindura mibvunzo yemwana wangu yose pamusoro pepaamire.</v>
          </cell>
          <cell r="Q424" t="str">
            <v>yes</v>
          </cell>
          <cell r="R424" t="str">
            <v>yes</v>
          </cell>
          <cell r="S424" t="str">
            <v>I felt like I could answer my child's questions about [his/her] status.</v>
          </cell>
          <cell r="T424" t="str">
            <v>Ndainzwa sekuti ndaikwanisa kupindura mibvunzo yemwana wangu yose pamusoro pepaamire.</v>
          </cell>
        </row>
        <row r="425">
          <cell r="A425" t="str">
            <v>DSE-R4</v>
          </cell>
          <cell r="B425" t="str">
            <v>I felt like I knew enough about HIV to tell my child about [his/her] illness.</v>
          </cell>
          <cell r="C425" t="str">
            <v>Ndainzwa sekuti ndaive ruzivo rweHIV rwakakwana zvekuti ndaikwanisa kuudza mwana wangu nezveurwere hwake.</v>
          </cell>
          <cell r="D425" t="str">
            <v>DSE-R</v>
          </cell>
          <cell r="E425" t="str">
            <v>caregiver hiv knowledge</v>
          </cell>
          <cell r="F425" t="str">
            <v>s4-4</v>
          </cell>
          <cell r="G425">
            <v>4</v>
          </cell>
          <cell r="H425" t="str">
            <v>agree4</v>
          </cell>
          <cell r="I425" t="str">
            <v>disclosed</v>
          </cell>
          <cell r="J425" t="str">
            <v>all</v>
          </cell>
          <cell r="M425">
            <v>2</v>
          </cell>
          <cell r="O425" t="str">
            <v>I felt like I knew enough about HIV to tell my child about [his/her] status.</v>
          </cell>
          <cell r="P425" t="str">
            <v>Ndainzwa sekuti ndaive neruzivo rweHIV rwakakwana zvekuti ndaikwanisa kuudza mwana wangu paamire.</v>
          </cell>
          <cell r="Q425" t="str">
            <v>yes</v>
          </cell>
          <cell r="R425" t="str">
            <v>yes</v>
          </cell>
          <cell r="S425" t="str">
            <v>I felt like I knew enough about HIV to tell my child about [his/her] status.</v>
          </cell>
          <cell r="T425" t="str">
            <v>Ndainzwa sekuti ndaive neruzivo rweHIV rwakakwana zvekuti ndaikwanisa kuudza mwana wangu paamire.</v>
          </cell>
        </row>
        <row r="426">
          <cell r="A426" t="str">
            <v>DSE-R5</v>
          </cell>
          <cell r="B426" t="str">
            <v>I felt like I could handle my child's reaction to learning about [his/her] illness.</v>
          </cell>
          <cell r="C426" t="str">
            <v>Ndainzwa sekuti ndaiziva zvekuita pane zvaizoitwa nemwana wangu nekuda kwekuziva kuti ane HIV.</v>
          </cell>
          <cell r="D426" t="str">
            <v>DSE-R</v>
          </cell>
          <cell r="E426" t="str">
            <v>perceived ability to offer support to child</v>
          </cell>
          <cell r="F426">
            <v>50</v>
          </cell>
          <cell r="G426">
            <v>5</v>
          </cell>
          <cell r="H426" t="str">
            <v>agree4</v>
          </cell>
          <cell r="I426" t="str">
            <v>disclosed</v>
          </cell>
          <cell r="J426" t="str">
            <v>all</v>
          </cell>
          <cell r="M426">
            <v>2</v>
          </cell>
          <cell r="O426" t="str">
            <v>I felt like I could handle my child's reaction to learning about [his/her] status.</v>
          </cell>
          <cell r="P426" t="str">
            <v>Ndainzwa sekuti ndaiziva zvekuita pane zvaizoitwa nemwana wangu nekuda kwekuziva paamire.</v>
          </cell>
          <cell r="Q426" t="str">
            <v>yes</v>
          </cell>
          <cell r="R426" t="str">
            <v>yes</v>
          </cell>
          <cell r="S426" t="str">
            <v>I felt like I could handle my child's reaction to learning about [his/her] status.</v>
          </cell>
          <cell r="T426" t="str">
            <v>Ndainzwa sekuti ndaiziva zvekuita pane zvaizoitwa nemwana wangu nekuda kwekuziva paamire.</v>
          </cell>
        </row>
        <row r="427">
          <cell r="A427" t="str">
            <v>DSE-R6</v>
          </cell>
          <cell r="B427" t="str">
            <v>I felt like I could offer my child the emotional support that [he/she] would need after learning about [his/her] illness.</v>
          </cell>
          <cell r="C427" t="str">
            <v>Ndainzwa sekuti ndaikwanisa kupa mwana wangu rutsigiro rwaaingada pamanzwiro ake mushure mekuziva kuti ane HIV.</v>
          </cell>
          <cell r="D427" t="str">
            <v>DSE-R</v>
          </cell>
          <cell r="E427" t="str">
            <v>perceived ability to offer support to child</v>
          </cell>
          <cell r="F427">
            <v>50</v>
          </cell>
          <cell r="G427">
            <v>6</v>
          </cell>
          <cell r="H427" t="str">
            <v>agree4</v>
          </cell>
          <cell r="I427" t="str">
            <v>disclosed</v>
          </cell>
          <cell r="J427" t="str">
            <v>all</v>
          </cell>
          <cell r="M427">
            <v>2</v>
          </cell>
          <cell r="O427" t="str">
            <v>I felt like I could offer my child the emotional support that [he/she] would need after learning about [his/her] status.</v>
          </cell>
          <cell r="P427" t="str">
            <v>Ndainzwa sekuti ndaikwanisa kupa mwana wangu rutsigiro rwaaizoda pamanzwiro ake mushure mekuziva paamire.</v>
          </cell>
          <cell r="Q427" t="str">
            <v>yes</v>
          </cell>
          <cell r="R427" t="str">
            <v>yes</v>
          </cell>
          <cell r="S427" t="str">
            <v>I felt like I could offer my child the emotional support that [he/she] would need after learning about [his/her] status.</v>
          </cell>
          <cell r="T427" t="str">
            <v>Ndainzwa sekuti ndaikwanisa kupa mwana wangu rutsigiro rwaaizoda pamanzwiro ake mushure mekuziva paamire.</v>
          </cell>
        </row>
        <row r="428">
          <cell r="A428" t="str">
            <v>DSE-R7</v>
          </cell>
          <cell r="B428" t="str">
            <v>I felt like I could help find my child additional support from others if needed.</v>
          </cell>
          <cell r="C428" t="str">
            <v>Ndainzwa sekuti ndaikwanisa kubatsira mwana wangu kuwana rumwe rutsigiro kubva kune vamwewo vanhu kana rwaizodiwa.</v>
          </cell>
          <cell r="D428" t="str">
            <v>DSE-R</v>
          </cell>
          <cell r="E428" t="str">
            <v>perceived ability to offer support to child</v>
          </cell>
          <cell r="F428">
            <v>50</v>
          </cell>
          <cell r="G428">
            <v>7</v>
          </cell>
          <cell r="H428" t="str">
            <v>agree4</v>
          </cell>
          <cell r="I428" t="str">
            <v>disclosed</v>
          </cell>
          <cell r="J428" t="str">
            <v>all</v>
          </cell>
          <cell r="M428">
            <v>2</v>
          </cell>
          <cell r="O428" t="e">
            <v>#N/A</v>
          </cell>
          <cell r="P428" t="e">
            <v>#N/A</v>
          </cell>
          <cell r="Q428" t="str">
            <v>no</v>
          </cell>
          <cell r="R428" t="str">
            <v>no</v>
          </cell>
          <cell r="S428" t="str">
            <v>I felt like I could help find my child additional support from others if needed.</v>
          </cell>
          <cell r="T428" t="str">
            <v>Ndainzwa sekuti ndaikwanisa kubatsira mwana wangu kuwana rumwe rutsigiro kubva kune vamwewo vanhu kana rwaizodiwa.</v>
          </cell>
        </row>
        <row r="429">
          <cell r="A429" t="str">
            <v>BADD-R_i1</v>
          </cell>
          <cell r="B429" t="str">
            <v>Once again, please think back to the period of time before your child knew about [his/her] illness. If you can remember, please tell me how likely you thought it was that each of the following things would happen.</v>
          </cell>
          <cell r="C429" t="str">
            <v>Ndapota, fungai zvakare nezvemumashure, apo mwana wenyu ainge asati ava kuziva nezveurwere hwake. Kana muchiri kurangarira, ndapota ndiudzeiwo kuti zvaiitika zvakadii kuti maifunga kuti chimwe nechimwe chezvinotevera chaizoitika.</v>
          </cell>
          <cell r="D429" t="str">
            <v>BADD-R</v>
          </cell>
          <cell r="G429" t="str">
            <v>_i1</v>
          </cell>
          <cell r="M429">
            <v>2</v>
          </cell>
          <cell r="O429" t="str">
            <v>Once again, please think back to the period of time before your child knew about [his/her] status. If you can remember, please tell me how likely you thought it was that each of the following things would happen.</v>
          </cell>
          <cell r="P429" t="str">
            <v>Ndapota, fungai zvakare nezvemumashure, apo mwana wenyu ainge asati ava kuziva paamire. Kana muchiri kurangarira, ndapota ndiudzeiwo kuti zvaiitika zvakadii kuti maifunga kuti chimwe nechimwe chezvinotevera chaizoitika.</v>
          </cell>
          <cell r="Q429" t="str">
            <v>yes</v>
          </cell>
          <cell r="R429" t="str">
            <v>yes</v>
          </cell>
          <cell r="S429" t="str">
            <v>Once again, please think back to the period of time before your child knew about [his/her] status. If you can remember, please tell me how likely you thought it was that each of the following things would happen.</v>
          </cell>
          <cell r="T429" t="str">
            <v>Ndapota, fungai zvakare nezvemumashure, apo mwana wenyu ainge asati ava kuziva paamire. Kana muchiri kurangarira, ndapota ndiudzeiwo kuti zvaiitika zvakadii kuti maifunga kuti chimwe nechimwe chezvinotevera chaizoitika.</v>
          </cell>
        </row>
        <row r="430">
          <cell r="A430" t="str">
            <v>BADD-R1</v>
          </cell>
          <cell r="B430" t="str">
            <v>Sometimes kids learn about their illness accidentally from someone else. How likely did you think it would be that your child would learn about [his/her] illness by accident?</v>
          </cell>
          <cell r="C430" t="str">
            <v>Dzimwe nguva vana vanongorekana vaziva pavamire vasingazvitarisiri kubva kune umwe munhu. Zvingagoitika kakawanda zvakadii kuti mwana wenyu aerekane aziva status yake zvisingazvitarisiri?</v>
          </cell>
          <cell r="D430" t="str">
            <v>BADD-R</v>
          </cell>
          <cell r="E430" t="str">
            <v>fear accidental disclosure to the child</v>
          </cell>
          <cell r="F430">
            <v>4</v>
          </cell>
          <cell r="G430">
            <v>1</v>
          </cell>
          <cell r="H430" t="str">
            <v>likely4</v>
          </cell>
          <cell r="I430" t="str">
            <v>disclosed</v>
          </cell>
          <cell r="J430" t="str">
            <v>all</v>
          </cell>
          <cell r="M430">
            <v>2</v>
          </cell>
          <cell r="O430" t="str">
            <v>Sometimes kids learn about their status accidentally from someone else. How likely did you think it would be that your child would learn about [his/her] status by accident?</v>
          </cell>
          <cell r="P430" t="str">
            <v>Dzimwe nguva vana vanongorekana vaziva pavamire vasingazvitarisiri kubva kune umwe munhu. Zvingagoitika kakawanda zvakadii kuti mwana wenyu aerekane aziva paamire zvisingazvitarisiri?</v>
          </cell>
          <cell r="Q430" t="str">
            <v>yes</v>
          </cell>
          <cell r="R430" t="str">
            <v>yes</v>
          </cell>
          <cell r="S430" t="str">
            <v>Sometimes kids learn about their status accidentally from someone else. How likely did you think it would be that your child would learn about [his/her] status by accident?</v>
          </cell>
          <cell r="T430" t="str">
            <v>Dzimwe nguva vana vanongorekana vaziva pavamire vasingazvitarisiri kubva kune umwe munhu. Zvingagoitika kakawanda zvakadii kuti mwana wenyu aerekane aziva paamire zvisingazvitarisiri?</v>
          </cell>
        </row>
        <row r="431">
          <cell r="A431" t="str">
            <v>BADD-R2</v>
          </cell>
          <cell r="B431" t="str">
            <v>How much did you worry that your child would learn about [his/her] illness by accident?</v>
          </cell>
          <cell r="C431" t="str">
            <v>Mainetsekana zvakadii kuti mwana wenyu achangoerekana aziva nezveurwere hwake zvisingatarisirwe?</v>
          </cell>
          <cell r="D431" t="str">
            <v>BADD-R</v>
          </cell>
          <cell r="E431" t="str">
            <v>fear accidental disclosure to the child</v>
          </cell>
          <cell r="F431">
            <v>43</v>
          </cell>
          <cell r="G431">
            <v>2</v>
          </cell>
          <cell r="H431" t="str">
            <v>worried4</v>
          </cell>
          <cell r="I431" t="str">
            <v>disclosed</v>
          </cell>
          <cell r="J431" t="str">
            <v>all</v>
          </cell>
          <cell r="M431">
            <v>2</v>
          </cell>
          <cell r="O431" t="str">
            <v>How much did you worry that your child would learn about [his/her] status by accident?</v>
          </cell>
          <cell r="P431" t="str">
            <v>Mainetsekana zvakadii kuti mwana wenyu achangoerekana aziva paamire zvisingatarisirwe?</v>
          </cell>
          <cell r="Q431" t="str">
            <v>yes</v>
          </cell>
          <cell r="R431" t="str">
            <v>yes</v>
          </cell>
          <cell r="S431" t="str">
            <v>How much did you worry that your child would learn about [his/her] status by accident?</v>
          </cell>
          <cell r="T431" t="str">
            <v>Mainetsekana zvakadii kuti mwana wenyu achangoerekana aziva paamire zvisingatarisirwe?</v>
          </cell>
        </row>
        <row r="432">
          <cell r="A432" t="str">
            <v>BADD-R3</v>
          </cell>
          <cell r="B432" t="str">
            <v>How much did you worry that something would happen to you before you were able to tell your child about [his/her] illness yourself?</v>
          </cell>
          <cell r="C432" t="str">
            <v>Mainetsekana zvakadii kuti pane zvinhu zvichaitika kwamuri musati makwanisa kuudza mwana wenyu nezvehurwere hwake muri imimi?</v>
          </cell>
          <cell r="D432" t="str">
            <v>BADD-R</v>
          </cell>
          <cell r="E432" t="str">
            <v>risk of not disclosing</v>
          </cell>
          <cell r="F432">
            <v>42</v>
          </cell>
          <cell r="G432">
            <v>3</v>
          </cell>
          <cell r="H432" t="str">
            <v>worried4</v>
          </cell>
          <cell r="I432" t="str">
            <v>disclosed</v>
          </cell>
          <cell r="J432" t="str">
            <v>all</v>
          </cell>
          <cell r="M432">
            <v>2</v>
          </cell>
          <cell r="O432" t="str">
            <v>How much did you worry that something would happen to you before you were able to tell your child about [his/her] status yourself?</v>
          </cell>
          <cell r="P432" t="str">
            <v>Mainetsekana zvakadii kuti pane zvinhu zvichaitika kwamuri musati makwanisa kuudza mwana wenyu paamire muri imimi?</v>
          </cell>
          <cell r="Q432" t="str">
            <v>yes</v>
          </cell>
          <cell r="R432" t="str">
            <v>yes</v>
          </cell>
          <cell r="S432" t="str">
            <v>How much did you worry that something would happen to you before you were able to tell your child about [his/her] status yourself?</v>
          </cell>
          <cell r="T432" t="str">
            <v>Mainetsekana zvakadii kuti pane zvinhu zvichaitika kwamuri musati makwanisa kuudza mwana wenyu paamire muri imimi?</v>
          </cell>
        </row>
        <row r="433">
          <cell r="A433" t="str">
            <v>BADD-R4</v>
          </cell>
          <cell r="B433" t="str">
            <v>How likely did you think it was that your child might become sexually active soon?</v>
          </cell>
          <cell r="C433" t="str">
            <v>Zvaiitika zvakadii kuti maifunga kuti mwana wenyu achatanga kuita zvepabonde  munguva pfupi inotevera?</v>
          </cell>
          <cell r="D433" t="str">
            <v>BADD-R</v>
          </cell>
          <cell r="E433" t="str">
            <v>that child will soon be sexually active</v>
          </cell>
          <cell r="F433">
            <v>41</v>
          </cell>
          <cell r="G433">
            <v>4</v>
          </cell>
          <cell r="H433" t="str">
            <v>likely4</v>
          </cell>
          <cell r="I433" t="str">
            <v>disclosed</v>
          </cell>
          <cell r="J433" t="str">
            <v>all</v>
          </cell>
          <cell r="M433">
            <v>2</v>
          </cell>
          <cell r="O433" t="e">
            <v>#N/A</v>
          </cell>
          <cell r="P433" t="e">
            <v>#N/A</v>
          </cell>
          <cell r="Q433" t="str">
            <v>no</v>
          </cell>
          <cell r="R433" t="str">
            <v>no</v>
          </cell>
          <cell r="S433" t="str">
            <v>How likely did you think it was that your child might become sexually active soon?</v>
          </cell>
          <cell r="T433" t="str">
            <v>Zvaiitika zvakadii kuti maifunga kuti mwana wenyu achatanga kuita zvepabonde  munguva pfupi inotevera?</v>
          </cell>
        </row>
        <row r="434">
          <cell r="A434" t="str">
            <v>BADD-R5</v>
          </cell>
          <cell r="B434" t="str">
            <v>How much did you worry that your child would become sexually active before [he/she] learned about [his/her] illness?</v>
          </cell>
          <cell r="C434" t="str">
            <v>Mainetsekana zvakadii kuti mwana wenyu achatanga kuita zvepabonde asati ava kuziva nezveurwere hwake?</v>
          </cell>
          <cell r="D434" t="str">
            <v>BADD-R</v>
          </cell>
          <cell r="E434" t="str">
            <v>that child will soon be sexually active</v>
          </cell>
          <cell r="F434">
            <v>41</v>
          </cell>
          <cell r="G434">
            <v>5</v>
          </cell>
          <cell r="H434" t="str">
            <v>worried4</v>
          </cell>
          <cell r="I434" t="str">
            <v>disclosed</v>
          </cell>
          <cell r="J434" t="str">
            <v>all</v>
          </cell>
          <cell r="M434">
            <v>2</v>
          </cell>
          <cell r="O434" t="str">
            <v>How much did you worry that your child would become sexually active before [he/she] learned about [his/her] status?</v>
          </cell>
          <cell r="P434" t="str">
            <v>Mainetsekana zvakadii kuti mwana wenyu achatanga kuita zvepabonde asati ava kuziva nezveStatus yake?</v>
          </cell>
          <cell r="Q434" t="str">
            <v>yes</v>
          </cell>
          <cell r="R434" t="str">
            <v>yes</v>
          </cell>
          <cell r="S434" t="str">
            <v>How much did you worry that your child would become sexually active before [he/she] learned about [his/her] status?</v>
          </cell>
          <cell r="T434" t="str">
            <v>Mainetsekana zvakadii kuti mwana wenyu achatanga kuita zvepabonde asati ava kuziva nezveStatus yake?</v>
          </cell>
        </row>
        <row r="435">
          <cell r="A435" t="str">
            <v>BADD-R6</v>
          </cell>
          <cell r="B435" t="str">
            <v>How likely did you think it was that your child would understand if you told [him/her] all about [his/her] illness?</v>
          </cell>
          <cell r="C435" t="str">
            <v>Zvaiitika zvakadii kuti maifunga kuti mwana wenyu anganzwisise kana mukamuudza zvese zveurwere hwwake?</v>
          </cell>
          <cell r="D435" t="str">
            <v>BADD-R</v>
          </cell>
          <cell r="E435" t="str">
            <v>child won't understand diagnosis</v>
          </cell>
          <cell r="F435">
            <v>18</v>
          </cell>
          <cell r="G435">
            <v>6</v>
          </cell>
          <cell r="H435" t="str">
            <v>likely4</v>
          </cell>
          <cell r="I435" t="str">
            <v>disclosed</v>
          </cell>
          <cell r="J435" t="str">
            <v>all</v>
          </cell>
          <cell r="L435" t="str">
            <v>y</v>
          </cell>
          <cell r="M435">
            <v>2</v>
          </cell>
          <cell r="O435" t="str">
            <v>How likely did you think it was that your child would understand if you told [him/her] all about [his/her] status?</v>
          </cell>
          <cell r="P435" t="str">
            <v>Zvaiitika zvakadii kuti maifunga kuti mwana wenyu anganzwisise kana mukamuudza zvese zveStatus yake?</v>
          </cell>
          <cell r="Q435" t="str">
            <v>yes</v>
          </cell>
          <cell r="R435" t="str">
            <v>yes</v>
          </cell>
          <cell r="S435" t="str">
            <v>How likely did you think it was that your child would understand if you told [him/her] all about [his/her] status?</v>
          </cell>
          <cell r="T435" t="str">
            <v>Zvaiitika zvakadii kuti maifunga kuti mwana wenyu anganzwisise kana mukamuudza zvese zveStatus yake?</v>
          </cell>
        </row>
        <row r="436">
          <cell r="A436" t="str">
            <v>BADD-R7</v>
          </cell>
          <cell r="B436" t="str">
            <v>How likely did you think it was that your child could turn to friends for emotional support if you told [him/her] all about [his/her] illness?</v>
          </cell>
          <cell r="C436" t="str">
            <v>Zvaiitika zvakadii kuti maifunga kuti mwana wenyu aizogona kuenda kushamwari dzake kuti dzimupe rutsigiro rwemupfungwa muchinge mamuudza zvese zveurwere hwake?</v>
          </cell>
          <cell r="D436" t="str">
            <v>BADD-R</v>
          </cell>
          <cell r="E436" t="str">
            <v>child has peer support network (formal or informal)</v>
          </cell>
          <cell r="F436">
            <v>82</v>
          </cell>
          <cell r="G436">
            <v>7</v>
          </cell>
          <cell r="H436" t="str">
            <v>likely4</v>
          </cell>
          <cell r="I436" t="str">
            <v>disclosed</v>
          </cell>
          <cell r="J436" t="str">
            <v>all</v>
          </cell>
          <cell r="L436" t="str">
            <v>y</v>
          </cell>
          <cell r="M436">
            <v>2</v>
          </cell>
          <cell r="O436" t="str">
            <v>How likely did you think it was that your child could turn to friends for emotional support if you told [him/her] all about [his/her] status?</v>
          </cell>
          <cell r="P436" t="str">
            <v>Zvaiitika zvakadii kuti maifunga kuti mwana wenyu aizogona kuenda kushamwari dzake kuti dzimupe rutsigiro rwemupfungwa muchinge mamuudza nezveStatus yake?</v>
          </cell>
          <cell r="Q436" t="str">
            <v>yes</v>
          </cell>
          <cell r="R436" t="str">
            <v>yes</v>
          </cell>
          <cell r="S436" t="str">
            <v>How likely did you think it was that your child could turn to friends for emotional support if you told [him/her] all about [his/her] status?</v>
          </cell>
          <cell r="T436" t="str">
            <v>Zvaiitika zvakadii kuti maifunga kuti mwana wenyu aizogona kuenda kushamwari dzake kuti dzimupe rutsigiro rwemupfungwa muchinge mamuudza nezveStatus yake?</v>
          </cell>
        </row>
        <row r="437">
          <cell r="A437" t="str">
            <v>BADD-R8</v>
          </cell>
          <cell r="B437" t="str">
            <v>How likely did you think it was that your child could turn to other family members for emotional support if you told [him/her] all about [his/her] illness?</v>
          </cell>
          <cell r="C437" t="str">
            <v>Zvaiitika zvakadii kuti maifunga kuti mwana wenyu aizogona kuenda kuvamwe vemunhuri kuti vamupe rutsigiro rwemupfungwa muchinge mamuudza zvese zveurwere hwake?</v>
          </cell>
          <cell r="D437" t="str">
            <v>BADD-R</v>
          </cell>
          <cell r="E437" t="str">
            <v>perceived support from family for disclosure</v>
          </cell>
          <cell r="F437">
            <v>31</v>
          </cell>
          <cell r="G437">
            <v>8</v>
          </cell>
          <cell r="H437" t="str">
            <v>likely4</v>
          </cell>
          <cell r="I437" t="str">
            <v>disclosed</v>
          </cell>
          <cell r="J437" t="str">
            <v>all</v>
          </cell>
          <cell r="L437" t="str">
            <v>y</v>
          </cell>
          <cell r="M437">
            <v>2</v>
          </cell>
          <cell r="O437" t="str">
            <v>How likely did you think it was that your child could turn to other family members for emotional support if you told [him/her] all about [his/her] status?</v>
          </cell>
          <cell r="P437" t="str">
            <v>Zvaiitika zvakadii kuti maifunga kuti mwana wenyu aizogona kuenda kuvamwe vemunhuri kuti vamupe rutsigiro rwemupfungwa muchinge mamuudza nezveStatus yake?</v>
          </cell>
          <cell r="Q437" t="str">
            <v>yes</v>
          </cell>
          <cell r="R437" t="str">
            <v>yes</v>
          </cell>
          <cell r="S437" t="str">
            <v>How likely did you think it was that your child could turn to other family members for emotional support if you told [him/her] all about [his/her] status?</v>
          </cell>
          <cell r="T437" t="str">
            <v>Zvaiitika zvakadii kuti maifunga kuti mwana wenyu aizogona kuenda kuvamwe vemunhuri kuti vamupe rutsigiro rwemupfungwa muchinge mamuudza nezveStatus yake?</v>
          </cell>
        </row>
        <row r="438">
          <cell r="A438" t="str">
            <v>BADD-R9</v>
          </cell>
          <cell r="B438" t="str">
            <v>How likely did you think it was that you could get help from other family members if you told your child all about [his/her] illness?</v>
          </cell>
          <cell r="C438" t="str">
            <v>Zvaiitika zvakadii kuti maifunga kuti maikwanisa kuwana rubatsiro kubva kune vamwe vemumhuri muchinge maudza mwana wenyu zvese zveurwere hwake?</v>
          </cell>
          <cell r="D438" t="str">
            <v>BADD-R</v>
          </cell>
          <cell r="E438" t="str">
            <v>perceived support from family for disclosure</v>
          </cell>
          <cell r="F438">
            <v>31</v>
          </cell>
          <cell r="G438">
            <v>9</v>
          </cell>
          <cell r="H438" t="str">
            <v>likely4</v>
          </cell>
          <cell r="I438" t="str">
            <v>disclosed</v>
          </cell>
          <cell r="J438" t="str">
            <v>all</v>
          </cell>
          <cell r="L438" t="str">
            <v>y</v>
          </cell>
          <cell r="M438">
            <v>2</v>
          </cell>
          <cell r="O438" t="str">
            <v>How likely did you think it was that you could get help from other family members if you told your child all about [his/her] status?</v>
          </cell>
          <cell r="P438" t="str">
            <v>Zvaiitika zvakadii kuti maifunga kuti maikwanisa kuwana rubatsiro kubva kune vamwe vemumhuri muchinge maudza mwana wenyu nezveStatus yake?</v>
          </cell>
          <cell r="Q438" t="str">
            <v>yes</v>
          </cell>
          <cell r="R438" t="str">
            <v>yes</v>
          </cell>
          <cell r="S438" t="str">
            <v>How likely did you think it was that you could get help from other family members if you told your child all about [his/her] status?</v>
          </cell>
          <cell r="T438" t="str">
            <v>Zvaiitika zvakadii kuti maifunga kuti maikwanisa kuwana rubatsiro kubva kune vamwe vemumhuri muchinge maudza mwana wenyu nezveStatus yake?</v>
          </cell>
        </row>
        <row r="439">
          <cell r="A439" t="str">
            <v>BADD-R_i2</v>
          </cell>
          <cell r="B439" t="str">
            <v>Thinking back to the period of time before your child knew about [his/her] illness, how much would you have agreed or disagreed with these statements?</v>
          </cell>
          <cell r="C439" t="str">
            <v>Muchifunga nezvemumashure, apo mwana wenyu ainge asati ava kuziva nezveurwere hwake, mungati maizobvumirana kana kusabvumirana zvakadii nemitsara inotevera?</v>
          </cell>
          <cell r="D439" t="str">
            <v>BADD-R</v>
          </cell>
          <cell r="G439" t="str">
            <v>_i2</v>
          </cell>
          <cell r="M439">
            <v>2</v>
          </cell>
          <cell r="O439" t="str">
            <v>Thinking back to the period of time before your child knew about [his/her] status, how much would you have agreed or disagreed with these statements?</v>
          </cell>
          <cell r="P439" t="str">
            <v>Muchifunga nezvemumashure, apo mwana wenyu ainge asati ava kuziva status yake, mungati maizobvumirana kana kusabvumirana zvakadii nemitsara inotevera?</v>
          </cell>
          <cell r="Q439" t="str">
            <v>yes</v>
          </cell>
          <cell r="R439" t="str">
            <v>yes</v>
          </cell>
          <cell r="S439" t="str">
            <v>Thinking back to the period of time before your child knew about [his/her] status, how much would you have agreed or disagreed with these statements?</v>
          </cell>
          <cell r="T439" t="str">
            <v>Muchifunga nezvemumashure, apo mwana wenyu ainge asati ava kuziva status yake, mungati maizobvumirana kana kusabvumirana zvakadii nemitsara inotevera?</v>
          </cell>
        </row>
        <row r="440">
          <cell r="A440" t="str">
            <v>BADD-R10</v>
          </cell>
          <cell r="B440" t="str">
            <v>My child had at least one very close friend.</v>
          </cell>
          <cell r="C440" t="str">
            <v>Mwana wangu aive neshamwari yepedyo imwe chete hayo.</v>
          </cell>
          <cell r="D440" t="str">
            <v>BADD-R</v>
          </cell>
          <cell r="E440" t="str">
            <v>child has peer support network (formal or informal)</v>
          </cell>
          <cell r="F440">
            <v>82</v>
          </cell>
          <cell r="G440">
            <v>10</v>
          </cell>
          <cell r="H440" t="str">
            <v>agree4</v>
          </cell>
          <cell r="I440" t="str">
            <v>disclosed</v>
          </cell>
          <cell r="J440" t="str">
            <v>all</v>
          </cell>
          <cell r="L440" t="str">
            <v>y</v>
          </cell>
          <cell r="M440">
            <v>2</v>
          </cell>
          <cell r="O440" t="e">
            <v>#N/A</v>
          </cell>
          <cell r="P440" t="e">
            <v>#N/A</v>
          </cell>
          <cell r="Q440" t="str">
            <v>no</v>
          </cell>
          <cell r="R440" t="str">
            <v>no</v>
          </cell>
          <cell r="S440" t="str">
            <v>My child had at least one very close friend.</v>
          </cell>
          <cell r="T440" t="str">
            <v>Mwana wangu aive neshamwari yepedyo imwe chete hayo.</v>
          </cell>
        </row>
        <row r="441">
          <cell r="A441" t="str">
            <v>BADD-R11</v>
          </cell>
          <cell r="B441" t="str">
            <v>I thought that my child was too young to find out about [his/her] illness.</v>
          </cell>
          <cell r="C441" t="str">
            <v>Ndaifunga kuti mwana wangu achiri mudiki zvakanyanya kuti azive nezveurwere hwake.</v>
          </cell>
          <cell r="D441" t="str">
            <v>BADD-R</v>
          </cell>
          <cell r="E441" t="str">
            <v>child won't understand diagnosis</v>
          </cell>
          <cell r="F441">
            <v>17</v>
          </cell>
          <cell r="G441">
            <v>11</v>
          </cell>
          <cell r="H441" t="str">
            <v>agree4</v>
          </cell>
          <cell r="I441" t="str">
            <v>disclosed</v>
          </cell>
          <cell r="J441" t="str">
            <v>all</v>
          </cell>
          <cell r="M441">
            <v>2</v>
          </cell>
          <cell r="O441" t="str">
            <v>I thought that my child was too young to find out about [his/her] status.</v>
          </cell>
          <cell r="P441" t="str">
            <v>Ndaifunga kuti mwana wangu achiri mudiki zvakanyanya kuti azive paamire.</v>
          </cell>
          <cell r="Q441" t="str">
            <v>yes</v>
          </cell>
          <cell r="R441" t="str">
            <v>yes</v>
          </cell>
          <cell r="S441" t="str">
            <v>I thought that my child was too young to find out about [his/her] status.</v>
          </cell>
          <cell r="T441" t="str">
            <v>Ndaifunga kuti mwana wangu achiri mudiki zvakanyanya kuti azive paamire.</v>
          </cell>
        </row>
        <row r="442">
          <cell r="A442" t="str">
            <v>BADD-R12</v>
          </cell>
          <cell r="B442" t="str">
            <v>I thought it would be best to keep sensitive issues like my child's illness a secret for as long as possible.</v>
          </cell>
          <cell r="C442" t="str">
            <v>Ndaifunga kuti zviri nani kuchengeta nyaya dzinobata-bata dzakafanana neurwere hwemwana wangu dzakavanzika kwenguva yazvinokwanisika.</v>
          </cell>
          <cell r="D442" t="str">
            <v>BADD-R</v>
          </cell>
          <cell r="E442" t="str">
            <v>attitude toward discussing sensitive issues with child</v>
          </cell>
          <cell r="F442">
            <v>1</v>
          </cell>
          <cell r="G442">
            <v>12</v>
          </cell>
          <cell r="H442" t="str">
            <v>agree4</v>
          </cell>
          <cell r="I442" t="str">
            <v>disclosed</v>
          </cell>
          <cell r="J442" t="str">
            <v>all</v>
          </cell>
          <cell r="M442">
            <v>2</v>
          </cell>
          <cell r="O442" t="str">
            <v>I thought it would be best to keep sensitive issues like my child's status a secret for as long as possible.</v>
          </cell>
          <cell r="P442" t="str">
            <v>Ndaifunga kuti zviri nani kuchengeta nyaya dzinobata-bata dzakafanana nepaamire dzakavanzika kwenguva yazvinokwanisika.</v>
          </cell>
          <cell r="Q442" t="str">
            <v>yes</v>
          </cell>
          <cell r="R442" t="str">
            <v>yes</v>
          </cell>
          <cell r="S442" t="str">
            <v>I thought it would be best to keep sensitive issues like my child's status a secret for as long as possible.</v>
          </cell>
          <cell r="T442" t="str">
            <v>Ndaifunga kuti zviri nani kuchengeta nyaya dzinobata-bata dzakafanana nepaamire dzakavanzika kwenguva yazvinokwanisika.</v>
          </cell>
        </row>
        <row r="443">
          <cell r="A443" t="str">
            <v>BADD-R13</v>
          </cell>
          <cell r="B443" t="str">
            <v>I thought that there were important religious or cultural reasons for keeping my child's illness a secret from [him/her].</v>
          </cell>
          <cell r="C443" t="str">
            <v>Ndaifunga kuti pane zvikonzero zviri maererano nezvitendero kana tsika dzedu zvinoita kuti ndivanzire mwana wangu urwere hwake.</v>
          </cell>
          <cell r="D443" t="str">
            <v>BADD-R</v>
          </cell>
          <cell r="E443" t="str">
            <v>religious/cultural beliefs</v>
          </cell>
          <cell r="F443">
            <v>14</v>
          </cell>
          <cell r="G443">
            <v>13</v>
          </cell>
          <cell r="H443" t="str">
            <v>agree4</v>
          </cell>
          <cell r="I443" t="str">
            <v>disclosed</v>
          </cell>
          <cell r="J443" t="str">
            <v>all</v>
          </cell>
          <cell r="M443">
            <v>2</v>
          </cell>
          <cell r="O443" t="str">
            <v>I thought that there were important religious or cultural reasons for keeping my child's status a secret from [him/her].</v>
          </cell>
          <cell r="P443" t="str">
            <v>Ndaifunga kuti pane zvikonzero zviri maererano nezvitendero kana tsika dzedu zvinoita kuti ndivanzire mwana wangu paamire.</v>
          </cell>
          <cell r="Q443" t="str">
            <v>yes</v>
          </cell>
          <cell r="R443" t="str">
            <v>yes</v>
          </cell>
          <cell r="S443" t="str">
            <v>I thought that there were important religious or cultural reasons for keeping my child's status a secret from [him/her].</v>
          </cell>
          <cell r="T443" t="str">
            <v>Ndaifunga kuti pane zvikonzero zviri maererano nezvitendero kana tsika dzedu zvinoita kuti ndivanzire mwana wangu paamire.</v>
          </cell>
        </row>
        <row r="444">
          <cell r="A444" t="str">
            <v>BADD-R14</v>
          </cell>
          <cell r="B444" t="str">
            <v>I thought that talking with a child about sex would encourage them to become sexually active.</v>
          </cell>
          <cell r="C444" t="str">
            <v>Ndaifunga kuti utaura nyaya dzepabonde nevana kunovakurudzira kuti vaite zvepabonde.</v>
          </cell>
          <cell r="D444" t="str">
            <v>BADD-R</v>
          </cell>
          <cell r="E444" t="str">
            <v>religious/cultural beliefs</v>
          </cell>
          <cell r="F444" t="str">
            <v>s4-5</v>
          </cell>
          <cell r="G444">
            <v>14</v>
          </cell>
          <cell r="H444" t="str">
            <v>agree4</v>
          </cell>
          <cell r="I444" t="str">
            <v>disclosed</v>
          </cell>
          <cell r="J444" t="str">
            <v>all</v>
          </cell>
          <cell r="M444">
            <v>2</v>
          </cell>
          <cell r="O444" t="e">
            <v>#N/A</v>
          </cell>
          <cell r="P444" t="e">
            <v>#N/A</v>
          </cell>
          <cell r="Q444" t="str">
            <v>no</v>
          </cell>
          <cell r="R444" t="str">
            <v>no</v>
          </cell>
          <cell r="S444" t="str">
            <v>I thought that talking with a child about sex would encourage them to become sexually active.</v>
          </cell>
          <cell r="T444" t="str">
            <v>Ndaifunga kuti utaura nyaya dzepabonde nevana kunovakurudzira kuti vaite zvepabonde.</v>
          </cell>
        </row>
        <row r="445">
          <cell r="A445" t="str">
            <v>BADD-R_i3</v>
          </cell>
          <cell r="B445" t="str">
            <v>Still thinking back to the period of time before your child knew about [his/her] illness, how much would you have agreed or disagreed with these statements?</v>
          </cell>
          <cell r="C445" t="str">
            <v>Muchingofunga nezvemumashure, apo mwana wenyu ainge asati ava kuziva nezveurwere hwake, mungati maizobvumirana kana kusabvumirana zvakadii nemitsara inotevera?</v>
          </cell>
          <cell r="D445" t="str">
            <v>BADD-R</v>
          </cell>
          <cell r="G445" t="str">
            <v>_i3</v>
          </cell>
          <cell r="M445">
            <v>2</v>
          </cell>
          <cell r="O445" t="str">
            <v>Still thinking back to the period of time before your child knew about [his/her] illness, how much would you have agreed or disagreed with these statements?</v>
          </cell>
          <cell r="P445" t="str">
            <v>Muchingofunga nezvemumashure, apo mwana wenyu ainge asati ava kuziva Status yake, mungati maizobvumirana kana kusabvumirana zvakadii nemitsara inotevera?</v>
          </cell>
          <cell r="Q445" t="str">
            <v>yes</v>
          </cell>
          <cell r="R445" t="str">
            <v>yes</v>
          </cell>
          <cell r="S445" t="str">
            <v>Still thinking back to the period of time before your child knew about [his/her] illness, how much would you have agreed or disagreed with these statements?</v>
          </cell>
          <cell r="T445" t="str">
            <v>Muchingofunga nezvemumashure, apo mwana wenyu ainge asati ava kuziva Status yake, mungati maizobvumirana kana kusabvumirana zvakadii nemitsara inotevera?</v>
          </cell>
        </row>
        <row r="446">
          <cell r="A446" t="str">
            <v>BADD-R15</v>
          </cell>
          <cell r="B446" t="str">
            <v>I thought that child had a right to know about [his/her] illness.</v>
          </cell>
          <cell r="C446" t="str">
            <v>Ndaifunga kuti mwana wangu ane kodzero yekuziva nezveurwere hwake.</v>
          </cell>
          <cell r="D446" t="str">
            <v>BADD-R</v>
          </cell>
          <cell r="E446" t="str">
            <v>responsibility to inform/child right to know</v>
          </cell>
          <cell r="F446">
            <v>12</v>
          </cell>
          <cell r="G446">
            <v>15</v>
          </cell>
          <cell r="H446" t="str">
            <v>agree4</v>
          </cell>
          <cell r="I446" t="str">
            <v>disclosed</v>
          </cell>
          <cell r="J446" t="str">
            <v>all</v>
          </cell>
          <cell r="L446" t="str">
            <v>y</v>
          </cell>
          <cell r="M446">
            <v>2</v>
          </cell>
          <cell r="O446" t="str">
            <v>I thought that my child had a right to know about [his/her] status.</v>
          </cell>
          <cell r="P446" t="str">
            <v>Ndaifunga kuti mwana wangu ane kodzero yekuziva paamire.</v>
          </cell>
          <cell r="Q446" t="str">
            <v>yes</v>
          </cell>
          <cell r="R446" t="str">
            <v>yes</v>
          </cell>
          <cell r="S446" t="str">
            <v>I thought that my child had a right to know about [his/her] status.</v>
          </cell>
          <cell r="T446" t="str">
            <v>Ndaifunga kuti mwana wangu ane kodzero yekuziva paamire.</v>
          </cell>
        </row>
        <row r="447">
          <cell r="A447" t="str">
            <v>BADD-R16</v>
          </cell>
          <cell r="B447" t="str">
            <v>I thought it was best to keep some things about [his/her] illness a secret from [him/her].</v>
          </cell>
          <cell r="C447" t="str">
            <v>Ndaifunga kuti zvakanakisa kumuvanzira zvimwe zvinhu zviri maererano neurwere hwake.</v>
          </cell>
          <cell r="D447" t="str">
            <v>BADD-R</v>
          </cell>
          <cell r="E447" t="str">
            <v>responsibility to inform/child right to know</v>
          </cell>
          <cell r="F447">
            <v>13</v>
          </cell>
          <cell r="G447">
            <v>16</v>
          </cell>
          <cell r="H447" t="str">
            <v>agree4</v>
          </cell>
          <cell r="I447" t="str">
            <v>disclosed</v>
          </cell>
          <cell r="J447" t="str">
            <v>all</v>
          </cell>
          <cell r="M447">
            <v>2</v>
          </cell>
          <cell r="O447" t="str">
            <v>I thought it was best to keep some things about [his/her] status a secret from [him/her].</v>
          </cell>
          <cell r="P447" t="str">
            <v>Ndaifunga kuti zvakanakisa kumuvanzira zvimwe zvinhu zviri maererano nepaamire.</v>
          </cell>
          <cell r="Q447" t="str">
            <v>yes</v>
          </cell>
          <cell r="R447" t="str">
            <v>yes</v>
          </cell>
          <cell r="S447" t="str">
            <v>I thought it was best to keep some things about [his/her] status a secret from [him/her].</v>
          </cell>
          <cell r="T447" t="str">
            <v>Ndaifunga kuti zvakanakisa kumuvanzira zvimwe zvinhu zviri maererano nepaamire.</v>
          </cell>
        </row>
        <row r="448">
          <cell r="A448" t="str">
            <v>BADD-R17</v>
          </cell>
          <cell r="B448" t="str">
            <v>I sometimes thought that it was best to give [him/her] false information about [his/her] illness to protect [him/her] from the truth.</v>
          </cell>
          <cell r="C448" t="str">
            <v>Dzimwe nguva ndaifunga kuti zvakanakisa kumupa ruzivo rwusiri rwechokwadi maererano neurwere hwake kuitira kumudzivirira kubva kuchokwadi.</v>
          </cell>
          <cell r="D448" t="str">
            <v>BADD-R</v>
          </cell>
          <cell r="E448" t="str">
            <v>views on deception</v>
          </cell>
          <cell r="F448">
            <v>61</v>
          </cell>
          <cell r="G448">
            <v>17</v>
          </cell>
          <cell r="H448" t="str">
            <v>agree4</v>
          </cell>
          <cell r="I448" t="str">
            <v>disclosed</v>
          </cell>
          <cell r="J448" t="str">
            <v>all</v>
          </cell>
          <cell r="M448">
            <v>2</v>
          </cell>
          <cell r="O448" t="str">
            <v>I sometimes thought that it was best to give [him/her] false information about [his/her] status to protect [him/her] from the truth.</v>
          </cell>
          <cell r="P448" t="str">
            <v>Dzimwe nguva ndaifunga kuti zvakanakisa kumupa ruzivo rwusiri rwechokwadi maererano nepaamire kuitira kumudzivirira kubva kuchokwadi.</v>
          </cell>
          <cell r="Q448" t="str">
            <v>yes</v>
          </cell>
          <cell r="R448" t="str">
            <v>yes</v>
          </cell>
          <cell r="S448" t="str">
            <v>I sometimes thought that it was best to give [him/her] false information about [his/her] status to protect [him/her] from the truth.</v>
          </cell>
          <cell r="T448" t="str">
            <v>Dzimwe nguva ndaifunga kuti zvakanakisa kumupa ruzivo rwusiri rwechokwadi maererano nepaamire kuitira kumudzivirira kubva kuchokwadi.</v>
          </cell>
        </row>
        <row r="449">
          <cell r="A449" t="str">
            <v>BADD-R18</v>
          </cell>
          <cell r="B449" t="str">
            <v>I thought that partial knowledge about [his/her] illness was enough to keep her taking medication to stay healthy.</v>
          </cell>
          <cell r="C449" t="str">
            <v>Ndaifunga kuti kuva nerumwe rweruzivo maererano neurwere hwake kunobatsira kuti atore mushonga agove nehutano.</v>
          </cell>
          <cell r="D449" t="str">
            <v>BADD-R</v>
          </cell>
          <cell r="E449" t="str">
            <v>responsibility to inform/child right to know</v>
          </cell>
          <cell r="F449">
            <v>9</v>
          </cell>
          <cell r="G449">
            <v>18</v>
          </cell>
          <cell r="H449" t="str">
            <v>agree4</v>
          </cell>
          <cell r="I449" t="str">
            <v>disclosed</v>
          </cell>
          <cell r="J449" t="str">
            <v>all</v>
          </cell>
          <cell r="M449">
            <v>2</v>
          </cell>
          <cell r="O449" t="str">
            <v>I thought that partial knowledge about [his/her] status was enough to keep her taking medication to stay healthy.</v>
          </cell>
          <cell r="P449" t="str">
            <v>Ndaifunga kuti kuva nerumwe rweruzivo maererano nepaamire kunobatsira kuti atore mushonga agove nehutano.</v>
          </cell>
          <cell r="Q449" t="str">
            <v>yes</v>
          </cell>
          <cell r="R449" t="str">
            <v>yes</v>
          </cell>
          <cell r="S449" t="str">
            <v>I thought that partial knowledge about [his/her] status was enough to keep her taking medication to stay healthy.</v>
          </cell>
          <cell r="T449" t="str">
            <v>Ndaifunga kuti kuva nerumwe rweruzivo maererano nepaamire kunobatsira kuti atore mushonga agove nehutano.</v>
          </cell>
        </row>
        <row r="450">
          <cell r="A450" t="str">
            <v>BADD-R19</v>
          </cell>
          <cell r="B450" t="str">
            <v>I thought that caregivers like me should not be the one to tell the child about [his/her] illness. That should be left to doctors and nurses.</v>
          </cell>
          <cell r="C450" t="str">
            <v>Ndaifunga kuti vachengeti vevana vakafanana neni havasirivo vanofanira kuudza mwana nezveurwere hwake. Izvi zvinofanira kusiyirwa kunanachiremba nevakoti.</v>
          </cell>
          <cell r="D450" t="str">
            <v>BADD-R</v>
          </cell>
          <cell r="E450" t="str">
            <v>responsibility to inform/child right to know</v>
          </cell>
          <cell r="F450">
            <v>45</v>
          </cell>
          <cell r="G450">
            <v>19</v>
          </cell>
          <cell r="H450" t="str">
            <v>agree4</v>
          </cell>
          <cell r="I450" t="str">
            <v>disclosed</v>
          </cell>
          <cell r="J450" t="str">
            <v>all</v>
          </cell>
          <cell r="M450">
            <v>2</v>
          </cell>
          <cell r="O450" t="str">
            <v>I thought that caregivers like me should not be the one to tell the child about [his/her] status. That should be left to doctors and nurses.</v>
          </cell>
          <cell r="P450" t="str">
            <v>Ndaifunga kuti vachengeti vevana vakafanana neni havasirivo vanofanira kuudza mwana paamire. Izvi zvinofanira kusiyirwa kunanachiremba nevakoti.</v>
          </cell>
          <cell r="Q450" t="str">
            <v>yes</v>
          </cell>
          <cell r="R450" t="str">
            <v>yes</v>
          </cell>
          <cell r="S450" t="str">
            <v>I thought that caregivers like me should not be the one to tell the child about [his/her] status. That should be left to doctors and nurses.</v>
          </cell>
          <cell r="T450" t="str">
            <v>Ndaifunga kuti vachengeti vevana vakafanana neni havasirivo vanofanira kuudza mwana paamire. Izvi zvinofanira kusiyirwa kunanachiremba nevakoti.</v>
          </cell>
        </row>
        <row r="451">
          <cell r="A451" t="str">
            <v>BADD-R20</v>
          </cell>
          <cell r="B451" t="str">
            <v>I thought that my child knew enough about HIV to understand [his/her] diagnosis.</v>
          </cell>
          <cell r="C451" t="str">
            <v>Ndaifunga kuti mwana wangu anoziva zvakakwana maererano neHIV kuti anzwisise kuti anorwara nei.</v>
          </cell>
          <cell r="D451" t="str">
            <v>BADD-R</v>
          </cell>
          <cell r="E451" t="str">
            <v>child won't understand diagnosis</v>
          </cell>
          <cell r="F451">
            <v>18</v>
          </cell>
          <cell r="G451">
            <v>20</v>
          </cell>
          <cell r="H451" t="str">
            <v>agree4</v>
          </cell>
          <cell r="I451" t="str">
            <v>disclosed</v>
          </cell>
          <cell r="J451" t="str">
            <v>all</v>
          </cell>
          <cell r="L451" t="str">
            <v>y</v>
          </cell>
          <cell r="M451">
            <v>2</v>
          </cell>
          <cell r="O451" t="e">
            <v>#N/A</v>
          </cell>
          <cell r="P451" t="e">
            <v>#N/A</v>
          </cell>
          <cell r="Q451" t="str">
            <v>no</v>
          </cell>
          <cell r="R451" t="str">
            <v>no</v>
          </cell>
          <cell r="S451" t="str">
            <v>I thought that my child knew enough about HIV to understand [his/her] diagnosis.</v>
          </cell>
          <cell r="T451" t="str">
            <v>Ndaifunga kuti mwana wangu anoziva zvakakwana maererano neHIV kuti anzwisise kuti anorwara nei.</v>
          </cell>
        </row>
        <row r="452">
          <cell r="A452" t="str">
            <v>BADD-R21</v>
          </cell>
          <cell r="B452" t="str">
            <v>I thought that my child was responsible and mature enough to be told about [his/her] diagnosis.</v>
          </cell>
          <cell r="C452" t="str">
            <v>Ndaifunga kuti mwana wangu ainge ava kuziva zvaanoita nekunzwisisa zvekuti ainge ava kuudzika kuti anorwara nei.</v>
          </cell>
          <cell r="D452" t="str">
            <v>BADD-R</v>
          </cell>
          <cell r="E452" t="str">
            <v>child is responsible/mature</v>
          </cell>
          <cell r="F452">
            <v>17</v>
          </cell>
          <cell r="G452">
            <v>21</v>
          </cell>
          <cell r="H452" t="str">
            <v>agree4</v>
          </cell>
          <cell r="I452" t="str">
            <v>disclosed</v>
          </cell>
          <cell r="J452" t="str">
            <v>all</v>
          </cell>
          <cell r="L452" t="str">
            <v>y</v>
          </cell>
          <cell r="M452">
            <v>2</v>
          </cell>
          <cell r="O452" t="e">
            <v>#N/A</v>
          </cell>
          <cell r="P452" t="e">
            <v>#N/A</v>
          </cell>
          <cell r="Q452" t="str">
            <v>no</v>
          </cell>
          <cell r="R452" t="str">
            <v>no</v>
          </cell>
          <cell r="S452" t="str">
            <v>I thought that my child was responsible and mature enough to be told about [his/her] diagnosis.</v>
          </cell>
          <cell r="T452" t="str">
            <v>Ndaifunga kuti mwana wangu ainge ava kuziva zvaanoita nekunzwisisa zvekuti ainge ava kuudzika kuti anorwara nei.</v>
          </cell>
        </row>
        <row r="453">
          <cell r="A453" t="str">
            <v>BADD-R22</v>
          </cell>
          <cell r="B453" t="str">
            <v>I thought that my child could keep [his/her] illness a secret if asked.</v>
          </cell>
          <cell r="C453" t="str">
            <v>Ndaifunga kuti mwana wangu angakwanise kuchengetedza zveurwere hwake pasina mumwe waanoudza kana akaudzwa saizvozvo.</v>
          </cell>
          <cell r="D453" t="str">
            <v>BADD-R</v>
          </cell>
          <cell r="E453" t="str">
            <v>child can keep secrets</v>
          </cell>
          <cell r="F453">
            <v>36</v>
          </cell>
          <cell r="G453">
            <v>22</v>
          </cell>
          <cell r="H453" t="str">
            <v>agree4</v>
          </cell>
          <cell r="I453" t="str">
            <v>disclosed</v>
          </cell>
          <cell r="J453" t="str">
            <v>all</v>
          </cell>
          <cell r="L453" t="str">
            <v>y</v>
          </cell>
          <cell r="M453">
            <v>2</v>
          </cell>
          <cell r="O453" t="str">
            <v>I thought that my child could keep [his/her] status a secret if asked.</v>
          </cell>
          <cell r="P453" t="str">
            <v>Ndaifunga kuti mwana wangu angakwanise kuchengetedza status yake pasina mumwe waanoudza kana akaudzwa saizvozvo.</v>
          </cell>
          <cell r="Q453" t="str">
            <v>yes</v>
          </cell>
          <cell r="R453" t="str">
            <v>yes</v>
          </cell>
          <cell r="S453" t="str">
            <v>I thought that my child could keep [his/her] status a secret if asked.</v>
          </cell>
          <cell r="T453" t="str">
            <v>Ndaifunga kuti mwana wangu angakwanise kuchengetedza status yake pasina mumwe waanoudza kana akaudzwa saizvozvo.</v>
          </cell>
        </row>
        <row r="454">
          <cell r="A454" t="str">
            <v>BADD-R23</v>
          </cell>
          <cell r="B454" t="str">
            <v>I thought that my child was old enough to learn about [his/her] illness.</v>
          </cell>
          <cell r="C454" t="str">
            <v>Ndaifunga kuti mwana wangu anyatsokura zvekuti ava kukwanisa kuziva nezveurwere hwake.</v>
          </cell>
          <cell r="D454" t="str">
            <v>BADD-R</v>
          </cell>
          <cell r="E454" t="str">
            <v>child age</v>
          </cell>
          <cell r="F454">
            <v>17</v>
          </cell>
          <cell r="G454">
            <v>23</v>
          </cell>
          <cell r="H454" t="str">
            <v>agree4</v>
          </cell>
          <cell r="I454" t="str">
            <v>disclosed</v>
          </cell>
          <cell r="J454" t="str">
            <v>all</v>
          </cell>
          <cell r="L454" t="str">
            <v>y</v>
          </cell>
          <cell r="M454">
            <v>2</v>
          </cell>
          <cell r="O454" t="str">
            <v>I thought that my child was old enough to learn about [his/her] status.</v>
          </cell>
          <cell r="P454" t="str">
            <v>Ndaifunga kuti mwana wangu anyatsokura zvekuti ava kukwanisa kuziva paamire.</v>
          </cell>
          <cell r="Q454" t="str">
            <v>yes</v>
          </cell>
          <cell r="R454" t="str">
            <v>yes</v>
          </cell>
          <cell r="S454" t="str">
            <v>I thought that my child was old enough to learn about [his/her] status.</v>
          </cell>
          <cell r="T454" t="str">
            <v>Ndaifunga kuti mwana wangu anyatsokura zvekuti ava kukwanisa kuziva paamire.</v>
          </cell>
        </row>
        <row r="455">
          <cell r="A455" t="str">
            <v>BADD-R24</v>
          </cell>
          <cell r="B455" t="str">
            <v>I thought that my child was strong enough emotionally to handle learning about [his/her] illness.</v>
          </cell>
          <cell r="C455" t="str">
            <v>Ndaifunga kuti mwana wangu anyatsosimba mupfungwa zvekukwanisa kuziva zvekuita kana akaziva nezveurwere hwake.</v>
          </cell>
          <cell r="D455" t="str">
            <v>BADD-R</v>
          </cell>
          <cell r="E455" t="str">
            <v>child can handle news</v>
          </cell>
          <cell r="F455">
            <v>32</v>
          </cell>
          <cell r="G455">
            <v>24</v>
          </cell>
          <cell r="H455" t="str">
            <v>agree4</v>
          </cell>
          <cell r="I455" t="str">
            <v>disclosed</v>
          </cell>
          <cell r="J455" t="str">
            <v>all</v>
          </cell>
          <cell r="L455" t="str">
            <v>y</v>
          </cell>
          <cell r="M455">
            <v>2</v>
          </cell>
          <cell r="O455" t="str">
            <v>I thought that my child was strong enough emotionally to handle learning about [his/her] status.</v>
          </cell>
          <cell r="P455" t="str">
            <v>Ndaifunga kuti mwana wangu anyatsosimba mupfungwa zvekukwanisa kuziva zvekuita kana akaziva paamire.</v>
          </cell>
          <cell r="Q455" t="str">
            <v>yes</v>
          </cell>
          <cell r="R455" t="str">
            <v>yes</v>
          </cell>
          <cell r="S455" t="str">
            <v>I thought that my child was strong enough emotionally to handle learning about [his/her] status.</v>
          </cell>
          <cell r="T455" t="str">
            <v>Ndaifunga kuti mwana wangu anyatsosimba mupfungwa zvekukwanisa kuziva zvekuita kana akaziva paamire.</v>
          </cell>
        </row>
        <row r="456">
          <cell r="A456" t="str">
            <v>BADD-R25</v>
          </cell>
          <cell r="B456" t="str">
            <v>I thought that telling my child about [his/her] illness would be a process that unfolds over time.</v>
          </cell>
          <cell r="C456" t="str">
            <v>Ndaifunga kuti kuudza mwana wangu nezveurwere hwake chiitiko chaizoitika zvishoma nezvishoma kwenguva yakareba.</v>
          </cell>
          <cell r="D456" t="str">
            <v>BADD-R</v>
          </cell>
          <cell r="E456" t="str">
            <v>one time event or process</v>
          </cell>
          <cell r="F456">
            <v>54</v>
          </cell>
          <cell r="G456">
            <v>25</v>
          </cell>
          <cell r="H456" t="str">
            <v>agree4</v>
          </cell>
          <cell r="I456" t="str">
            <v>disclosed</v>
          </cell>
          <cell r="J456" t="str">
            <v>all</v>
          </cell>
          <cell r="L456" t="str">
            <v>y</v>
          </cell>
          <cell r="M456">
            <v>2</v>
          </cell>
          <cell r="O456" t="str">
            <v>I thought that telling my child about [his/her] status would be a process that unfolds over time.</v>
          </cell>
          <cell r="P456" t="str">
            <v>Ndaifunga kuti kuudza mwana wangu paamire chiitiko chaizoitika zvishoma nezvishoma kwenguva yakareba.</v>
          </cell>
          <cell r="Q456" t="str">
            <v>yes</v>
          </cell>
          <cell r="R456" t="str">
            <v>yes</v>
          </cell>
          <cell r="S456" t="str">
            <v>I thought that telling my child about [his/her] status would be a process that unfolds over time.</v>
          </cell>
          <cell r="T456" t="str">
            <v>Ndaifunga kuti kuudza mwana wangu paamire chiitiko chaizoitika zvishoma nezvishoma kwenguva yakareba.</v>
          </cell>
        </row>
        <row r="457">
          <cell r="A457" t="str">
            <v>BADD-R26</v>
          </cell>
          <cell r="B457" t="str">
            <v>My child's other caregiver and I felt the same way about telling our child about [his/her] illness.</v>
          </cell>
          <cell r="C457" t="str">
            <v>Ini nemumwe muchengeti wemwana wangu taifunga zvimwe chete maererano nekuudza mwana wedu nezveurwere hwake.</v>
          </cell>
          <cell r="D457" t="str">
            <v>BADD-R</v>
          </cell>
          <cell r="E457" t="str">
            <v>perceived support from family for disclosure</v>
          </cell>
          <cell r="F457">
            <v>31</v>
          </cell>
          <cell r="G457">
            <v>26</v>
          </cell>
          <cell r="H457" t="str">
            <v>agree4</v>
          </cell>
          <cell r="I457" t="str">
            <v>disclosed</v>
          </cell>
          <cell r="J457" t="str">
            <v>all</v>
          </cell>
          <cell r="L457" t="str">
            <v>y</v>
          </cell>
          <cell r="M457">
            <v>2</v>
          </cell>
          <cell r="O457" t="str">
            <v>My child's other caregiver and I felt the same way about telling our child about [his/her] status.</v>
          </cell>
          <cell r="P457" t="str">
            <v>Ini nemumwe muchengeti wemwana wangu taifunga zvimwe chete maererano nekuudza mwana wedu paamire.</v>
          </cell>
          <cell r="Q457" t="str">
            <v>yes</v>
          </cell>
          <cell r="R457" t="str">
            <v>yes</v>
          </cell>
          <cell r="S457" t="str">
            <v>My child's other caregiver and I felt the same way about telling our child about [his/her] status.</v>
          </cell>
          <cell r="T457" t="str">
            <v>Ini nemumwe muchengeti wemwana wangu taifunga zvimwe chete maererano nekuudza mwana wedu paamire.</v>
          </cell>
        </row>
        <row r="458">
          <cell r="A458" t="str">
            <v>SQQ_i1</v>
          </cell>
          <cell r="B458" t="str">
            <v>During the course of the past week…</v>
          </cell>
          <cell r="C458" t="str">
            <v>Muvhiki rapfuura…</v>
          </cell>
          <cell r="D458" t="str">
            <v>SQQ</v>
          </cell>
          <cell r="G458" t="str">
            <v>_i1</v>
          </cell>
          <cell r="O458" t="e">
            <v>#N/A</v>
          </cell>
          <cell r="P458" t="e">
            <v>#N/A</v>
          </cell>
          <cell r="Q458" t="str">
            <v>no</v>
          </cell>
          <cell r="R458" t="str">
            <v>no</v>
          </cell>
          <cell r="S458" t="str">
            <v>During the course of the past week…</v>
          </cell>
          <cell r="T458" t="str">
            <v>Muvhiki rapfuura…</v>
          </cell>
        </row>
        <row r="459">
          <cell r="A459" t="str">
            <v>SQQ1</v>
          </cell>
          <cell r="B459" t="str">
            <v>Did you have times in which you were thinking deeply or thinking about many things?</v>
          </cell>
          <cell r="C459" t="str">
            <v>Pane pamaimboona muchinyanya kufungisisa kana kufunga zvakawanda here?</v>
          </cell>
          <cell r="D459" t="str">
            <v>SQQ</v>
          </cell>
          <cell r="E459" t="str">
            <v>caregiver emotional wellbeing</v>
          </cell>
          <cell r="F459">
            <v>85</v>
          </cell>
          <cell r="G459">
            <v>1</v>
          </cell>
          <cell r="H459" t="str">
            <v>ynr</v>
          </cell>
          <cell r="I459" t="str">
            <v>all</v>
          </cell>
          <cell r="J459" t="str">
            <v>all</v>
          </cell>
          <cell r="M459">
            <v>2</v>
          </cell>
          <cell r="O459" t="e">
            <v>#N/A</v>
          </cell>
          <cell r="P459" t="e">
            <v>#N/A</v>
          </cell>
          <cell r="Q459" t="str">
            <v>no</v>
          </cell>
          <cell r="R459" t="str">
            <v>no</v>
          </cell>
          <cell r="S459" t="str">
            <v>Did you have times in which you were thinking deeply or thinking about many things?</v>
          </cell>
          <cell r="T459" t="str">
            <v>Pane pamaimboona muchinyanya kufungisisa kana kufunga zvakawanda here?</v>
          </cell>
        </row>
        <row r="460">
          <cell r="A460" t="str">
            <v>SQQ2</v>
          </cell>
          <cell r="B460" t="str">
            <v>Did you find yourself sometimes failing to concentrate?</v>
          </cell>
          <cell r="C460" t="str">
            <v>Pane pamaimboona kuisa pfungwa dzenyu pamwechete here?</v>
          </cell>
          <cell r="D460" t="str">
            <v>SQQ</v>
          </cell>
          <cell r="E460" t="str">
            <v>caregiver emotional wellbeing</v>
          </cell>
          <cell r="F460">
            <v>85</v>
          </cell>
          <cell r="G460">
            <v>2</v>
          </cell>
          <cell r="H460" t="str">
            <v>ynr</v>
          </cell>
          <cell r="I460" t="str">
            <v>all</v>
          </cell>
          <cell r="J460" t="str">
            <v>all</v>
          </cell>
          <cell r="M460">
            <v>2</v>
          </cell>
          <cell r="O460" t="e">
            <v>#N/A</v>
          </cell>
          <cell r="P460" t="e">
            <v>#N/A</v>
          </cell>
          <cell r="Q460" t="str">
            <v>no</v>
          </cell>
          <cell r="R460" t="str">
            <v>no</v>
          </cell>
          <cell r="S460" t="str">
            <v>Did you find yourself sometimes failing to concentrate?</v>
          </cell>
          <cell r="T460" t="str">
            <v>Pane pamaimboona kuisa pfungwa dzenyu pamwechete here?</v>
          </cell>
        </row>
        <row r="461">
          <cell r="A461" t="str">
            <v>SQQ3</v>
          </cell>
          <cell r="B461" t="str">
            <v>Did you lose your temper or get annoyed over trivial matters?</v>
          </cell>
          <cell r="C461" t="str">
            <v>Maimboshatirwa kana juita hasha zvenhando here?</v>
          </cell>
          <cell r="D461" t="str">
            <v>SQQ</v>
          </cell>
          <cell r="E461" t="str">
            <v>caregiver emotional wellbeing</v>
          </cell>
          <cell r="F461">
            <v>85</v>
          </cell>
          <cell r="G461">
            <v>3</v>
          </cell>
          <cell r="H461" t="str">
            <v>ynr</v>
          </cell>
          <cell r="I461" t="str">
            <v>all</v>
          </cell>
          <cell r="J461" t="str">
            <v>all</v>
          </cell>
          <cell r="M461">
            <v>2</v>
          </cell>
          <cell r="O461" t="e">
            <v>#N/A</v>
          </cell>
          <cell r="P461" t="e">
            <v>#N/A</v>
          </cell>
          <cell r="Q461" t="str">
            <v>no</v>
          </cell>
          <cell r="R461" t="str">
            <v>no</v>
          </cell>
          <cell r="S461" t="str">
            <v>Did you lose your temper or get annoyed over trivial matters?</v>
          </cell>
          <cell r="T461" t="str">
            <v>Maimboshatirwa kana juita hasha zvenhando here?</v>
          </cell>
        </row>
        <row r="462">
          <cell r="A462" t="str">
            <v>SQQ4</v>
          </cell>
          <cell r="B462" t="str">
            <v>Did you have nightmares or bad dreams?</v>
          </cell>
          <cell r="C462" t="str">
            <v>Maimborota hope dzinotyisa kana dzisina kunaka here?</v>
          </cell>
          <cell r="D462" t="str">
            <v>SQQ</v>
          </cell>
          <cell r="E462" t="str">
            <v>caregiver emotional wellbeing</v>
          </cell>
          <cell r="F462">
            <v>85</v>
          </cell>
          <cell r="G462">
            <v>4</v>
          </cell>
          <cell r="H462" t="str">
            <v>ynr</v>
          </cell>
          <cell r="I462" t="str">
            <v>all</v>
          </cell>
          <cell r="J462" t="str">
            <v>all</v>
          </cell>
          <cell r="M462">
            <v>2</v>
          </cell>
          <cell r="O462" t="e">
            <v>#N/A</v>
          </cell>
          <cell r="P462" t="e">
            <v>#N/A</v>
          </cell>
          <cell r="Q462" t="str">
            <v>no</v>
          </cell>
          <cell r="R462" t="str">
            <v>no</v>
          </cell>
          <cell r="S462" t="str">
            <v>Did you have nightmares or bad dreams?</v>
          </cell>
          <cell r="T462" t="str">
            <v>Maimborota hope dzinotyisa kana dzisina kunaka here?</v>
          </cell>
        </row>
        <row r="463">
          <cell r="A463" t="str">
            <v>SQQ5</v>
          </cell>
          <cell r="B463" t="str">
            <v>Did you sometimes see or hear things which others could not see or hear?</v>
          </cell>
          <cell r="C463" t="str">
            <v>Maimboona kana kunzwa zvinhu zvangazvisingaonekwe kana kunzikwa nevamwe here?</v>
          </cell>
          <cell r="D463" t="str">
            <v>SQQ</v>
          </cell>
          <cell r="E463" t="str">
            <v>caregiver emotional wellbeing</v>
          </cell>
          <cell r="F463">
            <v>85</v>
          </cell>
          <cell r="G463">
            <v>5</v>
          </cell>
          <cell r="H463" t="str">
            <v>ynr</v>
          </cell>
          <cell r="I463" t="str">
            <v>all</v>
          </cell>
          <cell r="J463" t="str">
            <v>all</v>
          </cell>
          <cell r="M463">
            <v>2</v>
          </cell>
          <cell r="O463" t="e">
            <v>#N/A</v>
          </cell>
          <cell r="P463" t="e">
            <v>#N/A</v>
          </cell>
          <cell r="Q463" t="str">
            <v>no</v>
          </cell>
          <cell r="R463" t="str">
            <v>no</v>
          </cell>
          <cell r="S463" t="str">
            <v>Did you sometimes see or hear things which others could not see or hear?</v>
          </cell>
          <cell r="T463" t="str">
            <v>Maimboona kana kunzwa zvinhu zvangazvisingaonekwe kana kunzikwa nevamwe here?</v>
          </cell>
        </row>
        <row r="464">
          <cell r="A464" t="str">
            <v>SQQ6</v>
          </cell>
          <cell r="B464" t="str">
            <v>Was your stomach aching?</v>
          </cell>
          <cell r="C464" t="str">
            <v>Mudumbu menyu maimborwadza here?</v>
          </cell>
          <cell r="D464" t="str">
            <v>SQQ</v>
          </cell>
          <cell r="E464" t="str">
            <v>caregiver emotional wellbeing</v>
          </cell>
          <cell r="F464">
            <v>85</v>
          </cell>
          <cell r="G464">
            <v>6</v>
          </cell>
          <cell r="H464" t="str">
            <v>ynr</v>
          </cell>
          <cell r="I464" t="str">
            <v>all</v>
          </cell>
          <cell r="J464" t="str">
            <v>all</v>
          </cell>
          <cell r="M464">
            <v>2</v>
          </cell>
          <cell r="O464" t="e">
            <v>#N/A</v>
          </cell>
          <cell r="P464" t="e">
            <v>#N/A</v>
          </cell>
          <cell r="Q464" t="str">
            <v>no</v>
          </cell>
          <cell r="R464" t="str">
            <v>no</v>
          </cell>
          <cell r="S464" t="str">
            <v>Was your stomach aching?</v>
          </cell>
          <cell r="T464" t="str">
            <v>Mudumbu menyu maimborwadza here?</v>
          </cell>
        </row>
        <row r="465">
          <cell r="A465" t="str">
            <v>SQQ7</v>
          </cell>
          <cell r="B465" t="str">
            <v>Were you frightened by trivial things?</v>
          </cell>
          <cell r="C465" t="str">
            <v>Maimbovhundutswa nezvinhu zvisina maturo here?</v>
          </cell>
          <cell r="D465" t="str">
            <v>SQQ</v>
          </cell>
          <cell r="E465" t="str">
            <v>caregiver emotional wellbeing</v>
          </cell>
          <cell r="F465">
            <v>85</v>
          </cell>
          <cell r="G465">
            <v>7</v>
          </cell>
          <cell r="H465" t="str">
            <v>ynr</v>
          </cell>
          <cell r="I465" t="str">
            <v>all</v>
          </cell>
          <cell r="J465" t="str">
            <v>all</v>
          </cell>
          <cell r="M465">
            <v>2</v>
          </cell>
          <cell r="O465" t="e">
            <v>#N/A</v>
          </cell>
          <cell r="P465" t="e">
            <v>#N/A</v>
          </cell>
          <cell r="Q465" t="str">
            <v>no</v>
          </cell>
          <cell r="R465" t="str">
            <v>no</v>
          </cell>
          <cell r="S465" t="str">
            <v>Were you frightened by trivial things?</v>
          </cell>
          <cell r="T465" t="str">
            <v>Maimbovhundutswa nezvinhu zvisina maturo here?</v>
          </cell>
        </row>
        <row r="466">
          <cell r="A466" t="str">
            <v>SQQ8</v>
          </cell>
          <cell r="B466" t="str">
            <v>Did you sometimes fail to sleep or lose sleep?</v>
          </cell>
          <cell r="C466" t="str">
            <v>Maimbotadza kurara kana kushaya hope here?</v>
          </cell>
          <cell r="D466" t="str">
            <v>SQQ</v>
          </cell>
          <cell r="E466" t="str">
            <v>caregiver emotional wellbeing</v>
          </cell>
          <cell r="F466">
            <v>85</v>
          </cell>
          <cell r="G466">
            <v>8</v>
          </cell>
          <cell r="H466" t="str">
            <v>ynr</v>
          </cell>
          <cell r="I466" t="str">
            <v>all</v>
          </cell>
          <cell r="J466" t="str">
            <v>all</v>
          </cell>
          <cell r="M466">
            <v>2</v>
          </cell>
          <cell r="O466" t="e">
            <v>#N/A</v>
          </cell>
          <cell r="P466" t="e">
            <v>#N/A</v>
          </cell>
          <cell r="Q466" t="str">
            <v>no</v>
          </cell>
          <cell r="R466" t="str">
            <v>no</v>
          </cell>
          <cell r="S466" t="str">
            <v>Did you sometimes fail to sleep or lose sleep?</v>
          </cell>
          <cell r="T466" t="str">
            <v>Maimbotadza kurara kana kushaya hope here?</v>
          </cell>
        </row>
        <row r="467">
          <cell r="A467" t="str">
            <v>SQQ9</v>
          </cell>
          <cell r="B467" t="str">
            <v>Were there moments where you felt life was so tough that you cried or wanted to cry?</v>
          </cell>
          <cell r="C467" t="str">
            <v>Pane pamaimboona muchiomerwa neupenyu zvekuti makambochema kana kuti makambonzwa kuda kuchema here?</v>
          </cell>
          <cell r="D467" t="str">
            <v>SQQ</v>
          </cell>
          <cell r="E467" t="str">
            <v>caregiver emotional wellbeing</v>
          </cell>
          <cell r="F467">
            <v>85</v>
          </cell>
          <cell r="G467">
            <v>9</v>
          </cell>
          <cell r="H467" t="str">
            <v>ynr</v>
          </cell>
          <cell r="I467" t="str">
            <v>all</v>
          </cell>
          <cell r="J467" t="str">
            <v>all</v>
          </cell>
          <cell r="M467">
            <v>2</v>
          </cell>
          <cell r="O467" t="e">
            <v>#N/A</v>
          </cell>
          <cell r="P467" t="e">
            <v>#N/A</v>
          </cell>
          <cell r="Q467" t="str">
            <v>no</v>
          </cell>
          <cell r="R467" t="str">
            <v>no</v>
          </cell>
          <cell r="S467" t="str">
            <v>Were there moments where you felt life was so tough that you cried or wanted to cry?</v>
          </cell>
          <cell r="T467" t="str">
            <v>Pane pamaimboona muchiomerwa neupenyu zvekuti makambochema kana kuti makambonzwa kuda kuchema here?</v>
          </cell>
        </row>
        <row r="468">
          <cell r="A468" t="str">
            <v>SQQ10</v>
          </cell>
          <cell r="B468" t="str">
            <v>Did you feel run down (tired)?</v>
          </cell>
          <cell r="C468" t="str">
            <v>Maimbonzwa kuneta here?</v>
          </cell>
          <cell r="D468" t="str">
            <v>SQQ</v>
          </cell>
          <cell r="E468" t="str">
            <v>caregiver emotional wellbeing</v>
          </cell>
          <cell r="F468">
            <v>85</v>
          </cell>
          <cell r="G468">
            <v>10</v>
          </cell>
          <cell r="H468" t="str">
            <v>ynr</v>
          </cell>
          <cell r="I468" t="str">
            <v>all</v>
          </cell>
          <cell r="J468" t="str">
            <v>all</v>
          </cell>
          <cell r="M468">
            <v>2</v>
          </cell>
          <cell r="O468" t="e">
            <v>#N/A</v>
          </cell>
          <cell r="P468" t="e">
            <v>#N/A</v>
          </cell>
          <cell r="Q468" t="str">
            <v>no</v>
          </cell>
          <cell r="R468" t="str">
            <v>no</v>
          </cell>
          <cell r="S468" t="str">
            <v>Did you feel run down (tired)?</v>
          </cell>
          <cell r="T468" t="str">
            <v>Maimbonzwa kuneta here?</v>
          </cell>
        </row>
        <row r="469">
          <cell r="A469" t="str">
            <v>SQQ11</v>
          </cell>
          <cell r="B469" t="str">
            <v>Did you at times feel like committing suicide?</v>
          </cell>
          <cell r="C469" t="str">
            <v>Pane pamaimboita pfungwa dzekuda kuzviuraya here?</v>
          </cell>
          <cell r="D469" t="str">
            <v>SQQ</v>
          </cell>
          <cell r="E469" t="str">
            <v>caregiver emotional wellbeing</v>
          </cell>
          <cell r="F469">
            <v>85</v>
          </cell>
          <cell r="G469">
            <v>11</v>
          </cell>
          <cell r="H469" t="str">
            <v>ynr</v>
          </cell>
          <cell r="I469" t="str">
            <v>all</v>
          </cell>
          <cell r="J469" t="str">
            <v>all</v>
          </cell>
          <cell r="M469">
            <v>2</v>
          </cell>
          <cell r="O469" t="e">
            <v>#N/A</v>
          </cell>
          <cell r="P469" t="e">
            <v>#N/A</v>
          </cell>
          <cell r="Q469" t="str">
            <v>no</v>
          </cell>
          <cell r="R469" t="str">
            <v>no</v>
          </cell>
          <cell r="S469" t="str">
            <v>Did you at times feel like committing suicide?</v>
          </cell>
          <cell r="T469" t="str">
            <v>Pane pamaimboita pfungwa dzekuda kuzviuraya here?</v>
          </cell>
        </row>
        <row r="470">
          <cell r="A470" t="str">
            <v>SQQ12</v>
          </cell>
          <cell r="B470" t="str">
            <v>Were you generally unhappy with things you were doing each day?</v>
          </cell>
          <cell r="C470" t="str">
            <v>Mainzwa kusafara here mune zvamaiita zuva nezuva?</v>
          </cell>
          <cell r="D470" t="str">
            <v>SQQ</v>
          </cell>
          <cell r="E470" t="str">
            <v>caregiver emotional wellbeing</v>
          </cell>
          <cell r="F470">
            <v>85</v>
          </cell>
          <cell r="G470">
            <v>12</v>
          </cell>
          <cell r="H470" t="str">
            <v>ynr</v>
          </cell>
          <cell r="I470" t="str">
            <v>all</v>
          </cell>
          <cell r="J470" t="str">
            <v>all</v>
          </cell>
          <cell r="M470">
            <v>2</v>
          </cell>
          <cell r="O470" t="e">
            <v>#N/A</v>
          </cell>
          <cell r="P470" t="e">
            <v>#N/A</v>
          </cell>
          <cell r="Q470" t="str">
            <v>no</v>
          </cell>
          <cell r="R470" t="str">
            <v>no</v>
          </cell>
          <cell r="S470" t="str">
            <v>Were you generally unhappy with things you were doing each day?</v>
          </cell>
          <cell r="T470" t="str">
            <v>Mainzwa kusafara here mune zvamaiita zuva nezuva?</v>
          </cell>
        </row>
        <row r="471">
          <cell r="A471" t="str">
            <v>SQQ13</v>
          </cell>
          <cell r="B471" t="str">
            <v>Was your work lagging behind?</v>
          </cell>
          <cell r="C471" t="str">
            <v>Basa renyu raive rave kusarira mumashure here?</v>
          </cell>
          <cell r="D471" t="str">
            <v>SQQ</v>
          </cell>
          <cell r="E471" t="str">
            <v>caregiver emotional wellbeing</v>
          </cell>
          <cell r="F471">
            <v>85</v>
          </cell>
          <cell r="G471">
            <v>13</v>
          </cell>
          <cell r="H471" t="str">
            <v>ynr</v>
          </cell>
          <cell r="I471" t="str">
            <v>all</v>
          </cell>
          <cell r="J471" t="str">
            <v>all</v>
          </cell>
          <cell r="M471">
            <v>2</v>
          </cell>
          <cell r="O471" t="e">
            <v>#N/A</v>
          </cell>
          <cell r="P471" t="e">
            <v>#N/A</v>
          </cell>
          <cell r="Q471" t="str">
            <v>no</v>
          </cell>
          <cell r="R471" t="str">
            <v>no</v>
          </cell>
          <cell r="S471" t="str">
            <v>Was your work lagging behind?</v>
          </cell>
          <cell r="T471" t="str">
            <v>Basa renyu raive rave kusarira mumashure here?</v>
          </cell>
        </row>
        <row r="472">
          <cell r="A472" t="str">
            <v>SQQ14</v>
          </cell>
          <cell r="B472" t="str">
            <v>Did you feel you had problems in deciding what to do?</v>
          </cell>
          <cell r="C472" t="str">
            <v>Mainzwa zvichikuomerai here kuti muzive kuti moita zvipi?</v>
          </cell>
          <cell r="D472" t="str">
            <v>SQQ</v>
          </cell>
          <cell r="E472" t="str">
            <v>caregiver emotional wellbeing</v>
          </cell>
          <cell r="F472">
            <v>85</v>
          </cell>
          <cell r="G472">
            <v>14</v>
          </cell>
          <cell r="H472" t="str">
            <v>ynr</v>
          </cell>
          <cell r="I472" t="str">
            <v>all</v>
          </cell>
          <cell r="J472" t="str">
            <v>all</v>
          </cell>
          <cell r="M472">
            <v>2</v>
          </cell>
          <cell r="O472" t="e">
            <v>#N/A</v>
          </cell>
          <cell r="P472" t="e">
            <v>#N/A</v>
          </cell>
          <cell r="Q472" t="str">
            <v>no</v>
          </cell>
          <cell r="R472" t="str">
            <v>no</v>
          </cell>
          <cell r="S472" t="str">
            <v>Did you feel you had problems in deciding what to do?</v>
          </cell>
          <cell r="T472" t="str">
            <v>Mainzwa zvichikuomerai here kuti muzive kuti moita zvipi?</v>
          </cell>
        </row>
        <row r="473">
          <cell r="A473" t="str">
            <v>PDQ_i1</v>
          </cell>
          <cell r="B473" t="str">
            <v>Now I would like you to think back about what happened when your child learned the truth about [his/her] illness.</v>
          </cell>
          <cell r="C473" t="str">
            <v>Iye zvino ndiri kuda kuti mufunge zvakaitika mumashure, apo mwana wenyu akaziva chokwadi pamusoro peurwere hwake.</v>
          </cell>
          <cell r="D473" t="str">
            <v>PDQ</v>
          </cell>
          <cell r="G473" t="str">
            <v>_i1</v>
          </cell>
          <cell r="M473">
            <v>2</v>
          </cell>
          <cell r="O473" t="str">
            <v>Now I would like you to think back about what happened when your child learned the truth about [his/her] status.</v>
          </cell>
          <cell r="P473" t="str">
            <v>Iye zvino ndiri kuda kuti mufunge zvakaitika mumashure, apo mwana wenyu akaziva chokwadi pamusoro pepaamire.</v>
          </cell>
          <cell r="Q473" t="str">
            <v>yes</v>
          </cell>
          <cell r="R473" t="str">
            <v>yes</v>
          </cell>
          <cell r="S473" t="str">
            <v>Now I would like you to think back about what happened when your child learned the truth about [his/her] status.</v>
          </cell>
          <cell r="T473" t="str">
            <v>Iye zvino ndiri kuda kuti mufunge zvakaitika mumashure, apo mwana wenyu akaziva chokwadi pamusoro pepaamire.</v>
          </cell>
        </row>
        <row r="474">
          <cell r="A474" t="str">
            <v>PDQ1</v>
          </cell>
          <cell r="B474" t="str">
            <v>Prior to your child learning that [he/she] has an illness called HIV, did you do anything to prepare [him/her] to learn this information?</v>
          </cell>
          <cell r="C474" t="str">
            <v>Mwana wenyu asati aziva kuti ane urwere hunonzi HIV, pane here zvamakaita kumugadzirira kuti ave neruzivo urwu?</v>
          </cell>
          <cell r="D474" t="str">
            <v>PDQ</v>
          </cell>
          <cell r="G474">
            <v>1</v>
          </cell>
          <cell r="H474" t="str">
            <v>yndr</v>
          </cell>
          <cell r="I474" t="str">
            <v>disclosed</v>
          </cell>
          <cell r="J474" t="str">
            <v>all</v>
          </cell>
          <cell r="M474">
            <v>2</v>
          </cell>
          <cell r="O474" t="str">
            <v>Prior to your child learning that [he/she] has HIV, did you do anything to prepare [him/her] to learn this information?</v>
          </cell>
          <cell r="P474" t="str">
            <v>Mwana wenyu asati aziva kuti ane hutachiona hweHIV, pane here zvamakaita kumugadzirira kuti ave neruzivo urwu?</v>
          </cell>
          <cell r="Q474" t="str">
            <v>yes</v>
          </cell>
          <cell r="R474" t="str">
            <v>yes</v>
          </cell>
          <cell r="S474" t="str">
            <v>Prior to your child learning that [he/she] has HIV, did you do anything to prepare [him/her] to learn this information?</v>
          </cell>
          <cell r="T474" t="str">
            <v>Mwana wenyu asati aziva kuti ane hutachiona hweHIV, pane here zvamakaita kumugadzirira kuti ave neruzivo urwu?</v>
          </cell>
        </row>
        <row r="475">
          <cell r="A475" t="str">
            <v>PDQ2</v>
          </cell>
          <cell r="B475" t="str">
            <v>What did you do to prepare? [open]</v>
          </cell>
          <cell r="C475" t="str">
            <v>Ndezvipi zvamakaita pakumugadzirira? [mhinduro dzinobva kwavari]</v>
          </cell>
          <cell r="D475" t="str">
            <v>PDQ</v>
          </cell>
          <cell r="G475">
            <v>2</v>
          </cell>
          <cell r="I475" t="str">
            <v>disclosed</v>
          </cell>
          <cell r="J475" t="str">
            <v>all</v>
          </cell>
          <cell r="M475">
            <v>2</v>
          </cell>
          <cell r="O475" t="str">
            <v xml:space="preserve">What did you do to prepare him/her? </v>
          </cell>
          <cell r="P475">
            <v>0</v>
          </cell>
          <cell r="Q475" t="str">
            <v>yes</v>
          </cell>
          <cell r="R475" t="str">
            <v>no</v>
          </cell>
          <cell r="S475" t="str">
            <v xml:space="preserve">What did you do to prepare him/her? </v>
          </cell>
          <cell r="T475" t="str">
            <v>Ndezvipi zvamakaita pakumugadzirira? [mhinduro dzinobva kwavari]</v>
          </cell>
        </row>
        <row r="476">
          <cell r="A476" t="str">
            <v>PDQ3</v>
          </cell>
          <cell r="B476" t="str">
            <v>Did you do anything to prepare yourself or your family?</v>
          </cell>
          <cell r="C476" t="str">
            <v>Mune zvamakaita here kuzvigadzirira imimi kana mhuri yenyu?</v>
          </cell>
          <cell r="D476" t="str">
            <v>PDQ</v>
          </cell>
          <cell r="G476">
            <v>3</v>
          </cell>
          <cell r="H476" t="str">
            <v>yndr</v>
          </cell>
          <cell r="I476" t="str">
            <v>disclosed</v>
          </cell>
          <cell r="J476" t="str">
            <v>all</v>
          </cell>
          <cell r="M476">
            <v>2</v>
          </cell>
          <cell r="O476" t="str">
            <v>Did you do anything to prepare yourself or your family to disclose to him/her?</v>
          </cell>
          <cell r="P476" t="str">
            <v>Mune zvamakaita here kuzvigadzirira imimi kana mhuri yenyu kumubudira pachena?</v>
          </cell>
          <cell r="Q476" t="str">
            <v>yes</v>
          </cell>
          <cell r="R476" t="str">
            <v>yes</v>
          </cell>
          <cell r="S476" t="str">
            <v>Did you do anything to prepare yourself or your family to disclose to him/her?</v>
          </cell>
          <cell r="T476" t="str">
            <v>Mune zvamakaita here kuzvigadzirira imimi kana mhuri yenyu kumubudira pachena?</v>
          </cell>
        </row>
        <row r="477">
          <cell r="A477" t="str">
            <v>PDQ4</v>
          </cell>
          <cell r="B477" t="str">
            <v>What did you do to prepare? [open]</v>
          </cell>
          <cell r="C477" t="str">
            <v>Chii chamakaita kugadzirira? [open]</v>
          </cell>
          <cell r="D477" t="str">
            <v>PDQ</v>
          </cell>
          <cell r="G477">
            <v>4</v>
          </cell>
          <cell r="I477" t="str">
            <v>disclosed</v>
          </cell>
          <cell r="J477" t="str">
            <v>all</v>
          </cell>
          <cell r="M477">
            <v>2</v>
          </cell>
          <cell r="O477">
            <v>0</v>
          </cell>
          <cell r="P477">
            <v>0</v>
          </cell>
          <cell r="Q477" t="str">
            <v>no</v>
          </cell>
          <cell r="R477" t="str">
            <v>no</v>
          </cell>
          <cell r="S477" t="str">
            <v>What did you do to prepare? [open]</v>
          </cell>
          <cell r="T477" t="str">
            <v>Chii chamakaita kugadzirira? [open]</v>
          </cell>
        </row>
        <row r="478">
          <cell r="A478" t="str">
            <v>PDQ5</v>
          </cell>
          <cell r="B478" t="str">
            <v>At what age did you start preparing [him/her]?</v>
          </cell>
          <cell r="C478" t="str">
            <v>Makatanga kumugadzirira ava pazera ripi?</v>
          </cell>
          <cell r="D478" t="str">
            <v>PDQ</v>
          </cell>
          <cell r="G478">
            <v>5</v>
          </cell>
          <cell r="I478" t="str">
            <v>disclosed</v>
          </cell>
          <cell r="J478" t="str">
            <v>all</v>
          </cell>
          <cell r="M478">
            <v>2</v>
          </cell>
          <cell r="O478" t="str">
            <v>At what age was [he/she] when you started preparing [him/her]?</v>
          </cell>
          <cell r="P478">
            <v>0</v>
          </cell>
          <cell r="Q478" t="str">
            <v>yes</v>
          </cell>
          <cell r="R478" t="str">
            <v>no</v>
          </cell>
          <cell r="S478" t="str">
            <v>At what age was [he/she] when you started preparing [him/her]?</v>
          </cell>
          <cell r="T478" t="str">
            <v>Makatanga kumugadzirira ava pazera ripi?</v>
          </cell>
        </row>
        <row r="479">
          <cell r="A479" t="str">
            <v>PDQ6</v>
          </cell>
          <cell r="B479" t="str">
            <v>Did you seek help from any family members or friends prior to HIV disclosure?</v>
          </cell>
          <cell r="C479" t="str">
            <v>Makatsvaga rubatsiro here kubva kune chero munhu wemumhuri musati mamuudza paamire paHIV?</v>
          </cell>
          <cell r="D479" t="str">
            <v>PDQ</v>
          </cell>
          <cell r="G479">
            <v>6</v>
          </cell>
          <cell r="H479" t="str">
            <v>yndr</v>
          </cell>
          <cell r="I479" t="str">
            <v>disclosed</v>
          </cell>
          <cell r="J479" t="str">
            <v>all</v>
          </cell>
          <cell r="M479">
            <v>2</v>
          </cell>
          <cell r="O479">
            <v>0</v>
          </cell>
          <cell r="P479" t="str">
            <v xml:space="preserve">Makatsvaga rubatsiro here kubva kune chero vanhu vemumhuri kana shamwari musati mamuudza paamire paHIV? </v>
          </cell>
          <cell r="Q479" t="str">
            <v>no</v>
          </cell>
          <cell r="R479" t="str">
            <v>yes</v>
          </cell>
          <cell r="S479" t="str">
            <v>Did you seek help from any family members or friends prior to HIV disclosure?</v>
          </cell>
          <cell r="T479" t="str">
            <v xml:space="preserve">Makatsvaga rubatsiro here kubva kune chero vanhu vemumhuri kana shamwari musati mamuudza paamire paHIV? </v>
          </cell>
        </row>
        <row r="480">
          <cell r="A480" t="str">
            <v>PDQ7</v>
          </cell>
          <cell r="B480" t="str">
            <v>Did you seek help from any health workers prior to HIV disclosure?</v>
          </cell>
          <cell r="C480" t="str">
            <v>Makatsvaga rubatsiro here kubva kune chero vashandi veutano musati mamuudza paamire paHIV?</v>
          </cell>
          <cell r="D480" t="str">
            <v>PDQ</v>
          </cell>
          <cell r="G480">
            <v>7</v>
          </cell>
          <cell r="H480" t="str">
            <v>yndr</v>
          </cell>
          <cell r="I480" t="str">
            <v>disclosed</v>
          </cell>
          <cell r="J480" t="str">
            <v>all</v>
          </cell>
          <cell r="M480">
            <v>2</v>
          </cell>
          <cell r="O480">
            <v>0</v>
          </cell>
          <cell r="P480">
            <v>0</v>
          </cell>
          <cell r="Q480" t="str">
            <v>no</v>
          </cell>
          <cell r="R480" t="str">
            <v>no</v>
          </cell>
          <cell r="S480" t="str">
            <v>Did you seek help from any health workers prior to HIV disclosure?</v>
          </cell>
          <cell r="T480" t="str">
            <v>Makatsvaga rubatsiro here kubva kune chero vashandi veutano musati mamuudza paamire paHIV?</v>
          </cell>
        </row>
        <row r="481">
          <cell r="A481" t="str">
            <v>PDQ8</v>
          </cell>
          <cell r="B481" t="str">
            <v>In your child's case, was HIV disclosure a "one time thing" or something that happened over time?</v>
          </cell>
          <cell r="C481" t="str">
            <v>Pamwana wenyu, kumuudza paamire paHIV chinhu chakaitika kamwe chete here kana kuti chinhu chakaitika kwenguva yakareba?</v>
          </cell>
          <cell r="D481" t="str">
            <v>PDQ</v>
          </cell>
          <cell r="G481">
            <v>8</v>
          </cell>
          <cell r="H481" t="str">
            <v>process</v>
          </cell>
          <cell r="I481" t="str">
            <v>disclosed</v>
          </cell>
          <cell r="J481" t="str">
            <v>all</v>
          </cell>
          <cell r="M481">
            <v>2</v>
          </cell>
          <cell r="O481">
            <v>0</v>
          </cell>
          <cell r="P481" t="str">
            <v>Panyaya yemwana wenyu, kumuudza paamire paHIV chinhu chakaitika kamwe chete here kana kuti chinhu chakaitika kwenguva yakareba?</v>
          </cell>
          <cell r="Q481" t="str">
            <v>no</v>
          </cell>
          <cell r="R481" t="str">
            <v>yes</v>
          </cell>
          <cell r="S481" t="str">
            <v>In your child's case, was HIV disclosure a "one time thing" or something that happened over time?</v>
          </cell>
          <cell r="T481" t="str">
            <v>Panyaya yemwana wenyu, kumuudza paamire paHIV chinhu chakaitika kamwe chete here kana kuti chinhu chakaitika kwenguva yakareba?</v>
          </cell>
        </row>
        <row r="482">
          <cell r="A482" t="str">
            <v>PDQ9</v>
          </cell>
          <cell r="B482" t="str">
            <v>Did you make a plan for how you or someone else would tell your child about [his/her] illness?</v>
          </cell>
          <cell r="C482" t="str">
            <v>Pane hurongwa hwamakaita here hwekuti imimi kana mumwe munhu angaudze sei mwana wenyu maererano nezveurwere hwake?</v>
          </cell>
          <cell r="D482" t="str">
            <v>PDQ</v>
          </cell>
          <cell r="G482">
            <v>9</v>
          </cell>
          <cell r="H482" t="str">
            <v>yndr</v>
          </cell>
          <cell r="I482" t="str">
            <v>disclosed</v>
          </cell>
          <cell r="J482" t="str">
            <v>all</v>
          </cell>
          <cell r="M482">
            <v>2</v>
          </cell>
          <cell r="O482" t="str">
            <v>Did you make a plan for how you or someone else would tell your child about [his/her] status?</v>
          </cell>
          <cell r="P482" t="str">
            <v>Pane hurongwa hwamakaita here hwekuti imimi kana mumwewo munhu angaudze sei mwana wenyu maererano nepaamire?</v>
          </cell>
          <cell r="Q482" t="str">
            <v>yes</v>
          </cell>
          <cell r="R482" t="str">
            <v>yes</v>
          </cell>
          <cell r="S482" t="str">
            <v>Did you make a plan for how you or someone else would tell your child about [his/her] status?</v>
          </cell>
          <cell r="T482" t="str">
            <v>Pane hurongwa hwamakaita here hwekuti imimi kana mumwewo munhu angaudze sei mwana wenyu maererano nepaamire?</v>
          </cell>
        </row>
        <row r="483">
          <cell r="A483" t="str">
            <v>PDQ10</v>
          </cell>
          <cell r="B483" t="str">
            <v>Did you pick a specific day for your child to learn [his/her] HIV status?</v>
          </cell>
          <cell r="C483" t="str">
            <v>Makasarudza zuva rimwe chete here rekuti mwana wenyu azive paamire paHIV?</v>
          </cell>
          <cell r="D483" t="str">
            <v>PDQ</v>
          </cell>
          <cell r="G483">
            <v>10</v>
          </cell>
          <cell r="H483" t="str">
            <v>yndr</v>
          </cell>
          <cell r="I483" t="str">
            <v>disclosed</v>
          </cell>
          <cell r="J483" t="str">
            <v>all</v>
          </cell>
          <cell r="M483">
            <v>2</v>
          </cell>
          <cell r="O483">
            <v>0</v>
          </cell>
          <cell r="P483" t="str">
            <v>Makasarudza zuva here rekuti mwana wenyu azive paamire paHIV?</v>
          </cell>
          <cell r="Q483" t="str">
            <v>no</v>
          </cell>
          <cell r="R483" t="str">
            <v>yes</v>
          </cell>
          <cell r="S483" t="str">
            <v>Did you pick a specific day for your child to learn [his/her] HIV status?</v>
          </cell>
          <cell r="T483" t="str">
            <v>Makasarudza zuva here rekuti mwana wenyu azive paamire paHIV?</v>
          </cell>
        </row>
        <row r="484">
          <cell r="A484" t="str">
            <v>PDQ11</v>
          </cell>
          <cell r="B484" t="str">
            <v>Did the HIV disclosure take place on this day?</v>
          </cell>
          <cell r="C484" t="str">
            <v>Kumuudza paamire paHIV kwakaitika musi uyu here?</v>
          </cell>
          <cell r="D484" t="str">
            <v>PDQ</v>
          </cell>
          <cell r="G484">
            <v>11</v>
          </cell>
          <cell r="H484" t="str">
            <v>disclosureDay</v>
          </cell>
          <cell r="I484" t="str">
            <v>disclosed</v>
          </cell>
          <cell r="J484" t="str">
            <v>all</v>
          </cell>
          <cell r="M484">
            <v>2</v>
          </cell>
          <cell r="O484">
            <v>0</v>
          </cell>
          <cell r="P484">
            <v>0</v>
          </cell>
          <cell r="Q484" t="str">
            <v>no</v>
          </cell>
          <cell r="R484" t="str">
            <v>no</v>
          </cell>
          <cell r="S484" t="str">
            <v>Did the HIV disclosure take place on this day?</v>
          </cell>
          <cell r="T484" t="str">
            <v>Kumuudza paamire paHIV kwakaitika musi uyu here?</v>
          </cell>
        </row>
        <row r="485">
          <cell r="A485" t="str">
            <v>PDQ12</v>
          </cell>
          <cell r="B485" t="str">
            <v>Overall, how would you rate YOUR overall disclosure experience?</v>
          </cell>
          <cell r="C485" t="str">
            <v>Muchitarisa maitikiro azvakaita, mungati imi kumuudza paamire paHIV kwose zvako kwainge kwakadii KWAMURI IMI?</v>
          </cell>
          <cell r="D485" t="str">
            <v>PDQ</v>
          </cell>
          <cell r="G485">
            <v>12</v>
          </cell>
          <cell r="H485" t="str">
            <v>disclosureExperience</v>
          </cell>
          <cell r="I485" t="str">
            <v>disclosed</v>
          </cell>
          <cell r="J485" t="str">
            <v>all</v>
          </cell>
          <cell r="M485">
            <v>2</v>
          </cell>
          <cell r="O485">
            <v>0</v>
          </cell>
          <cell r="P485" t="str">
            <v>Muchifunga pamusoro pezvose hazvo, mungati kumuudza paamire pa HIV kwose zvako kwainge kwakadii KWAMURI IMI?</v>
          </cell>
          <cell r="Q485" t="str">
            <v>no</v>
          </cell>
          <cell r="R485" t="str">
            <v>yes</v>
          </cell>
          <cell r="S485" t="str">
            <v>Overall, how would you rate YOUR overall disclosure experience?</v>
          </cell>
          <cell r="T485" t="str">
            <v>Muchifunga pamusoro pezvose hazvo, mungati kumuudza paamire pa HIV kwose zvako kwainge kwakadii KWAMURI IMI?</v>
          </cell>
        </row>
        <row r="486">
          <cell r="A486" t="str">
            <v>PDQ13</v>
          </cell>
          <cell r="B486" t="str">
            <v>Overall, how would you rate YOUR CHILD'S disclosure experience?</v>
          </cell>
          <cell r="C486" t="str">
            <v>Muchitarisa maitikiro azvakaita, mungati imi kumuudza paamire paHIV kwose zvako kwainge kwakadii KUMWANA WENYU?</v>
          </cell>
          <cell r="D486" t="str">
            <v>PDQ</v>
          </cell>
          <cell r="G486">
            <v>13</v>
          </cell>
          <cell r="H486" t="str">
            <v>disclosureExperience</v>
          </cell>
          <cell r="I486" t="str">
            <v>disclosed</v>
          </cell>
          <cell r="J486" t="str">
            <v>all</v>
          </cell>
          <cell r="M486">
            <v>2</v>
          </cell>
          <cell r="O486">
            <v>0</v>
          </cell>
          <cell r="P486" t="str">
            <v>Muchifunga pamusoro pezvose hazvo, mungati imi kumuudza paamire paHIV kwose zvako kwainge kwakadii KUMWANA WENYU?</v>
          </cell>
          <cell r="Q486" t="str">
            <v>no</v>
          </cell>
          <cell r="R486" t="str">
            <v>yes</v>
          </cell>
          <cell r="S486" t="str">
            <v>Overall, how would you rate YOUR CHILD'S disclosure experience?</v>
          </cell>
          <cell r="T486" t="str">
            <v>Muchifunga pamusoro pezvose hazvo, mungati imi kumuudza paamire paHIV kwose zvako kwainge kwakadii KUMWANA WENYU?</v>
          </cell>
        </row>
        <row r="487">
          <cell r="A487" t="str">
            <v>PDQ14</v>
          </cell>
          <cell r="B487" t="str">
            <v>Did your child get angry?</v>
          </cell>
          <cell r="C487" t="str">
            <v>Mwana wenyu akashatirwa here?</v>
          </cell>
          <cell r="D487" t="str">
            <v>PDQ</v>
          </cell>
          <cell r="G487">
            <v>14</v>
          </cell>
          <cell r="H487" t="str">
            <v>reaction</v>
          </cell>
          <cell r="I487" t="str">
            <v>disclosed</v>
          </cell>
          <cell r="J487" t="str">
            <v>all</v>
          </cell>
          <cell r="M487">
            <v>2</v>
          </cell>
          <cell r="O487">
            <v>0</v>
          </cell>
          <cell r="P487">
            <v>0</v>
          </cell>
          <cell r="Q487" t="str">
            <v>no</v>
          </cell>
          <cell r="R487" t="str">
            <v>no</v>
          </cell>
          <cell r="S487" t="str">
            <v>Did your child get angry?</v>
          </cell>
          <cell r="T487" t="str">
            <v>Mwana wenyu akashatirwa here?</v>
          </cell>
        </row>
        <row r="488">
          <cell r="A488" t="str">
            <v>PDQ15</v>
          </cell>
          <cell r="B488" t="str">
            <v>How long did this last?</v>
          </cell>
          <cell r="C488" t="str">
            <v>Izvi zvakatora nguva yakareba zvakadii?</v>
          </cell>
          <cell r="D488" t="str">
            <v>PDQ</v>
          </cell>
          <cell r="G488">
            <v>15</v>
          </cell>
          <cell r="H488" t="str">
            <v>reactionTime</v>
          </cell>
          <cell r="I488" t="str">
            <v>disclosed</v>
          </cell>
          <cell r="J488" t="str">
            <v>all</v>
          </cell>
          <cell r="M488">
            <v>2</v>
          </cell>
          <cell r="O488">
            <v>0</v>
          </cell>
          <cell r="P488">
            <v>0</v>
          </cell>
          <cell r="Q488" t="str">
            <v>no</v>
          </cell>
          <cell r="R488" t="str">
            <v>no</v>
          </cell>
          <cell r="S488" t="str">
            <v>How long did this last?</v>
          </cell>
          <cell r="T488" t="str">
            <v>Izvi zvakatora nguva yakareba zvakadii?</v>
          </cell>
        </row>
        <row r="489">
          <cell r="A489" t="str">
            <v>PDQ16</v>
          </cell>
          <cell r="B489" t="str">
            <v>Did your child get sad?</v>
          </cell>
          <cell r="C489" t="str">
            <v>Mwana wenyu akasuwa here?</v>
          </cell>
          <cell r="D489" t="str">
            <v>PDQ</v>
          </cell>
          <cell r="G489">
            <v>16</v>
          </cell>
          <cell r="H489" t="str">
            <v>reaction</v>
          </cell>
          <cell r="I489" t="str">
            <v>disclosed</v>
          </cell>
          <cell r="J489" t="str">
            <v>all</v>
          </cell>
          <cell r="M489">
            <v>2</v>
          </cell>
          <cell r="O489">
            <v>0</v>
          </cell>
          <cell r="P489">
            <v>0</v>
          </cell>
          <cell r="Q489" t="str">
            <v>no</v>
          </cell>
          <cell r="R489" t="str">
            <v>no</v>
          </cell>
          <cell r="S489" t="str">
            <v>Did your child get sad?</v>
          </cell>
          <cell r="T489" t="str">
            <v>Mwana wenyu akasuwa here?</v>
          </cell>
        </row>
        <row r="490">
          <cell r="A490" t="str">
            <v>PDQ17</v>
          </cell>
          <cell r="B490" t="str">
            <v>How long did this last?</v>
          </cell>
          <cell r="C490" t="str">
            <v>Izvi zvakatora nguva yakareba zvakadii?</v>
          </cell>
          <cell r="D490" t="str">
            <v>PDQ</v>
          </cell>
          <cell r="G490">
            <v>17</v>
          </cell>
          <cell r="H490" t="str">
            <v>reactionTime</v>
          </cell>
          <cell r="I490" t="str">
            <v>disclosed</v>
          </cell>
          <cell r="J490" t="str">
            <v>all</v>
          </cell>
          <cell r="M490">
            <v>2</v>
          </cell>
          <cell r="O490">
            <v>0</v>
          </cell>
          <cell r="P490">
            <v>0</v>
          </cell>
          <cell r="Q490" t="str">
            <v>no</v>
          </cell>
          <cell r="R490" t="str">
            <v>no</v>
          </cell>
          <cell r="S490" t="str">
            <v>How long did this last?</v>
          </cell>
          <cell r="T490" t="str">
            <v>Izvi zvakatora nguva yakareba zvakadii?</v>
          </cell>
        </row>
        <row r="491">
          <cell r="A491" t="str">
            <v>PDQ18</v>
          </cell>
          <cell r="B491" t="str">
            <v>Did your child ask questions?</v>
          </cell>
          <cell r="C491" t="str">
            <v>Mwana wenyu akabvunza mibvunzo here?</v>
          </cell>
          <cell r="D491" t="str">
            <v>PDQ</v>
          </cell>
          <cell r="G491">
            <v>18</v>
          </cell>
          <cell r="H491" t="str">
            <v>reaction</v>
          </cell>
          <cell r="I491" t="str">
            <v>disclosed</v>
          </cell>
          <cell r="J491" t="str">
            <v>all</v>
          </cell>
          <cell r="M491">
            <v>2</v>
          </cell>
          <cell r="O491">
            <v>0</v>
          </cell>
          <cell r="P491">
            <v>0</v>
          </cell>
          <cell r="Q491" t="str">
            <v>no</v>
          </cell>
          <cell r="R491" t="str">
            <v>no</v>
          </cell>
          <cell r="S491" t="str">
            <v>Did your child ask questions?</v>
          </cell>
          <cell r="T491" t="str">
            <v>Mwana wenyu akabvunza mibvunzo here?</v>
          </cell>
        </row>
        <row r="492">
          <cell r="A492" t="str">
            <v>PDQ19</v>
          </cell>
          <cell r="B492" t="str">
            <v>How long did this last?</v>
          </cell>
          <cell r="C492" t="str">
            <v>Izvi zvakatora nguva yakareba zvakadii?</v>
          </cell>
          <cell r="D492" t="str">
            <v>PDQ</v>
          </cell>
          <cell r="G492">
            <v>19</v>
          </cell>
          <cell r="H492" t="str">
            <v>reactionTime</v>
          </cell>
          <cell r="I492" t="str">
            <v>disclosed</v>
          </cell>
          <cell r="J492" t="str">
            <v>all</v>
          </cell>
          <cell r="M492">
            <v>2</v>
          </cell>
          <cell r="O492">
            <v>0</v>
          </cell>
          <cell r="P492">
            <v>0</v>
          </cell>
          <cell r="Q492" t="str">
            <v>no</v>
          </cell>
          <cell r="R492" t="str">
            <v>no</v>
          </cell>
          <cell r="S492" t="str">
            <v>How long did this last?</v>
          </cell>
          <cell r="T492" t="str">
            <v>Izvi zvakatora nguva yakareba zvakadii?</v>
          </cell>
        </row>
        <row r="493">
          <cell r="A493" t="str">
            <v>PDQ20</v>
          </cell>
          <cell r="B493" t="str">
            <v>Has your child accepted [his/her] status?</v>
          </cell>
          <cell r="C493" t="str">
            <v>Mwana wenyu agamuchira here kuti ane HIV?</v>
          </cell>
          <cell r="D493" t="str">
            <v>PDQ</v>
          </cell>
          <cell r="G493">
            <v>20</v>
          </cell>
          <cell r="H493" t="str">
            <v>yndr</v>
          </cell>
          <cell r="I493" t="str">
            <v>disclosed</v>
          </cell>
          <cell r="J493" t="str">
            <v>all</v>
          </cell>
          <cell r="M493">
            <v>2</v>
          </cell>
          <cell r="O493">
            <v>0</v>
          </cell>
          <cell r="P493" t="str">
            <v>Mwana wenyu akamuchira here paamire maererano ne HIV?</v>
          </cell>
          <cell r="Q493" t="str">
            <v>no</v>
          </cell>
          <cell r="R493" t="str">
            <v>yes</v>
          </cell>
          <cell r="S493" t="str">
            <v>Has your child accepted [his/her] status?</v>
          </cell>
          <cell r="T493" t="str">
            <v>Mwana wenyu akamuchira here paamire maererano ne HIV?</v>
          </cell>
        </row>
        <row r="494">
          <cell r="A494" t="str">
            <v>PDQ21</v>
          </cell>
          <cell r="B494" t="str">
            <v>How long did it take for your child to accept [his/her] status?</v>
          </cell>
          <cell r="C494" t="str">
            <v>Zvakatora nguva yakareba zvakadii kuti mwana wenyu agamuchire paamire?</v>
          </cell>
          <cell r="D494" t="str">
            <v>PDQ</v>
          </cell>
          <cell r="G494">
            <v>21</v>
          </cell>
          <cell r="H494" t="str">
            <v>acceptTime</v>
          </cell>
          <cell r="I494" t="str">
            <v>disclosed</v>
          </cell>
          <cell r="J494" t="str">
            <v>all</v>
          </cell>
          <cell r="M494">
            <v>2</v>
          </cell>
          <cell r="O494">
            <v>0</v>
          </cell>
          <cell r="P494">
            <v>0</v>
          </cell>
          <cell r="Q494" t="str">
            <v>no</v>
          </cell>
          <cell r="R494" t="str">
            <v>no</v>
          </cell>
          <cell r="S494" t="str">
            <v>How long did it take for your child to accept [his/her] status?</v>
          </cell>
          <cell r="T494" t="str">
            <v>Zvakatora nguva yakareba zvakadii kuti mwana wenyu agamuchire paamire?</v>
          </cell>
        </row>
        <row r="495">
          <cell r="A495" t="str">
            <v>PDQ22</v>
          </cell>
          <cell r="B495" t="str">
            <v>Looking back, do you think disclosure was a good thing for your child?</v>
          </cell>
          <cell r="C495" t="str">
            <v>Muchirangarira zvakaitika, munofunga kuti kuudza mwana wenyu nezvekuve kwake nehutachiwana hweHIV chaiva chinhu chakamunakira here?</v>
          </cell>
          <cell r="D495" t="str">
            <v>PDQ</v>
          </cell>
          <cell r="G495">
            <v>22</v>
          </cell>
          <cell r="H495" t="str">
            <v>yndr</v>
          </cell>
          <cell r="I495" t="str">
            <v>disclosed</v>
          </cell>
          <cell r="J495" t="str">
            <v>all</v>
          </cell>
          <cell r="M495">
            <v>2</v>
          </cell>
          <cell r="O495">
            <v>0</v>
          </cell>
          <cell r="P495">
            <v>0</v>
          </cell>
          <cell r="Q495" t="str">
            <v>no</v>
          </cell>
          <cell r="R495" t="str">
            <v>no</v>
          </cell>
          <cell r="S495" t="str">
            <v>Looking back, do you think disclosure was a good thing for your child?</v>
          </cell>
          <cell r="T495" t="str">
            <v>Muchirangarira zvakaitika, munofunga kuti kuudza mwana wenyu nezvekuve kwake nehutachiwana hweHIV chaiva chinhu chakamunakira here?</v>
          </cell>
        </row>
        <row r="496">
          <cell r="A496" t="str">
            <v>PDQ23</v>
          </cell>
          <cell r="B496" t="str">
            <v>Looking back, do you think your child learned about [his/her] illness at a good age?</v>
          </cell>
          <cell r="C496" t="str">
            <v>Muchirangarira zvakaitika, munofunga mwana wenyu akaziva nezveurwere hwake pazera rakanaka here?</v>
          </cell>
          <cell r="D496" t="str">
            <v>PDQ</v>
          </cell>
          <cell r="G496">
            <v>23</v>
          </cell>
          <cell r="H496" t="str">
            <v>goodAge</v>
          </cell>
          <cell r="I496" t="str">
            <v>disclosed</v>
          </cell>
          <cell r="J496" t="str">
            <v>all</v>
          </cell>
          <cell r="M496">
            <v>2</v>
          </cell>
          <cell r="O496" t="str">
            <v>Looking back, do you think your child learned about [his/her] status at a good age?</v>
          </cell>
          <cell r="P496" t="str">
            <v>Muchirangarira zvakaitika, munofunga mwana wenyu akaziva paamire pazera rakanaka here?</v>
          </cell>
          <cell r="Q496" t="str">
            <v>yes</v>
          </cell>
          <cell r="R496" t="str">
            <v>yes</v>
          </cell>
          <cell r="S496" t="str">
            <v>Looking back, do you think your child learned about [his/her] status at a good age?</v>
          </cell>
          <cell r="T496" t="str">
            <v>Muchirangarira zvakaitika, munofunga mwana wenyu akaziva paamire pazera rakanaka here?</v>
          </cell>
        </row>
        <row r="497">
          <cell r="A497" t="str">
            <v>PDQ24</v>
          </cell>
          <cell r="B497" t="str">
            <v>If it were possible to go back in time, would you change anything about how your child learned about [his/her] illness?</v>
          </cell>
          <cell r="C497" t="str">
            <v>Dai zvaikwanisika kudzokera kumashure, pane zvamungashandure here pamaziviro akaita mwana wenyu nezveurwere hwake?</v>
          </cell>
          <cell r="D497" t="str">
            <v>PDQ</v>
          </cell>
          <cell r="G497">
            <v>24</v>
          </cell>
          <cell r="H497" t="str">
            <v>yndr</v>
          </cell>
          <cell r="I497" t="str">
            <v>disclosed</v>
          </cell>
          <cell r="J497" t="str">
            <v>all</v>
          </cell>
          <cell r="M497">
            <v>2</v>
          </cell>
          <cell r="O497" t="str">
            <v>If it were possible to go back in time, would you change anything about how your child learned about [his/her] status?</v>
          </cell>
          <cell r="P497" t="str">
            <v>Dai zvaikwanisika kudzokera kumashure, pane zvamungashandure here pamaziviro akaita mwana wenyu paamire?</v>
          </cell>
          <cell r="Q497" t="str">
            <v>yes</v>
          </cell>
          <cell r="R497" t="str">
            <v>yes</v>
          </cell>
          <cell r="S497" t="str">
            <v>If it were possible to go back in time, would you change anything about how your child learned about [his/her] status?</v>
          </cell>
          <cell r="T497" t="str">
            <v>Dai zvaikwanisika kudzokera kumashure, pane zvamungashandure here pamaziviro akaita mwana wenyu paamire?</v>
          </cell>
        </row>
        <row r="498">
          <cell r="A498" t="str">
            <v>PDQ25</v>
          </cell>
          <cell r="B498" t="str">
            <v>What would you have changed? [open]</v>
          </cell>
          <cell r="C498" t="str">
            <v>Ndezvipi zvamaishandura/Chii chamaishandura?</v>
          </cell>
          <cell r="D498" t="str">
            <v>PDQ</v>
          </cell>
          <cell r="G498">
            <v>25</v>
          </cell>
          <cell r="I498" t="str">
            <v>disclosed</v>
          </cell>
          <cell r="J498" t="str">
            <v>all</v>
          </cell>
          <cell r="M498">
            <v>2</v>
          </cell>
          <cell r="O498" t="str">
            <v>What would you have changed? [open]</v>
          </cell>
          <cell r="P498" t="str">
            <v>Ndezvipi zvamaizoshandura/Chii chamaishandura?</v>
          </cell>
          <cell r="Q498" t="str">
            <v>yes</v>
          </cell>
          <cell r="R498" t="str">
            <v>yes</v>
          </cell>
          <cell r="S498" t="str">
            <v>What would you have changed? [open]</v>
          </cell>
          <cell r="T498" t="str">
            <v>Ndezvipi zvamaizoshandura/Chii chamaishandura?</v>
          </cell>
        </row>
        <row r="499">
          <cell r="A499" t="str">
            <v>PDQ26</v>
          </cell>
          <cell r="B499" t="str">
            <v>Please compare your child's adherence to [his/her] medication during the time before [he/she] learned the truth about [his/her] illness to [his/her] adherence today. Has it gotten worse, better, or stayed the same?</v>
          </cell>
          <cell r="C499" t="str">
            <v>Ndapota enzanisai matorero aiita mwana wenyu mushonga sezvinotarisirwa panguva yaakanga asati ava kuziva chokwadi  naiyezvino paava kuziva chokwadi maererano nezveurwere hwake. Zvanyanya kuipa here, zvavanani kana kuti zvakaramba zvakaita sezvazvaive zviri kare here?</v>
          </cell>
          <cell r="D499" t="str">
            <v>PDQ</v>
          </cell>
          <cell r="G499">
            <v>26</v>
          </cell>
          <cell r="H499" t="str">
            <v>adherence</v>
          </cell>
          <cell r="I499" t="str">
            <v>disclosed</v>
          </cell>
          <cell r="J499" t="str">
            <v>all</v>
          </cell>
          <cell r="M499">
            <v>2</v>
          </cell>
          <cell r="O499" t="str">
            <v>Please compare your child's adherence to [his/her] medication during the time before [he/she] learned the truth about [his/her] status to [his/her] adherence today. Has it gotten worse, better, or stayed the same?</v>
          </cell>
          <cell r="P499" t="str">
            <v>Ndapota enzanisai matorero aiita mwana wenyu mushonga sezvinotarisirwa panguva yaakanga asati ava kuziva chokwadi  naiyezvino paava kuziva chokwadi maererano nepaamire. Zvanyanya kuipa here, zvavanani kana kuti zvakaramba zvakaita sezvazvaive zviri kare here?</v>
          </cell>
          <cell r="Q499" t="str">
            <v>yes</v>
          </cell>
          <cell r="R499" t="str">
            <v>yes</v>
          </cell>
          <cell r="S499" t="str">
            <v>Please compare your child's adherence to [his/her] medication during the time before [he/she] learned the truth about [his/her] status to [his/her] adherence today. Has it gotten worse, better, or stayed the same?</v>
          </cell>
          <cell r="T499" t="str">
            <v>Ndapota enzanisai matorero aiita mwana wenyu mushonga sezvinotarisirwa panguva yaakanga asati ava kuziva chokwadi  naiyezvino paava kuziva chokwadi maererano nepaamire. Zvanyanya kuipa here, zvavanani kana kuti zvakaramba zvakaita sezvazvaive zviri kare here?</v>
          </cell>
        </row>
        <row r="500">
          <cell r="A500" t="str">
            <v>doesKnow16a</v>
          </cell>
          <cell r="B500" t="str">
            <v>How do you know this? [open]</v>
          </cell>
          <cell r="C500" t="str">
            <v>Munozviziva sei? [open]</v>
          </cell>
          <cell r="D500" t="str">
            <v>doesKnow</v>
          </cell>
          <cell r="E500" t="str">
            <v>partial or full disclosure (actual act of)</v>
          </cell>
          <cell r="F500">
            <v>74</v>
          </cell>
          <cell r="G500" t="str">
            <v>16a</v>
          </cell>
          <cell r="I500" t="str">
            <v>all</v>
          </cell>
          <cell r="J500" t="str">
            <v>all</v>
          </cell>
          <cell r="M500">
            <v>2</v>
          </cell>
          <cell r="O500" t="e">
            <v>#N/A</v>
          </cell>
          <cell r="P500" t="e">
            <v>#N/A</v>
          </cell>
          <cell r="Q500" t="str">
            <v>no</v>
          </cell>
          <cell r="R500" t="str">
            <v>no</v>
          </cell>
          <cell r="S500" t="str">
            <v>How do you know this? [open]</v>
          </cell>
          <cell r="T500" t="str">
            <v>Munozviziva sei? [open]</v>
          </cell>
        </row>
        <row r="501">
          <cell r="A501" t="str">
            <v>doesKnow16b</v>
          </cell>
          <cell r="B501" t="str">
            <v>Why do you think that? [open]</v>
          </cell>
          <cell r="C501" t="str">
            <v>Sei muchifunga kudaro? [open]</v>
          </cell>
          <cell r="D501" t="str">
            <v>doesKnow</v>
          </cell>
          <cell r="E501" t="str">
            <v>partial or full disclosure (actual act of)</v>
          </cell>
          <cell r="F501">
            <v>74</v>
          </cell>
          <cell r="G501" t="str">
            <v>16b</v>
          </cell>
          <cell r="I501" t="str">
            <v>all</v>
          </cell>
          <cell r="J501" t="str">
            <v>all</v>
          </cell>
          <cell r="M501">
            <v>2</v>
          </cell>
          <cell r="O501" t="e">
            <v>#N/A</v>
          </cell>
          <cell r="P501" t="e">
            <v>#N/A</v>
          </cell>
          <cell r="Q501" t="str">
            <v>no</v>
          </cell>
          <cell r="R501" t="str">
            <v>no</v>
          </cell>
          <cell r="S501" t="str">
            <v>Why do you think that? [open]</v>
          </cell>
          <cell r="T501" t="str">
            <v>Sei muchifunga kudaro? [open]</v>
          </cell>
        </row>
        <row r="502">
          <cell r="A502" t="str">
            <v>doesKnow16c</v>
          </cell>
          <cell r="B502" t="str">
            <v>Have you ever heard the child talk about themselves as being infected with HIV?</v>
          </cell>
          <cell r="C502" t="str">
            <v>Makambonzwa here mwana wenyu achitaura iye kuti ane HIV?</v>
          </cell>
          <cell r="D502" t="str">
            <v>doesKnow</v>
          </cell>
          <cell r="E502" t="str">
            <v>partial or full disclosure (actual act of)</v>
          </cell>
          <cell r="F502">
            <v>74</v>
          </cell>
          <cell r="G502" t="str">
            <v>16c</v>
          </cell>
          <cell r="H502" t="str">
            <v>ynr</v>
          </cell>
          <cell r="I502" t="str">
            <v>all</v>
          </cell>
          <cell r="J502" t="str">
            <v>all</v>
          </cell>
          <cell r="M502">
            <v>2</v>
          </cell>
          <cell r="O502" t="e">
            <v>#N/A</v>
          </cell>
          <cell r="P502" t="e">
            <v>#N/A</v>
          </cell>
          <cell r="Q502" t="str">
            <v>no</v>
          </cell>
          <cell r="R502" t="str">
            <v>no</v>
          </cell>
          <cell r="S502" t="str">
            <v>Have you ever heard the child talk about themselves as being infected with HIV?</v>
          </cell>
          <cell r="T502" t="str">
            <v>Makambonzwa here mwana wenyu achitaura iye kuti ane HIV?</v>
          </cell>
        </row>
        <row r="503">
          <cell r="A503" t="str">
            <v>doesKnow16d</v>
          </cell>
          <cell r="B503" t="str">
            <v>Just to confirm, you are certain that your child knows that [he/she] is HIV positive? [if the caregiver is unsure, swipe back to correct previous answer]</v>
          </cell>
          <cell r="C503" t="str">
            <v>Kungove nechokwadi, mune chokwadi here kuti mwana wenyu anoziva kuti ane hutachiona hweHIV?</v>
          </cell>
          <cell r="D503" t="str">
            <v>doesKnow</v>
          </cell>
          <cell r="E503" t="str">
            <v>partial or full disclosure (actual act of)</v>
          </cell>
          <cell r="G503" t="str">
            <v>16d</v>
          </cell>
          <cell r="H503" t="str">
            <v>yn</v>
          </cell>
          <cell r="I503" t="str">
            <v>all</v>
          </cell>
          <cell r="J503" t="str">
            <v>all</v>
          </cell>
          <cell r="M503">
            <v>3</v>
          </cell>
          <cell r="O503" t="e">
            <v>#N/A</v>
          </cell>
          <cell r="P503" t="e">
            <v>#N/A</v>
          </cell>
          <cell r="Q503" t="str">
            <v>no</v>
          </cell>
          <cell r="R503" t="str">
            <v>no</v>
          </cell>
          <cell r="S503" t="str">
            <v>Just to confirm, you are certain that your child knows that [he/she] is HIV positive? [if the caregiver is unsure, swipe back to correct previous answer]</v>
          </cell>
          <cell r="T503" t="str">
            <v>Kungove nechokwadi, mune chokwadi here kuti mwana wenyu anoziva kuti ane hutachiona hweHIV?</v>
          </cell>
        </row>
        <row r="504">
          <cell r="A504" t="str">
            <v>MISC99</v>
          </cell>
          <cell r="B504" t="str">
            <v>Earlier I asked you a question about how you are feeling, and you said that you sometimes think of hurting yourself or that you might be better off dead. I want to be sure that you know that there are people who can help you to feel better. May I have your permission to ask your CHASA or someone from BHASO to follow-up with you?</v>
          </cell>
          <cell r="C504" t="str">
            <v>Pane pandambokubvunzai kuti mukunzwa sei mukati dzimwe nguva ndinofunga kuzvikuvadza neimwe nzira kana  kuti zviri nani kufa. Ndinoda kuti muzive kuti pane vanhu vanogona kuti munzwe zviri nani. Ndirikumbirawo mvumo yenyu yekuti ndiudze vanhu veCHASA kana veBHASA kuti vakuteverereyi vachikupayi rubetsero.</v>
          </cell>
          <cell r="D504" t="str">
            <v>MISC</v>
          </cell>
          <cell r="G504">
            <v>99</v>
          </cell>
          <cell r="O504" t="e">
            <v>#N/A</v>
          </cell>
          <cell r="P504" t="e">
            <v>#N/A</v>
          </cell>
          <cell r="Q504" t="str">
            <v>no</v>
          </cell>
          <cell r="R504" t="str">
            <v>no</v>
          </cell>
          <cell r="S504" t="str">
            <v>Earlier I asked you a question about how you are feeling, and you said that you sometimes think of hurting yourself or that you might be better off dead. I want to be sure that you know that there are people who can help you to feel better. May I have your permission to ask your CHASA or someone from BHASO to follow-up with you?</v>
          </cell>
          <cell r="T504" t="str">
            <v>Pane pandambokubvunzai kuti mukunzwa sei mukati dzimwe nguva ndinofunga kuzvikuvadza neimwe nzira kana  kuti zviri nani kufa. Ndinoda kuti muzive kuti pane vanhu vanogona kuti munzwe zviri nani. Ndirikumbirawo mvumo yenyu yekuti ndiudze vanhu veCHASA kana veBHASA kuti vakuteverereyi vachikupayi rubetsero.</v>
          </cell>
        </row>
        <row r="505">
          <cell r="A505" t="str">
            <v>DHS7W111c</v>
          </cell>
          <cell r="B505" t="str">
            <v>[record reading result]</v>
          </cell>
          <cell r="C505" t="str">
            <v>[record reading result]</v>
          </cell>
          <cell r="D505" t="str">
            <v>DHS7W</v>
          </cell>
          <cell r="G505" t="str">
            <v>111c</v>
          </cell>
          <cell r="O505" t="e">
            <v>#N/A</v>
          </cell>
          <cell r="P505" t="e">
            <v>#N/A</v>
          </cell>
          <cell r="Q505" t="str">
            <v>no</v>
          </cell>
          <cell r="R505" t="str">
            <v>no</v>
          </cell>
          <cell r="S505" t="str">
            <v>[record reading result]</v>
          </cell>
          <cell r="T505" t="str">
            <v>[record reading result]</v>
          </cell>
        </row>
        <row r="506">
          <cell r="A506" t="str">
            <v>MISC100</v>
          </cell>
          <cell r="B506" t="str">
            <v>[Please use your judgment and offer words of encouragement if you think this section was particularly difficult.]</v>
          </cell>
          <cell r="C506" t="str">
            <v>[Please use your judgment and offer words of encouragement if you think this section was particularly difficult.]</v>
          </cell>
          <cell r="D506" t="str">
            <v>MISC</v>
          </cell>
          <cell r="G506">
            <v>100</v>
          </cell>
          <cell r="O506" t="e">
            <v>#N/A</v>
          </cell>
          <cell r="P506" t="e">
            <v>#N/A</v>
          </cell>
          <cell r="Q506" t="str">
            <v>no</v>
          </cell>
          <cell r="R506" t="str">
            <v>no</v>
          </cell>
          <cell r="S506" t="str">
            <v>[Please use your judgment and offer words of encouragement if you think this section was particularly difficult.]</v>
          </cell>
          <cell r="T506" t="str">
            <v>[Please use your judgment and offer words of encouragement if you think this section was particularly difficult.]</v>
          </cell>
        </row>
        <row r="507">
          <cell r="A507" t="str">
            <v>MISC20</v>
          </cell>
          <cell r="B507" t="str">
            <v>Do you share parenting responsibilities for this child with anyone else?</v>
          </cell>
          <cell r="C507" t="str">
            <v>Pane mumwe munhu ari kukubatsirai kuchengeta mwana uyu here?</v>
          </cell>
          <cell r="D507" t="str">
            <v>MISC</v>
          </cell>
          <cell r="G507">
            <v>20</v>
          </cell>
          <cell r="O507" t="e">
            <v>#N/A</v>
          </cell>
          <cell r="P507" t="e">
            <v>#N/A</v>
          </cell>
          <cell r="Q507" t="str">
            <v>no</v>
          </cell>
          <cell r="R507" t="str">
            <v>no</v>
          </cell>
          <cell r="S507" t="str">
            <v>Do you share parenting responsibilities for this child with anyone else?</v>
          </cell>
          <cell r="T507" t="str">
            <v>Pane mumwe munhu ari kukubatsirai kuchengeta mwana uyu here?</v>
          </cell>
        </row>
        <row r="508">
          <cell r="A508" t="str">
            <v>MISC21</v>
          </cell>
          <cell r="B508" t="str">
            <v>Did your child learn about their status on the same that YOU learned about your child's status?</v>
          </cell>
          <cell r="C508" t="str">
            <v>Mwana wenyu akaziva nezveStatus yake zuva rimwe chete nemi here?</v>
          </cell>
          <cell r="D508" t="str">
            <v>MISC</v>
          </cell>
          <cell r="G508">
            <v>21</v>
          </cell>
          <cell r="O508" t="e">
            <v>#N/A</v>
          </cell>
          <cell r="P508" t="e">
            <v>#N/A</v>
          </cell>
          <cell r="Q508" t="str">
            <v>no</v>
          </cell>
          <cell r="R508" t="str">
            <v>no</v>
          </cell>
          <cell r="S508" t="str">
            <v>Did your child learn about their status on the same that YOU learned about your child's status?</v>
          </cell>
          <cell r="T508" t="str">
            <v>Mwana wenyu akaziva nezveStatus yake zuva rimwe chete nemi here?</v>
          </cell>
        </row>
        <row r="509">
          <cell r="A509" t="str">
            <v>MISC22</v>
          </cell>
          <cell r="B509" t="str">
            <v>[Confirm with the caregiver that he or she essentially had no time to even think about preparing the child for disclosure. It happened too quickly. If this is wrong, swipe back. If this is correct, confirm by selecting 'yes'.]</v>
          </cell>
          <cell r="C509" t="str">
            <v>[Confirm with the caregiver that he or she essentially had no time to even think about preparing the child for disclosure. It happened too quickly. If this is wrong, swipe back. If this is correct, confirm by selecting 'yes'.]</v>
          </cell>
          <cell r="D509" t="str">
            <v>MISC</v>
          </cell>
          <cell r="G509">
            <v>22</v>
          </cell>
          <cell r="O509" t="e">
            <v>#N/A</v>
          </cell>
          <cell r="P509" t="e">
            <v>#N/A</v>
          </cell>
          <cell r="Q509" t="str">
            <v>no</v>
          </cell>
          <cell r="R509" t="str">
            <v>no</v>
          </cell>
          <cell r="S509" t="str">
            <v>[Confirm with the caregiver that he or she essentially had no time to even think about preparing the child for disclosure. It happened too quickly. If this is wrong, swipe back. If this is correct, confirm by selecting 'yes'.]</v>
          </cell>
          <cell r="T509" t="str">
            <v>[Confirm with the caregiver that he or she essentially had no time to even think about preparing the child for disclosure. It happened too quickly. If this is wrong, swipe back. If this is correct, confirm by selecting 'yes'.]</v>
          </cell>
        </row>
        <row r="510">
          <cell r="A510" t="str">
            <v>MISC23</v>
          </cell>
          <cell r="B510" t="str">
            <v>[Is the caregiver male or female?]</v>
          </cell>
          <cell r="C510" t="str">
            <v>[Is the caregiver male or female?]</v>
          </cell>
          <cell r="D510" t="str">
            <v>MISC</v>
          </cell>
          <cell r="G510">
            <v>23</v>
          </cell>
          <cell r="O510" t="e">
            <v>#N/A</v>
          </cell>
          <cell r="P510" t="e">
            <v>#N/A</v>
          </cell>
          <cell r="Q510" t="str">
            <v>no</v>
          </cell>
          <cell r="R510" t="str">
            <v>no</v>
          </cell>
          <cell r="S510" t="str">
            <v>[Is the caregiver male or female?]</v>
          </cell>
          <cell r="T510" t="str">
            <v>[Is the caregiver male or female?]</v>
          </cell>
        </row>
        <row r="511">
          <cell r="A511" t="str">
            <v>MISC24</v>
          </cell>
          <cell r="B511" t="str">
            <v>How long have you been a primary caregiver for this child? [enter years]</v>
          </cell>
          <cell r="C511" t="str">
            <v>How long have you been a primary caregiver for this child? [enter years]</v>
          </cell>
          <cell r="D511" t="str">
            <v>MISC</v>
          </cell>
          <cell r="G511">
            <v>24</v>
          </cell>
          <cell r="O511" t="e">
            <v>#N/A</v>
          </cell>
          <cell r="P511" t="e">
            <v>#N/A</v>
          </cell>
          <cell r="Q511" t="str">
            <v>no</v>
          </cell>
          <cell r="R511" t="str">
            <v>no</v>
          </cell>
          <cell r="S511" t="str">
            <v>How long have you been a primary caregiver for this child? [enter years]</v>
          </cell>
          <cell r="T511" t="str">
            <v>How long have you been a primary caregiver for this child? [enter years]</v>
          </cell>
        </row>
        <row r="512">
          <cell r="A512" t="str">
            <v>MISC25</v>
          </cell>
          <cell r="B512" t="str">
            <v>Do you still live in the same household as you did in June/July?</v>
          </cell>
          <cell r="C512" t="str">
            <v>Muchiri kugara pamusha umwechete wamaigara muna June/ July?</v>
          </cell>
          <cell r="D512" t="str">
            <v>MISC</v>
          </cell>
          <cell r="G512">
            <v>25</v>
          </cell>
          <cell r="O512" t="e">
            <v>#N/A</v>
          </cell>
          <cell r="P512" t="e">
            <v>#N/A</v>
          </cell>
          <cell r="Q512" t="str">
            <v>no</v>
          </cell>
          <cell r="R512" t="str">
            <v>no</v>
          </cell>
          <cell r="S512" t="str">
            <v>Do you still live in the same household as you did in June/July?</v>
          </cell>
          <cell r="T512" t="str">
            <v>Muchiri kugara pamusha umwechete wamaigara muna June/ July?</v>
          </cell>
        </row>
        <row r="513">
          <cell r="A513" t="str">
            <v>MISC26</v>
          </cell>
          <cell r="B513" t="str">
            <v>In the last survey you reported that you were ${mBase}. Has there been any change in your marital status since we talked with you in June/July?</v>
          </cell>
          <cell r="C513" t="str">
            <v>Muhurukuro dzatakamboita nemi makatizivisa kuti ${mBase}. Pane here shanduko muwanano yenyu kubvira patapedzisira kutawura nemi muna June /July?</v>
          </cell>
          <cell r="D513" t="str">
            <v>MISC</v>
          </cell>
          <cell r="G513">
            <v>26</v>
          </cell>
          <cell r="O513" t="e">
            <v>#N/A</v>
          </cell>
          <cell r="P513" t="e">
            <v>#N/A</v>
          </cell>
          <cell r="Q513" t="str">
            <v>no</v>
          </cell>
          <cell r="R513" t="str">
            <v>no</v>
          </cell>
          <cell r="S513" t="str">
            <v>In the last survey you reported that you were ${mBase}. Has there been any change in your marital status since we talked with you in June/July?</v>
          </cell>
          <cell r="T513" t="str">
            <v>Muhurukuro dzatakamboita nemi makatizivisa kuti ${mBase}. Pane here shanduko muwanano yenyu kubvira patapedzisira kutawura nemi muna June /July?</v>
          </cell>
        </row>
        <row r="514">
          <cell r="A514" t="str">
            <v>doesKnow6mo</v>
          </cell>
          <cell r="B514" t="str">
            <v>When we talked with you in June/July, you said that ${childName} did NOT know that he/she is HIV positive. I'm going to ask you a few follow-up questions about what ${childName} knows and does not know TODAY.</v>
          </cell>
          <cell r="C514" t="str">
            <v>Pataka tawura nemi muna June/July makatawura kuti ${childName} haazive kuti ari HIV positive. Ndave kuda kukubvunzai mibvunzo mishoma yakanangana nezvinozivikanwa uye zvisingazivikanwe na ${childName} nhasi?</v>
          </cell>
          <cell r="D514" t="str">
            <v>doesKnow</v>
          </cell>
          <cell r="G514" t="str">
            <v>6mo</v>
          </cell>
          <cell r="O514" t="e">
            <v>#N/A</v>
          </cell>
          <cell r="P514" t="e">
            <v>#N/A</v>
          </cell>
          <cell r="Q514" t="str">
            <v>no</v>
          </cell>
          <cell r="R514" t="str">
            <v>no</v>
          </cell>
          <cell r="S514" t="str">
            <v>When we talked with you in June/July, you said that ${childName} did NOT know that he/she is HIV positive. I'm going to ask you a few follow-up questions about what ${childName} knows and does not know TODAY.</v>
          </cell>
          <cell r="T514" t="str">
            <v>Pataka tawura nemi muna June/July makatawura kuti ${childName} haazive kuti ari HIV positive. Ndave kuda kukubvunzai mibvunzo mishoma yakanangana nezvinozivikanwa uye zvisingazivikanwe na ${childName} nhasi?</v>
          </cell>
        </row>
        <row r="515">
          <cell r="A515" t="str">
            <v>doesKnow15When</v>
          </cell>
          <cell r="B515" t="str">
            <v>When did your child learn this information?</v>
          </cell>
          <cell r="C515" t="str">
            <v>Mwana wenyu akaziva izvi rinhi?</v>
          </cell>
          <cell r="D515" t="str">
            <v>doesKnow</v>
          </cell>
          <cell r="G515" t="str">
            <v>15When</v>
          </cell>
          <cell r="O515" t="e">
            <v>#N/A</v>
          </cell>
          <cell r="P515" t="e">
            <v>#N/A</v>
          </cell>
          <cell r="Q515" t="str">
            <v>no</v>
          </cell>
          <cell r="R515" t="str">
            <v>no</v>
          </cell>
          <cell r="S515" t="str">
            <v>When did your child learn this information?</v>
          </cell>
          <cell r="T515" t="str">
            <v>Mwana wenyu akaziva izvi rinhi?</v>
          </cell>
        </row>
        <row r="516">
          <cell r="A516" t="str">
            <v>doesKnow19When</v>
          </cell>
          <cell r="B516" t="str">
            <v>When did your child learn this information?</v>
          </cell>
          <cell r="C516" t="str">
            <v>Mwana wenyu akaziva izvi rinhi?</v>
          </cell>
          <cell r="D516" t="str">
            <v>doesKnow</v>
          </cell>
          <cell r="G516" t="str">
            <v>19When</v>
          </cell>
          <cell r="O516" t="e">
            <v>#N/A</v>
          </cell>
          <cell r="P516" t="e">
            <v>#N/A</v>
          </cell>
          <cell r="Q516" t="str">
            <v>no</v>
          </cell>
          <cell r="R516" t="str">
            <v>no</v>
          </cell>
          <cell r="S516" t="str">
            <v>When did your child learn this information?</v>
          </cell>
          <cell r="T516" t="str">
            <v>Mwana wenyu akaziva izvi rinhi?</v>
          </cell>
        </row>
        <row r="517">
          <cell r="A517" t="str">
            <v>doesKnow23When</v>
          </cell>
          <cell r="B517" t="str">
            <v>When did your child learn this information?</v>
          </cell>
          <cell r="C517" t="str">
            <v>Mwana wenyu akaziva izvi rinhi?</v>
          </cell>
          <cell r="D517" t="str">
            <v>doesKnow</v>
          </cell>
          <cell r="G517" t="str">
            <v>23When</v>
          </cell>
          <cell r="O517" t="e">
            <v>#N/A</v>
          </cell>
          <cell r="P517" t="e">
            <v>#N/A</v>
          </cell>
          <cell r="Q517" t="str">
            <v>no</v>
          </cell>
          <cell r="R517" t="str">
            <v>no</v>
          </cell>
          <cell r="S517" t="str">
            <v>When did your child learn this information?</v>
          </cell>
          <cell r="T517" t="str">
            <v>Mwana wenyu akaziva izvi rinhi?</v>
          </cell>
        </row>
        <row r="518">
          <cell r="A518" t="str">
            <v>doesKnow27When</v>
          </cell>
          <cell r="B518" t="str">
            <v>When did your child learn this information?</v>
          </cell>
          <cell r="C518" t="str">
            <v>Mwana wenyu akaziva izvi rinhi?</v>
          </cell>
          <cell r="D518" t="str">
            <v>doesKnow</v>
          </cell>
          <cell r="G518" t="str">
            <v>27When</v>
          </cell>
          <cell r="O518" t="e">
            <v>#N/A</v>
          </cell>
          <cell r="P518" t="e">
            <v>#N/A</v>
          </cell>
          <cell r="Q518" t="str">
            <v>no</v>
          </cell>
          <cell r="R518" t="str">
            <v>no</v>
          </cell>
          <cell r="S518" t="str">
            <v>When did your child learn this information?</v>
          </cell>
          <cell r="T518" t="str">
            <v>Mwana wenyu akaziva izvi rinhi?</v>
          </cell>
        </row>
        <row r="519">
          <cell r="A519" t="str">
            <v>doesKnow12now</v>
          </cell>
          <cell r="B519" t="str">
            <v>Previously, you said that ${childName} ${dk12} that [he/she] has some type of medical condition that requires ongoing treatment. How about now? Does [he/she] know that [he/she] has some type of medical condition that requires ongoing treatment?</v>
          </cell>
          <cell r="C519" t="str">
            <v>Muhurukuro dzatakamboita makati ${childName} ${dk12} kuti ane hurwere hunoda kuti arambe achinwa mapiritsi nemushonga. Ko izvezvi? Anoziva here kuti ane urwere hunoda kuti munhu arambe achingonwa mapiritsi/mushonga?</v>
          </cell>
          <cell r="D519" t="str">
            <v>doesKnow</v>
          </cell>
          <cell r="G519" t="str">
            <v>12now</v>
          </cell>
          <cell r="O519" t="e">
            <v>#N/A</v>
          </cell>
          <cell r="P519" t="e">
            <v>#N/A</v>
          </cell>
          <cell r="Q519" t="str">
            <v>no</v>
          </cell>
          <cell r="R519" t="str">
            <v>no</v>
          </cell>
          <cell r="S519" t="str">
            <v>Previously, you said that ${childName} ${dk12} that [he/she] has some type of medical condition that requires ongoing treatment. How about now? Does [he/she] know that [he/she] has some type of medical condition that requires ongoing treatment?</v>
          </cell>
          <cell r="T519" t="str">
            <v>Muhurukuro dzatakamboita makati ${childName} ${dk12} kuti ane hurwere hunoda kuti arambe achinwa mapiritsi nemushonga. Ko izvezvi? Anoziva here kuti ane urwere hunoda kuti munhu arambe achingonwa mapiritsi/mushonga?</v>
          </cell>
        </row>
        <row r="520">
          <cell r="A520" t="str">
            <v>doesKnow16now</v>
          </cell>
          <cell r="B520" t="str">
            <v>Previously, you said that ${childName} ${dk16} that the medical condition [he/she] has is called HIV. How about now? Does [he/she] know that the medical condition [he/she] has is called HIV?</v>
          </cell>
          <cell r="C520" t="str">
            <v>Patakaita hurukuro makati ${childName} ${dk16} kuti hurwere hwaainahwo hunonzi HIV. Ko izvezvi? Anoziva here kuti urwere hwaanahwo hunonzi HIV?</v>
          </cell>
          <cell r="D520" t="str">
            <v>doesKnow</v>
          </cell>
          <cell r="G520" t="str">
            <v>16now</v>
          </cell>
          <cell r="O520" t="e">
            <v>#N/A</v>
          </cell>
          <cell r="P520" t="e">
            <v>#N/A</v>
          </cell>
          <cell r="Q520" t="str">
            <v>no</v>
          </cell>
          <cell r="R520" t="str">
            <v>no</v>
          </cell>
          <cell r="S520" t="str">
            <v>Previously, you said that ${childName} ${dk16} that the medical condition [he/she] has is called HIV. How about now? Does [he/she] know that the medical condition [he/she] has is called HIV?</v>
          </cell>
          <cell r="T520" t="str">
            <v>Patakaita hurukuro makati ${childName} ${dk16} kuti hurwere hwaainahwo hunonzi HIV. Ko izvezvi? Anoziva here kuti urwere hwaanahwo hunonzi HIV?</v>
          </cell>
        </row>
        <row r="521">
          <cell r="A521" t="str">
            <v/>
          </cell>
          <cell r="O521" t="str">
            <v/>
          </cell>
          <cell r="P521" t="str">
            <v/>
          </cell>
          <cell r="Q521" t="str">
            <v/>
          </cell>
          <cell r="R521" t="str">
            <v/>
          </cell>
          <cell r="S521" t="str">
            <v/>
          </cell>
          <cell r="T521" t="str">
            <v/>
          </cell>
        </row>
        <row r="522">
          <cell r="A522" t="str">
            <v/>
          </cell>
          <cell r="O522" t="str">
            <v/>
          </cell>
          <cell r="P522" t="str">
            <v/>
          </cell>
          <cell r="Q522" t="str">
            <v/>
          </cell>
          <cell r="R522" t="str">
            <v/>
          </cell>
          <cell r="S522" t="str">
            <v/>
          </cell>
          <cell r="T522" t="str">
            <v/>
          </cell>
        </row>
        <row r="523">
          <cell r="A523" t="str">
            <v/>
          </cell>
          <cell r="O523" t="str">
            <v/>
          </cell>
          <cell r="P523" t="str">
            <v/>
          </cell>
          <cell r="Q523" t="str">
            <v/>
          </cell>
          <cell r="R523" t="str">
            <v/>
          </cell>
          <cell r="S523" t="str">
            <v/>
          </cell>
          <cell r="T523" t="str">
            <v/>
          </cell>
        </row>
        <row r="524">
          <cell r="O524" t="str">
            <v/>
          </cell>
          <cell r="P524" t="str">
            <v/>
          </cell>
          <cell r="Q524" t="str">
            <v/>
          </cell>
          <cell r="R524" t="str">
            <v/>
          </cell>
          <cell r="S524" t="str">
            <v/>
          </cell>
          <cell r="T524" t="str">
            <v/>
          </cell>
        </row>
        <row r="525">
          <cell r="O525" t="str">
            <v/>
          </cell>
          <cell r="P525" t="str">
            <v/>
          </cell>
          <cell r="Q525" t="str">
            <v/>
          </cell>
          <cell r="R525" t="str">
            <v/>
          </cell>
          <cell r="S525" t="str">
            <v/>
          </cell>
          <cell r="T525" t="str">
            <v/>
          </cell>
        </row>
        <row r="526">
          <cell r="O526" t="str">
            <v/>
          </cell>
          <cell r="P526" t="str">
            <v/>
          </cell>
          <cell r="Q526" t="str">
            <v/>
          </cell>
          <cell r="R526" t="str">
            <v/>
          </cell>
          <cell r="S526" t="str">
            <v/>
          </cell>
          <cell r="T526" t="str">
            <v/>
          </cell>
        </row>
        <row r="527">
          <cell r="O527" t="str">
            <v/>
          </cell>
          <cell r="P527" t="str">
            <v/>
          </cell>
          <cell r="Q527" t="str">
            <v/>
          </cell>
          <cell r="R527" t="str">
            <v/>
          </cell>
          <cell r="S527" t="str">
            <v/>
          </cell>
          <cell r="T527" t="str">
            <v/>
          </cell>
        </row>
        <row r="528">
          <cell r="O528" t="str">
            <v/>
          </cell>
          <cell r="P528" t="str">
            <v/>
          </cell>
          <cell r="Q528" t="str">
            <v/>
          </cell>
          <cell r="R528" t="str">
            <v/>
          </cell>
          <cell r="S528" t="str">
            <v/>
          </cell>
          <cell r="T528" t="str">
            <v/>
          </cell>
        </row>
        <row r="529">
          <cell r="O529" t="str">
            <v/>
          </cell>
          <cell r="P529" t="str">
            <v/>
          </cell>
          <cell r="Q529" t="str">
            <v/>
          </cell>
          <cell r="R529" t="str">
            <v/>
          </cell>
          <cell r="S529" t="str">
            <v/>
          </cell>
          <cell r="T529" t="str">
            <v/>
          </cell>
        </row>
        <row r="530">
          <cell r="O530" t="str">
            <v/>
          </cell>
          <cell r="P530" t="str">
            <v/>
          </cell>
          <cell r="Q530" t="str">
            <v/>
          </cell>
          <cell r="R530" t="str">
            <v/>
          </cell>
          <cell r="S530" t="str">
            <v/>
          </cell>
          <cell r="T530" t="str">
            <v/>
          </cell>
        </row>
        <row r="531">
          <cell r="O531" t="str">
            <v/>
          </cell>
          <cell r="P531" t="str">
            <v/>
          </cell>
          <cell r="Q531" t="str">
            <v/>
          </cell>
          <cell r="R531" t="str">
            <v/>
          </cell>
          <cell r="S531" t="str">
            <v/>
          </cell>
          <cell r="T531" t="str">
            <v/>
          </cell>
        </row>
        <row r="532">
          <cell r="O532" t="str">
            <v/>
          </cell>
          <cell r="P532" t="str">
            <v/>
          </cell>
          <cell r="Q532" t="str">
            <v/>
          </cell>
          <cell r="R532" t="str">
            <v/>
          </cell>
          <cell r="S532" t="str">
            <v/>
          </cell>
          <cell r="T532" t="str">
            <v/>
          </cell>
        </row>
        <row r="533">
          <cell r="O533" t="str">
            <v/>
          </cell>
          <cell r="P533" t="str">
            <v/>
          </cell>
          <cell r="Q533" t="str">
            <v/>
          </cell>
          <cell r="R533" t="str">
            <v/>
          </cell>
          <cell r="S533" t="str">
            <v/>
          </cell>
          <cell r="T533" t="str">
            <v/>
          </cell>
        </row>
        <row r="534">
          <cell r="O534" t="str">
            <v/>
          </cell>
          <cell r="P534" t="str">
            <v/>
          </cell>
          <cell r="Q534" t="str">
            <v/>
          </cell>
          <cell r="R534" t="str">
            <v/>
          </cell>
          <cell r="S534" t="str">
            <v/>
          </cell>
          <cell r="T534" t="str">
            <v/>
          </cell>
        </row>
        <row r="535">
          <cell r="O535" t="str">
            <v/>
          </cell>
          <cell r="P535" t="str">
            <v/>
          </cell>
          <cell r="Q535" t="str">
            <v/>
          </cell>
          <cell r="R535" t="str">
            <v/>
          </cell>
          <cell r="S535" t="str">
            <v/>
          </cell>
          <cell r="T535" t="str">
            <v/>
          </cell>
        </row>
        <row r="536">
          <cell r="O536" t="str">
            <v/>
          </cell>
          <cell r="P536" t="str">
            <v/>
          </cell>
          <cell r="Q536" t="str">
            <v/>
          </cell>
          <cell r="R536" t="str">
            <v/>
          </cell>
          <cell r="S536" t="str">
            <v/>
          </cell>
          <cell r="T536" t="str">
            <v/>
          </cell>
        </row>
        <row r="537">
          <cell r="O537" t="str">
            <v/>
          </cell>
          <cell r="P537" t="str">
            <v/>
          </cell>
          <cell r="Q537" t="str">
            <v/>
          </cell>
          <cell r="R537" t="str">
            <v/>
          </cell>
          <cell r="S537" t="str">
            <v/>
          </cell>
          <cell r="T537" t="str">
            <v/>
          </cell>
        </row>
        <row r="538">
          <cell r="O538" t="str">
            <v/>
          </cell>
          <cell r="P538" t="str">
            <v/>
          </cell>
          <cell r="Q538" t="str">
            <v/>
          </cell>
          <cell r="R538" t="str">
            <v/>
          </cell>
          <cell r="S538" t="str">
            <v/>
          </cell>
          <cell r="T538" t="str">
            <v/>
          </cell>
        </row>
        <row r="539">
          <cell r="O539" t="str">
            <v/>
          </cell>
          <cell r="P539" t="str">
            <v/>
          </cell>
          <cell r="Q539" t="str">
            <v/>
          </cell>
          <cell r="R539" t="str">
            <v/>
          </cell>
          <cell r="S539" t="str">
            <v/>
          </cell>
          <cell r="T539" t="str">
            <v/>
          </cell>
        </row>
        <row r="540">
          <cell r="O540" t="str">
            <v/>
          </cell>
          <cell r="P540" t="str">
            <v/>
          </cell>
          <cell r="Q540" t="str">
            <v/>
          </cell>
          <cell r="R540" t="str">
            <v/>
          </cell>
          <cell r="S540" t="str">
            <v/>
          </cell>
          <cell r="T540" t="str">
            <v/>
          </cell>
        </row>
        <row r="541">
          <cell r="O541" t="str">
            <v/>
          </cell>
          <cell r="P541" t="str">
            <v/>
          </cell>
          <cell r="Q541" t="str">
            <v/>
          </cell>
          <cell r="R541" t="str">
            <v/>
          </cell>
          <cell r="S541" t="str">
            <v/>
          </cell>
          <cell r="T541" t="str">
            <v/>
          </cell>
        </row>
        <row r="542">
          <cell r="O542" t="str">
            <v/>
          </cell>
          <cell r="P542" t="str">
            <v/>
          </cell>
          <cell r="Q542" t="str">
            <v/>
          </cell>
          <cell r="R542" t="str">
            <v/>
          </cell>
          <cell r="S542" t="str">
            <v/>
          </cell>
          <cell r="T542" t="str">
            <v/>
          </cell>
        </row>
        <row r="543">
          <cell r="O543" t="str">
            <v/>
          </cell>
          <cell r="P543" t="str">
            <v/>
          </cell>
          <cell r="Q543" t="str">
            <v/>
          </cell>
          <cell r="R543" t="str">
            <v/>
          </cell>
          <cell r="S543" t="str">
            <v/>
          </cell>
          <cell r="T543" t="str">
            <v/>
          </cell>
        </row>
        <row r="544">
          <cell r="O544" t="str">
            <v/>
          </cell>
          <cell r="P544" t="str">
            <v/>
          </cell>
          <cell r="Q544" t="str">
            <v/>
          </cell>
          <cell r="R544" t="str">
            <v/>
          </cell>
          <cell r="S544" t="str">
            <v/>
          </cell>
          <cell r="T544" t="str">
            <v/>
          </cell>
        </row>
        <row r="545">
          <cell r="O545" t="str">
            <v/>
          </cell>
          <cell r="P545" t="str">
            <v/>
          </cell>
          <cell r="Q545" t="str">
            <v/>
          </cell>
          <cell r="R545" t="str">
            <v/>
          </cell>
          <cell r="S545" t="str">
            <v/>
          </cell>
          <cell r="T545" t="str">
            <v/>
          </cell>
        </row>
        <row r="546">
          <cell r="O546" t="str">
            <v/>
          </cell>
          <cell r="P546" t="str">
            <v/>
          </cell>
          <cell r="Q546" t="str">
            <v/>
          </cell>
          <cell r="R546" t="str">
            <v/>
          </cell>
          <cell r="S546" t="str">
            <v/>
          </cell>
          <cell r="T546" t="str">
            <v/>
          </cell>
        </row>
        <row r="547">
          <cell r="O547" t="str">
            <v/>
          </cell>
          <cell r="P547" t="str">
            <v/>
          </cell>
          <cell r="Q547" t="str">
            <v/>
          </cell>
          <cell r="R547" t="str">
            <v/>
          </cell>
          <cell r="S547" t="str">
            <v/>
          </cell>
          <cell r="T547" t="str">
            <v/>
          </cell>
        </row>
        <row r="548">
          <cell r="O548" t="str">
            <v/>
          </cell>
          <cell r="P548" t="str">
            <v/>
          </cell>
          <cell r="Q548" t="str">
            <v/>
          </cell>
          <cell r="R548" t="str">
            <v/>
          </cell>
          <cell r="S548" t="str">
            <v/>
          </cell>
          <cell r="T548" t="str">
            <v/>
          </cell>
        </row>
        <row r="549">
          <cell r="O549" t="str">
            <v/>
          </cell>
          <cell r="P549" t="str">
            <v/>
          </cell>
          <cell r="Q549" t="str">
            <v/>
          </cell>
          <cell r="R549" t="str">
            <v/>
          </cell>
          <cell r="S549" t="str">
            <v/>
          </cell>
          <cell r="T549" t="str">
            <v/>
          </cell>
        </row>
        <row r="550">
          <cell r="O550" t="str">
            <v/>
          </cell>
          <cell r="P550" t="str">
            <v/>
          </cell>
          <cell r="Q550" t="str">
            <v/>
          </cell>
          <cell r="R550" t="str">
            <v/>
          </cell>
          <cell r="S550" t="str">
            <v/>
          </cell>
          <cell r="T550" t="str">
            <v/>
          </cell>
        </row>
        <row r="551">
          <cell r="O551" t="str">
            <v/>
          </cell>
          <cell r="P551" t="str">
            <v/>
          </cell>
          <cell r="Q551" t="str">
            <v/>
          </cell>
          <cell r="R551" t="str">
            <v/>
          </cell>
          <cell r="S551" t="str">
            <v/>
          </cell>
          <cell r="T551" t="str">
            <v/>
          </cell>
        </row>
        <row r="552">
          <cell r="O552" t="str">
            <v/>
          </cell>
          <cell r="P552" t="str">
            <v/>
          </cell>
          <cell r="Q552" t="str">
            <v/>
          </cell>
          <cell r="R552" t="str">
            <v/>
          </cell>
          <cell r="S552" t="str">
            <v/>
          </cell>
          <cell r="T552" t="str">
            <v/>
          </cell>
        </row>
        <row r="553">
          <cell r="O553" t="str">
            <v/>
          </cell>
          <cell r="P553" t="str">
            <v/>
          </cell>
          <cell r="Q553" t="str">
            <v/>
          </cell>
          <cell r="R553" t="str">
            <v/>
          </cell>
          <cell r="S553" t="str">
            <v/>
          </cell>
          <cell r="T553" t="str">
            <v/>
          </cell>
        </row>
        <row r="554">
          <cell r="O554" t="str">
            <v/>
          </cell>
          <cell r="P554" t="str">
            <v/>
          </cell>
          <cell r="Q554" t="str">
            <v/>
          </cell>
          <cell r="R554" t="str">
            <v/>
          </cell>
          <cell r="S554" t="str">
            <v/>
          </cell>
          <cell r="T554" t="str">
            <v/>
          </cell>
        </row>
        <row r="555">
          <cell r="O555" t="str">
            <v/>
          </cell>
          <cell r="P555" t="str">
            <v/>
          </cell>
          <cell r="Q555" t="str">
            <v/>
          </cell>
          <cell r="R555" t="str">
            <v/>
          </cell>
          <cell r="S555" t="str">
            <v/>
          </cell>
          <cell r="T555" t="str">
            <v/>
          </cell>
        </row>
        <row r="556">
          <cell r="O556" t="str">
            <v/>
          </cell>
          <cell r="P556" t="str">
            <v/>
          </cell>
          <cell r="Q556" t="str">
            <v/>
          </cell>
          <cell r="R556" t="str">
            <v/>
          </cell>
          <cell r="S556" t="str">
            <v/>
          </cell>
          <cell r="T556" t="str">
            <v/>
          </cell>
        </row>
        <row r="557">
          <cell r="O557" t="str">
            <v/>
          </cell>
          <cell r="P557" t="str">
            <v/>
          </cell>
          <cell r="Q557" t="str">
            <v/>
          </cell>
          <cell r="R557" t="str">
            <v/>
          </cell>
          <cell r="S557" t="str">
            <v/>
          </cell>
          <cell r="T557" t="str">
            <v/>
          </cell>
        </row>
        <row r="558">
          <cell r="O558" t="str">
            <v/>
          </cell>
          <cell r="P558" t="str">
            <v/>
          </cell>
          <cell r="Q558" t="str">
            <v/>
          </cell>
          <cell r="R558" t="str">
            <v/>
          </cell>
          <cell r="S558" t="str">
            <v/>
          </cell>
          <cell r="T558" t="str">
            <v/>
          </cell>
        </row>
        <row r="559">
          <cell r="O559" t="str">
            <v/>
          </cell>
          <cell r="P559" t="str">
            <v/>
          </cell>
          <cell r="Q559" t="str">
            <v/>
          </cell>
          <cell r="R559" t="str">
            <v/>
          </cell>
          <cell r="S559" t="str">
            <v/>
          </cell>
          <cell r="T559" t="str">
            <v/>
          </cell>
        </row>
        <row r="560">
          <cell r="O560" t="str">
            <v/>
          </cell>
          <cell r="P560" t="str">
            <v/>
          </cell>
          <cell r="Q560" t="str">
            <v/>
          </cell>
          <cell r="R560" t="str">
            <v/>
          </cell>
          <cell r="S560" t="str">
            <v/>
          </cell>
          <cell r="T560" t="str">
            <v/>
          </cell>
        </row>
        <row r="561">
          <cell r="O561" t="str">
            <v/>
          </cell>
          <cell r="P561" t="str">
            <v/>
          </cell>
          <cell r="Q561" t="str">
            <v/>
          </cell>
          <cell r="R561" t="str">
            <v/>
          </cell>
          <cell r="S561" t="str">
            <v/>
          </cell>
          <cell r="T561" t="str">
            <v/>
          </cell>
        </row>
        <row r="562">
          <cell r="O562" t="str">
            <v/>
          </cell>
          <cell r="P562" t="str">
            <v/>
          </cell>
          <cell r="Q562" t="str">
            <v/>
          </cell>
          <cell r="R562" t="str">
            <v/>
          </cell>
          <cell r="S562" t="str">
            <v/>
          </cell>
          <cell r="T562" t="str">
            <v/>
          </cell>
        </row>
        <row r="563">
          <cell r="O563" t="str">
            <v/>
          </cell>
          <cell r="P563" t="str">
            <v/>
          </cell>
          <cell r="Q563" t="str">
            <v/>
          </cell>
          <cell r="R563" t="str">
            <v/>
          </cell>
          <cell r="S563" t="str">
            <v/>
          </cell>
          <cell r="T563" t="str">
            <v/>
          </cell>
        </row>
        <row r="564">
          <cell r="O564" t="str">
            <v/>
          </cell>
          <cell r="P564" t="str">
            <v/>
          </cell>
          <cell r="Q564" t="str">
            <v/>
          </cell>
          <cell r="R564" t="str">
            <v/>
          </cell>
          <cell r="S564" t="str">
            <v/>
          </cell>
          <cell r="T564" t="str">
            <v/>
          </cell>
        </row>
        <row r="565">
          <cell r="O565" t="str">
            <v/>
          </cell>
          <cell r="P565" t="str">
            <v/>
          </cell>
          <cell r="Q565" t="str">
            <v/>
          </cell>
          <cell r="R565" t="str">
            <v/>
          </cell>
          <cell r="S565" t="str">
            <v/>
          </cell>
          <cell r="T565" t="str">
            <v/>
          </cell>
        </row>
        <row r="566">
          <cell r="O566" t="str">
            <v/>
          </cell>
          <cell r="P566" t="str">
            <v/>
          </cell>
          <cell r="Q566" t="str">
            <v/>
          </cell>
          <cell r="R566" t="str">
            <v/>
          </cell>
          <cell r="S566" t="str">
            <v/>
          </cell>
          <cell r="T566" t="str">
            <v/>
          </cell>
        </row>
        <row r="567">
          <cell r="O567" t="str">
            <v/>
          </cell>
          <cell r="P567" t="str">
            <v/>
          </cell>
          <cell r="Q567" t="str">
            <v/>
          </cell>
          <cell r="R567" t="str">
            <v/>
          </cell>
          <cell r="S567" t="str">
            <v/>
          </cell>
          <cell r="T567" t="str">
            <v/>
          </cell>
        </row>
        <row r="568">
          <cell r="O568" t="str">
            <v/>
          </cell>
          <cell r="P568" t="str">
            <v/>
          </cell>
          <cell r="Q568" t="str">
            <v/>
          </cell>
          <cell r="R568" t="str">
            <v/>
          </cell>
          <cell r="S568" t="str">
            <v/>
          </cell>
          <cell r="T568" t="str">
            <v/>
          </cell>
        </row>
        <row r="569">
          <cell r="O569" t="str">
            <v/>
          </cell>
          <cell r="P569" t="str">
            <v/>
          </cell>
          <cell r="Q569" t="str">
            <v/>
          </cell>
          <cell r="R569" t="str">
            <v/>
          </cell>
          <cell r="S569" t="str">
            <v/>
          </cell>
          <cell r="T569" t="str">
            <v/>
          </cell>
        </row>
        <row r="570">
          <cell r="O570" t="str">
            <v/>
          </cell>
          <cell r="P570" t="str">
            <v/>
          </cell>
          <cell r="Q570" t="str">
            <v/>
          </cell>
          <cell r="R570" t="str">
            <v/>
          </cell>
          <cell r="S570" t="str">
            <v/>
          </cell>
          <cell r="T570" t="str">
            <v/>
          </cell>
        </row>
        <row r="571">
          <cell r="O571" t="str">
            <v/>
          </cell>
          <cell r="P571" t="str">
            <v/>
          </cell>
          <cell r="Q571" t="str">
            <v/>
          </cell>
          <cell r="R571" t="str">
            <v/>
          </cell>
          <cell r="S571" t="str">
            <v/>
          </cell>
          <cell r="T571" t="str">
            <v/>
          </cell>
        </row>
        <row r="572">
          <cell r="O572" t="str">
            <v/>
          </cell>
          <cell r="P572" t="str">
            <v/>
          </cell>
          <cell r="Q572" t="str">
            <v/>
          </cell>
          <cell r="R572" t="str">
            <v/>
          </cell>
          <cell r="S572" t="str">
            <v/>
          </cell>
          <cell r="T572" t="str">
            <v/>
          </cell>
        </row>
        <row r="573">
          <cell r="O573" t="str">
            <v/>
          </cell>
          <cell r="P573" t="str">
            <v/>
          </cell>
          <cell r="Q573" t="str">
            <v/>
          </cell>
          <cell r="R573" t="str">
            <v/>
          </cell>
          <cell r="S573" t="str">
            <v/>
          </cell>
          <cell r="T573" t="str">
            <v/>
          </cell>
        </row>
        <row r="574">
          <cell r="O574" t="str">
            <v/>
          </cell>
          <cell r="P574" t="str">
            <v/>
          </cell>
          <cell r="Q574" t="str">
            <v/>
          </cell>
          <cell r="R574" t="str">
            <v/>
          </cell>
          <cell r="S574" t="str">
            <v/>
          </cell>
          <cell r="T574" t="str">
            <v/>
          </cell>
        </row>
        <row r="575">
          <cell r="O575" t="str">
            <v/>
          </cell>
          <cell r="P575" t="str">
            <v/>
          </cell>
          <cell r="Q575" t="str">
            <v/>
          </cell>
          <cell r="R575" t="str">
            <v/>
          </cell>
          <cell r="S575" t="str">
            <v/>
          </cell>
          <cell r="T575" t="str">
            <v/>
          </cell>
        </row>
        <row r="576">
          <cell r="O576" t="str">
            <v/>
          </cell>
          <cell r="P576" t="str">
            <v/>
          </cell>
          <cell r="Q576" t="str">
            <v/>
          </cell>
          <cell r="R576" t="str">
            <v/>
          </cell>
          <cell r="S576" t="str">
            <v/>
          </cell>
          <cell r="T576" t="str">
            <v/>
          </cell>
        </row>
        <row r="577">
          <cell r="O577" t="str">
            <v/>
          </cell>
          <cell r="P577" t="str">
            <v/>
          </cell>
          <cell r="Q577" t="str">
            <v/>
          </cell>
          <cell r="R577" t="str">
            <v/>
          </cell>
          <cell r="S577" t="str">
            <v/>
          </cell>
          <cell r="T577" t="str">
            <v/>
          </cell>
        </row>
        <row r="578">
          <cell r="O578" t="str">
            <v/>
          </cell>
          <cell r="P578" t="str">
            <v/>
          </cell>
          <cell r="Q578" t="str">
            <v/>
          </cell>
          <cell r="R578" t="str">
            <v/>
          </cell>
          <cell r="S578" t="str">
            <v/>
          </cell>
          <cell r="T578" t="str">
            <v/>
          </cell>
        </row>
        <row r="579">
          <cell r="O579" t="str">
            <v/>
          </cell>
          <cell r="P579" t="str">
            <v/>
          </cell>
          <cell r="Q579" t="str">
            <v/>
          </cell>
          <cell r="R579" t="str">
            <v/>
          </cell>
          <cell r="S579" t="str">
            <v/>
          </cell>
          <cell r="T579" t="str">
            <v/>
          </cell>
        </row>
        <row r="580">
          <cell r="O580" t="str">
            <v/>
          </cell>
          <cell r="P580" t="str">
            <v/>
          </cell>
          <cell r="Q580" t="str">
            <v/>
          </cell>
          <cell r="R580" t="str">
            <v/>
          </cell>
          <cell r="S580" t="str">
            <v/>
          </cell>
          <cell r="T580" t="str">
            <v/>
          </cell>
        </row>
        <row r="581">
          <cell r="O581" t="str">
            <v/>
          </cell>
          <cell r="P581" t="str">
            <v/>
          </cell>
          <cell r="Q581" t="str">
            <v/>
          </cell>
          <cell r="R581" t="str">
            <v/>
          </cell>
          <cell r="S581" t="str">
            <v/>
          </cell>
          <cell r="T581" t="str">
            <v/>
          </cell>
        </row>
        <row r="582">
          <cell r="O582" t="str">
            <v/>
          </cell>
          <cell r="P582" t="str">
            <v/>
          </cell>
          <cell r="Q582" t="str">
            <v/>
          </cell>
          <cell r="R582" t="str">
            <v/>
          </cell>
          <cell r="S582" t="str">
            <v/>
          </cell>
          <cell r="T582" t="str">
            <v/>
          </cell>
        </row>
        <row r="583">
          <cell r="O583" t="str">
            <v/>
          </cell>
          <cell r="P583" t="str">
            <v/>
          </cell>
          <cell r="Q583" t="str">
            <v/>
          </cell>
          <cell r="R583" t="str">
            <v/>
          </cell>
          <cell r="S583" t="str">
            <v/>
          </cell>
          <cell r="T583" t="str">
            <v/>
          </cell>
        </row>
        <row r="584">
          <cell r="O584" t="str">
            <v/>
          </cell>
          <cell r="P584" t="str">
            <v/>
          </cell>
          <cell r="Q584" t="str">
            <v/>
          </cell>
          <cell r="R584" t="str">
            <v/>
          </cell>
          <cell r="S584" t="str">
            <v/>
          </cell>
          <cell r="T584" t="str">
            <v/>
          </cell>
        </row>
        <row r="585">
          <cell r="O585" t="str">
            <v/>
          </cell>
          <cell r="P585" t="str">
            <v/>
          </cell>
          <cell r="Q585" t="str">
            <v/>
          </cell>
          <cell r="R585" t="str">
            <v/>
          </cell>
          <cell r="S585" t="str">
            <v/>
          </cell>
          <cell r="T585" t="str">
            <v/>
          </cell>
        </row>
        <row r="586">
          <cell r="O586" t="str">
            <v/>
          </cell>
          <cell r="P586" t="str">
            <v/>
          </cell>
          <cell r="Q586" t="str">
            <v/>
          </cell>
          <cell r="R586" t="str">
            <v/>
          </cell>
          <cell r="S586" t="str">
            <v/>
          </cell>
          <cell r="T586" t="str">
            <v/>
          </cell>
        </row>
        <row r="587">
          <cell r="O587" t="str">
            <v/>
          </cell>
          <cell r="P587" t="str">
            <v/>
          </cell>
          <cell r="Q587" t="str">
            <v/>
          </cell>
          <cell r="R587" t="str">
            <v/>
          </cell>
          <cell r="S587" t="str">
            <v/>
          </cell>
          <cell r="T587" t="str">
            <v/>
          </cell>
        </row>
        <row r="588">
          <cell r="O588" t="str">
            <v/>
          </cell>
          <cell r="P588" t="str">
            <v/>
          </cell>
          <cell r="Q588" t="str">
            <v/>
          </cell>
          <cell r="R588" t="str">
            <v/>
          </cell>
          <cell r="S588" t="str">
            <v/>
          </cell>
          <cell r="T588" t="str">
            <v/>
          </cell>
        </row>
        <row r="589">
          <cell r="O589" t="str">
            <v/>
          </cell>
          <cell r="P589" t="str">
            <v/>
          </cell>
          <cell r="Q589" t="str">
            <v/>
          </cell>
          <cell r="R589" t="str">
            <v/>
          </cell>
          <cell r="S589" t="str">
            <v/>
          </cell>
          <cell r="T589" t="str">
            <v/>
          </cell>
        </row>
        <row r="590">
          <cell r="O590" t="str">
            <v/>
          </cell>
          <cell r="P590" t="str">
            <v/>
          </cell>
          <cell r="Q590" t="str">
            <v/>
          </cell>
          <cell r="R590" t="str">
            <v/>
          </cell>
          <cell r="S590" t="str">
            <v/>
          </cell>
          <cell r="T590" t="str">
            <v/>
          </cell>
        </row>
        <row r="591">
          <cell r="O591" t="str">
            <v/>
          </cell>
          <cell r="P591" t="str">
            <v/>
          </cell>
          <cell r="Q591" t="str">
            <v/>
          </cell>
          <cell r="R591" t="str">
            <v/>
          </cell>
          <cell r="S591" t="str">
            <v/>
          </cell>
          <cell r="T591" t="str">
            <v/>
          </cell>
        </row>
        <row r="592">
          <cell r="O592" t="str">
            <v/>
          </cell>
          <cell r="P592" t="str">
            <v/>
          </cell>
          <cell r="Q592" t="str">
            <v/>
          </cell>
          <cell r="R592" t="str">
            <v/>
          </cell>
          <cell r="S592" t="str">
            <v/>
          </cell>
          <cell r="T592" t="str">
            <v/>
          </cell>
        </row>
        <row r="593">
          <cell r="O593" t="str">
            <v/>
          </cell>
          <cell r="P593" t="str">
            <v/>
          </cell>
          <cell r="Q593" t="str">
            <v/>
          </cell>
          <cell r="R593" t="str">
            <v/>
          </cell>
          <cell r="S593" t="str">
            <v/>
          </cell>
          <cell r="T593" t="str">
            <v/>
          </cell>
        </row>
        <row r="594">
          <cell r="O594" t="str">
            <v/>
          </cell>
          <cell r="P594" t="str">
            <v/>
          </cell>
          <cell r="Q594" t="str">
            <v/>
          </cell>
          <cell r="R594" t="str">
            <v/>
          </cell>
          <cell r="S594" t="str">
            <v/>
          </cell>
          <cell r="T594" t="str">
            <v/>
          </cell>
        </row>
        <row r="595">
          <cell r="O595" t="str">
            <v/>
          </cell>
          <cell r="P595" t="str">
            <v/>
          </cell>
          <cell r="Q595" t="str">
            <v/>
          </cell>
          <cell r="R595" t="str">
            <v/>
          </cell>
          <cell r="S595" t="str">
            <v/>
          </cell>
          <cell r="T595" t="str">
            <v/>
          </cell>
        </row>
        <row r="596">
          <cell r="O596" t="str">
            <v/>
          </cell>
          <cell r="P596" t="str">
            <v/>
          </cell>
          <cell r="Q596" t="str">
            <v/>
          </cell>
          <cell r="R596" t="str">
            <v/>
          </cell>
          <cell r="S596" t="str">
            <v/>
          </cell>
          <cell r="T596" t="str">
            <v/>
          </cell>
        </row>
        <row r="597">
          <cell r="O597" t="str">
            <v/>
          </cell>
          <cell r="P597" t="str">
            <v/>
          </cell>
          <cell r="Q597" t="str">
            <v/>
          </cell>
          <cell r="R597" t="str">
            <v/>
          </cell>
          <cell r="S597" t="str">
            <v/>
          </cell>
          <cell r="T597" t="str">
            <v/>
          </cell>
        </row>
        <row r="598">
          <cell r="O598" t="str">
            <v/>
          </cell>
          <cell r="P598" t="str">
            <v/>
          </cell>
          <cell r="Q598" t="str">
            <v/>
          </cell>
          <cell r="R598" t="str">
            <v/>
          </cell>
          <cell r="S598" t="str">
            <v/>
          </cell>
          <cell r="T598" t="str">
            <v/>
          </cell>
        </row>
        <row r="599">
          <cell r="O599" t="str">
            <v/>
          </cell>
          <cell r="P599" t="str">
            <v/>
          </cell>
          <cell r="Q599" t="str">
            <v/>
          </cell>
          <cell r="R599" t="str">
            <v/>
          </cell>
          <cell r="S599" t="str">
            <v/>
          </cell>
          <cell r="T599" t="str">
            <v/>
          </cell>
        </row>
        <row r="600">
          <cell r="O600" t="str">
            <v/>
          </cell>
          <cell r="P600" t="str">
            <v/>
          </cell>
          <cell r="Q600" t="str">
            <v/>
          </cell>
          <cell r="R600" t="str">
            <v/>
          </cell>
          <cell r="S600" t="str">
            <v/>
          </cell>
          <cell r="T600" t="str">
            <v/>
          </cell>
        </row>
        <row r="601">
          <cell r="O601" t="str">
            <v/>
          </cell>
          <cell r="P601" t="str">
            <v/>
          </cell>
          <cell r="Q601" t="str">
            <v/>
          </cell>
          <cell r="R601" t="str">
            <v/>
          </cell>
          <cell r="S601" t="str">
            <v/>
          </cell>
          <cell r="T601" t="str">
            <v/>
          </cell>
        </row>
        <row r="602">
          <cell r="O602" t="str">
            <v/>
          </cell>
          <cell r="P602" t="str">
            <v/>
          </cell>
          <cell r="Q602" t="str">
            <v/>
          </cell>
          <cell r="R602" t="str">
            <v/>
          </cell>
          <cell r="S602" t="str">
            <v/>
          </cell>
          <cell r="T602" t="str">
            <v/>
          </cell>
        </row>
        <row r="603">
          <cell r="O603" t="str">
            <v/>
          </cell>
          <cell r="P603" t="str">
            <v/>
          </cell>
          <cell r="Q603" t="str">
            <v/>
          </cell>
          <cell r="R603" t="str">
            <v/>
          </cell>
          <cell r="S603" t="str">
            <v/>
          </cell>
          <cell r="T603" t="str">
            <v/>
          </cell>
        </row>
        <row r="604">
          <cell r="O604" t="str">
            <v/>
          </cell>
          <cell r="P604" t="str">
            <v/>
          </cell>
          <cell r="Q604" t="str">
            <v/>
          </cell>
          <cell r="R604" t="str">
            <v/>
          </cell>
          <cell r="S604" t="str">
            <v/>
          </cell>
          <cell r="T604" t="str">
            <v/>
          </cell>
        </row>
        <row r="605">
          <cell r="O605" t="str">
            <v/>
          </cell>
          <cell r="P605" t="str">
            <v/>
          </cell>
          <cell r="Q605" t="str">
            <v/>
          </cell>
          <cell r="R605" t="str">
            <v/>
          </cell>
          <cell r="S605" t="str">
            <v/>
          </cell>
          <cell r="T605" t="str">
            <v/>
          </cell>
        </row>
        <row r="606">
          <cell r="O606" t="str">
            <v/>
          </cell>
          <cell r="P606" t="str">
            <v/>
          </cell>
          <cell r="Q606" t="str">
            <v/>
          </cell>
          <cell r="R606" t="str">
            <v/>
          </cell>
          <cell r="S606" t="str">
            <v/>
          </cell>
          <cell r="T606" t="str">
            <v/>
          </cell>
        </row>
        <row r="607">
          <cell r="O607" t="str">
            <v/>
          </cell>
          <cell r="P607" t="str">
            <v/>
          </cell>
          <cell r="Q607" t="str">
            <v/>
          </cell>
          <cell r="R607" t="str">
            <v/>
          </cell>
          <cell r="S607" t="str">
            <v/>
          </cell>
          <cell r="T607" t="str">
            <v/>
          </cell>
        </row>
        <row r="608">
          <cell r="O608" t="str">
            <v/>
          </cell>
          <cell r="P608" t="str">
            <v/>
          </cell>
          <cell r="Q608" t="str">
            <v/>
          </cell>
          <cell r="R608" t="str">
            <v/>
          </cell>
          <cell r="S608" t="str">
            <v/>
          </cell>
          <cell r="T608" t="str">
            <v/>
          </cell>
        </row>
        <row r="609">
          <cell r="O609" t="str">
            <v/>
          </cell>
          <cell r="P609" t="str">
            <v/>
          </cell>
          <cell r="Q609" t="str">
            <v/>
          </cell>
          <cell r="R609" t="str">
            <v/>
          </cell>
          <cell r="S609" t="str">
            <v/>
          </cell>
          <cell r="T609" t="str">
            <v/>
          </cell>
        </row>
        <row r="610">
          <cell r="O610" t="str">
            <v/>
          </cell>
          <cell r="P610" t="str">
            <v/>
          </cell>
          <cell r="Q610" t="str">
            <v/>
          </cell>
          <cell r="R610" t="str">
            <v/>
          </cell>
          <cell r="S610" t="str">
            <v/>
          </cell>
          <cell r="T610" t="str">
            <v/>
          </cell>
        </row>
        <row r="611">
          <cell r="O611" t="str">
            <v/>
          </cell>
          <cell r="P611" t="str">
            <v/>
          </cell>
          <cell r="Q611" t="str">
            <v/>
          </cell>
          <cell r="R611" t="str">
            <v/>
          </cell>
          <cell r="S611" t="str">
            <v/>
          </cell>
          <cell r="T611" t="str">
            <v/>
          </cell>
        </row>
        <row r="612">
          <cell r="O612" t="str">
            <v/>
          </cell>
          <cell r="P612" t="str">
            <v/>
          </cell>
          <cell r="Q612" t="str">
            <v/>
          </cell>
          <cell r="R612" t="str">
            <v/>
          </cell>
          <cell r="S612" t="str">
            <v/>
          </cell>
          <cell r="T612" t="str">
            <v/>
          </cell>
        </row>
        <row r="613">
          <cell r="O613" t="str">
            <v/>
          </cell>
          <cell r="P613" t="str">
            <v/>
          </cell>
          <cell r="Q613" t="str">
            <v/>
          </cell>
          <cell r="R613" t="str">
            <v/>
          </cell>
          <cell r="S613" t="str">
            <v/>
          </cell>
          <cell r="T613" t="str">
            <v/>
          </cell>
        </row>
        <row r="614">
          <cell r="O614" t="str">
            <v/>
          </cell>
          <cell r="P614" t="str">
            <v/>
          </cell>
          <cell r="Q614" t="str">
            <v/>
          </cell>
          <cell r="R614" t="str">
            <v/>
          </cell>
          <cell r="S614" t="str">
            <v/>
          </cell>
          <cell r="T614" t="str">
            <v/>
          </cell>
        </row>
        <row r="615">
          <cell r="O615" t="str">
            <v/>
          </cell>
          <cell r="P615" t="str">
            <v/>
          </cell>
          <cell r="Q615" t="str">
            <v/>
          </cell>
          <cell r="R615" t="str">
            <v/>
          </cell>
          <cell r="S615" t="str">
            <v/>
          </cell>
          <cell r="T615" t="str">
            <v/>
          </cell>
        </row>
        <row r="616">
          <cell r="O616" t="str">
            <v/>
          </cell>
          <cell r="P616" t="str">
            <v/>
          </cell>
          <cell r="Q616" t="str">
            <v/>
          </cell>
          <cell r="R616" t="str">
            <v/>
          </cell>
          <cell r="S616" t="str">
            <v/>
          </cell>
          <cell r="T616" t="str">
            <v/>
          </cell>
        </row>
        <row r="617">
          <cell r="O617" t="str">
            <v/>
          </cell>
          <cell r="P617" t="str">
            <v/>
          </cell>
          <cell r="Q617" t="str">
            <v/>
          </cell>
          <cell r="R617" t="str">
            <v/>
          </cell>
          <cell r="S617" t="str">
            <v/>
          </cell>
          <cell r="T617" t="str">
            <v/>
          </cell>
        </row>
        <row r="618">
          <cell r="O618" t="str">
            <v/>
          </cell>
          <cell r="P618" t="str">
            <v/>
          </cell>
          <cell r="Q618" t="str">
            <v/>
          </cell>
          <cell r="R618" t="str">
            <v/>
          </cell>
          <cell r="S618" t="str">
            <v/>
          </cell>
          <cell r="T618" t="str">
            <v/>
          </cell>
        </row>
        <row r="619">
          <cell r="O619" t="str">
            <v/>
          </cell>
          <cell r="P619" t="str">
            <v/>
          </cell>
          <cell r="Q619" t="str">
            <v/>
          </cell>
          <cell r="R619" t="str">
            <v/>
          </cell>
          <cell r="S619" t="str">
            <v/>
          </cell>
          <cell r="T619" t="str">
            <v/>
          </cell>
        </row>
        <row r="620">
          <cell r="O620" t="str">
            <v/>
          </cell>
          <cell r="P620" t="str">
            <v/>
          </cell>
          <cell r="Q620" t="str">
            <v/>
          </cell>
          <cell r="R620" t="str">
            <v/>
          </cell>
          <cell r="S620" t="str">
            <v/>
          </cell>
          <cell r="T620" t="str">
            <v/>
          </cell>
        </row>
        <row r="621">
          <cell r="O621" t="str">
            <v/>
          </cell>
          <cell r="P621" t="str">
            <v/>
          </cell>
          <cell r="Q621" t="str">
            <v/>
          </cell>
          <cell r="R621" t="str">
            <v/>
          </cell>
          <cell r="S621" t="str">
            <v/>
          </cell>
          <cell r="T621" t="str">
            <v/>
          </cell>
        </row>
        <row r="622">
          <cell r="O622" t="str">
            <v/>
          </cell>
          <cell r="P622" t="str">
            <v/>
          </cell>
          <cell r="Q622" t="str">
            <v/>
          </cell>
          <cell r="R622" t="str">
            <v/>
          </cell>
          <cell r="S622" t="str">
            <v/>
          </cell>
          <cell r="T622" t="str">
            <v/>
          </cell>
        </row>
        <row r="623">
          <cell r="O623" t="str">
            <v/>
          </cell>
          <cell r="P623" t="str">
            <v/>
          </cell>
          <cell r="Q623" t="str">
            <v/>
          </cell>
          <cell r="R623" t="str">
            <v/>
          </cell>
          <cell r="S623" t="str">
            <v/>
          </cell>
          <cell r="T623" t="str">
            <v/>
          </cell>
        </row>
        <row r="624">
          <cell r="O624" t="str">
            <v/>
          </cell>
          <cell r="P624" t="str">
            <v/>
          </cell>
          <cell r="Q624" t="str">
            <v/>
          </cell>
          <cell r="R624" t="str">
            <v/>
          </cell>
          <cell r="S624" t="str">
            <v/>
          </cell>
          <cell r="T624" t="str">
            <v/>
          </cell>
        </row>
        <row r="625">
          <cell r="O625" t="str">
            <v/>
          </cell>
          <cell r="P625" t="str">
            <v/>
          </cell>
          <cell r="Q625" t="str">
            <v/>
          </cell>
          <cell r="R625" t="str">
            <v/>
          </cell>
          <cell r="S625" t="str">
            <v/>
          </cell>
          <cell r="T625" t="str">
            <v/>
          </cell>
        </row>
        <row r="626">
          <cell r="O626" t="str">
            <v/>
          </cell>
          <cell r="P626" t="str">
            <v/>
          </cell>
          <cell r="Q626" t="str">
            <v/>
          </cell>
          <cell r="R626" t="str">
            <v/>
          </cell>
          <cell r="S626" t="str">
            <v/>
          </cell>
          <cell r="T626" t="str">
            <v/>
          </cell>
        </row>
        <row r="627">
          <cell r="O627" t="str">
            <v/>
          </cell>
          <cell r="P627" t="str">
            <v/>
          </cell>
          <cell r="Q627" t="str">
            <v/>
          </cell>
          <cell r="R627" t="str">
            <v/>
          </cell>
          <cell r="S627" t="str">
            <v/>
          </cell>
          <cell r="T627" t="str">
            <v/>
          </cell>
        </row>
        <row r="628">
          <cell r="O628" t="str">
            <v/>
          </cell>
          <cell r="P628" t="str">
            <v/>
          </cell>
          <cell r="Q628" t="str">
            <v/>
          </cell>
          <cell r="R628" t="str">
            <v/>
          </cell>
          <cell r="S628" t="str">
            <v/>
          </cell>
          <cell r="T628" t="str">
            <v/>
          </cell>
        </row>
        <row r="629">
          <cell r="O629" t="str">
            <v/>
          </cell>
          <cell r="P629" t="str">
            <v/>
          </cell>
          <cell r="Q629" t="str">
            <v/>
          </cell>
          <cell r="R629" t="str">
            <v/>
          </cell>
          <cell r="S629" t="str">
            <v/>
          </cell>
          <cell r="T629" t="str">
            <v/>
          </cell>
        </row>
        <row r="630">
          <cell r="O630" t="str">
            <v/>
          </cell>
          <cell r="P630" t="str">
            <v/>
          </cell>
          <cell r="Q630" t="str">
            <v/>
          </cell>
          <cell r="R630" t="str">
            <v/>
          </cell>
          <cell r="S630" t="str">
            <v/>
          </cell>
          <cell r="T630" t="str">
            <v/>
          </cell>
        </row>
        <row r="631">
          <cell r="O631" t="str">
            <v/>
          </cell>
          <cell r="P631" t="str">
            <v/>
          </cell>
          <cell r="Q631" t="str">
            <v/>
          </cell>
          <cell r="R631" t="str">
            <v/>
          </cell>
          <cell r="S631" t="str">
            <v/>
          </cell>
          <cell r="T631" t="str">
            <v/>
          </cell>
        </row>
        <row r="632">
          <cell r="O632" t="str">
            <v/>
          </cell>
          <cell r="P632" t="str">
            <v/>
          </cell>
          <cell r="Q632" t="str">
            <v/>
          </cell>
          <cell r="R632" t="str">
            <v/>
          </cell>
          <cell r="S632" t="str">
            <v/>
          </cell>
          <cell r="T632" t="str">
            <v/>
          </cell>
        </row>
        <row r="633">
          <cell r="O633" t="str">
            <v/>
          </cell>
          <cell r="P633" t="str">
            <v/>
          </cell>
          <cell r="Q633" t="str">
            <v/>
          </cell>
          <cell r="R633" t="str">
            <v/>
          </cell>
          <cell r="S633" t="str">
            <v/>
          </cell>
          <cell r="T633" t="str">
            <v/>
          </cell>
        </row>
        <row r="634">
          <cell r="O634" t="str">
            <v/>
          </cell>
          <cell r="P634" t="str">
            <v/>
          </cell>
          <cell r="Q634" t="str">
            <v/>
          </cell>
          <cell r="R634" t="str">
            <v/>
          </cell>
          <cell r="S634" t="str">
            <v/>
          </cell>
          <cell r="T634" t="str">
            <v/>
          </cell>
        </row>
        <row r="635">
          <cell r="O635" t="str">
            <v/>
          </cell>
          <cell r="P635" t="str">
            <v/>
          </cell>
          <cell r="Q635" t="str">
            <v/>
          </cell>
          <cell r="R635" t="str">
            <v/>
          </cell>
          <cell r="S635" t="str">
            <v/>
          </cell>
          <cell r="T635" t="str">
            <v/>
          </cell>
        </row>
        <row r="636">
          <cell r="O636" t="str">
            <v/>
          </cell>
          <cell r="P636" t="str">
            <v/>
          </cell>
          <cell r="Q636" t="str">
            <v/>
          </cell>
          <cell r="R636" t="str">
            <v/>
          </cell>
          <cell r="S636" t="str">
            <v/>
          </cell>
          <cell r="T636" t="str">
            <v/>
          </cell>
        </row>
        <row r="637">
          <cell r="O637" t="str">
            <v/>
          </cell>
          <cell r="P637" t="str">
            <v/>
          </cell>
          <cell r="Q637" t="str">
            <v/>
          </cell>
          <cell r="R637" t="str">
            <v/>
          </cell>
          <cell r="S637" t="str">
            <v/>
          </cell>
          <cell r="T637" t="str">
            <v/>
          </cell>
        </row>
        <row r="638">
          <cell r="O638" t="str">
            <v/>
          </cell>
          <cell r="P638" t="str">
            <v/>
          </cell>
          <cell r="Q638" t="str">
            <v/>
          </cell>
          <cell r="R638" t="str">
            <v/>
          </cell>
          <cell r="S638" t="str">
            <v/>
          </cell>
          <cell r="T638" t="str">
            <v/>
          </cell>
        </row>
        <row r="639">
          <cell r="O639" t="str">
            <v/>
          </cell>
          <cell r="P639" t="str">
            <v/>
          </cell>
          <cell r="Q639" t="str">
            <v/>
          </cell>
          <cell r="R639" t="str">
            <v/>
          </cell>
          <cell r="S639" t="str">
            <v/>
          </cell>
          <cell r="T639" t="str">
            <v/>
          </cell>
        </row>
        <row r="640">
          <cell r="O640" t="str">
            <v/>
          </cell>
          <cell r="P640" t="str">
            <v/>
          </cell>
          <cell r="Q640" t="str">
            <v/>
          </cell>
          <cell r="R640" t="str">
            <v/>
          </cell>
          <cell r="S640" t="str">
            <v/>
          </cell>
          <cell r="T640" t="str">
            <v/>
          </cell>
        </row>
        <row r="641">
          <cell r="O641" t="str">
            <v/>
          </cell>
          <cell r="P641" t="str">
            <v/>
          </cell>
          <cell r="Q641" t="str">
            <v/>
          </cell>
          <cell r="R641" t="str">
            <v/>
          </cell>
          <cell r="S641" t="str">
            <v/>
          </cell>
          <cell r="T641" t="str">
            <v/>
          </cell>
        </row>
        <row r="642">
          <cell r="O642" t="str">
            <v/>
          </cell>
          <cell r="P642" t="str">
            <v/>
          </cell>
          <cell r="Q642" t="str">
            <v/>
          </cell>
          <cell r="R642" t="str">
            <v/>
          </cell>
          <cell r="S642" t="str">
            <v/>
          </cell>
          <cell r="T642" t="str">
            <v/>
          </cell>
        </row>
        <row r="643">
          <cell r="O643" t="str">
            <v/>
          </cell>
          <cell r="P643" t="str">
            <v/>
          </cell>
          <cell r="Q643" t="str">
            <v/>
          </cell>
          <cell r="R643" t="str">
            <v/>
          </cell>
          <cell r="S643" t="str">
            <v/>
          </cell>
          <cell r="T643" t="str">
            <v/>
          </cell>
        </row>
        <row r="644">
          <cell r="O644" t="str">
            <v/>
          </cell>
          <cell r="P644" t="str">
            <v/>
          </cell>
          <cell r="Q644" t="str">
            <v/>
          </cell>
          <cell r="R644" t="str">
            <v/>
          </cell>
          <cell r="S644" t="str">
            <v/>
          </cell>
          <cell r="T644" t="str">
            <v/>
          </cell>
        </row>
        <row r="645">
          <cell r="O645" t="str">
            <v/>
          </cell>
          <cell r="P645" t="str">
            <v/>
          </cell>
          <cell r="Q645" t="str">
            <v/>
          </cell>
          <cell r="R645" t="str">
            <v/>
          </cell>
          <cell r="S645" t="str">
            <v/>
          </cell>
          <cell r="T645" t="str">
            <v/>
          </cell>
        </row>
        <row r="646">
          <cell r="O646" t="str">
            <v/>
          </cell>
          <cell r="P646" t="str">
            <v/>
          </cell>
          <cell r="Q646" t="str">
            <v/>
          </cell>
          <cell r="R646" t="str">
            <v/>
          </cell>
          <cell r="S646" t="str">
            <v/>
          </cell>
          <cell r="T646" t="str">
            <v/>
          </cell>
        </row>
        <row r="647">
          <cell r="O647" t="str">
            <v/>
          </cell>
          <cell r="P647" t="str">
            <v/>
          </cell>
          <cell r="Q647" t="str">
            <v/>
          </cell>
          <cell r="R647" t="str">
            <v/>
          </cell>
          <cell r="S647" t="str">
            <v/>
          </cell>
          <cell r="T647" t="str">
            <v/>
          </cell>
        </row>
        <row r="648">
          <cell r="O648" t="str">
            <v/>
          </cell>
          <cell r="P648" t="str">
            <v/>
          </cell>
          <cell r="Q648" t="str">
            <v/>
          </cell>
          <cell r="R648" t="str">
            <v/>
          </cell>
          <cell r="S648" t="str">
            <v/>
          </cell>
          <cell r="T648" t="str">
            <v/>
          </cell>
        </row>
        <row r="649">
          <cell r="O649" t="str">
            <v/>
          </cell>
          <cell r="P649" t="str">
            <v/>
          </cell>
          <cell r="Q649" t="str">
            <v/>
          </cell>
          <cell r="R649" t="str">
            <v/>
          </cell>
          <cell r="S649" t="str">
            <v/>
          </cell>
          <cell r="T649" t="str">
            <v/>
          </cell>
        </row>
        <row r="650">
          <cell r="O650" t="str">
            <v/>
          </cell>
          <cell r="P650" t="str">
            <v/>
          </cell>
          <cell r="Q650" t="str">
            <v/>
          </cell>
          <cell r="R650" t="str">
            <v/>
          </cell>
          <cell r="S650" t="str">
            <v/>
          </cell>
          <cell r="T650" t="str">
            <v/>
          </cell>
        </row>
        <row r="651">
          <cell r="O651" t="str">
            <v/>
          </cell>
          <cell r="P651" t="str">
            <v/>
          </cell>
          <cell r="Q651" t="str">
            <v/>
          </cell>
          <cell r="R651" t="str">
            <v/>
          </cell>
          <cell r="S651" t="str">
            <v/>
          </cell>
          <cell r="T651" t="str">
            <v/>
          </cell>
        </row>
        <row r="652">
          <cell r="O652" t="str">
            <v/>
          </cell>
          <cell r="P652" t="str">
            <v/>
          </cell>
          <cell r="Q652" t="str">
            <v/>
          </cell>
          <cell r="R652" t="str">
            <v/>
          </cell>
          <cell r="S652" t="str">
            <v/>
          </cell>
          <cell r="T652" t="str">
            <v/>
          </cell>
        </row>
        <row r="653">
          <cell r="O653" t="str">
            <v/>
          </cell>
          <cell r="P653" t="str">
            <v/>
          </cell>
          <cell r="Q653" t="str">
            <v/>
          </cell>
          <cell r="R653" t="str">
            <v/>
          </cell>
          <cell r="S653" t="str">
            <v/>
          </cell>
          <cell r="T653" t="str">
            <v/>
          </cell>
        </row>
        <row r="654">
          <cell r="O654" t="str">
            <v/>
          </cell>
          <cell r="P654" t="str">
            <v/>
          </cell>
          <cell r="Q654" t="str">
            <v/>
          </cell>
          <cell r="R654" t="str">
            <v/>
          </cell>
          <cell r="S654" t="str">
            <v/>
          </cell>
          <cell r="T654" t="str">
            <v/>
          </cell>
        </row>
        <row r="655">
          <cell r="O655" t="str">
            <v/>
          </cell>
          <cell r="P655" t="str">
            <v/>
          </cell>
          <cell r="Q655" t="str">
            <v/>
          </cell>
          <cell r="R655" t="str">
            <v/>
          </cell>
          <cell r="S655" t="str">
            <v/>
          </cell>
          <cell r="T655" t="str">
            <v/>
          </cell>
        </row>
        <row r="656">
          <cell r="O656" t="str">
            <v/>
          </cell>
          <cell r="P656" t="str">
            <v/>
          </cell>
          <cell r="Q656" t="str">
            <v/>
          </cell>
          <cell r="R656" t="str">
            <v/>
          </cell>
          <cell r="S656" t="str">
            <v/>
          </cell>
          <cell r="T656" t="str">
            <v/>
          </cell>
        </row>
        <row r="657">
          <cell r="O657" t="str">
            <v/>
          </cell>
          <cell r="P657" t="str">
            <v/>
          </cell>
          <cell r="Q657" t="str">
            <v/>
          </cell>
          <cell r="R657" t="str">
            <v/>
          </cell>
          <cell r="S657" t="str">
            <v/>
          </cell>
          <cell r="T657" t="str">
            <v/>
          </cell>
        </row>
        <row r="658">
          <cell r="O658" t="str">
            <v/>
          </cell>
          <cell r="P658" t="str">
            <v/>
          </cell>
          <cell r="Q658" t="str">
            <v/>
          </cell>
          <cell r="R658" t="str">
            <v/>
          </cell>
          <cell r="S658" t="str">
            <v/>
          </cell>
          <cell r="T658" t="str">
            <v/>
          </cell>
        </row>
        <row r="659">
          <cell r="O659" t="str">
            <v/>
          </cell>
          <cell r="P659" t="str">
            <v/>
          </cell>
          <cell r="Q659" t="str">
            <v/>
          </cell>
          <cell r="R659" t="str">
            <v/>
          </cell>
          <cell r="S659" t="str">
            <v/>
          </cell>
          <cell r="T659" t="str">
            <v/>
          </cell>
        </row>
        <row r="660">
          <cell r="O660" t="str">
            <v/>
          </cell>
          <cell r="P660" t="str">
            <v/>
          </cell>
          <cell r="Q660" t="str">
            <v/>
          </cell>
          <cell r="R660" t="str">
            <v/>
          </cell>
          <cell r="S660" t="str">
            <v/>
          </cell>
          <cell r="T660" t="str">
            <v/>
          </cell>
        </row>
        <row r="661">
          <cell r="O661" t="str">
            <v/>
          </cell>
          <cell r="P661" t="str">
            <v/>
          </cell>
          <cell r="Q661" t="str">
            <v/>
          </cell>
          <cell r="R661" t="str">
            <v/>
          </cell>
          <cell r="S661" t="str">
            <v/>
          </cell>
          <cell r="T661" t="str">
            <v/>
          </cell>
        </row>
        <row r="662">
          <cell r="O662" t="str">
            <v/>
          </cell>
          <cell r="P662" t="str">
            <v/>
          </cell>
          <cell r="Q662" t="str">
            <v/>
          </cell>
          <cell r="R662" t="str">
            <v/>
          </cell>
          <cell r="S662" t="str">
            <v/>
          </cell>
          <cell r="T662" t="str">
            <v/>
          </cell>
        </row>
        <row r="663">
          <cell r="O663" t="str">
            <v/>
          </cell>
          <cell r="P663" t="str">
            <v/>
          </cell>
          <cell r="Q663" t="str">
            <v/>
          </cell>
          <cell r="R663" t="str">
            <v/>
          </cell>
          <cell r="S663" t="str">
            <v/>
          </cell>
          <cell r="T663" t="str">
            <v/>
          </cell>
        </row>
        <row r="664">
          <cell r="O664" t="str">
            <v/>
          </cell>
          <cell r="P664" t="str">
            <v/>
          </cell>
          <cell r="Q664" t="str">
            <v/>
          </cell>
          <cell r="R664" t="str">
            <v/>
          </cell>
          <cell r="S664" t="str">
            <v/>
          </cell>
          <cell r="T664" t="str">
            <v/>
          </cell>
        </row>
        <row r="665">
          <cell r="O665" t="str">
            <v/>
          </cell>
          <cell r="P665" t="str">
            <v/>
          </cell>
          <cell r="Q665" t="str">
            <v/>
          </cell>
          <cell r="R665" t="str">
            <v/>
          </cell>
          <cell r="S665" t="str">
            <v/>
          </cell>
          <cell r="T665" t="str">
            <v/>
          </cell>
        </row>
        <row r="666">
          <cell r="O666" t="str">
            <v/>
          </cell>
          <cell r="P666" t="str">
            <v/>
          </cell>
          <cell r="Q666" t="str">
            <v/>
          </cell>
          <cell r="R666" t="str">
            <v/>
          </cell>
          <cell r="S666" t="str">
            <v/>
          </cell>
          <cell r="T666" t="str">
            <v/>
          </cell>
        </row>
        <row r="667">
          <cell r="O667" t="str">
            <v/>
          </cell>
          <cell r="P667" t="str">
            <v/>
          </cell>
          <cell r="Q667" t="str">
            <v/>
          </cell>
          <cell r="R667" t="str">
            <v/>
          </cell>
          <cell r="S667" t="str">
            <v/>
          </cell>
          <cell r="T667" t="str">
            <v/>
          </cell>
        </row>
        <row r="668">
          <cell r="O668" t="str">
            <v/>
          </cell>
          <cell r="P668" t="str">
            <v/>
          </cell>
          <cell r="Q668" t="str">
            <v/>
          </cell>
          <cell r="R668" t="str">
            <v/>
          </cell>
          <cell r="S668" t="str">
            <v/>
          </cell>
          <cell r="T668" t="str">
            <v/>
          </cell>
        </row>
        <row r="669">
          <cell r="O669" t="str">
            <v/>
          </cell>
          <cell r="P669" t="str">
            <v/>
          </cell>
          <cell r="Q669" t="str">
            <v/>
          </cell>
          <cell r="R669" t="str">
            <v/>
          </cell>
          <cell r="S669" t="str">
            <v/>
          </cell>
          <cell r="T669" t="str">
            <v/>
          </cell>
        </row>
        <row r="670">
          <cell r="O670" t="str">
            <v/>
          </cell>
          <cell r="P670" t="str">
            <v/>
          </cell>
          <cell r="Q670" t="str">
            <v/>
          </cell>
          <cell r="R670" t="str">
            <v/>
          </cell>
          <cell r="S670" t="str">
            <v/>
          </cell>
          <cell r="T670" t="str">
            <v/>
          </cell>
        </row>
        <row r="671">
          <cell r="O671" t="str">
            <v/>
          </cell>
          <cell r="P671" t="str">
            <v/>
          </cell>
          <cell r="Q671" t="str">
            <v/>
          </cell>
          <cell r="R671" t="str">
            <v/>
          </cell>
          <cell r="S671" t="str">
            <v/>
          </cell>
          <cell r="T671" t="str">
            <v/>
          </cell>
        </row>
        <row r="672">
          <cell r="O672" t="str">
            <v/>
          </cell>
          <cell r="P672" t="str">
            <v/>
          </cell>
          <cell r="Q672" t="str">
            <v/>
          </cell>
          <cell r="R672" t="str">
            <v/>
          </cell>
          <cell r="S672" t="str">
            <v/>
          </cell>
          <cell r="T672" t="str">
            <v/>
          </cell>
        </row>
        <row r="673">
          <cell r="O673" t="str">
            <v/>
          </cell>
          <cell r="P673" t="str">
            <v/>
          </cell>
          <cell r="Q673" t="str">
            <v/>
          </cell>
          <cell r="R673" t="str">
            <v/>
          </cell>
          <cell r="S673" t="str">
            <v/>
          </cell>
          <cell r="T673" t="str">
            <v/>
          </cell>
        </row>
        <row r="674">
          <cell r="O674" t="str">
            <v/>
          </cell>
          <cell r="P674" t="str">
            <v/>
          </cell>
          <cell r="Q674" t="str">
            <v/>
          </cell>
          <cell r="R674" t="str">
            <v/>
          </cell>
          <cell r="S674" t="str">
            <v/>
          </cell>
          <cell r="T674" t="str">
            <v/>
          </cell>
        </row>
        <row r="675">
          <cell r="O675" t="str">
            <v/>
          </cell>
          <cell r="P675" t="str">
            <v/>
          </cell>
          <cell r="Q675" t="str">
            <v/>
          </cell>
          <cell r="R675" t="str">
            <v/>
          </cell>
          <cell r="S675" t="str">
            <v/>
          </cell>
          <cell r="T675" t="str">
            <v/>
          </cell>
        </row>
        <row r="676">
          <cell r="O676" t="str">
            <v/>
          </cell>
          <cell r="P676" t="str">
            <v/>
          </cell>
          <cell r="Q676" t="str">
            <v/>
          </cell>
          <cell r="R676" t="str">
            <v/>
          </cell>
          <cell r="S676" t="str">
            <v/>
          </cell>
          <cell r="T676" t="str">
            <v/>
          </cell>
        </row>
        <row r="677">
          <cell r="O677" t="str">
            <v/>
          </cell>
          <cell r="P677" t="str">
            <v/>
          </cell>
          <cell r="Q677" t="str">
            <v/>
          </cell>
          <cell r="R677" t="str">
            <v/>
          </cell>
          <cell r="S677" t="str">
            <v/>
          </cell>
          <cell r="T677" t="str">
            <v/>
          </cell>
        </row>
        <row r="678">
          <cell r="O678" t="str">
            <v/>
          </cell>
          <cell r="P678" t="str">
            <v/>
          </cell>
          <cell r="Q678" t="str">
            <v/>
          </cell>
          <cell r="R678" t="str">
            <v/>
          </cell>
          <cell r="S678" t="str">
            <v/>
          </cell>
          <cell r="T678" t="str">
            <v/>
          </cell>
        </row>
        <row r="679">
          <cell r="O679" t="str">
            <v/>
          </cell>
          <cell r="P679" t="str">
            <v/>
          </cell>
          <cell r="Q679" t="str">
            <v/>
          </cell>
          <cell r="R679" t="str">
            <v/>
          </cell>
          <cell r="S679" t="str">
            <v/>
          </cell>
          <cell r="T679" t="str">
            <v/>
          </cell>
        </row>
        <row r="680">
          <cell r="O680" t="str">
            <v/>
          </cell>
          <cell r="P680" t="str">
            <v/>
          </cell>
          <cell r="Q680" t="str">
            <v/>
          </cell>
          <cell r="R680" t="str">
            <v/>
          </cell>
          <cell r="S680" t="str">
            <v/>
          </cell>
          <cell r="T680" t="str">
            <v/>
          </cell>
        </row>
        <row r="681">
          <cell r="O681" t="str">
            <v/>
          </cell>
          <cell r="P681" t="str">
            <v/>
          </cell>
          <cell r="Q681" t="str">
            <v/>
          </cell>
          <cell r="R681" t="str">
            <v/>
          </cell>
          <cell r="S681" t="str">
            <v/>
          </cell>
          <cell r="T681" t="str">
            <v/>
          </cell>
        </row>
        <row r="682">
          <cell r="O682" t="str">
            <v/>
          </cell>
          <cell r="P682" t="str">
            <v/>
          </cell>
          <cell r="Q682" t="str">
            <v/>
          </cell>
          <cell r="R682" t="str">
            <v/>
          </cell>
          <cell r="S682" t="str">
            <v/>
          </cell>
          <cell r="T682" t="str">
            <v/>
          </cell>
        </row>
        <row r="683">
          <cell r="O683" t="str">
            <v/>
          </cell>
          <cell r="P683" t="str">
            <v/>
          </cell>
          <cell r="Q683" t="str">
            <v/>
          </cell>
          <cell r="R683" t="str">
            <v/>
          </cell>
          <cell r="S683" t="str">
            <v/>
          </cell>
          <cell r="T683" t="str">
            <v/>
          </cell>
        </row>
        <row r="684">
          <cell r="O684" t="str">
            <v/>
          </cell>
          <cell r="P684" t="str">
            <v/>
          </cell>
          <cell r="Q684" t="str">
            <v/>
          </cell>
          <cell r="R684" t="str">
            <v/>
          </cell>
          <cell r="S684" t="str">
            <v/>
          </cell>
          <cell r="T684" t="str">
            <v/>
          </cell>
        </row>
        <row r="685">
          <cell r="O685" t="str">
            <v/>
          </cell>
          <cell r="P685" t="str">
            <v/>
          </cell>
          <cell r="Q685" t="str">
            <v/>
          </cell>
          <cell r="R685" t="str">
            <v/>
          </cell>
          <cell r="S685" t="str">
            <v/>
          </cell>
          <cell r="T685" t="str">
            <v/>
          </cell>
        </row>
        <row r="686">
          <cell r="O686" t="str">
            <v/>
          </cell>
          <cell r="P686" t="str">
            <v/>
          </cell>
          <cell r="Q686" t="str">
            <v/>
          </cell>
          <cell r="R686" t="str">
            <v/>
          </cell>
          <cell r="S686" t="str">
            <v/>
          </cell>
          <cell r="T686" t="str">
            <v/>
          </cell>
        </row>
        <row r="687">
          <cell r="O687" t="str">
            <v/>
          </cell>
          <cell r="P687" t="str">
            <v/>
          </cell>
          <cell r="Q687" t="str">
            <v/>
          </cell>
          <cell r="R687" t="str">
            <v/>
          </cell>
          <cell r="S687" t="str">
            <v/>
          </cell>
          <cell r="T687" t="str">
            <v/>
          </cell>
        </row>
        <row r="688">
          <cell r="O688" t="str">
            <v/>
          </cell>
          <cell r="P688" t="str">
            <v/>
          </cell>
          <cell r="Q688" t="str">
            <v/>
          </cell>
          <cell r="R688" t="str">
            <v/>
          </cell>
          <cell r="S688" t="str">
            <v/>
          </cell>
          <cell r="T688" t="str">
            <v/>
          </cell>
        </row>
        <row r="689">
          <cell r="O689" t="str">
            <v/>
          </cell>
          <cell r="P689" t="str">
            <v/>
          </cell>
          <cell r="Q689" t="str">
            <v/>
          </cell>
          <cell r="R689" t="str">
            <v/>
          </cell>
          <cell r="S689" t="str">
            <v/>
          </cell>
          <cell r="T689" t="str">
            <v/>
          </cell>
        </row>
        <row r="690">
          <cell r="O690" t="str">
            <v/>
          </cell>
          <cell r="P690" t="str">
            <v/>
          </cell>
          <cell r="Q690" t="str">
            <v/>
          </cell>
          <cell r="R690" t="str">
            <v/>
          </cell>
          <cell r="S690" t="str">
            <v/>
          </cell>
          <cell r="T690" t="str">
            <v/>
          </cell>
        </row>
        <row r="691">
          <cell r="O691" t="str">
            <v/>
          </cell>
          <cell r="P691" t="str">
            <v/>
          </cell>
          <cell r="Q691" t="str">
            <v/>
          </cell>
          <cell r="R691" t="str">
            <v/>
          </cell>
          <cell r="S691" t="str">
            <v/>
          </cell>
          <cell r="T691" t="str">
            <v/>
          </cell>
        </row>
        <row r="692">
          <cell r="O692" t="str">
            <v/>
          </cell>
          <cell r="P692" t="str">
            <v/>
          </cell>
          <cell r="Q692" t="str">
            <v/>
          </cell>
          <cell r="R692" t="str">
            <v/>
          </cell>
          <cell r="S692" t="str">
            <v/>
          </cell>
          <cell r="T692" t="str">
            <v/>
          </cell>
        </row>
        <row r="693">
          <cell r="O693" t="str">
            <v/>
          </cell>
          <cell r="P693" t="str">
            <v/>
          </cell>
          <cell r="Q693" t="str">
            <v/>
          </cell>
          <cell r="R693" t="str">
            <v/>
          </cell>
          <cell r="S693" t="str">
            <v/>
          </cell>
          <cell r="T693" t="str">
            <v/>
          </cell>
        </row>
        <row r="694">
          <cell r="O694" t="str">
            <v/>
          </cell>
          <cell r="P694" t="str">
            <v/>
          </cell>
          <cell r="Q694" t="str">
            <v/>
          </cell>
          <cell r="R694" t="str">
            <v/>
          </cell>
          <cell r="S694" t="str">
            <v/>
          </cell>
          <cell r="T694" t="str">
            <v/>
          </cell>
        </row>
        <row r="695">
          <cell r="O695" t="str">
            <v/>
          </cell>
          <cell r="P695" t="str">
            <v/>
          </cell>
          <cell r="Q695" t="str">
            <v/>
          </cell>
          <cell r="R695" t="str">
            <v/>
          </cell>
          <cell r="S695" t="str">
            <v/>
          </cell>
          <cell r="T695" t="str">
            <v/>
          </cell>
        </row>
        <row r="696">
          <cell r="O696" t="str">
            <v/>
          </cell>
          <cell r="P696" t="str">
            <v/>
          </cell>
          <cell r="Q696" t="str">
            <v/>
          </cell>
          <cell r="R696" t="str">
            <v/>
          </cell>
          <cell r="S696" t="str">
            <v/>
          </cell>
          <cell r="T696" t="str">
            <v/>
          </cell>
        </row>
        <row r="697">
          <cell r="O697" t="str">
            <v/>
          </cell>
          <cell r="P697" t="str">
            <v/>
          </cell>
          <cell r="Q697" t="str">
            <v/>
          </cell>
          <cell r="R697" t="str">
            <v/>
          </cell>
          <cell r="S697" t="str">
            <v/>
          </cell>
          <cell r="T697" t="str">
            <v/>
          </cell>
        </row>
        <row r="698">
          <cell r="O698" t="str">
            <v/>
          </cell>
          <cell r="P698" t="str">
            <v/>
          </cell>
          <cell r="Q698" t="str">
            <v/>
          </cell>
          <cell r="R698" t="str">
            <v/>
          </cell>
          <cell r="S698" t="str">
            <v/>
          </cell>
          <cell r="T698" t="str">
            <v/>
          </cell>
        </row>
        <row r="699">
          <cell r="O699" t="str">
            <v/>
          </cell>
          <cell r="P699" t="str">
            <v/>
          </cell>
          <cell r="Q699" t="str">
            <v/>
          </cell>
          <cell r="R699" t="str">
            <v/>
          </cell>
          <cell r="S699" t="str">
            <v/>
          </cell>
          <cell r="T699" t="str">
            <v/>
          </cell>
        </row>
        <row r="700">
          <cell r="O700" t="str">
            <v/>
          </cell>
          <cell r="P700" t="str">
            <v/>
          </cell>
          <cell r="Q700" t="str">
            <v/>
          </cell>
          <cell r="R700" t="str">
            <v/>
          </cell>
          <cell r="S700" t="str">
            <v/>
          </cell>
          <cell r="T700" t="str">
            <v/>
          </cell>
        </row>
        <row r="701">
          <cell r="O701" t="str">
            <v/>
          </cell>
          <cell r="P701" t="str">
            <v/>
          </cell>
          <cell r="Q701" t="str">
            <v/>
          </cell>
          <cell r="R701" t="str">
            <v/>
          </cell>
          <cell r="S701" t="str">
            <v/>
          </cell>
          <cell r="T701" t="str">
            <v/>
          </cell>
        </row>
        <row r="702">
          <cell r="O702" t="str">
            <v/>
          </cell>
          <cell r="P702" t="str">
            <v/>
          </cell>
          <cell r="Q702" t="str">
            <v/>
          </cell>
          <cell r="R702" t="str">
            <v/>
          </cell>
          <cell r="S702" t="str">
            <v/>
          </cell>
          <cell r="T702" t="str">
            <v/>
          </cell>
        </row>
        <row r="703">
          <cell r="O703" t="str">
            <v/>
          </cell>
          <cell r="P703" t="str">
            <v/>
          </cell>
          <cell r="Q703" t="str">
            <v/>
          </cell>
          <cell r="R703" t="str">
            <v/>
          </cell>
          <cell r="S703" t="str">
            <v/>
          </cell>
          <cell r="T703" t="str">
            <v/>
          </cell>
        </row>
        <row r="704">
          <cell r="O704" t="str">
            <v/>
          </cell>
          <cell r="P704" t="str">
            <v/>
          </cell>
          <cell r="Q704" t="str">
            <v/>
          </cell>
          <cell r="R704" t="str">
            <v/>
          </cell>
          <cell r="S704" t="str">
            <v/>
          </cell>
          <cell r="T704" t="str">
            <v/>
          </cell>
        </row>
        <row r="705">
          <cell r="O705" t="str">
            <v/>
          </cell>
          <cell r="P705" t="str">
            <v/>
          </cell>
          <cell r="Q705" t="str">
            <v/>
          </cell>
          <cell r="R705" t="str">
            <v/>
          </cell>
          <cell r="S705" t="str">
            <v/>
          </cell>
          <cell r="T705" t="str">
            <v/>
          </cell>
        </row>
        <row r="706">
          <cell r="O706" t="str">
            <v/>
          </cell>
          <cell r="P706" t="str">
            <v/>
          </cell>
          <cell r="Q706" t="str">
            <v/>
          </cell>
          <cell r="R706" t="str">
            <v/>
          </cell>
          <cell r="S706" t="str">
            <v/>
          </cell>
          <cell r="T706" t="str">
            <v/>
          </cell>
        </row>
        <row r="707">
          <cell r="O707" t="str">
            <v/>
          </cell>
          <cell r="P707" t="str">
            <v/>
          </cell>
          <cell r="Q707" t="str">
            <v/>
          </cell>
          <cell r="R707" t="str">
            <v/>
          </cell>
          <cell r="S707" t="str">
            <v/>
          </cell>
          <cell r="T707" t="str">
            <v/>
          </cell>
        </row>
        <row r="708">
          <cell r="O708" t="str">
            <v/>
          </cell>
          <cell r="P708" t="str">
            <v/>
          </cell>
          <cell r="Q708" t="str">
            <v/>
          </cell>
          <cell r="R708" t="str">
            <v/>
          </cell>
          <cell r="S708" t="str">
            <v/>
          </cell>
          <cell r="T708" t="str">
            <v/>
          </cell>
        </row>
        <row r="709">
          <cell r="O709" t="str">
            <v/>
          </cell>
          <cell r="P709" t="str">
            <v/>
          </cell>
          <cell r="Q709" t="str">
            <v/>
          </cell>
          <cell r="R709" t="str">
            <v/>
          </cell>
          <cell r="S709" t="str">
            <v/>
          </cell>
          <cell r="T709" t="str">
            <v/>
          </cell>
        </row>
        <row r="710">
          <cell r="O710" t="str">
            <v/>
          </cell>
          <cell r="P710" t="str">
            <v/>
          </cell>
          <cell r="Q710" t="str">
            <v/>
          </cell>
          <cell r="R710" t="str">
            <v/>
          </cell>
          <cell r="S710" t="str">
            <v/>
          </cell>
          <cell r="T710" t="str">
            <v/>
          </cell>
        </row>
        <row r="711">
          <cell r="O711" t="str">
            <v/>
          </cell>
          <cell r="P711" t="str">
            <v/>
          </cell>
          <cell r="Q711" t="str">
            <v/>
          </cell>
          <cell r="R711" t="str">
            <v/>
          </cell>
          <cell r="S711" t="str">
            <v/>
          </cell>
          <cell r="T711" t="str">
            <v/>
          </cell>
        </row>
        <row r="712">
          <cell r="O712" t="str">
            <v/>
          </cell>
          <cell r="P712" t="str">
            <v/>
          </cell>
          <cell r="Q712" t="str">
            <v/>
          </cell>
          <cell r="R712" t="str">
            <v/>
          </cell>
          <cell r="S712" t="str">
            <v/>
          </cell>
          <cell r="T712" t="str">
            <v/>
          </cell>
        </row>
        <row r="713">
          <cell r="O713" t="str">
            <v/>
          </cell>
          <cell r="P713" t="str">
            <v/>
          </cell>
          <cell r="Q713" t="str">
            <v/>
          </cell>
          <cell r="R713" t="str">
            <v/>
          </cell>
          <cell r="S713" t="str">
            <v/>
          </cell>
          <cell r="T713" t="str">
            <v/>
          </cell>
        </row>
        <row r="714">
          <cell r="O714" t="str">
            <v/>
          </cell>
          <cell r="P714" t="str">
            <v/>
          </cell>
          <cell r="Q714" t="str">
            <v/>
          </cell>
          <cell r="R714" t="str">
            <v/>
          </cell>
          <cell r="S714" t="str">
            <v/>
          </cell>
          <cell r="T714" t="str">
            <v/>
          </cell>
        </row>
        <row r="715">
          <cell r="O715" t="str">
            <v/>
          </cell>
          <cell r="P715" t="str">
            <v/>
          </cell>
          <cell r="Q715" t="str">
            <v/>
          </cell>
          <cell r="R715" t="str">
            <v/>
          </cell>
          <cell r="S715" t="str">
            <v/>
          </cell>
          <cell r="T715" t="str">
            <v/>
          </cell>
        </row>
        <row r="716">
          <cell r="O716" t="str">
            <v/>
          </cell>
          <cell r="P716" t="str">
            <v/>
          </cell>
          <cell r="Q716" t="str">
            <v/>
          </cell>
          <cell r="R716" t="str">
            <v/>
          </cell>
          <cell r="S716" t="str">
            <v/>
          </cell>
          <cell r="T716" t="str">
            <v/>
          </cell>
        </row>
        <row r="717">
          <cell r="O717" t="str">
            <v/>
          </cell>
          <cell r="P717" t="str">
            <v/>
          </cell>
          <cell r="Q717" t="str">
            <v/>
          </cell>
          <cell r="R717" t="str">
            <v/>
          </cell>
          <cell r="S717" t="str">
            <v/>
          </cell>
          <cell r="T717" t="str">
            <v/>
          </cell>
        </row>
        <row r="718">
          <cell r="O718" t="str">
            <v/>
          </cell>
          <cell r="P718" t="str">
            <v/>
          </cell>
          <cell r="Q718" t="str">
            <v/>
          </cell>
          <cell r="R718" t="str">
            <v/>
          </cell>
          <cell r="S718" t="str">
            <v/>
          </cell>
          <cell r="T718" t="str">
            <v/>
          </cell>
        </row>
        <row r="719">
          <cell r="O719" t="str">
            <v/>
          </cell>
          <cell r="P719" t="str">
            <v/>
          </cell>
          <cell r="Q719" t="str">
            <v/>
          </cell>
          <cell r="R719" t="str">
            <v/>
          </cell>
          <cell r="S719" t="str">
            <v/>
          </cell>
          <cell r="T719" t="str">
            <v/>
          </cell>
        </row>
        <row r="720">
          <cell r="O720" t="str">
            <v/>
          </cell>
          <cell r="P720" t="str">
            <v/>
          </cell>
          <cell r="Q720" t="str">
            <v/>
          </cell>
          <cell r="R720" t="str">
            <v/>
          </cell>
          <cell r="S720" t="str">
            <v/>
          </cell>
          <cell r="T720" t="str">
            <v/>
          </cell>
        </row>
        <row r="721">
          <cell r="O721" t="str">
            <v/>
          </cell>
          <cell r="P721" t="str">
            <v/>
          </cell>
          <cell r="Q721" t="str">
            <v/>
          </cell>
          <cell r="R721" t="str">
            <v/>
          </cell>
          <cell r="S721" t="str">
            <v/>
          </cell>
          <cell r="T721" t="str">
            <v/>
          </cell>
        </row>
        <row r="722">
          <cell r="O722" t="str">
            <v/>
          </cell>
          <cell r="P722" t="str">
            <v/>
          </cell>
          <cell r="Q722" t="str">
            <v/>
          </cell>
          <cell r="R722" t="str">
            <v/>
          </cell>
          <cell r="S722" t="str">
            <v/>
          </cell>
          <cell r="T722" t="str">
            <v/>
          </cell>
        </row>
        <row r="723">
          <cell r="O723" t="str">
            <v/>
          </cell>
          <cell r="P723" t="str">
            <v/>
          </cell>
          <cell r="Q723" t="str">
            <v/>
          </cell>
          <cell r="R723" t="str">
            <v/>
          </cell>
          <cell r="S723" t="str">
            <v/>
          </cell>
          <cell r="T723" t="str">
            <v/>
          </cell>
        </row>
        <row r="724">
          <cell r="O724" t="str">
            <v/>
          </cell>
          <cell r="P724" t="str">
            <v/>
          </cell>
          <cell r="Q724" t="str">
            <v/>
          </cell>
          <cell r="R724" t="str">
            <v/>
          </cell>
          <cell r="S724" t="str">
            <v/>
          </cell>
          <cell r="T724" t="str">
            <v/>
          </cell>
        </row>
        <row r="725">
          <cell r="O725" t="str">
            <v/>
          </cell>
          <cell r="P725" t="str">
            <v/>
          </cell>
          <cell r="Q725" t="str">
            <v/>
          </cell>
          <cell r="R725" t="str">
            <v/>
          </cell>
          <cell r="S725" t="str">
            <v/>
          </cell>
          <cell r="T725" t="str">
            <v/>
          </cell>
        </row>
        <row r="726">
          <cell r="O726" t="str">
            <v/>
          </cell>
          <cell r="P726" t="str">
            <v/>
          </cell>
          <cell r="Q726" t="str">
            <v/>
          </cell>
          <cell r="R726" t="str">
            <v/>
          </cell>
          <cell r="S726" t="str">
            <v/>
          </cell>
          <cell r="T726" t="str">
            <v/>
          </cell>
        </row>
        <row r="727">
          <cell r="O727" t="str">
            <v/>
          </cell>
          <cell r="P727" t="str">
            <v/>
          </cell>
          <cell r="Q727" t="str">
            <v/>
          </cell>
          <cell r="R727" t="str">
            <v/>
          </cell>
          <cell r="S727" t="str">
            <v/>
          </cell>
          <cell r="T727" t="str">
            <v/>
          </cell>
        </row>
        <row r="728">
          <cell r="O728" t="str">
            <v/>
          </cell>
          <cell r="P728" t="str">
            <v/>
          </cell>
          <cell r="Q728" t="str">
            <v/>
          </cell>
          <cell r="R728" t="str">
            <v/>
          </cell>
          <cell r="S728" t="str">
            <v/>
          </cell>
          <cell r="T728" t="str">
            <v/>
          </cell>
        </row>
        <row r="729">
          <cell r="O729" t="str">
            <v/>
          </cell>
          <cell r="P729" t="str">
            <v/>
          </cell>
          <cell r="Q729" t="str">
            <v/>
          </cell>
          <cell r="R729" t="str">
            <v/>
          </cell>
          <cell r="S729" t="str">
            <v/>
          </cell>
          <cell r="T729" t="str">
            <v/>
          </cell>
        </row>
        <row r="730">
          <cell r="O730" t="str">
            <v/>
          </cell>
          <cell r="P730" t="str">
            <v/>
          </cell>
          <cell r="Q730" t="str">
            <v/>
          </cell>
          <cell r="R730" t="str">
            <v/>
          </cell>
          <cell r="S730" t="str">
            <v/>
          </cell>
          <cell r="T730" t="str">
            <v/>
          </cell>
        </row>
        <row r="731">
          <cell r="O731" t="str">
            <v/>
          </cell>
          <cell r="P731" t="str">
            <v/>
          </cell>
          <cell r="Q731" t="str">
            <v/>
          </cell>
          <cell r="R731" t="str">
            <v/>
          </cell>
          <cell r="S731" t="str">
            <v/>
          </cell>
          <cell r="T731" t="str">
            <v/>
          </cell>
        </row>
        <row r="732">
          <cell r="O732" t="str">
            <v/>
          </cell>
          <cell r="P732" t="str">
            <v/>
          </cell>
          <cell r="Q732" t="str">
            <v/>
          </cell>
          <cell r="R732" t="str">
            <v/>
          </cell>
          <cell r="S732" t="str">
            <v/>
          </cell>
          <cell r="T732" t="str">
            <v/>
          </cell>
        </row>
        <row r="733">
          <cell r="O733" t="str">
            <v/>
          </cell>
          <cell r="P733" t="str">
            <v/>
          </cell>
          <cell r="Q733" t="str">
            <v/>
          </cell>
          <cell r="R733" t="str">
            <v/>
          </cell>
          <cell r="S733" t="str">
            <v/>
          </cell>
          <cell r="T733" t="str">
            <v/>
          </cell>
        </row>
        <row r="734">
          <cell r="O734" t="str">
            <v/>
          </cell>
          <cell r="P734" t="str">
            <v/>
          </cell>
          <cell r="Q734" t="str">
            <v/>
          </cell>
          <cell r="R734" t="str">
            <v/>
          </cell>
          <cell r="S734" t="str">
            <v/>
          </cell>
          <cell r="T734" t="str">
            <v/>
          </cell>
        </row>
        <row r="735">
          <cell r="O735" t="str">
            <v/>
          </cell>
          <cell r="P735" t="str">
            <v/>
          </cell>
          <cell r="Q735" t="str">
            <v/>
          </cell>
          <cell r="R735" t="str">
            <v/>
          </cell>
          <cell r="S735" t="str">
            <v/>
          </cell>
          <cell r="T735" t="str">
            <v/>
          </cell>
        </row>
        <row r="736">
          <cell r="O736" t="str">
            <v/>
          </cell>
          <cell r="P736" t="str">
            <v/>
          </cell>
          <cell r="Q736" t="str">
            <v/>
          </cell>
          <cell r="R736" t="str">
            <v/>
          </cell>
          <cell r="S736" t="str">
            <v/>
          </cell>
          <cell r="T736" t="str">
            <v/>
          </cell>
        </row>
        <row r="737">
          <cell r="O737" t="str">
            <v/>
          </cell>
          <cell r="P737" t="str">
            <v/>
          </cell>
          <cell r="Q737" t="str">
            <v/>
          </cell>
          <cell r="R737" t="str">
            <v/>
          </cell>
          <cell r="S737" t="str">
            <v/>
          </cell>
          <cell r="T737" t="str">
            <v/>
          </cell>
        </row>
        <row r="738">
          <cell r="O738" t="str">
            <v/>
          </cell>
          <cell r="P738" t="str">
            <v/>
          </cell>
          <cell r="Q738" t="str">
            <v/>
          </cell>
          <cell r="R738" t="str">
            <v/>
          </cell>
          <cell r="S738" t="str">
            <v/>
          </cell>
          <cell r="T738" t="str">
            <v/>
          </cell>
        </row>
        <row r="739">
          <cell r="O739" t="str">
            <v/>
          </cell>
          <cell r="P739" t="str">
            <v/>
          </cell>
          <cell r="Q739" t="str">
            <v/>
          </cell>
          <cell r="R739" t="str">
            <v/>
          </cell>
          <cell r="S739" t="str">
            <v/>
          </cell>
          <cell r="T739" t="str">
            <v/>
          </cell>
        </row>
        <row r="740">
          <cell r="O740" t="str">
            <v/>
          </cell>
          <cell r="P740" t="str">
            <v/>
          </cell>
          <cell r="Q740" t="str">
            <v/>
          </cell>
          <cell r="R740" t="str">
            <v/>
          </cell>
          <cell r="S740" t="str">
            <v/>
          </cell>
          <cell r="T740" t="str">
            <v/>
          </cell>
        </row>
        <row r="741">
          <cell r="O741" t="str">
            <v/>
          </cell>
          <cell r="P741" t="str">
            <v/>
          </cell>
          <cell r="Q741" t="str">
            <v/>
          </cell>
          <cell r="R741" t="str">
            <v/>
          </cell>
          <cell r="S741" t="str">
            <v/>
          </cell>
          <cell r="T741" t="str">
            <v/>
          </cell>
        </row>
        <row r="742">
          <cell r="O742" t="str">
            <v/>
          </cell>
          <cell r="P742" t="str">
            <v/>
          </cell>
          <cell r="Q742" t="str">
            <v/>
          </cell>
          <cell r="R742" t="str">
            <v/>
          </cell>
          <cell r="S742" t="str">
            <v/>
          </cell>
          <cell r="T742" t="str">
            <v/>
          </cell>
        </row>
        <row r="743">
          <cell r="O743" t="str">
            <v/>
          </cell>
          <cell r="P743" t="str">
            <v/>
          </cell>
          <cell r="Q743" t="str">
            <v/>
          </cell>
          <cell r="R743" t="str">
            <v/>
          </cell>
          <cell r="S743" t="str">
            <v/>
          </cell>
          <cell r="T743" t="str">
            <v/>
          </cell>
        </row>
        <row r="744">
          <cell r="O744" t="str">
            <v/>
          </cell>
          <cell r="P744" t="str">
            <v/>
          </cell>
          <cell r="Q744" t="str">
            <v/>
          </cell>
          <cell r="R744" t="str">
            <v/>
          </cell>
          <cell r="S744" t="str">
            <v/>
          </cell>
          <cell r="T744" t="str">
            <v/>
          </cell>
        </row>
        <row r="745">
          <cell r="O745" t="str">
            <v/>
          </cell>
          <cell r="P745" t="str">
            <v/>
          </cell>
          <cell r="Q745" t="str">
            <v/>
          </cell>
          <cell r="R745" t="str">
            <v/>
          </cell>
          <cell r="S745" t="str">
            <v/>
          </cell>
          <cell r="T745" t="str">
            <v/>
          </cell>
        </row>
        <row r="746">
          <cell r="O746" t="str">
            <v/>
          </cell>
          <cell r="P746" t="str">
            <v/>
          </cell>
          <cell r="Q746" t="str">
            <v/>
          </cell>
          <cell r="R746" t="str">
            <v/>
          </cell>
          <cell r="S746" t="str">
            <v/>
          </cell>
          <cell r="T746" t="str">
            <v/>
          </cell>
        </row>
        <row r="747">
          <cell r="O747" t="str">
            <v/>
          </cell>
          <cell r="P747" t="str">
            <v/>
          </cell>
          <cell r="Q747" t="str">
            <v/>
          </cell>
          <cell r="R747" t="str">
            <v/>
          </cell>
          <cell r="S747" t="str">
            <v/>
          </cell>
          <cell r="T747" t="str">
            <v/>
          </cell>
        </row>
        <row r="748">
          <cell r="O748" t="str">
            <v/>
          </cell>
          <cell r="P748" t="str">
            <v/>
          </cell>
          <cell r="Q748" t="str">
            <v/>
          </cell>
          <cell r="R748" t="str">
            <v/>
          </cell>
          <cell r="S748" t="str">
            <v/>
          </cell>
          <cell r="T748" t="str">
            <v/>
          </cell>
        </row>
        <row r="749">
          <cell r="O749" t="str">
            <v/>
          </cell>
          <cell r="P749" t="str">
            <v/>
          </cell>
          <cell r="Q749" t="str">
            <v/>
          </cell>
          <cell r="R749" t="str">
            <v/>
          </cell>
          <cell r="S749" t="str">
            <v/>
          </cell>
          <cell r="T749" t="str">
            <v/>
          </cell>
        </row>
        <row r="750">
          <cell r="O750" t="str">
            <v/>
          </cell>
          <cell r="P750" t="str">
            <v/>
          </cell>
          <cell r="Q750" t="str">
            <v/>
          </cell>
          <cell r="R750" t="str">
            <v/>
          </cell>
          <cell r="S750" t="str">
            <v/>
          </cell>
          <cell r="T750" t="str">
            <v/>
          </cell>
        </row>
        <row r="751">
          <cell r="O751" t="str">
            <v/>
          </cell>
          <cell r="P751" t="str">
            <v/>
          </cell>
          <cell r="Q751" t="str">
            <v/>
          </cell>
          <cell r="R751" t="str">
            <v/>
          </cell>
          <cell r="S751" t="str">
            <v/>
          </cell>
          <cell r="T751" t="str">
            <v/>
          </cell>
        </row>
        <row r="752">
          <cell r="O752" t="str">
            <v/>
          </cell>
          <cell r="P752" t="str">
            <v/>
          </cell>
          <cell r="Q752" t="str">
            <v/>
          </cell>
          <cell r="R752" t="str">
            <v/>
          </cell>
          <cell r="S752" t="str">
            <v/>
          </cell>
          <cell r="T752" t="str">
            <v/>
          </cell>
        </row>
        <row r="753">
          <cell r="O753" t="str">
            <v/>
          </cell>
          <cell r="P753" t="str">
            <v/>
          </cell>
          <cell r="Q753" t="str">
            <v/>
          </cell>
          <cell r="R753" t="str">
            <v/>
          </cell>
          <cell r="S753" t="str">
            <v/>
          </cell>
          <cell r="T753" t="str">
            <v/>
          </cell>
        </row>
        <row r="754">
          <cell r="O754" t="str">
            <v/>
          </cell>
          <cell r="P754" t="str">
            <v/>
          </cell>
          <cell r="Q754" t="str">
            <v/>
          </cell>
          <cell r="R754" t="str">
            <v/>
          </cell>
          <cell r="S754" t="str">
            <v/>
          </cell>
          <cell r="T754" t="str">
            <v/>
          </cell>
        </row>
        <row r="755">
          <cell r="O755" t="str">
            <v/>
          </cell>
          <cell r="P755" t="str">
            <v/>
          </cell>
          <cell r="Q755" t="str">
            <v/>
          </cell>
          <cell r="R755" t="str">
            <v/>
          </cell>
          <cell r="S755" t="str">
            <v/>
          </cell>
          <cell r="T755" t="str">
            <v/>
          </cell>
        </row>
        <row r="756">
          <cell r="O756" t="str">
            <v/>
          </cell>
          <cell r="P756" t="str">
            <v/>
          </cell>
          <cell r="Q756" t="str">
            <v/>
          </cell>
          <cell r="R756" t="str">
            <v/>
          </cell>
          <cell r="S756" t="str">
            <v/>
          </cell>
          <cell r="T756" t="str">
            <v/>
          </cell>
        </row>
        <row r="757">
          <cell r="O757" t="str">
            <v/>
          </cell>
          <cell r="P757" t="str">
            <v/>
          </cell>
          <cell r="Q757" t="str">
            <v/>
          </cell>
          <cell r="R757" t="str">
            <v/>
          </cell>
          <cell r="S757" t="str">
            <v/>
          </cell>
          <cell r="T757" t="str">
            <v/>
          </cell>
        </row>
        <row r="758">
          <cell r="O758" t="str">
            <v/>
          </cell>
          <cell r="P758" t="str">
            <v/>
          </cell>
          <cell r="Q758" t="str">
            <v/>
          </cell>
          <cell r="R758" t="str">
            <v/>
          </cell>
          <cell r="S758" t="str">
            <v/>
          </cell>
          <cell r="T758" t="str">
            <v/>
          </cell>
        </row>
        <row r="759">
          <cell r="O759" t="str">
            <v/>
          </cell>
          <cell r="P759" t="str">
            <v/>
          </cell>
          <cell r="Q759" t="str">
            <v/>
          </cell>
          <cell r="R759" t="str">
            <v/>
          </cell>
          <cell r="S759" t="str">
            <v/>
          </cell>
          <cell r="T759" t="str">
            <v/>
          </cell>
        </row>
        <row r="760">
          <cell r="O760" t="str">
            <v/>
          </cell>
          <cell r="P760" t="str">
            <v/>
          </cell>
          <cell r="Q760" t="str">
            <v/>
          </cell>
          <cell r="R760" t="str">
            <v/>
          </cell>
          <cell r="S760" t="str">
            <v/>
          </cell>
          <cell r="T760" t="str">
            <v/>
          </cell>
        </row>
        <row r="761">
          <cell r="O761" t="str">
            <v/>
          </cell>
          <cell r="P761" t="str">
            <v/>
          </cell>
          <cell r="Q761" t="str">
            <v/>
          </cell>
          <cell r="R761" t="str">
            <v/>
          </cell>
          <cell r="S761" t="str">
            <v/>
          </cell>
          <cell r="T761" t="str">
            <v/>
          </cell>
        </row>
        <row r="762">
          <cell r="O762" t="str">
            <v/>
          </cell>
          <cell r="P762" t="str">
            <v/>
          </cell>
          <cell r="Q762" t="str">
            <v/>
          </cell>
          <cell r="R762" t="str">
            <v/>
          </cell>
          <cell r="S762" t="str">
            <v/>
          </cell>
          <cell r="T762" t="str">
            <v/>
          </cell>
        </row>
        <row r="763">
          <cell r="O763" t="str">
            <v/>
          </cell>
          <cell r="P763" t="str">
            <v/>
          </cell>
          <cell r="Q763" t="str">
            <v/>
          </cell>
          <cell r="R763" t="str">
            <v/>
          </cell>
          <cell r="S763" t="str">
            <v/>
          </cell>
          <cell r="T763" t="str">
            <v/>
          </cell>
        </row>
        <row r="764">
          <cell r="O764" t="str">
            <v/>
          </cell>
          <cell r="P764" t="str">
            <v/>
          </cell>
          <cell r="Q764" t="str">
            <v/>
          </cell>
          <cell r="R764" t="str">
            <v/>
          </cell>
          <cell r="S764" t="str">
            <v/>
          </cell>
          <cell r="T764" t="str">
            <v/>
          </cell>
        </row>
        <row r="765">
          <cell r="O765" t="str">
            <v/>
          </cell>
          <cell r="P765" t="str">
            <v/>
          </cell>
          <cell r="Q765" t="str">
            <v/>
          </cell>
          <cell r="R765" t="str">
            <v/>
          </cell>
          <cell r="S765" t="str">
            <v/>
          </cell>
          <cell r="T765" t="str">
            <v/>
          </cell>
        </row>
        <row r="766">
          <cell r="O766" t="str">
            <v/>
          </cell>
          <cell r="P766" t="str">
            <v/>
          </cell>
          <cell r="Q766" t="str">
            <v/>
          </cell>
          <cell r="R766" t="str">
            <v/>
          </cell>
          <cell r="S766" t="str">
            <v/>
          </cell>
          <cell r="T766" t="str">
            <v/>
          </cell>
        </row>
        <row r="767">
          <cell r="O767" t="str">
            <v/>
          </cell>
          <cell r="P767" t="str">
            <v/>
          </cell>
          <cell r="Q767" t="str">
            <v/>
          </cell>
          <cell r="R767" t="str">
            <v/>
          </cell>
          <cell r="S767" t="str">
            <v/>
          </cell>
          <cell r="T767" t="str">
            <v/>
          </cell>
        </row>
        <row r="768">
          <cell r="O768" t="str">
            <v/>
          </cell>
          <cell r="P768" t="str">
            <v/>
          </cell>
          <cell r="Q768" t="str">
            <v/>
          </cell>
          <cell r="R768" t="str">
            <v/>
          </cell>
          <cell r="S768" t="str">
            <v/>
          </cell>
          <cell r="T768" t="str">
            <v/>
          </cell>
        </row>
        <row r="769">
          <cell r="O769" t="str">
            <v/>
          </cell>
          <cell r="P769" t="str">
            <v/>
          </cell>
          <cell r="Q769" t="str">
            <v/>
          </cell>
          <cell r="R769" t="str">
            <v/>
          </cell>
          <cell r="S769" t="str">
            <v/>
          </cell>
          <cell r="T769" t="str">
            <v/>
          </cell>
        </row>
        <row r="770">
          <cell r="O770" t="str">
            <v/>
          </cell>
          <cell r="P770" t="str">
            <v/>
          </cell>
          <cell r="Q770" t="str">
            <v/>
          </cell>
          <cell r="R770" t="str">
            <v/>
          </cell>
          <cell r="S770" t="str">
            <v/>
          </cell>
          <cell r="T770" t="str">
            <v/>
          </cell>
        </row>
        <row r="771">
          <cell r="O771" t="str">
            <v/>
          </cell>
          <cell r="P771" t="str">
            <v/>
          </cell>
          <cell r="Q771" t="str">
            <v/>
          </cell>
          <cell r="R771" t="str">
            <v/>
          </cell>
          <cell r="S771" t="str">
            <v/>
          </cell>
          <cell r="T771" t="str">
            <v/>
          </cell>
        </row>
        <row r="772">
          <cell r="O772" t="str">
            <v/>
          </cell>
          <cell r="P772" t="str">
            <v/>
          </cell>
          <cell r="Q772" t="str">
            <v/>
          </cell>
          <cell r="R772" t="str">
            <v/>
          </cell>
          <cell r="S772" t="str">
            <v/>
          </cell>
          <cell r="T772" t="str">
            <v/>
          </cell>
        </row>
        <row r="773">
          <cell r="O773" t="str">
            <v/>
          </cell>
          <cell r="P773" t="str">
            <v/>
          </cell>
          <cell r="Q773" t="str">
            <v/>
          </cell>
          <cell r="R773" t="str">
            <v/>
          </cell>
          <cell r="S773" t="str">
            <v/>
          </cell>
          <cell r="T773" t="str">
            <v/>
          </cell>
        </row>
        <row r="774">
          <cell r="O774" t="str">
            <v/>
          </cell>
          <cell r="P774" t="str">
            <v/>
          </cell>
          <cell r="Q774" t="str">
            <v/>
          </cell>
          <cell r="R774" t="str">
            <v/>
          </cell>
          <cell r="S774" t="str">
            <v/>
          </cell>
          <cell r="T774" t="str">
            <v/>
          </cell>
        </row>
        <row r="775">
          <cell r="O775" t="str">
            <v/>
          </cell>
          <cell r="P775" t="str">
            <v/>
          </cell>
          <cell r="Q775" t="str">
            <v/>
          </cell>
          <cell r="R775" t="str">
            <v/>
          </cell>
          <cell r="S775" t="str">
            <v/>
          </cell>
          <cell r="T775" t="str">
            <v/>
          </cell>
        </row>
        <row r="776">
          <cell r="O776" t="str">
            <v/>
          </cell>
          <cell r="P776" t="str">
            <v/>
          </cell>
          <cell r="Q776" t="str">
            <v/>
          </cell>
          <cell r="R776" t="str">
            <v/>
          </cell>
          <cell r="S776" t="str">
            <v/>
          </cell>
          <cell r="T776" t="str">
            <v/>
          </cell>
        </row>
        <row r="777">
          <cell r="O777" t="str">
            <v/>
          </cell>
          <cell r="P777" t="str">
            <v/>
          </cell>
          <cell r="Q777" t="str">
            <v/>
          </cell>
          <cell r="R777" t="str">
            <v/>
          </cell>
          <cell r="S777" t="str">
            <v/>
          </cell>
          <cell r="T777" t="str">
            <v/>
          </cell>
        </row>
        <row r="778">
          <cell r="O778" t="str">
            <v/>
          </cell>
          <cell r="P778" t="str">
            <v/>
          </cell>
          <cell r="Q778" t="str">
            <v/>
          </cell>
          <cell r="R778" t="str">
            <v/>
          </cell>
          <cell r="S778" t="str">
            <v/>
          </cell>
          <cell r="T778" t="str">
            <v/>
          </cell>
        </row>
        <row r="779">
          <cell r="O779" t="str">
            <v/>
          </cell>
          <cell r="P779" t="str">
            <v/>
          </cell>
          <cell r="Q779" t="str">
            <v/>
          </cell>
          <cell r="R779" t="str">
            <v/>
          </cell>
          <cell r="S779" t="str">
            <v/>
          </cell>
          <cell r="T779" t="str">
            <v/>
          </cell>
        </row>
        <row r="780">
          <cell r="O780" t="str">
            <v/>
          </cell>
          <cell r="P780" t="str">
            <v/>
          </cell>
          <cell r="Q780" t="str">
            <v/>
          </cell>
          <cell r="R780" t="str">
            <v/>
          </cell>
          <cell r="S780" t="str">
            <v/>
          </cell>
          <cell r="T780" t="str">
            <v/>
          </cell>
        </row>
        <row r="781">
          <cell r="O781" t="str">
            <v/>
          </cell>
          <cell r="P781" t="str">
            <v/>
          </cell>
          <cell r="Q781" t="str">
            <v/>
          </cell>
          <cell r="R781" t="str">
            <v/>
          </cell>
          <cell r="S781" t="str">
            <v/>
          </cell>
          <cell r="T781" t="str">
            <v/>
          </cell>
        </row>
        <row r="782">
          <cell r="O782" t="str">
            <v/>
          </cell>
          <cell r="P782" t="str">
            <v/>
          </cell>
          <cell r="Q782" t="str">
            <v/>
          </cell>
          <cell r="R782" t="str">
            <v/>
          </cell>
          <cell r="S782" t="str">
            <v/>
          </cell>
          <cell r="T782" t="str">
            <v/>
          </cell>
        </row>
        <row r="783">
          <cell r="O783" t="str">
            <v/>
          </cell>
          <cell r="P783" t="str">
            <v/>
          </cell>
          <cell r="Q783" t="str">
            <v/>
          </cell>
          <cell r="R783" t="str">
            <v/>
          </cell>
          <cell r="S783" t="str">
            <v/>
          </cell>
          <cell r="T783" t="str">
            <v/>
          </cell>
        </row>
        <row r="784">
          <cell r="O784" t="str">
            <v/>
          </cell>
          <cell r="P784" t="str">
            <v/>
          </cell>
          <cell r="Q784" t="str">
            <v/>
          </cell>
          <cell r="R784" t="str">
            <v/>
          </cell>
          <cell r="S784" t="str">
            <v/>
          </cell>
          <cell r="T784" t="str">
            <v/>
          </cell>
        </row>
        <row r="785">
          <cell r="O785" t="str">
            <v/>
          </cell>
          <cell r="P785" t="str">
            <v/>
          </cell>
          <cell r="Q785" t="str">
            <v/>
          </cell>
          <cell r="R785" t="str">
            <v/>
          </cell>
          <cell r="S785" t="str">
            <v/>
          </cell>
          <cell r="T785" t="str">
            <v/>
          </cell>
        </row>
        <row r="786">
          <cell r="O786" t="str">
            <v/>
          </cell>
          <cell r="P786" t="str">
            <v/>
          </cell>
          <cell r="Q786" t="str">
            <v/>
          </cell>
          <cell r="R786" t="str">
            <v/>
          </cell>
          <cell r="S786" t="str">
            <v/>
          </cell>
          <cell r="T786" t="str">
            <v/>
          </cell>
        </row>
        <row r="787">
          <cell r="O787" t="str">
            <v/>
          </cell>
          <cell r="P787" t="str">
            <v/>
          </cell>
          <cell r="Q787" t="str">
            <v/>
          </cell>
          <cell r="R787" t="str">
            <v/>
          </cell>
          <cell r="S787" t="str">
            <v/>
          </cell>
          <cell r="T787" t="str">
            <v/>
          </cell>
        </row>
        <row r="788">
          <cell r="O788" t="str">
            <v/>
          </cell>
          <cell r="P788" t="str">
            <v/>
          </cell>
          <cell r="Q788" t="str">
            <v/>
          </cell>
          <cell r="R788" t="str">
            <v/>
          </cell>
          <cell r="S788" t="str">
            <v/>
          </cell>
          <cell r="T788" t="str">
            <v/>
          </cell>
        </row>
        <row r="789">
          <cell r="O789" t="str">
            <v/>
          </cell>
          <cell r="P789" t="str">
            <v/>
          </cell>
          <cell r="Q789" t="str">
            <v/>
          </cell>
          <cell r="R789" t="str">
            <v/>
          </cell>
          <cell r="S789" t="str">
            <v/>
          </cell>
          <cell r="T789" t="str">
            <v/>
          </cell>
        </row>
        <row r="790">
          <cell r="O790" t="str">
            <v/>
          </cell>
          <cell r="P790" t="str">
            <v/>
          </cell>
          <cell r="Q790" t="str">
            <v/>
          </cell>
          <cell r="R790" t="str">
            <v/>
          </cell>
          <cell r="S790" t="str">
            <v/>
          </cell>
          <cell r="T790" t="str">
            <v/>
          </cell>
        </row>
        <row r="791">
          <cell r="O791" t="str">
            <v/>
          </cell>
          <cell r="P791" t="str">
            <v/>
          </cell>
          <cell r="Q791" t="str">
            <v/>
          </cell>
          <cell r="R791" t="str">
            <v/>
          </cell>
          <cell r="S791" t="str">
            <v/>
          </cell>
          <cell r="T791" t="str">
            <v/>
          </cell>
        </row>
        <row r="792">
          <cell r="O792" t="str">
            <v/>
          </cell>
          <cell r="P792" t="str">
            <v/>
          </cell>
          <cell r="Q792" t="str">
            <v/>
          </cell>
          <cell r="R792" t="str">
            <v/>
          </cell>
          <cell r="S792" t="str">
            <v/>
          </cell>
          <cell r="T792" t="str">
            <v/>
          </cell>
        </row>
        <row r="793">
          <cell r="O793" t="str">
            <v/>
          </cell>
          <cell r="P793" t="str">
            <v/>
          </cell>
          <cell r="Q793" t="str">
            <v/>
          </cell>
          <cell r="R793" t="str">
            <v/>
          </cell>
          <cell r="S793" t="str">
            <v/>
          </cell>
          <cell r="T793" t="str">
            <v/>
          </cell>
        </row>
        <row r="794">
          <cell r="O794" t="str">
            <v/>
          </cell>
          <cell r="P794" t="str">
            <v/>
          </cell>
          <cell r="Q794" t="str">
            <v/>
          </cell>
          <cell r="R794" t="str">
            <v/>
          </cell>
          <cell r="S794" t="str">
            <v/>
          </cell>
          <cell r="T794" t="str">
            <v/>
          </cell>
        </row>
        <row r="795">
          <cell r="O795" t="str">
            <v/>
          </cell>
          <cell r="P795" t="str">
            <v/>
          </cell>
          <cell r="Q795" t="str">
            <v/>
          </cell>
          <cell r="R795" t="str">
            <v/>
          </cell>
          <cell r="S795" t="str">
            <v/>
          </cell>
          <cell r="T795" t="str">
            <v/>
          </cell>
        </row>
        <row r="796">
          <cell r="O796" t="str">
            <v/>
          </cell>
          <cell r="P796" t="str">
            <v/>
          </cell>
          <cell r="Q796" t="str">
            <v/>
          </cell>
          <cell r="R796" t="str">
            <v/>
          </cell>
          <cell r="S796" t="str">
            <v/>
          </cell>
          <cell r="T796" t="str">
            <v/>
          </cell>
        </row>
        <row r="797">
          <cell r="O797" t="str">
            <v/>
          </cell>
          <cell r="P797" t="str">
            <v/>
          </cell>
          <cell r="Q797" t="str">
            <v/>
          </cell>
          <cell r="R797" t="str">
            <v/>
          </cell>
          <cell r="S797" t="str">
            <v/>
          </cell>
          <cell r="T797" t="str">
            <v/>
          </cell>
        </row>
        <row r="798">
          <cell r="O798" t="str">
            <v/>
          </cell>
          <cell r="P798" t="str">
            <v/>
          </cell>
          <cell r="Q798" t="str">
            <v/>
          </cell>
          <cell r="R798" t="str">
            <v/>
          </cell>
          <cell r="S798" t="str">
            <v/>
          </cell>
          <cell r="T798" t="str">
            <v/>
          </cell>
        </row>
        <row r="799">
          <cell r="O799" t="str">
            <v/>
          </cell>
          <cell r="P799" t="str">
            <v/>
          </cell>
          <cell r="Q799" t="str">
            <v/>
          </cell>
          <cell r="R799" t="str">
            <v/>
          </cell>
          <cell r="S799" t="str">
            <v/>
          </cell>
          <cell r="T799" t="str">
            <v/>
          </cell>
        </row>
        <row r="800">
          <cell r="O800" t="str">
            <v/>
          </cell>
          <cell r="P800" t="str">
            <v/>
          </cell>
          <cell r="Q800" t="str">
            <v/>
          </cell>
          <cell r="R800" t="str">
            <v/>
          </cell>
          <cell r="S800" t="str">
            <v/>
          </cell>
          <cell r="T800" t="str">
            <v/>
          </cell>
        </row>
        <row r="801">
          <cell r="O801" t="str">
            <v/>
          </cell>
          <cell r="P801" t="str">
            <v/>
          </cell>
          <cell r="Q801" t="str">
            <v/>
          </cell>
          <cell r="R801" t="str">
            <v/>
          </cell>
          <cell r="S801" t="str">
            <v/>
          </cell>
          <cell r="T801" t="str">
            <v/>
          </cell>
        </row>
        <row r="802">
          <cell r="O802" t="str">
            <v/>
          </cell>
          <cell r="P802" t="str">
            <v/>
          </cell>
          <cell r="Q802" t="str">
            <v/>
          </cell>
          <cell r="R802" t="str">
            <v/>
          </cell>
          <cell r="S802" t="str">
            <v/>
          </cell>
          <cell r="T802" t="str">
            <v/>
          </cell>
        </row>
        <row r="803">
          <cell r="O803" t="str">
            <v/>
          </cell>
          <cell r="P803" t="str">
            <v/>
          </cell>
          <cell r="Q803" t="str">
            <v/>
          </cell>
          <cell r="R803" t="str">
            <v/>
          </cell>
          <cell r="S803" t="str">
            <v/>
          </cell>
          <cell r="T803" t="str">
            <v/>
          </cell>
        </row>
        <row r="804">
          <cell r="O804" t="str">
            <v/>
          </cell>
          <cell r="P804" t="str">
            <v/>
          </cell>
          <cell r="Q804" t="str">
            <v/>
          </cell>
          <cell r="R804" t="str">
            <v/>
          </cell>
          <cell r="S804" t="str">
            <v/>
          </cell>
          <cell r="T804" t="str">
            <v/>
          </cell>
        </row>
        <row r="805">
          <cell r="O805" t="str">
            <v/>
          </cell>
          <cell r="P805" t="str">
            <v/>
          </cell>
          <cell r="Q805" t="str">
            <v/>
          </cell>
          <cell r="R805" t="str">
            <v/>
          </cell>
          <cell r="S805" t="str">
            <v/>
          </cell>
          <cell r="T805" t="str">
            <v/>
          </cell>
        </row>
        <row r="806">
          <cell r="O806" t="str">
            <v/>
          </cell>
          <cell r="P806" t="str">
            <v/>
          </cell>
          <cell r="Q806" t="str">
            <v/>
          </cell>
          <cell r="R806" t="str">
            <v/>
          </cell>
          <cell r="S806" t="str">
            <v/>
          </cell>
          <cell r="T806" t="str">
            <v/>
          </cell>
        </row>
        <row r="807">
          <cell r="O807" t="str">
            <v/>
          </cell>
          <cell r="P807" t="str">
            <v/>
          </cell>
          <cell r="Q807" t="str">
            <v/>
          </cell>
          <cell r="R807" t="str">
            <v/>
          </cell>
          <cell r="S807" t="str">
            <v/>
          </cell>
          <cell r="T807" t="str">
            <v/>
          </cell>
        </row>
        <row r="808">
          <cell r="O808" t="str">
            <v/>
          </cell>
          <cell r="P808" t="str">
            <v/>
          </cell>
          <cell r="Q808" t="str">
            <v/>
          </cell>
          <cell r="R808" t="str">
            <v/>
          </cell>
          <cell r="S808" t="str">
            <v/>
          </cell>
          <cell r="T808" t="str">
            <v/>
          </cell>
        </row>
        <row r="809">
          <cell r="O809" t="str">
            <v/>
          </cell>
          <cell r="P809" t="str">
            <v/>
          </cell>
          <cell r="Q809" t="str">
            <v/>
          </cell>
          <cell r="R809" t="str">
            <v/>
          </cell>
          <cell r="S809" t="str">
            <v/>
          </cell>
          <cell r="T809" t="str">
            <v/>
          </cell>
        </row>
        <row r="810">
          <cell r="O810" t="str">
            <v/>
          </cell>
          <cell r="P810" t="str">
            <v/>
          </cell>
          <cell r="Q810" t="str">
            <v/>
          </cell>
          <cell r="R810" t="str">
            <v/>
          </cell>
          <cell r="S810" t="str">
            <v/>
          </cell>
          <cell r="T810" t="str">
            <v/>
          </cell>
        </row>
        <row r="811">
          <cell r="O811" t="str">
            <v/>
          </cell>
          <cell r="P811" t="str">
            <v/>
          </cell>
          <cell r="Q811" t="str">
            <v/>
          </cell>
          <cell r="R811" t="str">
            <v/>
          </cell>
          <cell r="S811" t="str">
            <v/>
          </cell>
          <cell r="T811" t="str">
            <v/>
          </cell>
        </row>
        <row r="812">
          <cell r="O812" t="str">
            <v/>
          </cell>
          <cell r="P812" t="str">
            <v/>
          </cell>
          <cell r="Q812" t="str">
            <v/>
          </cell>
          <cell r="R812" t="str">
            <v/>
          </cell>
          <cell r="S812" t="str">
            <v/>
          </cell>
          <cell r="T812" t="str">
            <v/>
          </cell>
        </row>
        <row r="813">
          <cell r="O813" t="str">
            <v/>
          </cell>
          <cell r="P813" t="str">
            <v/>
          </cell>
          <cell r="Q813" t="str">
            <v/>
          </cell>
          <cell r="R813" t="str">
            <v/>
          </cell>
          <cell r="S813" t="str">
            <v/>
          </cell>
          <cell r="T813" t="str">
            <v/>
          </cell>
        </row>
        <row r="814">
          <cell r="O814" t="str">
            <v/>
          </cell>
          <cell r="P814" t="str">
            <v/>
          </cell>
          <cell r="Q814" t="str">
            <v/>
          </cell>
          <cell r="R814" t="str">
            <v/>
          </cell>
          <cell r="S814" t="str">
            <v/>
          </cell>
          <cell r="T814" t="str">
            <v/>
          </cell>
        </row>
        <row r="815">
          <cell r="O815" t="str">
            <v/>
          </cell>
          <cell r="P815" t="str">
            <v/>
          </cell>
          <cell r="Q815" t="str">
            <v/>
          </cell>
          <cell r="R815" t="str">
            <v/>
          </cell>
          <cell r="S815" t="str">
            <v/>
          </cell>
          <cell r="T815" t="str">
            <v/>
          </cell>
        </row>
        <row r="816">
          <cell r="O816" t="str">
            <v/>
          </cell>
          <cell r="P816" t="str">
            <v/>
          </cell>
          <cell r="Q816" t="str">
            <v/>
          </cell>
          <cell r="R816" t="str">
            <v/>
          </cell>
          <cell r="S816" t="str">
            <v/>
          </cell>
          <cell r="T816" t="str">
            <v/>
          </cell>
        </row>
        <row r="817">
          <cell r="O817" t="str">
            <v/>
          </cell>
          <cell r="P817" t="str">
            <v/>
          </cell>
          <cell r="Q817" t="str">
            <v/>
          </cell>
          <cell r="R817" t="str">
            <v/>
          </cell>
          <cell r="S817" t="str">
            <v/>
          </cell>
          <cell r="T817" t="str">
            <v/>
          </cell>
        </row>
        <row r="818">
          <cell r="O818" t="str">
            <v/>
          </cell>
          <cell r="P818" t="str">
            <v/>
          </cell>
          <cell r="Q818" t="str">
            <v/>
          </cell>
          <cell r="R818" t="str">
            <v/>
          </cell>
          <cell r="S818" t="str">
            <v/>
          </cell>
          <cell r="T818" t="str">
            <v/>
          </cell>
        </row>
        <row r="819">
          <cell r="O819" t="str">
            <v/>
          </cell>
          <cell r="P819" t="str">
            <v/>
          </cell>
          <cell r="Q819" t="str">
            <v/>
          </cell>
          <cell r="R819" t="str">
            <v/>
          </cell>
          <cell r="S819" t="str">
            <v/>
          </cell>
          <cell r="T819" t="str">
            <v/>
          </cell>
        </row>
        <row r="820">
          <cell r="O820" t="str">
            <v/>
          </cell>
          <cell r="P820" t="str">
            <v/>
          </cell>
          <cell r="Q820" t="str">
            <v/>
          </cell>
          <cell r="R820" t="str">
            <v/>
          </cell>
          <cell r="S820" t="str">
            <v/>
          </cell>
          <cell r="T820" t="str">
            <v/>
          </cell>
        </row>
        <row r="821">
          <cell r="O821" t="str">
            <v/>
          </cell>
          <cell r="P821" t="str">
            <v/>
          </cell>
          <cell r="Q821" t="str">
            <v/>
          </cell>
          <cell r="R821" t="str">
            <v/>
          </cell>
          <cell r="S821" t="str">
            <v/>
          </cell>
          <cell r="T821" t="str">
            <v/>
          </cell>
        </row>
        <row r="822">
          <cell r="O822" t="str">
            <v/>
          </cell>
          <cell r="P822" t="str">
            <v/>
          </cell>
          <cell r="Q822" t="str">
            <v/>
          </cell>
          <cell r="R822" t="str">
            <v/>
          </cell>
          <cell r="S822" t="str">
            <v/>
          </cell>
          <cell r="T822" t="str">
            <v/>
          </cell>
        </row>
        <row r="823">
          <cell r="O823" t="str">
            <v/>
          </cell>
          <cell r="P823" t="str">
            <v/>
          </cell>
          <cell r="Q823" t="str">
            <v/>
          </cell>
          <cell r="R823" t="str">
            <v/>
          </cell>
          <cell r="S823" t="str">
            <v/>
          </cell>
          <cell r="T823" t="str">
            <v/>
          </cell>
        </row>
        <row r="824">
          <cell r="O824" t="str">
            <v/>
          </cell>
          <cell r="P824" t="str">
            <v/>
          </cell>
          <cell r="Q824" t="str">
            <v/>
          </cell>
          <cell r="R824" t="str">
            <v/>
          </cell>
          <cell r="S824" t="str">
            <v/>
          </cell>
          <cell r="T824" t="str">
            <v/>
          </cell>
        </row>
        <row r="825">
          <cell r="O825" t="str">
            <v/>
          </cell>
          <cell r="P825" t="str">
            <v/>
          </cell>
          <cell r="Q825" t="str">
            <v/>
          </cell>
          <cell r="R825" t="str">
            <v/>
          </cell>
          <cell r="S825" t="str">
            <v/>
          </cell>
          <cell r="T825" t="str">
            <v/>
          </cell>
        </row>
        <row r="826">
          <cell r="O826" t="str">
            <v/>
          </cell>
          <cell r="P826" t="str">
            <v/>
          </cell>
          <cell r="Q826" t="str">
            <v/>
          </cell>
          <cell r="R826" t="str">
            <v/>
          </cell>
          <cell r="S826" t="str">
            <v/>
          </cell>
          <cell r="T826" t="str">
            <v/>
          </cell>
        </row>
        <row r="827">
          <cell r="O827" t="str">
            <v/>
          </cell>
          <cell r="P827" t="str">
            <v/>
          </cell>
          <cell r="Q827" t="str">
            <v/>
          </cell>
          <cell r="R827" t="str">
            <v/>
          </cell>
          <cell r="S827" t="str">
            <v/>
          </cell>
          <cell r="T827" t="str">
            <v/>
          </cell>
        </row>
        <row r="828">
          <cell r="O828" t="str">
            <v/>
          </cell>
          <cell r="P828" t="str">
            <v/>
          </cell>
          <cell r="Q828" t="str">
            <v/>
          </cell>
          <cell r="R828" t="str">
            <v/>
          </cell>
          <cell r="S828" t="str">
            <v/>
          </cell>
          <cell r="T828" t="str">
            <v/>
          </cell>
        </row>
        <row r="829">
          <cell r="O829" t="str">
            <v/>
          </cell>
          <cell r="P829" t="str">
            <v/>
          </cell>
          <cell r="Q829" t="str">
            <v/>
          </cell>
          <cell r="R829" t="str">
            <v/>
          </cell>
          <cell r="S829" t="str">
            <v/>
          </cell>
          <cell r="T829" t="str">
            <v/>
          </cell>
        </row>
        <row r="830">
          <cell r="O830" t="str">
            <v/>
          </cell>
          <cell r="P830" t="str">
            <v/>
          </cell>
          <cell r="Q830" t="str">
            <v/>
          </cell>
          <cell r="R830" t="str">
            <v/>
          </cell>
          <cell r="S830" t="str">
            <v/>
          </cell>
          <cell r="T830" t="str">
            <v/>
          </cell>
        </row>
        <row r="831">
          <cell r="O831" t="str">
            <v/>
          </cell>
          <cell r="P831" t="str">
            <v/>
          </cell>
          <cell r="Q831" t="str">
            <v/>
          </cell>
          <cell r="R831" t="str">
            <v/>
          </cell>
          <cell r="S831" t="str">
            <v/>
          </cell>
          <cell r="T831" t="str">
            <v/>
          </cell>
        </row>
        <row r="832">
          <cell r="O832" t="str">
            <v/>
          </cell>
          <cell r="P832" t="str">
            <v/>
          </cell>
          <cell r="Q832" t="str">
            <v/>
          </cell>
          <cell r="R832" t="str">
            <v/>
          </cell>
          <cell r="S832" t="str">
            <v/>
          </cell>
          <cell r="T832" t="str">
            <v/>
          </cell>
        </row>
        <row r="833">
          <cell r="O833" t="str">
            <v/>
          </cell>
          <cell r="P833" t="str">
            <v/>
          </cell>
          <cell r="Q833" t="str">
            <v/>
          </cell>
          <cell r="R833" t="str">
            <v/>
          </cell>
          <cell r="S833" t="str">
            <v/>
          </cell>
          <cell r="T833" t="str">
            <v/>
          </cell>
        </row>
        <row r="834">
          <cell r="O834" t="str">
            <v/>
          </cell>
          <cell r="P834" t="str">
            <v/>
          </cell>
          <cell r="Q834" t="str">
            <v/>
          </cell>
          <cell r="R834" t="str">
            <v/>
          </cell>
          <cell r="S834" t="str">
            <v/>
          </cell>
          <cell r="T834" t="str">
            <v/>
          </cell>
        </row>
        <row r="835">
          <cell r="O835" t="str">
            <v/>
          </cell>
          <cell r="P835" t="str">
            <v/>
          </cell>
          <cell r="Q835" t="str">
            <v/>
          </cell>
          <cell r="R835" t="str">
            <v/>
          </cell>
          <cell r="S835" t="str">
            <v/>
          </cell>
          <cell r="T835" t="str">
            <v/>
          </cell>
        </row>
        <row r="836">
          <cell r="O836" t="str">
            <v/>
          </cell>
          <cell r="P836" t="str">
            <v/>
          </cell>
          <cell r="Q836" t="str">
            <v/>
          </cell>
          <cell r="R836" t="str">
            <v/>
          </cell>
          <cell r="S836" t="str">
            <v/>
          </cell>
          <cell r="T836" t="str">
            <v/>
          </cell>
        </row>
        <row r="837">
          <cell r="O837" t="str">
            <v/>
          </cell>
          <cell r="P837" t="str">
            <v/>
          </cell>
          <cell r="Q837" t="str">
            <v/>
          </cell>
          <cell r="R837" t="str">
            <v/>
          </cell>
          <cell r="S837" t="str">
            <v/>
          </cell>
          <cell r="T837" t="str">
            <v/>
          </cell>
        </row>
        <row r="838">
          <cell r="O838" t="str">
            <v/>
          </cell>
          <cell r="P838" t="str">
            <v/>
          </cell>
          <cell r="Q838" t="str">
            <v/>
          </cell>
          <cell r="R838" t="str">
            <v/>
          </cell>
          <cell r="S838" t="str">
            <v/>
          </cell>
          <cell r="T838" t="str">
            <v/>
          </cell>
        </row>
        <row r="839">
          <cell r="O839" t="str">
            <v/>
          </cell>
          <cell r="P839" t="str">
            <v/>
          </cell>
          <cell r="Q839" t="str">
            <v/>
          </cell>
          <cell r="R839" t="str">
            <v/>
          </cell>
          <cell r="S839" t="str">
            <v/>
          </cell>
          <cell r="T839" t="str">
            <v/>
          </cell>
        </row>
        <row r="840">
          <cell r="O840" t="str">
            <v/>
          </cell>
          <cell r="P840" t="str">
            <v/>
          </cell>
          <cell r="Q840" t="str">
            <v/>
          </cell>
          <cell r="R840" t="str">
            <v/>
          </cell>
          <cell r="S840" t="str">
            <v/>
          </cell>
          <cell r="T840" t="str">
            <v/>
          </cell>
        </row>
        <row r="841">
          <cell r="O841" t="str">
            <v/>
          </cell>
          <cell r="P841" t="str">
            <v/>
          </cell>
          <cell r="Q841" t="str">
            <v/>
          </cell>
          <cell r="R841" t="str">
            <v/>
          </cell>
          <cell r="S841" t="str">
            <v/>
          </cell>
          <cell r="T841" t="str">
            <v/>
          </cell>
        </row>
        <row r="842">
          <cell r="O842" t="str">
            <v/>
          </cell>
          <cell r="P842" t="str">
            <v/>
          </cell>
          <cell r="Q842" t="str">
            <v/>
          </cell>
          <cell r="R842" t="str">
            <v/>
          </cell>
          <cell r="S842" t="str">
            <v/>
          </cell>
          <cell r="T842" t="str">
            <v/>
          </cell>
        </row>
        <row r="843">
          <cell r="O843" t="str">
            <v/>
          </cell>
          <cell r="P843" t="str">
            <v/>
          </cell>
          <cell r="Q843" t="str">
            <v/>
          </cell>
          <cell r="R843" t="str">
            <v/>
          </cell>
          <cell r="S843" t="str">
            <v/>
          </cell>
          <cell r="T843" t="str">
            <v/>
          </cell>
        </row>
        <row r="844">
          <cell r="O844" t="str">
            <v/>
          </cell>
          <cell r="P844" t="str">
            <v/>
          </cell>
          <cell r="Q844" t="str">
            <v/>
          </cell>
          <cell r="R844" t="str">
            <v/>
          </cell>
          <cell r="S844" t="str">
            <v/>
          </cell>
          <cell r="T844" t="str">
            <v/>
          </cell>
        </row>
        <row r="845">
          <cell r="O845" t="str">
            <v/>
          </cell>
          <cell r="P845" t="str">
            <v/>
          </cell>
          <cell r="Q845" t="str">
            <v/>
          </cell>
          <cell r="R845" t="str">
            <v/>
          </cell>
          <cell r="S845" t="str">
            <v/>
          </cell>
          <cell r="T845" t="str">
            <v/>
          </cell>
        </row>
        <row r="846">
          <cell r="O846" t="str">
            <v/>
          </cell>
          <cell r="P846" t="str">
            <v/>
          </cell>
          <cell r="Q846" t="str">
            <v/>
          </cell>
          <cell r="R846" t="str">
            <v/>
          </cell>
          <cell r="S846" t="str">
            <v/>
          </cell>
          <cell r="T846" t="str">
            <v/>
          </cell>
        </row>
        <row r="847">
          <cell r="O847" t="str">
            <v/>
          </cell>
          <cell r="P847" t="str">
            <v/>
          </cell>
          <cell r="Q847" t="str">
            <v/>
          </cell>
          <cell r="R847" t="str">
            <v/>
          </cell>
          <cell r="S847" t="str">
            <v/>
          </cell>
          <cell r="T847" t="str">
            <v/>
          </cell>
        </row>
        <row r="848">
          <cell r="O848" t="str">
            <v/>
          </cell>
          <cell r="P848" t="str">
            <v/>
          </cell>
          <cell r="Q848" t="str">
            <v/>
          </cell>
          <cell r="R848" t="str">
            <v/>
          </cell>
          <cell r="S848" t="str">
            <v/>
          </cell>
          <cell r="T848" t="str">
            <v/>
          </cell>
        </row>
        <row r="849">
          <cell r="O849" t="str">
            <v/>
          </cell>
          <cell r="P849" t="str">
            <v/>
          </cell>
          <cell r="Q849" t="str">
            <v/>
          </cell>
          <cell r="R849" t="str">
            <v/>
          </cell>
          <cell r="S849" t="str">
            <v/>
          </cell>
          <cell r="T849" t="str">
            <v/>
          </cell>
        </row>
        <row r="850">
          <cell r="O850" t="str">
            <v/>
          </cell>
          <cell r="P850" t="str">
            <v/>
          </cell>
          <cell r="Q850" t="str">
            <v/>
          </cell>
          <cell r="R850" t="str">
            <v/>
          </cell>
          <cell r="S850" t="str">
            <v/>
          </cell>
          <cell r="T850" t="str">
            <v/>
          </cell>
        </row>
        <row r="851">
          <cell r="O851" t="str">
            <v/>
          </cell>
          <cell r="P851" t="str">
            <v/>
          </cell>
          <cell r="Q851" t="str">
            <v/>
          </cell>
          <cell r="R851" t="str">
            <v/>
          </cell>
          <cell r="S851" t="str">
            <v/>
          </cell>
          <cell r="T851" t="str">
            <v/>
          </cell>
        </row>
        <row r="852">
          <cell r="O852" t="str">
            <v/>
          </cell>
          <cell r="P852" t="str">
            <v/>
          </cell>
          <cell r="Q852" t="str">
            <v/>
          </cell>
          <cell r="R852" t="str">
            <v/>
          </cell>
          <cell r="S852" t="str">
            <v/>
          </cell>
          <cell r="T852" t="str">
            <v/>
          </cell>
        </row>
        <row r="853">
          <cell r="O853" t="str">
            <v/>
          </cell>
          <cell r="P853" t="str">
            <v/>
          </cell>
          <cell r="Q853" t="str">
            <v/>
          </cell>
          <cell r="R853" t="str">
            <v/>
          </cell>
          <cell r="S853" t="str">
            <v/>
          </cell>
          <cell r="T853" t="str">
            <v/>
          </cell>
        </row>
        <row r="854">
          <cell r="O854" t="str">
            <v/>
          </cell>
          <cell r="P854" t="str">
            <v/>
          </cell>
          <cell r="Q854" t="str">
            <v/>
          </cell>
          <cell r="R854" t="str">
            <v/>
          </cell>
          <cell r="S854" t="str">
            <v/>
          </cell>
          <cell r="T854" t="str">
            <v/>
          </cell>
        </row>
        <row r="855">
          <cell r="O855" t="str">
            <v/>
          </cell>
          <cell r="P855" t="str">
            <v/>
          </cell>
          <cell r="Q855" t="str">
            <v/>
          </cell>
          <cell r="R855" t="str">
            <v/>
          </cell>
          <cell r="S855" t="str">
            <v/>
          </cell>
          <cell r="T855" t="str">
            <v/>
          </cell>
        </row>
        <row r="856">
          <cell r="O856" t="str">
            <v/>
          </cell>
          <cell r="P856" t="str">
            <v/>
          </cell>
          <cell r="Q856" t="str">
            <v/>
          </cell>
          <cell r="R856" t="str">
            <v/>
          </cell>
          <cell r="S856" t="str">
            <v/>
          </cell>
          <cell r="T856" t="str">
            <v/>
          </cell>
        </row>
        <row r="857">
          <cell r="O857" t="str">
            <v/>
          </cell>
          <cell r="P857" t="str">
            <v/>
          </cell>
          <cell r="Q857" t="str">
            <v/>
          </cell>
          <cell r="R857" t="str">
            <v/>
          </cell>
          <cell r="S857" t="str">
            <v/>
          </cell>
          <cell r="T857" t="str">
            <v/>
          </cell>
        </row>
        <row r="858">
          <cell r="O858" t="str">
            <v/>
          </cell>
          <cell r="P858" t="str">
            <v/>
          </cell>
          <cell r="Q858" t="str">
            <v/>
          </cell>
          <cell r="R858" t="str">
            <v/>
          </cell>
          <cell r="S858" t="str">
            <v/>
          </cell>
          <cell r="T858" t="str">
            <v/>
          </cell>
        </row>
        <row r="859">
          <cell r="O859" t="str">
            <v/>
          </cell>
          <cell r="P859" t="str">
            <v/>
          </cell>
          <cell r="Q859" t="str">
            <v/>
          </cell>
          <cell r="R859" t="str">
            <v/>
          </cell>
          <cell r="S859" t="str">
            <v/>
          </cell>
          <cell r="T859" t="str">
            <v/>
          </cell>
        </row>
        <row r="860">
          <cell r="O860" t="str">
            <v/>
          </cell>
          <cell r="P860" t="str">
            <v/>
          </cell>
          <cell r="Q860" t="str">
            <v/>
          </cell>
          <cell r="R860" t="str">
            <v/>
          </cell>
          <cell r="S860" t="str">
            <v/>
          </cell>
          <cell r="T860" t="str">
            <v/>
          </cell>
        </row>
        <row r="861">
          <cell r="O861" t="str">
            <v/>
          </cell>
          <cell r="P861" t="str">
            <v/>
          </cell>
          <cell r="Q861" t="str">
            <v/>
          </cell>
          <cell r="R861" t="str">
            <v/>
          </cell>
          <cell r="S861" t="str">
            <v/>
          </cell>
          <cell r="T861" t="str">
            <v/>
          </cell>
        </row>
        <row r="862">
          <cell r="O862" t="str">
            <v/>
          </cell>
          <cell r="P862" t="str">
            <v/>
          </cell>
          <cell r="Q862" t="str">
            <v/>
          </cell>
          <cell r="R862" t="str">
            <v/>
          </cell>
          <cell r="S862" t="str">
            <v/>
          </cell>
          <cell r="T862" t="str">
            <v/>
          </cell>
        </row>
        <row r="863">
          <cell r="O863" t="str">
            <v/>
          </cell>
          <cell r="P863" t="str">
            <v/>
          </cell>
          <cell r="Q863" t="str">
            <v/>
          </cell>
          <cell r="R863" t="str">
            <v/>
          </cell>
          <cell r="S863" t="str">
            <v/>
          </cell>
          <cell r="T863" t="str">
            <v/>
          </cell>
        </row>
        <row r="864">
          <cell r="O864" t="str">
            <v/>
          </cell>
          <cell r="P864" t="str">
            <v/>
          </cell>
          <cell r="Q864" t="str">
            <v/>
          </cell>
          <cell r="R864" t="str">
            <v/>
          </cell>
          <cell r="S864" t="str">
            <v/>
          </cell>
          <cell r="T864" t="str">
            <v/>
          </cell>
        </row>
        <row r="865">
          <cell r="O865" t="str">
            <v/>
          </cell>
          <cell r="P865" t="str">
            <v/>
          </cell>
          <cell r="Q865" t="str">
            <v/>
          </cell>
          <cell r="R865" t="str">
            <v/>
          </cell>
          <cell r="S865" t="str">
            <v/>
          </cell>
          <cell r="T865" t="str">
            <v/>
          </cell>
        </row>
        <row r="866">
          <cell r="O866" t="str">
            <v/>
          </cell>
          <cell r="P866" t="str">
            <v/>
          </cell>
          <cell r="Q866" t="str">
            <v/>
          </cell>
          <cell r="R866" t="str">
            <v/>
          </cell>
          <cell r="S866" t="str">
            <v/>
          </cell>
          <cell r="T866" t="str">
            <v/>
          </cell>
        </row>
        <row r="867">
          <cell r="O867" t="str">
            <v/>
          </cell>
          <cell r="P867" t="str">
            <v/>
          </cell>
          <cell r="Q867" t="str">
            <v/>
          </cell>
          <cell r="R867" t="str">
            <v/>
          </cell>
          <cell r="S867" t="str">
            <v/>
          </cell>
          <cell r="T867" t="str">
            <v/>
          </cell>
        </row>
        <row r="868">
          <cell r="O868" t="str">
            <v/>
          </cell>
          <cell r="P868" t="str">
            <v/>
          </cell>
          <cell r="Q868" t="str">
            <v/>
          </cell>
          <cell r="R868" t="str">
            <v/>
          </cell>
          <cell r="S868" t="str">
            <v/>
          </cell>
          <cell r="T868" t="str">
            <v/>
          </cell>
        </row>
        <row r="869">
          <cell r="O869" t="str">
            <v/>
          </cell>
          <cell r="P869" t="str">
            <v/>
          </cell>
          <cell r="Q869" t="str">
            <v/>
          </cell>
          <cell r="R869" t="str">
            <v/>
          </cell>
          <cell r="S869" t="str">
            <v/>
          </cell>
          <cell r="T869" t="str">
            <v/>
          </cell>
        </row>
        <row r="870">
          <cell r="O870" t="str">
            <v/>
          </cell>
          <cell r="P870" t="str">
            <v/>
          </cell>
          <cell r="Q870" t="str">
            <v/>
          </cell>
          <cell r="R870" t="str">
            <v/>
          </cell>
          <cell r="S870" t="str">
            <v/>
          </cell>
          <cell r="T870" t="str">
            <v/>
          </cell>
        </row>
        <row r="871">
          <cell r="O871" t="str">
            <v/>
          </cell>
          <cell r="P871" t="str">
            <v/>
          </cell>
          <cell r="Q871" t="str">
            <v/>
          </cell>
          <cell r="R871" t="str">
            <v/>
          </cell>
          <cell r="S871" t="str">
            <v/>
          </cell>
          <cell r="T871" t="str">
            <v/>
          </cell>
        </row>
        <row r="872">
          <cell r="O872" t="str">
            <v/>
          </cell>
          <cell r="P872" t="str">
            <v/>
          </cell>
          <cell r="Q872" t="str">
            <v/>
          </cell>
          <cell r="R872" t="str">
            <v/>
          </cell>
          <cell r="S872" t="str">
            <v/>
          </cell>
          <cell r="T872" t="str">
            <v/>
          </cell>
        </row>
        <row r="873">
          <cell r="O873" t="str">
            <v/>
          </cell>
          <cell r="P873" t="str">
            <v/>
          </cell>
          <cell r="Q873" t="str">
            <v/>
          </cell>
          <cell r="R873" t="str">
            <v/>
          </cell>
          <cell r="S873" t="str">
            <v/>
          </cell>
          <cell r="T873" t="str">
            <v/>
          </cell>
        </row>
        <row r="874">
          <cell r="O874" t="str">
            <v/>
          </cell>
          <cell r="P874" t="str">
            <v/>
          </cell>
          <cell r="Q874" t="str">
            <v/>
          </cell>
          <cell r="R874" t="str">
            <v/>
          </cell>
          <cell r="S874" t="str">
            <v/>
          </cell>
          <cell r="T874" t="str">
            <v/>
          </cell>
        </row>
        <row r="875">
          <cell r="O875" t="str">
            <v/>
          </cell>
          <cell r="P875" t="str">
            <v/>
          </cell>
          <cell r="Q875" t="str">
            <v/>
          </cell>
          <cell r="R875" t="str">
            <v/>
          </cell>
          <cell r="S875" t="str">
            <v/>
          </cell>
          <cell r="T875" t="str">
            <v/>
          </cell>
        </row>
        <row r="876">
          <cell r="O876" t="str">
            <v/>
          </cell>
          <cell r="P876" t="str">
            <v/>
          </cell>
          <cell r="Q876" t="str">
            <v/>
          </cell>
          <cell r="R876" t="str">
            <v/>
          </cell>
          <cell r="S876" t="str">
            <v/>
          </cell>
          <cell r="T876" t="str">
            <v/>
          </cell>
        </row>
        <row r="877">
          <cell r="O877" t="str">
            <v/>
          </cell>
          <cell r="P877" t="str">
            <v/>
          </cell>
          <cell r="Q877" t="str">
            <v/>
          </cell>
          <cell r="R877" t="str">
            <v/>
          </cell>
          <cell r="S877" t="str">
            <v/>
          </cell>
          <cell r="T877" t="str">
            <v/>
          </cell>
        </row>
        <row r="878">
          <cell r="O878" t="str">
            <v/>
          </cell>
          <cell r="P878" t="str">
            <v/>
          </cell>
          <cell r="Q878" t="str">
            <v/>
          </cell>
          <cell r="R878" t="str">
            <v/>
          </cell>
          <cell r="S878" t="str">
            <v/>
          </cell>
          <cell r="T878" t="str">
            <v/>
          </cell>
        </row>
        <row r="879">
          <cell r="O879" t="str">
            <v/>
          </cell>
          <cell r="P879" t="str">
            <v/>
          </cell>
          <cell r="Q879" t="str">
            <v/>
          </cell>
          <cell r="R879" t="str">
            <v/>
          </cell>
          <cell r="S879" t="str">
            <v/>
          </cell>
          <cell r="T879" t="str">
            <v/>
          </cell>
        </row>
        <row r="880">
          <cell r="O880" t="str">
            <v/>
          </cell>
          <cell r="P880" t="str">
            <v/>
          </cell>
          <cell r="Q880" t="str">
            <v/>
          </cell>
          <cell r="R880" t="str">
            <v/>
          </cell>
          <cell r="S880" t="str">
            <v/>
          </cell>
          <cell r="T880" t="str">
            <v/>
          </cell>
        </row>
        <row r="881">
          <cell r="O881" t="str">
            <v/>
          </cell>
          <cell r="P881" t="str">
            <v/>
          </cell>
          <cell r="Q881" t="str">
            <v/>
          </cell>
          <cell r="R881" t="str">
            <v/>
          </cell>
          <cell r="S881" t="str">
            <v/>
          </cell>
          <cell r="T881" t="str">
            <v/>
          </cell>
        </row>
        <row r="882">
          <cell r="O882" t="str">
            <v/>
          </cell>
          <cell r="P882" t="str">
            <v/>
          </cell>
          <cell r="Q882" t="str">
            <v/>
          </cell>
          <cell r="R882" t="str">
            <v/>
          </cell>
          <cell r="S882" t="str">
            <v/>
          </cell>
          <cell r="T882" t="str">
            <v/>
          </cell>
        </row>
        <row r="883">
          <cell r="O883" t="str">
            <v/>
          </cell>
          <cell r="P883" t="str">
            <v/>
          </cell>
          <cell r="Q883" t="str">
            <v/>
          </cell>
          <cell r="R883" t="str">
            <v/>
          </cell>
          <cell r="S883" t="str">
            <v/>
          </cell>
          <cell r="T883" t="str">
            <v/>
          </cell>
        </row>
        <row r="884">
          <cell r="O884" t="str">
            <v/>
          </cell>
          <cell r="P884" t="str">
            <v/>
          </cell>
          <cell r="Q884" t="str">
            <v/>
          </cell>
          <cell r="R884" t="str">
            <v/>
          </cell>
          <cell r="S884" t="str">
            <v/>
          </cell>
          <cell r="T884" t="str">
            <v/>
          </cell>
        </row>
        <row r="885">
          <cell r="O885" t="str">
            <v/>
          </cell>
          <cell r="P885" t="str">
            <v/>
          </cell>
          <cell r="Q885" t="str">
            <v/>
          </cell>
          <cell r="R885" t="str">
            <v/>
          </cell>
          <cell r="S885" t="str">
            <v/>
          </cell>
          <cell r="T885" t="str">
            <v/>
          </cell>
        </row>
        <row r="886">
          <cell r="O886" t="str">
            <v/>
          </cell>
          <cell r="P886" t="str">
            <v/>
          </cell>
          <cell r="Q886" t="str">
            <v/>
          </cell>
          <cell r="R886" t="str">
            <v/>
          </cell>
          <cell r="S886" t="str">
            <v/>
          </cell>
          <cell r="T886" t="str">
            <v/>
          </cell>
        </row>
        <row r="887">
          <cell r="O887" t="str">
            <v/>
          </cell>
          <cell r="P887" t="str">
            <v/>
          </cell>
          <cell r="Q887" t="str">
            <v/>
          </cell>
          <cell r="R887" t="str">
            <v/>
          </cell>
          <cell r="S887" t="str">
            <v/>
          </cell>
          <cell r="T887" t="str">
            <v/>
          </cell>
        </row>
        <row r="888">
          <cell r="O888" t="str">
            <v/>
          </cell>
          <cell r="P888" t="str">
            <v/>
          </cell>
          <cell r="Q888" t="str">
            <v/>
          </cell>
          <cell r="R888" t="str">
            <v/>
          </cell>
          <cell r="S888" t="str">
            <v/>
          </cell>
          <cell r="T888" t="str">
            <v/>
          </cell>
        </row>
        <row r="889">
          <cell r="O889" t="str">
            <v/>
          </cell>
          <cell r="P889" t="str">
            <v/>
          </cell>
          <cell r="Q889" t="str">
            <v/>
          </cell>
          <cell r="R889" t="str">
            <v/>
          </cell>
          <cell r="S889" t="str">
            <v/>
          </cell>
          <cell r="T889" t="str">
            <v/>
          </cell>
        </row>
        <row r="890">
          <cell r="O890" t="str">
            <v/>
          </cell>
          <cell r="P890" t="str">
            <v/>
          </cell>
          <cell r="Q890" t="str">
            <v/>
          </cell>
          <cell r="R890" t="str">
            <v/>
          </cell>
          <cell r="S890" t="str">
            <v/>
          </cell>
          <cell r="T890" t="str">
            <v/>
          </cell>
        </row>
        <row r="891">
          <cell r="O891" t="str">
            <v/>
          </cell>
          <cell r="P891" t="str">
            <v/>
          </cell>
          <cell r="Q891" t="str">
            <v/>
          </cell>
          <cell r="R891" t="str">
            <v/>
          </cell>
          <cell r="S891" t="str">
            <v/>
          </cell>
          <cell r="T891" t="str">
            <v/>
          </cell>
        </row>
        <row r="892">
          <cell r="O892" t="str">
            <v/>
          </cell>
          <cell r="P892" t="str">
            <v/>
          </cell>
          <cell r="Q892" t="str">
            <v/>
          </cell>
          <cell r="R892" t="str">
            <v/>
          </cell>
          <cell r="S892" t="str">
            <v/>
          </cell>
          <cell r="T892" t="str">
            <v/>
          </cell>
        </row>
        <row r="893">
          <cell r="O893" t="str">
            <v/>
          </cell>
          <cell r="P893" t="str">
            <v/>
          </cell>
          <cell r="Q893" t="str">
            <v/>
          </cell>
          <cell r="R893" t="str">
            <v/>
          </cell>
          <cell r="S893" t="str">
            <v/>
          </cell>
          <cell r="T893" t="str">
            <v/>
          </cell>
        </row>
        <row r="894">
          <cell r="O894" t="str">
            <v/>
          </cell>
          <cell r="P894" t="str">
            <v/>
          </cell>
          <cell r="Q894" t="str">
            <v/>
          </cell>
          <cell r="R894" t="str">
            <v/>
          </cell>
          <cell r="S894" t="str">
            <v/>
          </cell>
          <cell r="T894" t="str">
            <v/>
          </cell>
        </row>
        <row r="895">
          <cell r="O895" t="str">
            <v/>
          </cell>
          <cell r="P895" t="str">
            <v/>
          </cell>
          <cell r="Q895" t="str">
            <v/>
          </cell>
          <cell r="R895" t="str">
            <v/>
          </cell>
          <cell r="S895" t="str">
            <v/>
          </cell>
          <cell r="T895" t="str">
            <v/>
          </cell>
        </row>
        <row r="896">
          <cell r="O896" t="str">
            <v/>
          </cell>
          <cell r="P896" t="str">
            <v/>
          </cell>
          <cell r="Q896" t="str">
            <v/>
          </cell>
          <cell r="R896" t="str">
            <v/>
          </cell>
          <cell r="S896" t="str">
            <v/>
          </cell>
          <cell r="T896" t="str">
            <v/>
          </cell>
        </row>
        <row r="897">
          <cell r="O897" t="str">
            <v/>
          </cell>
          <cell r="P897" t="str">
            <v/>
          </cell>
          <cell r="Q897" t="str">
            <v/>
          </cell>
          <cell r="R897" t="str">
            <v/>
          </cell>
          <cell r="S897" t="str">
            <v/>
          </cell>
          <cell r="T897" t="str">
            <v/>
          </cell>
        </row>
        <row r="898">
          <cell r="O898" t="str">
            <v/>
          </cell>
          <cell r="P898" t="str">
            <v/>
          </cell>
          <cell r="Q898" t="str">
            <v/>
          </cell>
          <cell r="R898" t="str">
            <v/>
          </cell>
          <cell r="S898" t="str">
            <v/>
          </cell>
          <cell r="T898" t="str">
            <v/>
          </cell>
        </row>
        <row r="899">
          <cell r="O899" t="str">
            <v/>
          </cell>
          <cell r="P899" t="str">
            <v/>
          </cell>
          <cell r="Q899" t="str">
            <v/>
          </cell>
          <cell r="R899" t="str">
            <v/>
          </cell>
          <cell r="S899" t="str">
            <v/>
          </cell>
          <cell r="T899" t="str">
            <v/>
          </cell>
        </row>
        <row r="900">
          <cell r="O900" t="str">
            <v/>
          </cell>
          <cell r="P900" t="str">
            <v/>
          </cell>
          <cell r="Q900" t="str">
            <v/>
          </cell>
          <cell r="R900" t="str">
            <v/>
          </cell>
          <cell r="S900" t="str">
            <v/>
          </cell>
          <cell r="T900" t="str">
            <v/>
          </cell>
        </row>
        <row r="901">
          <cell r="O901" t="str">
            <v/>
          </cell>
          <cell r="P901" t="str">
            <v/>
          </cell>
          <cell r="Q901" t="str">
            <v/>
          </cell>
          <cell r="R901" t="str">
            <v/>
          </cell>
          <cell r="S901" t="str">
            <v/>
          </cell>
          <cell r="T901" t="str">
            <v/>
          </cell>
        </row>
        <row r="902">
          <cell r="O902" t="str">
            <v/>
          </cell>
          <cell r="P902" t="str">
            <v/>
          </cell>
          <cell r="Q902" t="str">
            <v/>
          </cell>
          <cell r="R902" t="str">
            <v/>
          </cell>
          <cell r="S902" t="str">
            <v/>
          </cell>
          <cell r="T902" t="str">
            <v/>
          </cell>
        </row>
        <row r="903">
          <cell r="O903" t="str">
            <v/>
          </cell>
          <cell r="P903" t="str">
            <v/>
          </cell>
          <cell r="Q903" t="str">
            <v/>
          </cell>
          <cell r="R903" t="str">
            <v/>
          </cell>
          <cell r="S903" t="str">
            <v/>
          </cell>
          <cell r="T903" t="str">
            <v/>
          </cell>
        </row>
        <row r="904">
          <cell r="O904" t="str">
            <v/>
          </cell>
          <cell r="P904" t="str">
            <v/>
          </cell>
          <cell r="Q904" t="str">
            <v/>
          </cell>
          <cell r="R904" t="str">
            <v/>
          </cell>
          <cell r="S904" t="str">
            <v/>
          </cell>
          <cell r="T904" t="str">
            <v/>
          </cell>
        </row>
        <row r="905">
          <cell r="O905" t="str">
            <v/>
          </cell>
          <cell r="P905" t="str">
            <v/>
          </cell>
          <cell r="Q905" t="str">
            <v/>
          </cell>
          <cell r="R905" t="str">
            <v/>
          </cell>
          <cell r="S905" t="str">
            <v/>
          </cell>
          <cell r="T905" t="str">
            <v/>
          </cell>
        </row>
        <row r="906">
          <cell r="O906" t="str">
            <v/>
          </cell>
          <cell r="P906" t="str">
            <v/>
          </cell>
          <cell r="Q906" t="str">
            <v/>
          </cell>
          <cell r="R906" t="str">
            <v/>
          </cell>
          <cell r="S906" t="str">
            <v/>
          </cell>
          <cell r="T906" t="str">
            <v/>
          </cell>
        </row>
        <row r="907">
          <cell r="O907" t="str">
            <v/>
          </cell>
          <cell r="P907" t="str">
            <v/>
          </cell>
          <cell r="Q907" t="str">
            <v/>
          </cell>
          <cell r="R907" t="str">
            <v/>
          </cell>
          <cell r="S907" t="str">
            <v/>
          </cell>
          <cell r="T907" t="str">
            <v/>
          </cell>
        </row>
        <row r="908">
          <cell r="O908" t="str">
            <v/>
          </cell>
          <cell r="P908" t="str">
            <v/>
          </cell>
          <cell r="Q908" t="str">
            <v/>
          </cell>
          <cell r="R908" t="str">
            <v/>
          </cell>
          <cell r="S908" t="str">
            <v/>
          </cell>
          <cell r="T908" t="str">
            <v/>
          </cell>
        </row>
        <row r="909">
          <cell r="O909" t="str">
            <v/>
          </cell>
          <cell r="P909" t="str">
            <v/>
          </cell>
          <cell r="Q909" t="str">
            <v/>
          </cell>
          <cell r="R909" t="str">
            <v/>
          </cell>
          <cell r="S909" t="str">
            <v/>
          </cell>
          <cell r="T909" t="str">
            <v/>
          </cell>
        </row>
        <row r="910">
          <cell r="O910" t="str">
            <v/>
          </cell>
          <cell r="P910" t="str">
            <v/>
          </cell>
          <cell r="Q910" t="str">
            <v/>
          </cell>
          <cell r="R910" t="str">
            <v/>
          </cell>
          <cell r="S910" t="str">
            <v/>
          </cell>
          <cell r="T910" t="str">
            <v/>
          </cell>
        </row>
        <row r="911">
          <cell r="O911" t="str">
            <v/>
          </cell>
          <cell r="P911" t="str">
            <v/>
          </cell>
          <cell r="Q911" t="str">
            <v/>
          </cell>
          <cell r="R911" t="str">
            <v/>
          </cell>
          <cell r="S911" t="str">
            <v/>
          </cell>
          <cell r="T911" t="str">
            <v/>
          </cell>
        </row>
        <row r="912">
          <cell r="O912" t="str">
            <v/>
          </cell>
          <cell r="P912" t="str">
            <v/>
          </cell>
          <cell r="Q912" t="str">
            <v/>
          </cell>
          <cell r="R912" t="str">
            <v/>
          </cell>
          <cell r="S912" t="str">
            <v/>
          </cell>
          <cell r="T912" t="str">
            <v/>
          </cell>
        </row>
        <row r="913">
          <cell r="O913" t="str">
            <v/>
          </cell>
          <cell r="P913" t="str">
            <v/>
          </cell>
          <cell r="Q913" t="str">
            <v/>
          </cell>
          <cell r="R913" t="str">
            <v/>
          </cell>
          <cell r="S913" t="str">
            <v/>
          </cell>
          <cell r="T913" t="str">
            <v/>
          </cell>
        </row>
        <row r="914">
          <cell r="O914" t="str">
            <v/>
          </cell>
          <cell r="P914" t="str">
            <v/>
          </cell>
          <cell r="Q914" t="str">
            <v/>
          </cell>
          <cell r="R914" t="str">
            <v/>
          </cell>
          <cell r="S914" t="str">
            <v/>
          </cell>
          <cell r="T914" t="str">
            <v/>
          </cell>
        </row>
        <row r="915">
          <cell r="O915" t="str">
            <v/>
          </cell>
          <cell r="P915" t="str">
            <v/>
          </cell>
          <cell r="Q915" t="str">
            <v/>
          </cell>
          <cell r="R915" t="str">
            <v/>
          </cell>
          <cell r="S915" t="str">
            <v/>
          </cell>
          <cell r="T915" t="str">
            <v/>
          </cell>
        </row>
        <row r="916">
          <cell r="O916" t="str">
            <v/>
          </cell>
          <cell r="P916" t="str">
            <v/>
          </cell>
          <cell r="Q916" t="str">
            <v/>
          </cell>
          <cell r="R916" t="str">
            <v/>
          </cell>
          <cell r="S916" t="str">
            <v/>
          </cell>
          <cell r="T916" t="str">
            <v/>
          </cell>
        </row>
        <row r="917">
          <cell r="O917" t="str">
            <v/>
          </cell>
          <cell r="P917" t="str">
            <v/>
          </cell>
          <cell r="Q917" t="str">
            <v/>
          </cell>
          <cell r="R917" t="str">
            <v/>
          </cell>
          <cell r="S917" t="str">
            <v/>
          </cell>
          <cell r="T917" t="str">
            <v/>
          </cell>
        </row>
        <row r="918">
          <cell r="O918" t="str">
            <v/>
          </cell>
          <cell r="P918" t="str">
            <v/>
          </cell>
          <cell r="Q918" t="str">
            <v/>
          </cell>
          <cell r="R918" t="str">
            <v/>
          </cell>
          <cell r="S918" t="str">
            <v/>
          </cell>
          <cell r="T918" t="str">
            <v/>
          </cell>
        </row>
        <row r="919">
          <cell r="O919" t="str">
            <v/>
          </cell>
          <cell r="P919" t="str">
            <v/>
          </cell>
          <cell r="Q919" t="str">
            <v/>
          </cell>
          <cell r="R919" t="str">
            <v/>
          </cell>
          <cell r="S919" t="str">
            <v/>
          </cell>
          <cell r="T919" t="str">
            <v/>
          </cell>
        </row>
        <row r="920">
          <cell r="O920" t="str">
            <v/>
          </cell>
          <cell r="P920" t="str">
            <v/>
          </cell>
          <cell r="Q920" t="str">
            <v/>
          </cell>
          <cell r="R920" t="str">
            <v/>
          </cell>
          <cell r="S920" t="str">
            <v/>
          </cell>
          <cell r="T920" t="str">
            <v/>
          </cell>
        </row>
        <row r="921">
          <cell r="O921" t="str">
            <v/>
          </cell>
          <cell r="P921" t="str">
            <v/>
          </cell>
          <cell r="Q921" t="str">
            <v/>
          </cell>
          <cell r="R921" t="str">
            <v/>
          </cell>
          <cell r="S921" t="str">
            <v/>
          </cell>
          <cell r="T921" t="str">
            <v/>
          </cell>
        </row>
        <row r="922">
          <cell r="O922" t="str">
            <v/>
          </cell>
          <cell r="P922" t="str">
            <v/>
          </cell>
          <cell r="Q922" t="str">
            <v/>
          </cell>
          <cell r="R922" t="str">
            <v/>
          </cell>
          <cell r="S922" t="str">
            <v/>
          </cell>
          <cell r="T922" t="str">
            <v/>
          </cell>
        </row>
        <row r="923">
          <cell r="O923" t="str">
            <v/>
          </cell>
          <cell r="P923" t="str">
            <v/>
          </cell>
          <cell r="Q923" t="str">
            <v/>
          </cell>
          <cell r="R923" t="str">
            <v/>
          </cell>
          <cell r="S923" t="str">
            <v/>
          </cell>
          <cell r="T923" t="str">
            <v/>
          </cell>
        </row>
        <row r="924">
          <cell r="O924" t="str">
            <v/>
          </cell>
          <cell r="P924" t="str">
            <v/>
          </cell>
          <cell r="Q924" t="str">
            <v/>
          </cell>
          <cell r="R924" t="str">
            <v/>
          </cell>
          <cell r="S924" t="str">
            <v/>
          </cell>
          <cell r="T924" t="str">
            <v/>
          </cell>
        </row>
        <row r="925">
          <cell r="O925" t="str">
            <v/>
          </cell>
          <cell r="P925" t="str">
            <v/>
          </cell>
          <cell r="Q925" t="str">
            <v/>
          </cell>
          <cell r="R925" t="str">
            <v/>
          </cell>
          <cell r="S925" t="str">
            <v/>
          </cell>
          <cell r="T925" t="str">
            <v/>
          </cell>
        </row>
        <row r="926">
          <cell r="O926" t="str">
            <v/>
          </cell>
          <cell r="P926" t="str">
            <v/>
          </cell>
          <cell r="Q926" t="str">
            <v/>
          </cell>
          <cell r="R926" t="str">
            <v/>
          </cell>
          <cell r="S926" t="str">
            <v/>
          </cell>
          <cell r="T926" t="str">
            <v/>
          </cell>
        </row>
        <row r="927">
          <cell r="O927" t="str">
            <v/>
          </cell>
          <cell r="P927" t="str">
            <v/>
          </cell>
          <cell r="Q927" t="str">
            <v/>
          </cell>
          <cell r="R927" t="str">
            <v/>
          </cell>
          <cell r="S927" t="str">
            <v/>
          </cell>
          <cell r="T927" t="str">
            <v/>
          </cell>
        </row>
        <row r="928">
          <cell r="O928" t="str">
            <v/>
          </cell>
          <cell r="P928" t="str">
            <v/>
          </cell>
          <cell r="Q928" t="str">
            <v/>
          </cell>
          <cell r="R928" t="str">
            <v/>
          </cell>
          <cell r="S928" t="str">
            <v/>
          </cell>
          <cell r="T928" t="str">
            <v/>
          </cell>
        </row>
        <row r="929">
          <cell r="O929" t="str">
            <v/>
          </cell>
          <cell r="P929" t="str">
            <v/>
          </cell>
          <cell r="Q929" t="str">
            <v/>
          </cell>
          <cell r="R929" t="str">
            <v/>
          </cell>
          <cell r="S929" t="str">
            <v/>
          </cell>
          <cell r="T929" t="str">
            <v/>
          </cell>
        </row>
        <row r="930">
          <cell r="O930" t="str">
            <v/>
          </cell>
          <cell r="P930" t="str">
            <v/>
          </cell>
          <cell r="Q930" t="str">
            <v/>
          </cell>
          <cell r="R930" t="str">
            <v/>
          </cell>
          <cell r="S930" t="str">
            <v/>
          </cell>
          <cell r="T930" t="str">
            <v/>
          </cell>
        </row>
        <row r="931">
          <cell r="O931" t="str">
            <v/>
          </cell>
          <cell r="P931" t="str">
            <v/>
          </cell>
          <cell r="Q931" t="str">
            <v/>
          </cell>
          <cell r="R931" t="str">
            <v/>
          </cell>
          <cell r="S931" t="str">
            <v/>
          </cell>
          <cell r="T931" t="str">
            <v/>
          </cell>
        </row>
        <row r="932">
          <cell r="O932" t="str">
            <v/>
          </cell>
          <cell r="P932" t="str">
            <v/>
          </cell>
          <cell r="Q932" t="str">
            <v/>
          </cell>
          <cell r="R932" t="str">
            <v/>
          </cell>
          <cell r="S932" t="str">
            <v/>
          </cell>
          <cell r="T932" t="str">
            <v/>
          </cell>
        </row>
        <row r="933">
          <cell r="O933" t="str">
            <v/>
          </cell>
          <cell r="P933" t="str">
            <v/>
          </cell>
          <cell r="Q933" t="str">
            <v/>
          </cell>
          <cell r="R933" t="str">
            <v/>
          </cell>
          <cell r="S933" t="str">
            <v/>
          </cell>
          <cell r="T933" t="str">
            <v/>
          </cell>
        </row>
        <row r="934">
          <cell r="O934" t="str">
            <v/>
          </cell>
          <cell r="P934" t="str">
            <v/>
          </cell>
          <cell r="Q934" t="str">
            <v/>
          </cell>
          <cell r="R934" t="str">
            <v/>
          </cell>
          <cell r="S934" t="str">
            <v/>
          </cell>
          <cell r="T934" t="str">
            <v/>
          </cell>
        </row>
        <row r="935">
          <cell r="O935" t="str">
            <v/>
          </cell>
          <cell r="P935" t="str">
            <v/>
          </cell>
          <cell r="Q935" t="str">
            <v/>
          </cell>
          <cell r="R935" t="str">
            <v/>
          </cell>
          <cell r="S935" t="str">
            <v/>
          </cell>
          <cell r="T935" t="str">
            <v/>
          </cell>
        </row>
        <row r="936">
          <cell r="O936" t="str">
            <v/>
          </cell>
          <cell r="P936" t="str">
            <v/>
          </cell>
          <cell r="Q936" t="str">
            <v/>
          </cell>
          <cell r="R936" t="str">
            <v/>
          </cell>
          <cell r="S936" t="str">
            <v/>
          </cell>
          <cell r="T936" t="str">
            <v/>
          </cell>
        </row>
        <row r="937">
          <cell r="O937" t="str">
            <v/>
          </cell>
          <cell r="P937" t="str">
            <v/>
          </cell>
          <cell r="Q937" t="str">
            <v/>
          </cell>
          <cell r="R937" t="str">
            <v/>
          </cell>
          <cell r="S937" t="str">
            <v/>
          </cell>
          <cell r="T937" t="str">
            <v/>
          </cell>
        </row>
        <row r="938">
          <cell r="O938" t="str">
            <v/>
          </cell>
          <cell r="P938" t="str">
            <v/>
          </cell>
          <cell r="Q938" t="str">
            <v/>
          </cell>
          <cell r="R938" t="str">
            <v/>
          </cell>
          <cell r="S938" t="str">
            <v/>
          </cell>
          <cell r="T938" t="str">
            <v/>
          </cell>
        </row>
        <row r="939">
          <cell r="O939" t="str">
            <v/>
          </cell>
          <cell r="P939" t="str">
            <v/>
          </cell>
          <cell r="Q939" t="str">
            <v/>
          </cell>
          <cell r="R939" t="str">
            <v/>
          </cell>
          <cell r="S939" t="str">
            <v/>
          </cell>
          <cell r="T939" t="str">
            <v/>
          </cell>
        </row>
        <row r="940">
          <cell r="O940" t="str">
            <v/>
          </cell>
          <cell r="P940" t="str">
            <v/>
          </cell>
          <cell r="Q940" t="str">
            <v/>
          </cell>
          <cell r="R940" t="str">
            <v/>
          </cell>
          <cell r="S940" t="str">
            <v/>
          </cell>
          <cell r="T940" t="str">
            <v/>
          </cell>
        </row>
        <row r="941">
          <cell r="O941" t="str">
            <v/>
          </cell>
          <cell r="P941" t="str">
            <v/>
          </cell>
          <cell r="Q941" t="str">
            <v/>
          </cell>
          <cell r="R941" t="str">
            <v/>
          </cell>
          <cell r="S941" t="str">
            <v/>
          </cell>
          <cell r="T941" t="str">
            <v/>
          </cell>
        </row>
        <row r="942">
          <cell r="O942" t="str">
            <v/>
          </cell>
          <cell r="P942" t="str">
            <v/>
          </cell>
          <cell r="Q942" t="str">
            <v/>
          </cell>
          <cell r="R942" t="str">
            <v/>
          </cell>
          <cell r="S942" t="str">
            <v/>
          </cell>
          <cell r="T942" t="str">
            <v/>
          </cell>
        </row>
        <row r="943">
          <cell r="O943" t="str">
            <v/>
          </cell>
          <cell r="P943" t="str">
            <v/>
          </cell>
          <cell r="Q943" t="str">
            <v/>
          </cell>
          <cell r="R943" t="str">
            <v/>
          </cell>
          <cell r="S943" t="str">
            <v/>
          </cell>
          <cell r="T943" t="str">
            <v/>
          </cell>
        </row>
        <row r="944">
          <cell r="O944" t="str">
            <v/>
          </cell>
          <cell r="P944" t="str">
            <v/>
          </cell>
          <cell r="Q944" t="str">
            <v/>
          </cell>
          <cell r="R944" t="str">
            <v/>
          </cell>
          <cell r="S944" t="str">
            <v/>
          </cell>
          <cell r="T944" t="str">
            <v/>
          </cell>
        </row>
        <row r="945">
          <cell r="O945" t="str">
            <v/>
          </cell>
          <cell r="P945" t="str">
            <v/>
          </cell>
          <cell r="Q945" t="str">
            <v/>
          </cell>
          <cell r="R945" t="str">
            <v/>
          </cell>
          <cell r="S945" t="str">
            <v/>
          </cell>
          <cell r="T945" t="str">
            <v/>
          </cell>
        </row>
        <row r="946">
          <cell r="O946" t="str">
            <v/>
          </cell>
          <cell r="P946" t="str">
            <v/>
          </cell>
          <cell r="Q946" t="str">
            <v/>
          </cell>
          <cell r="R946" t="str">
            <v/>
          </cell>
          <cell r="S946" t="str">
            <v/>
          </cell>
          <cell r="T946" t="str">
            <v/>
          </cell>
        </row>
        <row r="947">
          <cell r="O947" t="str">
            <v/>
          </cell>
          <cell r="P947" t="str">
            <v/>
          </cell>
          <cell r="Q947" t="str">
            <v/>
          </cell>
          <cell r="R947" t="str">
            <v/>
          </cell>
          <cell r="S947" t="str">
            <v/>
          </cell>
          <cell r="T947" t="str">
            <v/>
          </cell>
        </row>
        <row r="948">
          <cell r="O948" t="str">
            <v/>
          </cell>
          <cell r="P948" t="str">
            <v/>
          </cell>
          <cell r="Q948" t="str">
            <v/>
          </cell>
          <cell r="R948" t="str">
            <v/>
          </cell>
          <cell r="S948" t="str">
            <v/>
          </cell>
          <cell r="T948" t="str">
            <v/>
          </cell>
        </row>
        <row r="949">
          <cell r="O949" t="str">
            <v/>
          </cell>
          <cell r="P949" t="str">
            <v/>
          </cell>
          <cell r="Q949" t="str">
            <v/>
          </cell>
          <cell r="R949" t="str">
            <v/>
          </cell>
          <cell r="S949" t="str">
            <v/>
          </cell>
          <cell r="T949" t="str">
            <v/>
          </cell>
        </row>
        <row r="950">
          <cell r="O950" t="str">
            <v/>
          </cell>
          <cell r="P950" t="str">
            <v/>
          </cell>
          <cell r="Q950" t="str">
            <v/>
          </cell>
          <cell r="R950" t="str">
            <v/>
          </cell>
          <cell r="S950" t="str">
            <v/>
          </cell>
          <cell r="T950" t="str">
            <v/>
          </cell>
        </row>
        <row r="951">
          <cell r="O951" t="str">
            <v/>
          </cell>
          <cell r="P951" t="str">
            <v/>
          </cell>
          <cell r="Q951" t="str">
            <v/>
          </cell>
          <cell r="R951" t="str">
            <v/>
          </cell>
          <cell r="S951" t="str">
            <v/>
          </cell>
          <cell r="T951" t="str">
            <v/>
          </cell>
        </row>
        <row r="952">
          <cell r="O952" t="str">
            <v/>
          </cell>
          <cell r="P952" t="str">
            <v/>
          </cell>
          <cell r="Q952" t="str">
            <v/>
          </cell>
          <cell r="R952" t="str">
            <v/>
          </cell>
          <cell r="S952" t="str">
            <v/>
          </cell>
          <cell r="T952" t="str">
            <v/>
          </cell>
        </row>
        <row r="953">
          <cell r="O953" t="str">
            <v/>
          </cell>
          <cell r="P953" t="str">
            <v/>
          </cell>
          <cell r="Q953" t="str">
            <v/>
          </cell>
          <cell r="R953" t="str">
            <v/>
          </cell>
          <cell r="S953" t="str">
            <v/>
          </cell>
          <cell r="T953" t="str">
            <v/>
          </cell>
        </row>
        <row r="954">
          <cell r="O954" t="str">
            <v/>
          </cell>
          <cell r="P954" t="str">
            <v/>
          </cell>
          <cell r="Q954" t="str">
            <v/>
          </cell>
          <cell r="R954" t="str">
            <v/>
          </cell>
          <cell r="S954" t="str">
            <v/>
          </cell>
          <cell r="T954" t="str">
            <v/>
          </cell>
        </row>
        <row r="955">
          <cell r="O955" t="str">
            <v/>
          </cell>
          <cell r="P955" t="str">
            <v/>
          </cell>
          <cell r="Q955" t="str">
            <v/>
          </cell>
          <cell r="R955" t="str">
            <v/>
          </cell>
          <cell r="S955" t="str">
            <v/>
          </cell>
          <cell r="T955" t="str">
            <v/>
          </cell>
        </row>
        <row r="956">
          <cell r="O956" t="str">
            <v/>
          </cell>
          <cell r="P956" t="str">
            <v/>
          </cell>
          <cell r="Q956" t="str">
            <v/>
          </cell>
          <cell r="R956" t="str">
            <v/>
          </cell>
          <cell r="S956" t="str">
            <v/>
          </cell>
          <cell r="T956" t="str">
            <v/>
          </cell>
        </row>
        <row r="957">
          <cell r="O957" t="str">
            <v/>
          </cell>
          <cell r="P957" t="str">
            <v/>
          </cell>
          <cell r="Q957" t="str">
            <v/>
          </cell>
          <cell r="R957" t="str">
            <v/>
          </cell>
          <cell r="S957" t="str">
            <v/>
          </cell>
          <cell r="T957" t="str">
            <v/>
          </cell>
        </row>
        <row r="958">
          <cell r="O958" t="str">
            <v/>
          </cell>
          <cell r="P958" t="str">
            <v/>
          </cell>
          <cell r="Q958" t="str">
            <v/>
          </cell>
          <cell r="R958" t="str">
            <v/>
          </cell>
          <cell r="S958" t="str">
            <v/>
          </cell>
          <cell r="T958" t="str">
            <v/>
          </cell>
        </row>
        <row r="959">
          <cell r="O959" t="str">
            <v/>
          </cell>
          <cell r="P959" t="str">
            <v/>
          </cell>
          <cell r="Q959" t="str">
            <v/>
          </cell>
          <cell r="R959" t="str">
            <v/>
          </cell>
          <cell r="S959" t="str">
            <v/>
          </cell>
          <cell r="T959" t="str">
            <v/>
          </cell>
        </row>
        <row r="960">
          <cell r="O960" t="str">
            <v/>
          </cell>
          <cell r="P960" t="str">
            <v/>
          </cell>
          <cell r="Q960" t="str">
            <v/>
          </cell>
          <cell r="R960" t="str">
            <v/>
          </cell>
          <cell r="S960" t="str">
            <v/>
          </cell>
          <cell r="T960" t="str">
            <v/>
          </cell>
        </row>
        <row r="961">
          <cell r="O961" t="str">
            <v/>
          </cell>
          <cell r="P961" t="str">
            <v/>
          </cell>
          <cell r="Q961" t="str">
            <v/>
          </cell>
          <cell r="R961" t="str">
            <v/>
          </cell>
          <cell r="S961" t="str">
            <v/>
          </cell>
          <cell r="T961" t="str">
            <v/>
          </cell>
        </row>
        <row r="962">
          <cell r="O962" t="str">
            <v/>
          </cell>
          <cell r="P962" t="str">
            <v/>
          </cell>
          <cell r="Q962" t="str">
            <v/>
          </cell>
          <cell r="R962" t="str">
            <v/>
          </cell>
          <cell r="S962" t="str">
            <v/>
          </cell>
          <cell r="T962" t="str">
            <v/>
          </cell>
        </row>
        <row r="963">
          <cell r="O963" t="str">
            <v/>
          </cell>
          <cell r="P963" t="str">
            <v/>
          </cell>
          <cell r="Q963" t="str">
            <v/>
          </cell>
          <cell r="R963" t="str">
            <v/>
          </cell>
          <cell r="S963" t="str">
            <v/>
          </cell>
          <cell r="T963" t="str">
            <v/>
          </cell>
        </row>
        <row r="964">
          <cell r="O964" t="str">
            <v/>
          </cell>
          <cell r="P964" t="str">
            <v/>
          </cell>
          <cell r="Q964" t="str">
            <v/>
          </cell>
          <cell r="R964" t="str">
            <v/>
          </cell>
          <cell r="S964" t="str">
            <v/>
          </cell>
          <cell r="T964" t="str">
            <v/>
          </cell>
        </row>
        <row r="965">
          <cell r="O965" t="str">
            <v/>
          </cell>
          <cell r="P965" t="str">
            <v/>
          </cell>
          <cell r="Q965" t="str">
            <v/>
          </cell>
          <cell r="R965" t="str">
            <v/>
          </cell>
          <cell r="S965" t="str">
            <v/>
          </cell>
          <cell r="T965" t="str">
            <v/>
          </cell>
        </row>
        <row r="966">
          <cell r="O966" t="str">
            <v/>
          </cell>
          <cell r="P966" t="str">
            <v/>
          </cell>
          <cell r="Q966" t="str">
            <v/>
          </cell>
          <cell r="R966" t="str">
            <v/>
          </cell>
          <cell r="S966" t="str">
            <v/>
          </cell>
          <cell r="T966" t="str">
            <v/>
          </cell>
        </row>
        <row r="967">
          <cell r="O967" t="str">
            <v/>
          </cell>
          <cell r="P967" t="str">
            <v/>
          </cell>
          <cell r="Q967" t="str">
            <v/>
          </cell>
          <cell r="R967" t="str">
            <v/>
          </cell>
          <cell r="S967" t="str">
            <v/>
          </cell>
          <cell r="T967" t="str">
            <v/>
          </cell>
        </row>
        <row r="968">
          <cell r="O968" t="str">
            <v/>
          </cell>
          <cell r="P968" t="str">
            <v/>
          </cell>
          <cell r="Q968" t="str">
            <v/>
          </cell>
          <cell r="R968" t="str">
            <v/>
          </cell>
          <cell r="S968" t="str">
            <v/>
          </cell>
          <cell r="T968" t="str">
            <v/>
          </cell>
        </row>
        <row r="969">
          <cell r="O969" t="str">
            <v/>
          </cell>
          <cell r="P969" t="str">
            <v/>
          </cell>
          <cell r="Q969" t="str">
            <v/>
          </cell>
          <cell r="R969" t="str">
            <v/>
          </cell>
          <cell r="S969" t="str">
            <v/>
          </cell>
          <cell r="T969" t="str">
            <v/>
          </cell>
        </row>
        <row r="970">
          <cell r="O970" t="str">
            <v/>
          </cell>
          <cell r="P970" t="str">
            <v/>
          </cell>
          <cell r="Q970" t="str">
            <v/>
          </cell>
          <cell r="R970" t="str">
            <v/>
          </cell>
          <cell r="S970" t="str">
            <v/>
          </cell>
          <cell r="T970" t="str">
            <v/>
          </cell>
        </row>
        <row r="971">
          <cell r="O971" t="str">
            <v/>
          </cell>
          <cell r="P971" t="str">
            <v/>
          </cell>
          <cell r="Q971" t="str">
            <v/>
          </cell>
          <cell r="R971" t="str">
            <v/>
          </cell>
          <cell r="S971" t="str">
            <v/>
          </cell>
          <cell r="T971" t="str">
            <v/>
          </cell>
        </row>
        <row r="972">
          <cell r="O972" t="str">
            <v/>
          </cell>
          <cell r="P972" t="str">
            <v/>
          </cell>
          <cell r="Q972" t="str">
            <v/>
          </cell>
          <cell r="R972" t="str">
            <v/>
          </cell>
          <cell r="S972" t="str">
            <v/>
          </cell>
          <cell r="T972" t="str">
            <v/>
          </cell>
        </row>
        <row r="973">
          <cell r="O973" t="str">
            <v/>
          </cell>
          <cell r="P973" t="str">
            <v/>
          </cell>
          <cell r="Q973" t="str">
            <v/>
          </cell>
          <cell r="R973" t="str">
            <v/>
          </cell>
          <cell r="S973" t="str">
            <v/>
          </cell>
          <cell r="T973" t="str">
            <v/>
          </cell>
        </row>
        <row r="974">
          <cell r="O974" t="str">
            <v/>
          </cell>
          <cell r="P974" t="str">
            <v/>
          </cell>
          <cell r="Q974" t="str">
            <v/>
          </cell>
          <cell r="R974" t="str">
            <v/>
          </cell>
          <cell r="S974" t="str">
            <v/>
          </cell>
          <cell r="T974" t="str">
            <v/>
          </cell>
        </row>
        <row r="975">
          <cell r="O975" t="str">
            <v/>
          </cell>
          <cell r="P975" t="str">
            <v/>
          </cell>
          <cell r="Q975" t="str">
            <v/>
          </cell>
          <cell r="R975" t="str">
            <v/>
          </cell>
          <cell r="S975" t="str">
            <v/>
          </cell>
          <cell r="T975" t="str">
            <v/>
          </cell>
        </row>
        <row r="976">
          <cell r="O976" t="str">
            <v/>
          </cell>
          <cell r="P976" t="str">
            <v/>
          </cell>
          <cell r="Q976" t="str">
            <v/>
          </cell>
          <cell r="R976" t="str">
            <v/>
          </cell>
          <cell r="S976" t="str">
            <v/>
          </cell>
          <cell r="T976" t="str">
            <v/>
          </cell>
        </row>
        <row r="977">
          <cell r="O977" t="str">
            <v/>
          </cell>
          <cell r="P977" t="str">
            <v/>
          </cell>
          <cell r="Q977" t="str">
            <v/>
          </cell>
          <cell r="R977" t="str">
            <v/>
          </cell>
          <cell r="S977" t="str">
            <v/>
          </cell>
          <cell r="T977" t="str">
            <v/>
          </cell>
        </row>
        <row r="978">
          <cell r="O978" t="str">
            <v/>
          </cell>
          <cell r="P978" t="str">
            <v/>
          </cell>
          <cell r="Q978" t="str">
            <v/>
          </cell>
          <cell r="R978" t="str">
            <v/>
          </cell>
          <cell r="S978" t="str">
            <v/>
          </cell>
          <cell r="T978" t="str">
            <v/>
          </cell>
        </row>
        <row r="979">
          <cell r="O979" t="str">
            <v/>
          </cell>
          <cell r="P979" t="str">
            <v/>
          </cell>
          <cell r="Q979" t="str">
            <v/>
          </cell>
          <cell r="R979" t="str">
            <v/>
          </cell>
          <cell r="S979" t="str">
            <v/>
          </cell>
          <cell r="T979" t="str">
            <v/>
          </cell>
        </row>
        <row r="980">
          <cell r="O980" t="str">
            <v/>
          </cell>
          <cell r="P980" t="str">
            <v/>
          </cell>
          <cell r="Q980" t="str">
            <v/>
          </cell>
          <cell r="R980" t="str">
            <v/>
          </cell>
          <cell r="S980" t="str">
            <v/>
          </cell>
          <cell r="T980" t="str">
            <v/>
          </cell>
        </row>
        <row r="981">
          <cell r="O981" t="str">
            <v/>
          </cell>
          <cell r="P981" t="str">
            <v/>
          </cell>
          <cell r="Q981" t="str">
            <v/>
          </cell>
          <cell r="R981" t="str">
            <v/>
          </cell>
          <cell r="S981" t="str">
            <v/>
          </cell>
          <cell r="T981" t="str">
            <v/>
          </cell>
        </row>
        <row r="982">
          <cell r="O982" t="str">
            <v/>
          </cell>
          <cell r="P982" t="str">
            <v/>
          </cell>
          <cell r="Q982" t="str">
            <v/>
          </cell>
          <cell r="R982" t="str">
            <v/>
          </cell>
          <cell r="S982" t="str">
            <v/>
          </cell>
          <cell r="T982" t="str">
            <v/>
          </cell>
        </row>
        <row r="983">
          <cell r="O983" t="str">
            <v/>
          </cell>
          <cell r="P983" t="str">
            <v/>
          </cell>
          <cell r="Q983" t="str">
            <v/>
          </cell>
          <cell r="R983" t="str">
            <v/>
          </cell>
          <cell r="S983" t="str">
            <v/>
          </cell>
          <cell r="T983" t="str">
            <v/>
          </cell>
        </row>
        <row r="984">
          <cell r="O984" t="str">
            <v/>
          </cell>
          <cell r="P984" t="str">
            <v/>
          </cell>
          <cell r="Q984" t="str">
            <v/>
          </cell>
          <cell r="R984" t="str">
            <v/>
          </cell>
          <cell r="S984" t="str">
            <v/>
          </cell>
          <cell r="T984" t="str">
            <v/>
          </cell>
        </row>
        <row r="985">
          <cell r="O985" t="str">
            <v/>
          </cell>
          <cell r="P985" t="str">
            <v/>
          </cell>
          <cell r="Q985" t="str">
            <v/>
          </cell>
          <cell r="R985" t="str">
            <v/>
          </cell>
          <cell r="S985" t="str">
            <v/>
          </cell>
          <cell r="T985" t="str">
            <v/>
          </cell>
        </row>
        <row r="986">
          <cell r="O986" t="str">
            <v/>
          </cell>
          <cell r="P986" t="str">
            <v/>
          </cell>
          <cell r="Q986" t="str">
            <v/>
          </cell>
          <cell r="R986" t="str">
            <v/>
          </cell>
          <cell r="S986" t="str">
            <v/>
          </cell>
          <cell r="T986" t="str">
            <v/>
          </cell>
        </row>
        <row r="987">
          <cell r="O987" t="str">
            <v/>
          </cell>
          <cell r="P987" t="str">
            <v/>
          </cell>
          <cell r="Q987" t="str">
            <v/>
          </cell>
          <cell r="R987" t="str">
            <v/>
          </cell>
          <cell r="S987" t="str">
            <v/>
          </cell>
          <cell r="T987" t="str">
            <v/>
          </cell>
        </row>
        <row r="988">
          <cell r="O988" t="str">
            <v/>
          </cell>
          <cell r="P988" t="str">
            <v/>
          </cell>
          <cell r="Q988" t="str">
            <v/>
          </cell>
          <cell r="R988" t="str">
            <v/>
          </cell>
          <cell r="S988" t="str">
            <v/>
          </cell>
          <cell r="T988" t="str">
            <v/>
          </cell>
        </row>
        <row r="989">
          <cell r="O989" t="str">
            <v/>
          </cell>
          <cell r="P989" t="str">
            <v/>
          </cell>
          <cell r="Q989" t="str">
            <v/>
          </cell>
          <cell r="R989" t="str">
            <v/>
          </cell>
          <cell r="S989" t="str">
            <v/>
          </cell>
          <cell r="T989" t="str">
            <v/>
          </cell>
        </row>
        <row r="990">
          <cell r="O990" t="str">
            <v/>
          </cell>
          <cell r="P990" t="str">
            <v/>
          </cell>
          <cell r="Q990" t="str">
            <v/>
          </cell>
          <cell r="R990" t="str">
            <v/>
          </cell>
          <cell r="S990" t="str">
            <v/>
          </cell>
          <cell r="T990" t="str">
            <v/>
          </cell>
        </row>
        <row r="991">
          <cell r="O991" t="str">
            <v/>
          </cell>
          <cell r="P991" t="str">
            <v/>
          </cell>
          <cell r="Q991" t="str">
            <v/>
          </cell>
          <cell r="R991" t="str">
            <v/>
          </cell>
          <cell r="S991" t="str">
            <v/>
          </cell>
          <cell r="T991" t="str">
            <v/>
          </cell>
        </row>
        <row r="992">
          <cell r="O992" t="str">
            <v/>
          </cell>
          <cell r="P992" t="str">
            <v/>
          </cell>
          <cell r="Q992" t="str">
            <v/>
          </cell>
          <cell r="R992" t="str">
            <v/>
          </cell>
          <cell r="S992" t="str">
            <v/>
          </cell>
          <cell r="T992" t="str">
            <v/>
          </cell>
        </row>
        <row r="993">
          <cell r="O993" t="str">
            <v/>
          </cell>
          <cell r="P993" t="str">
            <v/>
          </cell>
          <cell r="Q993" t="str">
            <v/>
          </cell>
          <cell r="R993" t="str">
            <v/>
          </cell>
          <cell r="S993" t="str">
            <v/>
          </cell>
          <cell r="T993" t="str">
            <v/>
          </cell>
        </row>
        <row r="994">
          <cell r="O994" t="str">
            <v/>
          </cell>
          <cell r="P994" t="str">
            <v/>
          </cell>
          <cell r="Q994" t="str">
            <v/>
          </cell>
          <cell r="R994" t="str">
            <v/>
          </cell>
          <cell r="S994" t="str">
            <v/>
          </cell>
          <cell r="T994" t="str">
            <v/>
          </cell>
        </row>
        <row r="995">
          <cell r="O995" t="str">
            <v/>
          </cell>
          <cell r="P995" t="str">
            <v/>
          </cell>
          <cell r="Q995" t="str">
            <v/>
          </cell>
          <cell r="R995" t="str">
            <v/>
          </cell>
          <cell r="S995" t="str">
            <v/>
          </cell>
          <cell r="T995" t="str">
            <v/>
          </cell>
        </row>
        <row r="996">
          <cell r="O996" t="str">
            <v/>
          </cell>
          <cell r="P996" t="str">
            <v/>
          </cell>
          <cell r="Q996" t="str">
            <v/>
          </cell>
          <cell r="R996" t="str">
            <v/>
          </cell>
          <cell r="S996" t="str">
            <v/>
          </cell>
          <cell r="T996" t="str">
            <v/>
          </cell>
        </row>
        <row r="997">
          <cell r="O997" t="str">
            <v/>
          </cell>
          <cell r="P997" t="str">
            <v/>
          </cell>
          <cell r="Q997" t="str">
            <v/>
          </cell>
          <cell r="R997" t="str">
            <v/>
          </cell>
          <cell r="S997" t="str">
            <v/>
          </cell>
          <cell r="T997" t="str">
            <v/>
          </cell>
        </row>
        <row r="998">
          <cell r="O998" t="str">
            <v/>
          </cell>
          <cell r="P998" t="str">
            <v/>
          </cell>
          <cell r="Q998" t="str">
            <v/>
          </cell>
          <cell r="R998" t="str">
            <v/>
          </cell>
          <cell r="S998" t="str">
            <v/>
          </cell>
          <cell r="T998" t="str">
            <v/>
          </cell>
        </row>
        <row r="999">
          <cell r="O999" t="str">
            <v/>
          </cell>
          <cell r="P999" t="str">
            <v/>
          </cell>
          <cell r="Q999" t="str">
            <v/>
          </cell>
          <cell r="R999" t="str">
            <v/>
          </cell>
          <cell r="S999" t="str">
            <v/>
          </cell>
          <cell r="T999" t="str">
            <v/>
          </cell>
        </row>
        <row r="1000">
          <cell r="O1000" t="str">
            <v/>
          </cell>
          <cell r="P1000" t="str">
            <v/>
          </cell>
          <cell r="Q1000" t="str">
            <v/>
          </cell>
          <cell r="R1000" t="str">
            <v/>
          </cell>
          <cell r="S1000" t="str">
            <v/>
          </cell>
          <cell r="T1000" t="str">
            <v/>
          </cell>
        </row>
        <row r="1001">
          <cell r="O1001" t="str">
            <v/>
          </cell>
          <cell r="P1001" t="str">
            <v/>
          </cell>
          <cell r="Q1001" t="str">
            <v/>
          </cell>
          <cell r="R1001" t="str">
            <v/>
          </cell>
          <cell r="S1001" t="str">
            <v/>
          </cell>
          <cell r="T1001" t="str">
            <v/>
          </cell>
        </row>
        <row r="1002">
          <cell r="O1002" t="str">
            <v/>
          </cell>
          <cell r="P1002" t="str">
            <v/>
          </cell>
          <cell r="Q1002" t="str">
            <v/>
          </cell>
          <cell r="R1002" t="str">
            <v/>
          </cell>
          <cell r="S1002" t="str">
            <v/>
          </cell>
          <cell r="T1002" t="str">
            <v/>
          </cell>
        </row>
        <row r="1003">
          <cell r="O1003" t="str">
            <v/>
          </cell>
          <cell r="P1003" t="str">
            <v/>
          </cell>
          <cell r="Q1003" t="str">
            <v/>
          </cell>
          <cell r="R1003" t="str">
            <v/>
          </cell>
          <cell r="S1003" t="str">
            <v/>
          </cell>
          <cell r="T1003" t="str">
            <v/>
          </cell>
        </row>
        <row r="1004">
          <cell r="O1004" t="str">
            <v/>
          </cell>
          <cell r="P1004" t="str">
            <v/>
          </cell>
          <cell r="Q1004" t="str">
            <v/>
          </cell>
          <cell r="R1004" t="str">
            <v/>
          </cell>
          <cell r="S1004" t="str">
            <v/>
          </cell>
          <cell r="T1004" t="str">
            <v/>
          </cell>
        </row>
        <row r="1005">
          <cell r="O1005" t="str">
            <v/>
          </cell>
          <cell r="P1005" t="str">
            <v/>
          </cell>
          <cell r="Q1005" t="str">
            <v/>
          </cell>
          <cell r="R1005" t="str">
            <v/>
          </cell>
          <cell r="S1005" t="str">
            <v/>
          </cell>
          <cell r="T1005" t="str">
            <v/>
          </cell>
        </row>
        <row r="1006">
          <cell r="O1006" t="str">
            <v/>
          </cell>
          <cell r="P1006" t="str">
            <v/>
          </cell>
          <cell r="Q1006" t="str">
            <v/>
          </cell>
          <cell r="R1006" t="str">
            <v/>
          </cell>
          <cell r="S1006" t="str">
            <v/>
          </cell>
          <cell r="T1006" t="str">
            <v/>
          </cell>
        </row>
        <row r="1007">
          <cell r="O1007" t="str">
            <v/>
          </cell>
          <cell r="P1007" t="str">
            <v/>
          </cell>
          <cell r="Q1007" t="str">
            <v/>
          </cell>
          <cell r="R1007" t="str">
            <v/>
          </cell>
          <cell r="S1007" t="str">
            <v/>
          </cell>
          <cell r="T1007" t="str">
            <v/>
          </cell>
        </row>
        <row r="1008">
          <cell r="O1008" t="str">
            <v/>
          </cell>
          <cell r="P1008" t="str">
            <v/>
          </cell>
          <cell r="Q1008" t="str">
            <v/>
          </cell>
          <cell r="R1008" t="str">
            <v/>
          </cell>
          <cell r="S1008" t="str">
            <v/>
          </cell>
          <cell r="T1008" t="str">
            <v/>
          </cell>
        </row>
      </sheetData>
      <sheetData sheetId="2" refreshError="1"/>
      <sheetData sheetId="3"/>
      <sheetData sheetId="4" refreshError="1"/>
      <sheetData sheetId="5">
        <row r="2">
          <cell r="A2" t="str">
            <v>agree4</v>
          </cell>
          <cell r="K2" t="str">
            <v>Ndinobvumirana nazvo chaizvo</v>
          </cell>
          <cell r="L2" t="str">
            <v>strongly agree</v>
          </cell>
          <cell r="M2" t="str">
            <v/>
          </cell>
        </row>
        <row r="3">
          <cell r="A3" t="str">
            <v>agree4</v>
          </cell>
          <cell r="K3" t="str">
            <v xml:space="preserve">Ndinobvumirana nazvo chaizvo, Ndinobvumirana nazvo </v>
          </cell>
          <cell r="L3" t="str">
            <v>strongly agree, agree</v>
          </cell>
          <cell r="M3" t="str">
            <v/>
          </cell>
        </row>
        <row r="4">
          <cell r="A4" t="str">
            <v>agree4</v>
          </cell>
          <cell r="K4" t="str">
            <v>Ndinobvumirana nazvo chaizvo, Ndinobvumirana nazvo , Handibvumirani nazvo</v>
          </cell>
          <cell r="L4" t="str">
            <v>strongly agree, agree, disagree</v>
          </cell>
          <cell r="M4" t="str">
            <v/>
          </cell>
        </row>
        <row r="5">
          <cell r="A5" t="str">
            <v>agree4</v>
          </cell>
          <cell r="K5" t="str">
            <v>Ndinobvumirana nazvo chaizvo, Ndinobvumirana nazvo , Handibvumirani nazvo, Handibvumirani nazvo zvachose</v>
          </cell>
          <cell r="L5" t="str">
            <v>strongly agree, agree, disagree, strongly disagree</v>
          </cell>
          <cell r="M5" t="str">
            <v/>
          </cell>
        </row>
        <row r="6">
          <cell r="A6" t="str">
            <v>agree4</v>
          </cell>
          <cell r="K6" t="str">
            <v>Ndinobvumirana nazvo chaizvo, Ndinobvumirana nazvo , Handibvumirani nazvo, Handibvumirani nazvo zvachose, kuramba kupindura</v>
          </cell>
          <cell r="L6" t="str">
            <v>strongly agree, agree, disagree, strongly disagree, refuse</v>
          </cell>
          <cell r="M6" t="str">
            <v>Last</v>
          </cell>
        </row>
        <row r="7">
          <cell r="A7" t="str">
            <v>worried4</v>
          </cell>
          <cell r="K7" t="str">
            <v>ndinonyanya kunetseka</v>
          </cell>
          <cell r="L7" t="str">
            <v>very worried</v>
          </cell>
          <cell r="M7" t="str">
            <v/>
          </cell>
        </row>
        <row r="8">
          <cell r="A8" t="str">
            <v>worried4</v>
          </cell>
          <cell r="K8" t="str">
            <v>ndinonyanya kunetseka, ndinonetsekawo</v>
          </cell>
          <cell r="L8" t="str">
            <v>very worried, somewhat worried</v>
          </cell>
          <cell r="M8" t="str">
            <v/>
          </cell>
        </row>
        <row r="9">
          <cell r="A9" t="str">
            <v>worried4</v>
          </cell>
          <cell r="K9" t="str">
            <v>ndinonyanya kunetseka, ndinonetsekawo, handinetsekani zvakanyanya</v>
          </cell>
          <cell r="L9" t="str">
            <v>very worried, somewhat worried, not very worried</v>
          </cell>
          <cell r="M9" t="str">
            <v/>
          </cell>
        </row>
        <row r="10">
          <cell r="A10" t="str">
            <v>worried4</v>
          </cell>
          <cell r="K10" t="str">
            <v>ndinonyanya kunetseka, ndinonetsekawo, handinetsekani zvakanyanya, handinetsekani zvachose</v>
          </cell>
          <cell r="L10" t="str">
            <v>very worried, somewhat worried, not very worried, not at all worried</v>
          </cell>
          <cell r="M10" t="str">
            <v/>
          </cell>
        </row>
        <row r="11">
          <cell r="A11" t="str">
            <v>worried4</v>
          </cell>
          <cell r="K11" t="str">
            <v>ndinonyanya kunetseka, ndinonetsekawo, handinetsekani zvakanyanya, handinetsekani zvachose, kuramba kupindura</v>
          </cell>
          <cell r="L11" t="str">
            <v>very worried, somewhat worried, not very worried, not at all worried, refuse</v>
          </cell>
          <cell r="M11" t="str">
            <v>Last</v>
          </cell>
        </row>
        <row r="12">
          <cell r="A12" t="str">
            <v>worried4R</v>
          </cell>
          <cell r="K12" t="str">
            <v>ndainyanya kunetseka</v>
          </cell>
          <cell r="L12" t="str">
            <v>very worried</v>
          </cell>
          <cell r="M12" t="str">
            <v/>
          </cell>
        </row>
        <row r="13">
          <cell r="A13" t="str">
            <v>worried4R</v>
          </cell>
          <cell r="K13" t="str">
            <v>ndainyanya kunetseka, ndainetsekanawo</v>
          </cell>
          <cell r="L13" t="str">
            <v>very worried, somewhat worried</v>
          </cell>
          <cell r="M13" t="str">
            <v/>
          </cell>
        </row>
        <row r="14">
          <cell r="A14" t="str">
            <v>worried4R</v>
          </cell>
          <cell r="K14" t="str">
            <v>ndainyanya kunetseka, ndainetsekanawo, handainetsekana zvakanyanya</v>
          </cell>
          <cell r="L14" t="str">
            <v>very worried, somewhat worried, not very worried</v>
          </cell>
          <cell r="M14" t="str">
            <v/>
          </cell>
        </row>
        <row r="15">
          <cell r="A15" t="str">
            <v>worried4R</v>
          </cell>
          <cell r="K15" t="str">
            <v>ndainyanya kunetseka, ndainetsekanawo, handainetsekana zvakanyanya, handainetsekana zvachose</v>
          </cell>
          <cell r="L15" t="str">
            <v>very worried, somewhat worried, not very worried, not at all worried</v>
          </cell>
          <cell r="M15" t="str">
            <v/>
          </cell>
        </row>
        <row r="16">
          <cell r="A16" t="str">
            <v>worried4R</v>
          </cell>
          <cell r="K16" t="str">
            <v>ndainyanya kunetseka, ndainetsekanawo, handainetsekana zvakanyanya, handainetsekana zvachose, kuramba kupindura</v>
          </cell>
          <cell r="L16" t="str">
            <v>very worried, somewhat worried, not very worried, not at all worried, refuse</v>
          </cell>
          <cell r="M16" t="str">
            <v>Last</v>
          </cell>
        </row>
        <row r="17">
          <cell r="A17" t="str">
            <v>ladder10</v>
          </cell>
          <cell r="K17">
            <v>1</v>
          </cell>
          <cell r="L17">
            <v>1</v>
          </cell>
          <cell r="M17" t="str">
            <v/>
          </cell>
        </row>
        <row r="18">
          <cell r="A18" t="str">
            <v>ladder10</v>
          </cell>
          <cell r="K18" t="str">
            <v>1, 2</v>
          </cell>
          <cell r="L18" t="str">
            <v>1, 2</v>
          </cell>
          <cell r="M18" t="str">
            <v/>
          </cell>
        </row>
        <row r="19">
          <cell r="A19" t="str">
            <v>ladder10</v>
          </cell>
          <cell r="K19" t="str">
            <v>1, 2, 3</v>
          </cell>
          <cell r="L19" t="str">
            <v>1, 2, 3</v>
          </cell>
          <cell r="M19" t="str">
            <v/>
          </cell>
        </row>
        <row r="20">
          <cell r="A20" t="str">
            <v>ladder10</v>
          </cell>
          <cell r="K20" t="str">
            <v>1, 2, 3, 4</v>
          </cell>
          <cell r="L20" t="str">
            <v>1, 2, 3, 4</v>
          </cell>
          <cell r="M20" t="str">
            <v/>
          </cell>
        </row>
        <row r="21">
          <cell r="A21" t="str">
            <v>ladder10</v>
          </cell>
          <cell r="K21" t="str">
            <v>1, 2, 3, 4, 5</v>
          </cell>
          <cell r="L21" t="str">
            <v>1, 2, 3, 4, 5</v>
          </cell>
          <cell r="M21" t="str">
            <v/>
          </cell>
        </row>
        <row r="22">
          <cell r="A22" t="str">
            <v>ladder10</v>
          </cell>
          <cell r="K22" t="str">
            <v>1, 2, 3, 4, 5, 6</v>
          </cell>
          <cell r="L22" t="str">
            <v>1, 2, 3, 4, 5, 6</v>
          </cell>
          <cell r="M22" t="str">
            <v/>
          </cell>
        </row>
        <row r="23">
          <cell r="A23" t="str">
            <v>ladder10</v>
          </cell>
          <cell r="K23" t="str">
            <v>1, 2, 3, 4, 5, 6, 7</v>
          </cell>
          <cell r="L23" t="str">
            <v>1, 2, 3, 4, 5, 6, 7</v>
          </cell>
          <cell r="M23" t="str">
            <v/>
          </cell>
        </row>
        <row r="24">
          <cell r="A24" t="str">
            <v>ladder10</v>
          </cell>
          <cell r="K24" t="str">
            <v>1, 2, 3, 4, 5, 6, 7, 8</v>
          </cell>
          <cell r="L24" t="str">
            <v>1, 2, 3, 4, 5, 6, 7, 8</v>
          </cell>
          <cell r="M24" t="str">
            <v/>
          </cell>
        </row>
        <row r="25">
          <cell r="A25" t="str">
            <v>ladder10</v>
          </cell>
          <cell r="K25" t="str">
            <v>1, 2, 3, 4, 5, 6, 7, 8, 9</v>
          </cell>
          <cell r="L25" t="str">
            <v>1, 2, 3, 4, 5, 6, 7, 8, 9</v>
          </cell>
          <cell r="M25" t="str">
            <v/>
          </cell>
        </row>
        <row r="26">
          <cell r="A26" t="str">
            <v>ladder10</v>
          </cell>
          <cell r="K26" t="str">
            <v>1, 2, 3, 4, 5, 6, 7, 8, 9, 10</v>
          </cell>
          <cell r="L26" t="str">
            <v>1, 2, 3, 4, 5, 6, 7, 8, 9, 10</v>
          </cell>
          <cell r="M26" t="str">
            <v/>
          </cell>
        </row>
        <row r="27">
          <cell r="A27" t="str">
            <v>ladder10</v>
          </cell>
          <cell r="K27" t="str">
            <v>1, 2, 3, 4, 5, 6, 7, 8, 9, 10, kuramba kupindura</v>
          </cell>
          <cell r="L27" t="str">
            <v>1, 2, 3, 4, 5, 6, 7, 8, 9, 10, refuse</v>
          </cell>
          <cell r="M27" t="str">
            <v>Last</v>
          </cell>
        </row>
        <row r="28">
          <cell r="A28" t="str">
            <v>likely4</v>
          </cell>
          <cell r="K28" t="str">
            <v>zvingangoitike zvakanyanya</v>
          </cell>
          <cell r="L28" t="str">
            <v>very likely</v>
          </cell>
          <cell r="M28" t="str">
            <v/>
          </cell>
        </row>
        <row r="29">
          <cell r="A29" t="str">
            <v>likely4</v>
          </cell>
          <cell r="K29" t="str">
            <v>zvingangoitike zvakanyanya, zvingangoitike zvishoma</v>
          </cell>
          <cell r="L29" t="str">
            <v>very likely, somewhat likely</v>
          </cell>
          <cell r="M29" t="str">
            <v/>
          </cell>
        </row>
        <row r="30">
          <cell r="A30" t="str">
            <v>likely4</v>
          </cell>
          <cell r="K30" t="str">
            <v>zvingangoitike zvakanyanya, zvingangoitike zvishoma, hazvingaitike zvakanyanya</v>
          </cell>
          <cell r="L30" t="str">
            <v>very likely, somewhat likely, not very likely</v>
          </cell>
          <cell r="M30" t="str">
            <v/>
          </cell>
        </row>
        <row r="31">
          <cell r="A31" t="str">
            <v>likely4</v>
          </cell>
          <cell r="K31" t="str">
            <v>zvingangoitike zvakanyanya, zvingangoitike zvishoma, hazvingaitike zvakanyanya, hazvingaitike zvachose</v>
          </cell>
          <cell r="L31" t="str">
            <v>very likely, somewhat likely, not very likely, not at all likely</v>
          </cell>
          <cell r="M31" t="str">
            <v/>
          </cell>
        </row>
        <row r="32">
          <cell r="A32" t="str">
            <v>likely4</v>
          </cell>
          <cell r="K32" t="str">
            <v>zvingangoitike zvakanyanya, zvingangoitike zvishoma, hazvingaitike zvakanyanya, hazvingaitike zvachose, kuramba kupindura</v>
          </cell>
          <cell r="L32" t="str">
            <v>very likely, somewhat likely, not very likely, not at all likely, refuse</v>
          </cell>
          <cell r="M32" t="str">
            <v>Last</v>
          </cell>
        </row>
        <row r="33">
          <cell r="A33" t="str">
            <v>likely4R</v>
          </cell>
          <cell r="K33" t="str">
            <v>zvaitika zvakanyanya</v>
          </cell>
          <cell r="L33" t="str">
            <v>very likely</v>
          </cell>
          <cell r="M33" t="str">
            <v/>
          </cell>
        </row>
        <row r="34">
          <cell r="A34" t="str">
            <v>likely4R</v>
          </cell>
          <cell r="K34" t="str">
            <v>zvaitika zvakanyanya, zvaitika zvishoma</v>
          </cell>
          <cell r="L34" t="str">
            <v>very likely, somewhat likely</v>
          </cell>
          <cell r="M34" t="str">
            <v/>
          </cell>
        </row>
        <row r="35">
          <cell r="A35" t="str">
            <v>likely4R</v>
          </cell>
          <cell r="K35" t="str">
            <v>zvaitika zvakanyanya, zvaitika zvishoma, hazvaiitika zvakanyanya</v>
          </cell>
          <cell r="L35" t="str">
            <v>very likely, somewhat likely, not very likely</v>
          </cell>
          <cell r="M35" t="str">
            <v/>
          </cell>
        </row>
        <row r="36">
          <cell r="A36" t="str">
            <v>likely4R</v>
          </cell>
          <cell r="K36" t="str">
            <v>zvaitika zvakanyanya, zvaitika zvishoma, hazvaiitika zvakanyanya, hazvaiitika zvachose</v>
          </cell>
          <cell r="L36" t="str">
            <v>very likely, somewhat likely, not very likely, not at all likely</v>
          </cell>
          <cell r="M36" t="str">
            <v/>
          </cell>
        </row>
        <row r="37">
          <cell r="A37" t="str">
            <v>likely4R</v>
          </cell>
          <cell r="K37" t="str">
            <v>zvaitika zvakanyanya, zvaitika zvishoma, hazvaiitika zvakanyanya, hazvaiitika zvachose, kuramba kupindura</v>
          </cell>
          <cell r="L37" t="str">
            <v>very likely, somewhat likely, not very likely, not at all likely, refuse</v>
          </cell>
          <cell r="M37" t="str">
            <v>Last</v>
          </cell>
        </row>
        <row r="38">
          <cell r="A38" t="str">
            <v>ynr</v>
          </cell>
          <cell r="K38" t="str">
            <v>hongu</v>
          </cell>
          <cell r="L38" t="str">
            <v>yes</v>
          </cell>
          <cell r="M38" t="str">
            <v/>
          </cell>
        </row>
        <row r="39">
          <cell r="A39" t="str">
            <v>ynr</v>
          </cell>
          <cell r="K39" t="str">
            <v>hongu, kwete</v>
          </cell>
          <cell r="L39" t="str">
            <v>yes, no</v>
          </cell>
          <cell r="M39" t="str">
            <v/>
          </cell>
        </row>
        <row r="40">
          <cell r="A40" t="str">
            <v>ynr</v>
          </cell>
          <cell r="K40" t="str">
            <v>hongu, kwete, kuramba kupindura</v>
          </cell>
          <cell r="L40" t="str">
            <v>yes, no, refuse</v>
          </cell>
          <cell r="M40" t="str">
            <v>Last</v>
          </cell>
        </row>
        <row r="41">
          <cell r="A41" t="str">
            <v>yn</v>
          </cell>
          <cell r="K41" t="str">
            <v>hongu</v>
          </cell>
          <cell r="L41" t="str">
            <v>yes</v>
          </cell>
          <cell r="M41" t="str">
            <v/>
          </cell>
        </row>
        <row r="42">
          <cell r="A42" t="str">
            <v>yn</v>
          </cell>
          <cell r="K42" t="str">
            <v>hongu, kwete</v>
          </cell>
          <cell r="L42" t="str">
            <v>yes, no</v>
          </cell>
          <cell r="M42" t="str">
            <v>Last</v>
          </cell>
        </row>
        <row r="43">
          <cell r="A43" t="str">
            <v>hiv</v>
          </cell>
          <cell r="K43" t="str">
            <v>positive</v>
          </cell>
          <cell r="L43" t="str">
            <v>positive</v>
          </cell>
          <cell r="M43" t="str">
            <v/>
          </cell>
        </row>
        <row r="44">
          <cell r="A44" t="str">
            <v>hiv</v>
          </cell>
          <cell r="K44" t="str">
            <v>positive, negative</v>
          </cell>
          <cell r="L44" t="str">
            <v>positive, negative</v>
          </cell>
          <cell r="M44" t="str">
            <v/>
          </cell>
        </row>
        <row r="45">
          <cell r="A45" t="str">
            <v>hiv</v>
          </cell>
          <cell r="K45" t="str">
            <v>positive, negative, kuramba kupindura</v>
          </cell>
          <cell r="L45" t="str">
            <v>positive, negative, refuse</v>
          </cell>
          <cell r="M45" t="str">
            <v>Last</v>
          </cell>
        </row>
        <row r="46">
          <cell r="A46" t="str">
            <v>nosm</v>
          </cell>
          <cell r="K46" t="str">
            <v>kwete zvachose</v>
          </cell>
          <cell r="L46" t="str">
            <v>never</v>
          </cell>
          <cell r="M46" t="str">
            <v/>
          </cell>
        </row>
        <row r="47">
          <cell r="A47" t="str">
            <v>nosm</v>
          </cell>
          <cell r="K47" t="str">
            <v>kwete zvachose, kamwe chete kana kaviri</v>
          </cell>
          <cell r="L47" t="str">
            <v>never, once or twice</v>
          </cell>
          <cell r="M47" t="str">
            <v/>
          </cell>
        </row>
        <row r="48">
          <cell r="A48" t="str">
            <v>nosm</v>
          </cell>
          <cell r="K48" t="str">
            <v xml:space="preserve">kwete zvachose, kamwe chete kana kaviri, dzimwe nguva </v>
          </cell>
          <cell r="L48" t="str">
            <v>never, once or twice, several times</v>
          </cell>
          <cell r="M48" t="str">
            <v/>
          </cell>
        </row>
        <row r="49">
          <cell r="A49" t="str">
            <v>nosm</v>
          </cell>
          <cell r="K49" t="str">
            <v>kwete zvachose, kamwe chete kana kaviri, dzimwe nguva , nguva zhinji</v>
          </cell>
          <cell r="L49" t="str">
            <v>never, once or twice, several times, most of the time</v>
          </cell>
          <cell r="M49" t="str">
            <v/>
          </cell>
        </row>
        <row r="50">
          <cell r="A50" t="str">
            <v>nosm</v>
          </cell>
          <cell r="K50" t="str">
            <v>kwete zvachose, kamwe chete kana kaviri, dzimwe nguva , nguva zhinji, kuramba kupindura</v>
          </cell>
          <cell r="L50" t="str">
            <v>never, once or twice, several times, most of the time, refuse</v>
          </cell>
          <cell r="M50" t="str">
            <v>Last</v>
          </cell>
        </row>
        <row r="51">
          <cell r="A51" t="str">
            <v>nasqv</v>
          </cell>
          <cell r="K51" t="str">
            <v>kwete chose</v>
          </cell>
          <cell r="L51" t="str">
            <v>not at all</v>
          </cell>
          <cell r="M51" t="str">
            <v/>
          </cell>
        </row>
        <row r="52">
          <cell r="A52" t="str">
            <v>nasqv</v>
          </cell>
          <cell r="K52" t="str">
            <v>kwete chose, zvishoma</v>
          </cell>
          <cell r="L52" t="str">
            <v>not at all, a little bit</v>
          </cell>
          <cell r="M52" t="str">
            <v/>
          </cell>
        </row>
        <row r="53">
          <cell r="A53" t="str">
            <v>nasqv</v>
          </cell>
          <cell r="K53" t="str">
            <v>kwete chose, zvishoma, zvishomawo</v>
          </cell>
          <cell r="L53" t="str">
            <v>not at all, a little bit, somewhat</v>
          </cell>
          <cell r="M53" t="str">
            <v/>
          </cell>
        </row>
        <row r="54">
          <cell r="A54" t="str">
            <v>nasqv</v>
          </cell>
          <cell r="K54" t="str">
            <v>kwete chose, zvishoma, zvishomawo, zvakanyanya</v>
          </cell>
          <cell r="L54" t="str">
            <v>not at all, a little bit, somewhat, quite a bit</v>
          </cell>
          <cell r="M54" t="str">
            <v/>
          </cell>
        </row>
        <row r="55">
          <cell r="A55" t="str">
            <v>nasqv</v>
          </cell>
          <cell r="K55" t="str">
            <v>kwete chose, zvishoma, zvishomawo, zvakanyanya, zvakanyanya chose</v>
          </cell>
          <cell r="L55" t="str">
            <v>not at all, a little bit, somewhat, quite a bit, very much</v>
          </cell>
          <cell r="M55" t="str">
            <v/>
          </cell>
        </row>
        <row r="56">
          <cell r="A56" t="str">
            <v>nasqv</v>
          </cell>
          <cell r="K56" t="str">
            <v>kwete chose, zvishoma, zvishomawo, zvakanyanya, zvakanyanya chose, kuramba kupindura</v>
          </cell>
          <cell r="L56" t="str">
            <v>not at all, a little bit, somewhat, quite a bit, very much, refuse</v>
          </cell>
          <cell r="M56" t="str">
            <v>Last</v>
          </cell>
        </row>
        <row r="57">
          <cell r="A57" t="str">
            <v>nasqvna</v>
          </cell>
          <cell r="K57" t="str">
            <v>kwete chose</v>
          </cell>
          <cell r="L57" t="str">
            <v>not at all</v>
          </cell>
          <cell r="M57" t="str">
            <v/>
          </cell>
        </row>
        <row r="58">
          <cell r="A58" t="str">
            <v>nasqvna</v>
          </cell>
          <cell r="K58" t="str">
            <v>kwete chose, zvishoma</v>
          </cell>
          <cell r="L58" t="str">
            <v>not at all, a little bit</v>
          </cell>
          <cell r="M58" t="str">
            <v/>
          </cell>
        </row>
        <row r="59">
          <cell r="A59" t="str">
            <v>nasqvna</v>
          </cell>
          <cell r="K59" t="str">
            <v>kwete chose, zvishoma, zvishomawo</v>
          </cell>
          <cell r="L59" t="str">
            <v>not at all, a little bit, somewhat</v>
          </cell>
          <cell r="M59" t="str">
            <v/>
          </cell>
        </row>
        <row r="60">
          <cell r="A60" t="str">
            <v>nasqvna</v>
          </cell>
          <cell r="K60" t="str">
            <v>kwete chose, zvishoma, zvishomawo, zvakanyanya</v>
          </cell>
          <cell r="L60" t="str">
            <v>not at all, a little bit, somewhat, quite a bit</v>
          </cell>
          <cell r="M60" t="str">
            <v/>
          </cell>
        </row>
        <row r="61">
          <cell r="A61" t="str">
            <v>nasqvna</v>
          </cell>
          <cell r="K61" t="str">
            <v>kwete chose, zvishoma, zvishomawo, zvakanyanya, zvakanyanya chose</v>
          </cell>
          <cell r="L61" t="str">
            <v>not at all, a little bit, somewhat, quite a bit, very much</v>
          </cell>
          <cell r="M61" t="str">
            <v/>
          </cell>
        </row>
        <row r="62">
          <cell r="A62" t="str">
            <v>nasqvna</v>
          </cell>
          <cell r="K62" t="str">
            <v>kwete chose, zvishoma, zvishomawo, zvakanyanya, zvakanyanya chose, kuramba kupindura</v>
          </cell>
          <cell r="L62" t="str">
            <v>not at all, a little bit, somewhat, quite a bit, very much, refuse</v>
          </cell>
          <cell r="M62" t="str">
            <v/>
          </cell>
        </row>
        <row r="63">
          <cell r="A63" t="str">
            <v>nasqvna</v>
          </cell>
          <cell r="K63" t="str">
            <v>kwete chose, zvishoma, zvishomawo, zvakanyanya, zvakanyanya chose, kuramba kupindura, not applicable</v>
          </cell>
          <cell r="L63" t="str">
            <v>not at all, a little bit, somewhat, quite a bit, very much, refuse, not applicable</v>
          </cell>
          <cell r="M63" t="str">
            <v>Last</v>
          </cell>
        </row>
        <row r="64">
          <cell r="A64" t="str">
            <v>yndr</v>
          </cell>
          <cell r="K64" t="str">
            <v>Hongu</v>
          </cell>
          <cell r="L64" t="str">
            <v>yes</v>
          </cell>
          <cell r="M64" t="str">
            <v/>
          </cell>
        </row>
        <row r="65">
          <cell r="A65" t="str">
            <v>yndr</v>
          </cell>
          <cell r="K65" t="str">
            <v>Hongu, Kwete</v>
          </cell>
          <cell r="L65" t="str">
            <v>yes, no</v>
          </cell>
          <cell r="M65" t="str">
            <v/>
          </cell>
        </row>
        <row r="66">
          <cell r="A66" t="str">
            <v>yndr</v>
          </cell>
          <cell r="K66" t="str">
            <v>Hongu, Kwete, dk</v>
          </cell>
          <cell r="L66" t="str">
            <v>yes, no, dk</v>
          </cell>
          <cell r="M66" t="str">
            <v/>
          </cell>
        </row>
        <row r="67">
          <cell r="A67" t="str">
            <v>yndr</v>
          </cell>
          <cell r="K67" t="str">
            <v>Hongu, Kwete, dk, kuramba kupindura</v>
          </cell>
          <cell r="L67" t="str">
            <v>yes, no, dk, refuse</v>
          </cell>
          <cell r="M67" t="str">
            <v>Last</v>
          </cell>
        </row>
        <row r="68">
          <cell r="A68" t="str">
            <v>how</v>
          </cell>
          <cell r="K68" t="str">
            <v>from me</v>
          </cell>
          <cell r="L68" t="str">
            <v>from me</v>
          </cell>
          <cell r="M68" t="str">
            <v/>
          </cell>
        </row>
        <row r="69">
          <cell r="A69" t="str">
            <v>how</v>
          </cell>
          <cell r="K69" t="str">
            <v>from me, from a family member</v>
          </cell>
          <cell r="L69" t="str">
            <v>from me, from a family member</v>
          </cell>
          <cell r="M69" t="str">
            <v/>
          </cell>
        </row>
        <row r="70">
          <cell r="A70" t="str">
            <v>how</v>
          </cell>
          <cell r="K70" t="str">
            <v>from me, from a family member, from a friend</v>
          </cell>
          <cell r="L70" t="str">
            <v>from me, from a family member, from a friend</v>
          </cell>
          <cell r="M70" t="str">
            <v/>
          </cell>
        </row>
        <row r="71">
          <cell r="A71" t="str">
            <v>how</v>
          </cell>
          <cell r="K71" t="str">
            <v>from me, from a family member, from a friend, from a doctor or nurse</v>
          </cell>
          <cell r="L71" t="str">
            <v>from me, from a family member, from a friend, from a doctor or nurse</v>
          </cell>
          <cell r="M71" t="str">
            <v/>
          </cell>
        </row>
        <row r="72">
          <cell r="A72" t="str">
            <v>how</v>
          </cell>
          <cell r="K72" t="str">
            <v>from me, from a family member, from a friend, from a doctor or nurse, from someone else</v>
          </cell>
          <cell r="L72" t="str">
            <v>from me, from a family member, from a friend, from a doctor or nurse, from someone else</v>
          </cell>
          <cell r="M72" t="str">
            <v/>
          </cell>
        </row>
        <row r="73">
          <cell r="A73" t="str">
            <v>how</v>
          </cell>
          <cell r="K73" t="str">
            <v>from me, from a family member, from a friend, from a doctor or nurse, from someone else, refuse</v>
          </cell>
          <cell r="L73" t="str">
            <v>from me, from a family member, from a friend, from a doctor or nurse, from someone else, refuse</v>
          </cell>
          <cell r="M73" t="str">
            <v>Last</v>
          </cell>
        </row>
        <row r="74">
          <cell r="A74" t="str">
            <v>when</v>
          </cell>
          <cell r="K74" t="str">
            <v>never</v>
          </cell>
          <cell r="L74" t="str">
            <v>never</v>
          </cell>
          <cell r="M74" t="str">
            <v/>
          </cell>
        </row>
        <row r="75">
          <cell r="A75" t="str">
            <v>when</v>
          </cell>
          <cell r="K75" t="str">
            <v>never, in the next few weeks</v>
          </cell>
          <cell r="L75" t="str">
            <v>never, in the next few weeks</v>
          </cell>
          <cell r="M75" t="str">
            <v/>
          </cell>
        </row>
        <row r="76">
          <cell r="A76" t="str">
            <v>when</v>
          </cell>
          <cell r="K76" t="str">
            <v>never, in the next few weeks, in the next few months</v>
          </cell>
          <cell r="L76" t="str">
            <v>never, in the next few weeks, in the next few months</v>
          </cell>
          <cell r="M76" t="str">
            <v/>
          </cell>
        </row>
        <row r="77">
          <cell r="A77" t="str">
            <v>when</v>
          </cell>
          <cell r="K77" t="str">
            <v>never, in the next few weeks, in the next few months, between 6 months and 1 year from now</v>
          </cell>
          <cell r="L77" t="str">
            <v>never, in the next few weeks, in the next few months, between 6 months and 1 year from now</v>
          </cell>
          <cell r="M77" t="str">
            <v/>
          </cell>
        </row>
        <row r="78">
          <cell r="A78" t="str">
            <v>when</v>
          </cell>
          <cell r="K78" t="str">
            <v>never, in the next few weeks, in the next few months, between 6 months and 1 year from now, more than a year from now</v>
          </cell>
          <cell r="L78" t="str">
            <v>never, in the next few weeks, in the next few months, between 6 months and 1 year from now, more than a year from now</v>
          </cell>
          <cell r="M78" t="str">
            <v/>
          </cell>
        </row>
        <row r="79">
          <cell r="A79" t="str">
            <v>when</v>
          </cell>
          <cell r="K79" t="str">
            <v>never, in the next few weeks, in the next few months, between 6 months and 1 year from now, more than a year from now, dk</v>
          </cell>
          <cell r="L79" t="str">
            <v>never, in the next few weeks, in the next few months, between 6 months and 1 year from now, more than a year from now, dk</v>
          </cell>
          <cell r="M79" t="str">
            <v/>
          </cell>
        </row>
        <row r="80">
          <cell r="A80" t="str">
            <v>when</v>
          </cell>
          <cell r="K80" t="str">
            <v>never, in the next few weeks, in the next few months, between 6 months and 1 year from now, more than a year from now, dk, refuse</v>
          </cell>
          <cell r="L80" t="str">
            <v>never, in the next few weeks, in the next few months, between 6 months and 1 year from now, more than a year from now, dk, refuse</v>
          </cell>
          <cell r="M80" t="str">
            <v>Last</v>
          </cell>
        </row>
        <row r="81">
          <cell r="A81" t="str">
            <v>who</v>
          </cell>
          <cell r="K81" t="str">
            <v>my child goes alone</v>
          </cell>
          <cell r="L81" t="str">
            <v>my child goes alone</v>
          </cell>
          <cell r="M81" t="str">
            <v/>
          </cell>
        </row>
        <row r="82">
          <cell r="A82" t="str">
            <v>who</v>
          </cell>
          <cell r="K82" t="str">
            <v>my child goes alone, I go alone</v>
          </cell>
          <cell r="L82" t="str">
            <v>my child goes alone, I go alone</v>
          </cell>
          <cell r="M82" t="str">
            <v/>
          </cell>
        </row>
        <row r="83">
          <cell r="A83" t="str">
            <v>who</v>
          </cell>
          <cell r="K83" t="str">
            <v>my child goes alone, I go alone, my child and I go together</v>
          </cell>
          <cell r="L83" t="str">
            <v>my child goes alone, I go alone, my child and I go together</v>
          </cell>
          <cell r="M83" t="str">
            <v/>
          </cell>
        </row>
        <row r="84">
          <cell r="A84" t="str">
            <v>who</v>
          </cell>
          <cell r="K84" t="str">
            <v>my child goes alone, I go alone, my child and I go together, someone else goes alone</v>
          </cell>
          <cell r="L84" t="str">
            <v>my child goes alone, I go alone, my child and I go together, someone else goes alone</v>
          </cell>
          <cell r="M84" t="str">
            <v/>
          </cell>
        </row>
        <row r="85">
          <cell r="A85" t="str">
            <v>who</v>
          </cell>
          <cell r="K85" t="str">
            <v>my child goes alone, I go alone, my child and I go together, someone else goes alone, someone else goes with my child</v>
          </cell>
          <cell r="L85" t="str">
            <v>my child goes alone, I go alone, my child and I go together, someone else goes alone, someone else goes with my child</v>
          </cell>
          <cell r="M85" t="str">
            <v/>
          </cell>
        </row>
        <row r="86">
          <cell r="A86" t="str">
            <v>who</v>
          </cell>
          <cell r="K86" t="str">
            <v>my child goes alone, I go alone, my child and I go together, someone else goes alone, someone else goes with my child, not on medication</v>
          </cell>
          <cell r="L86" t="str">
            <v>my child goes alone, I go alone, my child and I go together, someone else goes alone, someone else goes with my child, not on medication</v>
          </cell>
          <cell r="M86" t="str">
            <v/>
          </cell>
        </row>
        <row r="87">
          <cell r="A87" t="str">
            <v>who</v>
          </cell>
          <cell r="K87" t="str">
            <v>my child goes alone, I go alone, my child and I go together, someone else goes alone, someone else goes with my child, not on medication, refuse</v>
          </cell>
          <cell r="L87" t="str">
            <v>my child goes alone, I go alone, my child and I go together, someone else goes alone, someone else goes with my child, not on medication, refuse</v>
          </cell>
          <cell r="M87" t="str">
            <v>Last</v>
          </cell>
        </row>
        <row r="88">
          <cell r="A88" t="str">
            <v>days</v>
          </cell>
          <cell r="K88">
            <v>0</v>
          </cell>
          <cell r="L88">
            <v>0</v>
          </cell>
          <cell r="M88" t="str">
            <v/>
          </cell>
        </row>
        <row r="89">
          <cell r="A89" t="str">
            <v>days</v>
          </cell>
          <cell r="K89" t="str">
            <v>0, 1</v>
          </cell>
          <cell r="L89" t="str">
            <v>0, 1</v>
          </cell>
          <cell r="M89" t="str">
            <v/>
          </cell>
        </row>
        <row r="90">
          <cell r="A90" t="str">
            <v>days</v>
          </cell>
          <cell r="K90" t="str">
            <v>0, 1, 2</v>
          </cell>
          <cell r="L90" t="str">
            <v>0, 1, 2</v>
          </cell>
          <cell r="M90" t="str">
            <v/>
          </cell>
        </row>
        <row r="91">
          <cell r="A91" t="str">
            <v>days</v>
          </cell>
          <cell r="K91" t="str">
            <v>0, 1, 2, 3</v>
          </cell>
          <cell r="L91" t="str">
            <v>0, 1, 2, 3</v>
          </cell>
          <cell r="M91" t="str">
            <v/>
          </cell>
        </row>
        <row r="92">
          <cell r="A92" t="str">
            <v>days</v>
          </cell>
          <cell r="K92" t="str">
            <v>0, 1, 2, 3, 4</v>
          </cell>
          <cell r="L92" t="str">
            <v>0, 1, 2, 3, 4</v>
          </cell>
          <cell r="M92" t="str">
            <v/>
          </cell>
        </row>
        <row r="93">
          <cell r="A93" t="str">
            <v>days</v>
          </cell>
          <cell r="K93" t="str">
            <v>0, 1, 2, 3, 4, 5</v>
          </cell>
          <cell r="L93" t="str">
            <v>0, 1, 2, 3, 4, 5</v>
          </cell>
          <cell r="M93" t="str">
            <v/>
          </cell>
        </row>
        <row r="94">
          <cell r="A94" t="str">
            <v>days</v>
          </cell>
          <cell r="K94" t="str">
            <v>0, 1, 2, 3, 4, 5, 6</v>
          </cell>
          <cell r="L94" t="str">
            <v>0, 1, 2, 3, 4, 5, 6</v>
          </cell>
          <cell r="M94" t="str">
            <v/>
          </cell>
        </row>
        <row r="95">
          <cell r="A95" t="str">
            <v>days</v>
          </cell>
          <cell r="K95" t="str">
            <v>0, 1, 2, 3, 4, 5, 6, 7</v>
          </cell>
          <cell r="L95" t="str">
            <v>0, 1, 2, 3, 4, 5, 6, 7</v>
          </cell>
          <cell r="M95" t="str">
            <v/>
          </cell>
        </row>
        <row r="96">
          <cell r="A96" t="str">
            <v>days</v>
          </cell>
          <cell r="K96" t="str">
            <v>0, 1, 2, 3, 4, 5, 6, 7, 8</v>
          </cell>
          <cell r="L96" t="str">
            <v>0, 1, 2, 3, 4, 5, 6, 7, 8</v>
          </cell>
          <cell r="M96" t="str">
            <v/>
          </cell>
        </row>
        <row r="97">
          <cell r="A97" t="str">
            <v>days</v>
          </cell>
          <cell r="K97" t="str">
            <v>0, 1, 2, 3, 4, 5, 6, 7, 8, 9</v>
          </cell>
          <cell r="L97" t="str">
            <v>0, 1, 2, 3, 4, 5, 6, 7, 8, 9</v>
          </cell>
          <cell r="M97" t="str">
            <v/>
          </cell>
        </row>
        <row r="98">
          <cell r="A98" t="str">
            <v>days</v>
          </cell>
          <cell r="K98" t="str">
            <v>0, 1, 2, 3, 4, 5, 6, 7, 8, 9, 10</v>
          </cell>
          <cell r="L98" t="str">
            <v>0, 1, 2, 3, 4, 5, 6, 7, 8, 9, 10</v>
          </cell>
          <cell r="M98" t="str">
            <v/>
          </cell>
        </row>
        <row r="99">
          <cell r="A99" t="str">
            <v>days</v>
          </cell>
          <cell r="K99" t="str">
            <v>0, 1, 2, 3, 4, 5, 6, 7, 8, 9, 10, 11</v>
          </cell>
          <cell r="L99" t="str">
            <v>0, 1, 2, 3, 4, 5, 6, 7, 8, 9, 10, 11</v>
          </cell>
          <cell r="M99" t="str">
            <v/>
          </cell>
        </row>
        <row r="100">
          <cell r="A100" t="str">
            <v>days</v>
          </cell>
          <cell r="K100" t="str">
            <v>0, 1, 2, 3, 4, 5, 6, 7, 8, 9, 10, 11, 12</v>
          </cell>
          <cell r="L100" t="str">
            <v>0, 1, 2, 3, 4, 5, 6, 7, 8, 9, 10, 11, 12</v>
          </cell>
          <cell r="M100" t="str">
            <v/>
          </cell>
        </row>
        <row r="101">
          <cell r="A101" t="str">
            <v>days</v>
          </cell>
          <cell r="K101" t="str">
            <v>0, 1, 2, 3, 4, 5, 6, 7, 8, 9, 10, 11, 12, 13</v>
          </cell>
          <cell r="L101" t="str">
            <v>0, 1, 2, 3, 4, 5, 6, 7, 8, 9, 10, 11, 12, 13</v>
          </cell>
          <cell r="M101" t="str">
            <v/>
          </cell>
        </row>
        <row r="102">
          <cell r="A102" t="str">
            <v>days</v>
          </cell>
          <cell r="K102" t="str">
            <v>0, 1, 2, 3, 4, 5, 6, 7, 8, 9, 10, 11, 12, 13, 14</v>
          </cell>
          <cell r="L102" t="str">
            <v>0, 1, 2, 3, 4, 5, 6, 7, 8, 9, 10, 11, 12, 13, 14</v>
          </cell>
          <cell r="M102" t="str">
            <v>Last</v>
          </cell>
        </row>
        <row r="103">
          <cell r="A103" t="str">
            <v>days</v>
          </cell>
          <cell r="K103" t="str">
            <v>0, 1, 2, 3, 4, 5, 6, 7, 8, 9, 10, 11, 12, 13, 14, kuramba kupindura</v>
          </cell>
          <cell r="L103" t="str">
            <v>0, 1, 2, 3, 4, 5, 6, 7, 8, 9, 10, 11, 12, 13, 14, refuse</v>
          </cell>
          <cell r="M103" t="str">
            <v>Last</v>
          </cell>
        </row>
        <row r="104">
          <cell r="A104" t="str">
            <v>nrso</v>
          </cell>
          <cell r="K104" t="str">
            <v>Kwete zvachose</v>
          </cell>
          <cell r="L104" t="str">
            <v>never</v>
          </cell>
          <cell r="M104" t="str">
            <v/>
          </cell>
        </row>
        <row r="105">
          <cell r="A105" t="str">
            <v>nrso</v>
          </cell>
          <cell r="K105" t="str">
            <v>Kwete zvachose, Kashomanana</v>
          </cell>
          <cell r="L105" t="str">
            <v>never, rarely</v>
          </cell>
          <cell r="M105" t="str">
            <v/>
          </cell>
        </row>
        <row r="106">
          <cell r="A106" t="str">
            <v>nrso</v>
          </cell>
          <cell r="K106" t="str">
            <v xml:space="preserve">Kwete zvachose, Kashomanana, Dzimwe nguva </v>
          </cell>
          <cell r="L106" t="str">
            <v>never, rarely, sometimes</v>
          </cell>
          <cell r="M106" t="str">
            <v/>
          </cell>
        </row>
        <row r="107">
          <cell r="A107" t="str">
            <v>nrso</v>
          </cell>
          <cell r="K107" t="str">
            <v xml:space="preserve">Kwete zvachose, Kashomanana, Dzimwe nguva , Kakawanda </v>
          </cell>
          <cell r="L107" t="str">
            <v>never, rarely, sometimes, often</v>
          </cell>
          <cell r="M107" t="str">
            <v/>
          </cell>
        </row>
        <row r="108">
          <cell r="A108" t="str">
            <v>nrso</v>
          </cell>
          <cell r="K108" t="str">
            <v>Kwete zvachose, Kashomanana, Dzimwe nguva , Kakawanda , kuramba kupindura</v>
          </cell>
          <cell r="L108" t="str">
            <v>never, rarely, sometimes, often, refuse</v>
          </cell>
          <cell r="M108" t="str">
            <v>Last</v>
          </cell>
        </row>
        <row r="109">
          <cell r="A109" t="str">
            <v>true3</v>
          </cell>
          <cell r="K109" t="str">
            <v>Hachisi chokwadi</v>
          </cell>
          <cell r="L109" t="str">
            <v>not true</v>
          </cell>
          <cell r="M109" t="str">
            <v/>
          </cell>
        </row>
        <row r="110">
          <cell r="A110" t="str">
            <v>true3</v>
          </cell>
          <cell r="K110" t="str">
            <v>Hachisi chokwadi, Chingangove chokwadi</v>
          </cell>
          <cell r="L110" t="str">
            <v>not true, somwhat true</v>
          </cell>
          <cell r="M110" t="str">
            <v/>
          </cell>
        </row>
        <row r="111">
          <cell r="A111" t="str">
            <v>true3</v>
          </cell>
          <cell r="K111" t="str">
            <v>Hachisi chokwadi, Chingangove chokwadi, Ichokwadi</v>
          </cell>
          <cell r="L111" t="str">
            <v>not true, somwhat true, certainly true</v>
          </cell>
          <cell r="M111" t="str">
            <v/>
          </cell>
        </row>
        <row r="112">
          <cell r="A112" t="str">
            <v>true3</v>
          </cell>
          <cell r="K112" t="str">
            <v>Hachisi chokwadi, Chingangove chokwadi, Ichokwadi, kuramba kupindura</v>
          </cell>
          <cell r="L112" t="str">
            <v>not true, somwhat true, certainly true, refuse</v>
          </cell>
          <cell r="M112" t="str">
            <v>Last</v>
          </cell>
        </row>
        <row r="113">
          <cell r="A113" t="str">
            <v>time4</v>
          </cell>
          <cell r="K113" t="str">
            <v>Kwete zvachose</v>
          </cell>
          <cell r="L113" t="str">
            <v>not at all</v>
          </cell>
          <cell r="M113" t="str">
            <v/>
          </cell>
        </row>
        <row r="114">
          <cell r="A114" t="str">
            <v>time4</v>
          </cell>
          <cell r="K114" t="str">
            <v>Kwete zvachose, Mazuva akati wandei</v>
          </cell>
          <cell r="L114" t="str">
            <v>not at all, several days</v>
          </cell>
          <cell r="M114" t="str">
            <v/>
          </cell>
        </row>
        <row r="115">
          <cell r="A115" t="str">
            <v>time4</v>
          </cell>
          <cell r="K115" t="str">
            <v>Kwete zvachose, Mazuva akati wandei, Mazuva akawanda kupfuura pakati nepakati</v>
          </cell>
          <cell r="L115" t="str">
            <v>not at all, several days, more than half the days</v>
          </cell>
          <cell r="M115" t="str">
            <v/>
          </cell>
        </row>
        <row r="116">
          <cell r="A116" t="str">
            <v>time4</v>
          </cell>
          <cell r="K116" t="str">
            <v xml:space="preserve">Kwete zvachose, Mazuva akati wandei, Mazuva akawanda kupfuura pakati nepakati, Zvingangoitika zuva rega rega </v>
          </cell>
          <cell r="L116" t="str">
            <v>not at all, several days, more than half the days, nearly every day</v>
          </cell>
          <cell r="M116" t="str">
            <v/>
          </cell>
        </row>
        <row r="117">
          <cell r="A117" t="str">
            <v>time4</v>
          </cell>
          <cell r="K117" t="str">
            <v>Kwete zvachose, Mazuva akati wandei, Mazuva akawanda kupfuura pakati nepakati, Zvingangoitika zuva rega rega , kuramba kupindura</v>
          </cell>
          <cell r="L117" t="str">
            <v>not at all, several days, more than half the days, nearly every day, refuse</v>
          </cell>
          <cell r="M117" t="str">
            <v>Last</v>
          </cell>
        </row>
        <row r="118">
          <cell r="A118" t="str">
            <v>betterusual4</v>
          </cell>
          <cell r="K118" t="str">
            <v>Zvakanaka kudarika zvemazuva ose</v>
          </cell>
          <cell r="L118" t="str">
            <v>Better than Usual</v>
          </cell>
          <cell r="M118" t="str">
            <v/>
          </cell>
        </row>
        <row r="119">
          <cell r="A119" t="str">
            <v>betterusual4</v>
          </cell>
          <cell r="K119" t="str">
            <v>Zvakanaka kudarika zvemazuva ose, Zvakafanana nemazuva ose</v>
          </cell>
          <cell r="L119" t="str">
            <v>Better than Usual, Same as Usual</v>
          </cell>
          <cell r="M119" t="str">
            <v/>
          </cell>
        </row>
        <row r="120">
          <cell r="A120" t="str">
            <v>betterusual4</v>
          </cell>
          <cell r="K120" t="str">
            <v>Zvakanaka kudarika zvemazuva ose, Zvakafanana nemazuva ose, Zvakashata kudarika zvemazuva ose</v>
          </cell>
          <cell r="L120" t="str">
            <v>Better than Usual, Same as Usual, Worse than Usual</v>
          </cell>
          <cell r="M120" t="str">
            <v/>
          </cell>
        </row>
        <row r="121">
          <cell r="A121" t="str">
            <v>betterusual4</v>
          </cell>
          <cell r="K121" t="str">
            <v>Zvakanaka kudarika zvemazuva ose, Zvakafanana nemazuva ose, Zvakashata kudarika zvemazuva ose, Zvakanyanya kushata kudarika zvemazuva ose</v>
          </cell>
          <cell r="L121" t="str">
            <v>Better than Usual, Same as Usual, Worse than Usual, Much Worse than Usual</v>
          </cell>
          <cell r="M121" t="str">
            <v/>
          </cell>
        </row>
        <row r="122">
          <cell r="A122" t="str">
            <v>betterusual4</v>
          </cell>
          <cell r="K122" t="str">
            <v>Zvakanaka kudarika zvemazuva ose, Zvakafanana nemazuva ose, Zvakashata kudarika zvemazuva ose, Zvakanyanya kushata kudarika zvemazuva ose, Handizivi_aramba</v>
          </cell>
          <cell r="L122" t="str">
            <v>Better than Usual, Same as Usual, Worse than Usual, Much Worse than Usual, dk_refuse</v>
          </cell>
          <cell r="M122" t="str">
            <v>Last</v>
          </cell>
        </row>
        <row r="123">
          <cell r="A123" t="str">
            <v>notusual4</v>
          </cell>
          <cell r="K123" t="str">
            <v>Kwete zvachose</v>
          </cell>
          <cell r="L123" t="str">
            <v>Not At All</v>
          </cell>
          <cell r="M123" t="str">
            <v/>
          </cell>
        </row>
        <row r="124">
          <cell r="A124" t="str">
            <v>notusual4</v>
          </cell>
          <cell r="K124" t="str">
            <v xml:space="preserve">Kwete zvachose, Hazvina kusiyana nemazuva ose </v>
          </cell>
          <cell r="L124" t="str">
            <v>Not At All, No More than Usual</v>
          </cell>
          <cell r="M124" t="str">
            <v/>
          </cell>
        </row>
        <row r="125">
          <cell r="A125" t="str">
            <v>notusual4</v>
          </cell>
          <cell r="K125" t="str">
            <v xml:space="preserve">Kwete zvachose, Hazvina kusiyana nemazuva ose , Zvingangodarika zvemazuva ose </v>
          </cell>
          <cell r="L125" t="str">
            <v>Not At All, No More than Usual, Rather More than Usual</v>
          </cell>
          <cell r="M125" t="str">
            <v/>
          </cell>
        </row>
        <row r="126">
          <cell r="A126" t="str">
            <v>notusual4</v>
          </cell>
          <cell r="K126" t="str">
            <v>Kwete zvachose, Hazvina kusiyana nemazuva ose , Zvingangodarika zvemazuva ose , Zvakanyanya kudarika zvemazuva ose</v>
          </cell>
          <cell r="L126" t="str">
            <v>Not At All, No More than Usual, Rather More than Usual, Much More than Usual</v>
          </cell>
          <cell r="M126" t="str">
            <v/>
          </cell>
        </row>
        <row r="127">
          <cell r="A127" t="str">
            <v>notusual4</v>
          </cell>
          <cell r="K127" t="str">
            <v>Kwete zvachose, Hazvina kusiyana nemazuva ose , Zvingangodarika zvemazuva ose , Zvakanyanya kudarika zvemazuva ose, Handizivi_aramba</v>
          </cell>
          <cell r="L127" t="str">
            <v>Not At All, No More than Usual, Rather More than Usual, Much More than Usual, dk_refuse</v>
          </cell>
          <cell r="M127" t="str">
            <v>Last</v>
          </cell>
        </row>
        <row r="128">
          <cell r="A128" t="str">
            <v>osrn</v>
          </cell>
          <cell r="K128" t="str">
            <v xml:space="preserve">Kakawanda </v>
          </cell>
          <cell r="L128" t="str">
            <v>often</v>
          </cell>
          <cell r="M128" t="str">
            <v/>
          </cell>
        </row>
        <row r="129">
          <cell r="A129" t="str">
            <v>osrn</v>
          </cell>
          <cell r="K129" t="str">
            <v>Kakawanda , Dzimwe nguva</v>
          </cell>
          <cell r="L129" t="str">
            <v>often, sometimes</v>
          </cell>
          <cell r="M129" t="str">
            <v/>
          </cell>
        </row>
        <row r="130">
          <cell r="A130" t="str">
            <v>osrn</v>
          </cell>
          <cell r="K130" t="str">
            <v>Kakawanda , Dzimwe nguva, Kashomanana</v>
          </cell>
          <cell r="L130" t="str">
            <v>often, sometimes, rarely</v>
          </cell>
          <cell r="M130" t="str">
            <v/>
          </cell>
        </row>
        <row r="131">
          <cell r="A131" t="str">
            <v>osrn</v>
          </cell>
          <cell r="K131" t="str">
            <v>Kakawanda , Dzimwe nguva, Kashomanana, Kwete zvachose</v>
          </cell>
          <cell r="L131" t="str">
            <v>often, sometimes, rarely, never</v>
          </cell>
          <cell r="M131" t="str">
            <v/>
          </cell>
        </row>
        <row r="132">
          <cell r="A132" t="str">
            <v>osrn</v>
          </cell>
          <cell r="K132" t="str">
            <v>Kakawanda , Dzimwe nguva, Kashomanana, Kwete zvachose, kuramba kupindura</v>
          </cell>
          <cell r="L132" t="str">
            <v>often, sometimes, rarely, never, refuse</v>
          </cell>
          <cell r="M132" t="str">
            <v>Last</v>
          </cell>
        </row>
        <row r="133">
          <cell r="A133" t="str">
            <v>relToYou</v>
          </cell>
          <cell r="K133" t="str">
            <v>wife or husband</v>
          </cell>
          <cell r="L133" t="str">
            <v>wife or husband</v>
          </cell>
          <cell r="M133" t="str">
            <v/>
          </cell>
        </row>
        <row r="134">
          <cell r="A134" t="str">
            <v>relToYou</v>
          </cell>
          <cell r="K134" t="str">
            <v>wife or husband, son or daughter (biological)</v>
          </cell>
          <cell r="L134" t="str">
            <v>wife or husband, son or daughter (biological)</v>
          </cell>
          <cell r="M134" t="str">
            <v/>
          </cell>
        </row>
        <row r="135">
          <cell r="A135" t="str">
            <v>relToYou</v>
          </cell>
          <cell r="K135" t="str">
            <v>wife or husband, son or daughter (biological), son or daughter (in law)</v>
          </cell>
          <cell r="L135" t="str">
            <v>wife or husband, son or daughter (biological), son or daughter (in law)</v>
          </cell>
          <cell r="M135" t="str">
            <v/>
          </cell>
        </row>
        <row r="136">
          <cell r="A136" t="str">
            <v>relToYou</v>
          </cell>
          <cell r="K136" t="str">
            <v>wife or husband, son or daughter (biological), son or daughter (in law), adopted_foster_step</v>
          </cell>
          <cell r="L136" t="str">
            <v>wife or husband, son or daughter (biological), son or daughter (in law), adopted_foster_step</v>
          </cell>
          <cell r="M136" t="str">
            <v/>
          </cell>
        </row>
        <row r="137">
          <cell r="A137" t="str">
            <v>relToYou</v>
          </cell>
          <cell r="K137" t="str">
            <v>wife or husband, son or daughter (biological), son or daughter (in law), adopted_foster_step, grandchild</v>
          </cell>
          <cell r="L137" t="str">
            <v>wife or husband, son or daughter (biological), son or daughter (in law), adopted_foster_step, grandchild</v>
          </cell>
          <cell r="M137" t="str">
            <v/>
          </cell>
        </row>
        <row r="138">
          <cell r="A138" t="str">
            <v>relToYou</v>
          </cell>
          <cell r="K138" t="str">
            <v>wife or husband, son or daughter (biological), son or daughter (in law), adopted_foster_step, grandchild, parent</v>
          </cell>
          <cell r="L138" t="str">
            <v>wife or husband, son or daughter (biological), son or daughter (in law), adopted_foster_step, grandchild, parent</v>
          </cell>
          <cell r="M138" t="str">
            <v/>
          </cell>
        </row>
        <row r="139">
          <cell r="A139" t="str">
            <v>relToYou</v>
          </cell>
          <cell r="K139" t="str">
            <v>wife or husband, son or daughter (biological), son or daughter (in law), adopted_foster_step, grandchild, parent, parent (in-law)</v>
          </cell>
          <cell r="L139" t="str">
            <v>wife or husband, son or daughter (biological), son or daughter (in law), adopted_foster_step, grandchild, parent, parent (in-law)</v>
          </cell>
          <cell r="M139" t="str">
            <v/>
          </cell>
        </row>
        <row r="140">
          <cell r="A140" t="str">
            <v>relToYou</v>
          </cell>
          <cell r="K140" t="str">
            <v>wife or husband, son or daughter (biological), son or daughter (in law), adopted_foster_step, grandchild, parent, parent (in-law), brother or sister</v>
          </cell>
          <cell r="L140" t="str">
            <v>wife or husband, son or daughter (biological), son or daughter (in law), adopted_foster_step, grandchild, parent, parent (in-law), brother or sister</v>
          </cell>
          <cell r="M140" t="str">
            <v/>
          </cell>
        </row>
        <row r="141">
          <cell r="A141" t="str">
            <v>relToYou</v>
          </cell>
          <cell r="K141" t="str">
            <v>wife or husband, son or daughter (biological), son or daughter (in law), adopted_foster_step, grandchild, parent, parent (in-law), brother or sister, brother or sister (in law)</v>
          </cell>
          <cell r="L141" t="str">
            <v>wife or husband, son or daughter (biological), son or daughter (in law), adopted_foster_step, grandchild, parent, parent (in-law), brother or sister, brother or sister (in law)</v>
          </cell>
          <cell r="M141" t="str">
            <v/>
          </cell>
        </row>
        <row r="142">
          <cell r="A142" t="str">
            <v>relToYou</v>
          </cell>
          <cell r="K142" t="str">
            <v>wife or husband, son or daughter (biological), son or daughter (in law), adopted_foster_step, grandchild, parent, parent (in-law), brother or sister, brother or sister (in law), other relative</v>
          </cell>
          <cell r="L142" t="str">
            <v>wife or husband, son or daughter (biological), son or daughter (in law), adopted_foster_step, grandchild, parent, parent (in-law), brother or sister, brother or sister (in law), other relative</v>
          </cell>
          <cell r="M142" t="str">
            <v/>
          </cell>
        </row>
        <row r="143">
          <cell r="A143" t="str">
            <v>relToYou</v>
          </cell>
          <cell r="K143" t="str">
            <v>wife or husband, son or daughter (biological), son or daughter (in law), adopted_foster_step, grandchild, parent, parent (in-law), brother or sister, brother or sister (in law), other relative, not related</v>
          </cell>
          <cell r="L143" t="str">
            <v>wife or husband, son or daughter (biological), son or daughter (in law), adopted_foster_step, grandchild, parent, parent (in-law), brother or sister, brother or sister (in law), other relative, not related</v>
          </cell>
          <cell r="M143" t="str">
            <v/>
          </cell>
        </row>
        <row r="144">
          <cell r="A144" t="str">
            <v>relToYou</v>
          </cell>
          <cell r="K144" t="str">
            <v>wife or husband, son or daughter (biological), son or daughter (in law), adopted_foster_step, grandchild, parent, parent (in-law), brother or sister, brother or sister (in law), other relative, not related, dk</v>
          </cell>
          <cell r="L144" t="str">
            <v>wife or husband, son or daughter (biological), son or daughter (in law), adopted_foster_step, grandchild, parent, parent (in-law), brother or sister, brother or sister (in law), other relative, not related, dk</v>
          </cell>
          <cell r="M144" t="str">
            <v>Last</v>
          </cell>
        </row>
        <row r="145">
          <cell r="A145" t="str">
            <v>female</v>
          </cell>
          <cell r="K145" t="str">
            <v>male</v>
          </cell>
          <cell r="L145" t="str">
            <v>male</v>
          </cell>
          <cell r="M145" t="str">
            <v/>
          </cell>
        </row>
        <row r="146">
          <cell r="A146" t="str">
            <v>female</v>
          </cell>
          <cell r="K146" t="str">
            <v>male, female</v>
          </cell>
          <cell r="L146" t="str">
            <v>male, female</v>
          </cell>
          <cell r="M146" t="str">
            <v>Last</v>
          </cell>
        </row>
        <row r="147">
          <cell r="A147" t="str">
            <v>water</v>
          </cell>
          <cell r="K147" t="str">
            <v>Piped: to dwelling</v>
          </cell>
          <cell r="L147" t="str">
            <v>Piped: to dwelling</v>
          </cell>
          <cell r="M147" t="str">
            <v/>
          </cell>
        </row>
        <row r="148">
          <cell r="A148" t="str">
            <v>water</v>
          </cell>
          <cell r="K148" t="str">
            <v>Piped: to dwelling, Piped: to yard</v>
          </cell>
          <cell r="L148" t="str">
            <v>Piped: to dwelling, Piped: to yard</v>
          </cell>
          <cell r="M148" t="str">
            <v/>
          </cell>
        </row>
        <row r="149">
          <cell r="A149" t="str">
            <v>water</v>
          </cell>
          <cell r="K149" t="str">
            <v>Piped: to dwelling, Piped: to yard, Piped: to neighbor</v>
          </cell>
          <cell r="L149" t="str">
            <v>Piped: to dwelling, Piped: to yard, Piped: to neighbor</v>
          </cell>
          <cell r="M149" t="str">
            <v/>
          </cell>
        </row>
        <row r="150">
          <cell r="A150" t="str">
            <v>water</v>
          </cell>
          <cell r="K150" t="str">
            <v>Piped: to dwelling, Piped: to yard, Piped: to neighbor, Piped: public taps/standpipe</v>
          </cell>
          <cell r="L150" t="str">
            <v>Piped: to dwelling, Piped: to yard, Piped: to neighbor, Piped: public taps/standpipe</v>
          </cell>
          <cell r="M150" t="str">
            <v/>
          </cell>
        </row>
        <row r="151">
          <cell r="A151" t="str">
            <v>water</v>
          </cell>
          <cell r="K151" t="str">
            <v>Piped: to dwelling, Piped: to yard, Piped: to neighbor, Piped: public taps/standpipe, Tubewell or borehole</v>
          </cell>
          <cell r="L151" t="str">
            <v>Piped: to dwelling, Piped: to yard, Piped: to neighbor, Piped: public taps/standpipe, Tubewell or borehole</v>
          </cell>
          <cell r="M151" t="str">
            <v/>
          </cell>
        </row>
        <row r="152">
          <cell r="A152" t="str">
            <v>water</v>
          </cell>
          <cell r="K152" t="str">
            <v>Piped: to dwelling, Piped: to yard, Piped: to neighbor, Piped: public taps/standpipe, Tubewell or borehole, Dug well: protected</v>
          </cell>
          <cell r="L152" t="str">
            <v>Piped: to dwelling, Piped: to yard, Piped: to neighbor, Piped: public taps/standpipe, Tubewell or borehole, Dug well: protected</v>
          </cell>
          <cell r="M152" t="str">
            <v/>
          </cell>
        </row>
        <row r="153">
          <cell r="A153" t="str">
            <v>water</v>
          </cell>
          <cell r="K153" t="str">
            <v>Piped: to dwelling, Piped: to yard, Piped: to neighbor, Piped: public taps/standpipe, Tubewell or borehole, Dug well: protected, Dug well: unprotected</v>
          </cell>
          <cell r="L153" t="str">
            <v>Piped: to dwelling, Piped: to yard, Piped: to neighbor, Piped: public taps/standpipe, Tubewell or borehole, Dug well: protected, Dug well: unprotected</v>
          </cell>
          <cell r="M153" t="str">
            <v/>
          </cell>
        </row>
        <row r="154">
          <cell r="A154" t="str">
            <v>water</v>
          </cell>
          <cell r="K154" t="str">
            <v>Piped: to dwelling, Piped: to yard, Piped: to neighbor, Piped: public taps/standpipe, Tubewell or borehole, Dug well: protected, Dug well: unprotected, Water from spring: protected</v>
          </cell>
          <cell r="L154" t="str">
            <v>Piped: to dwelling, Piped: to yard, Piped: to neighbor, Piped: public taps/standpipe, Tubewell or borehole, Dug well: protected, Dug well: unprotected, Water from spring: protected</v>
          </cell>
          <cell r="M154" t="str">
            <v/>
          </cell>
        </row>
        <row r="155">
          <cell r="A155" t="str">
            <v>water</v>
          </cell>
          <cell r="K155" t="str">
            <v>Piped: to dwelling, Piped: to yard, Piped: to neighbor, Piped: public taps/standpipe, Tubewell or borehole, Dug well: protected, Dug well: unprotected, Water from spring: protected, Water from spring: unprotected</v>
          </cell>
          <cell r="L155" t="str">
            <v>Piped: to dwelling, Piped: to yard, Piped: to neighbor, Piped: public taps/standpipe, Tubewell or borehole, Dug well: protected, Dug well: unprotected, Water from spring: protected, Water from spring: unprotected</v>
          </cell>
          <cell r="M155" t="str">
            <v/>
          </cell>
        </row>
        <row r="156">
          <cell r="A156" t="str">
            <v>water</v>
          </cell>
          <cell r="K156" t="str">
            <v>Piped: to dwelling, Piped: to yard, Piped: to neighbor, Piped: public taps/standpipe, Tubewell or borehole, Dug well: protected, Dug well: unprotected, Water from spring: protected, Water from spring: unprotected, Rainwater</v>
          </cell>
          <cell r="L156" t="str">
            <v>Piped: to dwelling, Piped: to yard, Piped: to neighbor, Piped: public taps/standpipe, Tubewell or borehole, Dug well: protected, Dug well: unprotected, Water from spring: protected, Water from spring: unprotected, Rainwater</v>
          </cell>
          <cell r="M156" t="str">
            <v/>
          </cell>
        </row>
        <row r="157">
          <cell r="A157" t="str">
            <v>water</v>
          </cell>
          <cell r="K157" t="str">
            <v>Piped: to dwelling, Piped: to yard, Piped: to neighbor, Piped: public taps/standpipe, Tubewell or borehole, Dug well: protected, Dug well: unprotected, Water from spring: protected, Water from spring: unprotected, Rainwater, Tanker truck</v>
          </cell>
          <cell r="L157" t="str">
            <v>Piped: to dwelling, Piped: to yard, Piped: to neighbor, Piped: public taps/standpipe, Tubewell or borehole, Dug well: protected, Dug well: unprotected, Water from spring: protected, Water from spring: unprotected, Rainwater, Tanker truck</v>
          </cell>
          <cell r="M157" t="str">
            <v/>
          </cell>
        </row>
        <row r="158">
          <cell r="A158" t="str">
            <v>water</v>
          </cell>
          <cell r="K158" t="str">
            <v>Piped: to dwelling, Piped: to yard, Piped: to neighbor, Piped: public taps/standpipe, Tubewell or borehole, Dug well: protected, Dug well: unprotected, Water from spring: protected, Water from spring: unprotected, Rainwater, Tanker truck, Cart with small tank</v>
          </cell>
          <cell r="L158" t="str">
            <v>Piped: to dwelling, Piped: to yard, Piped: to neighbor, Piped: public taps/standpipe, Tubewell or borehole, Dug well: protected, Dug well: unprotected, Water from spring: protected, Water from spring: unprotected, Rainwater, Tanker truck, Cart with small tank</v>
          </cell>
          <cell r="M158" t="str">
            <v/>
          </cell>
        </row>
        <row r="159">
          <cell r="A159" t="str">
            <v>water</v>
          </cell>
          <cell r="K159" t="str">
            <v>Piped: to dwelling, Piped: to yard, Piped: to neighbor, Piped: public taps/standpipe, Tubewell or borehole, Dug well: protected, Dug well: unprotected, Water from spring: protected, Water from spring: unprotected, Rainwater, Tanker truck, Cart with small tank, Surface water</v>
          </cell>
          <cell r="L159" t="str">
            <v>Piped: to dwelling, Piped: to yard, Piped: to neighbor, Piped: public taps/standpipe, Tubewell or borehole, Dug well: protected, Dug well: unprotected, Water from spring: protected, Water from spring: unprotected, Rainwater, Tanker truck, Cart with small tank, Surface water</v>
          </cell>
          <cell r="M159" t="str">
            <v/>
          </cell>
        </row>
        <row r="160">
          <cell r="A160" t="str">
            <v>water</v>
          </cell>
          <cell r="K160" t="str">
            <v>Piped: to dwelling, Piped: to yard, Piped: to neighbor, Piped: public taps/standpipe, Tubewell or borehole, Dug well: protected, Dug well: unprotected, Water from spring: protected, Water from spring: unprotected, Rainwater, Tanker truck, Cart with small tank, Surface water, Bottled water</v>
          </cell>
          <cell r="L160" t="str">
            <v>Piped: to dwelling, Piped: to yard, Piped: to neighbor, Piped: public taps/standpipe, Tubewell or borehole, Dug well: protected, Dug well: unprotected, Water from spring: protected, Water from spring: unprotected, Rainwater, Tanker truck, Cart with small tank, Surface water, Bottled water</v>
          </cell>
          <cell r="M160" t="str">
            <v/>
          </cell>
        </row>
        <row r="161">
          <cell r="A161" t="str">
            <v>water</v>
          </cell>
          <cell r="K161" t="str">
            <v>Piped: to dwelling, Piped: to yard, Piped: to neighbor, Piped: public taps/standpipe, Tubewell or borehole, Dug well: protected, Dug well: unprotected, Water from spring: protected, Water from spring: unprotected, Rainwater, Tanker truck, Cart with small tank, Surface water, Bottled water, Other</v>
          </cell>
          <cell r="L161" t="str">
            <v>Piped: to dwelling, Piped: to yard, Piped: to neighbor, Piped: public taps/standpipe, Tubewell or borehole, Dug well: protected, Dug well: unprotected, Water from spring: protected, Water from spring: unprotected, Rainwater, Tanker truck, Cart with small tank, Surface water, Bottled water, Other</v>
          </cell>
          <cell r="M161" t="str">
            <v/>
          </cell>
        </row>
        <row r="162">
          <cell r="A162" t="str">
            <v>water</v>
          </cell>
          <cell r="K162" t="str">
            <v>Piped: to dwelling, Piped: to yard, Piped: to neighbor, Piped: public taps/standpipe, Tubewell or borehole, Dug well: protected, Dug well: unprotected, Water from spring: protected, Water from spring: unprotected, Rainwater, Tanker truck, Cart with small tank, Surface water, Bottled water, Other, kuramba kupindura</v>
          </cell>
          <cell r="L162" t="str">
            <v>Piped: to dwelling, Piped: to yard, Piped: to neighbor, Piped: public taps/standpipe, Tubewell or borehole, Dug well: protected, Dug well: unprotected, Water from spring: protected, Water from spring: unprotected, Rainwater, Tanker truck, Cart with small tank, Surface water, Bottled water, Other, refuse</v>
          </cell>
          <cell r="M162" t="str">
            <v>Last</v>
          </cell>
        </row>
        <row r="163">
          <cell r="A163" t="str">
            <v>where</v>
          </cell>
          <cell r="K163" t="str">
            <v>inside own dwelling</v>
          </cell>
          <cell r="L163" t="str">
            <v>inside own dwelling</v>
          </cell>
          <cell r="M163" t="str">
            <v/>
          </cell>
        </row>
        <row r="164">
          <cell r="A164" t="str">
            <v>where</v>
          </cell>
          <cell r="K164" t="str">
            <v>inside own dwelling, in own plot</v>
          </cell>
          <cell r="L164" t="str">
            <v>inside own dwelling, in own plot</v>
          </cell>
          <cell r="M164" t="str">
            <v/>
          </cell>
        </row>
        <row r="165">
          <cell r="A165" t="str">
            <v>where</v>
          </cell>
          <cell r="K165" t="str">
            <v>inside own dwelling, in own plot, elsewhere</v>
          </cell>
          <cell r="L165" t="str">
            <v>inside own dwelling, in own plot, elsewhere</v>
          </cell>
          <cell r="M165" t="str">
            <v/>
          </cell>
        </row>
        <row r="166">
          <cell r="A166" t="str">
            <v>where</v>
          </cell>
          <cell r="K166" t="str">
            <v>inside own dwelling, in own plot, elsewhere, kuramba kupindura</v>
          </cell>
          <cell r="L166" t="str">
            <v>inside own dwelling, in own plot, elsewhere, refuse</v>
          </cell>
          <cell r="M166" t="str">
            <v>Last</v>
          </cell>
        </row>
        <row r="167">
          <cell r="A167" t="str">
            <v>waterTreat</v>
          </cell>
          <cell r="K167" t="str">
            <v>boil</v>
          </cell>
          <cell r="L167" t="str">
            <v>boil</v>
          </cell>
          <cell r="M167" t="str">
            <v/>
          </cell>
        </row>
        <row r="168">
          <cell r="A168" t="str">
            <v>waterTreat</v>
          </cell>
          <cell r="K168" t="str">
            <v>boil, add bleach/chlorine</v>
          </cell>
          <cell r="L168" t="str">
            <v>boil, add bleach/chlorine</v>
          </cell>
          <cell r="M168" t="str">
            <v/>
          </cell>
        </row>
        <row r="169">
          <cell r="A169" t="str">
            <v>waterTreat</v>
          </cell>
          <cell r="K169" t="str">
            <v>boil, add bleach/chlorine, strain through a cloth</v>
          </cell>
          <cell r="L169" t="str">
            <v>boil, add bleach/chlorine, strain through a cloth</v>
          </cell>
          <cell r="M169" t="str">
            <v/>
          </cell>
        </row>
        <row r="170">
          <cell r="A170" t="str">
            <v>waterTreat</v>
          </cell>
          <cell r="K170" t="str">
            <v>boil, add bleach/chlorine, strain through a cloth, use water filter</v>
          </cell>
          <cell r="L170" t="str">
            <v>boil, add bleach/chlorine, strain through a cloth, use water filter</v>
          </cell>
          <cell r="M170" t="str">
            <v/>
          </cell>
        </row>
        <row r="171">
          <cell r="A171" t="str">
            <v>waterTreat</v>
          </cell>
          <cell r="K171" t="str">
            <v>boil, add bleach/chlorine, strain through a cloth, use water filter, solar disinfection</v>
          </cell>
          <cell r="L171" t="str">
            <v>boil, add bleach/chlorine, strain through a cloth, use water filter, solar disinfection</v>
          </cell>
          <cell r="M171" t="str">
            <v/>
          </cell>
        </row>
        <row r="172">
          <cell r="A172" t="str">
            <v>waterTreat</v>
          </cell>
          <cell r="K172" t="str">
            <v>boil, add bleach/chlorine, strain through a cloth, use water filter, solar disinfection, let is stand and settle</v>
          </cell>
          <cell r="L172" t="str">
            <v>boil, add bleach/chlorine, strain through a cloth, use water filter, solar disinfection, let is stand and settle</v>
          </cell>
          <cell r="M172" t="str">
            <v/>
          </cell>
        </row>
        <row r="173">
          <cell r="A173" t="str">
            <v>waterTreat</v>
          </cell>
          <cell r="K173" t="str">
            <v>boil, add bleach/chlorine, strain through a cloth, use water filter, solar disinfection, let is stand and settle, other</v>
          </cell>
          <cell r="L173" t="str">
            <v>boil, add bleach/chlorine, strain through a cloth, use water filter, solar disinfection, let is stand and settle, other</v>
          </cell>
          <cell r="M173" t="str">
            <v/>
          </cell>
        </row>
        <row r="174">
          <cell r="A174" t="str">
            <v>waterTreat</v>
          </cell>
          <cell r="K174" t="str">
            <v>boil, add bleach/chlorine, strain through a cloth, use water filter, solar disinfection, let is stand and settle, other, dk</v>
          </cell>
          <cell r="L174" t="str">
            <v>boil, add bleach/chlorine, strain through a cloth, use water filter, solar disinfection, let is stand and settle, other, dk</v>
          </cell>
          <cell r="M174" t="str">
            <v/>
          </cell>
        </row>
        <row r="175">
          <cell r="A175" t="str">
            <v>waterTreat</v>
          </cell>
          <cell r="K175" t="str">
            <v>boil, add bleach/chlorine, strain through a cloth, use water filter, solar disinfection, let is stand and settle, other, dk, kuramba kupindura</v>
          </cell>
          <cell r="L175" t="str">
            <v>boil, add bleach/chlorine, strain through a cloth, use water filter, solar disinfection, let is stand and settle, other, dk, refuse</v>
          </cell>
          <cell r="M175" t="str">
            <v>Last</v>
          </cell>
        </row>
        <row r="176">
          <cell r="A176" t="str">
            <v>toilet</v>
          </cell>
          <cell r="K176" t="str">
            <v>Flush to piped sewar system</v>
          </cell>
          <cell r="L176" t="str">
            <v>Flush to piped sewar system</v>
          </cell>
          <cell r="M176" t="str">
            <v/>
          </cell>
        </row>
        <row r="177">
          <cell r="A177" t="str">
            <v>toilet</v>
          </cell>
          <cell r="K177" t="str">
            <v>Flush to piped sewar system, Flush to septic tank</v>
          </cell>
          <cell r="L177" t="str">
            <v>Flush to piped sewar system, Flush to septic tank</v>
          </cell>
          <cell r="M177" t="str">
            <v/>
          </cell>
        </row>
        <row r="178">
          <cell r="A178" t="str">
            <v>toilet</v>
          </cell>
          <cell r="K178" t="str">
            <v>Flush to piped sewar system, Flush to septic tank, Flush to pit latrine</v>
          </cell>
          <cell r="L178" t="str">
            <v>Flush to piped sewar system, Flush to septic tank, Flush to pit latrine</v>
          </cell>
          <cell r="M178" t="str">
            <v/>
          </cell>
        </row>
        <row r="179">
          <cell r="A179" t="str">
            <v>toilet</v>
          </cell>
          <cell r="K179" t="str">
            <v>Flush to piped sewar system, Flush to septic tank, Flush to pit latrine, Flush to somewhere else</v>
          </cell>
          <cell r="L179" t="str">
            <v>Flush to piped sewar system, Flush to septic tank, Flush to pit latrine, Flush to somewhere else</v>
          </cell>
          <cell r="M179" t="str">
            <v/>
          </cell>
        </row>
        <row r="180">
          <cell r="A180" t="str">
            <v>toilet</v>
          </cell>
          <cell r="K180" t="str">
            <v>Flush to piped sewar system, Flush to septic tank, Flush to pit latrine, Flush to somewhere else, Flush, don't know where</v>
          </cell>
          <cell r="L180" t="str">
            <v>Flush to piped sewar system, Flush to septic tank, Flush to pit latrine, Flush to somewhere else, Flush, don't know where</v>
          </cell>
          <cell r="M180" t="str">
            <v/>
          </cell>
        </row>
        <row r="181">
          <cell r="A181" t="str">
            <v>toilet</v>
          </cell>
          <cell r="K181" t="str">
            <v>Flush to piped sewar system, Flush to septic tank, Flush to pit latrine, Flush to somewhere else, Flush, don't know where, Ventilated improved pit latrine</v>
          </cell>
          <cell r="L181" t="str">
            <v>Flush to piped sewar system, Flush to septic tank, Flush to pit latrine, Flush to somewhere else, Flush, don't know where, Ventilated improved pit latrine</v>
          </cell>
          <cell r="M181" t="str">
            <v/>
          </cell>
        </row>
        <row r="182">
          <cell r="A182" t="str">
            <v>toilet</v>
          </cell>
          <cell r="K182" t="str">
            <v>Flush to piped sewar system, Flush to septic tank, Flush to pit latrine, Flush to somewhere else, Flush, don't know where, Ventilated improved pit latrine, Pit latrine with slab</v>
          </cell>
          <cell r="L182" t="str">
            <v>Flush to piped sewar system, Flush to septic tank, Flush to pit latrine, Flush to somewhere else, Flush, don't know where, Ventilated improved pit latrine, Pit latrine with slab</v>
          </cell>
          <cell r="M182" t="str">
            <v/>
          </cell>
        </row>
        <row r="183">
          <cell r="A183" t="str">
            <v>toilet</v>
          </cell>
          <cell r="K183" t="str">
            <v>Flush to piped sewar system, Flush to septic tank, Flush to pit latrine, Flush to somewhere else, Flush, don't know where, Ventilated improved pit latrine, Pit latrine with slab, Pit latrine without slab/open pit</v>
          </cell>
          <cell r="L183" t="str">
            <v>Flush to piped sewar system, Flush to septic tank, Flush to pit latrine, Flush to somewhere else, Flush, don't know where, Ventilated improved pit latrine, Pit latrine with slab, Pit latrine without slab/open pit</v>
          </cell>
          <cell r="M183" t="str">
            <v/>
          </cell>
        </row>
        <row r="184">
          <cell r="A184" t="str">
            <v>toilet</v>
          </cell>
          <cell r="K184" t="str">
            <v>Flush to piped sewar system, Flush to septic tank, Flush to pit latrine, Flush to somewhere else, Flush, don't know where, Ventilated improved pit latrine, Pit latrine with slab, Pit latrine without slab/open pit, Composting bucket</v>
          </cell>
          <cell r="L184" t="str">
            <v>Flush to piped sewar system, Flush to septic tank, Flush to pit latrine, Flush to somewhere else, Flush, don't know where, Ventilated improved pit latrine, Pit latrine with slab, Pit latrine without slab/open pit, Composting bucket</v>
          </cell>
          <cell r="M184" t="str">
            <v/>
          </cell>
        </row>
        <row r="185">
          <cell r="A185" t="str">
            <v>toilet</v>
          </cell>
          <cell r="K185" t="str">
            <v>Flush to piped sewar system, Flush to septic tank, Flush to pit latrine, Flush to somewhere else, Flush, don't know where, Ventilated improved pit latrine, Pit latrine with slab, Pit latrine without slab/open pit, Composting bucket, Bucket toilet</v>
          </cell>
          <cell r="L185" t="str">
            <v>Flush to piped sewar system, Flush to septic tank, Flush to pit latrine, Flush to somewhere else, Flush, don't know where, Ventilated improved pit latrine, Pit latrine with slab, Pit latrine without slab/open pit, Composting bucket, Bucket toilet</v>
          </cell>
          <cell r="M185" t="str">
            <v/>
          </cell>
        </row>
        <row r="186">
          <cell r="A186" t="str">
            <v>toilet</v>
          </cell>
          <cell r="K186" t="str">
            <v>Flush to piped sewar system, Flush to septic tank, Flush to pit latrine, Flush to somewhere else, Flush, don't know where, Ventilated improved pit latrine, Pit latrine with slab, Pit latrine without slab/open pit, Composting bucket, Bucket toilet, Hanging toilet</v>
          </cell>
          <cell r="L186" t="str">
            <v>Flush to piped sewar system, Flush to septic tank, Flush to pit latrine, Flush to somewhere else, Flush, don't know where, Ventilated improved pit latrine, Pit latrine with slab, Pit latrine without slab/open pit, Composting bucket, Bucket toilet, Hanging toilet</v>
          </cell>
          <cell r="M186" t="str">
            <v/>
          </cell>
        </row>
        <row r="187">
          <cell r="A187" t="str">
            <v>toilet</v>
          </cell>
          <cell r="K187" t="str">
            <v>Flush to piped sewar system, Flush to septic tank, Flush to pit latrine, Flush to somewhere else, Flush, don't know where, Ventilated improved pit latrine, Pit latrine with slab, Pit latrine without slab/open pit, Composting bucket, Bucket toilet, Hanging toilet, No facility/bush/field</v>
          </cell>
          <cell r="L187" t="str">
            <v>Flush to piped sewar system, Flush to septic tank, Flush to pit latrine, Flush to somewhere else, Flush, don't know where, Ventilated improved pit latrine, Pit latrine with slab, Pit latrine without slab/open pit, Composting bucket, Bucket toilet, Hanging toilet, No facility/bush/field</v>
          </cell>
          <cell r="M187" t="str">
            <v/>
          </cell>
        </row>
        <row r="188">
          <cell r="A188" t="str">
            <v>toilet</v>
          </cell>
          <cell r="K188" t="str">
            <v>Flush to piped sewar system, Flush to septic tank, Flush to pit latrine, Flush to somewhere else, Flush, don't know where, Ventilated improved pit latrine, Pit latrine with slab, Pit latrine without slab/open pit, Composting bucket, Bucket toilet, Hanging toilet, No facility/bush/field, Other</v>
          </cell>
          <cell r="L188" t="str">
            <v>Flush to piped sewar system, Flush to septic tank, Flush to pit latrine, Flush to somewhere else, Flush, don't know where, Ventilated improved pit latrine, Pit latrine with slab, Pit latrine without slab/open pit, Composting bucket, Bucket toilet, Hanging toilet, No facility/bush/field, Other</v>
          </cell>
          <cell r="M188" t="str">
            <v/>
          </cell>
        </row>
        <row r="189">
          <cell r="A189" t="str">
            <v>toilet</v>
          </cell>
          <cell r="K189" t="str">
            <v>Flush to piped sewar system, Flush to septic tank, Flush to pit latrine, Flush to somewhere else, Flush, don't know where, Ventilated improved pit latrine, Pit latrine with slab, Pit latrine without slab/open pit, Composting bucket, Bucket toilet, Hanging toilet, No facility/bush/field, Other, kuramba kupindura</v>
          </cell>
          <cell r="L189" t="str">
            <v>Flush to piped sewar system, Flush to septic tank, Flush to pit latrine, Flush to somewhere else, Flush, don't know where, Ventilated improved pit latrine, Pit latrine with slab, Pit latrine without slab/open pit, Composting bucket, Bucket toilet, Hanging toilet, No facility/bush/field, Other, refuse</v>
          </cell>
          <cell r="M189" t="str">
            <v>Last</v>
          </cell>
        </row>
        <row r="190">
          <cell r="A190" t="str">
            <v>fuel</v>
          </cell>
          <cell r="K190" t="str">
            <v>electricity</v>
          </cell>
          <cell r="L190" t="str">
            <v>electricity</v>
          </cell>
          <cell r="M190" t="str">
            <v/>
          </cell>
        </row>
        <row r="191">
          <cell r="A191" t="str">
            <v>fuel</v>
          </cell>
          <cell r="K191" t="str">
            <v>electricity, LPG</v>
          </cell>
          <cell r="L191" t="str">
            <v>electricity, LPG</v>
          </cell>
          <cell r="M191" t="str">
            <v/>
          </cell>
        </row>
        <row r="192">
          <cell r="A192" t="str">
            <v>fuel</v>
          </cell>
          <cell r="K192" t="str">
            <v>electricity, LPG, natural gas</v>
          </cell>
          <cell r="L192" t="str">
            <v>electricity, LPG, natural gas</v>
          </cell>
          <cell r="M192" t="str">
            <v/>
          </cell>
        </row>
        <row r="193">
          <cell r="A193" t="str">
            <v>fuel</v>
          </cell>
          <cell r="K193" t="str">
            <v>electricity, LPG, natural gas, biogas</v>
          </cell>
          <cell r="L193" t="str">
            <v>electricity, LPG, natural gas, biogas</v>
          </cell>
          <cell r="M193" t="str">
            <v/>
          </cell>
        </row>
        <row r="194">
          <cell r="A194" t="str">
            <v>fuel</v>
          </cell>
          <cell r="K194" t="str">
            <v>electricity, LPG, natural gas, biogas, kerosene</v>
          </cell>
          <cell r="L194" t="str">
            <v>electricity, LPG, natural gas, biogas, kerosene</v>
          </cell>
          <cell r="M194" t="str">
            <v/>
          </cell>
        </row>
        <row r="195">
          <cell r="A195" t="str">
            <v>fuel</v>
          </cell>
          <cell r="K195" t="str">
            <v>electricity, LPG, natural gas, biogas, kerosene, coal, lignite</v>
          </cell>
          <cell r="L195" t="str">
            <v>electricity, LPG, natural gas, biogas, kerosene, coal, lignite</v>
          </cell>
          <cell r="M195" t="str">
            <v/>
          </cell>
        </row>
        <row r="196">
          <cell r="A196" t="str">
            <v>fuel</v>
          </cell>
          <cell r="K196" t="str">
            <v>electricity, LPG, natural gas, biogas, kerosene, coal, lignite, charcoal</v>
          </cell>
          <cell r="L196" t="str">
            <v>electricity, LPG, natural gas, biogas, kerosene, coal, lignite, charcoal</v>
          </cell>
          <cell r="M196" t="str">
            <v/>
          </cell>
        </row>
        <row r="197">
          <cell r="A197" t="str">
            <v>fuel</v>
          </cell>
          <cell r="K197" t="str">
            <v>electricity, LPG, natural gas, biogas, kerosene, coal, lignite, charcoal, wood</v>
          </cell>
          <cell r="L197" t="str">
            <v>electricity, LPG, natural gas, biogas, kerosene, coal, lignite, charcoal, wood</v>
          </cell>
          <cell r="M197" t="str">
            <v/>
          </cell>
        </row>
        <row r="198">
          <cell r="A198" t="str">
            <v>fuel</v>
          </cell>
          <cell r="K198" t="str">
            <v>electricity, LPG, natural gas, biogas, kerosene, coal, lignite, charcoal, wood, straw, shurbs, grass</v>
          </cell>
          <cell r="L198" t="str">
            <v>electricity, LPG, natural gas, biogas, kerosene, coal, lignite, charcoal, wood, straw, shurbs, grass</v>
          </cell>
          <cell r="M198" t="str">
            <v/>
          </cell>
        </row>
        <row r="199">
          <cell r="A199" t="str">
            <v>fuel</v>
          </cell>
          <cell r="K199" t="str">
            <v>electricity, LPG, natural gas, biogas, kerosene, coal, lignite, charcoal, wood, straw, shurbs, grass, agricultural crop</v>
          </cell>
          <cell r="L199" t="str">
            <v>electricity, LPG, natural gas, biogas, kerosene, coal, lignite, charcoal, wood, straw, shurbs, grass, agricultural crop</v>
          </cell>
          <cell r="M199" t="str">
            <v/>
          </cell>
        </row>
        <row r="200">
          <cell r="A200" t="str">
            <v>fuel</v>
          </cell>
          <cell r="K200" t="str">
            <v>electricity, LPG, natural gas, biogas, kerosene, coal, lignite, charcoal, wood, straw, shurbs, grass, agricultural crop, animal dung</v>
          </cell>
          <cell r="L200" t="str">
            <v>electricity, LPG, natural gas, biogas, kerosene, coal, lignite, charcoal, wood, straw, shurbs, grass, agricultural crop, animal dung</v>
          </cell>
          <cell r="M200" t="str">
            <v/>
          </cell>
        </row>
        <row r="201">
          <cell r="A201" t="str">
            <v>fuel</v>
          </cell>
          <cell r="K201" t="str">
            <v>electricity, LPG, natural gas, biogas, kerosene, coal, lignite, charcoal, wood, straw, shurbs, grass, agricultural crop, animal dung, no food cooked in household</v>
          </cell>
          <cell r="L201" t="str">
            <v>electricity, LPG, natural gas, biogas, kerosene, coal, lignite, charcoal, wood, straw, shurbs, grass, agricultural crop, animal dung, no food cooked in household</v>
          </cell>
          <cell r="M201" t="str">
            <v/>
          </cell>
        </row>
        <row r="202">
          <cell r="A202" t="str">
            <v>fuel</v>
          </cell>
          <cell r="K202" t="str">
            <v>electricity, LPG, natural gas, biogas, kerosene, coal, lignite, charcoal, wood, straw, shurbs, grass, agricultural crop, animal dung, no food cooked in household, other</v>
          </cell>
          <cell r="L202" t="str">
            <v>electricity, LPG, natural gas, biogas, kerosene, coal, lignite, charcoal, wood, straw, shurbs, grass, agricultural crop, animal dung, no food cooked in household, other</v>
          </cell>
          <cell r="M202" t="str">
            <v/>
          </cell>
        </row>
        <row r="203">
          <cell r="A203" t="str">
            <v>fuel</v>
          </cell>
          <cell r="K203" t="str">
            <v>electricity, LPG, natural gas, biogas, kerosene, coal, lignite, charcoal, wood, straw, shurbs, grass, agricultural crop, animal dung, no food cooked in household, other, kuramba kupindura</v>
          </cell>
          <cell r="L203" t="str">
            <v>electricity, LPG, natural gas, biogas, kerosene, coal, lignite, charcoal, wood, straw, shurbs, grass, agricultural crop, animal dung, no food cooked in household, other, refuse</v>
          </cell>
          <cell r="M203" t="str">
            <v>Last</v>
          </cell>
        </row>
        <row r="204">
          <cell r="A204" t="str">
            <v>wherecook</v>
          </cell>
          <cell r="K204" t="str">
            <v>in the house</v>
          </cell>
          <cell r="L204" t="str">
            <v>in the house</v>
          </cell>
          <cell r="M204" t="str">
            <v/>
          </cell>
        </row>
        <row r="205">
          <cell r="A205" t="str">
            <v>wherecook</v>
          </cell>
          <cell r="K205" t="str">
            <v>in the house, in a separate building</v>
          </cell>
          <cell r="L205" t="str">
            <v>in the house, in a separate building</v>
          </cell>
          <cell r="M205" t="str">
            <v/>
          </cell>
        </row>
        <row r="206">
          <cell r="A206" t="str">
            <v>wherecook</v>
          </cell>
          <cell r="K206" t="str">
            <v>in the house, in a separate building, outdoors</v>
          </cell>
          <cell r="L206" t="str">
            <v>in the house, in a separate building, outdoors</v>
          </cell>
          <cell r="M206" t="str">
            <v/>
          </cell>
        </row>
        <row r="207">
          <cell r="A207" t="str">
            <v>wherecook</v>
          </cell>
          <cell r="K207" t="str">
            <v>in the house, in a separate building, outdoors, other</v>
          </cell>
          <cell r="L207" t="str">
            <v>in the house, in a separate building, outdoors, other</v>
          </cell>
          <cell r="M207" t="str">
            <v/>
          </cell>
        </row>
        <row r="208">
          <cell r="A208" t="str">
            <v>wherecook</v>
          </cell>
          <cell r="K208" t="str">
            <v>in the house, in a separate building, outdoors, other, kuramba kupindura</v>
          </cell>
          <cell r="L208" t="str">
            <v>in the house, in a separate building, outdoors, other, refuse</v>
          </cell>
          <cell r="M208" t="str">
            <v>Last</v>
          </cell>
        </row>
        <row r="209">
          <cell r="A209" t="str">
            <v>floor</v>
          </cell>
          <cell r="K209" t="str">
            <v>natural, earth/sand</v>
          </cell>
          <cell r="L209" t="str">
            <v>natural, earth/sand</v>
          </cell>
          <cell r="M209" t="str">
            <v/>
          </cell>
        </row>
        <row r="210">
          <cell r="A210" t="str">
            <v>floor</v>
          </cell>
          <cell r="K210" t="str">
            <v>natural, earth/sand, natural, dung</v>
          </cell>
          <cell r="L210" t="str">
            <v>natural, earth/sand, natural, dung</v>
          </cell>
          <cell r="M210" t="str">
            <v/>
          </cell>
        </row>
        <row r="211">
          <cell r="A211" t="str">
            <v>floor</v>
          </cell>
          <cell r="K211" t="str">
            <v>natural, earth/sand, natural, dung, rudimentary, wood planks</v>
          </cell>
          <cell r="L211" t="str">
            <v>natural, earth/sand, natural, dung, rudimentary, wood planks</v>
          </cell>
          <cell r="M211" t="str">
            <v/>
          </cell>
        </row>
        <row r="212">
          <cell r="A212" t="str">
            <v>floor</v>
          </cell>
          <cell r="K212" t="str">
            <v>natural, earth/sand, natural, dung, rudimentary, wood planks, rudimentary, palm/bamboo</v>
          </cell>
          <cell r="L212" t="str">
            <v>natural, earth/sand, natural, dung, rudimentary, wood planks, rudimentary, palm/bamboo</v>
          </cell>
          <cell r="M212" t="str">
            <v/>
          </cell>
        </row>
        <row r="213">
          <cell r="A213" t="str">
            <v>floor</v>
          </cell>
          <cell r="K213" t="str">
            <v>natural, earth/sand, natural, dung, rudimentary, wood planks, rudimentary, palm/bamboo, finshed, parquet or polished wood</v>
          </cell>
          <cell r="L213" t="str">
            <v>natural, earth/sand, natural, dung, rudimentary, wood planks, rudimentary, palm/bamboo, finshed, parquet or polished wood</v>
          </cell>
          <cell r="M213" t="str">
            <v/>
          </cell>
        </row>
        <row r="214">
          <cell r="A214" t="str">
            <v>floor</v>
          </cell>
          <cell r="K214" t="str">
            <v>natural, earth/sand, natural, dung, rudimentary, wood planks, rudimentary, palm/bamboo, finshed, parquet or polished wood, finished, vinyl or asphalt strips</v>
          </cell>
          <cell r="L214" t="str">
            <v>natural, earth/sand, natural, dung, rudimentary, wood planks, rudimentary, palm/bamboo, finshed, parquet or polished wood, finished, vinyl or asphalt strips</v>
          </cell>
          <cell r="M214" t="str">
            <v/>
          </cell>
        </row>
        <row r="215">
          <cell r="A215" t="str">
            <v>floor</v>
          </cell>
          <cell r="K215" t="str">
            <v>natural, earth/sand, natural, dung, rudimentary, wood planks, rudimentary, palm/bamboo, finshed, parquet or polished wood, finished, vinyl or asphalt strips, finished, ceramic tiles</v>
          </cell>
          <cell r="L215" t="str">
            <v>natural, earth/sand, natural, dung, rudimentary, wood planks, rudimentary, palm/bamboo, finshed, parquet or polished wood, finished, vinyl or asphalt strips, finished, ceramic tiles</v>
          </cell>
          <cell r="M215" t="str">
            <v/>
          </cell>
        </row>
        <row r="216">
          <cell r="A216" t="str">
            <v>floor</v>
          </cell>
          <cell r="K216" t="str">
            <v>natural, earth/sand, natural, dung, rudimentary, wood planks, rudimentary, palm/bamboo, finshed, parquet or polished wood, finished, vinyl or asphalt strips, finished, ceramic tiles, finished, cement</v>
          </cell>
          <cell r="L216" t="str">
            <v>natural, earth/sand, natural, dung, rudimentary, wood planks, rudimentary, palm/bamboo, finshed, parquet or polished wood, finished, vinyl or asphalt strips, finished, ceramic tiles, finished, cement</v>
          </cell>
          <cell r="M216" t="str">
            <v/>
          </cell>
        </row>
        <row r="217">
          <cell r="A217" t="str">
            <v>floor</v>
          </cell>
          <cell r="K217" t="str">
            <v>natural, earth/sand, natural, dung, rudimentary, wood planks, rudimentary, palm/bamboo, finshed, parquet or polished wood, finished, vinyl or asphalt strips, finished, ceramic tiles, finished, cement, finished, carpet</v>
          </cell>
          <cell r="L217" t="str">
            <v>natural, earth/sand, natural, dung, rudimentary, wood planks, rudimentary, palm/bamboo, finshed, parquet or polished wood, finished, vinyl or asphalt strips, finished, ceramic tiles, finished, cement, finished, carpet</v>
          </cell>
          <cell r="M217" t="str">
            <v/>
          </cell>
        </row>
        <row r="218">
          <cell r="A218" t="str">
            <v>floor</v>
          </cell>
          <cell r="K218" t="str">
            <v>natural, earth/sand, natural, dung, rudimentary, wood planks, rudimentary, palm/bamboo, finshed, parquet or polished wood, finished, vinyl or asphalt strips, finished, ceramic tiles, finished, cement, finished, carpet, other</v>
          </cell>
          <cell r="L218" t="str">
            <v>natural, earth/sand, natural, dung, rudimentary, wood planks, rudimentary, palm/bamboo, finshed, parquet or polished wood, finished, vinyl or asphalt strips, finished, ceramic tiles, finished, cement, finished, carpet, other</v>
          </cell>
          <cell r="M218" t="str">
            <v/>
          </cell>
        </row>
        <row r="219">
          <cell r="A219" t="str">
            <v>floor</v>
          </cell>
          <cell r="K219" t="str">
            <v>natural, earth/sand, natural, dung, rudimentary, wood planks, rudimentary, palm/bamboo, finshed, parquet or polished wood, finished, vinyl or asphalt strips, finished, ceramic tiles, finished, cement, finished, carpet, other, kuramba kupindura</v>
          </cell>
          <cell r="L219" t="str">
            <v>natural, earth/sand, natural, dung, rudimentary, wood planks, rudimentary, palm/bamboo, finshed, parquet or polished wood, finished, vinyl or asphalt strips, finished, ceramic tiles, finished, cement, finished, carpet, other, refuse</v>
          </cell>
          <cell r="M219" t="str">
            <v>Last</v>
          </cell>
        </row>
        <row r="220">
          <cell r="A220" t="str">
            <v>roof</v>
          </cell>
          <cell r="K220" t="str">
            <v>natural, no roof</v>
          </cell>
          <cell r="L220" t="str">
            <v>natural, no roof</v>
          </cell>
          <cell r="M220" t="str">
            <v/>
          </cell>
        </row>
        <row r="221">
          <cell r="A221" t="str">
            <v>roof</v>
          </cell>
          <cell r="K221" t="str">
            <v>natural, no roof, natural, thatch/palm leaf</v>
          </cell>
          <cell r="L221" t="str">
            <v>natural, no roof, natural, thatch/palm leaf</v>
          </cell>
          <cell r="M221" t="str">
            <v/>
          </cell>
        </row>
        <row r="222">
          <cell r="A222" t="str">
            <v>roof</v>
          </cell>
          <cell r="K222" t="str">
            <v>natural, no roof, natural, thatch/palm leaf, natural, sod</v>
          </cell>
          <cell r="L222" t="str">
            <v>natural, no roof, natural, thatch/palm leaf, natural, sod</v>
          </cell>
          <cell r="M222" t="str">
            <v/>
          </cell>
        </row>
        <row r="223">
          <cell r="A223" t="str">
            <v>roof</v>
          </cell>
          <cell r="K223" t="str">
            <v>natural, no roof, natural, thatch/palm leaf, natural, sod, rudimentary, rustic mat</v>
          </cell>
          <cell r="L223" t="str">
            <v>natural, no roof, natural, thatch/palm leaf, natural, sod, rudimentary, rustic mat</v>
          </cell>
          <cell r="M223" t="str">
            <v/>
          </cell>
        </row>
        <row r="224">
          <cell r="A224" t="str">
            <v>roof</v>
          </cell>
          <cell r="K224" t="str">
            <v>natural, no roof, natural, thatch/palm leaf, natural, sod, rudimentary, rustic mat, rudimentary, palm/bamboo</v>
          </cell>
          <cell r="L224" t="str">
            <v>natural, no roof, natural, thatch/palm leaf, natural, sod, rudimentary, rustic mat, rudimentary, palm/bamboo</v>
          </cell>
          <cell r="M224" t="str">
            <v/>
          </cell>
        </row>
        <row r="225">
          <cell r="A225" t="str">
            <v>roof</v>
          </cell>
          <cell r="K225" t="str">
            <v>natural, no roof, natural, thatch/palm leaf, natural, sod, rudimentary, rustic mat, rudimentary, palm/bamboo, rudimentary, wood planks</v>
          </cell>
          <cell r="L225" t="str">
            <v>natural, no roof, natural, thatch/palm leaf, natural, sod, rudimentary, rustic mat, rudimentary, palm/bamboo, rudimentary, wood planks</v>
          </cell>
          <cell r="M225" t="str">
            <v/>
          </cell>
        </row>
        <row r="226">
          <cell r="A226" t="str">
            <v>roof</v>
          </cell>
          <cell r="K226" t="str">
            <v>natural, no roof, natural, thatch/palm leaf, natural, sod, rudimentary, rustic mat, rudimentary, palm/bamboo, rudimentary, wood planks, rudimentary, cardboard</v>
          </cell>
          <cell r="L226" t="str">
            <v>natural, no roof, natural, thatch/palm leaf, natural, sod, rudimentary, rustic mat, rudimentary, palm/bamboo, rudimentary, wood planks, rudimentary, cardboard</v>
          </cell>
          <cell r="M226" t="str">
            <v/>
          </cell>
        </row>
        <row r="227">
          <cell r="A227" t="str">
            <v>roof</v>
          </cell>
          <cell r="K227" t="str">
            <v>natural, no roof, natural, thatch/palm leaf, natural, sod, rudimentary, rustic mat, rudimentary, palm/bamboo, rudimentary, wood planks, rudimentary, cardboard, finished, metal</v>
          </cell>
          <cell r="L227" t="str">
            <v>natural, no roof, natural, thatch/palm leaf, natural, sod, rudimentary, rustic mat, rudimentary, palm/bamboo, rudimentary, wood planks, rudimentary, cardboard, finished, metal</v>
          </cell>
          <cell r="M227" t="str">
            <v/>
          </cell>
        </row>
        <row r="228">
          <cell r="A228" t="str">
            <v>roof</v>
          </cell>
          <cell r="K228" t="str">
            <v>natural, no roof, natural, thatch/palm leaf, natural, sod, rudimentary, rustic mat, rudimentary, palm/bamboo, rudimentary, wood planks, rudimentary, cardboard, finished, metal, finished, wood</v>
          </cell>
          <cell r="L228" t="str">
            <v>natural, no roof, natural, thatch/palm leaf, natural, sod, rudimentary, rustic mat, rudimentary, palm/bamboo, rudimentary, wood planks, rudimentary, cardboard, finished, metal, finished, wood</v>
          </cell>
          <cell r="M228" t="str">
            <v/>
          </cell>
        </row>
        <row r="229">
          <cell r="A229" t="str">
            <v>roof</v>
          </cell>
          <cell r="K229" t="str">
            <v>natural, no roof, natural, thatch/palm leaf, natural, sod, rudimentary, rustic mat, rudimentary, palm/bamboo, rudimentary, wood planks, rudimentary, cardboard, finished, metal, finished, wood, finished, calamine/cement fiber</v>
          </cell>
          <cell r="L229" t="str">
            <v>natural, no roof, natural, thatch/palm leaf, natural, sod, rudimentary, rustic mat, rudimentary, palm/bamboo, rudimentary, wood planks, rudimentary, cardboard, finished, metal, finished, wood, finished, calamine/cement fiber</v>
          </cell>
          <cell r="M229" t="str">
            <v/>
          </cell>
        </row>
        <row r="230">
          <cell r="A230" t="str">
            <v>roof</v>
          </cell>
          <cell r="K230" t="str">
            <v>natural, no roof, natural, thatch/palm leaf, natural, sod, rudimentary, rustic mat, rudimentary, palm/bamboo, rudimentary, wood planks, rudimentary, cardboard, finished, metal, finished, wood, finished, calamine/cement fiber, finsihed, ceramic tiles</v>
          </cell>
          <cell r="L230" t="str">
            <v>natural, no roof, natural, thatch/palm leaf, natural, sod, rudimentary, rustic mat, rudimentary, palm/bamboo, rudimentary, wood planks, rudimentary, cardboard, finished, metal, finished, wood, finished, calamine/cement fiber, finsihed, ceramic tiles</v>
          </cell>
          <cell r="M230" t="str">
            <v/>
          </cell>
        </row>
        <row r="231">
          <cell r="A231" t="str">
            <v>roof</v>
          </cell>
          <cell r="K231" t="str">
            <v>natural, no roof, natural, thatch/palm leaf, natural, sod, rudimentary, rustic mat, rudimentary, palm/bamboo, rudimentary, wood planks, rudimentary, cardboard, finished, metal, finished, wood, finished, calamine/cement fiber, finsihed, ceramic tiles, finished, cement</v>
          </cell>
          <cell r="L231" t="str">
            <v>natural, no roof, natural, thatch/palm leaf, natural, sod, rudimentary, rustic mat, rudimentary, palm/bamboo, rudimentary, wood planks, rudimentary, cardboard, finished, metal, finished, wood, finished, calamine/cement fiber, finsihed, ceramic tiles, finished, cement</v>
          </cell>
          <cell r="M231" t="str">
            <v/>
          </cell>
        </row>
        <row r="232">
          <cell r="A232" t="str">
            <v>roof</v>
          </cell>
          <cell r="K232" t="str">
            <v>natural, no roof, natural, thatch/palm leaf, natural, sod, rudimentary, rustic mat, rudimentary, palm/bamboo, rudimentary, wood planks, rudimentary, cardboard, finished, metal, finished, wood, finished, calamine/cement fiber, finsihed, ceramic tiles, finished, cement, finished, roofing shingles</v>
          </cell>
          <cell r="L232" t="str">
            <v>natural, no roof, natural, thatch/palm leaf, natural, sod, rudimentary, rustic mat, rudimentary, palm/bamboo, rudimentary, wood planks, rudimentary, cardboard, finished, metal, finished, wood, finished, calamine/cement fiber, finsihed, ceramic tiles, finished, cement, finished, roofing shingles</v>
          </cell>
          <cell r="M232" t="str">
            <v/>
          </cell>
        </row>
        <row r="233">
          <cell r="A233" t="str">
            <v>roof</v>
          </cell>
          <cell r="K233" t="str">
            <v>natural, no roof, natural, thatch/palm leaf, natural, sod, rudimentary, rustic mat, rudimentary, palm/bamboo, rudimentary, wood planks, rudimentary, cardboard, finished, metal, finished, wood, finished, calamine/cement fiber, finsihed, ceramic tiles, finished, cement, finished, roofing shingles, other</v>
          </cell>
          <cell r="L233" t="str">
            <v>natural, no roof, natural, thatch/palm leaf, natural, sod, rudimentary, rustic mat, rudimentary, palm/bamboo, rudimentary, wood planks, rudimentary, cardboard, finished, metal, finished, wood, finished, calamine/cement fiber, finsihed, ceramic tiles, finished, cement, finished, roofing shingles, other</v>
          </cell>
          <cell r="M233" t="str">
            <v/>
          </cell>
        </row>
        <row r="234">
          <cell r="A234" t="str">
            <v>roof</v>
          </cell>
          <cell r="K234" t="str">
            <v>natural, no roof, natural, thatch/palm leaf, natural, sod, rudimentary, rustic mat, rudimentary, palm/bamboo, rudimentary, wood planks, rudimentary, cardboard, finished, metal, finished, wood, finished, calamine/cement fiber, finsihed, ceramic tiles, finished, cement, finished, roofing shingles, other, kuramba kupindura</v>
          </cell>
          <cell r="L234" t="str">
            <v>natural, no roof, natural, thatch/palm leaf, natural, sod, rudimentary, rustic mat, rudimentary, palm/bamboo, rudimentary, wood planks, rudimentary, cardboard, finished, metal, finished, wood, finished, calamine/cement fiber, finsihed, ceramic tiles, finished, cement, finished, roofing shingles, other, refuse</v>
          </cell>
          <cell r="M234" t="str">
            <v>Last</v>
          </cell>
        </row>
        <row r="235">
          <cell r="A235" t="str">
            <v>wall</v>
          </cell>
          <cell r="K235" t="str">
            <v>natural, no walls</v>
          </cell>
          <cell r="L235" t="str">
            <v>natural, no walls</v>
          </cell>
          <cell r="M235" t="str">
            <v/>
          </cell>
        </row>
        <row r="236">
          <cell r="A236" t="str">
            <v>wall</v>
          </cell>
          <cell r="K236" t="str">
            <v>natural, no walls, natural, cane/palm/trunks</v>
          </cell>
          <cell r="L236" t="str">
            <v>natural, no walls, natural, cane/palm/trunks</v>
          </cell>
          <cell r="M236" t="str">
            <v/>
          </cell>
        </row>
        <row r="237">
          <cell r="A237" t="str">
            <v>wall</v>
          </cell>
          <cell r="K237" t="str">
            <v>natural, no walls, natural, cane/palm/trunks, natural, dirt</v>
          </cell>
          <cell r="L237" t="str">
            <v>natural, no walls, natural, cane/palm/trunks, natural, dirt</v>
          </cell>
          <cell r="M237" t="str">
            <v/>
          </cell>
        </row>
        <row r="238">
          <cell r="A238" t="str">
            <v>wall</v>
          </cell>
          <cell r="K238" t="str">
            <v>natural, no walls, natural, cane/palm/trunks, natural, dirt, rudimentary, bamboo</v>
          </cell>
          <cell r="L238" t="str">
            <v>natural, no walls, natural, cane/palm/trunks, natural, dirt, rudimentary, bamboo</v>
          </cell>
          <cell r="M238" t="str">
            <v/>
          </cell>
        </row>
        <row r="239">
          <cell r="A239" t="str">
            <v>wall</v>
          </cell>
          <cell r="K239" t="str">
            <v>natural, no walls, natural, cane/palm/trunks, natural, dirt, rudimentary, bamboo, rudimentary, bamboo with mud</v>
          </cell>
          <cell r="L239" t="str">
            <v>natural, no walls, natural, cane/palm/trunks, natural, dirt, rudimentary, bamboo, rudimentary, bamboo with mud</v>
          </cell>
          <cell r="M239" t="str">
            <v/>
          </cell>
        </row>
        <row r="240">
          <cell r="A240" t="str">
            <v>wall</v>
          </cell>
          <cell r="K240" t="str">
            <v>natural, no walls, natural, cane/palm/trunks, natural, dirt, rudimentary, bamboo, rudimentary, bamboo with mud, rudimentary, stone with mud</v>
          </cell>
          <cell r="L240" t="str">
            <v>natural, no walls, natural, cane/palm/trunks, natural, dirt, rudimentary, bamboo, rudimentary, bamboo with mud, rudimentary, stone with mud</v>
          </cell>
          <cell r="M240" t="str">
            <v/>
          </cell>
        </row>
        <row r="241">
          <cell r="A241" t="str">
            <v>wall</v>
          </cell>
          <cell r="K241" t="str">
            <v>natural, no walls, natural, cane/palm/trunks, natural, dirt, rudimentary, bamboo, rudimentary, bamboo with mud, rudimentary, stone with mud, rudimentary, uncovered adobe</v>
          </cell>
          <cell r="L241" t="str">
            <v>natural, no walls, natural, cane/palm/trunks, natural, dirt, rudimentary, bamboo, rudimentary, bamboo with mud, rudimentary, stone with mud, rudimentary, uncovered adobe</v>
          </cell>
          <cell r="M241" t="str">
            <v/>
          </cell>
        </row>
        <row r="242">
          <cell r="A242" t="str">
            <v>wall</v>
          </cell>
          <cell r="K242" t="str">
            <v>natural, no walls, natural, cane/palm/trunks, natural, dirt, rudimentary, bamboo, rudimentary, bamboo with mud, rudimentary, stone with mud, rudimentary, uncovered adobe, rudimentary, plywood</v>
          </cell>
          <cell r="L242" t="str">
            <v>natural, no walls, natural, cane/palm/trunks, natural, dirt, rudimentary, bamboo, rudimentary, bamboo with mud, rudimentary, stone with mud, rudimentary, uncovered adobe, rudimentary, plywood</v>
          </cell>
          <cell r="M242" t="str">
            <v/>
          </cell>
        </row>
        <row r="243">
          <cell r="A243" t="str">
            <v>wall</v>
          </cell>
          <cell r="K243" t="str">
            <v>natural, no walls, natural, cane/palm/trunks, natural, dirt, rudimentary, bamboo, rudimentary, bamboo with mud, rudimentary, stone with mud, rudimentary, uncovered adobe, rudimentary, plywood, rudimentary, cardboard</v>
          </cell>
          <cell r="L243" t="str">
            <v>natural, no walls, natural, cane/palm/trunks, natural, dirt, rudimentary, bamboo, rudimentary, bamboo with mud, rudimentary, stone with mud, rudimentary, uncovered adobe, rudimentary, plywood, rudimentary, cardboard</v>
          </cell>
          <cell r="M243" t="str">
            <v/>
          </cell>
        </row>
        <row r="244">
          <cell r="A244" t="str">
            <v>wall</v>
          </cell>
          <cell r="K244" t="str">
            <v>natural, no walls, natural, cane/palm/trunks, natural, dirt, rudimentary, bamboo, rudimentary, bamboo with mud, rudimentary, stone with mud, rudimentary, uncovered adobe, rudimentary, plywood, rudimentary, cardboard, rudimentary, reused wood</v>
          </cell>
          <cell r="L244" t="str">
            <v>natural, no walls, natural, cane/palm/trunks, natural, dirt, rudimentary, bamboo, rudimentary, bamboo with mud, rudimentary, stone with mud, rudimentary, uncovered adobe, rudimentary, plywood, rudimentary, cardboard, rudimentary, reused wood</v>
          </cell>
          <cell r="M244" t="str">
            <v/>
          </cell>
        </row>
        <row r="245">
          <cell r="A245" t="str">
            <v>wall</v>
          </cell>
          <cell r="K245" t="str">
            <v>natural, no walls, natural, cane/palm/trunks, natural, dirt, rudimentary, bamboo, rudimentary, bamboo with mud, rudimentary, stone with mud, rudimentary, uncovered adobe, rudimentary, plywood, rudimentary, cardboard, rudimentary, reused wood, finished, cement</v>
          </cell>
          <cell r="L245" t="str">
            <v>natural, no walls, natural, cane/palm/trunks, natural, dirt, rudimentary, bamboo, rudimentary, bamboo with mud, rudimentary, stone with mud, rudimentary, uncovered adobe, rudimentary, plywood, rudimentary, cardboard, rudimentary, reused wood, finished, cement</v>
          </cell>
          <cell r="M245" t="str">
            <v/>
          </cell>
        </row>
        <row r="246">
          <cell r="A246" t="str">
            <v>wall</v>
          </cell>
          <cell r="K246" t="str">
            <v>natural, no walls, natural, cane/palm/trunks, natural, dirt, rudimentary, bamboo, rudimentary, bamboo with mud, rudimentary, stone with mud, rudimentary, uncovered adobe, rudimentary, plywood, rudimentary, cardboard, rudimentary, reused wood, finished, cement, finished, stone with lime/cement</v>
          </cell>
          <cell r="L246" t="str">
            <v>natural, no walls, natural, cane/palm/trunks, natural, dirt, rudimentary, bamboo, rudimentary, bamboo with mud, rudimentary, stone with mud, rudimentary, uncovered adobe, rudimentary, plywood, rudimentary, cardboard, rudimentary, reused wood, finished, cement, finished, stone with lime/cement</v>
          </cell>
          <cell r="M246" t="str">
            <v/>
          </cell>
        </row>
        <row r="247">
          <cell r="A247" t="str">
            <v>wall</v>
          </cell>
          <cell r="K247"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v>
          </cell>
          <cell r="L247"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v>
          </cell>
          <cell r="M247" t="str">
            <v/>
          </cell>
        </row>
        <row r="248">
          <cell r="A248" t="str">
            <v>wall</v>
          </cell>
          <cell r="K248"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v>
          </cell>
          <cell r="L248"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v>
          </cell>
          <cell r="M248" t="str">
            <v/>
          </cell>
        </row>
        <row r="249">
          <cell r="A249" t="str">
            <v>wall</v>
          </cell>
          <cell r="K249"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v>
          </cell>
          <cell r="L249"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v>
          </cell>
          <cell r="M249" t="str">
            <v/>
          </cell>
        </row>
        <row r="250">
          <cell r="A250" t="str">
            <v>wall</v>
          </cell>
          <cell r="K250"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 finished, wood planks/shingles</v>
          </cell>
          <cell r="L250"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 finished, wood planks/shingles</v>
          </cell>
          <cell r="M250" t="str">
            <v/>
          </cell>
        </row>
        <row r="251">
          <cell r="A251" t="str">
            <v>wall</v>
          </cell>
          <cell r="K251"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 finished, wood planks/shingles, other</v>
          </cell>
          <cell r="L251"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 finished, wood planks/shingles, other</v>
          </cell>
          <cell r="M251" t="str">
            <v/>
          </cell>
        </row>
        <row r="252">
          <cell r="A252" t="str">
            <v>wall</v>
          </cell>
          <cell r="K252"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 finished, wood planks/shingles, other, kuramba kupindura</v>
          </cell>
          <cell r="L252"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 finished, wood planks/shingles, other, refuse</v>
          </cell>
          <cell r="M252" t="str">
            <v>Last</v>
          </cell>
        </row>
        <row r="253">
          <cell r="A253" t="str">
            <v>month</v>
          </cell>
          <cell r="K253" t="str">
            <v>January</v>
          </cell>
          <cell r="L253" t="str">
            <v>January</v>
          </cell>
          <cell r="M253" t="str">
            <v/>
          </cell>
        </row>
        <row r="254">
          <cell r="A254" t="str">
            <v>month</v>
          </cell>
          <cell r="K254" t="str">
            <v>January, February</v>
          </cell>
          <cell r="L254" t="str">
            <v>January, February</v>
          </cell>
          <cell r="M254" t="str">
            <v/>
          </cell>
        </row>
        <row r="255">
          <cell r="A255" t="str">
            <v>month</v>
          </cell>
          <cell r="K255" t="str">
            <v>January, February, March</v>
          </cell>
          <cell r="L255" t="str">
            <v>January, February, March</v>
          </cell>
          <cell r="M255" t="str">
            <v/>
          </cell>
        </row>
        <row r="256">
          <cell r="A256" t="str">
            <v>month</v>
          </cell>
          <cell r="K256" t="str">
            <v>January, February, March, April</v>
          </cell>
          <cell r="L256" t="str">
            <v>January, February, March, April</v>
          </cell>
          <cell r="M256" t="str">
            <v/>
          </cell>
        </row>
        <row r="257">
          <cell r="A257" t="str">
            <v>month</v>
          </cell>
          <cell r="K257" t="str">
            <v>January, February, March, April, May</v>
          </cell>
          <cell r="L257" t="str">
            <v>January, February, March, April, May</v>
          </cell>
          <cell r="M257" t="str">
            <v/>
          </cell>
        </row>
        <row r="258">
          <cell r="A258" t="str">
            <v>month</v>
          </cell>
          <cell r="K258" t="str">
            <v>January, February, March, April, May, June</v>
          </cell>
          <cell r="L258" t="str">
            <v>January, February, March, April, May, June</v>
          </cell>
          <cell r="M258" t="str">
            <v/>
          </cell>
        </row>
        <row r="259">
          <cell r="A259" t="str">
            <v>month</v>
          </cell>
          <cell r="K259" t="str">
            <v>January, February, March, April, May, June, July</v>
          </cell>
          <cell r="L259" t="str">
            <v>January, February, March, April, May, June, July</v>
          </cell>
          <cell r="M259" t="str">
            <v/>
          </cell>
        </row>
        <row r="260">
          <cell r="A260" t="str">
            <v>month</v>
          </cell>
          <cell r="K260" t="str">
            <v>January, February, March, April, May, June, July, August</v>
          </cell>
          <cell r="L260" t="str">
            <v>January, February, March, April, May, June, July, August</v>
          </cell>
          <cell r="M260" t="str">
            <v/>
          </cell>
        </row>
        <row r="261">
          <cell r="A261" t="str">
            <v>month</v>
          </cell>
          <cell r="K261" t="str">
            <v>January, February, March, April, May, June, July, August, September</v>
          </cell>
          <cell r="L261" t="str">
            <v>January, February, March, April, May, June, July, August, September</v>
          </cell>
          <cell r="M261" t="str">
            <v/>
          </cell>
        </row>
        <row r="262">
          <cell r="A262" t="str">
            <v>month</v>
          </cell>
          <cell r="K262" t="str">
            <v>January, February, March, April, May, June, July, August, September, October</v>
          </cell>
          <cell r="L262" t="str">
            <v>January, February, March, April, May, June, July, August, September, October</v>
          </cell>
          <cell r="M262" t="str">
            <v/>
          </cell>
        </row>
        <row r="263">
          <cell r="A263" t="str">
            <v>month</v>
          </cell>
          <cell r="K263" t="str">
            <v>January, February, March, April, May, June, July, August, September, October, November</v>
          </cell>
          <cell r="L263" t="str">
            <v>January, February, March, April, May, June, July, August, September, October, November</v>
          </cell>
          <cell r="M263" t="str">
            <v/>
          </cell>
        </row>
        <row r="264">
          <cell r="A264" t="str">
            <v>month</v>
          </cell>
          <cell r="K264" t="str">
            <v>January, February, March, April, May, June, July, August, September, October, November, December</v>
          </cell>
          <cell r="L264" t="str">
            <v>January, February, March, April, May, June, July, August, September, October, November, December</v>
          </cell>
          <cell r="M264" t="str">
            <v/>
          </cell>
        </row>
        <row r="265">
          <cell r="A265" t="str">
            <v>month</v>
          </cell>
          <cell r="K265" t="str">
            <v>January, February, March, April, May, June, July, August, September, October, November, December, kuramba kupindura</v>
          </cell>
          <cell r="L265" t="str">
            <v>January, February, March, April, May, June, July, August, September, October, November, December, refuse</v>
          </cell>
          <cell r="M265" t="str">
            <v>Last</v>
          </cell>
        </row>
        <row r="266">
          <cell r="A266" t="str">
            <v>level</v>
          </cell>
          <cell r="K266" t="str">
            <v>primary</v>
          </cell>
          <cell r="L266" t="str">
            <v>primary</v>
          </cell>
          <cell r="M266" t="str">
            <v/>
          </cell>
        </row>
        <row r="267">
          <cell r="A267" t="str">
            <v>level</v>
          </cell>
          <cell r="K267" t="str">
            <v>primary, secondary</v>
          </cell>
          <cell r="L267" t="str">
            <v>primary, secondary</v>
          </cell>
          <cell r="M267" t="str">
            <v/>
          </cell>
        </row>
        <row r="268">
          <cell r="A268" t="str">
            <v>level</v>
          </cell>
          <cell r="K268" t="str">
            <v>primary, secondary, higher</v>
          </cell>
          <cell r="L268" t="str">
            <v>primary, secondary, higher</v>
          </cell>
          <cell r="M268" t="str">
            <v/>
          </cell>
        </row>
        <row r="269">
          <cell r="A269" t="str">
            <v>level</v>
          </cell>
          <cell r="K269" t="str">
            <v>primary, secondary, higher, kuramba kupindura</v>
          </cell>
          <cell r="L269" t="str">
            <v>primary, secondary, higher, refuse</v>
          </cell>
          <cell r="M269" t="str">
            <v>Last</v>
          </cell>
        </row>
        <row r="270">
          <cell r="A270" t="str">
            <v>read</v>
          </cell>
          <cell r="K270" t="str">
            <v>cannot read at all</v>
          </cell>
          <cell r="L270" t="str">
            <v>cannot read at all</v>
          </cell>
          <cell r="M270" t="str">
            <v/>
          </cell>
        </row>
        <row r="271">
          <cell r="A271" t="str">
            <v>read</v>
          </cell>
          <cell r="K271" t="str">
            <v>cannot read at all, able to read only part of the sentence</v>
          </cell>
          <cell r="L271" t="str">
            <v>cannot read at all, able to read only part of the sentence</v>
          </cell>
          <cell r="M271" t="str">
            <v/>
          </cell>
        </row>
        <row r="272">
          <cell r="A272" t="str">
            <v>read</v>
          </cell>
          <cell r="K272" t="str">
            <v>cannot read at all, able to read only part of the sentence, able to read the whole sentence</v>
          </cell>
          <cell r="L272" t="str">
            <v>cannot read at all, able to read only part of the sentence, able to read the whole sentence</v>
          </cell>
          <cell r="M272" t="str">
            <v/>
          </cell>
        </row>
        <row r="273">
          <cell r="A273" t="str">
            <v>read</v>
          </cell>
          <cell r="K273" t="str">
            <v>cannot read at all, able to read only part of the sentence, able to read the whole sentence, blind/visually impaired</v>
          </cell>
          <cell r="L273" t="str">
            <v>cannot read at all, able to read only part of the sentence, able to read the whole sentence, blind/visually impaired</v>
          </cell>
          <cell r="M273" t="str">
            <v/>
          </cell>
        </row>
        <row r="274">
          <cell r="A274" t="str">
            <v>read</v>
          </cell>
          <cell r="K274" t="str">
            <v>cannot read at all, able to read only part of the sentence, able to read the whole sentence, blind/visually impaired, kuramba kupindura</v>
          </cell>
          <cell r="L274" t="str">
            <v>cannot read at all, able to read only part of the sentence, able to read the whole sentence, blind/visually impaired, refuse</v>
          </cell>
          <cell r="M274" t="str">
            <v>Last</v>
          </cell>
        </row>
        <row r="275">
          <cell r="A275" t="str">
            <v>married</v>
          </cell>
          <cell r="K275" t="str">
            <v>yes, currently married</v>
          </cell>
          <cell r="L275" t="str">
            <v>yes, currently married</v>
          </cell>
          <cell r="M275" t="str">
            <v/>
          </cell>
        </row>
        <row r="276">
          <cell r="A276" t="str">
            <v>married</v>
          </cell>
          <cell r="K276" t="str">
            <v>yes, currently married, yes, living with someone</v>
          </cell>
          <cell r="L276" t="str">
            <v>yes, currently married, yes, living with someone</v>
          </cell>
          <cell r="M276" t="str">
            <v/>
          </cell>
        </row>
        <row r="277">
          <cell r="A277" t="str">
            <v>married</v>
          </cell>
          <cell r="K277" t="str">
            <v>yes, currently married, yes, living with someone, no, not in union</v>
          </cell>
          <cell r="L277" t="str">
            <v>yes, currently married, yes, living with someone, no, not in union</v>
          </cell>
          <cell r="M277" t="str">
            <v>Last</v>
          </cell>
        </row>
        <row r="278">
          <cell r="A278" t="str">
            <v>everMarried</v>
          </cell>
          <cell r="K278" t="str">
            <v>yes, formerly married</v>
          </cell>
          <cell r="L278" t="str">
            <v>yes, formerly married</v>
          </cell>
          <cell r="M278" t="str">
            <v/>
          </cell>
        </row>
        <row r="279">
          <cell r="A279" t="str">
            <v>everMarried</v>
          </cell>
          <cell r="K279" t="str">
            <v>yes, formerly married, yes, lived with someone</v>
          </cell>
          <cell r="L279" t="str">
            <v>yes, formerly married, yes, lived with someone</v>
          </cell>
          <cell r="M279" t="str">
            <v/>
          </cell>
        </row>
        <row r="280">
          <cell r="A280" t="str">
            <v>everMarried</v>
          </cell>
          <cell r="K280" t="str">
            <v>yes, formerly married, yes, lived with someone, no</v>
          </cell>
          <cell r="L280" t="str">
            <v>yes, formerly married, yes, lived with someone, no</v>
          </cell>
          <cell r="M280" t="str">
            <v>Last</v>
          </cell>
        </row>
        <row r="281">
          <cell r="A281" t="str">
            <v>marriedStatus</v>
          </cell>
          <cell r="K281" t="str">
            <v>widowed</v>
          </cell>
          <cell r="L281" t="str">
            <v>widowed</v>
          </cell>
          <cell r="M281" t="str">
            <v/>
          </cell>
        </row>
        <row r="282">
          <cell r="A282" t="str">
            <v>marriedStatus</v>
          </cell>
          <cell r="K282" t="str">
            <v>widowed, divorced</v>
          </cell>
          <cell r="L282" t="str">
            <v>widowed, divorced</v>
          </cell>
          <cell r="M282" t="str">
            <v/>
          </cell>
        </row>
        <row r="283">
          <cell r="A283" t="str">
            <v>marriedStatus</v>
          </cell>
          <cell r="K283" t="str">
            <v>widowed, divorced, separated</v>
          </cell>
          <cell r="L283" t="str">
            <v>widowed, divorced, separated</v>
          </cell>
          <cell r="M283" t="str">
            <v>Last</v>
          </cell>
        </row>
        <row r="284">
          <cell r="A284" t="str">
            <v>livingWhere</v>
          </cell>
          <cell r="K284" t="str">
            <v>living together</v>
          </cell>
          <cell r="L284" t="str">
            <v>living together</v>
          </cell>
          <cell r="M284" t="str">
            <v/>
          </cell>
        </row>
        <row r="285">
          <cell r="A285" t="str">
            <v>livingWhere</v>
          </cell>
          <cell r="K285" t="str">
            <v>living together, staying elsewhere</v>
          </cell>
          <cell r="L285" t="str">
            <v>living together, staying elsewhere</v>
          </cell>
          <cell r="M285" t="str">
            <v/>
          </cell>
        </row>
        <row r="286">
          <cell r="A286" t="str">
            <v>livingWhere</v>
          </cell>
          <cell r="K286" t="str">
            <v>living together, staying elsewhere, kuramba kupindura</v>
          </cell>
          <cell r="L286" t="str">
            <v>living together, staying elsewhere, refuse</v>
          </cell>
          <cell r="M286" t="str">
            <v>Last</v>
          </cell>
        </row>
        <row r="287">
          <cell r="A287" t="str">
            <v>decisions</v>
          </cell>
          <cell r="K287" t="str">
            <v>imi</v>
          </cell>
          <cell r="L287" t="str">
            <v>respondent</v>
          </cell>
          <cell r="M287" t="str">
            <v/>
          </cell>
        </row>
        <row r="288">
          <cell r="A288" t="str">
            <v>decisions</v>
          </cell>
          <cell r="K288" t="str">
            <v>imi, mumwe wenyu</v>
          </cell>
          <cell r="L288" t="str">
            <v>respondent, spouse/partner</v>
          </cell>
          <cell r="M288" t="str">
            <v/>
          </cell>
        </row>
        <row r="289">
          <cell r="A289" t="str">
            <v>decisions</v>
          </cell>
          <cell r="K289" t="str">
            <v>imi, mumwe wenyu, imi nemumwe wenyu pamwe chete</v>
          </cell>
          <cell r="L289" t="str">
            <v>respondent, spouse/partner, joint with spouse/partner</v>
          </cell>
          <cell r="M289" t="str">
            <v/>
          </cell>
        </row>
        <row r="290">
          <cell r="A290" t="str">
            <v>decisions</v>
          </cell>
          <cell r="K290" t="str">
            <v>imi, mumwe wenyu, imi nemumwe wenyu pamwe chete, mumwewo munhu</v>
          </cell>
          <cell r="L290" t="str">
            <v>respondent, spouse/partner, joint with spouse/partner, someone else</v>
          </cell>
          <cell r="M290" t="str">
            <v/>
          </cell>
        </row>
        <row r="291">
          <cell r="A291" t="str">
            <v>decisions</v>
          </cell>
          <cell r="K291" t="str">
            <v>imi, mumwe wenyu, imi nemumwe wenyu pamwe chete, mumwewo munhu, other</v>
          </cell>
          <cell r="L291" t="str">
            <v>respondent, spouse/partner, joint with spouse/partner, someone else, other</v>
          </cell>
          <cell r="M291" t="str">
            <v/>
          </cell>
        </row>
        <row r="292">
          <cell r="A292" t="str">
            <v>decisions</v>
          </cell>
          <cell r="K292" t="str">
            <v>imi, mumwe wenyu, imi nemumwe wenyu pamwe chete, mumwewo munhu, other, kuramba kupindura</v>
          </cell>
          <cell r="L292" t="str">
            <v>respondent, spouse/partner, joint with spouse/partner, someone else, other, refuse</v>
          </cell>
          <cell r="M292" t="str">
            <v>Last</v>
          </cell>
        </row>
        <row r="293">
          <cell r="A293" t="str">
            <v>girl</v>
          </cell>
          <cell r="K293" t="str">
            <v>boy</v>
          </cell>
          <cell r="L293" t="str">
            <v>boy</v>
          </cell>
          <cell r="M293" t="str">
            <v/>
          </cell>
        </row>
        <row r="294">
          <cell r="A294" t="str">
            <v>girl</v>
          </cell>
          <cell r="K294" t="str">
            <v>boy, girl</v>
          </cell>
          <cell r="L294" t="str">
            <v>boy, girl</v>
          </cell>
          <cell r="M294" t="str">
            <v>Last</v>
          </cell>
        </row>
        <row r="295">
          <cell r="A295" t="str">
            <v>relation</v>
          </cell>
          <cell r="K295" t="str">
            <v>biological parent</v>
          </cell>
          <cell r="L295" t="str">
            <v>biological parent</v>
          </cell>
          <cell r="M295" t="str">
            <v/>
          </cell>
        </row>
        <row r="296">
          <cell r="A296" t="str">
            <v>relation</v>
          </cell>
          <cell r="K296" t="str">
            <v>biological parent, step parent</v>
          </cell>
          <cell r="L296" t="str">
            <v>biological parent, step parent</v>
          </cell>
          <cell r="M296" t="str">
            <v/>
          </cell>
        </row>
        <row r="297">
          <cell r="A297" t="str">
            <v>relation</v>
          </cell>
          <cell r="K297" t="str">
            <v>biological parent, step parent, foster parent</v>
          </cell>
          <cell r="L297" t="str">
            <v>biological parent, step parent, foster parent</v>
          </cell>
          <cell r="M297" t="str">
            <v/>
          </cell>
        </row>
        <row r="298">
          <cell r="A298" t="str">
            <v>relation</v>
          </cell>
          <cell r="K298" t="str">
            <v>biological parent, step parent, foster parent, adopted parent</v>
          </cell>
          <cell r="L298" t="str">
            <v>biological parent, step parent, foster parent, adopted parent</v>
          </cell>
          <cell r="M298" t="str">
            <v/>
          </cell>
        </row>
        <row r="299">
          <cell r="A299" t="str">
            <v>relation</v>
          </cell>
          <cell r="K299" t="str">
            <v>biological parent, step parent, foster parent, adopted parent, grandparent</v>
          </cell>
          <cell r="L299" t="str">
            <v>biological parent, step parent, foster parent, adopted parent, grandparent</v>
          </cell>
          <cell r="M299" t="str">
            <v/>
          </cell>
        </row>
        <row r="300">
          <cell r="A300" t="str">
            <v>relation</v>
          </cell>
          <cell r="K300" t="str">
            <v>biological parent, step parent, foster parent, adopted parent, grandparent, sibling</v>
          </cell>
          <cell r="L300" t="str">
            <v>biological parent, step parent, foster parent, adopted parent, grandparent, sibling</v>
          </cell>
          <cell r="M300" t="str">
            <v/>
          </cell>
        </row>
        <row r="301">
          <cell r="A301" t="str">
            <v>relation</v>
          </cell>
          <cell r="K301" t="str">
            <v>biological parent, step parent, foster parent, adopted parent, grandparent, sibling, aunt/uncle</v>
          </cell>
          <cell r="L301" t="str">
            <v>biological parent, step parent, foster parent, adopted parent, grandparent, sibling, aunt/uncle</v>
          </cell>
          <cell r="M301" t="str">
            <v/>
          </cell>
        </row>
        <row r="302">
          <cell r="A302" t="str">
            <v>relation</v>
          </cell>
          <cell r="K302" t="str">
            <v>biological parent, step parent, foster parent, adopted parent, grandparent, sibling, aunt/uncle, other</v>
          </cell>
          <cell r="L302" t="str">
            <v>biological parent, step parent, foster parent, adopted parent, grandparent, sibling, aunt/uncle, other</v>
          </cell>
          <cell r="M302" t="str">
            <v>Last</v>
          </cell>
        </row>
        <row r="303">
          <cell r="A303" t="str">
            <v>whatKnows</v>
          </cell>
          <cell r="K303" t="str">
            <v>hongu, mwana anoziva</v>
          </cell>
          <cell r="L303" t="str">
            <v>yes, child knows</v>
          </cell>
          <cell r="M303" t="str">
            <v/>
          </cell>
        </row>
        <row r="304">
          <cell r="A304" t="str">
            <v>whatKnows</v>
          </cell>
          <cell r="K304" t="str">
            <v>hongu, mwana anoziva, kwete, mwana haazive</v>
          </cell>
          <cell r="L304" t="str">
            <v>yes, child knows, no, child does not know</v>
          </cell>
          <cell r="M304" t="str">
            <v/>
          </cell>
        </row>
        <row r="305">
          <cell r="A305" t="str">
            <v>whatKnows</v>
          </cell>
          <cell r="K305" t="str">
            <v>hongu, mwana anoziva, kwete, mwana haazive, mwana anogona kunge achiziva kana kufungidzira</v>
          </cell>
          <cell r="L305" t="str">
            <v>yes, child knows, no, child does not know, child might know or suspect</v>
          </cell>
          <cell r="M305" t="str">
            <v/>
          </cell>
        </row>
        <row r="306">
          <cell r="A306" t="str">
            <v>whatKnows</v>
          </cell>
          <cell r="K306" t="str">
            <v>hongu, mwana anoziva, kwete, mwana haazive, mwana anogona kunge achiziva kana kufungidzira, handizive</v>
          </cell>
          <cell r="L306" t="str">
            <v>yes, child knows, no, child does not know, child might know or suspect, dk</v>
          </cell>
          <cell r="M306" t="str">
            <v/>
          </cell>
        </row>
        <row r="307">
          <cell r="A307" t="str">
            <v>whatKnows</v>
          </cell>
          <cell r="K307" t="str">
            <v>hongu, mwana anoziva, kwete, mwana haazive, mwana anogona kunge achiziva kana kufungidzira, handizive, kuramba kupindura</v>
          </cell>
          <cell r="L307" t="str">
            <v>yes, child knows, no, child does not know, child might know or suspect, dk, refuse</v>
          </cell>
          <cell r="M307" t="str">
            <v>Last</v>
          </cell>
        </row>
        <row r="308">
          <cell r="A308" t="str">
            <v>howKnows</v>
          </cell>
          <cell r="K308" t="str">
            <v>kubva kwandiri</v>
          </cell>
          <cell r="L308" t="str">
            <v>from me</v>
          </cell>
          <cell r="M308" t="str">
            <v/>
          </cell>
        </row>
        <row r="309">
          <cell r="A309" t="str">
            <v>howKnows</v>
          </cell>
          <cell r="K309" t="str">
            <v>kubva kwandiri, kubva kune mumwe wemumhuri</v>
          </cell>
          <cell r="L309" t="str">
            <v>from me, from another family member</v>
          </cell>
          <cell r="M309" t="str">
            <v/>
          </cell>
        </row>
        <row r="310">
          <cell r="A310" t="str">
            <v>howKnows</v>
          </cell>
          <cell r="K310" t="str">
            <v>kubva kwandiri, kubva kune mumwe wemumhuri, kubva kumushandi weutano</v>
          </cell>
          <cell r="L310" t="str">
            <v>from me, from another family member, from a health worker</v>
          </cell>
          <cell r="M310" t="str">
            <v/>
          </cell>
        </row>
        <row r="311">
          <cell r="A311" t="str">
            <v>howKnows</v>
          </cell>
          <cell r="K311" t="str">
            <v>kubva kwandiri, kubva kune mumwe wemumhuri, kubva kumushandi weutano, kubva kumudzidzisi</v>
          </cell>
          <cell r="L311" t="str">
            <v>from me, from another family member, from a health worker, from a teacher</v>
          </cell>
          <cell r="M311" t="str">
            <v/>
          </cell>
        </row>
        <row r="312">
          <cell r="A312" t="str">
            <v>howKnows</v>
          </cell>
          <cell r="K312" t="str">
            <v>kubva kwandiri, kubva kune mumwe wemumhuri, kubva kumushandi weutano, kubva kumudzidzisi, kubva kune mumwewo</v>
          </cell>
          <cell r="L312" t="str">
            <v>from me, from another family member, from a health worker, from a teacher, from someone else</v>
          </cell>
          <cell r="M312" t="str">
            <v/>
          </cell>
        </row>
        <row r="313">
          <cell r="A313" t="str">
            <v>howKnows</v>
          </cell>
          <cell r="K313" t="str">
            <v>kubva kwandiri, kubva kune mumwe wemumhuri, kubva kumushandi weutano, kubva kumudzidzisi, kubva kune mumwewo, kuramba kupindura</v>
          </cell>
          <cell r="L313" t="str">
            <v>from me, from another family member, from a health worker, from a teacher, from someone else, refuse</v>
          </cell>
          <cell r="M313" t="str">
            <v>Last</v>
          </cell>
        </row>
        <row r="314">
          <cell r="A314" t="str">
            <v>ageLearned</v>
          </cell>
          <cell r="K314">
            <v>16</v>
          </cell>
          <cell r="L314">
            <v>16</v>
          </cell>
          <cell r="M314" t="str">
            <v/>
          </cell>
        </row>
        <row r="315">
          <cell r="A315" t="str">
            <v>ageLearned</v>
          </cell>
          <cell r="K315" t="str">
            <v>16, 15</v>
          </cell>
          <cell r="L315" t="str">
            <v>16, 15</v>
          </cell>
          <cell r="M315" t="str">
            <v/>
          </cell>
        </row>
        <row r="316">
          <cell r="A316" t="str">
            <v>ageLearned</v>
          </cell>
          <cell r="K316" t="str">
            <v>16, 15, 14</v>
          </cell>
          <cell r="L316" t="str">
            <v>16, 15, 14</v>
          </cell>
          <cell r="M316" t="str">
            <v/>
          </cell>
        </row>
        <row r="317">
          <cell r="A317" t="str">
            <v>ageLearned</v>
          </cell>
          <cell r="K317" t="str">
            <v>16, 15, 14, 13</v>
          </cell>
          <cell r="L317" t="str">
            <v>16, 15, 14, 13</v>
          </cell>
          <cell r="M317" t="str">
            <v/>
          </cell>
        </row>
        <row r="318">
          <cell r="A318" t="str">
            <v>ageLearned</v>
          </cell>
          <cell r="K318" t="str">
            <v>16, 15, 14, 13, 12</v>
          </cell>
          <cell r="L318" t="str">
            <v>16, 15, 14, 13, 12</v>
          </cell>
          <cell r="M318" t="str">
            <v/>
          </cell>
        </row>
        <row r="319">
          <cell r="A319" t="str">
            <v>ageLearned</v>
          </cell>
          <cell r="K319" t="str">
            <v>16, 15, 14, 13, 12, 11</v>
          </cell>
          <cell r="L319" t="str">
            <v>16, 15, 14, 13, 12, 11</v>
          </cell>
          <cell r="M319" t="str">
            <v/>
          </cell>
        </row>
        <row r="320">
          <cell r="A320" t="str">
            <v>ageLearned</v>
          </cell>
          <cell r="K320" t="str">
            <v>16, 15, 14, 13, 12, 11, 10</v>
          </cell>
          <cell r="L320" t="str">
            <v>16, 15, 14, 13, 12, 11, 10</v>
          </cell>
          <cell r="M320" t="str">
            <v/>
          </cell>
        </row>
        <row r="321">
          <cell r="A321" t="str">
            <v>ageLearned</v>
          </cell>
          <cell r="K321" t="str">
            <v>16, 15, 14, 13, 12, 11, 10, 9</v>
          </cell>
          <cell r="L321" t="str">
            <v>16, 15, 14, 13, 12, 11, 10, 9</v>
          </cell>
          <cell r="M321" t="str">
            <v/>
          </cell>
        </row>
        <row r="322">
          <cell r="A322" t="str">
            <v>ageLearned</v>
          </cell>
          <cell r="K322" t="str">
            <v>16, 15, 14, 13, 12, 11, 10, 9, 8</v>
          </cell>
          <cell r="L322" t="str">
            <v>16, 15, 14, 13, 12, 11, 10, 9, 8</v>
          </cell>
          <cell r="M322" t="str">
            <v/>
          </cell>
        </row>
        <row r="323">
          <cell r="A323" t="str">
            <v>ageLearned</v>
          </cell>
          <cell r="K323" t="str">
            <v>16, 15, 14, 13, 12, 11, 10, 9, 8, 7</v>
          </cell>
          <cell r="L323" t="str">
            <v>16, 15, 14, 13, 12, 11, 10, 9, 8, 7</v>
          </cell>
          <cell r="M323" t="str">
            <v/>
          </cell>
        </row>
        <row r="324">
          <cell r="A324" t="str">
            <v>ageLearned</v>
          </cell>
          <cell r="K324" t="str">
            <v>16, 15, 14, 13, 12, 11, 10, 9, 8, 7, 6</v>
          </cell>
          <cell r="L324" t="str">
            <v>16, 15, 14, 13, 12, 11, 10, 9, 8, 7, 6</v>
          </cell>
          <cell r="M324" t="str">
            <v/>
          </cell>
        </row>
        <row r="325">
          <cell r="A325" t="str">
            <v>ageLearned</v>
          </cell>
          <cell r="K325" t="str">
            <v>16, 15, 14, 13, 12, 11, 10, 9, 8, 7, 6, 5</v>
          </cell>
          <cell r="L325" t="str">
            <v>16, 15, 14, 13, 12, 11, 10, 9, 8, 7, 6, 5</v>
          </cell>
          <cell r="M325" t="str">
            <v/>
          </cell>
        </row>
        <row r="326">
          <cell r="A326" t="str">
            <v>ageLearned</v>
          </cell>
          <cell r="K326" t="str">
            <v>16, 15, 14, 13, 12, 11, 10, 9, 8, 7, 6, 5, dk</v>
          </cell>
          <cell r="L326" t="str">
            <v>16, 15, 14, 13, 12, 11, 10, 9, 8, 7, 6, 5, dk</v>
          </cell>
          <cell r="M326" t="str">
            <v>Last</v>
          </cell>
        </row>
        <row r="327">
          <cell r="A327" t="str">
            <v>schoolComp</v>
          </cell>
          <cell r="K327" t="str">
            <v>none</v>
          </cell>
          <cell r="L327" t="str">
            <v>none</v>
          </cell>
          <cell r="M327" t="str">
            <v/>
          </cell>
        </row>
        <row r="328">
          <cell r="A328" t="str">
            <v>schoolComp</v>
          </cell>
          <cell r="K328" t="str">
            <v>none, 1</v>
          </cell>
          <cell r="L328" t="str">
            <v>none, 1</v>
          </cell>
          <cell r="M328" t="str">
            <v/>
          </cell>
        </row>
        <row r="329">
          <cell r="A329" t="str">
            <v>schoolComp</v>
          </cell>
          <cell r="K329" t="str">
            <v>none, 1, 2</v>
          </cell>
          <cell r="L329" t="str">
            <v>none, 1, 2</v>
          </cell>
          <cell r="M329" t="str">
            <v/>
          </cell>
        </row>
        <row r="330">
          <cell r="A330" t="str">
            <v>schoolComp</v>
          </cell>
          <cell r="K330" t="str">
            <v>none, 1, 2, 3</v>
          </cell>
          <cell r="L330" t="str">
            <v>none, 1, 2, 3</v>
          </cell>
          <cell r="M330" t="str">
            <v/>
          </cell>
        </row>
        <row r="331">
          <cell r="A331" t="str">
            <v>schoolComp</v>
          </cell>
          <cell r="K331" t="str">
            <v>none, 1, 2, 3, 4</v>
          </cell>
          <cell r="L331" t="str">
            <v>none, 1, 2, 3, 4</v>
          </cell>
          <cell r="M331" t="str">
            <v/>
          </cell>
        </row>
        <row r="332">
          <cell r="A332" t="str">
            <v>schoolComp</v>
          </cell>
          <cell r="K332" t="str">
            <v>none, 1, 2, 3, 4, 5</v>
          </cell>
          <cell r="L332" t="str">
            <v>none, 1, 2, 3, 4, 5</v>
          </cell>
          <cell r="M332" t="str">
            <v/>
          </cell>
        </row>
        <row r="333">
          <cell r="A333" t="str">
            <v>schoolComp</v>
          </cell>
          <cell r="K333" t="str">
            <v>none, 1, 2, 3, 4, 5, 6</v>
          </cell>
          <cell r="L333" t="str">
            <v>none, 1, 2, 3, 4, 5, 6</v>
          </cell>
          <cell r="M333" t="str">
            <v/>
          </cell>
        </row>
        <row r="334">
          <cell r="A334" t="str">
            <v>schoolComp</v>
          </cell>
          <cell r="K334" t="str">
            <v>none, 1, 2, 3, 4, 5, 6, 7</v>
          </cell>
          <cell r="L334" t="str">
            <v>none, 1, 2, 3, 4, 5, 6, 7</v>
          </cell>
          <cell r="M334" t="str">
            <v/>
          </cell>
        </row>
        <row r="335">
          <cell r="A335" t="str">
            <v>schoolComp</v>
          </cell>
          <cell r="K335" t="str">
            <v>none, 1, 2, 3, 4, 5, 6, 7, O1</v>
          </cell>
          <cell r="L335" t="str">
            <v>none, 1, 2, 3, 4, 5, 6, 7, O1</v>
          </cell>
          <cell r="M335" t="str">
            <v/>
          </cell>
        </row>
        <row r="336">
          <cell r="A336" t="str">
            <v>schoolComp</v>
          </cell>
          <cell r="K336" t="str">
            <v>none, 1, 2, 3, 4, 5, 6, 7, O1, O2</v>
          </cell>
          <cell r="L336" t="str">
            <v>none, 1, 2, 3, 4, 5, 6, 7, O1, O2</v>
          </cell>
          <cell r="M336" t="str">
            <v/>
          </cell>
        </row>
        <row r="337">
          <cell r="A337" t="str">
            <v>schoolComp</v>
          </cell>
          <cell r="K337" t="str">
            <v>none, 1, 2, 3, 4, 5, 6, 7, O1, O2, O3</v>
          </cell>
          <cell r="L337" t="str">
            <v>none, 1, 2, 3, 4, 5, 6, 7, O1, O2, O3</v>
          </cell>
          <cell r="M337" t="str">
            <v/>
          </cell>
        </row>
        <row r="338">
          <cell r="A338" t="str">
            <v>schoolComp</v>
          </cell>
          <cell r="K338" t="str">
            <v>none, 1, 2, 3, 4, 5, 6, 7, O1, O2, O3, O4</v>
          </cell>
          <cell r="L338" t="str">
            <v>none, 1, 2, 3, 4, 5, 6, 7, O1, O2, O3, O4</v>
          </cell>
          <cell r="M338" t="str">
            <v/>
          </cell>
        </row>
        <row r="339">
          <cell r="A339" t="str">
            <v>schoolComp</v>
          </cell>
          <cell r="K339" t="str">
            <v>none, 1, 2, 3, 4, 5, 6, 7, O1, O2, O3, O4, A1</v>
          </cell>
          <cell r="L339" t="str">
            <v>none, 1, 2, 3, 4, 5, 6, 7, O1, O2, O3, O4, A1</v>
          </cell>
          <cell r="M339" t="str">
            <v/>
          </cell>
        </row>
        <row r="340">
          <cell r="A340" t="str">
            <v>schoolComp</v>
          </cell>
          <cell r="K340" t="str">
            <v>none, 1, 2, 3, 4, 5, 6, 7, O1, O2, O3, O4, A1, A2</v>
          </cell>
          <cell r="L340" t="str">
            <v>none, 1, 2, 3, 4, 5, 6, 7, O1, O2, O3, O4, A1, A2</v>
          </cell>
          <cell r="M340" t="str">
            <v>Last</v>
          </cell>
        </row>
        <row r="341">
          <cell r="A341" t="str">
            <v>schoolComp2</v>
          </cell>
          <cell r="K341" t="str">
            <v>none</v>
          </cell>
          <cell r="L341" t="str">
            <v>none</v>
          </cell>
          <cell r="M341" t="str">
            <v/>
          </cell>
        </row>
        <row r="342">
          <cell r="A342" t="str">
            <v>schoolComp2</v>
          </cell>
          <cell r="K342" t="str">
            <v>none, 1</v>
          </cell>
          <cell r="L342" t="str">
            <v>none, 1</v>
          </cell>
          <cell r="M342" t="str">
            <v/>
          </cell>
        </row>
        <row r="343">
          <cell r="A343" t="str">
            <v>schoolComp2</v>
          </cell>
          <cell r="K343" t="str">
            <v>none, 1, 2</v>
          </cell>
          <cell r="L343" t="str">
            <v>none, 1, 2</v>
          </cell>
          <cell r="M343" t="str">
            <v/>
          </cell>
        </row>
        <row r="344">
          <cell r="A344" t="str">
            <v>schoolComp2</v>
          </cell>
          <cell r="K344" t="str">
            <v>none, 1, 2, 3</v>
          </cell>
          <cell r="L344" t="str">
            <v>none, 1, 2, 3</v>
          </cell>
          <cell r="M344" t="str">
            <v/>
          </cell>
        </row>
        <row r="345">
          <cell r="A345" t="str">
            <v>schoolComp2</v>
          </cell>
          <cell r="K345" t="str">
            <v>none, 1, 2, 3, 4</v>
          </cell>
          <cell r="L345" t="str">
            <v>none, 1, 2, 3, 4</v>
          </cell>
          <cell r="M345" t="str">
            <v/>
          </cell>
        </row>
        <row r="346">
          <cell r="A346" t="str">
            <v>schoolComp2</v>
          </cell>
          <cell r="K346" t="str">
            <v>none, 1, 2, 3, 4, 5</v>
          </cell>
          <cell r="L346" t="str">
            <v>none, 1, 2, 3, 4, 5</v>
          </cell>
          <cell r="M346" t="str">
            <v/>
          </cell>
        </row>
        <row r="347">
          <cell r="A347" t="str">
            <v>schoolComp2</v>
          </cell>
          <cell r="K347" t="str">
            <v>none, 1, 2, 3, 4, 5, 6</v>
          </cell>
          <cell r="L347" t="str">
            <v>none, 1, 2, 3, 4, 5, 6</v>
          </cell>
          <cell r="M347" t="str">
            <v/>
          </cell>
        </row>
        <row r="348">
          <cell r="A348" t="str">
            <v>schoolComp2</v>
          </cell>
          <cell r="K348" t="str">
            <v>none, 1, 2, 3, 4, 5, 6, 7</v>
          </cell>
          <cell r="L348" t="str">
            <v>none, 1, 2, 3, 4, 5, 6, 7</v>
          </cell>
          <cell r="M348" t="str">
            <v/>
          </cell>
        </row>
        <row r="349">
          <cell r="A349" t="str">
            <v>schoolComp2</v>
          </cell>
          <cell r="K349" t="str">
            <v>none, 1, 2, 3, 4, 5, 6, 7, O1</v>
          </cell>
          <cell r="L349" t="str">
            <v>none, 1, 2, 3, 4, 5, 6, 7, O1</v>
          </cell>
          <cell r="M349" t="str">
            <v/>
          </cell>
        </row>
        <row r="350">
          <cell r="A350" t="str">
            <v>schoolComp2</v>
          </cell>
          <cell r="K350" t="str">
            <v>none, 1, 2, 3, 4, 5, 6, 7, O1, O2</v>
          </cell>
          <cell r="L350" t="str">
            <v>none, 1, 2, 3, 4, 5, 6, 7, O1, O2</v>
          </cell>
          <cell r="M350" t="str">
            <v/>
          </cell>
        </row>
        <row r="351">
          <cell r="A351" t="str">
            <v>schoolComp2</v>
          </cell>
          <cell r="K351" t="str">
            <v>none, 1, 2, 3, 4, 5, 6, 7, O1, O2, O3</v>
          </cell>
          <cell r="L351" t="str">
            <v>none, 1, 2, 3, 4, 5, 6, 7, O1, O2, O3</v>
          </cell>
          <cell r="M351" t="str">
            <v/>
          </cell>
        </row>
        <row r="352">
          <cell r="A352" t="str">
            <v>schoolComp2</v>
          </cell>
          <cell r="K352" t="str">
            <v>none, 1, 2, 3, 4, 5, 6, 7, O1, O2, O3, O4</v>
          </cell>
          <cell r="L352" t="str">
            <v>none, 1, 2, 3, 4, 5, 6, 7, O1, O2, O3, O4</v>
          </cell>
          <cell r="M352" t="str">
            <v/>
          </cell>
        </row>
        <row r="353">
          <cell r="A353" t="str">
            <v>schoolComp2</v>
          </cell>
          <cell r="K353" t="str">
            <v>none, 1, 2, 3, 4, 5, 6, 7, O1, O2, O3, O4, A1</v>
          </cell>
          <cell r="L353" t="str">
            <v>none, 1, 2, 3, 4, 5, 6, 7, O1, O2, O3, O4, A1</v>
          </cell>
          <cell r="M353" t="str">
            <v/>
          </cell>
        </row>
        <row r="354">
          <cell r="A354" t="str">
            <v>schoolComp2</v>
          </cell>
          <cell r="K354" t="str">
            <v>none, 1, 2, 3, 4, 5, 6, 7, O1, O2, O3, O4, A1, A2</v>
          </cell>
          <cell r="L354" t="str">
            <v>none, 1, 2, 3, 4, 5, 6, 7, O1, O2, O3, O4, A1, A2</v>
          </cell>
          <cell r="M354" t="str">
            <v/>
          </cell>
        </row>
        <row r="355">
          <cell r="A355" t="str">
            <v>schoolComp2</v>
          </cell>
          <cell r="K355" t="str">
            <v>none, 1, 2, 3, 4, 5, 6, 7, O1, O2, O3, O4, A1, A2, technical after O level</v>
          </cell>
          <cell r="L355" t="str">
            <v>none, 1, 2, 3, 4, 5, 6, 7, O1, O2, O3, O4, A1, A2, technical after O level</v>
          </cell>
          <cell r="M355" t="str">
            <v/>
          </cell>
        </row>
        <row r="356">
          <cell r="A356" t="str">
            <v>schoolComp2</v>
          </cell>
          <cell r="K356" t="str">
            <v>none, 1, 2, 3, 4, 5, 6, 7, O1, O2, O3, O4, A1, A2, technical after O level, technical after A level</v>
          </cell>
          <cell r="L356" t="str">
            <v>none, 1, 2, 3, 4, 5, 6, 7, O1, O2, O3, O4, A1, A2, technical after O level, technical after A level</v>
          </cell>
          <cell r="M356" t="str">
            <v/>
          </cell>
        </row>
        <row r="357">
          <cell r="A357" t="str">
            <v>schoolComp2</v>
          </cell>
          <cell r="K357" t="str">
            <v>none, 1, 2, 3, 4, 5, 6, 7, O1, O2, O3, O4, A1, A2, technical after O level, technical after A level, higher, 1 year</v>
          </cell>
          <cell r="L357" t="str">
            <v>none, 1, 2, 3, 4, 5, 6, 7, O1, O2, O3, O4, A1, A2, technical after O level, technical after A level, higher, 1 year</v>
          </cell>
          <cell r="M357" t="str">
            <v/>
          </cell>
        </row>
        <row r="358">
          <cell r="A358" t="str">
            <v>schoolComp2</v>
          </cell>
          <cell r="K358" t="str">
            <v>none, 1, 2, 3, 4, 5, 6, 7, O1, O2, O3, O4, A1, A2, technical after O level, technical after A level, higher, 1 year, higher, 2 years</v>
          </cell>
          <cell r="L358" t="str">
            <v>none, 1, 2, 3, 4, 5, 6, 7, O1, O2, O3, O4, A1, A2, technical after O level, technical after A level, higher, 1 year, higher, 2 years</v>
          </cell>
          <cell r="M358" t="str">
            <v/>
          </cell>
        </row>
        <row r="359">
          <cell r="A359" t="str">
            <v>schoolComp2</v>
          </cell>
          <cell r="K359" t="str">
            <v>none, 1, 2, 3, 4, 5, 6, 7, O1, O2, O3, O4, A1, A2, technical after O level, technical after A level, higher, 1 year, higher, 2 years, higher, 3 years</v>
          </cell>
          <cell r="L359" t="str">
            <v>none, 1, 2, 3, 4, 5, 6, 7, O1, O2, O3, O4, A1, A2, technical after O level, technical after A level, higher, 1 year, higher, 2 years, higher, 3 years</v>
          </cell>
          <cell r="M359" t="str">
            <v/>
          </cell>
        </row>
        <row r="360">
          <cell r="A360" t="str">
            <v>schoolComp2</v>
          </cell>
          <cell r="K360" t="str">
            <v>none, 1, 2, 3, 4, 5, 6, 7, O1, O2, O3, O4, A1, A2, technical after O level, technical after A level, higher, 1 year, higher, 2 years, higher, 3 years, higher, 4 years</v>
          </cell>
          <cell r="L360" t="str">
            <v>none, 1, 2, 3, 4, 5, 6, 7, O1, O2, O3, O4, A1, A2, technical after O level, technical after A level, higher, 1 year, higher, 2 years, higher, 3 years, higher, 4 years</v>
          </cell>
          <cell r="M360" t="str">
            <v/>
          </cell>
        </row>
        <row r="361">
          <cell r="A361" t="str">
            <v>schoolComp2</v>
          </cell>
          <cell r="K361" t="str">
            <v>none, 1, 2, 3, 4, 5, 6, 7, O1, O2, O3, O4, A1, A2, technical after O level, technical after A level, higher, 1 year, higher, 2 years, higher, 3 years, higher, 4 years, higher, more than 4 years</v>
          </cell>
          <cell r="L361" t="str">
            <v>none, 1, 2, 3, 4, 5, 6, 7, O1, O2, O3, O4, A1, A2, technical after O level, technical after A level, higher, 1 year, higher, 2 years, higher, 3 years, higher, 4 years, higher, more than 4 years</v>
          </cell>
          <cell r="M361" t="str">
            <v>Last</v>
          </cell>
        </row>
        <row r="362">
          <cell r="A362" t="str">
            <v>process</v>
          </cell>
          <cell r="K362" t="str">
            <v>kungoitika kamwechete zvotopfuura</v>
          </cell>
          <cell r="L362" t="str">
            <v>one time event</v>
          </cell>
          <cell r="M362" t="str">
            <v/>
          </cell>
        </row>
        <row r="363">
          <cell r="A363" t="str">
            <v>process</v>
          </cell>
          <cell r="K363" t="str">
            <v>kungoitika kamwechete zvotopfuura, kuitika zvishoma nezvishoma kwechinguva</v>
          </cell>
          <cell r="L363" t="str">
            <v>one time event, unfolded over time</v>
          </cell>
          <cell r="M363" t="str">
            <v/>
          </cell>
        </row>
        <row r="364">
          <cell r="A364" t="str">
            <v>process</v>
          </cell>
          <cell r="K364" t="str">
            <v>kungoitika kamwechete zvotopfuura, kuitika zvishoma nezvishoma kwechinguva, handizive</v>
          </cell>
          <cell r="L364" t="str">
            <v>one time event, unfolded over time, dk</v>
          </cell>
          <cell r="M364" t="str">
            <v>Last</v>
          </cell>
        </row>
        <row r="365">
          <cell r="A365" t="str">
            <v>disclosureDay</v>
          </cell>
          <cell r="K365" t="str">
            <v>zuva iroro risati rasvika</v>
          </cell>
          <cell r="L365" t="str">
            <v>before day</v>
          </cell>
          <cell r="M365" t="str">
            <v/>
          </cell>
        </row>
        <row r="366">
          <cell r="A366" t="str">
            <v>disclosureDay</v>
          </cell>
          <cell r="K366" t="str">
            <v>zuva iroro risati rasvika, zuva racho</v>
          </cell>
          <cell r="L366" t="str">
            <v>before day, on day</v>
          </cell>
          <cell r="M366" t="str">
            <v/>
          </cell>
        </row>
        <row r="367">
          <cell r="A367" t="str">
            <v>disclosureDay</v>
          </cell>
          <cell r="K367" t="str">
            <v>zuva iroro risati rasvika, zuva racho, zuva racho radarika</v>
          </cell>
          <cell r="L367" t="str">
            <v>before day, on day, after day</v>
          </cell>
          <cell r="M367" t="str">
            <v/>
          </cell>
        </row>
        <row r="368">
          <cell r="A368" t="str">
            <v>disclosureDay</v>
          </cell>
          <cell r="K368" t="str">
            <v>zuva iroro risati rasvika, zuva racho, zuva racho radarika, handizive</v>
          </cell>
          <cell r="L368" t="str">
            <v>before day, on day, after day, dk</v>
          </cell>
          <cell r="M368" t="str">
            <v>Last</v>
          </cell>
        </row>
        <row r="369">
          <cell r="A369" t="str">
            <v>disclosureExperience</v>
          </cell>
          <cell r="K369" t="str">
            <v>kwainge kwakaipisisa</v>
          </cell>
          <cell r="L369" t="str">
            <v>very bad</v>
          </cell>
          <cell r="M369" t="str">
            <v/>
          </cell>
        </row>
        <row r="370">
          <cell r="A370" t="str">
            <v>disclosureExperience</v>
          </cell>
          <cell r="K370" t="str">
            <v>kwainge kwakaipisisa, kwainge kwakaipawo</v>
          </cell>
          <cell r="L370" t="str">
            <v>very bad, somewhat bad</v>
          </cell>
          <cell r="M370" t="str">
            <v/>
          </cell>
        </row>
        <row r="371">
          <cell r="A371" t="str">
            <v>disclosureExperience</v>
          </cell>
          <cell r="K371" t="str">
            <v>kwainge kwakaipisisa, kwainge kwakaipawo, kwainge kwakanakawo</v>
          </cell>
          <cell r="L371" t="str">
            <v>very bad, somewhat bad, somewhat good</v>
          </cell>
          <cell r="M371" t="str">
            <v/>
          </cell>
        </row>
        <row r="372">
          <cell r="A372" t="str">
            <v>disclosureExperience</v>
          </cell>
          <cell r="K372" t="str">
            <v>kwainge kwakaipisisa, kwainge kwakaipawo, kwainge kwakanakawo, kwainge kwakanakisisa</v>
          </cell>
          <cell r="L372" t="str">
            <v>very bad, somewhat bad, somewhat good, very good</v>
          </cell>
          <cell r="M372" t="str">
            <v/>
          </cell>
        </row>
        <row r="373">
          <cell r="A373" t="str">
            <v>disclosureExperience</v>
          </cell>
          <cell r="K373" t="str">
            <v>kwainge kwakaipisisa, kwainge kwakaipawo, kwainge kwakanakawo, kwainge kwakanakisisa, handizive</v>
          </cell>
          <cell r="L373" t="str">
            <v>very bad, somewhat bad, somewhat good, very good, dk</v>
          </cell>
          <cell r="M373" t="str">
            <v>Last</v>
          </cell>
        </row>
        <row r="374">
          <cell r="A374" t="str">
            <v>reaction</v>
          </cell>
          <cell r="K374" t="str">
            <v>zvakanyanya</v>
          </cell>
          <cell r="L374" t="str">
            <v>a lot</v>
          </cell>
          <cell r="M374" t="str">
            <v/>
          </cell>
        </row>
        <row r="375">
          <cell r="A375" t="str">
            <v>reaction</v>
          </cell>
          <cell r="K375" t="str">
            <v>zvakanyanya, zvakanyanyawo</v>
          </cell>
          <cell r="L375" t="str">
            <v>a lot, somewhat</v>
          </cell>
          <cell r="M375" t="str">
            <v/>
          </cell>
        </row>
        <row r="376">
          <cell r="A376" t="str">
            <v>reaction</v>
          </cell>
          <cell r="K376" t="str">
            <v>zvakanyanya, zvakanyanyawo, zvisina kunyanya</v>
          </cell>
          <cell r="L376" t="str">
            <v>a lot, somewhat, not very much</v>
          </cell>
          <cell r="M376" t="str">
            <v/>
          </cell>
        </row>
        <row r="377">
          <cell r="A377" t="str">
            <v>reaction</v>
          </cell>
          <cell r="K377" t="str">
            <v>zvakanyanya, zvakanyanyawo, zvisina kunyanya, kwete zvachose</v>
          </cell>
          <cell r="L377" t="str">
            <v>a lot, somewhat, not very much, not at all</v>
          </cell>
          <cell r="M377" t="str">
            <v/>
          </cell>
        </row>
        <row r="378">
          <cell r="A378" t="str">
            <v>reaction</v>
          </cell>
          <cell r="K378" t="str">
            <v>zvakanyanya, zvakanyanyawo, zvisina kunyanya, kwete zvachose, handizive</v>
          </cell>
          <cell r="L378" t="str">
            <v>a lot, somewhat, not very much, not at all, dk</v>
          </cell>
          <cell r="M378" t="str">
            <v>Last</v>
          </cell>
        </row>
        <row r="379">
          <cell r="A379" t="str">
            <v>reactionTime</v>
          </cell>
          <cell r="K379" t="str">
            <v>kasingasvike zuva rimwe chete</v>
          </cell>
          <cell r="L379" t="str">
            <v>less than one day</v>
          </cell>
          <cell r="M379" t="str">
            <v/>
          </cell>
        </row>
        <row r="380">
          <cell r="A380" t="str">
            <v>reactionTime</v>
          </cell>
          <cell r="K380" t="str">
            <v>kasingasvike zuva rimwe chete, zuva rimwe kana mazuva maviri</v>
          </cell>
          <cell r="L380" t="str">
            <v>less than one day, 1-2 days</v>
          </cell>
          <cell r="M380" t="str">
            <v/>
          </cell>
        </row>
        <row r="381">
          <cell r="A381" t="str">
            <v>reactionTime</v>
          </cell>
          <cell r="K381" t="str">
            <v>kasingasvike zuva rimwe chete, zuva rimwe kana mazuva maviri, svondo rimwe chete</v>
          </cell>
          <cell r="L381" t="str">
            <v>less than one day, 1-2 days, a week</v>
          </cell>
          <cell r="M381" t="str">
            <v/>
          </cell>
        </row>
        <row r="382">
          <cell r="A382" t="str">
            <v>reactionTime</v>
          </cell>
          <cell r="K382" t="str">
            <v>kasingasvike zuva rimwe chete, zuva rimwe kana mazuva maviri, svondo rimwe chete, kudarika svondo rimwe chete</v>
          </cell>
          <cell r="L382" t="str">
            <v>less than one day, 1-2 days, a week, more than a week</v>
          </cell>
          <cell r="M382" t="str">
            <v/>
          </cell>
        </row>
        <row r="383">
          <cell r="A383" t="str">
            <v>reactionTime</v>
          </cell>
          <cell r="K383" t="str">
            <v>kasingasvike zuva rimwe chete, zuva rimwe kana mazuva maviri, svondo rimwe chete, kudarika svondo rimwe chete, mwedzi mumwe chete</v>
          </cell>
          <cell r="L383" t="str">
            <v>less than one day, 1-2 days, a week, more than a week, a month</v>
          </cell>
          <cell r="M383" t="str">
            <v/>
          </cell>
        </row>
        <row r="384">
          <cell r="A384" t="str">
            <v>reactionTime</v>
          </cell>
          <cell r="K384" t="str">
            <v>kasingasvike zuva rimwe chete, zuva rimwe kana mazuva maviri, svondo rimwe chete, kudarika svondo rimwe chete, mwedzi mumwe chete, kudarika mwedzi mumwe chete</v>
          </cell>
          <cell r="L384" t="str">
            <v>less than one day, 1-2 days, a week, more than a week, a month, more than a month</v>
          </cell>
          <cell r="M384" t="str">
            <v/>
          </cell>
        </row>
        <row r="385">
          <cell r="A385" t="str">
            <v>reactionTime</v>
          </cell>
          <cell r="K385" t="str">
            <v>kasingasvike zuva rimwe chete, zuva rimwe kana mazuva maviri, svondo rimwe chete, kudarika svondo rimwe chete, mwedzi mumwe chete, kudarika mwedzi mumwe chete, achiri kunzwa izvi</v>
          </cell>
          <cell r="L385" t="str">
            <v>less than one day, 1-2 days, a week, more than a week, a month, more than a month, still feels this way</v>
          </cell>
          <cell r="M385" t="str">
            <v/>
          </cell>
        </row>
        <row r="386">
          <cell r="A386" t="str">
            <v>reactionTime</v>
          </cell>
          <cell r="K386" t="str">
            <v>kasingasvike zuva rimwe chete, zuva rimwe kana mazuva maviri, svondo rimwe chete, kudarika svondo rimwe chete, mwedzi mumwe chete, kudarika mwedzi mumwe chete, achiri kunzwa izvi, handizive</v>
          </cell>
          <cell r="L386" t="str">
            <v>less than one day, 1-2 days, a week, more than a week, a month, more than a month, still feels this way, dk</v>
          </cell>
          <cell r="M386" t="str">
            <v>Last</v>
          </cell>
        </row>
        <row r="387">
          <cell r="A387" t="str">
            <v>acceptTime</v>
          </cell>
          <cell r="K387" t="str">
            <v>kasingasvike zuva rimwe chete</v>
          </cell>
          <cell r="L387" t="str">
            <v>less than one day</v>
          </cell>
          <cell r="M387" t="str">
            <v/>
          </cell>
        </row>
        <row r="388">
          <cell r="A388" t="str">
            <v>acceptTime</v>
          </cell>
          <cell r="K388" t="str">
            <v>kasingasvike zuva rimwe chete, zuva rimwe kana mazuva maviri</v>
          </cell>
          <cell r="L388" t="str">
            <v>less than one day, 1-2 days</v>
          </cell>
          <cell r="M388" t="str">
            <v/>
          </cell>
        </row>
        <row r="389">
          <cell r="A389" t="str">
            <v>acceptTime</v>
          </cell>
          <cell r="K389" t="str">
            <v>kasingasvike zuva rimwe chete, zuva rimwe kana mazuva maviri, svondo rimwe chete</v>
          </cell>
          <cell r="L389" t="str">
            <v>less than one day, 1-2 days, a week</v>
          </cell>
          <cell r="M389" t="str">
            <v/>
          </cell>
        </row>
        <row r="390">
          <cell r="A390" t="str">
            <v>acceptTime</v>
          </cell>
          <cell r="K390" t="str">
            <v>kasingasvike zuva rimwe chete, zuva rimwe kana mazuva maviri, svondo rimwe chete, kudarika svondo rimwe chete</v>
          </cell>
          <cell r="L390" t="str">
            <v>less than one day, 1-2 days, a week, more than a week</v>
          </cell>
          <cell r="M390" t="str">
            <v/>
          </cell>
        </row>
        <row r="391">
          <cell r="A391" t="str">
            <v>acceptTime</v>
          </cell>
          <cell r="K391" t="str">
            <v>kasingasvike zuva rimwe chete, zuva rimwe kana mazuva maviri, svondo rimwe chete, kudarika svondo rimwe chete, mwedzi mumwe chete</v>
          </cell>
          <cell r="L391" t="str">
            <v>less than one day, 1-2 days, a week, more than a week, a month</v>
          </cell>
          <cell r="M391" t="str">
            <v/>
          </cell>
        </row>
        <row r="392">
          <cell r="A392" t="str">
            <v>acceptTime</v>
          </cell>
          <cell r="K392" t="str">
            <v>kasingasvike zuva rimwe chete, zuva rimwe kana mazuva maviri, svondo rimwe chete, kudarika svondo rimwe chete, mwedzi mumwe chete, kudarika mwedzi mumwe chete</v>
          </cell>
          <cell r="L392" t="str">
            <v>less than one day, 1-2 days, a week, more than a week, a month, more than a month</v>
          </cell>
          <cell r="M392" t="str">
            <v/>
          </cell>
        </row>
        <row r="393">
          <cell r="A393" t="str">
            <v>acceptTime</v>
          </cell>
          <cell r="K393" t="str">
            <v>kasingasvike zuva rimwe chete, zuva rimwe kana mazuva maviri, svondo rimwe chete, kudarika svondo rimwe chete, mwedzi mumwe chete, kudarika mwedzi mumwe chete, handizive</v>
          </cell>
          <cell r="L393" t="str">
            <v>less than one day, 1-2 days, a week, more than a week, a month, more than a month, dk</v>
          </cell>
          <cell r="M393" t="str">
            <v>Last</v>
          </cell>
        </row>
        <row r="394">
          <cell r="A394" t="str">
            <v>adherence</v>
          </cell>
          <cell r="K394" t="str">
            <v>zvakashata</v>
          </cell>
          <cell r="L394" t="str">
            <v>worse</v>
          </cell>
          <cell r="M394" t="str">
            <v/>
          </cell>
        </row>
        <row r="395">
          <cell r="A395" t="str">
            <v>adherence</v>
          </cell>
          <cell r="K395" t="str">
            <v>zvakashata, zviri nani</v>
          </cell>
          <cell r="L395" t="str">
            <v>worse, better</v>
          </cell>
          <cell r="M395" t="str">
            <v/>
          </cell>
        </row>
        <row r="396">
          <cell r="A396" t="str">
            <v>adherence</v>
          </cell>
          <cell r="K396" t="str">
            <v>zvakashata, zviri nani, zvimwe chete</v>
          </cell>
          <cell r="L396" t="str">
            <v>worse, better, same</v>
          </cell>
          <cell r="M396" t="str">
            <v/>
          </cell>
        </row>
        <row r="397">
          <cell r="A397" t="str">
            <v>adherence</v>
          </cell>
          <cell r="K397" t="str">
            <v>zvakashata, zviri nani, zvimwe chete, handizive</v>
          </cell>
          <cell r="L397" t="str">
            <v>worse, better, same, dk</v>
          </cell>
          <cell r="M397" t="str">
            <v>Last</v>
          </cell>
        </row>
        <row r="398">
          <cell r="A398" t="str">
            <v>goodAge</v>
          </cell>
          <cell r="K398" t="str">
            <v>Zera rakanaka</v>
          </cell>
          <cell r="L398" t="str">
            <v>good age</v>
          </cell>
          <cell r="M398" t="str">
            <v/>
          </cell>
        </row>
        <row r="399">
          <cell r="A399" t="str">
            <v>goodAge</v>
          </cell>
          <cell r="K399" t="str">
            <v>Zera rakanaka, ndaifanirwa kunge ndakakurumidza kumuudza paamire paHIV</v>
          </cell>
          <cell r="L399" t="str">
            <v>good age, should have disclosed sooner</v>
          </cell>
          <cell r="M399" t="str">
            <v/>
          </cell>
        </row>
        <row r="400">
          <cell r="A400" t="str">
            <v>goodAge</v>
          </cell>
          <cell r="K400" t="str">
            <v>Zera rakanaka, ndaifanirwa kunge ndakakurumidza kumuudza paamire paHIV, ndaifanirwa kumira kusvikira mwana ati kurei</v>
          </cell>
          <cell r="L400" t="str">
            <v>good age, should have disclosed sooner, should have waited until child was older</v>
          </cell>
          <cell r="M400" t="str">
            <v/>
          </cell>
        </row>
        <row r="401">
          <cell r="A401" t="str">
            <v>goodAge</v>
          </cell>
          <cell r="K401" t="str">
            <v>Zera rakanaka, ndaifanirwa kunge ndakakurumidza kumuudza paamire paHIV, ndaifanirwa kumira kusvikira mwana ati kurei, handizive</v>
          </cell>
          <cell r="L401" t="str">
            <v>good age, should have disclosed sooner, should have waited until child was older, dk</v>
          </cell>
          <cell r="M401" t="str">
            <v>Last</v>
          </cell>
        </row>
        <row r="402">
          <cell r="A402" t="str">
            <v>phq99</v>
          </cell>
          <cell r="K402" t="str">
            <v>yes</v>
          </cell>
          <cell r="L402" t="str">
            <v>yes</v>
          </cell>
          <cell r="M402" t="str">
            <v/>
          </cell>
        </row>
        <row r="403">
          <cell r="A403" t="str">
            <v>phq99</v>
          </cell>
          <cell r="K403" t="str">
            <v>yes, no</v>
          </cell>
          <cell r="L403" t="str">
            <v>yes, no</v>
          </cell>
          <cell r="M403" t="str">
            <v/>
          </cell>
        </row>
        <row r="404">
          <cell r="A404" t="str">
            <v>phq99</v>
          </cell>
          <cell r="K404" t="str">
            <v>yes, no, I misspoke</v>
          </cell>
          <cell r="L404" t="str">
            <v>yes, no, I misspoke</v>
          </cell>
          <cell r="M404" t="str">
            <v>Last</v>
          </cell>
        </row>
        <row r="405">
          <cell r="A405" t="str">
            <v>replaceRel</v>
          </cell>
          <cell r="K405" t="str">
            <v>son or daughter (biological)</v>
          </cell>
          <cell r="L405" t="str">
            <v>son or daughter (biological)</v>
          </cell>
          <cell r="M405" t="str">
            <v/>
          </cell>
        </row>
        <row r="406">
          <cell r="A406" t="str">
            <v>replaceRel</v>
          </cell>
          <cell r="K406" t="str">
            <v>son or daughter (biological), son or daughter (in law)</v>
          </cell>
          <cell r="L406" t="str">
            <v>son or daughter (biological), son or daughter (in law)</v>
          </cell>
          <cell r="M406" t="str">
            <v/>
          </cell>
        </row>
        <row r="407">
          <cell r="A407" t="str">
            <v>replaceRel</v>
          </cell>
          <cell r="K407" t="str">
            <v>son or daughter (biological), son or daughter (in law), adopted_foster_step</v>
          </cell>
          <cell r="L407" t="str">
            <v>son or daughter (biological), son or daughter (in law), adopted_foster_step</v>
          </cell>
          <cell r="M407" t="str">
            <v/>
          </cell>
        </row>
        <row r="408">
          <cell r="A408" t="str">
            <v>replaceRel</v>
          </cell>
          <cell r="K408" t="str">
            <v>son or daughter (biological), son or daughter (in law), adopted_foster_step, grandchild</v>
          </cell>
          <cell r="L408" t="str">
            <v>son or daughter (biological), son or daughter (in law), adopted_foster_step, grandchild</v>
          </cell>
          <cell r="M408" t="str">
            <v/>
          </cell>
        </row>
        <row r="409">
          <cell r="A409" t="str">
            <v>replaceRel</v>
          </cell>
          <cell r="K409" t="str">
            <v>son or daughter (biological), son or daughter (in law), adopted_foster_step, grandchild, brother or sister</v>
          </cell>
          <cell r="L409" t="str">
            <v>son or daughter (biological), son or daughter (in law), adopted_foster_step, grandchild, brother or sister</v>
          </cell>
          <cell r="M409" t="str">
            <v/>
          </cell>
        </row>
        <row r="410">
          <cell r="A410" t="str">
            <v>replaceRel</v>
          </cell>
          <cell r="K410" t="str">
            <v>son or daughter (biological), son or daughter (in law), adopted_foster_step, grandchild, brother or sister, other relative</v>
          </cell>
          <cell r="L410" t="str">
            <v>son or daughter (biological), son or daughter (in law), adopted_foster_step, grandchild, brother or sister, other relative</v>
          </cell>
          <cell r="M410" t="str">
            <v/>
          </cell>
        </row>
        <row r="411">
          <cell r="A411" t="str">
            <v>replaceRel</v>
          </cell>
          <cell r="K411" t="str">
            <v>son or daughter (biological), son or daughter (in law), adopted_foster_step, grandchild, brother or sister, other relative, not related</v>
          </cell>
          <cell r="L411" t="str">
            <v>son or daughter (biological), son or daughter (in law), adopted_foster_step, grandchild, brother or sister, other relative, not related</v>
          </cell>
          <cell r="M411" t="str">
            <v>Last</v>
          </cell>
        </row>
        <row r="412">
          <cell r="A412" t="str">
            <v>noTime</v>
          </cell>
          <cell r="K412" t="str">
            <v>Yes, the caregiver had no time to prepare child</v>
          </cell>
          <cell r="L412" t="str">
            <v>Yes, the caregiver had no time to prepare child</v>
          </cell>
          <cell r="M412" t="str">
            <v>Last</v>
          </cell>
        </row>
        <row r="413">
          <cell r="A413" t="str">
            <v>learnedHIV</v>
          </cell>
          <cell r="K413" t="str">
            <v>Yes, child learned on same day I learned</v>
          </cell>
          <cell r="L413" t="str">
            <v>Yes, child learned on same day I learned</v>
          </cell>
          <cell r="M413" t="str">
            <v/>
          </cell>
        </row>
        <row r="414">
          <cell r="A414" t="str">
            <v>learnedHIV</v>
          </cell>
          <cell r="K414" t="str">
            <v>Yes, child learned on same day I learned, No, I learned BEFORE child</v>
          </cell>
          <cell r="L414" t="str">
            <v>Yes, child learned on same day I learned, No, I learned BEFORE child</v>
          </cell>
          <cell r="M414" t="str">
            <v/>
          </cell>
        </row>
        <row r="415">
          <cell r="A415" t="str">
            <v>learnedHIV</v>
          </cell>
          <cell r="K415" t="str">
            <v>Yes, child learned on same day I learned, No, I learned BEFORE child, [[No, I learned AFTER child]]</v>
          </cell>
          <cell r="L415" t="str">
            <v>Yes, child learned on same day I learned, No, I learned BEFORE child, [[No, I learned AFTER child]]</v>
          </cell>
          <cell r="M415" t="e">
            <v>#REF!</v>
          </cell>
        </row>
        <row r="416">
          <cell r="A416" t="str">
            <v>doesKnowWhen</v>
          </cell>
        </row>
        <row r="417">
          <cell r="A417" t="str">
            <v>doesKnowWhen</v>
          </cell>
        </row>
        <row r="418">
          <cell r="A418" t="str">
            <v>doesKnowWhen</v>
          </cell>
        </row>
        <row r="419">
          <cell r="A419" t="str">
            <v>doesKnowWhen</v>
          </cell>
        </row>
        <row r="420">
          <cell r="A420" t="str">
            <v>doesKnowWhen</v>
          </cell>
        </row>
        <row r="421">
          <cell r="A421" t="str">
            <v>doesKnowWhen</v>
          </cell>
        </row>
        <row r="422">
          <cell r="A422" t="str">
            <v>doesKnowWhen</v>
          </cell>
        </row>
        <row r="423">
          <cell r="A423" t="str">
            <v>doesKnowWhen</v>
          </cell>
        </row>
        <row r="424">
          <cell r="A424" t="str">
            <v>doesKnowWhen</v>
          </cell>
        </row>
        <row r="425">
          <cell r="A425" t="str">
            <v>doesKnowWhen</v>
          </cell>
        </row>
        <row r="426">
          <cell r="A426" t="str">
            <v>ynrw</v>
          </cell>
        </row>
        <row r="427">
          <cell r="A427" t="str">
            <v>ynrw</v>
          </cell>
        </row>
        <row r="428">
          <cell r="A428" t="str">
            <v>ynrw</v>
          </cell>
        </row>
        <row r="429">
          <cell r="A429" t="str">
            <v>ynrw</v>
          </cell>
        </row>
      </sheetData>
      <sheetData sheetId="6"/>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asures"/>
      <sheetName val="items"/>
      <sheetName val="adapt"/>
      <sheetName val="survey"/>
      <sheetName val="choices"/>
      <sheetName val="menus"/>
      <sheetName val="cormat"/>
    </sheetNames>
    <sheetDataSet>
      <sheetData sheetId="0" refreshError="1"/>
      <sheetData sheetId="1">
        <row r="2">
          <cell r="A2" t="str">
            <v>MISC_i1</v>
          </cell>
          <cell r="B2" t="str">
            <v xml:space="preserve">Before we begin, I want to remind you that there are no right or wrong answers to the questions I will ask you. I'll say this several times throughout our time together today, and I really mean it. </v>
          </cell>
          <cell r="C2" t="str">
            <v>Tisati tatanga, ndiri kuda kukuyeuchidzai kuti hapana mhinduro dzakanaka kana kuipa pamibvunzo yandichakubvunzai. Ndicharamba ndichidzokorora mashoko aya patichataura zuva ranhasi, uye ndinonyatsorevesa.</v>
          </cell>
          <cell r="D2" t="str">
            <v>MISC</v>
          </cell>
          <cell r="G2" t="str">
            <v>_i1</v>
          </cell>
          <cell r="I2" t="str">
            <v>all</v>
          </cell>
          <cell r="J2" t="str">
            <v>all</v>
          </cell>
          <cell r="M2">
            <v>1</v>
          </cell>
          <cell r="O2" t="e">
            <v>#N/A</v>
          </cell>
          <cell r="P2" t="e">
            <v>#N/A</v>
          </cell>
          <cell r="Q2" t="str">
            <v>no</v>
          </cell>
          <cell r="R2" t="str">
            <v>no</v>
          </cell>
          <cell r="S2" t="str">
            <v xml:space="preserve">Before we begin, I want to remind you that there are no right or wrong answers to the questions I will ask you. I'll say this several times throughout our time together today, and I really mean it. </v>
          </cell>
          <cell r="T2" t="str">
            <v>Tisati tatanga, ndiri kuda kukuyeuchidzai kuti hapana mhinduro dzakanaka kana kuipa pamibvunzo yandichakubvunzai. Ndicharamba ndichidzokorora mashoko aya patichataura zuva ranhasi, uye ndinonyatsorevesa.</v>
          </cell>
        </row>
        <row r="3">
          <cell r="A3" t="str">
            <v>MISC_i2a</v>
          </cell>
          <cell r="B3" t="str">
            <v>I want you to answer freely, so I'll remind you that we will not link your name to your answers. You can trust that what you tell me will remain private. However, the choice to respond is always yours.</v>
          </cell>
          <cell r="C3" t="str">
            <v>Ndiri kuda kuti mupindure makasununguka, saka ndichakuyeuchidzai zvakare kuti hatinanganidzi zita renyu nemhinduro dzenyu. Munofanira kuva nechokwadi chekuti zvamuchandiudza hazviudzwi mumwe munhu.</v>
          </cell>
          <cell r="D3" t="str">
            <v>MISC</v>
          </cell>
          <cell r="G3" t="str">
            <v>_i2a</v>
          </cell>
          <cell r="I3" t="str">
            <v>all</v>
          </cell>
          <cell r="J3" t="str">
            <v>all</v>
          </cell>
          <cell r="M3">
            <v>1</v>
          </cell>
          <cell r="O3" t="e">
            <v>#N/A</v>
          </cell>
          <cell r="P3" t="e">
            <v>#N/A</v>
          </cell>
          <cell r="Q3" t="str">
            <v>no</v>
          </cell>
          <cell r="R3" t="str">
            <v>no</v>
          </cell>
          <cell r="S3" t="str">
            <v>I want you to answer freely, so I'll remind you that we will not link your name to your answers. You can trust that what you tell me will remain private. However, the choice to respond is always yours.</v>
          </cell>
          <cell r="T3" t="str">
            <v>Ndiri kuda kuti mupindure makasununguka, saka ndichakuyeuchidzai zvakare kuti hatinanganidzi zita renyu nemhinduro dzenyu. Munofanira kuva nechokwadi chekuti zvamuchandiudza hazviudzwi mumwe munhu.</v>
          </cell>
        </row>
        <row r="4">
          <cell r="A4" t="str">
            <v>MISC_2b</v>
          </cell>
          <cell r="B4" t="str">
            <v>If there is a question that you do not want to answer, you can just tell me to skip it.</v>
          </cell>
          <cell r="C4" t="str">
            <v>Zvichakadaro, ndimi munosarudza kupindura kana kusapindura. Kana paine mubvunzo wamunenge musingadi kupindura, munongondiudza kuti ndiende pane unotevera.</v>
          </cell>
          <cell r="D4" t="str">
            <v>MISC</v>
          </cell>
          <cell r="G4" t="str">
            <v>_2b</v>
          </cell>
          <cell r="I4" t="str">
            <v>all</v>
          </cell>
          <cell r="J4" t="str">
            <v>all</v>
          </cell>
          <cell r="M4">
            <v>1</v>
          </cell>
          <cell r="O4" t="e">
            <v>#N/A</v>
          </cell>
          <cell r="P4" t="e">
            <v>#N/A</v>
          </cell>
          <cell r="Q4" t="str">
            <v>no</v>
          </cell>
          <cell r="R4" t="str">
            <v>no</v>
          </cell>
          <cell r="S4" t="str">
            <v>If there is a question that you do not want to answer, you can just tell me to skip it.</v>
          </cell>
          <cell r="T4" t="str">
            <v>Zvichakadaro, ndimi munosarudza kupindura kana kusapindura. Kana paine mubvunzo wamunenge musingadi kupindura, munongondiudza kuti ndiende pane unotevera.</v>
          </cell>
        </row>
        <row r="5">
          <cell r="A5" t="str">
            <v>MISC_i3</v>
          </cell>
          <cell r="B5" t="str">
            <v>Let's start with a few questions about your household.</v>
          </cell>
          <cell r="C5" t="str">
            <v>Ndatitange nemibvunzo mishomanana yepamba penyu.</v>
          </cell>
          <cell r="D5" t="str">
            <v>MISC</v>
          </cell>
          <cell r="G5" t="str">
            <v>_i3</v>
          </cell>
          <cell r="I5" t="str">
            <v>all</v>
          </cell>
          <cell r="J5" t="str">
            <v>all</v>
          </cell>
          <cell r="M5">
            <v>1</v>
          </cell>
          <cell r="O5">
            <v>0</v>
          </cell>
          <cell r="P5" t="str">
            <v>Ngatitange nemibvunzo mishomanana yepamba penyu.</v>
          </cell>
          <cell r="Q5" t="str">
            <v>no</v>
          </cell>
          <cell r="R5" t="str">
            <v>yes</v>
          </cell>
          <cell r="S5" t="str">
            <v>Let's start with a few questions about your household.</v>
          </cell>
          <cell r="T5" t="str">
            <v>Ngatitange nemibvunzo mishomanana yepamba penyu.</v>
          </cell>
        </row>
        <row r="6">
          <cell r="A6" t="str">
            <v>MISC1</v>
          </cell>
          <cell r="B6" t="str">
            <v>How many people live in your household? By this I mean the people who usually sleep in your household dwelling and eat together. [do NOT count the respondent]</v>
          </cell>
          <cell r="C6" t="str">
            <v>Vanhu vangani vanogara pamba penyu? Apa ndinoreva vanhu vanowanzorara pamba penyu uye vanodya pamwe chete. [do NOT count the respondent]</v>
          </cell>
          <cell r="D6" t="str">
            <v>MISC</v>
          </cell>
          <cell r="E6" t="str">
            <v>family structure</v>
          </cell>
          <cell r="G6">
            <v>1</v>
          </cell>
          <cell r="I6" t="str">
            <v>all</v>
          </cell>
          <cell r="J6" t="str">
            <v>all</v>
          </cell>
          <cell r="M6">
            <v>1</v>
          </cell>
          <cell r="N6" t="str">
            <v>DHS gets through a household roster</v>
          </cell>
          <cell r="O6" t="e">
            <v>#N/A</v>
          </cell>
          <cell r="P6" t="e">
            <v>#N/A</v>
          </cell>
          <cell r="Q6" t="str">
            <v>no</v>
          </cell>
          <cell r="R6" t="str">
            <v>no</v>
          </cell>
          <cell r="S6" t="str">
            <v>How many people live in your household? By this I mean the people who usually sleep in your household dwelling and eat together. [do NOT count the respondent]</v>
          </cell>
          <cell r="T6" t="str">
            <v>Vanhu vangani vanogara pamba penyu? Apa ndinoreva vanhu vanowanzorara pamba penyu uye vanodya pamwe chete. [do NOT count the respondent]</v>
          </cell>
        </row>
        <row r="7">
          <cell r="A7" t="str">
            <v>MISC_i4</v>
          </cell>
          <cell r="B7" t="str">
            <v>Please list each person [do NOT list the respondent]</v>
          </cell>
          <cell r="C7" t="str">
            <v>Ndapota, ndiudzei munhu mumwe nemumwe. [do NOT list the respondent]</v>
          </cell>
          <cell r="D7" t="str">
            <v>MISC</v>
          </cell>
          <cell r="G7" t="str">
            <v>_i4</v>
          </cell>
          <cell r="I7" t="str">
            <v>all</v>
          </cell>
          <cell r="J7" t="str">
            <v>all</v>
          </cell>
          <cell r="M7">
            <v>1</v>
          </cell>
          <cell r="O7" t="e">
            <v>#N/A</v>
          </cell>
          <cell r="P7" t="e">
            <v>#N/A</v>
          </cell>
          <cell r="Q7" t="str">
            <v>no</v>
          </cell>
          <cell r="R7" t="str">
            <v>no</v>
          </cell>
          <cell r="S7" t="str">
            <v>Please list each person [do NOT list the respondent]</v>
          </cell>
          <cell r="T7" t="str">
            <v>Ndapota, ndiudzei munhu mumwe nemumwe. [do NOT list the respondent]</v>
          </cell>
        </row>
        <row r="8">
          <cell r="A8" t="str">
            <v>DHS7H2</v>
          </cell>
          <cell r="B8" t="str">
            <v>Name</v>
          </cell>
          <cell r="C8" t="str">
            <v>Zita.</v>
          </cell>
          <cell r="D8" t="str">
            <v>DHS7H</v>
          </cell>
          <cell r="E8" t="str">
            <v>family structure</v>
          </cell>
          <cell r="F8">
            <v>31</v>
          </cell>
          <cell r="G8">
            <v>2</v>
          </cell>
          <cell r="I8" t="str">
            <v>all</v>
          </cell>
          <cell r="J8" t="str">
            <v>all</v>
          </cell>
          <cell r="M8">
            <v>1</v>
          </cell>
          <cell r="O8" t="e">
            <v>#N/A</v>
          </cell>
          <cell r="P8" t="e">
            <v>#N/A</v>
          </cell>
          <cell r="Q8" t="str">
            <v>no</v>
          </cell>
          <cell r="R8" t="str">
            <v>no</v>
          </cell>
          <cell r="S8" t="str">
            <v>Name</v>
          </cell>
          <cell r="T8" t="str">
            <v>Zita.</v>
          </cell>
        </row>
        <row r="9">
          <cell r="A9" t="str">
            <v>DHS7H3</v>
          </cell>
          <cell r="B9" t="str">
            <v>Relationship to you</v>
          </cell>
          <cell r="C9" t="str">
            <v>Ukama hwenyu naye.</v>
          </cell>
          <cell r="D9" t="str">
            <v>DHS7H</v>
          </cell>
          <cell r="E9" t="str">
            <v>family structure</v>
          </cell>
          <cell r="F9">
            <v>31</v>
          </cell>
          <cell r="G9">
            <v>3</v>
          </cell>
          <cell r="H9" t="str">
            <v>relToYou</v>
          </cell>
          <cell r="I9" t="str">
            <v>all</v>
          </cell>
          <cell r="J9" t="str">
            <v>all</v>
          </cell>
          <cell r="M9">
            <v>1</v>
          </cell>
          <cell r="N9" t="str">
            <v>DHS is relation to head</v>
          </cell>
          <cell r="O9" t="e">
            <v>#N/A</v>
          </cell>
          <cell r="P9" t="e">
            <v>#N/A</v>
          </cell>
          <cell r="Q9" t="str">
            <v>no</v>
          </cell>
          <cell r="R9" t="str">
            <v>no</v>
          </cell>
          <cell r="S9" t="str">
            <v>Relationship to you</v>
          </cell>
          <cell r="T9" t="str">
            <v>Ukama hwenyu naye.</v>
          </cell>
        </row>
        <row r="10">
          <cell r="A10" t="str">
            <v>DHS7H4</v>
          </cell>
          <cell r="B10" t="str">
            <v>Sex</v>
          </cell>
          <cell r="C10" t="str">
            <v>Munhurume/munhukadzi</v>
          </cell>
          <cell r="D10" t="str">
            <v>DHS7H</v>
          </cell>
          <cell r="E10" t="str">
            <v>family structure</v>
          </cell>
          <cell r="F10">
            <v>31</v>
          </cell>
          <cell r="G10">
            <v>4</v>
          </cell>
          <cell r="H10" t="str">
            <v>female</v>
          </cell>
          <cell r="I10" t="str">
            <v>all</v>
          </cell>
          <cell r="J10" t="str">
            <v>all</v>
          </cell>
          <cell r="M10">
            <v>1</v>
          </cell>
          <cell r="O10" t="e">
            <v>#N/A</v>
          </cell>
          <cell r="P10" t="e">
            <v>#N/A</v>
          </cell>
          <cell r="Q10" t="str">
            <v>no</v>
          </cell>
          <cell r="R10" t="str">
            <v>no</v>
          </cell>
          <cell r="S10" t="str">
            <v>Sex</v>
          </cell>
          <cell r="T10" t="str">
            <v>Munhurume/munhukadzi</v>
          </cell>
        </row>
        <row r="11">
          <cell r="A11" t="str">
            <v>DHS7H7</v>
          </cell>
          <cell r="B11" t="str">
            <v>Age [if unknown, give approximate age]</v>
          </cell>
          <cell r="C11" t="str">
            <v>Makore ake [if unknown, give approximate age]</v>
          </cell>
          <cell r="D11" t="str">
            <v>DHS7H</v>
          </cell>
          <cell r="E11" t="str">
            <v>family structure</v>
          </cell>
          <cell r="F11">
            <v>31</v>
          </cell>
          <cell r="G11">
            <v>7</v>
          </cell>
          <cell r="I11" t="str">
            <v>all</v>
          </cell>
          <cell r="J11" t="str">
            <v>all</v>
          </cell>
          <cell r="M11">
            <v>1</v>
          </cell>
          <cell r="O11" t="e">
            <v>#N/A</v>
          </cell>
          <cell r="P11" t="e">
            <v>#N/A</v>
          </cell>
          <cell r="Q11" t="str">
            <v>no</v>
          </cell>
          <cell r="R11" t="str">
            <v>no</v>
          </cell>
          <cell r="S11" t="str">
            <v>Age [if unknown, give approximate age]</v>
          </cell>
          <cell r="T11" t="str">
            <v>Makore ake [if unknown, give approximate age]</v>
          </cell>
        </row>
        <row r="12">
          <cell r="A12" t="str">
            <v>DHS7H101</v>
          </cell>
          <cell r="B12" t="str">
            <v>What is the main source of drinking water for members of your household?</v>
          </cell>
          <cell r="C12" t="str">
            <v>Mvura yamunonwa pamba penyu inobva pai?</v>
          </cell>
          <cell r="D12" t="str">
            <v>DHS7H</v>
          </cell>
          <cell r="E12" t="str">
            <v>socioeconomic status</v>
          </cell>
          <cell r="F12">
            <v>76</v>
          </cell>
          <cell r="G12">
            <v>101</v>
          </cell>
          <cell r="H12" t="str">
            <v>water</v>
          </cell>
          <cell r="I12" t="str">
            <v>all</v>
          </cell>
          <cell r="J12" t="str">
            <v>all</v>
          </cell>
          <cell r="M12">
            <v>1</v>
          </cell>
          <cell r="O12" t="e">
            <v>#N/A</v>
          </cell>
          <cell r="P12" t="e">
            <v>#N/A</v>
          </cell>
          <cell r="Q12" t="str">
            <v>no</v>
          </cell>
          <cell r="R12" t="str">
            <v>no</v>
          </cell>
          <cell r="S12" t="str">
            <v>What is the main source of drinking water for members of your household?</v>
          </cell>
          <cell r="T12" t="str">
            <v>Mvura yamunonwa pamba penyu inobva pai?</v>
          </cell>
        </row>
        <row r="13">
          <cell r="A13" t="str">
            <v>DHS7H102</v>
          </cell>
          <cell r="B13" t="str">
            <v>What is the main source of water used by your household for other purposes such as cooking and handwashing?</v>
          </cell>
          <cell r="C13" t="str">
            <v>Mvura yamunoshandisa zvimwewo zvakaita sekubika kana kuwacha inobva pai?</v>
          </cell>
          <cell r="D13" t="str">
            <v>DHS7H</v>
          </cell>
          <cell r="E13" t="str">
            <v>socioeconomic status</v>
          </cell>
          <cell r="F13">
            <v>76</v>
          </cell>
          <cell r="G13">
            <v>102</v>
          </cell>
          <cell r="H13" t="str">
            <v>water</v>
          </cell>
          <cell r="I13" t="str">
            <v>all</v>
          </cell>
          <cell r="J13" t="str">
            <v>all</v>
          </cell>
          <cell r="M13">
            <v>1</v>
          </cell>
          <cell r="N13" t="str">
            <v>wealth index</v>
          </cell>
          <cell r="O13" t="e">
            <v>#N/A</v>
          </cell>
          <cell r="P13" t="e">
            <v>#N/A</v>
          </cell>
          <cell r="Q13" t="str">
            <v>no</v>
          </cell>
          <cell r="R13" t="str">
            <v>no</v>
          </cell>
          <cell r="S13" t="str">
            <v>What is the main source of water used by your household for other purposes such as cooking and handwashing?</v>
          </cell>
          <cell r="T13" t="str">
            <v>Mvura yamunoshandisa zvimwewo zvakaita sekubika kana kuwacha inobva pai?</v>
          </cell>
        </row>
        <row r="14">
          <cell r="A14" t="str">
            <v>DHS7H103</v>
          </cell>
          <cell r="B14" t="str">
            <v>Where is that water source located?</v>
          </cell>
          <cell r="C14" t="str">
            <v>Ndekupi kunowanikwa mvura iyoyo?</v>
          </cell>
          <cell r="D14" t="str">
            <v>DHS7H</v>
          </cell>
          <cell r="E14" t="str">
            <v>socioeconomic status</v>
          </cell>
          <cell r="F14">
            <v>76</v>
          </cell>
          <cell r="G14">
            <v>103</v>
          </cell>
          <cell r="H14" t="str">
            <v>where</v>
          </cell>
          <cell r="I14" t="str">
            <v>all</v>
          </cell>
          <cell r="J14" t="str">
            <v>all</v>
          </cell>
          <cell r="M14">
            <v>1</v>
          </cell>
          <cell r="N14" t="str">
            <v>wealth index</v>
          </cell>
          <cell r="O14" t="e">
            <v>#N/A</v>
          </cell>
          <cell r="P14" t="e">
            <v>#N/A</v>
          </cell>
          <cell r="Q14" t="str">
            <v>no</v>
          </cell>
          <cell r="R14" t="str">
            <v>no</v>
          </cell>
          <cell r="S14" t="str">
            <v>Where is that water source located?</v>
          </cell>
          <cell r="T14" t="str">
            <v>Ndekupi kunowanikwa mvura iyoyo?</v>
          </cell>
        </row>
        <row r="15">
          <cell r="A15" t="str">
            <v>DHS7H104</v>
          </cell>
          <cell r="B15" t="str">
            <v>How long does it take to go there, get water, and come back? [in min]</v>
          </cell>
          <cell r="C15" t="str">
            <v>Munhu anotora nguva yakareba sei kuenda ikoko, kuchera mvura nekudzoka? [in min]</v>
          </cell>
          <cell r="D15" t="str">
            <v>DHS7H</v>
          </cell>
          <cell r="E15" t="str">
            <v>socioeconomic status</v>
          </cell>
          <cell r="F15">
            <v>76</v>
          </cell>
          <cell r="G15">
            <v>104</v>
          </cell>
          <cell r="I15" t="str">
            <v>all</v>
          </cell>
          <cell r="J15" t="str">
            <v>all</v>
          </cell>
          <cell r="M15">
            <v>1</v>
          </cell>
          <cell r="N15" t="str">
            <v>wealth index</v>
          </cell>
          <cell r="O15" t="e">
            <v>#N/A</v>
          </cell>
          <cell r="P15" t="e">
            <v>#N/A</v>
          </cell>
          <cell r="Q15" t="str">
            <v>no</v>
          </cell>
          <cell r="R15" t="str">
            <v>no</v>
          </cell>
          <cell r="S15" t="str">
            <v>How long does it take to go there, get water, and come back? [in min]</v>
          </cell>
          <cell r="T15" t="str">
            <v>Munhu anotora nguva yakareba sei kuenda ikoko, kuchera mvura nekudzoka? [in min]</v>
          </cell>
        </row>
        <row r="16">
          <cell r="A16" t="str">
            <v>DHS7H106</v>
          </cell>
          <cell r="B16" t="str">
            <v>In the past two weeks, was the water from this source not available for at least one full day?</v>
          </cell>
          <cell r="C16" t="str">
            <v>MUMASVONDO MAVIRI APFUURA, pane here pakamboshaikwa mvura iyi zvezuva rose?</v>
          </cell>
          <cell r="D16" t="str">
            <v>DHS7H</v>
          </cell>
          <cell r="E16" t="str">
            <v>socioeconomic status</v>
          </cell>
          <cell r="F16">
            <v>76</v>
          </cell>
          <cell r="G16">
            <v>106</v>
          </cell>
          <cell r="H16" t="str">
            <v>yndr</v>
          </cell>
          <cell r="I16" t="str">
            <v>all</v>
          </cell>
          <cell r="J16" t="str">
            <v>all</v>
          </cell>
          <cell r="M16">
            <v>1</v>
          </cell>
          <cell r="N16" t="str">
            <v>wealth index</v>
          </cell>
          <cell r="O16" t="e">
            <v>#N/A</v>
          </cell>
          <cell r="P16" t="e">
            <v>#N/A</v>
          </cell>
          <cell r="Q16" t="str">
            <v>no</v>
          </cell>
          <cell r="R16" t="str">
            <v>no</v>
          </cell>
          <cell r="S16" t="str">
            <v>In the past two weeks, was the water from this source not available for at least one full day?</v>
          </cell>
          <cell r="T16" t="str">
            <v>MUMASVONDO MAVIRI APFUURA, pane here pakamboshaikwa mvura iyi zvezuva rose?</v>
          </cell>
        </row>
        <row r="17">
          <cell r="A17" t="str">
            <v>DHS7H107</v>
          </cell>
          <cell r="B17" t="str">
            <v>Do you do anything to the water to make it safer to drink?</v>
          </cell>
          <cell r="C17" t="str">
            <v>Pane zvamunoita here kumvura iyi kuti isarwarise kana yanwiwa?</v>
          </cell>
          <cell r="D17" t="str">
            <v>DHS7H</v>
          </cell>
          <cell r="E17" t="str">
            <v>socioeconomic status</v>
          </cell>
          <cell r="F17">
            <v>76</v>
          </cell>
          <cell r="G17">
            <v>107</v>
          </cell>
          <cell r="H17" t="str">
            <v>yndr</v>
          </cell>
          <cell r="I17" t="str">
            <v>all</v>
          </cell>
          <cell r="J17" t="str">
            <v>all</v>
          </cell>
          <cell r="M17">
            <v>1</v>
          </cell>
          <cell r="N17" t="str">
            <v>wealth index</v>
          </cell>
          <cell r="O17" t="e">
            <v>#N/A</v>
          </cell>
          <cell r="P17" t="e">
            <v>#N/A</v>
          </cell>
          <cell r="Q17" t="str">
            <v>no</v>
          </cell>
          <cell r="R17" t="str">
            <v>no</v>
          </cell>
          <cell r="S17" t="str">
            <v>Do you do anything to the water to make it safer to drink?</v>
          </cell>
          <cell r="T17" t="str">
            <v>Pane zvamunoita here kumvura iyi kuti isarwarise kana yanwiwa?</v>
          </cell>
        </row>
        <row r="18">
          <cell r="A18" t="str">
            <v>DHS7H108</v>
          </cell>
          <cell r="B18" t="str">
            <v>What do you usually do to make the water safer to drink? [record all mentioned]</v>
          </cell>
          <cell r="C18" t="str">
            <v>Ndezvipi zvamunowanzoita kuti mvura iyi isarwarise kana yanwiwa? [record all mentioned]</v>
          </cell>
          <cell r="D18" t="str">
            <v>DHS7H</v>
          </cell>
          <cell r="E18" t="str">
            <v>socioeconomic status</v>
          </cell>
          <cell r="F18">
            <v>76</v>
          </cell>
          <cell r="G18">
            <v>108</v>
          </cell>
          <cell r="H18" t="str">
            <v>waterTreat</v>
          </cell>
          <cell r="I18" t="str">
            <v>all</v>
          </cell>
          <cell r="J18" t="str">
            <v>all</v>
          </cell>
          <cell r="M18">
            <v>1</v>
          </cell>
          <cell r="N18" t="str">
            <v>wealth index</v>
          </cell>
          <cell r="O18" t="e">
            <v>#N/A</v>
          </cell>
          <cell r="P18" t="e">
            <v>#N/A</v>
          </cell>
          <cell r="Q18" t="str">
            <v>no</v>
          </cell>
          <cell r="R18" t="str">
            <v>no</v>
          </cell>
          <cell r="S18" t="str">
            <v>What do you usually do to make the water safer to drink? [record all mentioned]</v>
          </cell>
          <cell r="T18" t="str">
            <v>Ndezvipi zvamunowanzoita kuti mvura iyi isarwarise kana yanwiwa? [record all mentioned]</v>
          </cell>
        </row>
        <row r="19">
          <cell r="A19" t="str">
            <v>DHS7H109</v>
          </cell>
          <cell r="B19" t="str">
            <v>What kind of toilet facility do members of your household usually use?</v>
          </cell>
          <cell r="C19" t="str">
            <v>Vanhu vepamba penyu vanowanzoshandisa chimbuzi chakaita sei?</v>
          </cell>
          <cell r="D19" t="str">
            <v>DHS7H</v>
          </cell>
          <cell r="E19" t="str">
            <v>socioeconomic status</v>
          </cell>
          <cell r="F19">
            <v>76</v>
          </cell>
          <cell r="G19">
            <v>109</v>
          </cell>
          <cell r="H19" t="str">
            <v>toilet</v>
          </cell>
          <cell r="I19" t="str">
            <v>all</v>
          </cell>
          <cell r="J19" t="str">
            <v>all</v>
          </cell>
          <cell r="M19">
            <v>1</v>
          </cell>
          <cell r="N19" t="str">
            <v>wealth index</v>
          </cell>
          <cell r="O19" t="e">
            <v>#N/A</v>
          </cell>
          <cell r="P19" t="e">
            <v>#N/A</v>
          </cell>
          <cell r="Q19" t="str">
            <v>no</v>
          </cell>
          <cell r="R19" t="str">
            <v>no</v>
          </cell>
          <cell r="S19" t="str">
            <v>What kind of toilet facility do members of your household usually use?</v>
          </cell>
          <cell r="T19" t="str">
            <v>Vanhu vepamba penyu vanowanzoshandisa chimbuzi chakaita sei?</v>
          </cell>
        </row>
        <row r="20">
          <cell r="A20" t="str">
            <v>DHS7H110</v>
          </cell>
          <cell r="B20" t="str">
            <v>Do you share this toilet facility with other households?</v>
          </cell>
          <cell r="C20" t="str">
            <v>Chimbuzi ichi munochishandisa pamwe chete nevavakidzani venyu here?</v>
          </cell>
          <cell r="D20" t="str">
            <v>DHS7H</v>
          </cell>
          <cell r="E20" t="str">
            <v>socioeconomic status</v>
          </cell>
          <cell r="F20">
            <v>76</v>
          </cell>
          <cell r="G20">
            <v>110</v>
          </cell>
          <cell r="H20" t="str">
            <v>ynr</v>
          </cell>
          <cell r="I20" t="str">
            <v>all</v>
          </cell>
          <cell r="J20" t="str">
            <v>all</v>
          </cell>
          <cell r="M20">
            <v>1</v>
          </cell>
          <cell r="N20" t="str">
            <v>wealth index</v>
          </cell>
          <cell r="O20" t="e">
            <v>#N/A</v>
          </cell>
          <cell r="P20" t="e">
            <v>#N/A</v>
          </cell>
          <cell r="Q20" t="str">
            <v>no</v>
          </cell>
          <cell r="R20" t="str">
            <v>no</v>
          </cell>
          <cell r="S20" t="str">
            <v>Do you share this toilet facility with other households?</v>
          </cell>
          <cell r="T20" t="str">
            <v>Chimbuzi ichi munochishandisa pamwe chete nevavakidzani venyu here?</v>
          </cell>
        </row>
        <row r="21">
          <cell r="A21" t="str">
            <v>DHS7H111</v>
          </cell>
          <cell r="B21" t="str">
            <v>Including your own household, how many households use this toilet facility?</v>
          </cell>
          <cell r="C21" t="str">
            <v>Muchiverenga nepamba penyu, dzimba ngani dzinoshandisa chimbuzi ichi?</v>
          </cell>
          <cell r="D21" t="str">
            <v>DHS7H</v>
          </cell>
          <cell r="E21" t="str">
            <v>socioeconomic status</v>
          </cell>
          <cell r="F21">
            <v>76</v>
          </cell>
          <cell r="G21">
            <v>111</v>
          </cell>
          <cell r="I21" t="str">
            <v>all</v>
          </cell>
          <cell r="J21" t="str">
            <v>all</v>
          </cell>
          <cell r="M21">
            <v>1</v>
          </cell>
          <cell r="N21" t="str">
            <v>wealth index</v>
          </cell>
          <cell r="O21" t="e">
            <v>#N/A</v>
          </cell>
          <cell r="P21" t="e">
            <v>#N/A</v>
          </cell>
          <cell r="Q21" t="str">
            <v>no</v>
          </cell>
          <cell r="R21" t="str">
            <v>no</v>
          </cell>
          <cell r="S21" t="str">
            <v>Including your own household, how many households use this toilet facility?</v>
          </cell>
          <cell r="T21" t="str">
            <v>Muchiverenga nepamba penyu, dzimba ngani dzinoshandisa chimbuzi ichi?</v>
          </cell>
        </row>
        <row r="22">
          <cell r="A22" t="str">
            <v>DHS7H112</v>
          </cell>
          <cell r="B22" t="str">
            <v>Where is this toilet facility located?</v>
          </cell>
          <cell r="C22" t="str">
            <v>Chimbuzi ichi chiri kupi?</v>
          </cell>
          <cell r="D22" t="str">
            <v>DHS7H</v>
          </cell>
          <cell r="E22" t="str">
            <v>socioeconomic status</v>
          </cell>
          <cell r="F22">
            <v>76</v>
          </cell>
          <cell r="G22">
            <v>112</v>
          </cell>
          <cell r="H22" t="str">
            <v>where</v>
          </cell>
          <cell r="I22" t="str">
            <v>all</v>
          </cell>
          <cell r="J22" t="str">
            <v>all</v>
          </cell>
          <cell r="M22">
            <v>1</v>
          </cell>
          <cell r="N22" t="str">
            <v>wealth index</v>
          </cell>
          <cell r="O22" t="e">
            <v>#N/A</v>
          </cell>
          <cell r="P22" t="e">
            <v>#N/A</v>
          </cell>
          <cell r="Q22" t="str">
            <v>no</v>
          </cell>
          <cell r="R22" t="str">
            <v>no</v>
          </cell>
          <cell r="S22" t="str">
            <v>Where is this toilet facility located?</v>
          </cell>
          <cell r="T22" t="str">
            <v>Chimbuzi ichi chiri kupi?</v>
          </cell>
        </row>
        <row r="23">
          <cell r="A23" t="str">
            <v>DHS7H113</v>
          </cell>
          <cell r="B23" t="str">
            <v>What type of fuel does your household mainly use for cooking?</v>
          </cell>
          <cell r="C23" t="str">
            <v>Pamba penyu munowanzoshandisa chii pakubika (huni, ndove, parafini)?</v>
          </cell>
          <cell r="D23" t="str">
            <v>DHS7H</v>
          </cell>
          <cell r="E23" t="str">
            <v>socioeconomic status</v>
          </cell>
          <cell r="F23">
            <v>76</v>
          </cell>
          <cell r="G23">
            <v>113</v>
          </cell>
          <cell r="H23" t="str">
            <v>fuel</v>
          </cell>
          <cell r="I23" t="str">
            <v>all</v>
          </cell>
          <cell r="J23" t="str">
            <v>all</v>
          </cell>
          <cell r="M23">
            <v>1</v>
          </cell>
          <cell r="N23" t="str">
            <v>wealth index</v>
          </cell>
          <cell r="O23" t="e">
            <v>#N/A</v>
          </cell>
          <cell r="P23" t="e">
            <v>#N/A</v>
          </cell>
          <cell r="Q23" t="str">
            <v>no</v>
          </cell>
          <cell r="R23" t="str">
            <v>no</v>
          </cell>
          <cell r="S23" t="str">
            <v>What type of fuel does your household mainly use for cooking?</v>
          </cell>
          <cell r="T23" t="str">
            <v>Pamba penyu munowanzoshandisa chii pakubika (huni, ndove, parafini)?</v>
          </cell>
        </row>
        <row r="24">
          <cell r="A24" t="str">
            <v>DHS7H114</v>
          </cell>
          <cell r="B24" t="str">
            <v>Is the cooking usually done in the house, in a separate building, or outdoors?</v>
          </cell>
          <cell r="C24" t="str">
            <v>Munowanzobikira mumba yamunogara here, imwewo imba kana kuti panze?</v>
          </cell>
          <cell r="D24" t="str">
            <v>DHS7H</v>
          </cell>
          <cell r="E24" t="str">
            <v>socioeconomic status</v>
          </cell>
          <cell r="F24">
            <v>76</v>
          </cell>
          <cell r="G24">
            <v>114</v>
          </cell>
          <cell r="H24" t="str">
            <v>wherecook</v>
          </cell>
          <cell r="I24" t="str">
            <v>all</v>
          </cell>
          <cell r="J24" t="str">
            <v>all</v>
          </cell>
          <cell r="M24">
            <v>1</v>
          </cell>
          <cell r="N24" t="str">
            <v>wealth index</v>
          </cell>
          <cell r="O24" t="e">
            <v>#N/A</v>
          </cell>
          <cell r="P24" t="e">
            <v>#N/A</v>
          </cell>
          <cell r="Q24" t="str">
            <v>no</v>
          </cell>
          <cell r="R24" t="str">
            <v>no</v>
          </cell>
          <cell r="S24" t="str">
            <v>Is the cooking usually done in the house, in a separate building, or outdoors?</v>
          </cell>
          <cell r="T24" t="str">
            <v>Munowanzobikira mumba yamunogara here, imwewo imba kana kuti panze?</v>
          </cell>
        </row>
        <row r="25">
          <cell r="A25" t="str">
            <v>DHS7H115</v>
          </cell>
          <cell r="B25" t="str">
            <v>Do you have a separate room which is used as a kitchen?</v>
          </cell>
          <cell r="C25" t="str">
            <v>Mune imwewo imba yamunoshandisa semba yekubikira here?</v>
          </cell>
          <cell r="D25" t="str">
            <v>DHS7H</v>
          </cell>
          <cell r="E25" t="str">
            <v>socioeconomic status</v>
          </cell>
          <cell r="F25">
            <v>76</v>
          </cell>
          <cell r="G25">
            <v>115</v>
          </cell>
          <cell r="H25" t="str">
            <v>yn</v>
          </cell>
          <cell r="I25" t="str">
            <v>all</v>
          </cell>
          <cell r="J25" t="str">
            <v>all</v>
          </cell>
          <cell r="M25">
            <v>1</v>
          </cell>
          <cell r="N25" t="str">
            <v>wealth index</v>
          </cell>
          <cell r="O25" t="e">
            <v>#N/A</v>
          </cell>
          <cell r="P25" t="e">
            <v>#N/A</v>
          </cell>
          <cell r="Q25" t="str">
            <v>no</v>
          </cell>
          <cell r="R25" t="str">
            <v>no</v>
          </cell>
          <cell r="S25" t="str">
            <v>Do you have a separate room which is used as a kitchen?</v>
          </cell>
          <cell r="T25" t="str">
            <v>Mune imwewo imba yamunoshandisa semba yekubikira here?</v>
          </cell>
        </row>
        <row r="26">
          <cell r="A26" t="str">
            <v>DHS7H116</v>
          </cell>
          <cell r="B26" t="str">
            <v>How many rooms in this household are used for sleeping?</v>
          </cell>
          <cell r="C26" t="str">
            <v>Pamba penyu pane makamuri (maroom) mangani anorarirwa nevanhu?</v>
          </cell>
          <cell r="D26" t="str">
            <v>DHS7H</v>
          </cell>
          <cell r="E26" t="str">
            <v>socioeconomic status</v>
          </cell>
          <cell r="F26">
            <v>76</v>
          </cell>
          <cell r="G26">
            <v>116</v>
          </cell>
          <cell r="I26" t="str">
            <v>all</v>
          </cell>
          <cell r="J26" t="str">
            <v>all</v>
          </cell>
          <cell r="M26">
            <v>1</v>
          </cell>
          <cell r="N26" t="str">
            <v>wealth index</v>
          </cell>
          <cell r="O26" t="e">
            <v>#N/A</v>
          </cell>
          <cell r="P26" t="e">
            <v>#N/A</v>
          </cell>
          <cell r="Q26" t="str">
            <v>no</v>
          </cell>
          <cell r="R26" t="str">
            <v>no</v>
          </cell>
          <cell r="S26" t="str">
            <v>How many rooms in this household are used for sleeping?</v>
          </cell>
          <cell r="T26" t="str">
            <v>Pamba penyu pane makamuri (maroom) mangani anorarirwa nevanhu?</v>
          </cell>
        </row>
        <row r="27">
          <cell r="A27" t="str">
            <v>DHS7H117</v>
          </cell>
          <cell r="B27" t="str">
            <v>Does this household own any livestock, herds, other farm animals, or poultry?</v>
          </cell>
          <cell r="C27" t="str">
            <v>Pamba penyu pane zvipfuwo here zvakaita semombe, mbudzi, makwayi, nguruve, madhongi, huku, madhadha nezvimwewo?</v>
          </cell>
          <cell r="D27" t="str">
            <v>DHS7H</v>
          </cell>
          <cell r="E27" t="str">
            <v>socioeconomic status</v>
          </cell>
          <cell r="F27">
            <v>76</v>
          </cell>
          <cell r="G27">
            <v>117</v>
          </cell>
          <cell r="H27" t="str">
            <v>yndr</v>
          </cell>
          <cell r="I27" t="str">
            <v>all</v>
          </cell>
          <cell r="J27" t="str">
            <v>all</v>
          </cell>
          <cell r="M27">
            <v>1</v>
          </cell>
          <cell r="N27" t="str">
            <v>wealth index</v>
          </cell>
          <cell r="O27" t="e">
            <v>#N/A</v>
          </cell>
          <cell r="P27" t="e">
            <v>#N/A</v>
          </cell>
          <cell r="Q27" t="str">
            <v>no</v>
          </cell>
          <cell r="R27" t="str">
            <v>no</v>
          </cell>
          <cell r="S27" t="str">
            <v>Does this household own any livestock, herds, other farm animals, or poultry?</v>
          </cell>
          <cell r="T27" t="str">
            <v>Pamba penyu pane zvipfuwo here zvakaita semombe, mbudzi, makwayi, nguruve, madhongi, huku, madhadha nezvimwewo?</v>
          </cell>
        </row>
        <row r="28">
          <cell r="A28" t="str">
            <v>DHS7H118</v>
          </cell>
          <cell r="B28" t="str">
            <v>How many of the following animals does this household own?</v>
          </cell>
          <cell r="C28" t="str">
            <v>Pamba penyu pane mhuka dzinotevera dzakawanda sei?</v>
          </cell>
          <cell r="D28" t="str">
            <v>DHS7H</v>
          </cell>
          <cell r="E28" t="str">
            <v>socioeconomic status</v>
          </cell>
          <cell r="F28">
            <v>76</v>
          </cell>
          <cell r="G28">
            <v>118</v>
          </cell>
          <cell r="I28" t="str">
            <v>all</v>
          </cell>
          <cell r="J28" t="str">
            <v>all</v>
          </cell>
          <cell r="M28">
            <v>1</v>
          </cell>
          <cell r="N28" t="str">
            <v>wealth index</v>
          </cell>
          <cell r="O28" t="e">
            <v>#N/A</v>
          </cell>
          <cell r="P28" t="e">
            <v>#N/A</v>
          </cell>
          <cell r="Q28" t="str">
            <v>no</v>
          </cell>
          <cell r="R28" t="str">
            <v>no</v>
          </cell>
          <cell r="S28" t="str">
            <v>How many of the following animals does this household own?</v>
          </cell>
          <cell r="T28" t="str">
            <v>Pamba penyu pane mhuka dzinotevera dzakawanda sei?</v>
          </cell>
        </row>
        <row r="29">
          <cell r="A29" t="str">
            <v>DHS7H118a</v>
          </cell>
          <cell r="B29" t="str">
            <v>Milk cows or bulls?</v>
          </cell>
          <cell r="C29" t="str">
            <v>Mombe?</v>
          </cell>
          <cell r="D29" t="str">
            <v>DHS7H</v>
          </cell>
          <cell r="E29" t="str">
            <v>socioeconomic status</v>
          </cell>
          <cell r="F29">
            <v>76</v>
          </cell>
          <cell r="G29" t="str">
            <v>118a</v>
          </cell>
          <cell r="I29" t="str">
            <v>all</v>
          </cell>
          <cell r="J29" t="str">
            <v>all</v>
          </cell>
          <cell r="M29">
            <v>1</v>
          </cell>
          <cell r="N29" t="str">
            <v>wealth index</v>
          </cell>
          <cell r="O29" t="e">
            <v>#N/A</v>
          </cell>
          <cell r="P29" t="e">
            <v>#N/A</v>
          </cell>
          <cell r="Q29" t="str">
            <v>no</v>
          </cell>
          <cell r="R29" t="str">
            <v>no</v>
          </cell>
          <cell r="S29" t="str">
            <v>Milk cows or bulls?</v>
          </cell>
          <cell r="T29" t="str">
            <v>Mombe?</v>
          </cell>
        </row>
        <row r="30">
          <cell r="A30" t="str">
            <v>DHS7H118b</v>
          </cell>
          <cell r="B30" t="str">
            <v>Other cattle?</v>
          </cell>
          <cell r="C30" t="str">
            <v>Dzimwewo mombe?</v>
          </cell>
          <cell r="D30" t="str">
            <v>DHS7H</v>
          </cell>
          <cell r="E30" t="str">
            <v>socioeconomic status</v>
          </cell>
          <cell r="F30">
            <v>76</v>
          </cell>
          <cell r="G30" t="str">
            <v>118b</v>
          </cell>
          <cell r="I30" t="str">
            <v>all</v>
          </cell>
          <cell r="J30" t="str">
            <v>all</v>
          </cell>
          <cell r="M30">
            <v>1</v>
          </cell>
          <cell r="N30" t="str">
            <v>wealth index</v>
          </cell>
          <cell r="O30" t="e">
            <v>#N/A</v>
          </cell>
          <cell r="P30" t="e">
            <v>#N/A</v>
          </cell>
          <cell r="Q30" t="str">
            <v>no</v>
          </cell>
          <cell r="R30" t="str">
            <v>no</v>
          </cell>
          <cell r="S30" t="str">
            <v>Other cattle?</v>
          </cell>
          <cell r="T30" t="str">
            <v>Dzimwewo mombe?</v>
          </cell>
        </row>
        <row r="31">
          <cell r="A31" t="str">
            <v>DHS7H118c</v>
          </cell>
          <cell r="B31" t="str">
            <v>Horses</v>
          </cell>
          <cell r="C31" t="str">
            <v>Mabhiza?</v>
          </cell>
          <cell r="D31" t="str">
            <v>DHS7H</v>
          </cell>
          <cell r="E31" t="str">
            <v>socioeconomic status</v>
          </cell>
          <cell r="F31">
            <v>76</v>
          </cell>
          <cell r="G31" t="str">
            <v>118c</v>
          </cell>
          <cell r="I31" t="str">
            <v>all</v>
          </cell>
          <cell r="J31" t="str">
            <v>all</v>
          </cell>
          <cell r="M31">
            <v>1</v>
          </cell>
          <cell r="N31" t="str">
            <v>wealth index</v>
          </cell>
          <cell r="O31" t="e">
            <v>#N/A</v>
          </cell>
          <cell r="P31" t="e">
            <v>#N/A</v>
          </cell>
          <cell r="Q31" t="str">
            <v>no</v>
          </cell>
          <cell r="R31" t="str">
            <v>no</v>
          </cell>
          <cell r="S31" t="str">
            <v>Horses</v>
          </cell>
          <cell r="T31" t="str">
            <v>Mabhiza?</v>
          </cell>
        </row>
        <row r="32">
          <cell r="A32" t="str">
            <v>DHS7H118c_</v>
          </cell>
          <cell r="B32" t="str">
            <v>Donkeys or mules?</v>
          </cell>
          <cell r="C32" t="str">
            <v>Madhongi kana manyurusi?</v>
          </cell>
          <cell r="D32" t="str">
            <v>DHS7H</v>
          </cell>
          <cell r="E32" t="str">
            <v>socioeconomic status</v>
          </cell>
          <cell r="F32">
            <v>76</v>
          </cell>
          <cell r="G32" t="str">
            <v>118c_</v>
          </cell>
          <cell r="I32" t="str">
            <v>all</v>
          </cell>
          <cell r="J32" t="str">
            <v>all</v>
          </cell>
          <cell r="M32">
            <v>1</v>
          </cell>
          <cell r="N32" t="str">
            <v>wealth index; zdhs2010-11 separates from horses</v>
          </cell>
          <cell r="O32" t="e">
            <v>#N/A</v>
          </cell>
          <cell r="P32" t="e">
            <v>#N/A</v>
          </cell>
          <cell r="Q32" t="str">
            <v>no</v>
          </cell>
          <cell r="R32" t="str">
            <v>no</v>
          </cell>
          <cell r="S32" t="str">
            <v>Donkeys or mules?</v>
          </cell>
          <cell r="T32" t="str">
            <v>Madhongi kana manyurusi?</v>
          </cell>
        </row>
        <row r="33">
          <cell r="A33" t="str">
            <v>DHS7H118d</v>
          </cell>
          <cell r="B33" t="str">
            <v>Goats?</v>
          </cell>
          <cell r="C33" t="str">
            <v>Mbudzi?</v>
          </cell>
          <cell r="D33" t="str">
            <v>DHS7H</v>
          </cell>
          <cell r="E33" t="str">
            <v>socioeconomic status</v>
          </cell>
          <cell r="F33">
            <v>76</v>
          </cell>
          <cell r="G33" t="str">
            <v>118d</v>
          </cell>
          <cell r="I33" t="str">
            <v>all</v>
          </cell>
          <cell r="J33" t="str">
            <v>all</v>
          </cell>
          <cell r="M33">
            <v>1</v>
          </cell>
          <cell r="N33" t="str">
            <v>wealth index</v>
          </cell>
          <cell r="O33" t="e">
            <v>#N/A</v>
          </cell>
          <cell r="P33" t="e">
            <v>#N/A</v>
          </cell>
          <cell r="Q33" t="str">
            <v>no</v>
          </cell>
          <cell r="R33" t="str">
            <v>no</v>
          </cell>
          <cell r="S33" t="str">
            <v>Goats?</v>
          </cell>
          <cell r="T33" t="str">
            <v>Mbudzi?</v>
          </cell>
        </row>
        <row r="34">
          <cell r="A34" t="str">
            <v>DHS7H118e</v>
          </cell>
          <cell r="B34" t="str">
            <v>Sheep?</v>
          </cell>
          <cell r="C34" t="str">
            <v>Makwayi?</v>
          </cell>
          <cell r="D34" t="str">
            <v>DHS7H</v>
          </cell>
          <cell r="E34" t="str">
            <v>socioeconomic status</v>
          </cell>
          <cell r="F34">
            <v>76</v>
          </cell>
          <cell r="G34" t="str">
            <v>118e</v>
          </cell>
          <cell r="I34" t="str">
            <v>all</v>
          </cell>
          <cell r="J34" t="str">
            <v>all</v>
          </cell>
          <cell r="M34">
            <v>1</v>
          </cell>
          <cell r="N34" t="str">
            <v>wealth index</v>
          </cell>
          <cell r="O34" t="e">
            <v>#N/A</v>
          </cell>
          <cell r="P34" t="e">
            <v>#N/A</v>
          </cell>
          <cell r="Q34" t="str">
            <v>no</v>
          </cell>
          <cell r="R34" t="str">
            <v>no</v>
          </cell>
          <cell r="S34" t="str">
            <v>Sheep?</v>
          </cell>
          <cell r="T34" t="str">
            <v>Makwayi?</v>
          </cell>
        </row>
        <row r="35">
          <cell r="A35" t="str">
            <v>DHS7H118f</v>
          </cell>
          <cell r="B35" t="str">
            <v>Chickens or other poultry?</v>
          </cell>
          <cell r="C35" t="str">
            <v>Huku kana zvimwewo zvine manhenga?</v>
          </cell>
          <cell r="D35" t="str">
            <v>DHS7H</v>
          </cell>
          <cell r="E35" t="str">
            <v>socioeconomic status</v>
          </cell>
          <cell r="F35">
            <v>76</v>
          </cell>
          <cell r="G35" t="str">
            <v>118f</v>
          </cell>
          <cell r="I35" t="str">
            <v>all</v>
          </cell>
          <cell r="J35" t="str">
            <v>all</v>
          </cell>
          <cell r="M35">
            <v>1</v>
          </cell>
          <cell r="N35" t="str">
            <v>wealth index</v>
          </cell>
          <cell r="O35" t="e">
            <v>#N/A</v>
          </cell>
          <cell r="P35" t="e">
            <v>#N/A</v>
          </cell>
          <cell r="Q35" t="str">
            <v>no</v>
          </cell>
          <cell r="R35" t="str">
            <v>no</v>
          </cell>
          <cell r="S35" t="str">
            <v>Chickens or other poultry?</v>
          </cell>
          <cell r="T35" t="str">
            <v>Huku kana zvimwewo zvine manhenga?</v>
          </cell>
        </row>
        <row r="36">
          <cell r="A36" t="str">
            <v>DHS7H118g</v>
          </cell>
          <cell r="B36" t="str">
            <v>Rabbits?</v>
          </cell>
          <cell r="C36" t="str">
            <v>Shuro/tsuro?</v>
          </cell>
          <cell r="D36" t="str">
            <v>DHS7H</v>
          </cell>
          <cell r="E36" t="str">
            <v>socioeconomic status</v>
          </cell>
          <cell r="F36">
            <v>76</v>
          </cell>
          <cell r="G36" t="str">
            <v>118g</v>
          </cell>
          <cell r="I36" t="str">
            <v>all</v>
          </cell>
          <cell r="J36" t="str">
            <v>all</v>
          </cell>
          <cell r="M36">
            <v>1</v>
          </cell>
          <cell r="N36" t="str">
            <v>wealth index; included in zdhs2010-11</v>
          </cell>
          <cell r="O36" t="e">
            <v>#N/A</v>
          </cell>
          <cell r="P36" t="e">
            <v>#N/A</v>
          </cell>
          <cell r="Q36" t="str">
            <v>no</v>
          </cell>
          <cell r="R36" t="str">
            <v>no</v>
          </cell>
          <cell r="S36" t="str">
            <v>Rabbits?</v>
          </cell>
          <cell r="T36" t="str">
            <v>Shuro/tsuro?</v>
          </cell>
        </row>
        <row r="37">
          <cell r="A37" t="str">
            <v>DHS7H118h</v>
          </cell>
          <cell r="B37" t="str">
            <v>Pigs?</v>
          </cell>
          <cell r="C37" t="str">
            <v>Nguruve?</v>
          </cell>
          <cell r="D37" t="str">
            <v>DHS7H</v>
          </cell>
          <cell r="E37" t="str">
            <v>socioeconomic status</v>
          </cell>
          <cell r="F37">
            <v>76</v>
          </cell>
          <cell r="G37" t="str">
            <v>118h</v>
          </cell>
          <cell r="I37" t="str">
            <v>all</v>
          </cell>
          <cell r="J37" t="str">
            <v>all</v>
          </cell>
          <cell r="M37">
            <v>1</v>
          </cell>
          <cell r="N37" t="str">
            <v>wealth index; included in zdhs2010-11</v>
          </cell>
          <cell r="O37" t="e">
            <v>#N/A</v>
          </cell>
          <cell r="P37" t="e">
            <v>#N/A</v>
          </cell>
          <cell r="Q37" t="str">
            <v>no</v>
          </cell>
          <cell r="R37" t="str">
            <v>no</v>
          </cell>
          <cell r="S37" t="str">
            <v>Pigs?</v>
          </cell>
          <cell r="T37" t="str">
            <v>Nguruve?</v>
          </cell>
        </row>
        <row r="38">
          <cell r="A38" t="str">
            <v>DHS7H119</v>
          </cell>
          <cell r="B38" t="str">
            <v>Does any member of this household own any agricultural land?</v>
          </cell>
          <cell r="C38" t="str">
            <v>Pane munhu wepamba apa ane munda here?</v>
          </cell>
          <cell r="D38" t="str">
            <v>DHS7H</v>
          </cell>
          <cell r="E38" t="str">
            <v>socioeconomic status</v>
          </cell>
          <cell r="F38">
            <v>76</v>
          </cell>
          <cell r="G38">
            <v>119</v>
          </cell>
          <cell r="H38" t="str">
            <v>yndr</v>
          </cell>
          <cell r="I38" t="str">
            <v>all</v>
          </cell>
          <cell r="J38" t="str">
            <v>all</v>
          </cell>
          <cell r="M38">
            <v>1</v>
          </cell>
          <cell r="N38" t="str">
            <v>wealth index</v>
          </cell>
          <cell r="O38" t="e">
            <v>#N/A</v>
          </cell>
          <cell r="P38" t="e">
            <v>#N/A</v>
          </cell>
          <cell r="Q38" t="str">
            <v>no</v>
          </cell>
          <cell r="R38" t="str">
            <v>no</v>
          </cell>
          <cell r="S38" t="str">
            <v>Does any member of this household own any agricultural land?</v>
          </cell>
          <cell r="T38" t="str">
            <v>Pane munhu wepamba apa ane munda here?</v>
          </cell>
        </row>
        <row r="39">
          <cell r="A39" t="str">
            <v>DHS7H120</v>
          </cell>
          <cell r="B39" t="str">
            <v>How many hectares of agricultural land do members of this household own?</v>
          </cell>
          <cell r="C39" t="str">
            <v>Vanhu vepamba penyu vane minda inorimwa yakakura zvakadii (ma'acre' kana ma'hectare)?</v>
          </cell>
          <cell r="D39" t="str">
            <v>DHS7H</v>
          </cell>
          <cell r="E39" t="str">
            <v>socioeconomic status</v>
          </cell>
          <cell r="F39">
            <v>76</v>
          </cell>
          <cell r="G39">
            <v>120</v>
          </cell>
          <cell r="I39" t="str">
            <v>all</v>
          </cell>
          <cell r="J39" t="str">
            <v>all</v>
          </cell>
          <cell r="M39">
            <v>1</v>
          </cell>
          <cell r="N39" t="str">
            <v>wealth index</v>
          </cell>
          <cell r="O39" t="str">
            <v>How many acres of agricultural land do members of this household own?</v>
          </cell>
          <cell r="P39" t="str">
            <v>Vanhu vepamba penyu vane minda inorimwa yakakura zvakadii (ma'acre')?</v>
          </cell>
          <cell r="Q39" t="str">
            <v>yes</v>
          </cell>
          <cell r="R39" t="str">
            <v>yes</v>
          </cell>
          <cell r="S39" t="str">
            <v>How many acres of agricultural land do members of this household own?</v>
          </cell>
          <cell r="T39" t="str">
            <v>Vanhu vepamba penyu vane minda inorimwa yakakura zvakadii (ma'acre')?</v>
          </cell>
        </row>
        <row r="40">
          <cell r="A40" t="str">
            <v>DHS7H121a</v>
          </cell>
          <cell r="B40" t="str">
            <v>Does your household have:</v>
          </cell>
          <cell r="C40" t="str">
            <v>Pamba penyu pane zvinhu zvinotevera here?</v>
          </cell>
          <cell r="D40" t="str">
            <v>DHS7H</v>
          </cell>
          <cell r="E40" t="str">
            <v>socioeconomic status</v>
          </cell>
          <cell r="F40">
            <v>76</v>
          </cell>
          <cell r="G40" t="str">
            <v>121a</v>
          </cell>
          <cell r="I40" t="str">
            <v>all</v>
          </cell>
          <cell r="J40" t="str">
            <v>all</v>
          </cell>
          <cell r="M40">
            <v>1</v>
          </cell>
          <cell r="N40" t="str">
            <v>wealth index</v>
          </cell>
          <cell r="O40" t="e">
            <v>#N/A</v>
          </cell>
          <cell r="P40" t="e">
            <v>#N/A</v>
          </cell>
          <cell r="Q40" t="str">
            <v>no</v>
          </cell>
          <cell r="R40" t="str">
            <v>no</v>
          </cell>
          <cell r="S40" t="str">
            <v>Does your household have:</v>
          </cell>
          <cell r="T40" t="str">
            <v>Pamba penyu pane zvinhu zvinotevera here?</v>
          </cell>
        </row>
        <row r="41">
          <cell r="A41" t="str">
            <v>DHS7H121b</v>
          </cell>
          <cell r="B41" t="str">
            <v>Electricity?</v>
          </cell>
          <cell r="C41" t="str">
            <v>Magetsi?</v>
          </cell>
          <cell r="D41" t="str">
            <v>DHS7H</v>
          </cell>
          <cell r="E41" t="str">
            <v>socioeconomic status</v>
          </cell>
          <cell r="F41">
            <v>76</v>
          </cell>
          <cell r="G41" t="str">
            <v>121b</v>
          </cell>
          <cell r="H41" t="str">
            <v>yndr</v>
          </cell>
          <cell r="I41" t="str">
            <v>all</v>
          </cell>
          <cell r="J41" t="str">
            <v>all</v>
          </cell>
          <cell r="M41">
            <v>1</v>
          </cell>
          <cell r="N41" t="str">
            <v>wealth index</v>
          </cell>
          <cell r="O41" t="e">
            <v>#N/A</v>
          </cell>
          <cell r="P41" t="e">
            <v>#N/A</v>
          </cell>
          <cell r="Q41" t="str">
            <v>no</v>
          </cell>
          <cell r="R41" t="str">
            <v>no</v>
          </cell>
          <cell r="S41" t="str">
            <v>Electricity?</v>
          </cell>
          <cell r="T41" t="str">
            <v>Magetsi?</v>
          </cell>
        </row>
        <row r="42">
          <cell r="A42" t="str">
            <v>DHS7H121c</v>
          </cell>
          <cell r="B42" t="str">
            <v>A radio?</v>
          </cell>
          <cell r="C42" t="str">
            <v>Redhiyo?</v>
          </cell>
          <cell r="D42" t="str">
            <v>DHS7H</v>
          </cell>
          <cell r="E42" t="str">
            <v>socioeconomic status</v>
          </cell>
          <cell r="F42">
            <v>76</v>
          </cell>
          <cell r="G42" t="str">
            <v>121c</v>
          </cell>
          <cell r="H42" t="str">
            <v>yndr</v>
          </cell>
          <cell r="I42" t="str">
            <v>all</v>
          </cell>
          <cell r="J42" t="str">
            <v>all</v>
          </cell>
          <cell r="M42">
            <v>1</v>
          </cell>
          <cell r="N42" t="str">
            <v>wealth index</v>
          </cell>
          <cell r="O42" t="e">
            <v>#N/A</v>
          </cell>
          <cell r="P42" t="e">
            <v>#N/A</v>
          </cell>
          <cell r="Q42" t="str">
            <v>no</v>
          </cell>
          <cell r="R42" t="str">
            <v>no</v>
          </cell>
          <cell r="S42" t="str">
            <v>A radio?</v>
          </cell>
          <cell r="T42" t="str">
            <v>Redhiyo?</v>
          </cell>
        </row>
        <row r="43">
          <cell r="A43" t="str">
            <v>DHS7H121d</v>
          </cell>
          <cell r="B43" t="str">
            <v>A television?</v>
          </cell>
          <cell r="C43" t="str">
            <v>Terevhizheni?</v>
          </cell>
          <cell r="D43" t="str">
            <v>DHS7H</v>
          </cell>
          <cell r="E43" t="str">
            <v>socioeconomic status</v>
          </cell>
          <cell r="F43">
            <v>76</v>
          </cell>
          <cell r="G43" t="str">
            <v>121d</v>
          </cell>
          <cell r="H43" t="str">
            <v>yndr</v>
          </cell>
          <cell r="I43" t="str">
            <v>all</v>
          </cell>
          <cell r="J43" t="str">
            <v>all</v>
          </cell>
          <cell r="M43">
            <v>1</v>
          </cell>
          <cell r="N43" t="str">
            <v>wealth index</v>
          </cell>
          <cell r="O43" t="e">
            <v>#N/A</v>
          </cell>
          <cell r="P43" t="e">
            <v>#N/A</v>
          </cell>
          <cell r="Q43" t="str">
            <v>no</v>
          </cell>
          <cell r="R43" t="str">
            <v>no</v>
          </cell>
          <cell r="S43" t="str">
            <v>A television?</v>
          </cell>
          <cell r="T43" t="str">
            <v>Terevhizheni?</v>
          </cell>
        </row>
        <row r="44">
          <cell r="A44" t="str">
            <v>DHS7H121e</v>
          </cell>
          <cell r="B44" t="str">
            <v>A land-line phone?</v>
          </cell>
          <cell r="C44" t="str">
            <v>Foni yemumba (yetambo)?</v>
          </cell>
          <cell r="D44" t="str">
            <v>DHS7H</v>
          </cell>
          <cell r="E44" t="str">
            <v>socioeconomic status</v>
          </cell>
          <cell r="F44">
            <v>76</v>
          </cell>
          <cell r="G44" t="str">
            <v>121e</v>
          </cell>
          <cell r="H44" t="str">
            <v>yndr</v>
          </cell>
          <cell r="I44" t="str">
            <v>all</v>
          </cell>
          <cell r="J44" t="str">
            <v>all</v>
          </cell>
          <cell r="M44">
            <v>1</v>
          </cell>
          <cell r="N44" t="str">
            <v>wealth index; zdhs2010-11 uses landline instead of non-mobile</v>
          </cell>
          <cell r="O44" t="e">
            <v>#N/A</v>
          </cell>
          <cell r="P44" t="e">
            <v>#N/A</v>
          </cell>
          <cell r="Q44" t="str">
            <v>no</v>
          </cell>
          <cell r="R44" t="str">
            <v>no</v>
          </cell>
          <cell r="S44" t="str">
            <v>A land-line phone?</v>
          </cell>
          <cell r="T44" t="str">
            <v>Foni yemumba (yetambo)?</v>
          </cell>
        </row>
        <row r="45">
          <cell r="A45" t="str">
            <v>DHS7H121f</v>
          </cell>
          <cell r="B45" t="str">
            <v>A computer?</v>
          </cell>
          <cell r="C45" t="str">
            <v>Kombiyuta?</v>
          </cell>
          <cell r="D45" t="str">
            <v>DHS7H</v>
          </cell>
          <cell r="E45" t="str">
            <v>socioeconomic status</v>
          </cell>
          <cell r="F45">
            <v>76</v>
          </cell>
          <cell r="G45" t="str">
            <v>121f</v>
          </cell>
          <cell r="H45" t="str">
            <v>yndr</v>
          </cell>
          <cell r="I45" t="str">
            <v>all</v>
          </cell>
          <cell r="J45" t="str">
            <v>all</v>
          </cell>
          <cell r="M45">
            <v>1</v>
          </cell>
          <cell r="N45" t="str">
            <v>wealth index</v>
          </cell>
          <cell r="O45" t="e">
            <v>#N/A</v>
          </cell>
          <cell r="P45" t="e">
            <v>#N/A</v>
          </cell>
          <cell r="Q45" t="str">
            <v>no</v>
          </cell>
          <cell r="R45" t="str">
            <v>no</v>
          </cell>
          <cell r="S45" t="str">
            <v>A computer?</v>
          </cell>
          <cell r="T45" t="str">
            <v>Kombiyuta?</v>
          </cell>
        </row>
        <row r="46">
          <cell r="A46" t="str">
            <v>DHS7H121g</v>
          </cell>
          <cell r="B46" t="str">
            <v>A refrigerator?</v>
          </cell>
          <cell r="C46" t="str">
            <v>Firiji?</v>
          </cell>
          <cell r="D46" t="str">
            <v>DHS7H</v>
          </cell>
          <cell r="E46" t="str">
            <v>socioeconomic status</v>
          </cell>
          <cell r="F46">
            <v>76</v>
          </cell>
          <cell r="G46" t="str">
            <v>121g</v>
          </cell>
          <cell r="H46" t="str">
            <v>yndr</v>
          </cell>
          <cell r="I46" t="str">
            <v>all</v>
          </cell>
          <cell r="J46" t="str">
            <v>all</v>
          </cell>
          <cell r="M46">
            <v>1</v>
          </cell>
          <cell r="N46" t="str">
            <v>wealth index</v>
          </cell>
          <cell r="O46" t="e">
            <v>#N/A</v>
          </cell>
          <cell r="P46" t="e">
            <v>#N/A</v>
          </cell>
          <cell r="Q46" t="str">
            <v>no</v>
          </cell>
          <cell r="R46" t="str">
            <v>no</v>
          </cell>
          <cell r="S46" t="str">
            <v>A refrigerator?</v>
          </cell>
          <cell r="T46" t="str">
            <v>Firiji?</v>
          </cell>
        </row>
        <row r="47">
          <cell r="A47" t="str">
            <v>DHS7H121h</v>
          </cell>
          <cell r="B47" t="str">
            <v>A battery/generator?</v>
          </cell>
          <cell r="C47" t="str">
            <v>Bhatiri/jenareta?</v>
          </cell>
          <cell r="D47" t="str">
            <v>DHS7H</v>
          </cell>
          <cell r="E47" t="str">
            <v>socioeconomic status</v>
          </cell>
          <cell r="F47">
            <v>76</v>
          </cell>
          <cell r="G47" t="str">
            <v>121h</v>
          </cell>
          <cell r="H47" t="str">
            <v>yndr</v>
          </cell>
          <cell r="I47" t="str">
            <v>all</v>
          </cell>
          <cell r="J47" t="str">
            <v>all</v>
          </cell>
          <cell r="M47">
            <v>1</v>
          </cell>
          <cell r="N47" t="str">
            <v>wealth index; included in zdhs2010-11</v>
          </cell>
          <cell r="O47" t="e">
            <v>#N/A</v>
          </cell>
          <cell r="P47" t="e">
            <v>#N/A</v>
          </cell>
          <cell r="Q47" t="str">
            <v>no</v>
          </cell>
          <cell r="R47" t="str">
            <v>no</v>
          </cell>
          <cell r="S47" t="str">
            <v>A battery/generator?</v>
          </cell>
          <cell r="T47" t="str">
            <v>Bhatiri/jenareta?</v>
          </cell>
        </row>
        <row r="48">
          <cell r="A48" t="str">
            <v>DHS7H121i</v>
          </cell>
          <cell r="B48" t="str">
            <v>A solar panel?</v>
          </cell>
          <cell r="C48" t="str">
            <v>Solar?</v>
          </cell>
          <cell r="D48" t="str">
            <v>DHS7H</v>
          </cell>
          <cell r="E48" t="str">
            <v>socioeconomic status</v>
          </cell>
          <cell r="F48">
            <v>76</v>
          </cell>
          <cell r="G48" t="str">
            <v>121i</v>
          </cell>
          <cell r="H48" t="str">
            <v>yndr</v>
          </cell>
          <cell r="I48" t="str">
            <v>all</v>
          </cell>
          <cell r="J48" t="str">
            <v>all</v>
          </cell>
          <cell r="M48">
            <v>1</v>
          </cell>
          <cell r="N48" t="str">
            <v>wealth index; included in zdhs2010-11</v>
          </cell>
          <cell r="O48" t="e">
            <v>#N/A</v>
          </cell>
          <cell r="P48" t="e">
            <v>#N/A</v>
          </cell>
          <cell r="Q48" t="str">
            <v>no</v>
          </cell>
          <cell r="R48" t="str">
            <v>no</v>
          </cell>
          <cell r="S48" t="str">
            <v>A solar panel?</v>
          </cell>
          <cell r="T48" t="str">
            <v>Solar?</v>
          </cell>
        </row>
        <row r="49">
          <cell r="A49" t="str">
            <v>DHS7H121j</v>
          </cell>
          <cell r="B49" t="str">
            <v>A computer in working condition?</v>
          </cell>
          <cell r="C49" t="str">
            <v>Kombiyuta inoshanda?</v>
          </cell>
          <cell r="D49" t="str">
            <v>DHS7H</v>
          </cell>
          <cell r="E49" t="str">
            <v>socioeconomic status</v>
          </cell>
          <cell r="F49">
            <v>76</v>
          </cell>
          <cell r="G49" t="str">
            <v>121j</v>
          </cell>
          <cell r="H49" t="str">
            <v>yndr</v>
          </cell>
          <cell r="I49" t="str">
            <v>all</v>
          </cell>
          <cell r="J49" t="str">
            <v>all</v>
          </cell>
          <cell r="M49">
            <v>1</v>
          </cell>
          <cell r="N49" t="str">
            <v>wealth index; included in zdhs2010-11</v>
          </cell>
          <cell r="O49" t="e">
            <v>#N/A</v>
          </cell>
          <cell r="P49" t="e">
            <v>#N/A</v>
          </cell>
          <cell r="Q49" t="str">
            <v>no</v>
          </cell>
          <cell r="R49" t="str">
            <v>no</v>
          </cell>
          <cell r="S49" t="str">
            <v>A computer in working condition?</v>
          </cell>
          <cell r="T49" t="str">
            <v>Kombiyuta inoshanda?</v>
          </cell>
        </row>
        <row r="50">
          <cell r="A50" t="str">
            <v>DHS7H121k</v>
          </cell>
          <cell r="B50" t="str">
            <v>A tractor?</v>
          </cell>
          <cell r="C50" t="str">
            <v>Tarakita?</v>
          </cell>
          <cell r="D50" t="str">
            <v>DHS7H</v>
          </cell>
          <cell r="E50" t="str">
            <v>socioeconomic status</v>
          </cell>
          <cell r="F50">
            <v>76</v>
          </cell>
          <cell r="G50" t="str">
            <v>121k</v>
          </cell>
          <cell r="H50" t="str">
            <v>yndr</v>
          </cell>
          <cell r="I50" t="str">
            <v>all</v>
          </cell>
          <cell r="J50" t="str">
            <v>all</v>
          </cell>
          <cell r="M50">
            <v>1</v>
          </cell>
          <cell r="N50" t="str">
            <v>wealth index; included in zdhs2010-11</v>
          </cell>
          <cell r="O50" t="e">
            <v>#N/A</v>
          </cell>
          <cell r="P50" t="e">
            <v>#N/A</v>
          </cell>
          <cell r="Q50" t="str">
            <v>no</v>
          </cell>
          <cell r="R50" t="str">
            <v>no</v>
          </cell>
          <cell r="S50" t="str">
            <v>A tractor?</v>
          </cell>
          <cell r="T50" t="str">
            <v>Tarakita?</v>
          </cell>
        </row>
        <row r="51">
          <cell r="A51" t="str">
            <v>DHS7H121l</v>
          </cell>
          <cell r="B51" t="str">
            <v>A wheelbarrow?</v>
          </cell>
          <cell r="C51" t="str">
            <v>Bhara?</v>
          </cell>
          <cell r="D51" t="str">
            <v>DHS7H</v>
          </cell>
          <cell r="E51" t="str">
            <v>socioeconomic status</v>
          </cell>
          <cell r="F51">
            <v>76</v>
          </cell>
          <cell r="G51" t="str">
            <v>121l</v>
          </cell>
          <cell r="H51" t="str">
            <v>yndr</v>
          </cell>
          <cell r="I51" t="str">
            <v>all</v>
          </cell>
          <cell r="J51" t="str">
            <v>all</v>
          </cell>
          <cell r="M51">
            <v>1</v>
          </cell>
          <cell r="N51" t="str">
            <v>wealth index; included in zdhs2010-11</v>
          </cell>
          <cell r="O51" t="e">
            <v>#N/A</v>
          </cell>
          <cell r="P51" t="e">
            <v>#N/A</v>
          </cell>
          <cell r="Q51" t="str">
            <v>no</v>
          </cell>
          <cell r="R51" t="str">
            <v>no</v>
          </cell>
          <cell r="S51" t="str">
            <v>A wheelbarrow?</v>
          </cell>
          <cell r="T51" t="str">
            <v>Bhara?</v>
          </cell>
        </row>
        <row r="52">
          <cell r="A52" t="str">
            <v>DHS7H122</v>
          </cell>
          <cell r="B52" t="str">
            <v>Does any member of this household own:</v>
          </cell>
          <cell r="C52" t="str">
            <v>Pane munhu wepamba penyu ane zvinotevera here?</v>
          </cell>
          <cell r="D52" t="str">
            <v>DHS7H</v>
          </cell>
          <cell r="E52" t="str">
            <v>socioeconomic status</v>
          </cell>
          <cell r="F52">
            <v>76</v>
          </cell>
          <cell r="G52">
            <v>122</v>
          </cell>
          <cell r="I52" t="str">
            <v>all</v>
          </cell>
          <cell r="J52" t="str">
            <v>all</v>
          </cell>
          <cell r="M52">
            <v>1</v>
          </cell>
          <cell r="N52" t="str">
            <v>wealth index</v>
          </cell>
          <cell r="O52" t="e">
            <v>#N/A</v>
          </cell>
          <cell r="P52" t="e">
            <v>#N/A</v>
          </cell>
          <cell r="Q52" t="str">
            <v>no</v>
          </cell>
          <cell r="R52" t="str">
            <v>no</v>
          </cell>
          <cell r="S52" t="str">
            <v>Does any member of this household own:</v>
          </cell>
          <cell r="T52" t="str">
            <v>Pane munhu wepamba penyu ane zvinotevera here?</v>
          </cell>
        </row>
        <row r="53">
          <cell r="A53" t="str">
            <v>DHS7H122a</v>
          </cell>
          <cell r="B53" t="str">
            <v>A watch?</v>
          </cell>
          <cell r="C53" t="str">
            <v>Wachi?</v>
          </cell>
          <cell r="D53" t="str">
            <v>DHS7H</v>
          </cell>
          <cell r="E53" t="str">
            <v>socioeconomic status</v>
          </cell>
          <cell r="F53">
            <v>76</v>
          </cell>
          <cell r="G53" t="str">
            <v>122a</v>
          </cell>
          <cell r="H53" t="str">
            <v>yndr</v>
          </cell>
          <cell r="I53" t="str">
            <v>all</v>
          </cell>
          <cell r="J53" t="str">
            <v>all</v>
          </cell>
          <cell r="M53">
            <v>1</v>
          </cell>
          <cell r="N53" t="str">
            <v>wealth index</v>
          </cell>
          <cell r="O53" t="e">
            <v>#N/A</v>
          </cell>
          <cell r="P53" t="e">
            <v>#N/A</v>
          </cell>
          <cell r="Q53" t="str">
            <v>no</v>
          </cell>
          <cell r="R53" t="str">
            <v>no</v>
          </cell>
          <cell r="S53" t="str">
            <v>A watch?</v>
          </cell>
          <cell r="T53" t="str">
            <v>Wachi?</v>
          </cell>
        </row>
        <row r="54">
          <cell r="A54" t="str">
            <v>DHS7H122b</v>
          </cell>
          <cell r="B54" t="str">
            <v>A mobile phone?</v>
          </cell>
          <cell r="C54" t="str">
            <v>Nharembozha?</v>
          </cell>
          <cell r="D54" t="str">
            <v>DHS7H</v>
          </cell>
          <cell r="E54" t="str">
            <v>socioeconomic status</v>
          </cell>
          <cell r="F54">
            <v>76</v>
          </cell>
          <cell r="G54" t="str">
            <v>122b</v>
          </cell>
          <cell r="H54" t="str">
            <v>yndr</v>
          </cell>
          <cell r="I54" t="str">
            <v>all</v>
          </cell>
          <cell r="J54" t="str">
            <v>all</v>
          </cell>
          <cell r="M54">
            <v>1</v>
          </cell>
          <cell r="N54" t="str">
            <v>wealth index</v>
          </cell>
          <cell r="O54" t="e">
            <v>#N/A</v>
          </cell>
          <cell r="P54" t="e">
            <v>#N/A</v>
          </cell>
          <cell r="Q54" t="str">
            <v>no</v>
          </cell>
          <cell r="R54" t="str">
            <v>no</v>
          </cell>
          <cell r="S54" t="str">
            <v>A mobile phone?</v>
          </cell>
          <cell r="T54" t="str">
            <v>Nharembozha?</v>
          </cell>
        </row>
        <row r="55">
          <cell r="A55" t="str">
            <v>DHS7H122c</v>
          </cell>
          <cell r="B55" t="str">
            <v>A bicycle?</v>
          </cell>
          <cell r="C55" t="str">
            <v>Bhasikoro?</v>
          </cell>
          <cell r="D55" t="str">
            <v>DHS7H</v>
          </cell>
          <cell r="E55" t="str">
            <v>socioeconomic status</v>
          </cell>
          <cell r="F55">
            <v>76</v>
          </cell>
          <cell r="G55" t="str">
            <v>122c</v>
          </cell>
          <cell r="H55" t="str">
            <v>yndr</v>
          </cell>
          <cell r="I55" t="str">
            <v>all</v>
          </cell>
          <cell r="J55" t="str">
            <v>all</v>
          </cell>
          <cell r="M55">
            <v>1</v>
          </cell>
          <cell r="N55" t="str">
            <v>wealth index</v>
          </cell>
          <cell r="O55" t="e">
            <v>#N/A</v>
          </cell>
          <cell r="P55" t="e">
            <v>#N/A</v>
          </cell>
          <cell r="Q55" t="str">
            <v>no</v>
          </cell>
          <cell r="R55" t="str">
            <v>no</v>
          </cell>
          <cell r="S55" t="str">
            <v>A bicycle?</v>
          </cell>
          <cell r="T55" t="str">
            <v>Bhasikoro?</v>
          </cell>
        </row>
        <row r="56">
          <cell r="A56" t="str">
            <v>DHS7H122d</v>
          </cell>
          <cell r="B56" t="str">
            <v>A motorcycle or motor scooter?</v>
          </cell>
          <cell r="C56" t="str">
            <v>Mudhudhudhu kana scooter?</v>
          </cell>
          <cell r="D56" t="str">
            <v>DHS7H</v>
          </cell>
          <cell r="E56" t="str">
            <v>socioeconomic status</v>
          </cell>
          <cell r="F56">
            <v>76</v>
          </cell>
          <cell r="G56" t="str">
            <v>122d</v>
          </cell>
          <cell r="H56" t="str">
            <v>yndr</v>
          </cell>
          <cell r="I56" t="str">
            <v>all</v>
          </cell>
          <cell r="J56" t="str">
            <v>all</v>
          </cell>
          <cell r="M56">
            <v>1</v>
          </cell>
          <cell r="N56" t="str">
            <v>wealth index</v>
          </cell>
          <cell r="O56" t="e">
            <v>#N/A</v>
          </cell>
          <cell r="P56" t="e">
            <v>#N/A</v>
          </cell>
          <cell r="Q56" t="str">
            <v>no</v>
          </cell>
          <cell r="R56" t="str">
            <v>no</v>
          </cell>
          <cell r="S56" t="str">
            <v>A motorcycle or motor scooter?</v>
          </cell>
          <cell r="T56" t="str">
            <v>Mudhudhudhu kana scooter?</v>
          </cell>
        </row>
        <row r="57">
          <cell r="A57" t="str">
            <v>DHS7H122e</v>
          </cell>
          <cell r="B57" t="str">
            <v>An animal-drawn cart?</v>
          </cell>
          <cell r="C57" t="str">
            <v>Ngoro?</v>
          </cell>
          <cell r="D57" t="str">
            <v>DHS7H</v>
          </cell>
          <cell r="E57" t="str">
            <v>socioeconomic status</v>
          </cell>
          <cell r="F57">
            <v>76</v>
          </cell>
          <cell r="G57" t="str">
            <v>122e</v>
          </cell>
          <cell r="H57" t="str">
            <v>yndr</v>
          </cell>
          <cell r="I57" t="str">
            <v>all</v>
          </cell>
          <cell r="J57" t="str">
            <v>all</v>
          </cell>
          <cell r="M57">
            <v>1</v>
          </cell>
          <cell r="N57" t="str">
            <v>wealth index</v>
          </cell>
          <cell r="O57" t="e">
            <v>#N/A</v>
          </cell>
          <cell r="P57" t="e">
            <v>#N/A</v>
          </cell>
          <cell r="Q57" t="str">
            <v>no</v>
          </cell>
          <cell r="R57" t="str">
            <v>no</v>
          </cell>
          <cell r="S57" t="str">
            <v>An animal-drawn cart?</v>
          </cell>
          <cell r="T57" t="str">
            <v>Ngoro?</v>
          </cell>
        </row>
        <row r="58">
          <cell r="A58" t="str">
            <v>DHS7H122f</v>
          </cell>
          <cell r="B58" t="str">
            <v>A car or truck?</v>
          </cell>
          <cell r="C58" t="str">
            <v>Mota kana rori?</v>
          </cell>
          <cell r="D58" t="str">
            <v>DHS7H</v>
          </cell>
          <cell r="E58" t="str">
            <v>socioeconomic status</v>
          </cell>
          <cell r="F58">
            <v>76</v>
          </cell>
          <cell r="G58" t="str">
            <v>122f</v>
          </cell>
          <cell r="H58" t="str">
            <v>yndr</v>
          </cell>
          <cell r="I58" t="str">
            <v>all</v>
          </cell>
          <cell r="J58" t="str">
            <v>all</v>
          </cell>
          <cell r="M58">
            <v>1</v>
          </cell>
          <cell r="N58" t="str">
            <v>wealth index</v>
          </cell>
          <cell r="O58" t="e">
            <v>#N/A</v>
          </cell>
          <cell r="P58" t="e">
            <v>#N/A</v>
          </cell>
          <cell r="Q58" t="str">
            <v>no</v>
          </cell>
          <cell r="R58" t="str">
            <v>no</v>
          </cell>
          <cell r="S58" t="str">
            <v>A car or truck?</v>
          </cell>
          <cell r="T58" t="str">
            <v>Mota kana rori?</v>
          </cell>
        </row>
        <row r="59">
          <cell r="A59" t="str">
            <v>DHS7H122g</v>
          </cell>
          <cell r="B59" t="str">
            <v>A boat with a motor?</v>
          </cell>
          <cell r="C59" t="str">
            <v>Boat rine injini?</v>
          </cell>
          <cell r="D59" t="str">
            <v>DHS7H</v>
          </cell>
          <cell r="E59" t="str">
            <v>socioeconomic status</v>
          </cell>
          <cell r="F59">
            <v>76</v>
          </cell>
          <cell r="G59" t="str">
            <v>122g</v>
          </cell>
          <cell r="H59" t="str">
            <v>yndr</v>
          </cell>
          <cell r="I59" t="str">
            <v>all</v>
          </cell>
          <cell r="J59" t="str">
            <v>all</v>
          </cell>
          <cell r="M59">
            <v>1</v>
          </cell>
          <cell r="N59" t="str">
            <v>wealth index</v>
          </cell>
          <cell r="O59" t="e">
            <v>#N/A</v>
          </cell>
          <cell r="P59" t="e">
            <v>#N/A</v>
          </cell>
          <cell r="Q59" t="str">
            <v>no</v>
          </cell>
          <cell r="R59" t="str">
            <v>no</v>
          </cell>
          <cell r="S59" t="str">
            <v>A boat with a motor?</v>
          </cell>
          <cell r="T59" t="str">
            <v>Boat rine injini?</v>
          </cell>
        </row>
        <row r="60">
          <cell r="A60" t="str">
            <v>DHS7H123</v>
          </cell>
          <cell r="B60" t="str">
            <v>Does any member of this household have a bank account?</v>
          </cell>
          <cell r="C60" t="str">
            <v>Pane munhu wepamba penyu ane akaundi yekubhengi here (kwete zvemufoni)?</v>
          </cell>
          <cell r="D60" t="str">
            <v>DHS7H</v>
          </cell>
          <cell r="E60" t="str">
            <v>socioeconomic status</v>
          </cell>
          <cell r="F60">
            <v>76</v>
          </cell>
          <cell r="G60">
            <v>123</v>
          </cell>
          <cell r="H60" t="str">
            <v>yndr</v>
          </cell>
          <cell r="I60" t="str">
            <v>all</v>
          </cell>
          <cell r="J60" t="str">
            <v>all</v>
          </cell>
          <cell r="M60">
            <v>1</v>
          </cell>
          <cell r="N60" t="str">
            <v>wealth index</v>
          </cell>
          <cell r="O60" t="e">
            <v>#N/A</v>
          </cell>
          <cell r="P60" t="e">
            <v>#N/A</v>
          </cell>
          <cell r="Q60" t="str">
            <v>no</v>
          </cell>
          <cell r="R60" t="str">
            <v>no</v>
          </cell>
          <cell r="S60" t="str">
            <v>Does any member of this household have a bank account?</v>
          </cell>
          <cell r="T60" t="str">
            <v>Pane munhu wepamba penyu ane akaundi yekubhengi here (kwete zvemufoni)?</v>
          </cell>
        </row>
        <row r="61">
          <cell r="A61" t="str">
            <v>DHS7H142</v>
          </cell>
          <cell r="B61" t="str">
            <v>What is the main material of the floor in your dwelling?</v>
          </cell>
          <cell r="C61" t="str">
            <v>Floor yemba yamunogara yakagadzirwa nei?</v>
          </cell>
          <cell r="D61" t="str">
            <v>DHS7H</v>
          </cell>
          <cell r="E61" t="str">
            <v>socioeconomic status</v>
          </cell>
          <cell r="F61">
            <v>76</v>
          </cell>
          <cell r="G61">
            <v>142</v>
          </cell>
          <cell r="H61" t="str">
            <v>floor</v>
          </cell>
          <cell r="I61" t="str">
            <v>all</v>
          </cell>
          <cell r="J61" t="str">
            <v>all</v>
          </cell>
          <cell r="M61">
            <v>1</v>
          </cell>
          <cell r="N61" t="str">
            <v>wealth index</v>
          </cell>
          <cell r="O61" t="e">
            <v>#N/A</v>
          </cell>
          <cell r="P61" t="e">
            <v>#N/A</v>
          </cell>
          <cell r="Q61" t="str">
            <v>no</v>
          </cell>
          <cell r="R61" t="str">
            <v>no</v>
          </cell>
          <cell r="S61" t="str">
            <v>What is the main material of the floor in your dwelling?</v>
          </cell>
          <cell r="T61" t="str">
            <v>Floor yemba yamunogara yakagadzirwa nei?</v>
          </cell>
        </row>
        <row r="62">
          <cell r="A62" t="str">
            <v>DHS7H143</v>
          </cell>
          <cell r="B62" t="str">
            <v>What is the main material of the roof of your dwelling?</v>
          </cell>
          <cell r="C62" t="str">
            <v>Imba yamunogara yakapfirirwa nei?</v>
          </cell>
          <cell r="D62" t="str">
            <v>DHS7H</v>
          </cell>
          <cell r="E62" t="str">
            <v>socioeconomic status</v>
          </cell>
          <cell r="F62">
            <v>76</v>
          </cell>
          <cell r="G62">
            <v>143</v>
          </cell>
          <cell r="H62" t="str">
            <v>roof</v>
          </cell>
          <cell r="I62" t="str">
            <v>all</v>
          </cell>
          <cell r="J62" t="str">
            <v>all</v>
          </cell>
          <cell r="M62">
            <v>1</v>
          </cell>
          <cell r="N62" t="str">
            <v>wealth index</v>
          </cell>
          <cell r="O62" t="e">
            <v>#N/A</v>
          </cell>
          <cell r="P62" t="e">
            <v>#N/A</v>
          </cell>
          <cell r="Q62" t="str">
            <v>no</v>
          </cell>
          <cell r="R62" t="str">
            <v>no</v>
          </cell>
          <cell r="S62" t="str">
            <v>What is the main material of the roof of your dwelling?</v>
          </cell>
          <cell r="T62" t="str">
            <v>Imba yamunogara yakapfirirwa nei?</v>
          </cell>
        </row>
        <row r="63">
          <cell r="A63" t="str">
            <v>DHS7H144</v>
          </cell>
          <cell r="B63" t="str">
            <v>What is the main material of the exterior walls of the dwelling?</v>
          </cell>
          <cell r="C63" t="str">
            <v>Madziro ekunze emba yamunogara akavakwa nechii?</v>
          </cell>
          <cell r="D63" t="str">
            <v>DHS7H</v>
          </cell>
          <cell r="E63" t="str">
            <v>socioeconomic status</v>
          </cell>
          <cell r="F63">
            <v>76</v>
          </cell>
          <cell r="G63">
            <v>144</v>
          </cell>
          <cell r="H63" t="str">
            <v>wall</v>
          </cell>
          <cell r="I63" t="str">
            <v>all</v>
          </cell>
          <cell r="J63" t="str">
            <v>all</v>
          </cell>
          <cell r="M63">
            <v>1</v>
          </cell>
          <cell r="N63" t="str">
            <v>wealth index</v>
          </cell>
          <cell r="O63" t="e">
            <v>#N/A</v>
          </cell>
          <cell r="P63" t="e">
            <v>#N/A</v>
          </cell>
          <cell r="Q63" t="str">
            <v>no</v>
          </cell>
          <cell r="R63" t="str">
            <v>no</v>
          </cell>
          <cell r="S63" t="str">
            <v>What is the main material of the exterior walls of the dwelling?</v>
          </cell>
          <cell r="T63" t="str">
            <v>Madziro ekunze emba yamunogara akavakwa nechii?</v>
          </cell>
        </row>
        <row r="64">
          <cell r="A64" t="str">
            <v>MISC_i5</v>
          </cell>
          <cell r="B64" t="str">
            <v>Now I'll ask some questions about you.</v>
          </cell>
          <cell r="C64" t="str">
            <v>Iye zvino, ndava kukubvunzai mibvunzo yakanangana nemi.</v>
          </cell>
          <cell r="D64" t="str">
            <v>MISC</v>
          </cell>
          <cell r="G64" t="str">
            <v>_i5</v>
          </cell>
          <cell r="M64">
            <v>1</v>
          </cell>
          <cell r="O64" t="e">
            <v>#N/A</v>
          </cell>
          <cell r="P64" t="e">
            <v>#N/A</v>
          </cell>
          <cell r="Q64" t="str">
            <v>no</v>
          </cell>
          <cell r="R64" t="str">
            <v>no</v>
          </cell>
          <cell r="S64" t="str">
            <v>Now I'll ask some questions about you.</v>
          </cell>
          <cell r="T64" t="str">
            <v>Iye zvino, ndava kukubvunzai mibvunzo yakanangana nemi.</v>
          </cell>
        </row>
        <row r="65">
          <cell r="A65" t="str">
            <v>DHS7W102</v>
          </cell>
          <cell r="B65" t="str">
            <v>How long have you been living continuously in (NAME OF CURRENT CITY, TOWN OR VILLAGE OF RESIDENCE)? [if less than 1 year, enter 0]</v>
          </cell>
          <cell r="C65" t="str">
            <v>Mava nenguva yakareba zvakadii muchigara mu… musina kumbobuda?</v>
          </cell>
          <cell r="D65" t="str">
            <v>DHS7W</v>
          </cell>
          <cell r="G65">
            <v>102</v>
          </cell>
          <cell r="I65" t="str">
            <v>all</v>
          </cell>
          <cell r="J65" t="str">
            <v>all</v>
          </cell>
          <cell r="M65">
            <v>1</v>
          </cell>
          <cell r="O65" t="str">
            <v>How long have you been living continuously where you are now? [if less than 1 year, enter 0]</v>
          </cell>
          <cell r="P65" t="str">
            <v>Mava nenguva yakareba zvakadii muchigara mu munharaunda menyu musina kumbobuda?</v>
          </cell>
          <cell r="Q65" t="str">
            <v>yes</v>
          </cell>
          <cell r="R65" t="str">
            <v>yes</v>
          </cell>
          <cell r="S65" t="str">
            <v>How long have you been living continuously where you are now? [if less than 1 year, enter 0]</v>
          </cell>
          <cell r="T65" t="str">
            <v>Mava nenguva yakareba zvakadii muchigara mu munharaunda menyu musina kumbobuda?</v>
          </cell>
        </row>
        <row r="66">
          <cell r="A66" t="str">
            <v>DHS7W105a</v>
          </cell>
          <cell r="B66" t="str">
            <v>In what month were you born?</v>
          </cell>
          <cell r="C66" t="str">
            <v>Makazvarwa mwedzi upi?</v>
          </cell>
          <cell r="D66" t="str">
            <v>DHS7W</v>
          </cell>
          <cell r="E66" t="str">
            <v>family structure</v>
          </cell>
          <cell r="F66" t="str">
            <v>s1-6</v>
          </cell>
          <cell r="G66" t="str">
            <v>105a</v>
          </cell>
          <cell r="H66" t="str">
            <v>month</v>
          </cell>
          <cell r="I66" t="str">
            <v>all</v>
          </cell>
          <cell r="J66" t="str">
            <v>all</v>
          </cell>
          <cell r="M66">
            <v>1</v>
          </cell>
          <cell r="O66" t="e">
            <v>#N/A</v>
          </cell>
          <cell r="P66" t="e">
            <v>#N/A</v>
          </cell>
          <cell r="Q66" t="str">
            <v>no</v>
          </cell>
          <cell r="R66" t="str">
            <v>no</v>
          </cell>
          <cell r="S66" t="str">
            <v>In what month were you born?</v>
          </cell>
          <cell r="T66" t="str">
            <v>Makazvarwa mwedzi upi?</v>
          </cell>
        </row>
        <row r="67">
          <cell r="A67" t="str">
            <v>DHS7W105b</v>
          </cell>
          <cell r="B67" t="str">
            <v>In what year were you born?</v>
          </cell>
          <cell r="C67" t="str">
            <v>Makazvarwa gore ripi?</v>
          </cell>
          <cell r="D67" t="str">
            <v>DHS7W</v>
          </cell>
          <cell r="E67" t="str">
            <v>family structure</v>
          </cell>
          <cell r="F67" t="str">
            <v>s1-6</v>
          </cell>
          <cell r="G67" t="str">
            <v>105b</v>
          </cell>
          <cell r="I67" t="str">
            <v>all</v>
          </cell>
          <cell r="J67" t="str">
            <v>all</v>
          </cell>
          <cell r="M67">
            <v>1</v>
          </cell>
          <cell r="O67" t="e">
            <v>#N/A</v>
          </cell>
          <cell r="P67" t="e">
            <v>#N/A</v>
          </cell>
          <cell r="Q67" t="str">
            <v>no</v>
          </cell>
          <cell r="R67" t="str">
            <v>no</v>
          </cell>
          <cell r="S67" t="str">
            <v>In what year were you born?</v>
          </cell>
          <cell r="T67" t="str">
            <v>Makazvarwa gore ripi?</v>
          </cell>
        </row>
        <row r="68">
          <cell r="A68" t="str">
            <v>DHS7W106</v>
          </cell>
          <cell r="B68" t="str">
            <v>How old were you at your last birthday?</v>
          </cell>
          <cell r="C68" t="str">
            <v>Makange mava nemakore mangani pabirthday renyu rakapedzisira kusvika?</v>
          </cell>
          <cell r="D68" t="str">
            <v>DHS7W</v>
          </cell>
          <cell r="E68" t="str">
            <v>family structure</v>
          </cell>
          <cell r="F68" t="str">
            <v>s1-6</v>
          </cell>
          <cell r="G68">
            <v>106</v>
          </cell>
          <cell r="I68" t="str">
            <v>all</v>
          </cell>
          <cell r="J68" t="str">
            <v>all</v>
          </cell>
          <cell r="M68">
            <v>1</v>
          </cell>
          <cell r="O68" t="e">
            <v>#N/A</v>
          </cell>
          <cell r="P68" t="e">
            <v>#N/A</v>
          </cell>
          <cell r="Q68" t="str">
            <v>no</v>
          </cell>
          <cell r="R68" t="str">
            <v>no</v>
          </cell>
          <cell r="S68" t="str">
            <v>How old were you at your last birthday?</v>
          </cell>
          <cell r="T68" t="str">
            <v>Makange mava nemakore mangani pabirthday renyu rakapedzisira kusvika?</v>
          </cell>
        </row>
        <row r="69">
          <cell r="A69" t="str">
            <v>DHS7W107</v>
          </cell>
          <cell r="B69" t="str">
            <v>Have you ever attended school?</v>
          </cell>
          <cell r="C69" t="str">
            <v>Makaenda kuchikoro here?</v>
          </cell>
          <cell r="D69" t="str">
            <v>DHS7W</v>
          </cell>
          <cell r="E69" t="str">
            <v>caregiver educational level</v>
          </cell>
          <cell r="F69">
            <v>67</v>
          </cell>
          <cell r="G69">
            <v>107</v>
          </cell>
          <cell r="H69" t="str">
            <v>ynr</v>
          </cell>
          <cell r="I69" t="str">
            <v>all</v>
          </cell>
          <cell r="J69" t="str">
            <v>all</v>
          </cell>
          <cell r="M69">
            <v>1</v>
          </cell>
          <cell r="O69" t="e">
            <v>#N/A</v>
          </cell>
          <cell r="P69" t="e">
            <v>#N/A</v>
          </cell>
          <cell r="Q69" t="str">
            <v>no</v>
          </cell>
          <cell r="R69" t="str">
            <v>no</v>
          </cell>
          <cell r="S69" t="str">
            <v>Have you ever attended school?</v>
          </cell>
          <cell r="T69" t="str">
            <v>Makaenda kuchikoro here?</v>
          </cell>
        </row>
        <row r="70">
          <cell r="A70" t="str">
            <v>DHS7W108</v>
          </cell>
          <cell r="B70" t="str">
            <v>What is the highest level of school you attended: primary, secondary, or higher?</v>
          </cell>
          <cell r="C70" t="str">
            <v>Makasvika padanho ripi rechikoro: puraimari, sekondari kana kudarika?</v>
          </cell>
          <cell r="D70" t="str">
            <v>DHS7W</v>
          </cell>
          <cell r="E70" t="str">
            <v>caregiver educational level</v>
          </cell>
          <cell r="F70">
            <v>67</v>
          </cell>
          <cell r="G70">
            <v>108</v>
          </cell>
          <cell r="H70" t="str">
            <v>level</v>
          </cell>
          <cell r="I70" t="str">
            <v>all</v>
          </cell>
          <cell r="J70" t="str">
            <v>all</v>
          </cell>
          <cell r="M70">
            <v>1</v>
          </cell>
          <cell r="O70" t="e">
            <v>#N/A</v>
          </cell>
          <cell r="P70" t="e">
            <v>#N/A</v>
          </cell>
          <cell r="Q70" t="str">
            <v>no</v>
          </cell>
          <cell r="R70" t="str">
            <v>no</v>
          </cell>
          <cell r="S70" t="str">
            <v>What is the highest level of school you attended: primary, secondary, or higher?</v>
          </cell>
          <cell r="T70" t="str">
            <v>Makasvika padanho ripi rechikoro: puraimari, sekondari kana kudarika?</v>
          </cell>
        </row>
        <row r="71">
          <cell r="A71" t="str">
            <v>DHS7W109</v>
          </cell>
          <cell r="B71" t="str">
            <v>What is the highest [GRADE/FORM/YEAR] you completed at that level?</v>
          </cell>
          <cell r="C71" t="str">
            <v>Makagumira mugiredhi/fomu/gore ripi padanho iroro?</v>
          </cell>
          <cell r="D71" t="str">
            <v>DHS7W</v>
          </cell>
          <cell r="E71" t="str">
            <v>caregiver educational level</v>
          </cell>
          <cell r="F71">
            <v>67</v>
          </cell>
          <cell r="G71">
            <v>109</v>
          </cell>
          <cell r="I71" t="str">
            <v>all</v>
          </cell>
          <cell r="J71" t="str">
            <v>all</v>
          </cell>
          <cell r="M71">
            <v>1</v>
          </cell>
          <cell r="O71" t="str">
            <v>What is the highest level of schooling that you completed?</v>
          </cell>
          <cell r="P71" t="str">
            <v>Makapedza chikoro kusvika padanho ripi?</v>
          </cell>
          <cell r="Q71" t="str">
            <v>yes</v>
          </cell>
          <cell r="R71" t="str">
            <v>yes</v>
          </cell>
          <cell r="S71" t="str">
            <v>What is the highest level of schooling that you completed?</v>
          </cell>
          <cell r="T71" t="str">
            <v>Makapedza chikoro kusvika padanho ripi?</v>
          </cell>
        </row>
        <row r="72">
          <cell r="A72" t="str">
            <v>DHS7W111a</v>
          </cell>
          <cell r="B72" t="str">
            <v>Now I would like you to read this sentence to me. [swipe next and show the woman the tablet; if cannot read the whole sentence, probe: "Can you read any part of the sentence to me?"]</v>
          </cell>
          <cell r="C72" t="str">
            <v>Iye zvino, ndiri kuda kuti mundiverengerewo mutsara uyu.</v>
          </cell>
          <cell r="D72" t="str">
            <v>DHS7W</v>
          </cell>
          <cell r="G72" t="str">
            <v>111a</v>
          </cell>
          <cell r="I72" t="str">
            <v>all</v>
          </cell>
          <cell r="J72" t="str">
            <v>all</v>
          </cell>
          <cell r="M72">
            <v>1</v>
          </cell>
          <cell r="O72" t="str">
            <v>Now I would like you to read this sentence to me. [swipe next and show the caregiver the tablet; if cannot read the whole sentence, probe: "Can you read any part of the sentence to me?"]</v>
          </cell>
          <cell r="P72" t="str">
            <v>Iye zvino, ndiri kuda kuti mundiverengerewo mutsara uyu. [swipe next and show the caregiver the tablet; if cannot read the whole sentence, probe: "Can you read any part of the sentence to me?"]</v>
          </cell>
          <cell r="Q72" t="str">
            <v>yes</v>
          </cell>
          <cell r="R72" t="str">
            <v>yes</v>
          </cell>
          <cell r="S72" t="str">
            <v>Now I would like you to read this sentence to me. [swipe next and show the caregiver the tablet; if cannot read the whole sentence, probe: "Can you read any part of the sentence to me?"]</v>
          </cell>
          <cell r="T72" t="str">
            <v>Iye zvino, ndiri kuda kuti mundiverengerewo mutsara uyu. [swipe next and show the caregiver the tablet; if cannot read the whole sentence, probe: "Can you read any part of the sentence to me?"]</v>
          </cell>
        </row>
        <row r="73">
          <cell r="A73" t="str">
            <v>DHS7W111b</v>
          </cell>
          <cell r="B73" t="str">
            <v>The child is reading a book.</v>
          </cell>
          <cell r="C73" t="str">
            <v>Mwana ari kuverenga bhuku.</v>
          </cell>
          <cell r="D73" t="str">
            <v>DHS7W</v>
          </cell>
          <cell r="E73" t="str">
            <v>caregiver educational level</v>
          </cell>
          <cell r="F73">
            <v>67</v>
          </cell>
          <cell r="G73" t="str">
            <v>111b</v>
          </cell>
          <cell r="H73" t="str">
            <v>read</v>
          </cell>
          <cell r="I73" t="str">
            <v>all</v>
          </cell>
          <cell r="J73" t="str">
            <v>all</v>
          </cell>
          <cell r="M73">
            <v>1</v>
          </cell>
          <cell r="O73" t="e">
            <v>#N/A</v>
          </cell>
          <cell r="P73" t="e">
            <v>#N/A</v>
          </cell>
          <cell r="Q73" t="str">
            <v>no</v>
          </cell>
          <cell r="R73" t="str">
            <v>no</v>
          </cell>
          <cell r="S73" t="str">
            <v>The child is reading a book.</v>
          </cell>
          <cell r="T73" t="str">
            <v>Mwana ari kuverenga bhuku.</v>
          </cell>
        </row>
        <row r="74">
          <cell r="A74" t="str">
            <v>DHS7W701</v>
          </cell>
          <cell r="B74" t="str">
            <v>Are you currently married or living together with someone as if married?</v>
          </cell>
          <cell r="C74" t="str">
            <v>Pari zvino makaroorwa here kana kuti muri kugara nemurume sekunge makaroorana here?</v>
          </cell>
          <cell r="D74" t="str">
            <v>DHS7W</v>
          </cell>
          <cell r="E74" t="str">
            <v>family structure</v>
          </cell>
          <cell r="F74">
            <v>31</v>
          </cell>
          <cell r="G74">
            <v>701</v>
          </cell>
          <cell r="H74" t="str">
            <v>married</v>
          </cell>
          <cell r="I74" t="str">
            <v>all</v>
          </cell>
          <cell r="J74" t="str">
            <v>all</v>
          </cell>
          <cell r="M74">
            <v>1</v>
          </cell>
          <cell r="N74" t="str">
            <v>modified to apply to men and women</v>
          </cell>
          <cell r="O74" t="e">
            <v>#N/A</v>
          </cell>
          <cell r="P74" t="e">
            <v>#N/A</v>
          </cell>
          <cell r="Q74" t="str">
            <v>no</v>
          </cell>
          <cell r="R74" t="str">
            <v>no</v>
          </cell>
          <cell r="S74" t="str">
            <v>Are you currently married or living together with someone as if married?</v>
          </cell>
          <cell r="T74" t="str">
            <v>Pari zvino makaroorwa here kana kuti muri kugara nemurume sekunge makaroorana here?</v>
          </cell>
        </row>
        <row r="75">
          <cell r="A75" t="str">
            <v>DHS7W702</v>
          </cell>
          <cell r="B75" t="str">
            <v>Have you ever been married or lived together with someone as if married?</v>
          </cell>
          <cell r="C75" t="str">
            <v xml:space="preserve">Makamboroorwa here kana kugara nemumwe munhu sekunge makaroorana? </v>
          </cell>
          <cell r="D75" t="str">
            <v>DHS7W</v>
          </cell>
          <cell r="E75" t="str">
            <v>family structure</v>
          </cell>
          <cell r="F75">
            <v>31</v>
          </cell>
          <cell r="G75">
            <v>702</v>
          </cell>
          <cell r="H75" t="str">
            <v>everMarried</v>
          </cell>
          <cell r="I75" t="str">
            <v>all</v>
          </cell>
          <cell r="J75" t="str">
            <v>all</v>
          </cell>
          <cell r="M75">
            <v>1</v>
          </cell>
          <cell r="N75" t="str">
            <v>modified to apply to men and women</v>
          </cell>
          <cell r="O75">
            <v>0</v>
          </cell>
          <cell r="P75" t="str">
            <v xml:space="preserve">Makamboroorwa/Makamboroora here kana kugara nemumwe munhu sekunge makaroorana? </v>
          </cell>
          <cell r="Q75" t="str">
            <v>no</v>
          </cell>
          <cell r="R75" t="str">
            <v>yes</v>
          </cell>
          <cell r="S75" t="str">
            <v>Have you ever been married or lived together with someone as if married?</v>
          </cell>
          <cell r="T75" t="str">
            <v xml:space="preserve">Makamboroorwa/Makamboroora here kana kugara nemumwe munhu sekunge makaroorana? </v>
          </cell>
        </row>
        <row r="76">
          <cell r="A76" t="str">
            <v>DHS7W703</v>
          </cell>
          <cell r="B76" t="str">
            <v>What is your marital status now: are you widowed, divorced, or separated?</v>
          </cell>
          <cell r="C76" t="str">
            <v>Pari zvino makamira sei: makafirwa, makarambana kana kuti hamuchagari mese here?</v>
          </cell>
          <cell r="D76" t="str">
            <v>DHS7W</v>
          </cell>
          <cell r="E76" t="str">
            <v>family structure</v>
          </cell>
          <cell r="F76">
            <v>31</v>
          </cell>
          <cell r="G76">
            <v>703</v>
          </cell>
          <cell r="H76" t="str">
            <v>marriedStatus</v>
          </cell>
          <cell r="I76" t="str">
            <v>all</v>
          </cell>
          <cell r="J76" t="str">
            <v>all</v>
          </cell>
          <cell r="M76">
            <v>1</v>
          </cell>
          <cell r="O76" t="e">
            <v>#N/A</v>
          </cell>
          <cell r="P76" t="e">
            <v>#N/A</v>
          </cell>
          <cell r="Q76" t="str">
            <v>no</v>
          </cell>
          <cell r="R76" t="str">
            <v>no</v>
          </cell>
          <cell r="S76" t="str">
            <v>What is your marital status now: are you widowed, divorced, or separated?</v>
          </cell>
          <cell r="T76" t="str">
            <v>Pari zvino makamira sei: makafirwa, makarambana kana kuti hamuchagari mese here?</v>
          </cell>
        </row>
        <row r="77">
          <cell r="A77" t="str">
            <v>DHS7W704</v>
          </cell>
          <cell r="B77" t="str">
            <v>Is your (spouse/partner) living with you now or staying elsewhere?</v>
          </cell>
          <cell r="C77" t="str">
            <v>Murume/mumwe wenyu ari kugara nemi here pari zvino kana kuti ari kugara kumwewo?</v>
          </cell>
          <cell r="D77" t="str">
            <v>DHS7W</v>
          </cell>
          <cell r="E77" t="str">
            <v>family structure</v>
          </cell>
          <cell r="F77">
            <v>31</v>
          </cell>
          <cell r="G77">
            <v>704</v>
          </cell>
          <cell r="H77" t="str">
            <v>livingWhere</v>
          </cell>
          <cell r="I77" t="str">
            <v>all</v>
          </cell>
          <cell r="J77" t="str">
            <v>all</v>
          </cell>
          <cell r="M77">
            <v>1</v>
          </cell>
          <cell r="N77" t="str">
            <v>modified to apply to men and women</v>
          </cell>
          <cell r="O77">
            <v>0</v>
          </cell>
          <cell r="P77" t="str">
            <v>Mumwe wenyu ari kugara nemi here pari zvino kana kuti ari kugara kumwewo?</v>
          </cell>
          <cell r="Q77" t="str">
            <v>no</v>
          </cell>
          <cell r="R77" t="str">
            <v>yes</v>
          </cell>
          <cell r="S77" t="str">
            <v>Is your (spouse/partner) living with you now or staying elsewhere?</v>
          </cell>
          <cell r="T77" t="str">
            <v>Mumwe wenyu ari kugara nemi here pari zvino kana kuti ari kugara kumwewo?</v>
          </cell>
        </row>
        <row r="78">
          <cell r="A78" t="str">
            <v>DHS7W902</v>
          </cell>
          <cell r="B78" t="str">
            <v>How old was your (spouse/partner) on [his/her] last birthday?</v>
          </cell>
          <cell r="C78" t="str">
            <v>Murume/mumwe wenyu akange ava nemakore mangani pabirthday rake rakapedzisira kusvika?</v>
          </cell>
          <cell r="D78" t="str">
            <v>DHS7W</v>
          </cell>
          <cell r="E78" t="str">
            <v>family structure</v>
          </cell>
          <cell r="F78" t="str">
            <v>s1-6</v>
          </cell>
          <cell r="G78">
            <v>902</v>
          </cell>
          <cell r="I78" t="str">
            <v>all</v>
          </cell>
          <cell r="J78" t="str">
            <v>all</v>
          </cell>
          <cell r="M78">
            <v>1</v>
          </cell>
          <cell r="N78" t="str">
            <v>modified to apply to men and women</v>
          </cell>
          <cell r="O78">
            <v>0</v>
          </cell>
          <cell r="P78" t="str">
            <v>Mumwe wenyu akange ava nemakore mangani pabirthday rake rakapedzisira kusvika?</v>
          </cell>
          <cell r="Q78" t="str">
            <v>no</v>
          </cell>
          <cell r="R78" t="str">
            <v>yes</v>
          </cell>
          <cell r="S78" t="str">
            <v>How old was your (spouse/partner) on [his/her] last birthday?</v>
          </cell>
          <cell r="T78" t="str">
            <v>Mumwe wenyu akange ava nemakore mangani pabirthday rake rakapedzisira kusvika?</v>
          </cell>
        </row>
        <row r="79">
          <cell r="A79" t="str">
            <v>DHS7W906</v>
          </cell>
          <cell r="B79" t="str">
            <v>Has your (spouse/partner) done any work in the last 7 days?</v>
          </cell>
          <cell r="C79" t="str">
            <v>Murume/mumwe wenyu ane basa raakaita here muMAZUVA MANOMWE apfuura?</v>
          </cell>
          <cell r="D79" t="str">
            <v>DHS7W</v>
          </cell>
          <cell r="E79" t="str">
            <v>socioeconomic status</v>
          </cell>
          <cell r="F79">
            <v>76</v>
          </cell>
          <cell r="G79">
            <v>906</v>
          </cell>
          <cell r="H79" t="str">
            <v>yndr</v>
          </cell>
          <cell r="I79" t="str">
            <v>all</v>
          </cell>
          <cell r="J79" t="str">
            <v>all</v>
          </cell>
          <cell r="M79">
            <v>1</v>
          </cell>
          <cell r="N79" t="str">
            <v>modified to apply to men and women</v>
          </cell>
          <cell r="O79">
            <v>0</v>
          </cell>
          <cell r="P79" t="str">
            <v>Mumwe wenyu ane basa raakaita here muMAZUVA MANOMWE apfuura?</v>
          </cell>
          <cell r="Q79" t="str">
            <v>no</v>
          </cell>
          <cell r="R79" t="str">
            <v>yes</v>
          </cell>
          <cell r="S79" t="str">
            <v>Has your (spouse/partner) done any work in the last 7 days?</v>
          </cell>
          <cell r="T79" t="str">
            <v>Mumwe wenyu ane basa raakaita here muMAZUVA MANOMWE apfuura?</v>
          </cell>
        </row>
        <row r="80">
          <cell r="A80" t="str">
            <v>DHS7W909</v>
          </cell>
          <cell r="B80" t="str">
            <v>Aside from your own housework, have you done any work in the last seven days?</v>
          </cell>
          <cell r="C80" t="str">
            <v xml:space="preserve">Kunze kwebasa ramunoita pamba, pane basa ramakaita here muMAZUVA MANOMWE apfuura? </v>
          </cell>
          <cell r="D80" t="str">
            <v>DHS7W</v>
          </cell>
          <cell r="E80" t="str">
            <v>socioeconomic status</v>
          </cell>
          <cell r="F80">
            <v>76</v>
          </cell>
          <cell r="G80">
            <v>909</v>
          </cell>
          <cell r="H80" t="str">
            <v>ynr</v>
          </cell>
          <cell r="I80" t="str">
            <v>all</v>
          </cell>
          <cell r="J80" t="str">
            <v>all</v>
          </cell>
          <cell r="M80">
            <v>1</v>
          </cell>
          <cell r="O80" t="e">
            <v>#N/A</v>
          </cell>
          <cell r="P80" t="e">
            <v>#N/A</v>
          </cell>
          <cell r="Q80" t="str">
            <v>no</v>
          </cell>
          <cell r="R80" t="str">
            <v>no</v>
          </cell>
          <cell r="S80" t="str">
            <v>Aside from your own housework, have you done any work in the last seven days?</v>
          </cell>
          <cell r="T80" t="str">
            <v xml:space="preserve">Kunze kwebasa ramunoita pamba, pane basa ramakaita here muMAZUVA MANOMWE apfuura? </v>
          </cell>
        </row>
        <row r="81">
          <cell r="A81" t="str">
            <v>DHS7W910</v>
          </cell>
          <cell r="B81" t="str">
            <v>As you know, some women take up jobs for which they are paid in cash or kind. Others sell things, have a small business or work on the family farm or in the family business. In the last seven days, have you done any of these things or any other work?</v>
          </cell>
          <cell r="C81" t="str">
            <v>Sezvamunoziva, vamwe vakadzi vanoita mabasa avanobhadharwa nemari kana zvimwewo. Vamwe vanotengesa zvinhu, vane tumabhizimusi, vanorima kana kushanda mubhizimusi remhuri. MuMAZUVA MANOMWE apfuura, pane zvimwe zvezvinhu izvi zvamakaita here kana rimwewo basa zvaro?</v>
          </cell>
          <cell r="D81" t="str">
            <v>DHS7W</v>
          </cell>
          <cell r="E81" t="str">
            <v>socioeconomic status</v>
          </cell>
          <cell r="F81">
            <v>76</v>
          </cell>
          <cell r="G81">
            <v>910</v>
          </cell>
          <cell r="H81" t="str">
            <v>ynr</v>
          </cell>
          <cell r="I81" t="str">
            <v>all</v>
          </cell>
          <cell r="J81" t="str">
            <v>all</v>
          </cell>
          <cell r="M81">
            <v>1</v>
          </cell>
          <cell r="O81" t="str">
            <v>As you know, some people take up jobs for which they are paid in cash or kind. Others sell things, have a small business or work on the family farm or in the family business. In the last seven days, have you done any of these things or any other work?</v>
          </cell>
          <cell r="P81">
            <v>0</v>
          </cell>
          <cell r="Q81" t="str">
            <v>yes</v>
          </cell>
          <cell r="R81" t="str">
            <v>no</v>
          </cell>
          <cell r="S81" t="str">
            <v>As you know, some people take up jobs for which they are paid in cash or kind. Others sell things, have a small business or work on the family farm or in the family business. In the last seven days, have you done any of these things or any other work?</v>
          </cell>
          <cell r="T81" t="str">
            <v>Sezvamunoziva, vamwe vakadzi vanoita mabasa avanobhadharwa nemari kana zvimwewo. Vamwe vanotengesa zvinhu, vane tumabhizimusi, vanorima kana kushanda mubhizimusi remhuri. MuMAZUVA MANOMWE apfuura, pane zvimwe zvezvinhu izvi zvamakaita here kana rimwewo basa zvaro?</v>
          </cell>
        </row>
        <row r="82">
          <cell r="A82" t="str">
            <v>DHS7W911</v>
          </cell>
          <cell r="B82" t="str">
            <v>Although you did not work in the last seven days, do you have any job or business from which you were absent for leave, illness, vacation, maternity leave, or any other such reason?</v>
          </cell>
          <cell r="C82" t="str">
            <v>Kunyange zvazvo musina kushanda muMAZUVA  MANOMWE apfuura, mune basa kana bhizimusi renyu ramusina kuita here nekuda kwekuti maiva pazororo, mairwara, maiva pamaternity leave kana kuti nekuda kwechimwewo chikonzero?</v>
          </cell>
          <cell r="D82" t="str">
            <v>DHS7W</v>
          </cell>
          <cell r="E82" t="str">
            <v>socioeconomic status</v>
          </cell>
          <cell r="F82">
            <v>76</v>
          </cell>
          <cell r="G82">
            <v>911</v>
          </cell>
          <cell r="H82" t="str">
            <v>ynr</v>
          </cell>
          <cell r="I82" t="str">
            <v>all</v>
          </cell>
          <cell r="J82" t="str">
            <v>all</v>
          </cell>
          <cell r="M82">
            <v>1</v>
          </cell>
          <cell r="O82" t="e">
            <v>#N/A</v>
          </cell>
          <cell r="P82" t="e">
            <v>#N/A</v>
          </cell>
          <cell r="Q82" t="str">
            <v>no</v>
          </cell>
          <cell r="R82" t="str">
            <v>no</v>
          </cell>
          <cell r="S82" t="str">
            <v>Although you did not work in the last seven days, do you have any job or business from which you were absent for leave, illness, vacation, maternity leave, or any other such reason?</v>
          </cell>
          <cell r="T82" t="str">
            <v>Kunyange zvazvo musina kushanda muMAZUVA  MANOMWE apfuura, mune basa kana bhizimusi renyu ramusina kuita here nekuda kwekuti maiva pazororo, mairwara, maiva pamaternity leave kana kuti nekuda kwechimwewo chikonzero?</v>
          </cell>
        </row>
        <row r="83">
          <cell r="A83" t="str">
            <v>DHS7W922</v>
          </cell>
          <cell r="B83" t="str">
            <v>Who usually makes decisions about health care for yourself: you, your (spouse/partner), you and your (spouse/partner) jointly, or someone else?</v>
          </cell>
          <cell r="C83" t="str">
            <v>Ndiani anowanzotaura zvekuita panyaya dzekuwana rubatsiro rwezveutano hwenyu: imi, murume/mumwe wenyu, imi nemurume/nemumwe wenyu pamwe chete, kana mumwewo munhu?</v>
          </cell>
          <cell r="D83" t="str">
            <v>DHS7W</v>
          </cell>
          <cell r="E83" t="str">
            <v>family relationships</v>
          </cell>
          <cell r="F83">
            <v>31</v>
          </cell>
          <cell r="G83">
            <v>922</v>
          </cell>
          <cell r="H83" t="str">
            <v>decisions</v>
          </cell>
          <cell r="I83" t="str">
            <v>all</v>
          </cell>
          <cell r="J83" t="str">
            <v>all</v>
          </cell>
          <cell r="M83">
            <v>1</v>
          </cell>
          <cell r="N83" t="str">
            <v>modified to apply to men and women</v>
          </cell>
          <cell r="O83">
            <v>0</v>
          </cell>
          <cell r="P83" t="str">
            <v>Ndiani anowanzotaura zvekuita panyaya dzekuwana rubatsiro rwezveutano hwenyu: imi, mumwe wenyu, imi nemumwe wenyu pamwe chete, kana mumwewo munhu?</v>
          </cell>
          <cell r="Q83" t="str">
            <v>no</v>
          </cell>
          <cell r="R83" t="str">
            <v>yes</v>
          </cell>
          <cell r="S83" t="str">
            <v>Who usually makes decisions about health care for yourself: you, your (spouse/partner), you and your (spouse/partner) jointly, or someone else?</v>
          </cell>
          <cell r="T83" t="str">
            <v>Ndiani anowanzotaura zvekuita panyaya dzekuwana rubatsiro rwezveutano hwenyu: imi, mumwe wenyu, imi nemumwe wenyu pamwe chete, kana mumwewo munhu?</v>
          </cell>
        </row>
        <row r="84">
          <cell r="A84" t="str">
            <v>DHS7W923</v>
          </cell>
          <cell r="B84" t="str">
            <v>Who usually makes decisions about making major household purchases?</v>
          </cell>
          <cell r="C84" t="str">
            <v>Ndiani anowanzotaura zvekuita panyaya dzekutenga zvinhu zvemumba zvihombe?</v>
          </cell>
          <cell r="D84" t="str">
            <v>DHS7W</v>
          </cell>
          <cell r="E84" t="str">
            <v>family relationships</v>
          </cell>
          <cell r="F84">
            <v>31</v>
          </cell>
          <cell r="G84">
            <v>923</v>
          </cell>
          <cell r="H84" t="str">
            <v>decisions</v>
          </cell>
          <cell r="I84" t="str">
            <v>all</v>
          </cell>
          <cell r="J84" t="str">
            <v>all</v>
          </cell>
          <cell r="M84">
            <v>1</v>
          </cell>
          <cell r="O84" t="e">
            <v>#N/A</v>
          </cell>
          <cell r="P84" t="e">
            <v>#N/A</v>
          </cell>
          <cell r="Q84" t="str">
            <v>no</v>
          </cell>
          <cell r="R84" t="str">
            <v>no</v>
          </cell>
          <cell r="S84" t="str">
            <v>Who usually makes decisions about making major household purchases?</v>
          </cell>
          <cell r="T84" t="str">
            <v>Ndiani anowanzotaura zvekuita panyaya dzekutenga zvinhu zvemumba zvihombe?</v>
          </cell>
        </row>
        <row r="85">
          <cell r="A85" t="str">
            <v>DHS7W924</v>
          </cell>
          <cell r="B85" t="str">
            <v>Who usually makes decisions about visits to your family or relatives?</v>
          </cell>
          <cell r="C85" t="str">
            <v>Ndiani anowanzotaura zvekuita pakushanyira vemhuri yenyu kana hama dzenyu?</v>
          </cell>
          <cell r="D85" t="str">
            <v>DHS7W</v>
          </cell>
          <cell r="E85" t="str">
            <v>family relationships</v>
          </cell>
          <cell r="F85">
            <v>31</v>
          </cell>
          <cell r="G85">
            <v>924</v>
          </cell>
          <cell r="H85" t="str">
            <v>decisions</v>
          </cell>
          <cell r="I85" t="str">
            <v>all</v>
          </cell>
          <cell r="J85" t="str">
            <v>all</v>
          </cell>
          <cell r="M85">
            <v>1</v>
          </cell>
          <cell r="O85">
            <v>0</v>
          </cell>
          <cell r="P85" t="str">
            <v>Ndiani anowanzokuita sarudzo pakushanyira vemhuri yenyu kana hama dzenyu?</v>
          </cell>
          <cell r="Q85" t="str">
            <v>no</v>
          </cell>
          <cell r="R85" t="str">
            <v>yes</v>
          </cell>
          <cell r="S85" t="str">
            <v>Who usually makes decisions about visits to your family or relatives?</v>
          </cell>
          <cell r="T85" t="str">
            <v>Ndiani anowanzokuita sarudzo pakushanyira vemhuri yenyu kana hama dzenyu?</v>
          </cell>
        </row>
        <row r="86">
          <cell r="A86" t="str">
            <v>DHS7M601</v>
          </cell>
          <cell r="B86" t="str">
            <v>Have you done any work in the last seven days?</v>
          </cell>
          <cell r="C86" t="str">
            <v>Murume kana mumwe wenyu ane basa raakaita here MUMAZUVA MANOMWE apfuura?</v>
          </cell>
          <cell r="D86" t="str">
            <v>DHS7M</v>
          </cell>
          <cell r="E86" t="str">
            <v>socioeconomic status</v>
          </cell>
          <cell r="F86">
            <v>76</v>
          </cell>
          <cell r="G86">
            <v>601</v>
          </cell>
          <cell r="H86" t="str">
            <v>ynr</v>
          </cell>
          <cell r="I86" t="str">
            <v>all</v>
          </cell>
          <cell r="J86" t="str">
            <v>all</v>
          </cell>
          <cell r="M86">
            <v>1</v>
          </cell>
          <cell r="O86" t="e">
            <v>#N/A</v>
          </cell>
          <cell r="P86" t="e">
            <v>#N/A</v>
          </cell>
          <cell r="Q86" t="str">
            <v>no</v>
          </cell>
          <cell r="R86" t="str">
            <v>no</v>
          </cell>
          <cell r="S86" t="str">
            <v>Have you done any work in the last seven days?</v>
          </cell>
          <cell r="T86" t="str">
            <v>Murume kana mumwe wenyu ane basa raakaita here MUMAZUVA MANOMWE apfuura?</v>
          </cell>
        </row>
        <row r="87">
          <cell r="A87" t="str">
            <v>DHS7M602</v>
          </cell>
          <cell r="B87" t="str">
            <v>Although you did not work in the last seven days, do you have any job or business from which you were absent for leave, illness, vacation, or any other such reason?</v>
          </cell>
          <cell r="C87" t="str">
            <v>Kunyange zvazvo murume kana mumwe wenyu asina kushanda muMAZUVA MANOMWE apfuura, ane basa kana bhizimusi rake raasina kuita here nekuda kwekuti aiva pazororo, airwara kana kuti nekuda kwechimwewo chikonzero?</v>
          </cell>
          <cell r="D87" t="str">
            <v>DHS7M</v>
          </cell>
          <cell r="E87" t="str">
            <v>socioeconomic status</v>
          </cell>
          <cell r="F87">
            <v>76</v>
          </cell>
          <cell r="G87">
            <v>602</v>
          </cell>
          <cell r="H87" t="str">
            <v>ynr</v>
          </cell>
          <cell r="I87" t="str">
            <v>all</v>
          </cell>
          <cell r="J87" t="str">
            <v>all</v>
          </cell>
          <cell r="M87">
            <v>1</v>
          </cell>
          <cell r="O87" t="e">
            <v>#N/A</v>
          </cell>
          <cell r="P87" t="e">
            <v>#N/A</v>
          </cell>
          <cell r="Q87" t="str">
            <v>no</v>
          </cell>
          <cell r="R87" t="str">
            <v>no</v>
          </cell>
          <cell r="S87" t="str">
            <v>Although you did not work in the last seven days, do you have any job or business from which you were absent for leave, illness, vacation, or any other such reason?</v>
          </cell>
          <cell r="T87" t="str">
            <v>Kunyange zvazvo murume kana mumwe wenyu asina kushanda muMAZUVA MANOMWE apfuura, ane basa kana bhizimusi rake raasina kuita here nekuda kwekuti aiva pazororo, airwara kana kuti nekuda kwechimwewo chikonzero?</v>
          </cell>
        </row>
        <row r="88">
          <cell r="A88" t="str">
            <v>MISC2</v>
          </cell>
          <cell r="B88" t="str">
            <v xml:space="preserve">Imagine a ladder with 10 steps. On the first step, 1, are households with no financial problems. On the top step, 10, are households with many financial problems. On which step does your household stand? You can pick any number from 1 to 10. </v>
          </cell>
          <cell r="C88" t="str">
            <v>Tomboti pane manera ane matanho 10. Danho 1, rekutangisisa rine dzimba dzisina matambudziko ezvemari. Pamusoro soro, padanho 10, pane dzimba dzine matambudziko akawanda ezvemari. Imba yenyu imi ingamira papi? Munokwanisa kusarudza nhamba ipi zvayo kubva pa1 kusvika pa10.</v>
          </cell>
          <cell r="D88" t="str">
            <v>MISC</v>
          </cell>
          <cell r="E88" t="str">
            <v>socioeconomic status</v>
          </cell>
          <cell r="F88">
            <v>29</v>
          </cell>
          <cell r="G88">
            <v>2</v>
          </cell>
          <cell r="H88" t="str">
            <v>ladder10</v>
          </cell>
          <cell r="I88" t="str">
            <v>all</v>
          </cell>
          <cell r="J88" t="str">
            <v>all</v>
          </cell>
          <cell r="M88">
            <v>1</v>
          </cell>
          <cell r="O88" t="e">
            <v>#N/A</v>
          </cell>
          <cell r="P88" t="e">
            <v>#N/A</v>
          </cell>
          <cell r="Q88" t="str">
            <v>no</v>
          </cell>
          <cell r="R88" t="str">
            <v>no</v>
          </cell>
          <cell r="S88" t="str">
            <v xml:space="preserve">Imagine a ladder with 10 steps. On the first step, 1, are households with no financial problems. On the top step, 10, are households with many financial problems. On which step does your household stand? You can pick any number from 1 to 10. </v>
          </cell>
          <cell r="T88" t="str">
            <v>Tomboti pane manera ane matanho 10. Danho 1, rekutangisisa rine dzimba dzisina matambudziko ezvemari. Pamusoro soro, padanho 10, pane dzimba dzine matambudziko akawanda ezvemari. Imba yenyu imi ingamira papi? Munokwanisa kusarudza nhamba ipi zvayo kubva pa1 kusvika pa10.</v>
          </cell>
        </row>
        <row r="89">
          <cell r="A89" t="str">
            <v>MISC_i6</v>
          </cell>
          <cell r="B89" t="str">
            <v>Now I am going to ask you some questions about you and ${childName}.</v>
          </cell>
          <cell r="C89" t="str">
            <v>Iye zvino, ndava kukubvunzai mibvunzo yakanangana nemi pamwe chete na ${childName}.</v>
          </cell>
          <cell r="D89" t="str">
            <v>MISC</v>
          </cell>
          <cell r="G89" t="str">
            <v>_i6</v>
          </cell>
          <cell r="M89">
            <v>1</v>
          </cell>
          <cell r="O89" t="e">
            <v>#N/A</v>
          </cell>
          <cell r="P89" t="e">
            <v>#N/A</v>
          </cell>
          <cell r="Q89" t="str">
            <v>no</v>
          </cell>
          <cell r="R89" t="str">
            <v>no</v>
          </cell>
          <cell r="S89" t="str">
            <v>Now I am going to ask you some questions about you and ${childName}.</v>
          </cell>
          <cell r="T89" t="str">
            <v>Iye zvino, ndava kukubvunzai mibvunzo yakanangana nemi pamwe chete na ${childName}.</v>
          </cell>
        </row>
        <row r="90">
          <cell r="A90" t="str">
            <v>MISC3</v>
          </cell>
          <cell r="B90" t="str">
            <v>How old is ${childName}?</v>
          </cell>
          <cell r="C90" t="str">
            <v>${childName} ane makore mangani?</v>
          </cell>
          <cell r="D90" t="str">
            <v>MISC</v>
          </cell>
          <cell r="E90" t="str">
            <v>child age</v>
          </cell>
          <cell r="F90">
            <v>17</v>
          </cell>
          <cell r="G90">
            <v>3</v>
          </cell>
          <cell r="I90" t="str">
            <v>all</v>
          </cell>
          <cell r="J90" t="str">
            <v>all</v>
          </cell>
          <cell r="M90">
            <v>1</v>
          </cell>
          <cell r="O90" t="e">
            <v>#N/A</v>
          </cell>
          <cell r="P90" t="e">
            <v>#N/A</v>
          </cell>
          <cell r="Q90" t="str">
            <v>no</v>
          </cell>
          <cell r="R90" t="str">
            <v>no</v>
          </cell>
          <cell r="S90" t="str">
            <v>How old is ${childName}?</v>
          </cell>
          <cell r="T90" t="str">
            <v>${childName} ane makore mangani?</v>
          </cell>
        </row>
        <row r="91">
          <cell r="A91" t="str">
            <v>MISC4</v>
          </cell>
          <cell r="B91" t="str">
            <v>[boy or girl?]</v>
          </cell>
          <cell r="C91" t="str">
            <v>[boy or girl?]</v>
          </cell>
          <cell r="D91" t="str">
            <v>MISC</v>
          </cell>
          <cell r="G91">
            <v>4</v>
          </cell>
          <cell r="H91" t="str">
            <v>girl</v>
          </cell>
          <cell r="I91" t="str">
            <v>all</v>
          </cell>
          <cell r="J91" t="str">
            <v>all</v>
          </cell>
          <cell r="M91">
            <v>1</v>
          </cell>
          <cell r="O91" t="e">
            <v>#N/A</v>
          </cell>
          <cell r="P91" t="e">
            <v>#N/A</v>
          </cell>
          <cell r="Q91" t="str">
            <v>no</v>
          </cell>
          <cell r="R91" t="str">
            <v>no</v>
          </cell>
          <cell r="S91" t="str">
            <v>[boy or girl?]</v>
          </cell>
          <cell r="T91" t="str">
            <v>[boy or girl?]</v>
          </cell>
        </row>
        <row r="92">
          <cell r="A92" t="str">
            <v>MISC5</v>
          </cell>
          <cell r="B92" t="str">
            <v>How are you related to ${childName}?</v>
          </cell>
          <cell r="C92" t="str">
            <v>Ukama hwenyu na ${childName} hwakamira sei?</v>
          </cell>
          <cell r="D92" t="str">
            <v>MISC</v>
          </cell>
          <cell r="E92" t="str">
            <v>family structure</v>
          </cell>
          <cell r="F92">
            <v>16</v>
          </cell>
          <cell r="G92">
            <v>5</v>
          </cell>
          <cell r="H92" t="str">
            <v>relation</v>
          </cell>
          <cell r="I92" t="str">
            <v>all</v>
          </cell>
          <cell r="J92" t="str">
            <v>all</v>
          </cell>
          <cell r="M92">
            <v>1</v>
          </cell>
          <cell r="O92" t="e">
            <v>#N/A</v>
          </cell>
          <cell r="P92" t="e">
            <v>#N/A</v>
          </cell>
          <cell r="Q92" t="str">
            <v>no</v>
          </cell>
          <cell r="R92" t="str">
            <v>no</v>
          </cell>
          <cell r="S92" t="str">
            <v>How are you related to ${childName}?</v>
          </cell>
          <cell r="T92" t="str">
            <v>Ukama hwenyu na ${childName} hwakamira sei?</v>
          </cell>
        </row>
        <row r="93">
          <cell r="A93" t="str">
            <v>MISC6</v>
          </cell>
          <cell r="B93" t="str">
            <v>[if child is a teenager] Is ${childName} dating?</v>
          </cell>
          <cell r="C93" t="str">
            <v>${childName} ane waanodanana naye here?</v>
          </cell>
          <cell r="D93" t="str">
            <v>MISC</v>
          </cell>
          <cell r="E93" t="str">
            <v>child is dating</v>
          </cell>
          <cell r="F93">
            <v>41</v>
          </cell>
          <cell r="G93">
            <v>6</v>
          </cell>
          <cell r="H93" t="str">
            <v>yndr</v>
          </cell>
          <cell r="I93" t="str">
            <v>all</v>
          </cell>
          <cell r="J93" t="str">
            <v>all</v>
          </cell>
          <cell r="M93">
            <v>1</v>
          </cell>
          <cell r="O93" t="e">
            <v>#N/A</v>
          </cell>
          <cell r="P93" t="e">
            <v>#N/A</v>
          </cell>
          <cell r="Q93" t="str">
            <v>no</v>
          </cell>
          <cell r="R93" t="str">
            <v>no</v>
          </cell>
          <cell r="S93" t="str">
            <v>[if child is a teenager] Is ${childName} dating?</v>
          </cell>
          <cell r="T93" t="str">
            <v>${childName} ane waanodanana naye here?</v>
          </cell>
        </row>
        <row r="94">
          <cell r="A94" t="str">
            <v>attDR_i1</v>
          </cell>
          <cell r="B94" t="str">
            <v>I am going to read you several worries that caregivers sometimes have about telling a child that [he/she] is HIV positive. Please tell me how much you worry about each thing. There are no right or wrong answers.</v>
          </cell>
          <cell r="C94" t="str">
            <v>Ndichaverenga zvinhu izvo vachengeti vevana vanowanzonetsekana nazvo panyaya yekuudza mwana kuti ane HIV. Ndapota ndiudzeiwo kuti imi munonetsekana zvakadii nechimwe nechimwe chezvinhu izvi. Hapana mhinduro dzakanaka kana dzakaipa.</v>
          </cell>
          <cell r="D94" t="str">
            <v>attDR</v>
          </cell>
          <cell r="G94" t="str">
            <v>_i1</v>
          </cell>
          <cell r="M94">
            <v>1</v>
          </cell>
          <cell r="O94">
            <v>0</v>
          </cell>
          <cell r="P94" t="str">
            <v>Ndichaverenga zvinhu zvakati wandei izvo vachengeti vevana vanowanzonetsekana nazvo panyaya yekuudza mwana kuti ane HIV. Ndapota ndiudzeiwo kuti imi munonetsekana zvakadii nechimwe nechimwe chezvinhu izvi. Hapana mhinduro dzakanaka kana dzakaipa.</v>
          </cell>
          <cell r="Q94" t="str">
            <v>no</v>
          </cell>
          <cell r="R94" t="str">
            <v>yes</v>
          </cell>
          <cell r="S94" t="str">
            <v>I am going to read you several worries that caregivers sometimes have about telling a child that [he/she] is HIV positive. Please tell me how much you worry about each thing. There are no right or wrong answers.</v>
          </cell>
          <cell r="T94" t="str">
            <v>Ndichaverenga zvinhu zvakati wandei izvo vachengeti vevana vanowanzonetsekana nazvo panyaya yekuudza mwana kuti ane HIV. Ndapota ndiudzeiwo kuti imi munonetsekana zvakadii nechimwe nechimwe chezvinhu izvi. Hapana mhinduro dzakanaka kana dzakaipa.</v>
          </cell>
        </row>
        <row r="95">
          <cell r="A95" t="str">
            <v>attDR1</v>
          </cell>
          <cell r="B95" t="str">
            <v>I worry that telling my child about [his/her] illness will just create more problems.</v>
          </cell>
          <cell r="C95" t="str">
            <v>Ndinonetsekana kuti kuudza mwana wangu nezveurwere hwake kunongomutsa mamwe matambudziko chete.</v>
          </cell>
          <cell r="D95" t="str">
            <v>attDR</v>
          </cell>
          <cell r="E95" t="str">
            <v>risk of disclosing</v>
          </cell>
          <cell r="F95">
            <v>24</v>
          </cell>
          <cell r="G95">
            <v>1</v>
          </cell>
          <cell r="H95" t="str">
            <v>worried4</v>
          </cell>
          <cell r="I95" t="str">
            <v>non-dislosed</v>
          </cell>
          <cell r="J95" t="str">
            <v>all</v>
          </cell>
          <cell r="M95">
            <v>1</v>
          </cell>
          <cell r="O95" t="str">
            <v>I worry that telling my child about [his/her] status will just create more problems.</v>
          </cell>
          <cell r="P95" t="str">
            <v>Ndinonetsekana kuti kuudza mwana wangu paamire kunongomutsa mamwe matambudziko chete.</v>
          </cell>
          <cell r="Q95" t="str">
            <v>yes</v>
          </cell>
          <cell r="R95" t="str">
            <v>yes</v>
          </cell>
          <cell r="S95" t="str">
            <v>I worry that telling my child about [his/her] status will just create more problems.</v>
          </cell>
          <cell r="T95" t="str">
            <v>Ndinonetsekana kuti kuudza mwana wangu paamire kunongomutsa mamwe matambudziko chete.</v>
          </cell>
        </row>
        <row r="96">
          <cell r="A96" t="str">
            <v>attDR2</v>
          </cell>
          <cell r="B96" t="str">
            <v>I worry that telling my child about [his/her] illness will lead [him/her] to reject me.</v>
          </cell>
          <cell r="C96" t="str">
            <v>Ndinonetsekana kuti kuudza mwana wangu nezveurwere hwake kunoita kuti andirase.</v>
          </cell>
          <cell r="D96" t="str">
            <v>attDR</v>
          </cell>
          <cell r="E96" t="str">
            <v>risk of disclosing</v>
          </cell>
          <cell r="F96">
            <v>34</v>
          </cell>
          <cell r="G96">
            <v>2</v>
          </cell>
          <cell r="H96" t="str">
            <v>worried4</v>
          </cell>
          <cell r="I96" t="str">
            <v>non-dislosed</v>
          </cell>
          <cell r="J96" t="str">
            <v>all</v>
          </cell>
          <cell r="M96">
            <v>1</v>
          </cell>
          <cell r="O96" t="str">
            <v>I worry that telling my child about [his/her] status will lead [him/her] to reject me.</v>
          </cell>
          <cell r="P96" t="str">
            <v>Ndinonetsekana kuti kuudza mwana wangu paamire kunoita kuti andirase.</v>
          </cell>
          <cell r="Q96" t="str">
            <v>yes</v>
          </cell>
          <cell r="R96" t="str">
            <v>yes</v>
          </cell>
          <cell r="S96" t="str">
            <v>I worry that telling my child about [his/her] status will lead [him/her] to reject me.</v>
          </cell>
          <cell r="T96" t="str">
            <v>Ndinonetsekana kuti kuudza mwana wangu paamire kunoita kuti andirase.</v>
          </cell>
        </row>
        <row r="97">
          <cell r="A97" t="str">
            <v>attDR3</v>
          </cell>
          <cell r="B97" t="str">
            <v>—that telling [him/her] will actually bring [him/her] harm.</v>
          </cell>
          <cell r="C97" t="str">
            <v>—kuti kumuudza kungatomukuvadzise.</v>
          </cell>
          <cell r="D97" t="str">
            <v>attDR</v>
          </cell>
          <cell r="E97" t="str">
            <v>risk of disclosing</v>
          </cell>
          <cell r="F97">
            <v>35</v>
          </cell>
          <cell r="G97">
            <v>3</v>
          </cell>
          <cell r="H97" t="str">
            <v>worried4</v>
          </cell>
          <cell r="I97" t="str">
            <v>non-dislosed</v>
          </cell>
          <cell r="J97" t="str">
            <v>all</v>
          </cell>
          <cell r="M97">
            <v>1</v>
          </cell>
          <cell r="O97">
            <v>0</v>
          </cell>
          <cell r="P97">
            <v>0</v>
          </cell>
          <cell r="Q97" t="str">
            <v>no</v>
          </cell>
          <cell r="R97" t="str">
            <v>no</v>
          </cell>
          <cell r="S97" t="str">
            <v>—that telling [him/her] will actually bring [him/her] harm.</v>
          </cell>
          <cell r="T97" t="str">
            <v>—kuti kumuudza kungatomukuvadzise.</v>
          </cell>
        </row>
        <row r="98">
          <cell r="A98" t="str">
            <v>attDR4</v>
          </cell>
          <cell r="B98" t="str">
            <v>—that telling [him/her] will make [him/her] less hopeful about the future.</v>
          </cell>
          <cell r="C98" t="str">
            <v>—kuti kumuudza kunoita kuti asanyanyovimbe neramangwana.</v>
          </cell>
          <cell r="D98" t="str">
            <v>attDR</v>
          </cell>
          <cell r="E98" t="str">
            <v>risk of disclosing</v>
          </cell>
          <cell r="F98">
            <v>48</v>
          </cell>
          <cell r="G98">
            <v>4</v>
          </cell>
          <cell r="H98" t="str">
            <v>worried4</v>
          </cell>
          <cell r="I98" t="str">
            <v>non-dislosed</v>
          </cell>
          <cell r="J98" t="str">
            <v>all</v>
          </cell>
          <cell r="M98">
            <v>1</v>
          </cell>
          <cell r="O98">
            <v>0</v>
          </cell>
          <cell r="P98" t="str">
            <v>—kuti kumuudza kunoita kuti asavenetariro neramangwana rake.</v>
          </cell>
          <cell r="Q98" t="str">
            <v>no</v>
          </cell>
          <cell r="R98" t="str">
            <v>yes</v>
          </cell>
          <cell r="S98" t="str">
            <v>—that telling [him/her] will make [him/her] less hopeful about the future.</v>
          </cell>
          <cell r="T98" t="str">
            <v>—kuti kumuudza kunoita kuti asavenetariro neramangwana rake.</v>
          </cell>
        </row>
        <row r="99">
          <cell r="A99" t="str">
            <v>attDR5</v>
          </cell>
          <cell r="B99" t="str">
            <v>—that telling [him/her] will make [him/her] stop taking medication.</v>
          </cell>
          <cell r="C99" t="str">
            <v>—kuti kumuudza kunoita kuti amire kunwa mishonga yake.</v>
          </cell>
          <cell r="D99" t="str">
            <v>attDR</v>
          </cell>
          <cell r="E99" t="str">
            <v>risk of disclosing</v>
          </cell>
          <cell r="F99">
            <v>47</v>
          </cell>
          <cell r="G99">
            <v>5</v>
          </cell>
          <cell r="H99" t="str">
            <v>worried4</v>
          </cell>
          <cell r="I99" t="str">
            <v>non-dislosed</v>
          </cell>
          <cell r="J99" t="str">
            <v>all</v>
          </cell>
          <cell r="M99">
            <v>1</v>
          </cell>
          <cell r="O99">
            <v>0</v>
          </cell>
          <cell r="P99">
            <v>0</v>
          </cell>
          <cell r="Q99" t="str">
            <v>no</v>
          </cell>
          <cell r="R99" t="str">
            <v>no</v>
          </cell>
          <cell r="S99" t="str">
            <v>—that telling [him/her] will make [him/her] stop taking medication.</v>
          </cell>
          <cell r="T99" t="str">
            <v>—kuti kumuudza kunoita kuti amire kunwa mishonga yake.</v>
          </cell>
        </row>
        <row r="100">
          <cell r="A100" t="str">
            <v>attDR6</v>
          </cell>
          <cell r="B100" t="str">
            <v>—that telling [him/her] will make [his/her] condition get worse.</v>
          </cell>
          <cell r="C100" t="str">
            <v>—kuti kumuudza kunoita kuti atonyanyise kurwara.</v>
          </cell>
          <cell r="D100" t="str">
            <v>attDR</v>
          </cell>
          <cell r="E100" t="str">
            <v>risk of disclosing</v>
          </cell>
          <cell r="F100">
            <v>44</v>
          </cell>
          <cell r="G100">
            <v>6</v>
          </cell>
          <cell r="H100" t="str">
            <v>worried4</v>
          </cell>
          <cell r="I100" t="str">
            <v>non-dislosed</v>
          </cell>
          <cell r="J100" t="str">
            <v>all</v>
          </cell>
          <cell r="M100">
            <v>1</v>
          </cell>
          <cell r="O100">
            <v>0</v>
          </cell>
          <cell r="P100">
            <v>0</v>
          </cell>
          <cell r="Q100" t="str">
            <v>no</v>
          </cell>
          <cell r="R100" t="str">
            <v>no</v>
          </cell>
          <cell r="S100" t="str">
            <v>—that telling [him/her] will make [his/her] condition get worse.</v>
          </cell>
          <cell r="T100" t="str">
            <v>—kuti kumuudza kunoita kuti atonyanyise kurwara.</v>
          </cell>
        </row>
        <row r="101">
          <cell r="A101" t="str">
            <v>attDR7</v>
          </cell>
          <cell r="B101" t="str">
            <v>—that telling [him/her] will cause [him/her] to struggle more every day with normal tasks.</v>
          </cell>
          <cell r="C101" t="str">
            <v>—kuti kumuudza kunoita kuti awedzere kutambura pakuita mabasa ake ezuva nezuva.</v>
          </cell>
          <cell r="D101" t="str">
            <v>attDR</v>
          </cell>
          <cell r="E101" t="str">
            <v>risk of disclosing</v>
          </cell>
          <cell r="F101">
            <v>81</v>
          </cell>
          <cell r="G101">
            <v>7</v>
          </cell>
          <cell r="H101" t="str">
            <v>worried4</v>
          </cell>
          <cell r="I101" t="str">
            <v>non-dislosed</v>
          </cell>
          <cell r="J101" t="str">
            <v>all</v>
          </cell>
          <cell r="M101">
            <v>1</v>
          </cell>
          <cell r="O101">
            <v>0</v>
          </cell>
          <cell r="P101">
            <v>0</v>
          </cell>
          <cell r="Q101" t="str">
            <v>no</v>
          </cell>
          <cell r="R101" t="str">
            <v>no</v>
          </cell>
          <cell r="S101" t="str">
            <v>—that telling [him/her] will cause [him/her] to struggle more every day with normal tasks.</v>
          </cell>
          <cell r="T101" t="str">
            <v>—kuti kumuudza kunoita kuti awedzere kutambura pakuita mabasa ake ezuva nezuva.</v>
          </cell>
        </row>
        <row r="102">
          <cell r="A102" t="str">
            <v>attDR8</v>
          </cell>
          <cell r="B102" t="str">
            <v>—that telling [him/her] will bring more bad things than good things.</v>
          </cell>
          <cell r="C102" t="str">
            <v>—kuti kumuudza kunounza zvakaipa zvakawanda kupfuura zvakanaka.</v>
          </cell>
          <cell r="D102" t="str">
            <v>attDR</v>
          </cell>
          <cell r="E102" t="str">
            <v>risk of disclosing</v>
          </cell>
          <cell r="F102">
            <v>53</v>
          </cell>
          <cell r="G102">
            <v>8</v>
          </cell>
          <cell r="H102" t="str">
            <v>worried4</v>
          </cell>
          <cell r="I102" t="str">
            <v>non-dislosed</v>
          </cell>
          <cell r="J102" t="str">
            <v>all</v>
          </cell>
          <cell r="M102">
            <v>1</v>
          </cell>
          <cell r="O102">
            <v>0</v>
          </cell>
          <cell r="P102">
            <v>0</v>
          </cell>
          <cell r="Q102" t="str">
            <v>no</v>
          </cell>
          <cell r="R102" t="str">
            <v>no</v>
          </cell>
          <cell r="S102" t="str">
            <v>—that telling [him/her] will bring more bad things than good things.</v>
          </cell>
          <cell r="T102" t="str">
            <v>—kuti kumuudza kunounza zvakaipa zvakawanda kupfuura zvakanaka.</v>
          </cell>
        </row>
        <row r="103">
          <cell r="A103" t="str">
            <v>attDR9</v>
          </cell>
          <cell r="B103" t="str">
            <v>—that telling [him/her] will lead [him/her] to have difficulty in school.</v>
          </cell>
          <cell r="C103" t="str">
            <v>—kuti kumuudza kunoita kuti atambure nechikoro.</v>
          </cell>
          <cell r="D103" t="str">
            <v>attDR</v>
          </cell>
          <cell r="E103" t="str">
            <v>risk of disclosing</v>
          </cell>
          <cell r="F103">
            <v>66</v>
          </cell>
          <cell r="G103">
            <v>9</v>
          </cell>
          <cell r="H103" t="str">
            <v>worried4</v>
          </cell>
          <cell r="I103" t="str">
            <v>non-dislosed</v>
          </cell>
          <cell r="J103" t="str">
            <v>all</v>
          </cell>
          <cell r="M103">
            <v>1</v>
          </cell>
          <cell r="O103">
            <v>0</v>
          </cell>
          <cell r="P103">
            <v>0</v>
          </cell>
          <cell r="Q103" t="str">
            <v>no</v>
          </cell>
          <cell r="R103" t="str">
            <v>no</v>
          </cell>
          <cell r="S103" t="str">
            <v>—that telling [him/her] will lead [him/her] to have difficulty in school.</v>
          </cell>
          <cell r="T103" t="str">
            <v>—kuti kumuudza kunoita kuti atambure nechikoro.</v>
          </cell>
        </row>
        <row r="104">
          <cell r="A104" t="str">
            <v>attDR10</v>
          </cell>
          <cell r="B104" t="str">
            <v>—that telling [him/her] will make [him/her] think less of [him/her]self.</v>
          </cell>
          <cell r="C104" t="str">
            <v>—kuti kumuudza kunoita kuti azvitarisire pasi.</v>
          </cell>
          <cell r="D104" t="str">
            <v>attDR</v>
          </cell>
          <cell r="E104" t="str">
            <v>risk of disclosing</v>
          </cell>
          <cell r="F104">
            <v>69</v>
          </cell>
          <cell r="G104">
            <v>10</v>
          </cell>
          <cell r="H104" t="str">
            <v>worried4</v>
          </cell>
          <cell r="I104" t="str">
            <v>non-dislosed</v>
          </cell>
          <cell r="J104" t="str">
            <v>all</v>
          </cell>
          <cell r="M104">
            <v>1</v>
          </cell>
          <cell r="O104">
            <v>0</v>
          </cell>
          <cell r="P104">
            <v>0</v>
          </cell>
          <cell r="Q104" t="str">
            <v>no</v>
          </cell>
          <cell r="R104" t="str">
            <v>no</v>
          </cell>
          <cell r="S104" t="str">
            <v>—that telling [him/her] will make [him/her] think less of [him/her]self.</v>
          </cell>
          <cell r="T104" t="str">
            <v>—kuti kumuudza kunoita kuti azvitarisire pasi.</v>
          </cell>
        </row>
        <row r="105">
          <cell r="A105" t="str">
            <v>attDR11</v>
          </cell>
          <cell r="B105" t="str">
            <v>—that telling [him/her] will put a strain on our family.</v>
          </cell>
          <cell r="C105" t="str">
            <v>—kuti kumuudza kunoremedza mhuri yedu.</v>
          </cell>
          <cell r="D105" t="str">
            <v>attDR</v>
          </cell>
          <cell r="E105" t="str">
            <v>risk of disclosing</v>
          </cell>
          <cell r="F105">
            <v>60</v>
          </cell>
          <cell r="G105">
            <v>11</v>
          </cell>
          <cell r="H105" t="str">
            <v>worried4</v>
          </cell>
          <cell r="I105" t="str">
            <v>non-dislosed</v>
          </cell>
          <cell r="J105" t="str">
            <v>all</v>
          </cell>
          <cell r="M105">
            <v>1</v>
          </cell>
          <cell r="O105">
            <v>0</v>
          </cell>
          <cell r="P105">
            <v>0</v>
          </cell>
          <cell r="Q105" t="str">
            <v>no</v>
          </cell>
          <cell r="R105" t="str">
            <v>no</v>
          </cell>
          <cell r="S105" t="str">
            <v>—that telling [him/her] will put a strain on our family.</v>
          </cell>
          <cell r="T105" t="str">
            <v>—kuti kumuudza kunoremedza mhuri yedu.</v>
          </cell>
        </row>
        <row r="106">
          <cell r="A106" t="str">
            <v>attDR12</v>
          </cell>
          <cell r="B106" t="str">
            <v>—that telling [him/her] will lead [him/her] to experience stigma in the community.</v>
          </cell>
          <cell r="C106" t="str">
            <v>—kuti kuudza mwana wangu kunoita kuti anongedzerwe uye asarurwe nevamwe munharaunda medu.</v>
          </cell>
          <cell r="D106" t="str">
            <v>attDR</v>
          </cell>
          <cell r="E106" t="str">
            <v>risk of disclosing</v>
          </cell>
          <cell r="F106">
            <v>73</v>
          </cell>
          <cell r="G106">
            <v>12</v>
          </cell>
          <cell r="H106" t="str">
            <v>worried4</v>
          </cell>
          <cell r="I106" t="str">
            <v>non-dislosed</v>
          </cell>
          <cell r="J106" t="str">
            <v>all</v>
          </cell>
          <cell r="M106">
            <v>1</v>
          </cell>
          <cell r="O106">
            <v>0</v>
          </cell>
          <cell r="P106" t="str">
            <v xml:space="preserve"> —kuti kuudza mwana wangu kunoita kuti anongedzerwe nevamwe munharaunda medu.</v>
          </cell>
          <cell r="Q106" t="str">
            <v>no</v>
          </cell>
          <cell r="R106" t="str">
            <v>yes</v>
          </cell>
          <cell r="S106" t="str">
            <v>—that telling [him/her] will lead [him/her] to experience stigma in the community.</v>
          </cell>
          <cell r="T106" t="str">
            <v xml:space="preserve"> —kuti kuudza mwana wangu kunoita kuti anongedzerwe nevamwe munharaunda medu.</v>
          </cell>
        </row>
        <row r="107">
          <cell r="A107" t="str">
            <v>attDR13</v>
          </cell>
          <cell r="B107" t="str">
            <v>—that telling [him/her] will lead [him/her] to ask more tough questions.</v>
          </cell>
          <cell r="C107" t="str">
            <v>—kuti kumuudza kunoita kuti abvunze mimwe mibvunzo yakaoma.</v>
          </cell>
          <cell r="D107" t="str">
            <v>attDR</v>
          </cell>
          <cell r="E107" t="str">
            <v>risk of disclosing</v>
          </cell>
          <cell r="F107">
            <v>63</v>
          </cell>
          <cell r="G107">
            <v>13</v>
          </cell>
          <cell r="H107" t="str">
            <v>worried4</v>
          </cell>
          <cell r="I107" t="str">
            <v>non-dislosed</v>
          </cell>
          <cell r="J107" t="str">
            <v>all</v>
          </cell>
          <cell r="M107">
            <v>1</v>
          </cell>
          <cell r="O107">
            <v>0</v>
          </cell>
          <cell r="P107">
            <v>0</v>
          </cell>
          <cell r="Q107" t="str">
            <v>no</v>
          </cell>
          <cell r="R107" t="str">
            <v>no</v>
          </cell>
          <cell r="S107" t="str">
            <v>—that telling [him/her] will lead [him/her] to ask more tough questions.</v>
          </cell>
          <cell r="T107" t="str">
            <v>—kuti kumuudza kunoita kuti abvunze mimwe mibvunzo yakaoma.</v>
          </cell>
        </row>
        <row r="108">
          <cell r="A108" t="str">
            <v>attDR14</v>
          </cell>
          <cell r="B108" t="str">
            <v>—that telling [him/her] will make [him/her] too sad.</v>
          </cell>
          <cell r="C108" t="str">
            <v>—kuti kumuudza kunoita kuti asurukirwe zvakanyanya.</v>
          </cell>
          <cell r="D108" t="str">
            <v>attDR</v>
          </cell>
          <cell r="E108" t="str">
            <v>risk of disclosing</v>
          </cell>
          <cell r="F108">
            <v>84</v>
          </cell>
          <cell r="G108">
            <v>14</v>
          </cell>
          <cell r="H108" t="str">
            <v>worried4</v>
          </cell>
          <cell r="I108" t="str">
            <v>non-dislosed</v>
          </cell>
          <cell r="J108" t="str">
            <v>all</v>
          </cell>
          <cell r="M108">
            <v>1</v>
          </cell>
          <cell r="O108">
            <v>0</v>
          </cell>
          <cell r="P108">
            <v>0</v>
          </cell>
          <cell r="Q108" t="str">
            <v>no</v>
          </cell>
          <cell r="R108" t="str">
            <v>no</v>
          </cell>
          <cell r="S108" t="str">
            <v>—that telling [him/her] will make [him/her] too sad.</v>
          </cell>
          <cell r="T108" t="str">
            <v>—kuti kumuudza kunoita kuti asurukirwe zvakanyanya.</v>
          </cell>
        </row>
        <row r="109">
          <cell r="A109" t="str">
            <v>attDR15</v>
          </cell>
          <cell r="B109" t="str">
            <v>—that telling [him/her] will cause me to feel too many bad emotions.</v>
          </cell>
          <cell r="C109" t="str">
            <v>—kuti kumuudza kunoita kuti ndinyanyise kunzwa zvisina kunaka mukati mangu.</v>
          </cell>
          <cell r="D109" t="str">
            <v>attDR</v>
          </cell>
          <cell r="E109" t="str">
            <v>risk of disclosing</v>
          </cell>
          <cell r="F109">
            <v>86</v>
          </cell>
          <cell r="G109">
            <v>15</v>
          </cell>
          <cell r="H109" t="str">
            <v>worried4</v>
          </cell>
          <cell r="I109" t="str">
            <v>non-dislosed</v>
          </cell>
          <cell r="J109" t="str">
            <v>all</v>
          </cell>
          <cell r="M109">
            <v>1</v>
          </cell>
          <cell r="O109">
            <v>0</v>
          </cell>
          <cell r="P109">
            <v>0</v>
          </cell>
          <cell r="Q109" t="str">
            <v>no</v>
          </cell>
          <cell r="R109" t="str">
            <v>no</v>
          </cell>
          <cell r="S109" t="str">
            <v>—that telling [him/her] will cause me to feel too many bad emotions.</v>
          </cell>
          <cell r="T109" t="str">
            <v>—kuti kumuudza kunoita kuti ndinyanyise kunzwa zvisina kunaka mukati mangu.</v>
          </cell>
        </row>
        <row r="110">
          <cell r="A110" t="str">
            <v>attDB_i2</v>
          </cell>
          <cell r="B110" t="str">
            <v>For the next few questions, please tell me how likely it is that each thing will happen if you tell your child that [he/she] is HIV positive.</v>
          </cell>
          <cell r="C110" t="str">
            <v>Pamibvunzo inotevera, ndapota ndiudzeiwo kuti chimwe nechimwe chezvinotevera chingangoitike zvakadii kana mukaudza mwana wenyu kuti ane HIV.</v>
          </cell>
          <cell r="D110" t="str">
            <v>attDB</v>
          </cell>
          <cell r="G110" t="str">
            <v>_i2</v>
          </cell>
          <cell r="M110">
            <v>1</v>
          </cell>
          <cell r="O110">
            <v>0</v>
          </cell>
          <cell r="P110" t="str">
            <v>Pamibvunzo mishomanana, inotevera, ndapota ndiudzeiwo kuti chimwe nechimwe chezvinotevera chingangoitike zvakadii kana mukaudza mwana wenyu kuti ane HIV.</v>
          </cell>
          <cell r="Q110" t="str">
            <v>no</v>
          </cell>
          <cell r="R110" t="str">
            <v>yes</v>
          </cell>
          <cell r="S110" t="str">
            <v>For the next few questions, please tell me how likely it is that each thing will happen if you tell your child that [he/she] is HIV positive.</v>
          </cell>
          <cell r="T110" t="str">
            <v>Pamibvunzo mishomanana, inotevera, ndapota ndiudzeiwo kuti chimwe nechimwe chezvinotevera chingangoitike zvakadii kana mukaudza mwana wenyu kuti ane HIV.</v>
          </cell>
        </row>
        <row r="111">
          <cell r="A111" t="str">
            <v>attDB16</v>
          </cell>
          <cell r="B111" t="str">
            <v>How likely is it that telling your child about [his/her] illness will bring about good things?</v>
          </cell>
          <cell r="C111" t="str">
            <v xml:space="preserve">Zvingaitike zvakadii kuti kuudza mwana wenyu nezveurwere hwake kungaunze zvinhu zvakanaka? </v>
          </cell>
          <cell r="D111" t="str">
            <v>attDB</v>
          </cell>
          <cell r="E111" t="str">
            <v>benefit of disclosing</v>
          </cell>
          <cell r="F111">
            <v>24</v>
          </cell>
          <cell r="G111">
            <v>16</v>
          </cell>
          <cell r="H111" t="str">
            <v>likely4</v>
          </cell>
          <cell r="I111" t="str">
            <v>non-dislosed</v>
          </cell>
          <cell r="J111" t="str">
            <v>all</v>
          </cell>
          <cell r="M111">
            <v>1</v>
          </cell>
          <cell r="O111" t="str">
            <v>How likely is it that telling your child about [his/her] status will bring about good things?</v>
          </cell>
          <cell r="P111" t="str">
            <v>Zvingaitike zvakadii kuti kuudza mwana wenyu nezvepamumire kungaunze zvinhu zvakanaka?</v>
          </cell>
          <cell r="Q111" t="str">
            <v>yes</v>
          </cell>
          <cell r="R111" t="str">
            <v>yes</v>
          </cell>
          <cell r="S111" t="str">
            <v>How likely is it that telling your child about [his/her] status will bring about good things?</v>
          </cell>
          <cell r="T111" t="str">
            <v>Zvingaitike zvakadii kuti kuudza mwana wenyu nezvepamumire kungaunze zvinhu zvakanaka?</v>
          </cell>
        </row>
        <row r="112">
          <cell r="A112" t="str">
            <v>attDB17</v>
          </cell>
          <cell r="B112" t="str">
            <v>How likely is it that telling your child about [his/her] illness will bring you closer together?</v>
          </cell>
          <cell r="C112" t="str">
            <v>Zvingaitike zvakadii kuti kuudza mwana wenyu nezveurwere hwake kungamuswededze pedyo?</v>
          </cell>
          <cell r="D112" t="str">
            <v>attDB</v>
          </cell>
          <cell r="E112" t="str">
            <v>benefit of disclosing</v>
          </cell>
          <cell r="F112">
            <v>60</v>
          </cell>
          <cell r="G112">
            <v>17</v>
          </cell>
          <cell r="H112" t="str">
            <v>likely4</v>
          </cell>
          <cell r="I112" t="str">
            <v>non-dislosed</v>
          </cell>
          <cell r="J112" t="str">
            <v>all</v>
          </cell>
          <cell r="M112">
            <v>1</v>
          </cell>
          <cell r="O112" t="str">
            <v>How likely is it that telling your child about [his/her] status will bring you closer together?</v>
          </cell>
          <cell r="P112" t="str">
            <v>Zvingaitike zvakadii kuti kuudza mwana wenyu nezvepaamire kungamuswededze pedyo nemi?</v>
          </cell>
          <cell r="Q112" t="str">
            <v>yes</v>
          </cell>
          <cell r="R112" t="str">
            <v>yes</v>
          </cell>
          <cell r="S112" t="str">
            <v>How likely is it that telling your child about [his/her] status will bring you closer together?</v>
          </cell>
          <cell r="T112" t="str">
            <v>Zvingaitike zvakadii kuti kuudza mwana wenyu nezvepaamire kungamuswededze pedyo nemi?</v>
          </cell>
        </row>
        <row r="113">
          <cell r="A113" t="str">
            <v>attDB18</v>
          </cell>
          <cell r="B113" t="str">
            <v>—that telling [him/her] will help you to understand each other better?</v>
          </cell>
          <cell r="C113" t="str">
            <v>—kuti kumuudza kungakubatsirei kuti munzwisisane zviri nani?</v>
          </cell>
          <cell r="D113" t="str">
            <v>attDB</v>
          </cell>
          <cell r="E113" t="str">
            <v>benefit of disclosing</v>
          </cell>
          <cell r="F113">
            <v>59</v>
          </cell>
          <cell r="G113">
            <v>18</v>
          </cell>
          <cell r="H113" t="str">
            <v>likely4</v>
          </cell>
          <cell r="I113" t="str">
            <v>non-dislosed</v>
          </cell>
          <cell r="J113" t="str">
            <v>all</v>
          </cell>
          <cell r="M113">
            <v>1</v>
          </cell>
          <cell r="O113">
            <v>0</v>
          </cell>
          <cell r="P113">
            <v>0</v>
          </cell>
          <cell r="Q113" t="str">
            <v>no</v>
          </cell>
          <cell r="R113" t="str">
            <v>no</v>
          </cell>
          <cell r="S113" t="str">
            <v>—that telling [him/her] will help you to understand each other better?</v>
          </cell>
          <cell r="T113" t="str">
            <v>—kuti kumuudza kungakubatsirei kuti munzwisisane zviri nani?</v>
          </cell>
        </row>
        <row r="114">
          <cell r="A114" t="str">
            <v>attDB19</v>
          </cell>
          <cell r="B114" t="str">
            <v>—that telling [him/her] will make [him/her] trust you more?</v>
          </cell>
          <cell r="C114" t="str">
            <v>—kuti kumuudza kungaite kuti awedzere kuvimba nemi?</v>
          </cell>
          <cell r="D114" t="str">
            <v>attDB</v>
          </cell>
          <cell r="E114" t="str">
            <v>benefit of disclosing</v>
          </cell>
          <cell r="F114">
            <v>59</v>
          </cell>
          <cell r="G114">
            <v>19</v>
          </cell>
          <cell r="H114" t="str">
            <v>likely4</v>
          </cell>
          <cell r="I114" t="str">
            <v>non-dislosed</v>
          </cell>
          <cell r="J114" t="str">
            <v>all</v>
          </cell>
          <cell r="M114">
            <v>1</v>
          </cell>
          <cell r="O114">
            <v>0</v>
          </cell>
          <cell r="P114">
            <v>0</v>
          </cell>
          <cell r="Q114" t="str">
            <v>no</v>
          </cell>
          <cell r="R114" t="str">
            <v>no</v>
          </cell>
          <cell r="S114" t="str">
            <v>—that telling [him/her] will make [him/her] trust you more?</v>
          </cell>
          <cell r="T114" t="str">
            <v>—kuti kumuudza kungaite kuti awedzere kuvimba nemi?</v>
          </cell>
        </row>
        <row r="115">
          <cell r="A115" t="str">
            <v>attDB20</v>
          </cell>
          <cell r="B115" t="str">
            <v>—that telling [him/her] will help you to get along better?</v>
          </cell>
          <cell r="C115" t="str">
            <v>—kuti kumuudza kungaite kuti muwirirane nekufarirana zviri nani?</v>
          </cell>
          <cell r="D115" t="str">
            <v>attDB</v>
          </cell>
          <cell r="E115" t="str">
            <v>benefit of disclosing</v>
          </cell>
          <cell r="F115">
            <v>60</v>
          </cell>
          <cell r="G115">
            <v>20</v>
          </cell>
          <cell r="H115" t="str">
            <v>likely4</v>
          </cell>
          <cell r="I115" t="str">
            <v>non-dislosed</v>
          </cell>
          <cell r="J115" t="str">
            <v>all</v>
          </cell>
          <cell r="M115">
            <v>1</v>
          </cell>
          <cell r="O115">
            <v>0</v>
          </cell>
          <cell r="P115" t="str">
            <v>—kuti kumuudza kungaite kuti muwirirane zviri nani?</v>
          </cell>
          <cell r="Q115" t="str">
            <v>no</v>
          </cell>
          <cell r="R115" t="str">
            <v>yes</v>
          </cell>
          <cell r="S115" t="str">
            <v>—that telling [him/her] will help you to get along better?</v>
          </cell>
          <cell r="T115" t="str">
            <v>—kuti kumuudza kungaite kuti muwirirane zviri nani?</v>
          </cell>
        </row>
        <row r="116">
          <cell r="A116" t="str">
            <v>attDB21</v>
          </cell>
          <cell r="B116" t="str">
            <v>—that telling [him/her] will be good for [him/her]?</v>
          </cell>
          <cell r="C116" t="str">
            <v>—kuti kumuudza kunenge kwakamunakira iye?</v>
          </cell>
          <cell r="D116" t="str">
            <v>attDB</v>
          </cell>
          <cell r="E116" t="str">
            <v>benefit of disclosing</v>
          </cell>
          <cell r="F116">
            <v>35</v>
          </cell>
          <cell r="G116">
            <v>21</v>
          </cell>
          <cell r="H116" t="str">
            <v>likely4</v>
          </cell>
          <cell r="I116" t="str">
            <v>non-dislosed</v>
          </cell>
          <cell r="J116" t="str">
            <v>all</v>
          </cell>
          <cell r="M116">
            <v>1</v>
          </cell>
          <cell r="O116">
            <v>0</v>
          </cell>
          <cell r="P116">
            <v>0</v>
          </cell>
          <cell r="Q116" t="str">
            <v>no</v>
          </cell>
          <cell r="R116" t="str">
            <v>no</v>
          </cell>
          <cell r="S116" t="str">
            <v>—that telling [him/her] will be good for [him/her]?</v>
          </cell>
          <cell r="T116" t="str">
            <v>—kuti kumuudza kunenge kwakamunakira iye?</v>
          </cell>
        </row>
        <row r="117">
          <cell r="A117" t="str">
            <v>attDB22</v>
          </cell>
          <cell r="B117" t="str">
            <v>—that telling [him/her] will make [him/her] feel relieved to know the truth?</v>
          </cell>
          <cell r="C117" t="str">
            <v>—kuti kumuudza kungaite kuti arerukirwe nekuziva chokwadi?</v>
          </cell>
          <cell r="D117" t="str">
            <v>attDB</v>
          </cell>
          <cell r="E117" t="str">
            <v>benefit of disclosing</v>
          </cell>
          <cell r="F117">
            <v>20</v>
          </cell>
          <cell r="G117">
            <v>22</v>
          </cell>
          <cell r="H117" t="str">
            <v>likely4</v>
          </cell>
          <cell r="I117" t="str">
            <v>non-dislosed</v>
          </cell>
          <cell r="J117" t="str">
            <v>all</v>
          </cell>
          <cell r="M117">
            <v>1</v>
          </cell>
          <cell r="O117">
            <v>0</v>
          </cell>
          <cell r="P117">
            <v>0</v>
          </cell>
          <cell r="Q117" t="str">
            <v>no</v>
          </cell>
          <cell r="R117" t="str">
            <v>no</v>
          </cell>
          <cell r="S117" t="str">
            <v>—that telling [him/her] will make [him/her] feel relieved to know the truth?</v>
          </cell>
          <cell r="T117" t="str">
            <v>—kuti kumuudza kungaite kuti arerukirwe nekuziva chokwadi?</v>
          </cell>
        </row>
        <row r="118">
          <cell r="A118" t="str">
            <v>attDB23</v>
          </cell>
          <cell r="B118" t="str">
            <v>—that telling [him/her] will make [him/her] be better about taking mediation?</v>
          </cell>
          <cell r="C118" t="str">
            <v>—kuti kumuudza kungaite kuti anzwe zviri nani pamusoro pekunwa mishonga yake?</v>
          </cell>
          <cell r="D118" t="str">
            <v>attDB</v>
          </cell>
          <cell r="E118" t="str">
            <v>benefit of disclosing</v>
          </cell>
          <cell r="F118">
            <v>47</v>
          </cell>
          <cell r="G118">
            <v>23</v>
          </cell>
          <cell r="H118" t="str">
            <v>likely4</v>
          </cell>
          <cell r="I118" t="str">
            <v>non-dislosed</v>
          </cell>
          <cell r="J118" t="str">
            <v>all</v>
          </cell>
          <cell r="M118">
            <v>1</v>
          </cell>
          <cell r="O118">
            <v>0</v>
          </cell>
          <cell r="P118" t="str">
            <v>—kuti kumuudza kungaite kuti ave nani pamusoro pekunwa mishonga yake?</v>
          </cell>
          <cell r="Q118" t="str">
            <v>no</v>
          </cell>
          <cell r="R118" t="str">
            <v>yes</v>
          </cell>
          <cell r="S118" t="str">
            <v>—that telling [him/her] will make [him/her] be better about taking mediation?</v>
          </cell>
          <cell r="T118" t="str">
            <v>—kuti kumuudza kungaite kuti ave nani pamusoro pekunwa mishonga yake?</v>
          </cell>
        </row>
        <row r="119">
          <cell r="A119" t="str">
            <v>attDB24</v>
          </cell>
          <cell r="B119" t="str">
            <v>—that telling [him/her] will improve [his/her] health?</v>
          </cell>
          <cell r="C119" t="str">
            <v>—kuti kumuudza kungaite kuti utano hwake huve nani?</v>
          </cell>
          <cell r="D119" t="str">
            <v>attDB</v>
          </cell>
          <cell r="E119" t="str">
            <v>benefit of disclosing</v>
          </cell>
          <cell r="F119">
            <v>44</v>
          </cell>
          <cell r="G119">
            <v>24</v>
          </cell>
          <cell r="H119" t="str">
            <v>likely4</v>
          </cell>
          <cell r="I119" t="str">
            <v>non-dislosed</v>
          </cell>
          <cell r="J119" t="str">
            <v>all</v>
          </cell>
          <cell r="M119">
            <v>1</v>
          </cell>
          <cell r="O119">
            <v>0</v>
          </cell>
          <cell r="P119">
            <v>0</v>
          </cell>
          <cell r="Q119" t="str">
            <v>no</v>
          </cell>
          <cell r="R119" t="str">
            <v>no</v>
          </cell>
          <cell r="S119" t="str">
            <v>—that telling [him/her] will improve [his/her] health?</v>
          </cell>
          <cell r="T119" t="str">
            <v>—kuti kumuudza kungaite kuti utano hwake huve nani?</v>
          </cell>
        </row>
        <row r="120">
          <cell r="A120" t="str">
            <v>attDB25</v>
          </cell>
          <cell r="B120" t="str">
            <v>—that telling [him/her] will bring more good things than bad things?</v>
          </cell>
          <cell r="C120" t="str">
            <v>—kuti kumuudza kungaunze zvakanaka zvakawanda kupfuura zvakaipa?</v>
          </cell>
          <cell r="D120" t="str">
            <v>attDB</v>
          </cell>
          <cell r="E120" t="str">
            <v>benefit of disclosing</v>
          </cell>
          <cell r="F120">
            <v>24</v>
          </cell>
          <cell r="G120">
            <v>25</v>
          </cell>
          <cell r="H120" t="str">
            <v>likely4</v>
          </cell>
          <cell r="I120" t="str">
            <v>non-dislosed</v>
          </cell>
          <cell r="J120" t="str">
            <v>all</v>
          </cell>
          <cell r="M120">
            <v>1</v>
          </cell>
          <cell r="O120">
            <v>0</v>
          </cell>
          <cell r="P120">
            <v>0</v>
          </cell>
          <cell r="Q120" t="str">
            <v>no</v>
          </cell>
          <cell r="R120" t="str">
            <v>no</v>
          </cell>
          <cell r="S120" t="str">
            <v>—that telling [him/her] will bring more good things than bad things?</v>
          </cell>
          <cell r="T120" t="str">
            <v>—kuti kumuudza kungaunze zvakanaka zvakawanda kupfuura zvakaipa?</v>
          </cell>
        </row>
        <row r="121">
          <cell r="A121" t="str">
            <v>attDB26</v>
          </cell>
          <cell r="B121" t="str">
            <v>—that telling [him/her] will help our family to get along better?</v>
          </cell>
          <cell r="C121" t="str">
            <v>—kuti kumuudza kungabatsire kuti mhuri yedu iwirirane nekufarirana zviri nani?</v>
          </cell>
          <cell r="D121" t="str">
            <v>attDB</v>
          </cell>
          <cell r="E121" t="str">
            <v>benefit of disclosing</v>
          </cell>
          <cell r="F121">
            <v>60</v>
          </cell>
          <cell r="G121">
            <v>26</v>
          </cell>
          <cell r="H121" t="str">
            <v>likely4</v>
          </cell>
          <cell r="I121" t="str">
            <v>non-dislosed</v>
          </cell>
          <cell r="J121" t="str">
            <v>all</v>
          </cell>
          <cell r="M121">
            <v>1</v>
          </cell>
          <cell r="O121">
            <v>0</v>
          </cell>
          <cell r="P121" t="str">
            <v xml:space="preserve"> —kuti kumuudza kungabatsire kuti mhuri yedu iwirirane zviri nani?</v>
          </cell>
          <cell r="Q121" t="str">
            <v>no</v>
          </cell>
          <cell r="R121" t="str">
            <v>yes</v>
          </cell>
          <cell r="S121" t="str">
            <v>—that telling [him/her] will help our family to get along better?</v>
          </cell>
          <cell r="T121" t="str">
            <v xml:space="preserve"> —kuti kumuudza kungabatsire kuti mhuri yedu iwirirane zviri nani?</v>
          </cell>
        </row>
        <row r="122">
          <cell r="A122" t="str">
            <v>attDB27</v>
          </cell>
          <cell r="B122" t="str">
            <v>—that telling [him/her] will improve [his/her] behavior?</v>
          </cell>
          <cell r="C122" t="str">
            <v>—kuti kumuudza kungaite kuti maitiro ake ave nani?</v>
          </cell>
          <cell r="D122" t="str">
            <v>attDB</v>
          </cell>
          <cell r="E122" t="str">
            <v>benefit of disclosing</v>
          </cell>
          <cell r="F122">
            <v>7</v>
          </cell>
          <cell r="G122">
            <v>27</v>
          </cell>
          <cell r="H122" t="str">
            <v>likely4</v>
          </cell>
          <cell r="I122" t="str">
            <v>non-dislosed</v>
          </cell>
          <cell r="J122" t="str">
            <v>all</v>
          </cell>
          <cell r="M122">
            <v>1</v>
          </cell>
          <cell r="O122">
            <v>0</v>
          </cell>
          <cell r="P122">
            <v>0</v>
          </cell>
          <cell r="Q122" t="str">
            <v>no</v>
          </cell>
          <cell r="R122" t="str">
            <v>no</v>
          </cell>
          <cell r="S122" t="str">
            <v>—that telling [him/her] will improve [his/her] behavior?</v>
          </cell>
          <cell r="T122" t="str">
            <v>—kuti kumuudza kungaite kuti maitiro ake ave nani?</v>
          </cell>
        </row>
        <row r="123">
          <cell r="A123" t="str">
            <v>attDB28</v>
          </cell>
          <cell r="B123" t="str">
            <v>—that telling [him/her] will help [him/her] to deal with stigma in the community.</v>
          </cell>
          <cell r="C123" t="str">
            <v>—kuti kumuudza kungaite kuti abatsirikane pakuziva zvekuita panyaya yekunongedzerwa nekusarurwa munharaunda?</v>
          </cell>
          <cell r="D123" t="str">
            <v>attDB</v>
          </cell>
          <cell r="E123" t="str">
            <v>benefit of disclosing</v>
          </cell>
          <cell r="F123">
            <v>75</v>
          </cell>
          <cell r="G123">
            <v>28</v>
          </cell>
          <cell r="H123" t="str">
            <v>likely4</v>
          </cell>
          <cell r="I123" t="str">
            <v>non-dislosed</v>
          </cell>
          <cell r="J123" t="str">
            <v>all</v>
          </cell>
          <cell r="M123">
            <v>1</v>
          </cell>
          <cell r="O123">
            <v>0</v>
          </cell>
          <cell r="P123" t="str">
            <v xml:space="preserve"> —kuti kumuudza kungaite kuti abatsirikane pakuziva zvekuita panyaya yekunongedzerwa munharaunda?</v>
          </cell>
          <cell r="Q123" t="str">
            <v>no</v>
          </cell>
          <cell r="R123" t="str">
            <v>yes</v>
          </cell>
          <cell r="S123" t="str">
            <v>—that telling [him/her] will help [him/her] to deal with stigma in the community.</v>
          </cell>
          <cell r="T123" t="str">
            <v xml:space="preserve"> —kuti kumuudza kungaite kuti abatsirikane pakuziva zvekuita panyaya yekunongedzerwa munharaunda?</v>
          </cell>
        </row>
        <row r="124">
          <cell r="A124" t="str">
            <v>attDB29</v>
          </cell>
          <cell r="B124" t="str">
            <v>—that telling [him/her] will improve the way [he/she] feels emotionally?</v>
          </cell>
          <cell r="C124" t="str">
            <v>—kuti kumuudza kungaite kuti anzwe zviri nani mukati make?</v>
          </cell>
          <cell r="D124" t="str">
            <v>attDB</v>
          </cell>
          <cell r="E124" t="str">
            <v>benefit of disclosing</v>
          </cell>
          <cell r="F124">
            <v>84</v>
          </cell>
          <cell r="G124">
            <v>29</v>
          </cell>
          <cell r="H124" t="str">
            <v>likely4</v>
          </cell>
          <cell r="I124" t="str">
            <v>non-dislosed</v>
          </cell>
          <cell r="J124" t="str">
            <v>all</v>
          </cell>
          <cell r="M124">
            <v>1</v>
          </cell>
          <cell r="O124">
            <v>0</v>
          </cell>
          <cell r="P124">
            <v>0</v>
          </cell>
          <cell r="Q124" t="str">
            <v>no</v>
          </cell>
          <cell r="R124" t="str">
            <v>no</v>
          </cell>
          <cell r="S124" t="str">
            <v>—that telling [him/her] will improve the way [he/she] feels emotionally?</v>
          </cell>
          <cell r="T124" t="str">
            <v>—kuti kumuudza kungaite kuti anzwe zviri nani mukati make?</v>
          </cell>
        </row>
        <row r="125">
          <cell r="A125" t="str">
            <v>attDB30</v>
          </cell>
          <cell r="B125" t="str">
            <v>—that telling [him/her] will bring me a sense of relief?</v>
          </cell>
          <cell r="C125" t="str">
            <v>—kuti kumuudza kungaite kuti ndinzwe kurerukirwa?</v>
          </cell>
          <cell r="D125" t="str">
            <v>attDB</v>
          </cell>
          <cell r="E125" t="str">
            <v>benefit of disclosing</v>
          </cell>
          <cell r="F125">
            <v>84</v>
          </cell>
          <cell r="G125">
            <v>30</v>
          </cell>
          <cell r="H125" t="str">
            <v>likely4</v>
          </cell>
          <cell r="I125" t="str">
            <v>non-dislosed</v>
          </cell>
          <cell r="J125" t="str">
            <v>all</v>
          </cell>
          <cell r="M125">
            <v>1</v>
          </cell>
          <cell r="O125">
            <v>0</v>
          </cell>
          <cell r="P125">
            <v>0</v>
          </cell>
          <cell r="Q125" t="str">
            <v>no</v>
          </cell>
          <cell r="R125" t="str">
            <v>no</v>
          </cell>
          <cell r="S125" t="str">
            <v>—that telling [him/her] will bring me a sense of relief?</v>
          </cell>
          <cell r="T125" t="str">
            <v>—kuti kumuudza kungaite kuti ndinzwe kurerukirwa?</v>
          </cell>
        </row>
        <row r="126">
          <cell r="A126" t="str">
            <v>attDB31</v>
          </cell>
          <cell r="B126" t="str">
            <v>—that telling [him/her] will enable [him/her] to adopt protective behaviors when [he/she] becomes sexually active.</v>
          </cell>
          <cell r="C126" t="str">
            <v>—kuti kumuudza kunoita kuti adzivirire kutapurirana kweutachiwana paanoita zvepabonde?</v>
          </cell>
          <cell r="D126" t="str">
            <v>attDB</v>
          </cell>
          <cell r="E126" t="str">
            <v>benefit of disclosing</v>
          </cell>
          <cell r="F126">
            <v>8</v>
          </cell>
          <cell r="G126">
            <v>31</v>
          </cell>
          <cell r="H126" t="str">
            <v>likely4</v>
          </cell>
          <cell r="I126" t="str">
            <v>non-dislosed</v>
          </cell>
          <cell r="J126" t="str">
            <v>all</v>
          </cell>
          <cell r="M126">
            <v>1</v>
          </cell>
          <cell r="O126">
            <v>0</v>
          </cell>
          <cell r="P126">
            <v>0</v>
          </cell>
          <cell r="Q126" t="str">
            <v>no</v>
          </cell>
          <cell r="R126" t="str">
            <v>no</v>
          </cell>
          <cell r="S126" t="str">
            <v>—that telling [him/her] will enable [him/her] to adopt protective behaviors when [he/she] becomes sexually active.</v>
          </cell>
          <cell r="T126" t="str">
            <v>—kuti kumuudza kunoita kuti adzivirire kutapurirana kweutachiwana paanoita zvepabonde?</v>
          </cell>
        </row>
        <row r="127">
          <cell r="A127" t="str">
            <v>DSE_i1</v>
          </cell>
          <cell r="B127" t="str">
            <v>Next, please tell me how much you agree or disagree with each statement about your ability to tell your child about [his/her] illness.</v>
          </cell>
          <cell r="C127" t="str">
            <v>Iye zvino, ndapota ndiudzeiwo kuti munobvumirana kana kuti hamubvumirani zvakadii nemumwe nemumwe wemitsara inotevera pamusoro pekukwanisa kuudza mwana wenyu nezveurwere hwake.</v>
          </cell>
          <cell r="D127" t="str">
            <v>DSE</v>
          </cell>
          <cell r="G127" t="str">
            <v>_i1</v>
          </cell>
          <cell r="M127">
            <v>1</v>
          </cell>
          <cell r="O127" t="str">
            <v>Next, please tell me how much you agree or disagree with each statement about your ability to tell your child about [his/her] status.</v>
          </cell>
          <cell r="P127" t="str">
            <v>Lye zvino, ndapota ndiudzeiwo kuti munobvumirana kana kuti hamubvumirani zvakadii nemumwe nemumwe wemitsara inotevera pamusoro pekukwanisa kuudza mwana wenyu paamire.</v>
          </cell>
          <cell r="Q127" t="str">
            <v>yes</v>
          </cell>
          <cell r="R127" t="str">
            <v>yes</v>
          </cell>
          <cell r="S127" t="str">
            <v>Next, please tell me how much you agree or disagree with each statement about your ability to tell your child about [his/her] status.</v>
          </cell>
          <cell r="T127" t="str">
            <v>Lye zvino, ndapota ndiudzeiwo kuti munobvumirana kana kuti hamubvumirani zvakadii nemumwe nemumwe wemitsara inotevera pamusoro pekukwanisa kuudza mwana wenyu paamire.</v>
          </cell>
        </row>
        <row r="128">
          <cell r="A128" t="str">
            <v>DSE1</v>
          </cell>
          <cell r="B128" t="str">
            <v>I feel like I could start the conversation with my child about [his/her] illness.</v>
          </cell>
          <cell r="C128" t="str">
            <v>Ndinonzwa sekuti ndingakwanise kutanga hurukuro nemwana wangu pamusoro peurwere hwake.</v>
          </cell>
          <cell r="D128" t="str">
            <v>DSE</v>
          </cell>
          <cell r="E128" t="str">
            <v>perceived ability to disclose</v>
          </cell>
          <cell r="F128">
            <v>50</v>
          </cell>
          <cell r="G128">
            <v>1</v>
          </cell>
          <cell r="H128" t="str">
            <v>agree4</v>
          </cell>
          <cell r="I128" t="str">
            <v>non-dislosed</v>
          </cell>
          <cell r="J128" t="str">
            <v>all</v>
          </cell>
          <cell r="M128">
            <v>1</v>
          </cell>
          <cell r="O128" t="str">
            <v>I feel like I could start the conversation with my child about [his/her] status.</v>
          </cell>
          <cell r="P128" t="str">
            <v>Ndinonzwa sekuti ndingakwanise kutanga hurukuro nemwana wangu pamusoro pepaamire.</v>
          </cell>
          <cell r="Q128" t="str">
            <v>yes</v>
          </cell>
          <cell r="R128" t="str">
            <v>yes</v>
          </cell>
          <cell r="S128" t="str">
            <v>I feel like I could start the conversation with my child about [his/her] status.</v>
          </cell>
          <cell r="T128" t="str">
            <v>Ndinonzwa sekuti ndingakwanise kutanga hurukuro nemwana wangu pamusoro pepaamire.</v>
          </cell>
        </row>
        <row r="129">
          <cell r="A129" t="str">
            <v>DSE2</v>
          </cell>
          <cell r="B129" t="str">
            <v>I feel like I would have the emotional strength to have this conversation with my child.</v>
          </cell>
          <cell r="C129" t="str">
            <v>Ndinonzwa sekuti ndinokwanisa kuwana simba mukati mangu rekuita hurukuro iyi nemwana wangu.</v>
          </cell>
          <cell r="D129" t="str">
            <v>DSE</v>
          </cell>
          <cell r="E129" t="str">
            <v>perceived ability to disclose</v>
          </cell>
          <cell r="F129">
            <v>50</v>
          </cell>
          <cell r="G129">
            <v>2</v>
          </cell>
          <cell r="H129" t="str">
            <v>agree4</v>
          </cell>
          <cell r="I129" t="str">
            <v>non-dislosed</v>
          </cell>
          <cell r="J129" t="str">
            <v>all</v>
          </cell>
          <cell r="M129">
            <v>1</v>
          </cell>
          <cell r="O129">
            <v>0</v>
          </cell>
          <cell r="P129">
            <v>0</v>
          </cell>
          <cell r="Q129" t="str">
            <v>no</v>
          </cell>
          <cell r="R129" t="str">
            <v>no</v>
          </cell>
          <cell r="S129" t="str">
            <v>I feel like I would have the emotional strength to have this conversation with my child.</v>
          </cell>
          <cell r="T129" t="str">
            <v>Ndinonzwa sekuti ndinokwanisa kuwana simba mukati mangu rekuita hurukuro iyi nemwana wangu.</v>
          </cell>
        </row>
        <row r="130">
          <cell r="A130" t="str">
            <v>DSE3</v>
          </cell>
          <cell r="B130" t="str">
            <v>I feel like I could answer my child's questions about [his/her] illness.</v>
          </cell>
          <cell r="C130" t="str">
            <v>Ndinonzwa sekuti ndingakwanise kupindura mibvunzo yemwana wangu yose pamusoro peurwere hwake.</v>
          </cell>
          <cell r="D130" t="str">
            <v>DSE</v>
          </cell>
          <cell r="E130" t="str">
            <v>perceived ability to answer questions</v>
          </cell>
          <cell r="F130">
            <v>50</v>
          </cell>
          <cell r="G130">
            <v>3</v>
          </cell>
          <cell r="H130" t="str">
            <v>agree4</v>
          </cell>
          <cell r="I130" t="str">
            <v>non-dislosed</v>
          </cell>
          <cell r="J130" t="str">
            <v>all</v>
          </cell>
          <cell r="M130">
            <v>1</v>
          </cell>
          <cell r="O130" t="str">
            <v>I feel like I could answer my child's questions about [his/her] status.</v>
          </cell>
          <cell r="P130" t="str">
            <v>Ndinonzwa sekuti ndingakwanise kupindura mibvunzo yemwana wangu yose pamusoro pepaamire.</v>
          </cell>
          <cell r="Q130" t="str">
            <v>yes</v>
          </cell>
          <cell r="R130" t="str">
            <v>yes</v>
          </cell>
          <cell r="S130" t="str">
            <v>I feel like I could answer my child's questions about [his/her] status.</v>
          </cell>
          <cell r="T130" t="str">
            <v>Ndinonzwa sekuti ndingakwanise kupindura mibvunzo yemwana wangu yose pamusoro pepaamire.</v>
          </cell>
        </row>
        <row r="131">
          <cell r="A131" t="str">
            <v>DSE4</v>
          </cell>
          <cell r="B131" t="str">
            <v>I feel like I know enough about HIV to tell my child about [his/her] illness.</v>
          </cell>
          <cell r="C131" t="str">
            <v>Ndinonzwa sekuti ndine ruzivo rweHIV rwakakwana zvekuti ndinokwanisa kuudza mwana wangu nezveurwere hwake.</v>
          </cell>
          <cell r="D131" t="str">
            <v>DSE</v>
          </cell>
          <cell r="E131" t="str">
            <v>caregiver hiv knowledge</v>
          </cell>
          <cell r="F131" t="str">
            <v>s4-4</v>
          </cell>
          <cell r="G131">
            <v>4</v>
          </cell>
          <cell r="H131" t="str">
            <v>agree4</v>
          </cell>
          <cell r="I131" t="str">
            <v>non-dislosed</v>
          </cell>
          <cell r="J131" t="str">
            <v>all</v>
          </cell>
          <cell r="M131">
            <v>1</v>
          </cell>
          <cell r="N131" t="str">
            <v>I don't think actual knowledge is the key here. I think it's perceived knowledge. Someone could fail a knowledge test but not be dissuaded from disclosing because they think they know about HIV. So therefore, I don't think we need to include a long test of actual HIV knowledge. It could be useful clinically (e.g., teach a caregiver what they don't know), but I don't think we need to use space in our scale.</v>
          </cell>
          <cell r="O131" t="str">
            <v>I feel like I know enough about HIV to tell my child about [his/her] status.</v>
          </cell>
          <cell r="P131" t="str">
            <v>Ndinonzwa sekuti ndine ruzivo rweHIV rwakakwana zvekuti ndinokwanisa kuudza mwana wangu nezvepaamire.</v>
          </cell>
          <cell r="Q131" t="str">
            <v>yes</v>
          </cell>
          <cell r="R131" t="str">
            <v>yes</v>
          </cell>
          <cell r="S131" t="str">
            <v>I feel like I know enough about HIV to tell my child about [his/her] status.</v>
          </cell>
          <cell r="T131" t="str">
            <v>Ndinonzwa sekuti ndine ruzivo rweHIV rwakakwana zvekuti ndinokwanisa kuudza mwana wangu nezvepaamire.</v>
          </cell>
        </row>
        <row r="132">
          <cell r="A132" t="str">
            <v>DSE5</v>
          </cell>
          <cell r="B132" t="str">
            <v>I feel like I could handle my child's reaction to learning about [his/her] illness.</v>
          </cell>
          <cell r="C132" t="str">
            <v>Ndinonzwa sekuti ndingazive zvekuita pane zvinozoitwa nemwana wangu nekuda kwekuziva kuti ane HIV.</v>
          </cell>
          <cell r="D132" t="str">
            <v>DSE</v>
          </cell>
          <cell r="E132" t="str">
            <v>perceived ability to offer support to child</v>
          </cell>
          <cell r="F132">
            <v>50</v>
          </cell>
          <cell r="G132">
            <v>5</v>
          </cell>
          <cell r="H132" t="str">
            <v>agree4</v>
          </cell>
          <cell r="I132" t="str">
            <v>non-dislosed</v>
          </cell>
          <cell r="J132" t="str">
            <v>all</v>
          </cell>
          <cell r="M132">
            <v>1</v>
          </cell>
          <cell r="O132" t="str">
            <v>I feel like I could handle my child's reaction to learning about [his/her] status.</v>
          </cell>
          <cell r="P132" t="str">
            <v>M6. Ndinonzwa sekuti ndingazive zvekuita pane zvinozoitwa nemwana wangu nekuda kwekuziva paamire.</v>
          </cell>
          <cell r="Q132" t="str">
            <v>yes</v>
          </cell>
          <cell r="R132" t="str">
            <v>yes</v>
          </cell>
          <cell r="S132" t="str">
            <v>I feel like I could handle my child's reaction to learning about [his/her] status.</v>
          </cell>
          <cell r="T132" t="str">
            <v>M6. Ndinonzwa sekuti ndingazive zvekuita pane zvinozoitwa nemwana wangu nekuda kwekuziva paamire.</v>
          </cell>
        </row>
        <row r="133">
          <cell r="A133" t="str">
            <v>DSE6</v>
          </cell>
          <cell r="B133" t="str">
            <v>I feel like I could offer my child the emotional support that [he/she] needs after learning about [his/her] illness.</v>
          </cell>
          <cell r="C133" t="str">
            <v>Ndinonzwa sekuti ndingakwanise kupa mwana wangu rutsigiro rwaangade pamanzwiro ake mushure mekuziva kuti ane HIV.</v>
          </cell>
          <cell r="D133" t="str">
            <v>DSE</v>
          </cell>
          <cell r="E133" t="str">
            <v>perceived ability to offer support to child</v>
          </cell>
          <cell r="F133">
            <v>50</v>
          </cell>
          <cell r="G133">
            <v>6</v>
          </cell>
          <cell r="H133" t="str">
            <v>agree4</v>
          </cell>
          <cell r="I133" t="str">
            <v>non-dislosed</v>
          </cell>
          <cell r="J133" t="str">
            <v>all</v>
          </cell>
          <cell r="M133">
            <v>1</v>
          </cell>
          <cell r="O133" t="str">
            <v>I feel like I could offer my child the emotional support that [he/she] needs after learning about [his/her] status.</v>
          </cell>
          <cell r="P133" t="str">
            <v>Ndinonzwa sekuti ndingakwanise kupa mwana wangu rutsigiro rwaangade pamanzwiro aanoita mumoyo make mushure mekuziva paamire.</v>
          </cell>
          <cell r="Q133" t="str">
            <v>yes</v>
          </cell>
          <cell r="R133" t="str">
            <v>yes</v>
          </cell>
          <cell r="S133" t="str">
            <v>I feel like I could offer my child the emotional support that [he/she] needs after learning about [his/her] status.</v>
          </cell>
          <cell r="T133" t="str">
            <v>Ndinonzwa sekuti ndingakwanise kupa mwana wangu rutsigiro rwaangade pamanzwiro aanoita mumoyo make mushure mekuziva paamire.</v>
          </cell>
        </row>
        <row r="134">
          <cell r="A134" t="str">
            <v>DSE7</v>
          </cell>
          <cell r="B134" t="str">
            <v>I feel like I could help find my child additional support from others if needed.</v>
          </cell>
          <cell r="C134" t="str">
            <v>Ndinonzwa sekuti ndingwakwanise kubatsira mwana wangu kuwana rumwe rutsigiro kubva kune vamwewo vanhu kana ruchidiwa.</v>
          </cell>
          <cell r="D134" t="str">
            <v>DSE</v>
          </cell>
          <cell r="E134" t="str">
            <v>perceived ability to offer support to child</v>
          </cell>
          <cell r="F134">
            <v>50</v>
          </cell>
          <cell r="G134">
            <v>7</v>
          </cell>
          <cell r="H134" t="str">
            <v>agree4</v>
          </cell>
          <cell r="I134" t="str">
            <v>non-dislosed</v>
          </cell>
          <cell r="J134" t="str">
            <v>all</v>
          </cell>
          <cell r="M134">
            <v>1</v>
          </cell>
          <cell r="O134">
            <v>0</v>
          </cell>
          <cell r="P134">
            <v>0</v>
          </cell>
          <cell r="Q134" t="str">
            <v>no</v>
          </cell>
          <cell r="R134" t="str">
            <v>no</v>
          </cell>
          <cell r="S134" t="str">
            <v>I feel like I could help find my child additional support from others if needed.</v>
          </cell>
          <cell r="T134" t="str">
            <v>Ndinonzwa sekuti ndingwakwanise kubatsira mwana wangu kuwana rumwe rutsigiro kubva kune vamwewo vanhu kana ruchidiwa.</v>
          </cell>
        </row>
        <row r="135">
          <cell r="A135" t="str">
            <v>PATCSE-R_i1</v>
          </cell>
          <cell r="B135" t="str">
            <v>Talking with your children about sensitive issues like HIV and sex can be very difficult. I'd like to know what you think. Please tell me how much you agree or disagree with each statement.</v>
          </cell>
          <cell r="C135" t="str">
            <v>Kutaura nevana nyaya dzinobata-bata dzakaita seHIV nebonde kunogona kunetsa chaizvo. Ndiri kuda kuziva zvamunofunga. Ndapota ndiudzeiwo kuti munobvumirana kana kuti hamubvumirani zvakadii nemumwe nemumwe wemitsara inotevera.</v>
          </cell>
          <cell r="D135" t="str">
            <v>PATCSE-R</v>
          </cell>
          <cell r="G135" t="str">
            <v>_i1</v>
          </cell>
          <cell r="M135">
            <v>1</v>
          </cell>
          <cell r="N135" t="str">
            <v>not the original instructions or response options</v>
          </cell>
          <cell r="O135">
            <v>0</v>
          </cell>
          <cell r="P135">
            <v>0</v>
          </cell>
          <cell r="Q135" t="str">
            <v>no</v>
          </cell>
          <cell r="R135" t="str">
            <v>no</v>
          </cell>
          <cell r="S135" t="str">
            <v>Talking with your children about sensitive issues like HIV and sex can be very difficult. I'd like to know what you think. Please tell me how much you agree or disagree with each statement.</v>
          </cell>
          <cell r="T135" t="str">
            <v>Kutaura nevana nyaya dzinobata-bata dzakaita seHIV nebonde kunogona kunetsa chaizvo. Ndiri kuda kuziva zvamunofunga. Ndapota ndiudzeiwo kuti munobvumirana kana kuti hamubvumirani zvakadii nemumwe nemumwe wemitsara inotevera.</v>
          </cell>
        </row>
        <row r="136">
          <cell r="A136" t="str">
            <v>PATCSE-R3</v>
          </cell>
          <cell r="B136" t="str">
            <v>It is mainly my responsibility for teaching my child about sex when I think [he/she] is ready.</v>
          </cell>
          <cell r="C136" t="str">
            <v>Ibasa rangu ini kunyanya, kudzidzisa mwana wangu zvepabonde pandinofunga kuti ava kukwanisa kuzvinzwisisa.</v>
          </cell>
          <cell r="D136" t="str">
            <v>PATCSE-R</v>
          </cell>
          <cell r="E136" t="str">
            <v>attitude toward discussing sensitive issues with child</v>
          </cell>
          <cell r="F136">
            <v>3</v>
          </cell>
          <cell r="G136">
            <v>3</v>
          </cell>
          <cell r="H136" t="str">
            <v>agree4</v>
          </cell>
          <cell r="I136" t="str">
            <v>all</v>
          </cell>
          <cell r="J136" t="str">
            <v>all</v>
          </cell>
          <cell r="M136">
            <v>1</v>
          </cell>
          <cell r="N136" t="str">
            <v>original: Who do you think should take the main responsibility for explaining sex and sexual_x000D_education to your children?</v>
          </cell>
          <cell r="O136">
            <v>0</v>
          </cell>
          <cell r="P136" t="str">
            <v>Ibasa rangu ini kunyanya, kudzidzisa mwana wangu nyaya dzezvepabonde pandinofunga kuti ava kukwanisa kuzvinzwisisa.</v>
          </cell>
          <cell r="Q136" t="str">
            <v>no</v>
          </cell>
          <cell r="R136" t="str">
            <v>yes</v>
          </cell>
          <cell r="S136" t="str">
            <v>It is mainly my responsibility for teaching my child about sex when I think [he/she] is ready.</v>
          </cell>
          <cell r="T136" t="str">
            <v>Ibasa rangu ini kunyanya, kudzidzisa mwana wangu nyaya dzezvepabonde pandinofunga kuti ava kukwanisa kuzvinzwisisa.</v>
          </cell>
        </row>
        <row r="137">
          <cell r="A137" t="str">
            <v>PATCSE-R4</v>
          </cell>
          <cell r="B137" t="str">
            <v>I would be very comfortable talking with my child about sex.</v>
          </cell>
          <cell r="C137" t="str">
            <v>Ndingasununguke zvakanyanya kutaura nemwana wangu pamusoro pebonde.</v>
          </cell>
          <cell r="D137" t="str">
            <v>PATCSE-R</v>
          </cell>
          <cell r="E137" t="str">
            <v>attitude toward discussing sensitive issues with child</v>
          </cell>
          <cell r="F137">
            <v>3</v>
          </cell>
          <cell r="G137">
            <v>4</v>
          </cell>
          <cell r="H137" t="str">
            <v>agree4</v>
          </cell>
          <cell r="I137" t="str">
            <v>all</v>
          </cell>
          <cell r="J137" t="str">
            <v>all</v>
          </cell>
          <cell r="M137">
            <v>1</v>
          </cell>
          <cell r="N137" t="str">
            <v>original: Which one of the following best describes how comfortable you feel when talking to your_x000D_child about sex?</v>
          </cell>
          <cell r="O137">
            <v>0</v>
          </cell>
          <cell r="P137" t="str">
            <v>Ndingasununguke zvakanyanya kutaura nemwana wangu nezvepabonde.</v>
          </cell>
          <cell r="Q137" t="str">
            <v>no</v>
          </cell>
          <cell r="R137" t="str">
            <v>yes</v>
          </cell>
          <cell r="S137" t="str">
            <v>I would be very comfortable talking with my child about sex.</v>
          </cell>
          <cell r="T137" t="str">
            <v>Ndingasununguke zvakanyanya kutaura nemwana wangu nezvepabonde.</v>
          </cell>
        </row>
        <row r="138">
          <cell r="A138" t="str">
            <v>PATCSE-R5</v>
          </cell>
          <cell r="B138" t="str">
            <v>I feel like I know enough to discuss matters of sex with my child.</v>
          </cell>
          <cell r="C138" t="str">
            <v>Ndinonzwa sekuti ndine ruzivo rwakakwana zvekuti ndingakurukure nemwana wangu nyaya dzebonde.</v>
          </cell>
          <cell r="D138" t="str">
            <v>PATCSE-R</v>
          </cell>
          <cell r="E138" t="str">
            <v>attitude toward discussing sensitive issues with child</v>
          </cell>
          <cell r="F138">
            <v>3</v>
          </cell>
          <cell r="G138">
            <v>5</v>
          </cell>
          <cell r="H138" t="str">
            <v>agree4</v>
          </cell>
          <cell r="I138" t="str">
            <v>all</v>
          </cell>
          <cell r="J138" t="str">
            <v>all</v>
          </cell>
          <cell r="M138">
            <v>1</v>
          </cell>
          <cell r="N138" t="str">
            <v>original: I do not feel equipped with the necessary information</v>
          </cell>
          <cell r="O138">
            <v>0</v>
          </cell>
          <cell r="P138" t="str">
            <v>Ndinonzwa sekuti ndine ruzivo rwakakwana zvekuti ndingakurukure nemwana wangu nyaya dzezvepabonde.</v>
          </cell>
          <cell r="Q138" t="str">
            <v>no</v>
          </cell>
          <cell r="R138" t="str">
            <v>yes</v>
          </cell>
          <cell r="S138" t="str">
            <v>I feel like I know enough to discuss matters of sex with my child.</v>
          </cell>
          <cell r="T138" t="str">
            <v>Ndinonzwa sekuti ndine ruzivo rwakakwana zvekuti ndingakurukure nemwana wangu nyaya dzezvepabonde.</v>
          </cell>
        </row>
        <row r="139">
          <cell r="A139" t="str">
            <v>PATCSE-R7</v>
          </cell>
          <cell r="B139" t="str">
            <v>I feel like I know how to start a conversation about sex with my child.</v>
          </cell>
          <cell r="C139" t="str">
            <v>Ndinonzwa sekuti ndinoziva kuti ndingatange sei hurukuro pamusoro pebonde nemwana wangu.</v>
          </cell>
          <cell r="D139" t="str">
            <v>PATCSE-R</v>
          </cell>
          <cell r="E139" t="str">
            <v>attitude toward discussing sensitive issues with child</v>
          </cell>
          <cell r="F139">
            <v>3</v>
          </cell>
          <cell r="G139">
            <v>7</v>
          </cell>
          <cell r="H139" t="str">
            <v>agree4</v>
          </cell>
          <cell r="I139" t="str">
            <v>all</v>
          </cell>
          <cell r="J139" t="str">
            <v>all</v>
          </cell>
          <cell r="M139">
            <v>1</v>
          </cell>
          <cell r="N139" t="str">
            <v xml:space="preserve">original: I don’t know where to start </v>
          </cell>
          <cell r="O139">
            <v>0</v>
          </cell>
          <cell r="P139">
            <v>0</v>
          </cell>
          <cell r="Q139" t="str">
            <v>no</v>
          </cell>
          <cell r="R139" t="str">
            <v>no</v>
          </cell>
          <cell r="S139" t="str">
            <v>I feel like I know how to start a conversation about sex with my child.</v>
          </cell>
          <cell r="T139" t="str">
            <v>Ndinonzwa sekuti ndinoziva kuti ndingatange sei hurukuro pamusoro pebonde nemwana wangu.</v>
          </cell>
        </row>
        <row r="140">
          <cell r="A140" t="str">
            <v>HIV_i1</v>
          </cell>
          <cell r="B140" t="str">
            <v>Now I'd like to ask you about your health and well-being. I'd like to remind you that your name is not linked to this information in my machine, so you can speak freely.</v>
          </cell>
          <cell r="C140" t="str">
            <v>Iye zvino, ndiri kuda kukubvunzai mibvunzo pamusoro peutano hwenyu nemararamiro amuri kuita. Ndiri kuda kukuyeuchidzai kuti zita renyu harinanganidzwi nezviri mumuchina wangu saka munokwanisa kutaura makasununguka.</v>
          </cell>
          <cell r="D140" t="str">
            <v>HIV</v>
          </cell>
          <cell r="G140" t="str">
            <v>_i1</v>
          </cell>
          <cell r="M140">
            <v>1</v>
          </cell>
          <cell r="O140" t="str">
            <v>Now I'd like to ask you about your health and well-being. I'd like to remind you that your name is not linked to this information in my machine [computer/tablet], so you can speak freely.`</v>
          </cell>
          <cell r="P140" t="str">
            <v>Iye zvino, ndiri kuda kukubvunzai mibvunzo pamusoro peutano hwenyu nemararamiro amuri kuita. Ndiri kuda kukuyeuchidzai kuti zita renyu harinanganidzwi nezviri mumuchina [kombiyuta/tabhureti] wangu saka munokwanisa kutaura makasununguka.</v>
          </cell>
          <cell r="Q140" t="str">
            <v>yes</v>
          </cell>
          <cell r="R140" t="str">
            <v>yes</v>
          </cell>
          <cell r="S140" t="str">
            <v>Now I'd like to ask you about your health and well-being. I'd like to remind you that your name is not linked to this information in my machine [computer/tablet], so you can speak freely.`</v>
          </cell>
          <cell r="T140" t="str">
            <v>Iye zvino, ndiri kuda kukubvunzai mibvunzo pamusoro peutano hwenyu nemararamiro amuri kuita. Ndiri kuda kukuyeuchidzai kuti zita renyu harinanganidzwi nezviri mumuchina [kombiyuta/tabhureti] wangu saka munokwanisa kutaura makasununguka.</v>
          </cell>
        </row>
        <row r="141">
          <cell r="A141" t="str">
            <v>HIV_i2</v>
          </cell>
          <cell r="B141" t="str">
            <v xml:space="preserve">However, you don't have to answer any question that makes you unconfortable. You can ask me to skip any questions. </v>
          </cell>
          <cell r="C141" t="str">
            <v>Zvichakadaro, hamusungirwi kupindura mubvunzo upi zvawo unoita kuti musanzwe zvakanaka. Munokwanisa kundiudza kuti hamukwanisi kupindura mimwe mibvunzo, ndoenda pane inotevera.</v>
          </cell>
          <cell r="D141" t="str">
            <v>HIV</v>
          </cell>
          <cell r="G141" t="str">
            <v>_i2</v>
          </cell>
          <cell r="M141">
            <v>1</v>
          </cell>
          <cell r="O141">
            <v>0</v>
          </cell>
          <cell r="P141">
            <v>0</v>
          </cell>
          <cell r="Q141" t="str">
            <v>no</v>
          </cell>
          <cell r="R141" t="str">
            <v>no</v>
          </cell>
          <cell r="S141" t="str">
            <v xml:space="preserve">However, you don't have to answer any question that makes you unconfortable. You can ask me to skip any questions. </v>
          </cell>
          <cell r="T141" t="str">
            <v>Zvichakadaro, hamusungirwi kupindura mubvunzo upi zvawo unoita kuti musanzwe zvakanaka. Munokwanisa kundiudza kuti hamukwanisi kupindura mimwe mibvunzo, ndoenda pane inotevera.</v>
          </cell>
        </row>
        <row r="142">
          <cell r="A142" t="str">
            <v>HIV1</v>
          </cell>
          <cell r="B142" t="str">
            <v xml:space="preserve">I'm going to start by asking you if you've ever been tested for HIV, if you know the result, and if you would be willing to tell me the result. Is it ok for me to ask these questions? </v>
          </cell>
          <cell r="C142" t="str">
            <v xml:space="preserve">Ndichatanga nekukubvunzai kuti makamboongororwa HIV here, munoziva zvakabuda paongororo here, uye munoda here kundiudza zvakabuda. Zvinoita here kuti ndibvunze mibvunzo iyi? </v>
          </cell>
          <cell r="D142" t="str">
            <v>HIV</v>
          </cell>
          <cell r="G142">
            <v>1</v>
          </cell>
          <cell r="H142" t="str">
            <v>yn</v>
          </cell>
          <cell r="I142" t="str">
            <v>all</v>
          </cell>
          <cell r="J142" t="str">
            <v>all</v>
          </cell>
          <cell r="M142">
            <v>1</v>
          </cell>
          <cell r="O142">
            <v>0</v>
          </cell>
          <cell r="P142">
            <v>0</v>
          </cell>
          <cell r="Q142" t="str">
            <v>no</v>
          </cell>
          <cell r="R142" t="str">
            <v>no</v>
          </cell>
          <cell r="S142" t="str">
            <v xml:space="preserve">I'm going to start by asking you if you've ever been tested for HIV, if you know the result, and if you would be willing to tell me the result. Is it ok for me to ask these questions? </v>
          </cell>
          <cell r="T142" t="str">
            <v xml:space="preserve">Ndichatanga nekukubvunzai kuti makamboongororwa HIV here, munoziva zvakabuda paongororo here, uye munoda here kundiudza zvakabuda. Zvinoita here kuti ndibvunze mibvunzo iyi? </v>
          </cell>
        </row>
        <row r="143">
          <cell r="A143" t="str">
            <v>HIV2</v>
          </cell>
          <cell r="B143" t="str">
            <v>Have you ever been tested for HIV?</v>
          </cell>
          <cell r="C143" t="str">
            <v>Makamboongororwa HIV here?</v>
          </cell>
          <cell r="D143" t="str">
            <v>HIV</v>
          </cell>
          <cell r="E143" t="str">
            <v>caregiver HIV and disclosure status</v>
          </cell>
          <cell r="F143">
            <v>52</v>
          </cell>
          <cell r="G143">
            <v>2</v>
          </cell>
          <cell r="H143" t="str">
            <v>ynr</v>
          </cell>
          <cell r="I143" t="str">
            <v>all</v>
          </cell>
          <cell r="J143" t="str">
            <v>all</v>
          </cell>
          <cell r="M143">
            <v>1</v>
          </cell>
          <cell r="O143">
            <v>0</v>
          </cell>
          <cell r="P143">
            <v>0</v>
          </cell>
          <cell r="Q143" t="str">
            <v>no</v>
          </cell>
          <cell r="R143" t="str">
            <v>no</v>
          </cell>
          <cell r="S143" t="str">
            <v>Have you ever been tested for HIV?</v>
          </cell>
          <cell r="T143" t="str">
            <v>Makamboongororwa HIV here?</v>
          </cell>
        </row>
        <row r="144">
          <cell r="A144" t="str">
            <v>HIV3</v>
          </cell>
          <cell r="B144" t="str">
            <v>Did you receive the results?</v>
          </cell>
          <cell r="C144" t="str">
            <v>Makaudzwa zvakabuda paongororo (maresults) here?</v>
          </cell>
          <cell r="D144" t="str">
            <v>HIV</v>
          </cell>
          <cell r="E144" t="str">
            <v>caregiver HIV and disclosure status</v>
          </cell>
          <cell r="F144">
            <v>52</v>
          </cell>
          <cell r="G144">
            <v>3</v>
          </cell>
          <cell r="H144" t="str">
            <v>ynr</v>
          </cell>
          <cell r="I144" t="str">
            <v>all</v>
          </cell>
          <cell r="J144" t="str">
            <v>all</v>
          </cell>
          <cell r="M144">
            <v>1</v>
          </cell>
          <cell r="O144">
            <v>0</v>
          </cell>
          <cell r="P144">
            <v>0</v>
          </cell>
          <cell r="Q144" t="str">
            <v>no</v>
          </cell>
          <cell r="R144" t="str">
            <v>no</v>
          </cell>
          <cell r="S144" t="str">
            <v>Did you receive the results?</v>
          </cell>
          <cell r="T144" t="str">
            <v>Makaudzwa zvakabuda paongororo (maresults) here?</v>
          </cell>
        </row>
        <row r="145">
          <cell r="A145" t="str">
            <v>HIV4</v>
          </cell>
          <cell r="B145" t="str">
            <v>What was the most recent test result?</v>
          </cell>
          <cell r="C145" t="str">
            <v>Zvakabuda muongororo yamakapedzisira kuitwa zvainge zvakamira sei?</v>
          </cell>
          <cell r="D145" t="str">
            <v>HIV</v>
          </cell>
          <cell r="E145" t="str">
            <v>caregiver HIV and disclosure status</v>
          </cell>
          <cell r="F145">
            <v>52</v>
          </cell>
          <cell r="G145">
            <v>4</v>
          </cell>
          <cell r="H145" t="str">
            <v>hiv</v>
          </cell>
          <cell r="I145" t="str">
            <v>all</v>
          </cell>
          <cell r="J145" t="str">
            <v>all</v>
          </cell>
          <cell r="M145">
            <v>1</v>
          </cell>
          <cell r="O145" t="str">
            <v>What was the most recent HIV test result?</v>
          </cell>
          <cell r="P145" t="str">
            <v>Zvakabuda muongororo yeHIV yamakapedzisira kuitwa zvainge zvakamira sei?</v>
          </cell>
          <cell r="Q145" t="str">
            <v>yes</v>
          </cell>
          <cell r="R145" t="str">
            <v>yes</v>
          </cell>
          <cell r="S145" t="str">
            <v>What was the most recent HIV test result?</v>
          </cell>
          <cell r="T145" t="str">
            <v>Zvakabuda muongororo yeHIV yamakapedzisira kuitwa zvainge zvakamira sei?</v>
          </cell>
        </row>
        <row r="146">
          <cell r="A146" t="str">
            <v>HIV5</v>
          </cell>
          <cell r="B146" t="str">
            <v>Do any other family members know about your status?</v>
          </cell>
          <cell r="C146" t="str">
            <v>Pane wemhuri yenyu anoziva pamumire paHIV here?</v>
          </cell>
          <cell r="D146" t="str">
            <v>HIV</v>
          </cell>
          <cell r="E146" t="str">
            <v>caregiver HIV and disclosure status</v>
          </cell>
          <cell r="F146">
            <v>52</v>
          </cell>
          <cell r="G146">
            <v>5</v>
          </cell>
          <cell r="H146" t="str">
            <v>ynr</v>
          </cell>
          <cell r="I146" t="str">
            <v>all</v>
          </cell>
          <cell r="J146" t="str">
            <v>positive</v>
          </cell>
          <cell r="M146">
            <v>1</v>
          </cell>
          <cell r="N146" t="str">
            <v>if HIV positive</v>
          </cell>
          <cell r="O146">
            <v>0</v>
          </cell>
          <cell r="P146" t="str">
            <v>Pane wemhuri yenyu [vana, murume/mukadzi, hanzvadzi, vakoma/vanin'ina, dzimwewo hama] vanoziva pamumire here?</v>
          </cell>
          <cell r="Q146" t="str">
            <v>no</v>
          </cell>
          <cell r="R146" t="str">
            <v>yes</v>
          </cell>
          <cell r="S146" t="str">
            <v>Do any other family members know about your status?</v>
          </cell>
          <cell r="T146" t="str">
            <v>Pane wemhuri yenyu [vana, murume/mukadzi, hanzvadzi, vakoma/vanin'ina, dzimwewo hama] vanoziva pamumire here?</v>
          </cell>
        </row>
        <row r="147">
          <cell r="A147" t="str">
            <v>HIV6</v>
          </cell>
          <cell r="B147" t="str">
            <v>Aside from health workers, does anyone outside of your family know about your status?</v>
          </cell>
          <cell r="C147" t="str">
            <v>Kunze kwevashandi veutano, pane munhu asiri wemumhuri menyu anoziva pamumire paHIV here?</v>
          </cell>
          <cell r="D147" t="str">
            <v>HIV</v>
          </cell>
          <cell r="E147" t="str">
            <v>caregiver HIV and disclosure status</v>
          </cell>
          <cell r="F147">
            <v>52</v>
          </cell>
          <cell r="G147">
            <v>6</v>
          </cell>
          <cell r="H147" t="str">
            <v>ynr</v>
          </cell>
          <cell r="I147" t="str">
            <v>all</v>
          </cell>
          <cell r="J147" t="str">
            <v>positive</v>
          </cell>
          <cell r="M147">
            <v>1</v>
          </cell>
          <cell r="N147" t="str">
            <v>if HIV positive</v>
          </cell>
          <cell r="O147">
            <v>0</v>
          </cell>
          <cell r="P147" t="str">
            <v>Kunze kwevashandi veutano, pane munhu asiri wemumhuri menyu anoziva pamumire here?</v>
          </cell>
          <cell r="Q147" t="str">
            <v>no</v>
          </cell>
          <cell r="R147" t="str">
            <v>yes</v>
          </cell>
          <cell r="S147" t="str">
            <v>Aside from health workers, does anyone outside of your family know about your status?</v>
          </cell>
          <cell r="T147" t="str">
            <v>Kunze kwevashandi veutano, pane munhu asiri wemumhuri menyu anoziva pamumire here?</v>
          </cell>
        </row>
        <row r="148">
          <cell r="A148" t="str">
            <v>HIV7</v>
          </cell>
          <cell r="B148" t="str">
            <v>Do you try to keep your illness a secret outside of your family?</v>
          </cell>
          <cell r="C148" t="str">
            <v>Munoedza here kuvanzira vanhu vasiri vemumhuri menyu urwere hwenyu?</v>
          </cell>
          <cell r="D148" t="str">
            <v>HIV</v>
          </cell>
          <cell r="E148" t="str">
            <v>caregiver HIV and disclosure status</v>
          </cell>
          <cell r="F148">
            <v>52</v>
          </cell>
          <cell r="G148">
            <v>7</v>
          </cell>
          <cell r="H148" t="str">
            <v>ynr</v>
          </cell>
          <cell r="I148" t="str">
            <v>all</v>
          </cell>
          <cell r="J148" t="str">
            <v>positive</v>
          </cell>
          <cell r="M148">
            <v>1</v>
          </cell>
          <cell r="N148" t="str">
            <v>if HIV positive</v>
          </cell>
          <cell r="O148" t="str">
            <v>Do you try to keep your status a secret outside of your family?</v>
          </cell>
          <cell r="P148" t="str">
            <v>Munoedza here kuvanzira vanhu vasiri vemumhuri menyu pamumire hwenyu?</v>
          </cell>
          <cell r="Q148" t="str">
            <v>yes</v>
          </cell>
          <cell r="R148" t="str">
            <v>yes</v>
          </cell>
          <cell r="S148" t="str">
            <v>Do you try to keep your status a secret outside of your family?</v>
          </cell>
          <cell r="T148" t="str">
            <v>Munoedza here kuvanzira vanhu vasiri vemumhuri menyu pamumire hwenyu?</v>
          </cell>
        </row>
        <row r="149">
          <cell r="A149" t="str">
            <v>BIPQ_i1</v>
          </cell>
          <cell r="B149" t="str">
            <v>For the next few questions, I'd like you to imagine a 10-step ladder. I'll decribe the top and bottom step and ask you to tell me on which step you stand. You can pick any number from 1 to 10.</v>
          </cell>
          <cell r="C149" t="str">
            <v>Pamibvunzo inotevera, ndiri kuda kuti muite semuri kuona manera ane matanho 10. Ndichatsanangura kuti danho repamusoro soro kana repazasi zasi rinomirirei, ndozokukumbirai kuti mundiudze kuti imi makamira padanho ripi. Munokwanisa kusarudza nhamba ipi zvayo kubva pa1 kusvika pa10.</v>
          </cell>
          <cell r="D149" t="str">
            <v>BIPQ</v>
          </cell>
          <cell r="G149" t="str">
            <v>_i1</v>
          </cell>
          <cell r="M149">
            <v>1</v>
          </cell>
          <cell r="N149" t="str">
            <v xml:space="preserve">This is not the original instruction. In the original BIPQ, people read the questions and circle answers between 0 and 10. </v>
          </cell>
          <cell r="O149">
            <v>0</v>
          </cell>
          <cell r="P149" t="str">
            <v>Pamibvunzo mishomanana inotevera, ndiri kuda kuti muite semuri kuona manera ane matanho 10. Ndichatsanangura kuti danho repamusoro soro kana repazasi zasi rinomirirei, ndozokukumbirai kuti mundiudze kuti imi makamira padanho ripi. Munokwanisa kusarudza nhamba ipi zvayo kubva pa1 kusvika pa10.</v>
          </cell>
          <cell r="Q149" t="str">
            <v>no</v>
          </cell>
          <cell r="R149" t="str">
            <v>yes</v>
          </cell>
          <cell r="S149" t="str">
            <v>For the next few questions, I'd like you to imagine a 10-step ladder. I'll decribe the top and bottom step and ask you to tell me on which step you stand. You can pick any number from 1 to 10.</v>
          </cell>
          <cell r="T149" t="str">
            <v>Pamibvunzo mishomanana inotevera, ndiri kuda kuti muite semuri kuona manera ane matanho 10. Ndichatsanangura kuti danho repamusoro soro kana repazasi zasi rinomirirei, ndozokukumbirai kuti mundiudze kuti imi makamira padanho ripi. Munokwanisa kusarudza nhamba ipi zvayo kubva pa1 kusvika pa10.</v>
          </cell>
        </row>
        <row r="150">
          <cell r="A150" t="str">
            <v>BIPQ1</v>
          </cell>
          <cell r="B150" t="str">
            <v xml:space="preserve">How much does your illness affect your life? The bottom step, 1, is "no affect at all". The top step, 10, is "severely affects my life". You can pick any number from 1 to 10. How much does your illnes affect your life? </v>
          </cell>
          <cell r="C150" t="str">
            <v>Urwere hwenyu hunokanganisa zvakadii upenyu hwenyu? Danho repasi, rekutangisisa rinomirira "hahukanganisi zvachose". Danho repamusoro, 10, rinomirira "hunokanganisa upenyu hwangu zvakanyanya". Munokwanisa kusarudza nhamba ipi zvayo kubva pa1 kusvika pa10. Urwere hwenyu hunokanganisa zvakadii upenyu hwenyu?</v>
          </cell>
          <cell r="D150" t="str">
            <v>BIPQ</v>
          </cell>
          <cell r="E150" t="str">
            <v>attitude toward hiv</v>
          </cell>
          <cell r="G150">
            <v>1</v>
          </cell>
          <cell r="H150" t="str">
            <v>ladder10</v>
          </cell>
          <cell r="I150" t="str">
            <v>all</v>
          </cell>
          <cell r="J150" t="str">
            <v>positive</v>
          </cell>
          <cell r="M150">
            <v>1</v>
          </cell>
          <cell r="N150" t="str">
            <v>Actual BIPQ item is the first sentence. We added the rest.</v>
          </cell>
          <cell r="O150" t="str">
            <v xml:space="preserve">How much does your status affect your life? The bottom step, 1, is "no affect at all". The top step, 10, is "severely affects my life". You can pick any number from 1 to 10. How much does your illnes affect your life? </v>
          </cell>
          <cell r="P150" t="str">
            <v>Pamumire panokanganisa zvakadii hupenyu hwenyu? Danho repasi, rekutangisisa rinomirira "hahukanganisi zvachose". Danho repamusoro, 10, rinomirira "hunokanganisa upenyu hwangu zvakanyanya". Munokwanisa kusarudza nhamba ipi zvayo kubva pa1 kusvika pa10. Urwere hwenyu hunokanganisa zvakadii upenyu hwenyu?</v>
          </cell>
          <cell r="Q150" t="str">
            <v>yes</v>
          </cell>
          <cell r="R150" t="str">
            <v>yes</v>
          </cell>
          <cell r="S150" t="str">
            <v xml:space="preserve">How much does your status affect your life? The bottom step, 1, is "no affect at all". The top step, 10, is "severely affects my life". You can pick any number from 1 to 10. How much does your illnes affect your life? </v>
          </cell>
          <cell r="T150" t="str">
            <v>Pamumire panokanganisa zvakadii hupenyu hwenyu? Danho repasi, rekutangisisa rinomirira "hahukanganisi zvachose". Danho repamusoro, 10, rinomirira "hunokanganisa upenyu hwangu zvakanyanya". Munokwanisa kusarudza nhamba ipi zvayo kubva pa1 kusvika pa10. Urwere hwenyu hunokanganisa zvakadii upenyu hwenyu?</v>
          </cell>
        </row>
        <row r="151">
          <cell r="A151" t="str">
            <v>BIPQ2</v>
          </cell>
          <cell r="B151" t="str">
            <v xml:space="preserve">How long do you think your illness will continue? The bottom step, 1, is "a very short time". The top step, 10, is "forever". You can pick any number from 1 to 10. How long do you think your illness will continue? </v>
          </cell>
          <cell r="C151" t="str">
            <v>Munofunga kuti urwere hwenyu huchaunderera kwenguva yakareba zvakadii? Danho repasi, rekutangisisa rinomirira "nguva diki diki kwazvo". Danho repamusoro, 10, rinomirira "upenyu hwose". Munokwanisa kusarudza nhamba ipi zvayo kubva pa1 kusvika pa10. Munofunga kuti urwere hwenyu huchaunderera kwenguva yakareba zvakadii?</v>
          </cell>
          <cell r="D151" t="str">
            <v>BIPQ</v>
          </cell>
          <cell r="E151" t="str">
            <v>attitude toward hiv</v>
          </cell>
          <cell r="F151">
            <v>25</v>
          </cell>
          <cell r="G151">
            <v>2</v>
          </cell>
          <cell r="H151" t="str">
            <v>ladder10</v>
          </cell>
          <cell r="I151" t="str">
            <v>all</v>
          </cell>
          <cell r="J151" t="str">
            <v>positive</v>
          </cell>
          <cell r="M151">
            <v>1</v>
          </cell>
          <cell r="N151" t="str">
            <v>Actual BIPQ item is the first sentence. We added the rest.</v>
          </cell>
          <cell r="O151">
            <v>0</v>
          </cell>
          <cell r="P151">
            <v>0</v>
          </cell>
          <cell r="Q151" t="str">
            <v>no</v>
          </cell>
          <cell r="R151" t="str">
            <v>no</v>
          </cell>
          <cell r="S151" t="str">
            <v xml:space="preserve">How long do you think your illness will continue? The bottom step, 1, is "a very short time". The top step, 10, is "forever". You can pick any number from 1 to 10. How long do you think your illness will continue? </v>
          </cell>
          <cell r="T151" t="str">
            <v>Munofunga kuti urwere hwenyu huchaunderera kwenguva yakareba zvakadii? Danho repasi, rekutangisisa rinomirira "nguva diki diki kwazvo". Danho repamusoro, 10, rinomirira "upenyu hwose". Munokwanisa kusarudza nhamba ipi zvayo kubva pa1 kusvika pa10. Munofunga kuti urwere hwenyu huchaunderera kwenguva yakareba zvakadii?</v>
          </cell>
        </row>
        <row r="152">
          <cell r="A152" t="str">
            <v>BIPQ3</v>
          </cell>
          <cell r="B152" t="str">
            <v>How much control do you feel you have over your illness? The bottom step, 1, is "absolutely no control". The top step, 10, is "extreme amount of control". You can pick any number from 1 to 10. How must control do you feel you have over your illness?</v>
          </cell>
          <cell r="C152" t="str">
            <v>Munonzwa sekuti mune chekuita neurwere hwenyu zvakadii? Danho repazasi, 1, ndi"kusava nechekuita zvachose". Danho repamusoro, 10, ndi"kuva nechekuita chakanyanyisa". Munokwanisa kusarudza nhamba ipi zvayo kubva pa1 kusvika pa10. Munonzwa sekuti mune chekuita neurwere hwenyu zvakadii?</v>
          </cell>
          <cell r="D152" t="str">
            <v>BIPQ</v>
          </cell>
          <cell r="E152" t="str">
            <v>attitude toward hiv</v>
          </cell>
          <cell r="F152">
            <v>28</v>
          </cell>
          <cell r="G152">
            <v>3</v>
          </cell>
          <cell r="H152" t="str">
            <v>ladder10</v>
          </cell>
          <cell r="I152" t="str">
            <v>all</v>
          </cell>
          <cell r="J152" t="str">
            <v>positive</v>
          </cell>
          <cell r="L152" t="str">
            <v>y</v>
          </cell>
          <cell r="M152">
            <v>1</v>
          </cell>
          <cell r="N152" t="str">
            <v>Actual BIPQ item is the first sentence. We added the rest.</v>
          </cell>
          <cell r="O152" t="str">
            <v>How much control do you feel you have over your health related to having HIV? The bottom step, 1, is "absolutely no control". The top step, 10, is "extreme amount of control". You can pick any number from 1 to 10. How must control do you feel you have over your status?</v>
          </cell>
          <cell r="P152" t="str">
            <v>Munonzwa sekuti mune chekuita nestatus yenyu zvakadii? Danho repazasi, 1, ndi"kusava nechekuita zvachose". Danho repamusoro, 10, ndi"kuva nechekuita chakanyanyisa". Munokwanisa kusarudza nhamba ipi zvayo kubva pa1 kusvika pa10. Munonzwa sekuti mune chekuita pamumire zvakadii?</v>
          </cell>
          <cell r="Q152" t="str">
            <v>yes</v>
          </cell>
          <cell r="R152" t="str">
            <v>yes</v>
          </cell>
          <cell r="S152" t="str">
            <v>How much control do you feel you have over your health related to having HIV? The bottom step, 1, is "absolutely no control". The top step, 10, is "extreme amount of control". You can pick any number from 1 to 10. How must control do you feel you have over your status?</v>
          </cell>
          <cell r="T152" t="str">
            <v>Munonzwa sekuti mune chekuita nestatus yenyu zvakadii? Danho repazasi, 1, ndi"kusava nechekuita zvachose". Danho repamusoro, 10, ndi"kuva nechekuita chakanyanyisa". Munokwanisa kusarudza nhamba ipi zvayo kubva pa1 kusvika pa10. Munonzwa sekuti mune chekuita pamumire zvakadii?</v>
          </cell>
        </row>
        <row r="153">
          <cell r="A153" t="str">
            <v>BIPQ4</v>
          </cell>
          <cell r="B153" t="str">
            <v>How much do you think your treatment can help your illness? The bottom step, 1, is "not at all". The top step, 10, is "extremely helpful". You can pick any number from 1 to 10. How much do you think your treatment can help your illness?</v>
          </cell>
          <cell r="C153" t="str">
            <v>Munofunga kuti mishonga yamuri kunwa inokwanisa kubatsira zvakadii paurwere hwenyu? Danho repasi, rekutangisisa rinomirira "kusabatsira zvachose". Danho repamusoro, 10, rinomirira "kubatsira zvakanyanya". Munokwanisa kusarudza nhamba ipi zvayo kubva pa1 kusvika pa10. Munofunga kuti mishonga yamuri kunwa inokwanisa kubatsira paurwere hwenyu zvakadii?</v>
          </cell>
          <cell r="D153" t="str">
            <v>BIPQ</v>
          </cell>
          <cell r="E153" t="str">
            <v>attitude toward hiv</v>
          </cell>
          <cell r="F153">
            <v>55</v>
          </cell>
          <cell r="G153">
            <v>4</v>
          </cell>
          <cell r="H153" t="str">
            <v>ladder10</v>
          </cell>
          <cell r="I153" t="str">
            <v>all</v>
          </cell>
          <cell r="J153" t="str">
            <v>positive</v>
          </cell>
          <cell r="L153" t="str">
            <v>y</v>
          </cell>
          <cell r="M153">
            <v>1</v>
          </cell>
          <cell r="N153" t="str">
            <v>Actual BIPQ item is the first sentence. We added the rest.</v>
          </cell>
          <cell r="O153" t="str">
            <v>How much do you think HIV treatment can help you stay healthy? The bottom step, 1, is "not at all". The top step, 10, is "extremely helpful". You can pick any number from 1 to 10. How much do you think your treatment can help improve your health?</v>
          </cell>
          <cell r="P153" t="str">
            <v>Munofunga kuti mishonga yamuri kunwa inokwanisa kubatsira zvakadii paurwere hwenyu? Danho repasi, rekutangisisa rinomirira "kusabatsira zvachose". Danho repamusoro, 10, rinomirira "kubatsira zvakanyanya". Munokwanisa kusarudza nhamba ipi zvayo kubva pa1 kusvika pa10. Munofunga kuti mishonga yamuri kunwa inokwanisa kubatsira kunatsurudza hutano hwenyu zvakadii?</v>
          </cell>
          <cell r="Q153" t="str">
            <v>yes</v>
          </cell>
          <cell r="R153" t="str">
            <v>yes</v>
          </cell>
          <cell r="S153" t="str">
            <v>How much do you think HIV treatment can help you stay healthy? The bottom step, 1, is "not at all". The top step, 10, is "extremely helpful". You can pick any number from 1 to 10. How much do you think your treatment can help improve your health?</v>
          </cell>
          <cell r="T153" t="str">
            <v>Munofunga kuti mishonga yamuri kunwa inokwanisa kubatsira zvakadii paurwere hwenyu? Danho repasi, rekutangisisa rinomirira "kusabatsira zvachose". Danho repamusoro, 10, rinomirira "kubatsira zvakanyanya". Munokwanisa kusarudza nhamba ipi zvayo kubva pa1 kusvika pa10. Munofunga kuti mishonga yamuri kunwa inokwanisa kubatsira kunatsurudza hutano hwenyu zvakadii?</v>
          </cell>
        </row>
        <row r="154">
          <cell r="A154" t="str">
            <v>BIPQ5</v>
          </cell>
          <cell r="B154" t="str">
            <v>How much do you experience symptoms from your illness? The bottom step, 1, is "no symptoms at all". The top step, 10, is "many severe symptoms". You can pick any number from 1 to 10. How much do you experience symptoms from your illness?</v>
          </cell>
          <cell r="C154" t="str">
            <v>Munoita zviratidzo zveurwere hwenyu kakawanda zvakadii? Danho repazasi, 1, ndi"kusaita zviratidzo zvachose". Danho repamusoro, 10, ndi"zviratidzo zvakatoipa kakawanda". Munokwanisa kusarudza nhamba ipi zvayo kubva pa1 kusvika pa10. Munoita zviratidzo zveurwere hwenyu kakawanda zvakadii?</v>
          </cell>
          <cell r="D154" t="str">
            <v>BIPQ</v>
          </cell>
          <cell r="E154" t="str">
            <v>attitude toward hiv</v>
          </cell>
          <cell r="F154">
            <v>28</v>
          </cell>
          <cell r="G154">
            <v>5</v>
          </cell>
          <cell r="H154" t="str">
            <v>ladder10</v>
          </cell>
          <cell r="I154" t="str">
            <v>all</v>
          </cell>
          <cell r="J154" t="str">
            <v>positive</v>
          </cell>
          <cell r="M154">
            <v>1</v>
          </cell>
          <cell r="N154" t="str">
            <v>Actual BIPQ item is the first sentence. We added the rest.</v>
          </cell>
          <cell r="O154" t="str">
            <v>How much do you experience symptoms related to your status? The bottom step, 1, is "no symptoms at all". The top step, 10, is "many severe symptoms". You can pick any number from 1 to 10. How much do you experience symptoms related to your status?</v>
          </cell>
          <cell r="P154" t="str">
            <v>Munoita zviratidzo zvepamumire kakawanda zvakadii? Danho repazasi, 1, ndi"kusaita zviratidzo zvachose". Danho repamusoro, 10, ndi"zviratidzo zvakatoipa kakawanda". Munokwanisa kusarudza nhamba ipi zvayo kubva pa1 kusvika pa10. Munoita zviratidzo zvepamumire kakawanda zvakadii?</v>
          </cell>
          <cell r="Q154" t="str">
            <v>yes</v>
          </cell>
          <cell r="R154" t="str">
            <v>yes</v>
          </cell>
          <cell r="S154" t="str">
            <v>How much do you experience symptoms related to your status? The bottom step, 1, is "no symptoms at all". The top step, 10, is "many severe symptoms". You can pick any number from 1 to 10. How much do you experience symptoms related to your status?</v>
          </cell>
          <cell r="T154" t="str">
            <v>Munoita zviratidzo zvepamumire kakawanda zvakadii? Danho repazasi, 1, ndi"kusaita zviratidzo zvachose". Danho repamusoro, 10, ndi"zviratidzo zvakatoipa kakawanda". Munokwanisa kusarudza nhamba ipi zvayo kubva pa1 kusvika pa10. Munoita zviratidzo zvepamumire kakawanda zvakadii?</v>
          </cell>
        </row>
        <row r="155">
          <cell r="A155" t="str">
            <v>BIPQ6</v>
          </cell>
          <cell r="B155" t="str">
            <v>How concerned are you about your illness? The bottom step, 1, is "not at all concerned". The top step, 10, is "extremely concerned". You can pick any number from 1 to 10. How concerned are you about your illness?</v>
          </cell>
          <cell r="C155" t="str">
            <v xml:space="preserve">Munobatikana zvakadii neurwere hwenyu? Danho repasi, 1, ndi"kusabatikana zvachose". Danho repamusoro, 10, ndi"kubatikana zvakanyanya". Munokwanisa kusarudza nhamba ipi zvayo kubva pa1 kusvika pa10. Munobatikana zvakadii neurwere hwenyu? </v>
          </cell>
          <cell r="D155" t="str">
            <v>BIPQ</v>
          </cell>
          <cell r="E155" t="str">
            <v>attitude toward hiv</v>
          </cell>
          <cell r="F155">
            <v>28</v>
          </cell>
          <cell r="G155">
            <v>6</v>
          </cell>
          <cell r="H155" t="str">
            <v>ladder10</v>
          </cell>
          <cell r="I155" t="str">
            <v>all</v>
          </cell>
          <cell r="J155" t="str">
            <v>positive</v>
          </cell>
          <cell r="M155">
            <v>1</v>
          </cell>
          <cell r="N155" t="str">
            <v>Actual BIPQ item is the first sentence. We added the rest.</v>
          </cell>
          <cell r="O155" t="str">
            <v>How concerned are you about your status? The bottom step, 1, is "not at all concerned". The top step, 10, is "extremely concerned". You can pick any number from 1 to 10. How concerned are you about your status?</v>
          </cell>
          <cell r="P155" t="str">
            <v xml:space="preserve">Munobatikana zvakadii nepamumire/status? Danho repasi, 1, ndi"kusabatikana zvachose". Danho repamusoro, 10, ndi"kubatikana zvakanyanya". Munokwanisa kusarudza nhamba ipi zvayo kubva pa1 kusvika pa10. Munobatikana zvakadii nepamumire? </v>
          </cell>
          <cell r="Q155" t="str">
            <v>yes</v>
          </cell>
          <cell r="R155" t="str">
            <v>yes</v>
          </cell>
          <cell r="S155" t="str">
            <v>How concerned are you about your status? The bottom step, 1, is "not at all concerned". The top step, 10, is "extremely concerned". You can pick any number from 1 to 10. How concerned are you about your status?</v>
          </cell>
          <cell r="T155" t="str">
            <v xml:space="preserve">Munobatikana zvakadii nepamumire/status? Danho repasi, 1, ndi"kusabatikana zvachose". Danho repamusoro, 10, ndi"kubatikana zvakanyanya". Munokwanisa kusarudza nhamba ipi zvayo kubva pa1 kusvika pa10. Munobatikana zvakadii nepamumire? </v>
          </cell>
        </row>
        <row r="156">
          <cell r="A156" t="str">
            <v>BIPQ7</v>
          </cell>
          <cell r="B156" t="str">
            <v>How well do you feel you understand your illness? The bottom step, 1, is "don't understand at all". The top step, 10, is "understand very clearly". You can pick any number from 1 to 10. How well do you feel you understand your illness?</v>
          </cell>
          <cell r="C156" t="str">
            <v>Munonzwa sekuti munonzwisisa urwere hwenyu zvakadii? Danho repasi, rekutangisisa rinomirira "handinzwisisi zvachose". Danho repamusoro, 10, rinomirira "ndinonyatsonzwisisa zvakanaka". Munokwanisa kusarudza nhamba ipi zvayo kubva pa1 kusvika pa10. Munonzwa sekuti munonzwisisa urwere hwenyu zvakadii?</v>
          </cell>
          <cell r="D156" t="str">
            <v>BIPQ</v>
          </cell>
          <cell r="E156" t="str">
            <v>attitude toward hiv</v>
          </cell>
          <cell r="F156" t="str">
            <v>s4-4</v>
          </cell>
          <cell r="G156">
            <v>7</v>
          </cell>
          <cell r="H156" t="str">
            <v>ladder10</v>
          </cell>
          <cell r="I156" t="str">
            <v>all</v>
          </cell>
          <cell r="J156" t="str">
            <v>positive</v>
          </cell>
          <cell r="L156" t="str">
            <v>y</v>
          </cell>
          <cell r="M156">
            <v>1</v>
          </cell>
          <cell r="N156" t="str">
            <v>Actual BIPQ item is the first sentence. We added the rest.</v>
          </cell>
          <cell r="O156" t="str">
            <v>How well do you feel you understand your status? The bottom step, 1, is "don't understand at all". The top step, 10, is "understand very clearly". You can pick any number from 1 to 10. How well do you feel you understand your status?</v>
          </cell>
          <cell r="P156" t="str">
            <v>Munonzwa sekuti munonzwisisa pamumire zvakadii? Danho repasi, rekutangisisa rinomirira "handinzwisisi zvachose". Danho repamusoro, 10, rinomirira "ndinonyatsonzwisisa zvakanaka". Munokwanisa kusarudza nhamba ipi zvayo kubva pa1 kusvika pa10. Munonzwa sekuti munonzwisisa pamumire zvakadii?</v>
          </cell>
          <cell r="Q156" t="str">
            <v>yes</v>
          </cell>
          <cell r="R156" t="str">
            <v>yes</v>
          </cell>
          <cell r="S156" t="str">
            <v>How well do you feel you understand your status? The bottom step, 1, is "don't understand at all". The top step, 10, is "understand very clearly". You can pick any number from 1 to 10. How well do you feel you understand your status?</v>
          </cell>
          <cell r="T156" t="str">
            <v>Munonzwa sekuti munonzwisisa pamumire zvakadii? Danho repasi, rekutangisisa rinomirira "handinzwisisi zvachose". Danho repamusoro, 10, rinomirira "ndinonyatsonzwisisa zvakanaka". Munokwanisa kusarudza nhamba ipi zvayo kubva pa1 kusvika pa10. Munonzwa sekuti munonzwisisa pamumire zvakadii?</v>
          </cell>
        </row>
        <row r="157">
          <cell r="A157" t="str">
            <v>BIPQ8a</v>
          </cell>
          <cell r="B157" t="str">
            <v>How much does your illness affect you emotionally? (e.g. does it make you angry, scared, upset or depressed?) The bottom step, 1, is "not at all affected emotionally". The top step, 10, is "extremely affected emotionally".</v>
          </cell>
          <cell r="C157" t="str">
            <v>Urwere hwenyu hunokanganisa zvakadii manzwiro enyu? (semuenzaniso, hunoita kuti mugumbuke, mutye, musuruvare, mufungisise here?) Danho repasi, rekutangisisa rinomirira "handikanganiswi manzwiro zvachose". Danho repamusoro, 10, rinomirira "ndinokanganiswa manzwiro zvakanyanya".</v>
          </cell>
          <cell r="D157" t="str">
            <v>BIPQ</v>
          </cell>
          <cell r="E157" t="str">
            <v>attitude toward hiv</v>
          </cell>
          <cell r="F157">
            <v>85</v>
          </cell>
          <cell r="G157" t="str">
            <v>8a</v>
          </cell>
          <cell r="I157" t="str">
            <v>all</v>
          </cell>
          <cell r="J157" t="str">
            <v>positive</v>
          </cell>
          <cell r="M157">
            <v>1</v>
          </cell>
          <cell r="N157" t="str">
            <v>Actual BIPQ item is the first sentence. We added the rest.</v>
          </cell>
          <cell r="O157" t="str">
            <v>How much does your status affect you emotionally? (e.g. does it make you angry, scared, upset or depressed?) The bottom step, 1, is "not at all affected emotionally". The top step, 10, is "extremely affected emotionally".</v>
          </cell>
          <cell r="P157" t="str">
            <v>Status inokanganisa zvakadii manzwiro enyu? (semuenzaniso, hunoita kuti mugumbuke, mutye, musuruvare, mufungisise here?) Danho repasi, rekutangisisa rinomirira "handikanganiswi manzwiro zvachose". Danho repamusoro, 10, rinomirira "ndinokanganiswa manzwiro zvakanyanya".</v>
          </cell>
          <cell r="Q157" t="str">
            <v>yes</v>
          </cell>
          <cell r="R157" t="str">
            <v>yes</v>
          </cell>
          <cell r="S157" t="str">
            <v>How much does your status affect you emotionally? (e.g. does it make you angry, scared, upset or depressed?) The bottom step, 1, is "not at all affected emotionally". The top step, 10, is "extremely affected emotionally".</v>
          </cell>
          <cell r="T157" t="str">
            <v>Status inokanganisa zvakadii manzwiro enyu? (semuenzaniso, hunoita kuti mugumbuke, mutye, musuruvare, mufungisise here?) Danho repasi, rekutangisisa rinomirira "handikanganiswi manzwiro zvachose". Danho repamusoro, 10, rinomirira "ndinokanganiswa manzwiro zvakanyanya".</v>
          </cell>
        </row>
        <row r="158">
          <cell r="A158" t="str">
            <v>BIPQ8</v>
          </cell>
          <cell r="B158" t="str">
            <v>You can pick any number from 1 to 10. How much does your illness affect you emotionally?</v>
          </cell>
          <cell r="C158" t="str">
            <v xml:space="preserve">Munokwanisa kusarudza nhamba ipi zvayo kubva pa1 kusvika pa10. Urwere hwenyu hunokanganisa zvakadii manzwiro enyu? </v>
          </cell>
          <cell r="D158" t="str">
            <v>BIPQ</v>
          </cell>
          <cell r="E158" t="str">
            <v>attitude toward hiv</v>
          </cell>
          <cell r="F158">
            <v>85</v>
          </cell>
          <cell r="G158">
            <v>8</v>
          </cell>
          <cell r="H158" t="str">
            <v>ladder10</v>
          </cell>
          <cell r="I158" t="str">
            <v>all</v>
          </cell>
          <cell r="J158" t="str">
            <v>positive</v>
          </cell>
          <cell r="M158">
            <v>1</v>
          </cell>
          <cell r="N158" t="str">
            <v>Actual BIPQ item is the first sentence. We added the rest.</v>
          </cell>
          <cell r="O158" t="str">
            <v>You can pick any number from 1 to 10. How much does your status affect you emotionally?</v>
          </cell>
          <cell r="P158" t="str">
            <v>Munokwanisa kusarudza nhamba ipi zvayo kubva pa1 kusvika pa10. Status yenyu inokanganisa zvakadii manzwiro enyu?</v>
          </cell>
          <cell r="Q158" t="str">
            <v>yes</v>
          </cell>
          <cell r="R158" t="str">
            <v>yes</v>
          </cell>
          <cell r="S158" t="str">
            <v>You can pick any number from 1 to 10. How much does your status affect you emotionally?</v>
          </cell>
          <cell r="T158" t="str">
            <v>Munokwanisa kusarudza nhamba ipi zvayo kubva pa1 kusvika pa10. Status yenyu inokanganisa zvakadii manzwiro enyu?</v>
          </cell>
        </row>
        <row r="159">
          <cell r="A159" t="str">
            <v>HASI_i1</v>
          </cell>
          <cell r="B159" t="str">
            <v xml:space="preserve">I'm going to read a list of events that may have happened to you during the past three months. In the past 3 months, how often did the following events happen because of your HIV status? </v>
          </cell>
          <cell r="C159" t="str">
            <v>Ndichaverenga zvinhu zvinogona kunge zvakaitika kwamuri MUMWEDZI MITATU YAPFUURA. MUMWEDZI MITATU YAPFUURA, zvinhu zvinotevera zvakaitika kwamuri kangani nekuda kwekuti mune HIV?</v>
          </cell>
          <cell r="D159" t="str">
            <v>HASI</v>
          </cell>
          <cell r="G159" t="str">
            <v>_i1</v>
          </cell>
          <cell r="M159">
            <v>1</v>
          </cell>
          <cell r="N159" t="str">
            <v>modified instructions</v>
          </cell>
          <cell r="O159" t="str">
            <v xml:space="preserve">I'm going to read a list of events that may have happened to you during the past three months. In the past 3 months, how often did the following events happen because of your status? </v>
          </cell>
          <cell r="P159" t="str">
            <v>Ndichaverenga zvinhu zvinogona kunge zvakaitika kwamuri MUMWEDZI MITATU YAPFUURA. MUMWEDZI MITATU YAPFUURA, zvinhu zvinotevera zvakaitika kwamuri kangani nekuda kwekuti mune HIV?</v>
          </cell>
          <cell r="Q159" t="str">
            <v>yes</v>
          </cell>
          <cell r="R159" t="str">
            <v>yes</v>
          </cell>
          <cell r="S159" t="str">
            <v xml:space="preserve">I'm going to read a list of events that may have happened to you during the past three months. In the past 3 months, how often did the following events happen because of your status? </v>
          </cell>
          <cell r="T159" t="str">
            <v>Ndichaverenga zvinhu zvinogona kunge zvakaitika kwamuri MUMWEDZI MITATU YAPFUURA. MUMWEDZI MITATU YAPFUURA, zvinhu zvinotevera zvakaitika kwamuri kangani nekuda kwekuti mune HIV?</v>
          </cell>
        </row>
        <row r="160">
          <cell r="A160" t="str">
            <v>HASI1</v>
          </cell>
          <cell r="B160" t="str">
            <v>I was told to use my own eating utensils.</v>
          </cell>
          <cell r="C160" t="str">
            <v>Ndakanzi ndishandise midziyo yainzi ndeyangu chete yekudyira.</v>
          </cell>
          <cell r="D160" t="str">
            <v>HASI</v>
          </cell>
          <cell r="E160" t="str">
            <v>perceived stigma and discrimination</v>
          </cell>
          <cell r="F160">
            <v>37</v>
          </cell>
          <cell r="G160">
            <v>1</v>
          </cell>
          <cell r="H160" t="str">
            <v>nosm</v>
          </cell>
          <cell r="I160" t="str">
            <v>non-dislosed</v>
          </cell>
          <cell r="J160" t="str">
            <v>positive</v>
          </cell>
          <cell r="K160" t="str">
            <v>fear of contagion</v>
          </cell>
          <cell r="M160">
            <v>1</v>
          </cell>
          <cell r="O160">
            <v>0</v>
          </cell>
          <cell r="P160">
            <v>0</v>
          </cell>
          <cell r="Q160" t="str">
            <v>no</v>
          </cell>
          <cell r="R160" t="str">
            <v>no</v>
          </cell>
          <cell r="S160" t="str">
            <v>I was told to use my own eating utensils.</v>
          </cell>
          <cell r="T160" t="str">
            <v>Ndakanzi ndishandise midziyo yainzi ndeyangu chete yekudyira.</v>
          </cell>
        </row>
        <row r="161">
          <cell r="A161" t="str">
            <v>HASI2</v>
          </cell>
          <cell r="B161" t="str">
            <v>I was asked not to touch someone’s child.</v>
          </cell>
          <cell r="C161" t="str">
            <v>Ndakaudzwa kuti ndisabate mwana wemumwe munhu.</v>
          </cell>
          <cell r="D161" t="str">
            <v>HASI</v>
          </cell>
          <cell r="E161" t="str">
            <v>perceived stigma and discrimination</v>
          </cell>
          <cell r="F161">
            <v>37</v>
          </cell>
          <cell r="G161">
            <v>2</v>
          </cell>
          <cell r="H161" t="str">
            <v>nosm</v>
          </cell>
          <cell r="I161" t="str">
            <v>non-dislosed</v>
          </cell>
          <cell r="J161" t="str">
            <v>positive</v>
          </cell>
          <cell r="K161" t="str">
            <v>fear of contagion</v>
          </cell>
          <cell r="M161">
            <v>1</v>
          </cell>
          <cell r="O161">
            <v>0</v>
          </cell>
          <cell r="P161">
            <v>0</v>
          </cell>
          <cell r="Q161" t="str">
            <v>no</v>
          </cell>
          <cell r="R161" t="str">
            <v>no</v>
          </cell>
          <cell r="S161" t="str">
            <v>I was asked not to touch someone’s child.</v>
          </cell>
          <cell r="T161" t="str">
            <v>Ndakaudzwa kuti ndisabate mwana wemumwe munhu.</v>
          </cell>
        </row>
        <row r="162">
          <cell r="A162" t="str">
            <v>HASI3</v>
          </cell>
          <cell r="B162" t="str">
            <v>I was made to drink last from the cup.</v>
          </cell>
          <cell r="C162" t="str">
            <v>Ndakanzi ndizoshandise kapu vamwe vose vapedza kunwa.</v>
          </cell>
          <cell r="D162" t="str">
            <v>HASI</v>
          </cell>
          <cell r="E162" t="str">
            <v>perceived stigma and discrimination</v>
          </cell>
          <cell r="F162">
            <v>37</v>
          </cell>
          <cell r="G162">
            <v>3</v>
          </cell>
          <cell r="H162" t="str">
            <v>nosm</v>
          </cell>
          <cell r="I162" t="str">
            <v>non-dislosed</v>
          </cell>
          <cell r="J162" t="str">
            <v>positive</v>
          </cell>
          <cell r="K162" t="str">
            <v>fear of contagion</v>
          </cell>
          <cell r="M162">
            <v>1</v>
          </cell>
          <cell r="O162">
            <v>0</v>
          </cell>
          <cell r="P162">
            <v>0</v>
          </cell>
          <cell r="Q162" t="str">
            <v>no</v>
          </cell>
          <cell r="R162" t="str">
            <v>no</v>
          </cell>
          <cell r="S162" t="str">
            <v>I was made to drink last from the cup.</v>
          </cell>
          <cell r="T162" t="str">
            <v>Ndakanzi ndizoshandise kapu vamwe vose vapedza kunwa.</v>
          </cell>
        </row>
        <row r="163">
          <cell r="A163" t="str">
            <v>HASI4</v>
          </cell>
          <cell r="B163" t="str">
            <v>Someone mocked me when I passed by.</v>
          </cell>
          <cell r="C163" t="str">
            <v>Pane munhu akanditsvinyira pandaingofambawo zvangu.</v>
          </cell>
          <cell r="D163" t="str">
            <v>HASI</v>
          </cell>
          <cell r="E163" t="str">
            <v>perceived stigma and discrimination</v>
          </cell>
          <cell r="F163">
            <v>37</v>
          </cell>
          <cell r="G163">
            <v>4</v>
          </cell>
          <cell r="H163" t="str">
            <v>nosm</v>
          </cell>
          <cell r="I163" t="str">
            <v>non-dislosed</v>
          </cell>
          <cell r="J163" t="str">
            <v>positive</v>
          </cell>
          <cell r="K163" t="str">
            <v>verbal abuse</v>
          </cell>
          <cell r="M163">
            <v>1</v>
          </cell>
          <cell r="O163">
            <v>0</v>
          </cell>
          <cell r="P163">
            <v>0</v>
          </cell>
          <cell r="Q163" t="str">
            <v>no</v>
          </cell>
          <cell r="R163" t="str">
            <v>no</v>
          </cell>
          <cell r="S163" t="str">
            <v>Someone mocked me when I passed by.</v>
          </cell>
          <cell r="T163" t="str">
            <v>Pane munhu akanditsvinyira pandaingofambawo zvangu.</v>
          </cell>
        </row>
        <row r="164">
          <cell r="A164" t="str">
            <v>HASI5</v>
          </cell>
          <cell r="B164" t="str">
            <v>I stopped eating with other people.</v>
          </cell>
          <cell r="C164" t="str">
            <v>Ndakaregedza kudya nevamwe.</v>
          </cell>
          <cell r="D164" t="str">
            <v>HASI</v>
          </cell>
          <cell r="E164" t="str">
            <v>perceived stigma and discrimination</v>
          </cell>
          <cell r="F164">
            <v>37</v>
          </cell>
          <cell r="G164">
            <v>5</v>
          </cell>
          <cell r="H164" t="str">
            <v>nosm</v>
          </cell>
          <cell r="I164" t="str">
            <v>non-dislosed</v>
          </cell>
          <cell r="J164" t="str">
            <v>positive</v>
          </cell>
          <cell r="K164" t="str">
            <v>fear of contagion</v>
          </cell>
          <cell r="M164">
            <v>1</v>
          </cell>
          <cell r="O164">
            <v>0</v>
          </cell>
          <cell r="P164">
            <v>0</v>
          </cell>
          <cell r="Q164" t="str">
            <v>no</v>
          </cell>
          <cell r="R164" t="str">
            <v>no</v>
          </cell>
          <cell r="S164" t="str">
            <v>I stopped eating with other people.</v>
          </cell>
          <cell r="T164" t="str">
            <v>Ndakaregedza kudya nevamwe.</v>
          </cell>
        </row>
        <row r="165">
          <cell r="A165" t="str">
            <v>HASI6</v>
          </cell>
          <cell r="B165" t="str">
            <v>I was asked to leave because I was coughing.</v>
          </cell>
          <cell r="C165" t="str">
            <v>Ndakanzi ndibve pandaiva nekuti ndaikosora.</v>
          </cell>
          <cell r="D165" t="str">
            <v>HASI</v>
          </cell>
          <cell r="E165" t="str">
            <v>perceived stigma and discrimination</v>
          </cell>
          <cell r="F165">
            <v>37</v>
          </cell>
          <cell r="G165">
            <v>6</v>
          </cell>
          <cell r="H165" t="str">
            <v>nosm</v>
          </cell>
          <cell r="I165" t="str">
            <v>non-dislosed</v>
          </cell>
          <cell r="J165" t="str">
            <v>positive</v>
          </cell>
          <cell r="K165" t="str">
            <v>fear of contagion</v>
          </cell>
          <cell r="M165">
            <v>1</v>
          </cell>
          <cell r="O165">
            <v>0</v>
          </cell>
          <cell r="P165">
            <v>0</v>
          </cell>
          <cell r="Q165" t="str">
            <v>no</v>
          </cell>
          <cell r="R165" t="str">
            <v>no</v>
          </cell>
          <cell r="S165" t="str">
            <v>I was asked to leave because I was coughing.</v>
          </cell>
          <cell r="T165" t="str">
            <v>Ndakanzi ndibve pandaiva nekuti ndaikosora.</v>
          </cell>
        </row>
        <row r="166">
          <cell r="A166" t="str">
            <v>HASI7</v>
          </cell>
          <cell r="B166" t="str">
            <v>Someone stopped being my friend.</v>
          </cell>
          <cell r="C166" t="str">
            <v>Mumwe munhu akaregedza kuva shamwari yangu.</v>
          </cell>
          <cell r="D166" t="str">
            <v>HASI</v>
          </cell>
          <cell r="E166" t="str">
            <v>perceived stigma and discrimination</v>
          </cell>
          <cell r="F166">
            <v>37</v>
          </cell>
          <cell r="G166">
            <v>7</v>
          </cell>
          <cell r="H166" t="str">
            <v>nosm</v>
          </cell>
          <cell r="I166" t="str">
            <v>non-dislosed</v>
          </cell>
          <cell r="J166" t="str">
            <v>positive</v>
          </cell>
          <cell r="K166" t="str">
            <v>social isolation</v>
          </cell>
          <cell r="M166">
            <v>1</v>
          </cell>
          <cell r="O166">
            <v>0</v>
          </cell>
          <cell r="P166">
            <v>0</v>
          </cell>
          <cell r="Q166" t="str">
            <v>no</v>
          </cell>
          <cell r="R166" t="str">
            <v>no</v>
          </cell>
          <cell r="S166" t="str">
            <v>Someone stopped being my friend.</v>
          </cell>
          <cell r="T166" t="str">
            <v>Mumwe munhu akaregedza kuva shamwari yangu.</v>
          </cell>
        </row>
        <row r="167">
          <cell r="A167" t="str">
            <v>HASI8</v>
          </cell>
          <cell r="B167" t="str">
            <v>A friend would not chat with me.</v>
          </cell>
          <cell r="C167" t="str">
            <v>Imwe shamwari yangu yaisataura neni.</v>
          </cell>
          <cell r="D167" t="str">
            <v>HASI</v>
          </cell>
          <cell r="E167" t="str">
            <v>perceived stigma and discrimination</v>
          </cell>
          <cell r="F167">
            <v>37</v>
          </cell>
          <cell r="G167">
            <v>8</v>
          </cell>
          <cell r="H167" t="str">
            <v>nosm</v>
          </cell>
          <cell r="I167" t="str">
            <v>non-dislosed</v>
          </cell>
          <cell r="J167" t="str">
            <v>positive</v>
          </cell>
          <cell r="K167" t="str">
            <v>social isolation</v>
          </cell>
          <cell r="M167">
            <v>1</v>
          </cell>
          <cell r="O167">
            <v>0</v>
          </cell>
          <cell r="P167">
            <v>0</v>
          </cell>
          <cell r="Q167" t="str">
            <v>no</v>
          </cell>
          <cell r="R167" t="str">
            <v>no</v>
          </cell>
          <cell r="S167" t="str">
            <v>A friend would not chat with me.</v>
          </cell>
          <cell r="T167" t="str">
            <v>Imwe shamwari yangu yaisataura neni.</v>
          </cell>
        </row>
        <row r="168">
          <cell r="A168" t="str">
            <v>HASI9</v>
          </cell>
          <cell r="B168" t="str">
            <v>I was called bad names.</v>
          </cell>
          <cell r="C168" t="str">
            <v>Ndakasheedzwa mazita asingafadzi.</v>
          </cell>
          <cell r="D168" t="str">
            <v>HASI</v>
          </cell>
          <cell r="E168" t="str">
            <v>perceived stigma and discrimination</v>
          </cell>
          <cell r="F168">
            <v>37</v>
          </cell>
          <cell r="G168">
            <v>9</v>
          </cell>
          <cell r="H168" t="str">
            <v>nosm</v>
          </cell>
          <cell r="I168" t="str">
            <v>non-dislosed</v>
          </cell>
          <cell r="J168" t="str">
            <v>positive</v>
          </cell>
          <cell r="K168" t="str">
            <v>verbal abuse</v>
          </cell>
          <cell r="M168">
            <v>1</v>
          </cell>
          <cell r="O168">
            <v>0</v>
          </cell>
          <cell r="P168">
            <v>0</v>
          </cell>
          <cell r="Q168" t="str">
            <v>no</v>
          </cell>
          <cell r="R168" t="str">
            <v>no</v>
          </cell>
          <cell r="S168" t="str">
            <v>I was called bad names.</v>
          </cell>
          <cell r="T168" t="str">
            <v>Ndakasheedzwa mazita asingafadzi.</v>
          </cell>
        </row>
        <row r="169">
          <cell r="A169" t="str">
            <v>HASI10</v>
          </cell>
          <cell r="B169" t="str">
            <v>People sang offensive songs when I passed by.</v>
          </cell>
          <cell r="C169" t="str">
            <v>Vanhu vaiimba zvekundibhowa pandaipfuura.</v>
          </cell>
          <cell r="D169" t="str">
            <v>HASI</v>
          </cell>
          <cell r="E169" t="str">
            <v>perceived stigma and discrimination</v>
          </cell>
          <cell r="F169">
            <v>37</v>
          </cell>
          <cell r="G169">
            <v>10</v>
          </cell>
          <cell r="H169" t="str">
            <v>nosm</v>
          </cell>
          <cell r="I169" t="str">
            <v>non-dislosed</v>
          </cell>
          <cell r="J169" t="str">
            <v>positive</v>
          </cell>
          <cell r="K169" t="str">
            <v>verbal abuse</v>
          </cell>
          <cell r="M169">
            <v>1</v>
          </cell>
          <cell r="O169">
            <v>0</v>
          </cell>
          <cell r="P169">
            <v>0</v>
          </cell>
          <cell r="Q169" t="str">
            <v>no</v>
          </cell>
          <cell r="R169" t="str">
            <v>no</v>
          </cell>
          <cell r="S169" t="str">
            <v>People sang offensive songs when I passed by.</v>
          </cell>
          <cell r="T169" t="str">
            <v>Vanhu vaiimba zvekundibhowa pandaipfuura.</v>
          </cell>
        </row>
        <row r="170">
          <cell r="A170" t="str">
            <v>HASI11</v>
          </cell>
          <cell r="B170" t="str">
            <v>I was told that I have no future.</v>
          </cell>
          <cell r="C170" t="str">
            <v>Ndakaudzwa kuti ndainge ndisina ramangwana.</v>
          </cell>
          <cell r="D170" t="str">
            <v>HASI</v>
          </cell>
          <cell r="E170" t="str">
            <v>perceived stigma and discrimination</v>
          </cell>
          <cell r="F170">
            <v>37</v>
          </cell>
          <cell r="G170">
            <v>11</v>
          </cell>
          <cell r="H170" t="str">
            <v>nosm</v>
          </cell>
          <cell r="I170" t="str">
            <v>non-dislosed</v>
          </cell>
          <cell r="J170" t="str">
            <v>positive</v>
          </cell>
          <cell r="K170" t="str">
            <v>verbal abuse</v>
          </cell>
          <cell r="M170">
            <v>1</v>
          </cell>
          <cell r="O170">
            <v>0</v>
          </cell>
          <cell r="P170">
            <v>0</v>
          </cell>
          <cell r="Q170" t="str">
            <v>no</v>
          </cell>
          <cell r="R170" t="str">
            <v>no</v>
          </cell>
          <cell r="S170" t="str">
            <v>I was told that I have no future.</v>
          </cell>
          <cell r="T170" t="str">
            <v>Ndakaudzwa kuti ndainge ndisina ramangwana.</v>
          </cell>
        </row>
        <row r="171">
          <cell r="A171" t="str">
            <v>HASI12</v>
          </cell>
          <cell r="B171" t="str">
            <v>Someone scolded me.</v>
          </cell>
          <cell r="C171" t="str">
            <v>Mumwe munhu akandipopotera.</v>
          </cell>
          <cell r="D171" t="str">
            <v>HASI</v>
          </cell>
          <cell r="E171" t="str">
            <v>perceived stigma and discrimination</v>
          </cell>
          <cell r="F171">
            <v>37</v>
          </cell>
          <cell r="G171">
            <v>12</v>
          </cell>
          <cell r="H171" t="str">
            <v>nosm</v>
          </cell>
          <cell r="I171" t="str">
            <v>non-dislosed</v>
          </cell>
          <cell r="J171" t="str">
            <v>positive</v>
          </cell>
          <cell r="K171" t="str">
            <v>verbal abuse</v>
          </cell>
          <cell r="M171">
            <v>1</v>
          </cell>
          <cell r="O171">
            <v>0</v>
          </cell>
          <cell r="P171">
            <v>0</v>
          </cell>
          <cell r="Q171" t="str">
            <v>no</v>
          </cell>
          <cell r="R171" t="str">
            <v>no</v>
          </cell>
          <cell r="S171" t="str">
            <v>Someone scolded me.</v>
          </cell>
          <cell r="T171" t="str">
            <v>Mumwe munhu akandipopotera.</v>
          </cell>
        </row>
        <row r="172">
          <cell r="A172" t="str">
            <v>HASI13</v>
          </cell>
          <cell r="B172" t="str">
            <v>I was told that God is punishing me.</v>
          </cell>
          <cell r="C172" t="str">
            <v>Ndakaudzwa kuti Mwari ari kundiranga.</v>
          </cell>
          <cell r="D172" t="str">
            <v>HASI</v>
          </cell>
          <cell r="E172" t="str">
            <v>perceived stigma and discrimination</v>
          </cell>
          <cell r="F172">
            <v>37</v>
          </cell>
          <cell r="G172">
            <v>13</v>
          </cell>
          <cell r="H172" t="str">
            <v>nosm</v>
          </cell>
          <cell r="I172" t="str">
            <v>non-dislosed</v>
          </cell>
          <cell r="J172" t="str">
            <v>positive</v>
          </cell>
          <cell r="K172" t="str">
            <v>verbal abuse</v>
          </cell>
          <cell r="M172">
            <v>1</v>
          </cell>
          <cell r="O172">
            <v>0</v>
          </cell>
          <cell r="P172">
            <v>0</v>
          </cell>
          <cell r="Q172" t="str">
            <v>no</v>
          </cell>
          <cell r="R172" t="str">
            <v>no</v>
          </cell>
          <cell r="S172" t="str">
            <v>I was told that God is punishing me.</v>
          </cell>
          <cell r="T172" t="str">
            <v>Ndakaudzwa kuti Mwari ari kundiranga.</v>
          </cell>
        </row>
        <row r="173">
          <cell r="A173" t="str">
            <v>HASI14</v>
          </cell>
          <cell r="B173" t="str">
            <v>I was made to eat alone.</v>
          </cell>
          <cell r="C173" t="str">
            <v>Ndakanzi ndidye ndiri ndega.</v>
          </cell>
          <cell r="D173" t="str">
            <v>HASI</v>
          </cell>
          <cell r="E173" t="str">
            <v>perceived stigma and discrimination</v>
          </cell>
          <cell r="F173">
            <v>37</v>
          </cell>
          <cell r="G173">
            <v>14</v>
          </cell>
          <cell r="H173" t="str">
            <v>nosm</v>
          </cell>
          <cell r="I173" t="str">
            <v>non-dislosed</v>
          </cell>
          <cell r="J173" t="str">
            <v>positive</v>
          </cell>
          <cell r="K173" t="str">
            <v>fear of contagion</v>
          </cell>
          <cell r="M173">
            <v>1</v>
          </cell>
          <cell r="O173">
            <v>0</v>
          </cell>
          <cell r="P173">
            <v>0</v>
          </cell>
          <cell r="Q173" t="str">
            <v>no</v>
          </cell>
          <cell r="R173" t="str">
            <v>no</v>
          </cell>
          <cell r="S173" t="str">
            <v>I was made to eat alone.</v>
          </cell>
          <cell r="T173" t="str">
            <v>Ndakanzi ndidye ndiri ndega.</v>
          </cell>
        </row>
        <row r="174">
          <cell r="A174" t="str">
            <v>HASI15</v>
          </cell>
          <cell r="B174" t="str">
            <v>Someone insulted me.</v>
          </cell>
          <cell r="C174" t="str">
            <v>Mumwe munhu akandituka.</v>
          </cell>
          <cell r="D174" t="str">
            <v>HASI</v>
          </cell>
          <cell r="E174" t="str">
            <v>perceived stigma and discrimination</v>
          </cell>
          <cell r="F174">
            <v>37</v>
          </cell>
          <cell r="G174">
            <v>15</v>
          </cell>
          <cell r="H174" t="str">
            <v>nosm</v>
          </cell>
          <cell r="I174" t="str">
            <v>non-dislosed</v>
          </cell>
          <cell r="J174" t="str">
            <v>positive</v>
          </cell>
          <cell r="K174" t="str">
            <v>verbal abuse</v>
          </cell>
          <cell r="M174">
            <v>1</v>
          </cell>
          <cell r="O174">
            <v>0</v>
          </cell>
          <cell r="P174">
            <v>0</v>
          </cell>
          <cell r="Q174" t="str">
            <v>no</v>
          </cell>
          <cell r="R174" t="str">
            <v>no</v>
          </cell>
          <cell r="S174" t="str">
            <v>Someone insulted me.</v>
          </cell>
          <cell r="T174" t="str">
            <v>Mumwe munhu akandituka.</v>
          </cell>
        </row>
        <row r="175">
          <cell r="A175" t="str">
            <v>HASI16</v>
          </cell>
          <cell r="B175" t="str">
            <v>People avoided me.</v>
          </cell>
          <cell r="C175" t="str">
            <v>Vanhu vaingondinzvenga-nzvenga.</v>
          </cell>
          <cell r="D175" t="str">
            <v>HASI</v>
          </cell>
          <cell r="E175" t="str">
            <v>perceived stigma and discrimination</v>
          </cell>
          <cell r="F175">
            <v>37</v>
          </cell>
          <cell r="G175">
            <v>16</v>
          </cell>
          <cell r="H175" t="str">
            <v>nosm</v>
          </cell>
          <cell r="I175" t="str">
            <v>non-dislosed</v>
          </cell>
          <cell r="J175" t="str">
            <v>positive</v>
          </cell>
          <cell r="K175" t="str">
            <v>social isolation</v>
          </cell>
          <cell r="M175">
            <v>1</v>
          </cell>
          <cell r="O175">
            <v>0</v>
          </cell>
          <cell r="P175">
            <v>0</v>
          </cell>
          <cell r="Q175" t="str">
            <v>no</v>
          </cell>
          <cell r="R175" t="str">
            <v>no</v>
          </cell>
          <cell r="S175" t="str">
            <v>People avoided me.</v>
          </cell>
          <cell r="T175" t="str">
            <v>Vanhu vaingondinzvenga-nzvenga.</v>
          </cell>
        </row>
        <row r="176">
          <cell r="A176" t="str">
            <v>HASI17</v>
          </cell>
          <cell r="B176" t="str">
            <v>People cut down visiting me.</v>
          </cell>
          <cell r="C176" t="str">
            <v>Vanhu vakaregedza kundishanyira sezvavaisimboita.</v>
          </cell>
          <cell r="D176" t="str">
            <v>HASI</v>
          </cell>
          <cell r="E176" t="str">
            <v>perceived stigma and discrimination</v>
          </cell>
          <cell r="F176">
            <v>37</v>
          </cell>
          <cell r="G176">
            <v>17</v>
          </cell>
          <cell r="H176" t="str">
            <v>nosm</v>
          </cell>
          <cell r="I176" t="str">
            <v>non-dislosed</v>
          </cell>
          <cell r="J176" t="str">
            <v>positive</v>
          </cell>
          <cell r="K176" t="str">
            <v>social isolation</v>
          </cell>
          <cell r="M176">
            <v>1</v>
          </cell>
          <cell r="O176" t="str">
            <v>People stopped visiting me as much.</v>
          </cell>
          <cell r="P176">
            <v>0</v>
          </cell>
          <cell r="Q176" t="str">
            <v>yes</v>
          </cell>
          <cell r="R176" t="str">
            <v>no</v>
          </cell>
          <cell r="S176" t="str">
            <v>People stopped visiting me as much.</v>
          </cell>
          <cell r="T176" t="str">
            <v>Vanhu vakaregedza kundishanyira sezvavaisimboita.</v>
          </cell>
        </row>
        <row r="177">
          <cell r="A177" t="str">
            <v>HASI18</v>
          </cell>
          <cell r="B177" t="str">
            <v>People ended their relationships with me.</v>
          </cell>
          <cell r="C177" t="str">
            <v>Vanhu vakaregedza kufambidzana neni.</v>
          </cell>
          <cell r="D177" t="str">
            <v>HASI</v>
          </cell>
          <cell r="E177" t="str">
            <v>perceived stigma and discrimination</v>
          </cell>
          <cell r="F177">
            <v>37</v>
          </cell>
          <cell r="G177">
            <v>18</v>
          </cell>
          <cell r="H177" t="str">
            <v>nosm</v>
          </cell>
          <cell r="I177" t="str">
            <v>non-dislosed</v>
          </cell>
          <cell r="J177" t="str">
            <v>positive</v>
          </cell>
          <cell r="K177" t="str">
            <v>social isolation</v>
          </cell>
          <cell r="M177">
            <v>1</v>
          </cell>
          <cell r="O177">
            <v>0</v>
          </cell>
          <cell r="P177">
            <v>0</v>
          </cell>
          <cell r="Q177" t="str">
            <v>no</v>
          </cell>
          <cell r="R177" t="str">
            <v>no</v>
          </cell>
          <cell r="S177" t="str">
            <v>People ended their relationships with me.</v>
          </cell>
          <cell r="T177" t="str">
            <v>Vanhu vakaregedza kufambidzana neni.</v>
          </cell>
        </row>
        <row r="178">
          <cell r="A178" t="str">
            <v>HASI19</v>
          </cell>
          <cell r="B178" t="str">
            <v>I was blamed for my HIV status.</v>
          </cell>
          <cell r="C178" t="str">
            <v>Ndakaudzwa kuti kuva neHIV yaiva mhosva yangu.</v>
          </cell>
          <cell r="D178" t="str">
            <v>HASI</v>
          </cell>
          <cell r="E178" t="str">
            <v>perceived stigma and discrimination</v>
          </cell>
          <cell r="F178">
            <v>37</v>
          </cell>
          <cell r="G178">
            <v>19</v>
          </cell>
          <cell r="H178" t="str">
            <v>nosm</v>
          </cell>
          <cell r="I178" t="str">
            <v>non-dislosed</v>
          </cell>
          <cell r="J178" t="str">
            <v>positive</v>
          </cell>
          <cell r="K178" t="str">
            <v>verbal abuse</v>
          </cell>
          <cell r="M178">
            <v>1</v>
          </cell>
          <cell r="O178">
            <v>0</v>
          </cell>
          <cell r="P178">
            <v>0</v>
          </cell>
          <cell r="Q178" t="str">
            <v>no</v>
          </cell>
          <cell r="R178" t="str">
            <v>no</v>
          </cell>
          <cell r="S178" t="str">
            <v>I was blamed for my HIV status.</v>
          </cell>
          <cell r="T178" t="str">
            <v>Ndakaudzwa kuti kuva neHIV yaiva mhosva yangu.</v>
          </cell>
        </row>
        <row r="179">
          <cell r="A179" t="str">
            <v>HASI20</v>
          </cell>
          <cell r="B179" t="str">
            <v>Someone tried to get me fired from my job.</v>
          </cell>
          <cell r="C179" t="str">
            <v>Mumwe munhu akaedza kuti nditandwe basa</v>
          </cell>
          <cell r="D179" t="str">
            <v>HASI</v>
          </cell>
          <cell r="E179" t="str">
            <v>perceived stigma and discrimination</v>
          </cell>
          <cell r="F179">
            <v>37</v>
          </cell>
          <cell r="G179">
            <v>20</v>
          </cell>
          <cell r="H179" t="str">
            <v>nosm</v>
          </cell>
          <cell r="I179" t="str">
            <v>non-dislosed</v>
          </cell>
          <cell r="J179" t="str">
            <v>positive</v>
          </cell>
          <cell r="K179" t="str">
            <v>workplace stigma</v>
          </cell>
          <cell r="M179">
            <v>1</v>
          </cell>
          <cell r="O179">
            <v>0</v>
          </cell>
          <cell r="P179" t="str">
            <v>Mumwe munhu akaedza kuti ndidzingwe basa.</v>
          </cell>
          <cell r="Q179" t="str">
            <v>no</v>
          </cell>
          <cell r="R179" t="str">
            <v>yes</v>
          </cell>
          <cell r="S179" t="str">
            <v>Someone tried to get me fired from my job.</v>
          </cell>
          <cell r="T179" t="str">
            <v>Mumwe munhu akaedza kuti ndidzingwe basa.</v>
          </cell>
        </row>
        <row r="180">
          <cell r="A180" t="str">
            <v>HASI21</v>
          </cell>
          <cell r="B180" t="str">
            <v>My employer denied me opportunities.</v>
          </cell>
          <cell r="C180" t="str">
            <v>Munhu wandinoshandira akandishayisa mimwe mikana.</v>
          </cell>
          <cell r="D180" t="str">
            <v>HASI</v>
          </cell>
          <cell r="E180" t="str">
            <v>perceived stigma and discrimination</v>
          </cell>
          <cell r="F180">
            <v>37</v>
          </cell>
          <cell r="G180">
            <v>21</v>
          </cell>
          <cell r="H180" t="str">
            <v>nosm</v>
          </cell>
          <cell r="I180" t="str">
            <v>non-dislosed</v>
          </cell>
          <cell r="J180" t="str">
            <v>positive</v>
          </cell>
          <cell r="K180" t="str">
            <v>workplace stigma</v>
          </cell>
          <cell r="M180">
            <v>1</v>
          </cell>
          <cell r="O180">
            <v>0</v>
          </cell>
          <cell r="P180">
            <v>0</v>
          </cell>
          <cell r="Q180" t="str">
            <v>no</v>
          </cell>
          <cell r="R180" t="str">
            <v>no</v>
          </cell>
          <cell r="S180" t="str">
            <v>My employer denied me opportunities.</v>
          </cell>
          <cell r="T180" t="str">
            <v>Munhu wandinoshandira akandishayisa mimwe mikana.</v>
          </cell>
        </row>
        <row r="181">
          <cell r="A181" t="str">
            <v>HASI22</v>
          </cell>
          <cell r="B181" t="str">
            <v>I was denied health care.</v>
          </cell>
          <cell r="C181" t="str">
            <v>Handina kuwaniswa rubatsiro rwezveutano.</v>
          </cell>
          <cell r="D181" t="str">
            <v>HASI</v>
          </cell>
          <cell r="E181" t="str">
            <v>perceived stigma and discrimination</v>
          </cell>
          <cell r="F181">
            <v>37</v>
          </cell>
          <cell r="G181">
            <v>22</v>
          </cell>
          <cell r="H181" t="str">
            <v>nosm</v>
          </cell>
          <cell r="I181" t="str">
            <v>non-dislosed</v>
          </cell>
          <cell r="J181" t="str">
            <v>positive</v>
          </cell>
          <cell r="K181" t="str">
            <v>healthcare neglect</v>
          </cell>
          <cell r="M181">
            <v>1</v>
          </cell>
          <cell r="O181">
            <v>0</v>
          </cell>
          <cell r="P181">
            <v>0</v>
          </cell>
          <cell r="Q181" t="str">
            <v>no</v>
          </cell>
          <cell r="R181" t="str">
            <v>no</v>
          </cell>
          <cell r="S181" t="str">
            <v>I was denied health care.</v>
          </cell>
          <cell r="T181" t="str">
            <v>Handina kuwaniswa rubatsiro rwezveutano.</v>
          </cell>
        </row>
        <row r="182">
          <cell r="A182" t="str">
            <v>HASI23</v>
          </cell>
          <cell r="B182" t="str">
            <v>I was refused treatment because I was told I was going to die anyway.</v>
          </cell>
          <cell r="C182" t="str">
            <v>Handina kurapwa sezvo vaiti kunyangwe ndikarapwa, ndichangofa.</v>
          </cell>
          <cell r="D182" t="str">
            <v>HASI</v>
          </cell>
          <cell r="E182" t="str">
            <v>perceived stigma and discrimination</v>
          </cell>
          <cell r="F182">
            <v>37</v>
          </cell>
          <cell r="G182">
            <v>23</v>
          </cell>
          <cell r="H182" t="str">
            <v>nosm</v>
          </cell>
          <cell r="I182" t="str">
            <v>non-dislosed</v>
          </cell>
          <cell r="J182" t="str">
            <v>positive</v>
          </cell>
          <cell r="K182" t="str">
            <v>healthcare neglect</v>
          </cell>
          <cell r="M182">
            <v>1</v>
          </cell>
          <cell r="O182">
            <v>0</v>
          </cell>
          <cell r="P182">
            <v>0</v>
          </cell>
          <cell r="Q182" t="str">
            <v>no</v>
          </cell>
          <cell r="R182" t="str">
            <v>no</v>
          </cell>
          <cell r="S182" t="str">
            <v>I was refused treatment because I was told I was going to die anyway.</v>
          </cell>
          <cell r="T182" t="str">
            <v>Handina kurapwa sezvo vaiti kunyangwe ndikarapwa, ndichangofa.</v>
          </cell>
        </row>
        <row r="183">
          <cell r="A183" t="str">
            <v>HASI24</v>
          </cell>
          <cell r="B183" t="str">
            <v>I was discharged from the hospital while still needing care.</v>
          </cell>
          <cell r="C183" t="str">
            <v>Ndakaburitswa muchipatara ndichiri kuda rubatsiro.</v>
          </cell>
          <cell r="D183" t="str">
            <v>HASI</v>
          </cell>
          <cell r="E183" t="str">
            <v>perceived stigma and discrimination</v>
          </cell>
          <cell r="F183">
            <v>37</v>
          </cell>
          <cell r="G183">
            <v>24</v>
          </cell>
          <cell r="H183" t="str">
            <v>nosm</v>
          </cell>
          <cell r="I183" t="str">
            <v>non-dislosed</v>
          </cell>
          <cell r="J183" t="str">
            <v>positive</v>
          </cell>
          <cell r="K183" t="str">
            <v>healthcare neglect</v>
          </cell>
          <cell r="M183">
            <v>1</v>
          </cell>
          <cell r="O183" t="str">
            <v>I was discharged from the hospital while still needing care as a result of my status.</v>
          </cell>
          <cell r="P183" t="str">
            <v>Ndakaburitswa muchipatara ndichiri kuda rubatsiro nekuda kwestatus yangu.</v>
          </cell>
          <cell r="Q183" t="str">
            <v>yes</v>
          </cell>
          <cell r="R183" t="str">
            <v>yes</v>
          </cell>
          <cell r="S183" t="str">
            <v>I was discharged from the hospital while still needing care as a result of my status.</v>
          </cell>
          <cell r="T183" t="str">
            <v>Ndakaburitswa muchipatara ndichiri kuda rubatsiro nekuda kwestatus yangu.</v>
          </cell>
        </row>
        <row r="184">
          <cell r="A184" t="str">
            <v>HASI25</v>
          </cell>
          <cell r="B184" t="str">
            <v>I was shuttled around instead of being helped by a nurse.</v>
          </cell>
          <cell r="C184" t="str">
            <v>Ndakatenderedzwa-tenderedzwa panzvimbo yekubatsirwa nanesi.</v>
          </cell>
          <cell r="D184" t="str">
            <v>HASI</v>
          </cell>
          <cell r="E184" t="str">
            <v>perceived stigma and discrimination</v>
          </cell>
          <cell r="F184">
            <v>37</v>
          </cell>
          <cell r="G184">
            <v>25</v>
          </cell>
          <cell r="H184" t="str">
            <v>nosm</v>
          </cell>
          <cell r="I184" t="str">
            <v>non-dislosed</v>
          </cell>
          <cell r="J184" t="str">
            <v>positive</v>
          </cell>
          <cell r="K184" t="str">
            <v>healthcare neglect</v>
          </cell>
          <cell r="M184">
            <v>1</v>
          </cell>
          <cell r="O184">
            <v>0</v>
          </cell>
          <cell r="P184">
            <v>0</v>
          </cell>
          <cell r="Q184" t="str">
            <v>no</v>
          </cell>
          <cell r="R184" t="str">
            <v>no</v>
          </cell>
          <cell r="S184" t="str">
            <v>I was shuttled around instead of being helped by a nurse.</v>
          </cell>
          <cell r="T184" t="str">
            <v>Ndakatenderedzwa-tenderedzwa panzvimbo yekubatsirwa nanesi.</v>
          </cell>
        </row>
        <row r="185">
          <cell r="A185" t="str">
            <v>HASI26</v>
          </cell>
          <cell r="B185" t="str">
            <v>At the hospital/clinic, I was made to wait until last.</v>
          </cell>
          <cell r="C185" t="str">
            <v>Pachipatara/pakiriniki, ndakanzi ndimire kusvika vamwe vese vapera.</v>
          </cell>
          <cell r="D185" t="str">
            <v>HASI</v>
          </cell>
          <cell r="E185" t="str">
            <v>perceived stigma and discrimination</v>
          </cell>
          <cell r="F185">
            <v>37</v>
          </cell>
          <cell r="G185">
            <v>26</v>
          </cell>
          <cell r="H185" t="str">
            <v>nosm</v>
          </cell>
          <cell r="I185" t="str">
            <v>non-dislosed</v>
          </cell>
          <cell r="J185" t="str">
            <v>positive</v>
          </cell>
          <cell r="K185" t="str">
            <v>healthcare neglect</v>
          </cell>
          <cell r="M185">
            <v>1</v>
          </cell>
          <cell r="O185">
            <v>0</v>
          </cell>
          <cell r="P185">
            <v>0</v>
          </cell>
          <cell r="Q185" t="str">
            <v>no</v>
          </cell>
          <cell r="R185" t="str">
            <v>no</v>
          </cell>
          <cell r="S185" t="str">
            <v>At the hospital/clinic, I was made to wait until last.</v>
          </cell>
          <cell r="T185" t="str">
            <v>Pachipatara/pakiriniki, ndakanzi ndimire kusvika vamwe vese vapera.</v>
          </cell>
        </row>
        <row r="186">
          <cell r="A186" t="str">
            <v>HASI27</v>
          </cell>
          <cell r="B186" t="str">
            <v>At the hospital, I was left in a soiled bed.</v>
          </cell>
          <cell r="C186" t="str">
            <v>Pachipatara, ndakasiiwa ndiri mumagumbeze andainge ndaitira weti/tsvina.</v>
          </cell>
          <cell r="D186" t="str">
            <v>HASI</v>
          </cell>
          <cell r="E186" t="str">
            <v>perceived stigma and discrimination</v>
          </cell>
          <cell r="F186">
            <v>37</v>
          </cell>
          <cell r="G186">
            <v>27</v>
          </cell>
          <cell r="H186" t="str">
            <v>nosm</v>
          </cell>
          <cell r="I186" t="str">
            <v>non-dislosed</v>
          </cell>
          <cell r="J186" t="str">
            <v>positive</v>
          </cell>
          <cell r="K186" t="str">
            <v>healthcare neglect</v>
          </cell>
          <cell r="M186">
            <v>1</v>
          </cell>
          <cell r="O186">
            <v>0</v>
          </cell>
          <cell r="P186">
            <v>0</v>
          </cell>
          <cell r="Q186" t="str">
            <v>no</v>
          </cell>
          <cell r="R186" t="str">
            <v>no</v>
          </cell>
          <cell r="S186" t="str">
            <v>At the hospital, I was left in a soiled bed.</v>
          </cell>
          <cell r="T186" t="str">
            <v>Pachipatara, ndakasiiwa ndiri mumagumbeze andainge ndaitira weti/tsvina.</v>
          </cell>
        </row>
        <row r="187">
          <cell r="A187" t="str">
            <v>HASI28</v>
          </cell>
          <cell r="B187" t="str">
            <v>In the hospital or clinic, my pain was ignored.</v>
          </cell>
          <cell r="C187" t="str">
            <v>Hapana akaita basa nekurwadziwa kwangu pandaive kuchipatara/kukiriniki.</v>
          </cell>
          <cell r="D187" t="str">
            <v>HASI</v>
          </cell>
          <cell r="E187" t="str">
            <v>perceived stigma and discrimination</v>
          </cell>
          <cell r="F187">
            <v>37</v>
          </cell>
          <cell r="G187">
            <v>28</v>
          </cell>
          <cell r="H187" t="str">
            <v>nosm</v>
          </cell>
          <cell r="I187" t="str">
            <v>non-dislosed</v>
          </cell>
          <cell r="J187" t="str">
            <v>positive</v>
          </cell>
          <cell r="K187" t="str">
            <v>healthcare neglect</v>
          </cell>
          <cell r="M187">
            <v>1</v>
          </cell>
          <cell r="O187">
            <v>0</v>
          </cell>
          <cell r="P187" t="str">
            <v>Pandaive muchipatara/mukiriniki hapana akaita basa nekurwadziwa kwangu.</v>
          </cell>
          <cell r="Q187" t="str">
            <v>no</v>
          </cell>
          <cell r="R187" t="str">
            <v>yes</v>
          </cell>
          <cell r="S187" t="str">
            <v>In the hospital or clinic, my pain was ignored.</v>
          </cell>
          <cell r="T187" t="str">
            <v>Pandaive muchipatara/mukiriniki hapana akaita basa nekurwadziwa kwangu.</v>
          </cell>
        </row>
        <row r="188">
          <cell r="A188" t="str">
            <v>HASI29</v>
          </cell>
          <cell r="B188" t="str">
            <v>I felt that I did not deserve to live.</v>
          </cell>
          <cell r="C188" t="str">
            <v>Ndakanzwa sekuti handaikodzera kuararama.</v>
          </cell>
          <cell r="D188" t="str">
            <v>HASI</v>
          </cell>
          <cell r="E188" t="str">
            <v>guilt and responsibility</v>
          </cell>
          <cell r="F188">
            <v>37</v>
          </cell>
          <cell r="G188">
            <v>29</v>
          </cell>
          <cell r="H188" t="str">
            <v>nosm</v>
          </cell>
          <cell r="I188" t="str">
            <v>non-dislosed</v>
          </cell>
          <cell r="J188" t="str">
            <v>positive</v>
          </cell>
          <cell r="K188" t="str">
            <v>negative self-perception</v>
          </cell>
          <cell r="M188">
            <v>1</v>
          </cell>
          <cell r="O188">
            <v>0</v>
          </cell>
          <cell r="P188">
            <v>0</v>
          </cell>
          <cell r="Q188" t="str">
            <v>no</v>
          </cell>
          <cell r="R188" t="str">
            <v>no</v>
          </cell>
          <cell r="S188" t="str">
            <v>I felt that I did not deserve to live.</v>
          </cell>
          <cell r="T188" t="str">
            <v>Ndakanzwa sekuti handaikodzera kuararama.</v>
          </cell>
        </row>
        <row r="189">
          <cell r="A189" t="str">
            <v>HASI30</v>
          </cell>
          <cell r="B189" t="str">
            <v>I felt ashamed of having this disease.</v>
          </cell>
          <cell r="C189" t="str">
            <v>Ndakanzwa kusvoda nekuda kwekuva nechirwere ichi.</v>
          </cell>
          <cell r="D189" t="str">
            <v>HASI</v>
          </cell>
          <cell r="E189" t="str">
            <v>guilt and responsibility</v>
          </cell>
          <cell r="F189">
            <v>37</v>
          </cell>
          <cell r="G189">
            <v>30</v>
          </cell>
          <cell r="H189" t="str">
            <v>nosm</v>
          </cell>
          <cell r="I189" t="str">
            <v>non-dislosed</v>
          </cell>
          <cell r="J189" t="str">
            <v>positive</v>
          </cell>
          <cell r="K189" t="str">
            <v>negative self-perception</v>
          </cell>
          <cell r="M189">
            <v>1</v>
          </cell>
          <cell r="O189" t="str">
            <v>I felt ashamed of my status.</v>
          </cell>
          <cell r="P189" t="str">
            <v>Ndakanzwa kusvoda nekuda kwestatus yangu.</v>
          </cell>
          <cell r="Q189" t="str">
            <v>yes</v>
          </cell>
          <cell r="R189" t="str">
            <v>yes</v>
          </cell>
          <cell r="S189" t="str">
            <v>I felt ashamed of my status.</v>
          </cell>
          <cell r="T189" t="str">
            <v>Ndakanzwa kusvoda nekuda kwestatus yangu.</v>
          </cell>
        </row>
        <row r="190">
          <cell r="A190" t="str">
            <v>HASI31</v>
          </cell>
          <cell r="B190" t="str">
            <v>I felt completely worthless.</v>
          </cell>
          <cell r="C190" t="str">
            <v>Ndakanzwa sekuti hapana zvandiri zvachose.</v>
          </cell>
          <cell r="D190" t="str">
            <v>HASI</v>
          </cell>
          <cell r="E190" t="str">
            <v>guilt and responsibility</v>
          </cell>
          <cell r="F190">
            <v>37</v>
          </cell>
          <cell r="G190">
            <v>31</v>
          </cell>
          <cell r="H190" t="str">
            <v>nosm</v>
          </cell>
          <cell r="I190" t="str">
            <v>non-dislosed</v>
          </cell>
          <cell r="J190" t="str">
            <v>positive</v>
          </cell>
          <cell r="K190" t="str">
            <v>negative self-perception</v>
          </cell>
          <cell r="M190">
            <v>1</v>
          </cell>
          <cell r="O190">
            <v>0</v>
          </cell>
          <cell r="P190">
            <v>0</v>
          </cell>
          <cell r="Q190" t="str">
            <v>no</v>
          </cell>
          <cell r="R190" t="str">
            <v>no</v>
          </cell>
          <cell r="S190" t="str">
            <v>I felt completely worthless.</v>
          </cell>
          <cell r="T190" t="str">
            <v>Ndakanzwa sekuti hapana zvandiri zvachose.</v>
          </cell>
        </row>
        <row r="191">
          <cell r="A191" t="str">
            <v>HASI32</v>
          </cell>
          <cell r="B191" t="str">
            <v>I felt that I brought a lot of trouble to my family.</v>
          </cell>
          <cell r="C191" t="str">
            <v>Ndakanzwa sekuti ndakaunza matambudziko mazhinji kumhuri yangu.</v>
          </cell>
          <cell r="D191" t="str">
            <v>HASI</v>
          </cell>
          <cell r="E191" t="str">
            <v>guilt and responsibility</v>
          </cell>
          <cell r="F191">
            <v>37</v>
          </cell>
          <cell r="G191">
            <v>32</v>
          </cell>
          <cell r="H191" t="str">
            <v>nosm</v>
          </cell>
          <cell r="I191" t="str">
            <v>non-dislosed</v>
          </cell>
          <cell r="J191" t="str">
            <v>positive</v>
          </cell>
          <cell r="K191" t="str">
            <v>negative self-perception</v>
          </cell>
          <cell r="M191">
            <v>1</v>
          </cell>
          <cell r="O191">
            <v>0</v>
          </cell>
          <cell r="P191">
            <v>0</v>
          </cell>
          <cell r="Q191" t="str">
            <v>no</v>
          </cell>
          <cell r="R191" t="str">
            <v>no</v>
          </cell>
          <cell r="S191" t="str">
            <v>I felt that I brought a lot of trouble to my family.</v>
          </cell>
          <cell r="T191" t="str">
            <v>Ndakanzwa sekuti ndakaunza matambudziko mazhinji kumhuri yangu.</v>
          </cell>
        </row>
        <row r="192">
          <cell r="A192" t="str">
            <v>HASI33</v>
          </cell>
          <cell r="B192" t="str">
            <v>I felt that I am no longer a person.</v>
          </cell>
          <cell r="C192" t="str">
            <v>Ndakanzwa kuti handisisiri munhu.</v>
          </cell>
          <cell r="D192" t="str">
            <v>HASI</v>
          </cell>
          <cell r="E192" t="str">
            <v>guilt and responsibility</v>
          </cell>
          <cell r="F192">
            <v>37</v>
          </cell>
          <cell r="G192">
            <v>33</v>
          </cell>
          <cell r="H192" t="str">
            <v>nosm</v>
          </cell>
          <cell r="I192" t="str">
            <v>non-dislosed</v>
          </cell>
          <cell r="J192" t="str">
            <v>positive</v>
          </cell>
          <cell r="K192" t="str">
            <v>negative self-perception</v>
          </cell>
          <cell r="M192">
            <v>1</v>
          </cell>
          <cell r="O192">
            <v>0</v>
          </cell>
          <cell r="P192">
            <v>0</v>
          </cell>
          <cell r="Q192" t="str">
            <v>no</v>
          </cell>
          <cell r="R192" t="str">
            <v>no</v>
          </cell>
          <cell r="S192" t="str">
            <v>I felt that I am no longer a person.</v>
          </cell>
          <cell r="T192" t="str">
            <v>Ndakanzwa kuti handisisiri munhu.</v>
          </cell>
        </row>
        <row r="193">
          <cell r="A193" t="str">
            <v>HARSI_i1</v>
          </cell>
          <cell r="B193" t="str">
            <v>For the next questions, please tell me how true each statement has been in the past 1 month.</v>
          </cell>
          <cell r="C193" t="str">
            <v>Pamibvunzo inotevera, ndapota ndiudzeiwo kuti mitsara inotevera ine chokwadi chakadii tichitarisa MWEDZI MUMWE CHETE wapfuura.</v>
          </cell>
          <cell r="D193" t="str">
            <v>HARSI</v>
          </cell>
          <cell r="G193" t="str">
            <v>_i1</v>
          </cell>
          <cell r="M193">
            <v>1</v>
          </cell>
          <cell r="N193" t="str">
            <v>not exact</v>
          </cell>
          <cell r="O193">
            <v>0</v>
          </cell>
          <cell r="P193">
            <v>0</v>
          </cell>
          <cell r="Q193" t="str">
            <v>no</v>
          </cell>
          <cell r="R193" t="str">
            <v>no</v>
          </cell>
          <cell r="S193" t="str">
            <v>For the next questions, please tell me how true each statement has been in the past 1 month.</v>
          </cell>
          <cell r="T193" t="str">
            <v>Pamibvunzo inotevera, ndapota ndiudzeiwo kuti mitsara inotevera ine chokwadi chakadii tichitarisa MWEDZI MUMWE CHETE wapfuura.</v>
          </cell>
        </row>
        <row r="194">
          <cell r="A194" t="str">
            <v>HARSI1</v>
          </cell>
          <cell r="B194" t="str">
            <v>It's hard to tell other people about my infection.</v>
          </cell>
          <cell r="C194" t="str">
            <v>Zvakaoma kuudza vamwe vanhu pamusoro peutachiwana hwangu.</v>
          </cell>
          <cell r="D194" t="str">
            <v>HARSI</v>
          </cell>
          <cell r="E194" t="str">
            <v>guilt and responsibility</v>
          </cell>
          <cell r="G194">
            <v>1</v>
          </cell>
          <cell r="H194" t="str">
            <v>nasqv</v>
          </cell>
          <cell r="I194" t="str">
            <v>non-dislosed</v>
          </cell>
          <cell r="J194" t="str">
            <v>positive</v>
          </cell>
          <cell r="K194" t="str">
            <v>shame concerning HIV status</v>
          </cell>
          <cell r="M194">
            <v>1</v>
          </cell>
          <cell r="O194" t="str">
            <v>It's hard to tell other people about my status.</v>
          </cell>
          <cell r="P194" t="str">
            <v>Zvakaoma kuudza vamwe vanhu pamusoro pestatus yangu.</v>
          </cell>
          <cell r="Q194" t="str">
            <v>yes</v>
          </cell>
          <cell r="R194" t="str">
            <v>yes</v>
          </cell>
          <cell r="S194" t="str">
            <v>It's hard to tell other people about my status.</v>
          </cell>
          <cell r="T194" t="str">
            <v>Zvakaoma kuudza vamwe vanhu pamusoro pestatus yangu.</v>
          </cell>
        </row>
        <row r="195">
          <cell r="A195" t="str">
            <v>HARSI2</v>
          </cell>
          <cell r="B195" t="str">
            <v>I've failed to live up to my own expectations by getting HIV.</v>
          </cell>
          <cell r="C195" t="str">
            <v>Ndakatadza kurarama kusvika pane zvandaitarisira nekuda kwekubatira hutachiwana hweHIV.</v>
          </cell>
          <cell r="D195" t="str">
            <v>HARSI</v>
          </cell>
          <cell r="E195" t="str">
            <v>guilt and responsibility</v>
          </cell>
          <cell r="G195">
            <v>2</v>
          </cell>
          <cell r="H195" t="str">
            <v>nasqv</v>
          </cell>
          <cell r="I195" t="str">
            <v>non-dislosed</v>
          </cell>
          <cell r="J195" t="str">
            <v>positive</v>
          </cell>
          <cell r="K195" t="str">
            <v>shame concerning HIV status</v>
          </cell>
          <cell r="M195">
            <v>1</v>
          </cell>
          <cell r="O195">
            <v>0</v>
          </cell>
          <cell r="P195">
            <v>0</v>
          </cell>
          <cell r="Q195" t="str">
            <v>no</v>
          </cell>
          <cell r="R195" t="str">
            <v>no</v>
          </cell>
          <cell r="S195" t="str">
            <v>I've failed to live up to my own expectations by getting HIV.</v>
          </cell>
          <cell r="T195" t="str">
            <v>Ndakatadza kurarama kusvika pane zvandaitarisira nekuda kwekubatira hutachiwana hweHIV.</v>
          </cell>
        </row>
        <row r="196">
          <cell r="A196" t="str">
            <v>HARSI3</v>
          </cell>
          <cell r="B196" t="str">
            <v>When I tell others I have HIV, I expect them to think less of me.</v>
          </cell>
          <cell r="C196" t="str">
            <v>Kana ndikaudza vamwe vanhu kuti ndine hutachiwana hweHIV, ndinotarisira kuti vasandione semunhu akakosha/vasafunge zvakanyanya pamusoro pangu.</v>
          </cell>
          <cell r="D196" t="str">
            <v>HARSI</v>
          </cell>
          <cell r="E196" t="str">
            <v>guilt and responsibility</v>
          </cell>
          <cell r="F196">
            <v>71</v>
          </cell>
          <cell r="G196">
            <v>3</v>
          </cell>
          <cell r="H196" t="str">
            <v>nasqv</v>
          </cell>
          <cell r="I196" t="str">
            <v>non-dislosed</v>
          </cell>
          <cell r="J196" t="str">
            <v>positive</v>
          </cell>
          <cell r="K196" t="str">
            <v>shame concerning HIV status</v>
          </cell>
          <cell r="M196">
            <v>1</v>
          </cell>
          <cell r="O196" t="str">
            <v>I would expect others to think less of me if I told them I had HIV.</v>
          </cell>
          <cell r="P196" t="str">
            <v>Kana ndikaudza vamwe vanhu kuti ndine hutachiwana hweHIV, ndinotarisira kuti vasandione semunhu akakosha.</v>
          </cell>
          <cell r="Q196" t="str">
            <v>yes</v>
          </cell>
          <cell r="R196" t="str">
            <v>yes</v>
          </cell>
          <cell r="S196" t="str">
            <v>I would expect others to think less of me if I told them I had HIV.</v>
          </cell>
          <cell r="T196" t="str">
            <v>Kana ndikaudza vamwe vanhu kuti ndine hutachiwana hweHIV, ndinotarisira kuti vasandione semunhu akakosha.</v>
          </cell>
        </row>
        <row r="197">
          <cell r="A197" t="str">
            <v>HARSI4</v>
          </cell>
          <cell r="B197" t="str">
            <v>I put myself down for becoming HIV+.</v>
          </cell>
          <cell r="C197" t="str">
            <v>Ndinozvidzikisira nekuda kwekuwana hutachiwana hweHIV.</v>
          </cell>
          <cell r="D197" t="str">
            <v>HARSI</v>
          </cell>
          <cell r="E197" t="str">
            <v>guilt and responsibility</v>
          </cell>
          <cell r="G197">
            <v>4</v>
          </cell>
          <cell r="H197" t="str">
            <v>nasqv</v>
          </cell>
          <cell r="I197" t="str">
            <v>non-dislosed</v>
          </cell>
          <cell r="J197" t="str">
            <v>positive</v>
          </cell>
          <cell r="K197" t="str">
            <v>shame concerning HIV status</v>
          </cell>
          <cell r="M197">
            <v>1</v>
          </cell>
          <cell r="O197">
            <v>0</v>
          </cell>
          <cell r="P197">
            <v>0</v>
          </cell>
          <cell r="Q197" t="str">
            <v>no</v>
          </cell>
          <cell r="R197" t="str">
            <v>no</v>
          </cell>
          <cell r="S197" t="str">
            <v>I put myself down for becoming HIV+.</v>
          </cell>
          <cell r="T197" t="str">
            <v>Ndinozvidzikisira nekuda kwekuwana hutachiwana hweHIV.</v>
          </cell>
        </row>
        <row r="198">
          <cell r="A198" t="str">
            <v>HARSI5</v>
          </cell>
          <cell r="B198" t="str">
            <v>Being HIV+ makes me feel defective, like there's something wrong with me.</v>
          </cell>
          <cell r="C198" t="str">
            <v>Kuve nehutachiwana hweHIV kunoita kuti ndinzwe sendakaremara, sekunge pane zvinhu zvisina kumira zvakanaka pandiri.</v>
          </cell>
          <cell r="D198" t="str">
            <v>HARSI</v>
          </cell>
          <cell r="E198" t="str">
            <v>guilt and responsibility</v>
          </cell>
          <cell r="G198">
            <v>5</v>
          </cell>
          <cell r="H198" t="str">
            <v>nasqv</v>
          </cell>
          <cell r="I198" t="str">
            <v>non-dislosed</v>
          </cell>
          <cell r="J198" t="str">
            <v>positive</v>
          </cell>
          <cell r="K198" t="str">
            <v>shame concerning HIV status</v>
          </cell>
          <cell r="M198">
            <v>1</v>
          </cell>
          <cell r="O198">
            <v>0</v>
          </cell>
          <cell r="P198">
            <v>0</v>
          </cell>
          <cell r="Q198" t="str">
            <v>no</v>
          </cell>
          <cell r="R198" t="str">
            <v>no</v>
          </cell>
          <cell r="S198" t="str">
            <v>Being HIV+ makes me feel defective, like there's something wrong with me.</v>
          </cell>
          <cell r="T198" t="str">
            <v>Kuve nehutachiwana hweHIV kunoita kuti ndinzwe sendakaremara, sekunge pane zvinhu zvisina kumira zvakanaka pandiri.</v>
          </cell>
        </row>
        <row r="199">
          <cell r="A199" t="str">
            <v>HARSI6</v>
          </cell>
          <cell r="B199" t="str">
            <v>I'm ashamed that I'm HIV+.</v>
          </cell>
          <cell r="C199" t="str">
            <v>Ndinonyara nekuti ndine hutachiwana hweHIV.</v>
          </cell>
          <cell r="D199" t="str">
            <v>HARSI</v>
          </cell>
          <cell r="E199" t="str">
            <v>guilt and responsibility</v>
          </cell>
          <cell r="F199">
            <v>71</v>
          </cell>
          <cell r="G199">
            <v>6</v>
          </cell>
          <cell r="H199" t="str">
            <v>nasqv</v>
          </cell>
          <cell r="I199" t="str">
            <v>non-dislosed</v>
          </cell>
          <cell r="J199" t="str">
            <v>positive</v>
          </cell>
          <cell r="K199" t="str">
            <v>shame concerning HIV status</v>
          </cell>
          <cell r="M199">
            <v>1</v>
          </cell>
          <cell r="O199">
            <v>0</v>
          </cell>
          <cell r="P199">
            <v>0</v>
          </cell>
          <cell r="Q199" t="str">
            <v>no</v>
          </cell>
          <cell r="R199" t="str">
            <v>no</v>
          </cell>
          <cell r="S199" t="str">
            <v>I'm ashamed that I'm HIV+.</v>
          </cell>
          <cell r="T199" t="str">
            <v>Ndinonyara nekuti ndine hutachiwana hweHIV.</v>
          </cell>
        </row>
        <row r="200">
          <cell r="A200" t="str">
            <v>HARSI7</v>
          </cell>
          <cell r="B200" t="str">
            <v>When others find out I'm HIV+, I expect them to reject me.</v>
          </cell>
          <cell r="C200" t="str">
            <v>Kana vamwe vanhu vakaziva kuti ndine hutachiwana hweHIV, ndinotarisira kuti vandirambe.</v>
          </cell>
          <cell r="D200" t="str">
            <v>HARSI</v>
          </cell>
          <cell r="E200" t="str">
            <v>guilt and responsibility</v>
          </cell>
          <cell r="F200">
            <v>71</v>
          </cell>
          <cell r="G200">
            <v>7</v>
          </cell>
          <cell r="H200" t="str">
            <v>nasqv</v>
          </cell>
          <cell r="I200" t="str">
            <v>non-dislosed</v>
          </cell>
          <cell r="J200" t="str">
            <v>positive</v>
          </cell>
          <cell r="K200" t="str">
            <v>shame concerning HIV status</v>
          </cell>
          <cell r="M200">
            <v>1</v>
          </cell>
          <cell r="O200">
            <v>0</v>
          </cell>
          <cell r="P200">
            <v>0</v>
          </cell>
          <cell r="Q200" t="str">
            <v>no</v>
          </cell>
          <cell r="R200" t="str">
            <v>no</v>
          </cell>
          <cell r="S200" t="str">
            <v>When others find out I'm HIV+, I expect them to reject me.</v>
          </cell>
          <cell r="T200" t="str">
            <v>Kana vamwe vanhu vakaziva kuti ndine hutachiwana hweHIV, ndinotarisira kuti vandirambe.</v>
          </cell>
        </row>
        <row r="201">
          <cell r="A201" t="str">
            <v>HARSI8</v>
          </cell>
          <cell r="B201" t="str">
            <v>I struggle with feeling worthless because I have HIV.</v>
          </cell>
          <cell r="C201" t="str">
            <v>Ndinonetseka nekunzwa sendisina kukosha nekuda kwekuti ndine hutachiwana hweHIV.</v>
          </cell>
          <cell r="D201" t="str">
            <v>HARSI</v>
          </cell>
          <cell r="E201" t="str">
            <v>guilt and responsibility</v>
          </cell>
          <cell r="G201">
            <v>8</v>
          </cell>
          <cell r="H201" t="str">
            <v>nasqv</v>
          </cell>
          <cell r="I201" t="str">
            <v>non-dislosed</v>
          </cell>
          <cell r="J201" t="str">
            <v>positive</v>
          </cell>
          <cell r="K201" t="str">
            <v>shame concerning HIV status</v>
          </cell>
          <cell r="M201">
            <v>1</v>
          </cell>
          <cell r="O201">
            <v>0</v>
          </cell>
          <cell r="P201">
            <v>0</v>
          </cell>
          <cell r="Q201" t="str">
            <v>no</v>
          </cell>
          <cell r="R201" t="str">
            <v>no</v>
          </cell>
          <cell r="S201" t="str">
            <v>I struggle with feeling worthless because I have HIV.</v>
          </cell>
          <cell r="T201" t="str">
            <v>Ndinonetseka nekunzwa sendisina kukosha nekuda kwekuti ndine hutachiwana hweHIV.</v>
          </cell>
        </row>
        <row r="202">
          <cell r="A202" t="str">
            <v>HARSI9</v>
          </cell>
          <cell r="B202" t="str">
            <v>I'm ashamed by my HIV symptoms.</v>
          </cell>
          <cell r="C202" t="str">
            <v>Ndinonyara nekuda kwezviratidzo zvekuve nehutachiwana hweHIV zvangu.</v>
          </cell>
          <cell r="D202" t="str">
            <v>HARSI</v>
          </cell>
          <cell r="E202" t="str">
            <v>guilt and responsibility</v>
          </cell>
          <cell r="F202">
            <v>71</v>
          </cell>
          <cell r="G202">
            <v>9</v>
          </cell>
          <cell r="H202" t="str">
            <v>nasqv</v>
          </cell>
          <cell r="I202" t="str">
            <v>non-dislosed</v>
          </cell>
          <cell r="J202" t="str">
            <v>positive</v>
          </cell>
          <cell r="K202" t="str">
            <v>shame concerning HIV status</v>
          </cell>
          <cell r="M202">
            <v>1</v>
          </cell>
          <cell r="O202">
            <v>0</v>
          </cell>
          <cell r="P202">
            <v>0</v>
          </cell>
          <cell r="Q202" t="str">
            <v>no</v>
          </cell>
          <cell r="R202" t="str">
            <v>no</v>
          </cell>
          <cell r="S202" t="str">
            <v>I'm ashamed by my HIV symptoms.</v>
          </cell>
          <cell r="T202" t="str">
            <v>Ndinonyara nekuda kwezviratidzo zvekuve nehutachiwana hweHIV zvangu.</v>
          </cell>
        </row>
        <row r="203">
          <cell r="A203" t="str">
            <v>HARSI10</v>
          </cell>
          <cell r="B203" t="str">
            <v>I hide my infection from others.</v>
          </cell>
          <cell r="C203" t="str">
            <v>Ndinoviga kuve kwangu nehutachiwana kune vamwe vanhu.</v>
          </cell>
          <cell r="D203" t="str">
            <v>HARSI</v>
          </cell>
          <cell r="E203" t="str">
            <v>guilt and responsibility</v>
          </cell>
          <cell r="G203">
            <v>10</v>
          </cell>
          <cell r="H203" t="str">
            <v>nasqv</v>
          </cell>
          <cell r="I203" t="str">
            <v>non-dislosed</v>
          </cell>
          <cell r="J203" t="str">
            <v>positive</v>
          </cell>
          <cell r="K203" t="str">
            <v>shame concerning HIV status</v>
          </cell>
          <cell r="M203">
            <v>1</v>
          </cell>
          <cell r="O203" t="str">
            <v>I hide my having the virus from others.</v>
          </cell>
          <cell r="P203">
            <v>0</v>
          </cell>
          <cell r="Q203" t="str">
            <v>yes</v>
          </cell>
          <cell r="R203" t="str">
            <v>no</v>
          </cell>
          <cell r="S203" t="str">
            <v>I hide my having the virus from others.</v>
          </cell>
          <cell r="T203" t="str">
            <v>Ndinoviga kuve kwangu nehutachiwana kune vamwe vanhu.</v>
          </cell>
        </row>
        <row r="204">
          <cell r="A204" t="str">
            <v>HARSI11</v>
          </cell>
          <cell r="B204" t="str">
            <v>I have an overpowering dread that my HIV status will be revealed to others.</v>
          </cell>
          <cell r="C204" t="str">
            <v>Ndine kutya kwakanyanyisa kuti kuve kwangu nehutachiwana kuchabudiswa pachena kune vamwe vanhu.</v>
          </cell>
          <cell r="D204" t="str">
            <v>HARSI</v>
          </cell>
          <cell r="E204" t="str">
            <v>guilt and responsibility</v>
          </cell>
          <cell r="G204">
            <v>11</v>
          </cell>
          <cell r="H204" t="str">
            <v>nasqv</v>
          </cell>
          <cell r="I204" t="str">
            <v>non-dislosed</v>
          </cell>
          <cell r="J204" t="str">
            <v>positive</v>
          </cell>
          <cell r="K204" t="str">
            <v>shame concerning HIV status</v>
          </cell>
          <cell r="M204">
            <v>1</v>
          </cell>
          <cell r="O204">
            <v>0</v>
          </cell>
          <cell r="P204">
            <v>0</v>
          </cell>
          <cell r="Q204" t="str">
            <v>no</v>
          </cell>
          <cell r="R204" t="str">
            <v>no</v>
          </cell>
          <cell r="S204" t="str">
            <v>I have an overpowering dread that my HIV status will be revealed to others.</v>
          </cell>
          <cell r="T204" t="str">
            <v>Ndine kutya kwakanyanyisa kuti kuve kwangu nehutachiwana kuchabudiswa pachena kune vamwe vanhu.</v>
          </cell>
        </row>
        <row r="205">
          <cell r="A205" t="str">
            <v>HARSI12</v>
          </cell>
          <cell r="B205" t="str">
            <v>I accept myself as an HIV+ person.</v>
          </cell>
          <cell r="C205" t="str">
            <v>Ndinozvigamuchira semunhu ane hutachiwana hweHIV.</v>
          </cell>
          <cell r="D205" t="str">
            <v>HARSI</v>
          </cell>
          <cell r="E205" t="str">
            <v>guilt and responsibility</v>
          </cell>
          <cell r="G205">
            <v>12</v>
          </cell>
          <cell r="H205" t="str">
            <v>nasqv</v>
          </cell>
          <cell r="I205" t="str">
            <v>non-dislosed</v>
          </cell>
          <cell r="J205" t="str">
            <v>positive</v>
          </cell>
          <cell r="K205" t="str">
            <v>shame concerning HIV status</v>
          </cell>
          <cell r="L205" t="str">
            <v>y</v>
          </cell>
          <cell r="M205">
            <v>1</v>
          </cell>
          <cell r="O205">
            <v>0</v>
          </cell>
          <cell r="P205">
            <v>0</v>
          </cell>
          <cell r="Q205" t="str">
            <v>no</v>
          </cell>
          <cell r="R205" t="str">
            <v>no</v>
          </cell>
          <cell r="S205" t="str">
            <v>I accept myself as an HIV+ person.</v>
          </cell>
          <cell r="T205" t="str">
            <v>Ndinozvigamuchira semunhu ane hutachiwana hweHIV.</v>
          </cell>
        </row>
        <row r="206">
          <cell r="A206" t="str">
            <v>HARSI13</v>
          </cell>
          <cell r="B206" t="str">
            <v>Having HIV makes me want to hide, disappear, or even die.</v>
          </cell>
          <cell r="C206" t="str">
            <v>Kuve nehutachiwana hweHIV kunoita kuti ndinzwe kuda kuhwanda, kushaikwa kana kufa chaiko.</v>
          </cell>
          <cell r="D206" t="str">
            <v>HARSI</v>
          </cell>
          <cell r="E206" t="str">
            <v>guilt and responsibility</v>
          </cell>
          <cell r="G206">
            <v>13</v>
          </cell>
          <cell r="H206" t="str">
            <v>nasqv</v>
          </cell>
          <cell r="I206" t="str">
            <v>non-dislosed</v>
          </cell>
          <cell r="J206" t="str">
            <v>positive</v>
          </cell>
          <cell r="K206" t="str">
            <v>shame concerning HIV status</v>
          </cell>
          <cell r="M206">
            <v>1</v>
          </cell>
          <cell r="O206">
            <v>0</v>
          </cell>
          <cell r="P206" t="str">
            <v>Kuve nehutachiwana hweHIV kunoita kuti ndinzwe kuda kuhwanda, kunyangarika kana kufa chaiko.</v>
          </cell>
          <cell r="Q206" t="str">
            <v>no</v>
          </cell>
          <cell r="R206" t="str">
            <v>yes</v>
          </cell>
          <cell r="S206" t="str">
            <v>Having HIV makes me want to hide, disappear, or even die.</v>
          </cell>
          <cell r="T206" t="str">
            <v>Kuve nehutachiwana hweHIV kunoita kuti ndinzwe kuda kuhwanda, kunyangarika kana kufa chaiko.</v>
          </cell>
        </row>
        <row r="207">
          <cell r="A207" t="str">
            <v>PHQ9i_1</v>
          </cell>
          <cell r="B207" t="str">
            <v>I'd like to ask you a few questions about how you've been feeling.</v>
          </cell>
          <cell r="C207" t="str">
            <v>Ndiri kuda kumbokubvunzai mibvunzo mishomanana iri pamusoro pezvamanga muchinzwa.</v>
          </cell>
          <cell r="D207" t="str">
            <v>PHQ9</v>
          </cell>
          <cell r="G207" t="str">
            <v>i_1</v>
          </cell>
          <cell r="M207">
            <v>1</v>
          </cell>
          <cell r="N207" t="str">
            <v>not PHQ9 instruction</v>
          </cell>
          <cell r="O207">
            <v>0</v>
          </cell>
          <cell r="P207">
            <v>0</v>
          </cell>
          <cell r="Q207" t="str">
            <v>no</v>
          </cell>
          <cell r="R207" t="str">
            <v>no</v>
          </cell>
          <cell r="S207" t="str">
            <v>I'd like to ask you a few questions about how you've been feeling.</v>
          </cell>
          <cell r="T207" t="str">
            <v>Ndiri kuda kumbokubvunzai mibvunzo mishomanana iri pamusoro pezvamanga muchinzwa.</v>
          </cell>
        </row>
        <row r="208">
          <cell r="A208" t="str">
            <v>PHQ9i_2</v>
          </cell>
          <cell r="B208" t="str">
            <v>Over the last 2 weeks, how often have you been bothered by any of the following problems?</v>
          </cell>
          <cell r="C208" t="str">
            <v>Mumasvondo maviri adarika, manga muchishungurudzwa kakawanda zvakadii nechero dambudziko pane ari kutevera?</v>
          </cell>
          <cell r="D208" t="str">
            <v>PHQ9</v>
          </cell>
          <cell r="G208" t="str">
            <v>i_2</v>
          </cell>
          <cell r="M208">
            <v>1</v>
          </cell>
          <cell r="O208">
            <v>0</v>
          </cell>
          <cell r="P208" t="str">
            <v>MUMASVONDO MAVIRI adarika, manga muchishungurudzwa kakawanda zvakadii nechero dambudziko pane ari kutevera?</v>
          </cell>
          <cell r="Q208" t="str">
            <v>no</v>
          </cell>
          <cell r="R208" t="str">
            <v>yes</v>
          </cell>
          <cell r="S208" t="str">
            <v>Over the last 2 weeks, how often have you been bothered by any of the following problems?</v>
          </cell>
          <cell r="T208" t="str">
            <v>MUMASVONDO MAVIRI adarika, manga muchishungurudzwa kakawanda zvakadii nechero dambudziko pane ari kutevera?</v>
          </cell>
        </row>
        <row r="209">
          <cell r="A209" t="str">
            <v>PHQ91</v>
          </cell>
          <cell r="B209" t="str">
            <v>Little interest or pleasure in doing things</v>
          </cell>
          <cell r="C209" t="str">
            <v>Kusava nechido chakanyanya kana kusanyatsofarira kuita zvinhu</v>
          </cell>
          <cell r="D209" t="str">
            <v>PHQ9</v>
          </cell>
          <cell r="E209" t="str">
            <v>caregiver emotional wellbeing</v>
          </cell>
          <cell r="F209">
            <v>85</v>
          </cell>
          <cell r="G209">
            <v>1</v>
          </cell>
          <cell r="H209" t="str">
            <v>time4</v>
          </cell>
          <cell r="I209" t="str">
            <v>all</v>
          </cell>
          <cell r="J209" t="str">
            <v>all</v>
          </cell>
          <cell r="M209">
            <v>1</v>
          </cell>
          <cell r="O209">
            <v>0</v>
          </cell>
          <cell r="P209">
            <v>0</v>
          </cell>
          <cell r="Q209" t="str">
            <v>no</v>
          </cell>
          <cell r="R209" t="str">
            <v>no</v>
          </cell>
          <cell r="S209" t="str">
            <v>Little interest or pleasure in doing things</v>
          </cell>
          <cell r="T209" t="str">
            <v>Kusava nechido chakanyanya kana kusanyatsofarira kuita zvinhu</v>
          </cell>
        </row>
        <row r="210">
          <cell r="A210" t="str">
            <v>PHQ92</v>
          </cell>
          <cell r="B210" t="str">
            <v>Feeling down, depressed, or hopeless</v>
          </cell>
          <cell r="C210" t="str">
            <v>Kunzwa kusurukirwa, kusuwa kana kusava netarisiro</v>
          </cell>
          <cell r="D210" t="str">
            <v>PHQ9</v>
          </cell>
          <cell r="E210" t="str">
            <v>caregiver emotional wellbeing</v>
          </cell>
          <cell r="F210">
            <v>85</v>
          </cell>
          <cell r="G210">
            <v>2</v>
          </cell>
          <cell r="H210" t="str">
            <v>time4</v>
          </cell>
          <cell r="I210" t="str">
            <v>all</v>
          </cell>
          <cell r="J210" t="str">
            <v>all</v>
          </cell>
          <cell r="M210">
            <v>1</v>
          </cell>
          <cell r="O210">
            <v>0</v>
          </cell>
          <cell r="P210" t="str">
            <v>Kunzwa kusurukirwa, kusuwa kana kusava netariro</v>
          </cell>
          <cell r="Q210" t="str">
            <v>no</v>
          </cell>
          <cell r="R210" t="str">
            <v>yes</v>
          </cell>
          <cell r="S210" t="str">
            <v>Feeling down, depressed, or hopeless</v>
          </cell>
          <cell r="T210" t="str">
            <v>Kunzwa kusurukirwa, kusuwa kana kusava netariro</v>
          </cell>
        </row>
        <row r="211">
          <cell r="A211" t="str">
            <v>PHQ93</v>
          </cell>
          <cell r="B211" t="str">
            <v>Trouble falling or staying asleep, or sleeping too much</v>
          </cell>
          <cell r="C211" t="str">
            <v>Kunetsekana kuwana hope, kungoramba ndakarara, kana kunyanyisa kurara</v>
          </cell>
          <cell r="D211" t="str">
            <v>PHQ9</v>
          </cell>
          <cell r="E211" t="str">
            <v>caregiver emotional wellbeing</v>
          </cell>
          <cell r="F211">
            <v>85</v>
          </cell>
          <cell r="G211">
            <v>3</v>
          </cell>
          <cell r="H211" t="str">
            <v>time4</v>
          </cell>
          <cell r="I211" t="str">
            <v>all</v>
          </cell>
          <cell r="J211" t="str">
            <v>all</v>
          </cell>
          <cell r="M211">
            <v>1</v>
          </cell>
          <cell r="O211">
            <v>0</v>
          </cell>
          <cell r="P211">
            <v>0</v>
          </cell>
          <cell r="Q211" t="str">
            <v>no</v>
          </cell>
          <cell r="R211" t="str">
            <v>no</v>
          </cell>
          <cell r="S211" t="str">
            <v>Trouble falling or staying asleep, or sleeping too much</v>
          </cell>
          <cell r="T211" t="str">
            <v>Kunetsekana kuwana hope, kungoramba ndakarara, kana kunyanyisa kurara</v>
          </cell>
        </row>
        <row r="212">
          <cell r="A212" t="str">
            <v>PHQ94</v>
          </cell>
          <cell r="B212" t="str">
            <v>Feeling tired or having little energy</v>
          </cell>
          <cell r="C212" t="str">
            <v xml:space="preserve">Kunzwa kuneta kana kusava nesimba rakawanda </v>
          </cell>
          <cell r="D212" t="str">
            <v>PHQ9</v>
          </cell>
          <cell r="E212" t="str">
            <v>caregiver emotional wellbeing</v>
          </cell>
          <cell r="F212">
            <v>85</v>
          </cell>
          <cell r="G212">
            <v>4</v>
          </cell>
          <cell r="H212" t="str">
            <v>time4</v>
          </cell>
          <cell r="I212" t="str">
            <v>all</v>
          </cell>
          <cell r="J212" t="str">
            <v>all</v>
          </cell>
          <cell r="M212">
            <v>1</v>
          </cell>
          <cell r="O212">
            <v>0</v>
          </cell>
          <cell r="P212" t="str">
            <v xml:space="preserve">Kunzwa kuneta kana kushaiwa simba </v>
          </cell>
          <cell r="Q212" t="str">
            <v>no</v>
          </cell>
          <cell r="R212" t="str">
            <v>yes</v>
          </cell>
          <cell r="S212" t="str">
            <v>Feeling tired or having little energy</v>
          </cell>
          <cell r="T212" t="str">
            <v xml:space="preserve">Kunzwa kuneta kana kushaiwa simba </v>
          </cell>
        </row>
        <row r="213">
          <cell r="A213" t="str">
            <v>PHQ95</v>
          </cell>
          <cell r="B213" t="str">
            <v>Poor appetite or overeating</v>
          </cell>
          <cell r="C213" t="str">
            <v>Kusanzwa kufaririra kudya kana kudya zvakanyanyisa</v>
          </cell>
          <cell r="D213" t="str">
            <v>PHQ9</v>
          </cell>
          <cell r="E213" t="str">
            <v>caregiver emotional wellbeing</v>
          </cell>
          <cell r="F213">
            <v>85</v>
          </cell>
          <cell r="G213">
            <v>5</v>
          </cell>
          <cell r="H213" t="str">
            <v>time4</v>
          </cell>
          <cell r="I213" t="str">
            <v>all</v>
          </cell>
          <cell r="J213" t="str">
            <v>all</v>
          </cell>
          <cell r="M213">
            <v>1</v>
          </cell>
          <cell r="O213">
            <v>0</v>
          </cell>
          <cell r="P213">
            <v>0</v>
          </cell>
          <cell r="Q213" t="str">
            <v>no</v>
          </cell>
          <cell r="R213" t="str">
            <v>no</v>
          </cell>
          <cell r="S213" t="str">
            <v>Poor appetite or overeating</v>
          </cell>
          <cell r="T213" t="str">
            <v>Kusanzwa kufaririra kudya kana kudya zvakanyanyisa</v>
          </cell>
        </row>
        <row r="214">
          <cell r="A214" t="str">
            <v>PHQ96</v>
          </cell>
          <cell r="B214" t="str">
            <v>Feeling bad about yourself- or that you are a failure or have let yourself or your family down</v>
          </cell>
          <cell r="C214" t="str">
            <v>Kuzvishora kana kunzwa sekunge muri mukundikani kana kuti makazvikanganisira imi kana kukanganisira mhuri yenyu</v>
          </cell>
          <cell r="D214" t="str">
            <v>PHQ9</v>
          </cell>
          <cell r="E214" t="str">
            <v>caregiver emotional wellbeing</v>
          </cell>
          <cell r="F214">
            <v>85</v>
          </cell>
          <cell r="G214">
            <v>6</v>
          </cell>
          <cell r="H214" t="str">
            <v>time4</v>
          </cell>
          <cell r="I214" t="str">
            <v>all</v>
          </cell>
          <cell r="J214" t="str">
            <v>all</v>
          </cell>
          <cell r="M214">
            <v>1</v>
          </cell>
          <cell r="O214" t="str">
            <v>Feeling bad about yourself (e.g. that you are a failure or have let yourself or your family down)</v>
          </cell>
          <cell r="P214" t="str">
            <v>Kuzvishora kana kunzwa sekunge muri mukundikani (semuenzaniso kuti makazvikanganisira imi kana kukanganisira mhuri yenyu)</v>
          </cell>
          <cell r="Q214" t="str">
            <v>yes</v>
          </cell>
          <cell r="R214" t="str">
            <v>yes</v>
          </cell>
          <cell r="S214" t="str">
            <v>Feeling bad about yourself (e.g. that you are a failure or have let yourself or your family down)</v>
          </cell>
          <cell r="T214" t="str">
            <v>Kuzvishora kana kunzwa sekunge muri mukundikani (semuenzaniso kuti makazvikanganisira imi kana kukanganisira mhuri yenyu)</v>
          </cell>
        </row>
        <row r="215">
          <cell r="A215" t="str">
            <v>PHQ97</v>
          </cell>
          <cell r="B215" t="str">
            <v>Trouble concentrating on things, such as reading the newspaper or watching television</v>
          </cell>
          <cell r="C215" t="str">
            <v>Kunetseka nekuramba muchiita chinhu chimwe chete,  sekuverenga bepanhau kana kuona terevhizheni</v>
          </cell>
          <cell r="D215" t="str">
            <v>PHQ9</v>
          </cell>
          <cell r="E215" t="str">
            <v>caregiver emotional wellbeing</v>
          </cell>
          <cell r="F215">
            <v>85</v>
          </cell>
          <cell r="G215">
            <v>7</v>
          </cell>
          <cell r="H215" t="str">
            <v>time4</v>
          </cell>
          <cell r="I215" t="str">
            <v>all</v>
          </cell>
          <cell r="J215" t="str">
            <v>all</v>
          </cell>
          <cell r="M215">
            <v>1</v>
          </cell>
          <cell r="O215">
            <v>0</v>
          </cell>
          <cell r="P215">
            <v>0</v>
          </cell>
          <cell r="Q215" t="str">
            <v>no</v>
          </cell>
          <cell r="R215" t="str">
            <v>no</v>
          </cell>
          <cell r="S215" t="str">
            <v>Trouble concentrating on things, such as reading the newspaper or watching television</v>
          </cell>
          <cell r="T215" t="str">
            <v>Kunetseka nekuramba muchiita chinhu chimwe chete,  sekuverenga bepanhau kana kuona terevhizheni</v>
          </cell>
        </row>
        <row r="216">
          <cell r="A216" t="str">
            <v>PHQ98</v>
          </cell>
          <cell r="B216" t="str">
            <v>Moving or speaking so slowly that other people could have noticed. Or the opposite- being so fidgety or restless that you have been moving around a lot more than usual</v>
          </cell>
          <cell r="C216" t="str">
            <v xml:space="preserve">Kufamba kana kutaura zvinyoro-nyoro zvekuti vamwe vanhu vanogona kunge vakazviona. Kana zvinoreva zvakasiyana neizvi-kusagadzikana zvekuti manga muchifamba famba zvakanyanyisa kudarika zvamunoita mazuva ese </v>
          </cell>
          <cell r="D216" t="str">
            <v>PHQ9</v>
          </cell>
          <cell r="E216" t="str">
            <v>caregiver emotional wellbeing</v>
          </cell>
          <cell r="F216">
            <v>85</v>
          </cell>
          <cell r="G216">
            <v>8</v>
          </cell>
          <cell r="H216" t="str">
            <v>time4</v>
          </cell>
          <cell r="I216" t="str">
            <v>all</v>
          </cell>
          <cell r="J216" t="str">
            <v>all</v>
          </cell>
          <cell r="M216">
            <v>1</v>
          </cell>
          <cell r="O216">
            <v>0</v>
          </cell>
          <cell r="P216">
            <v>0</v>
          </cell>
          <cell r="Q216" t="str">
            <v>no</v>
          </cell>
          <cell r="R216" t="str">
            <v>no</v>
          </cell>
          <cell r="S216" t="str">
            <v>Moving or speaking so slowly that other people could have noticed. Or the opposite- being so fidgety or restless that you have been moving around a lot more than usual</v>
          </cell>
          <cell r="T216" t="str">
            <v xml:space="preserve">Kufamba kana kutaura zvinyoro-nyoro zvekuti vamwe vanhu vanogona kunge vakazviona. Kana zvinoreva zvakasiyana neizvi-kusagadzikana zvekuti manga muchifamba famba zvakanyanyisa kudarika zvamunoita mazuva ese </v>
          </cell>
        </row>
        <row r="217">
          <cell r="A217" t="str">
            <v>PHQ99</v>
          </cell>
          <cell r="B217" t="str">
            <v>Thoughts that you would be better off dead or of hurting yourself in some way</v>
          </cell>
          <cell r="C217" t="str">
            <v>Pfungwa dzekuti zvaitove nani dai makafa zvenyu kana dzekuzvikuwadza neimwewo nzira</v>
          </cell>
          <cell r="D217" t="str">
            <v>PHQ9</v>
          </cell>
          <cell r="E217" t="str">
            <v>caregiver emotional wellbeing</v>
          </cell>
          <cell r="F217">
            <v>85</v>
          </cell>
          <cell r="G217">
            <v>9</v>
          </cell>
          <cell r="H217" t="str">
            <v>time4</v>
          </cell>
          <cell r="I217" t="str">
            <v>all</v>
          </cell>
          <cell r="J217" t="str">
            <v>all</v>
          </cell>
          <cell r="M217">
            <v>1</v>
          </cell>
          <cell r="O217">
            <v>0</v>
          </cell>
          <cell r="P217">
            <v>0</v>
          </cell>
          <cell r="Q217" t="str">
            <v>no</v>
          </cell>
          <cell r="R217" t="str">
            <v>no</v>
          </cell>
          <cell r="S217" t="str">
            <v>Thoughts that you would be better off dead or of hurting yourself in some way</v>
          </cell>
          <cell r="T217" t="str">
            <v>Pfungwa dzekuti zvaitove nani dai makafa zvenyu kana dzekuzvikuwadza neimwewo nzira</v>
          </cell>
        </row>
        <row r="218">
          <cell r="A218" t="str">
            <v>GHQA1</v>
          </cell>
          <cell r="B218" t="str">
            <v>Have you recently been feeling perfectly well and in good health?</v>
          </cell>
          <cell r="C218" t="str">
            <v xml:space="preserve">Manga muchinzwa zvakanaka uye muine hutano hwakanaka here munguva pfupi yadarika? </v>
          </cell>
          <cell r="D218" t="str">
            <v>GHQ</v>
          </cell>
          <cell r="E218" t="str">
            <v>caregiver physical health status</v>
          </cell>
          <cell r="F218">
            <v>28</v>
          </cell>
          <cell r="G218" t="str">
            <v>A1</v>
          </cell>
          <cell r="H218" t="str">
            <v>betterusual4</v>
          </cell>
          <cell r="I218" t="str">
            <v>all</v>
          </cell>
          <cell r="J218" t="str">
            <v>all</v>
          </cell>
          <cell r="L218" t="str">
            <v>y</v>
          </cell>
          <cell r="M218">
            <v>1</v>
          </cell>
          <cell r="O218">
            <v>0</v>
          </cell>
          <cell r="P218">
            <v>0</v>
          </cell>
          <cell r="Q218" t="str">
            <v>no</v>
          </cell>
          <cell r="R218" t="str">
            <v>no</v>
          </cell>
          <cell r="S218" t="str">
            <v>Have you recently been feeling perfectly well and in good health?</v>
          </cell>
          <cell r="T218" t="str">
            <v xml:space="preserve">Manga muchinzwa zvakanaka uye muine hutano hwakanaka here munguva pfupi yadarika? </v>
          </cell>
        </row>
        <row r="219">
          <cell r="A219" t="str">
            <v>GHQA2</v>
          </cell>
          <cell r="B219" t="str">
            <v>Have you recently been feeling in need of a good tonic?</v>
          </cell>
          <cell r="C219" t="str">
            <v xml:space="preserve">Manga muchinzwa muchida chinhu chinokwanisa kukupai simba here munguva pfupi yadarika? </v>
          </cell>
          <cell r="D219" t="str">
            <v>GHQ</v>
          </cell>
          <cell r="E219" t="str">
            <v>caregiver physical health status</v>
          </cell>
          <cell r="F219">
            <v>28</v>
          </cell>
          <cell r="G219" t="str">
            <v>A2</v>
          </cell>
          <cell r="H219" t="str">
            <v>notusual4</v>
          </cell>
          <cell r="I219" t="str">
            <v>all</v>
          </cell>
          <cell r="J219" t="str">
            <v>all</v>
          </cell>
          <cell r="M219">
            <v>1</v>
          </cell>
          <cell r="O219">
            <v>0</v>
          </cell>
          <cell r="P219">
            <v>0</v>
          </cell>
          <cell r="Q219" t="str">
            <v>no</v>
          </cell>
          <cell r="R219" t="str">
            <v>no</v>
          </cell>
          <cell r="S219" t="str">
            <v>Have you recently been feeling in need of a good tonic?</v>
          </cell>
          <cell r="T219" t="str">
            <v xml:space="preserve">Manga muchinzwa muchida chinhu chinokwanisa kukupai simba here munguva pfupi yadarika? </v>
          </cell>
        </row>
        <row r="220">
          <cell r="A220" t="str">
            <v>GHQA3</v>
          </cell>
          <cell r="B220" t="str">
            <v>Have you recently been feeling run down and out of sorts?</v>
          </cell>
          <cell r="C220" t="str">
            <v>Manga muchinzwa kuneta kana kusvotwa here munguva pfupi yadarika?</v>
          </cell>
          <cell r="D220" t="str">
            <v>GHQ</v>
          </cell>
          <cell r="E220" t="str">
            <v>caregiver physical health status</v>
          </cell>
          <cell r="F220">
            <v>28</v>
          </cell>
          <cell r="G220" t="str">
            <v>A3</v>
          </cell>
          <cell r="H220" t="str">
            <v>notusual4</v>
          </cell>
          <cell r="I220" t="str">
            <v>all</v>
          </cell>
          <cell r="J220" t="str">
            <v>all</v>
          </cell>
          <cell r="M220">
            <v>1</v>
          </cell>
          <cell r="O220" t="str">
            <v/>
          </cell>
          <cell r="P220" t="str">
            <v>Manga muchinzwa kuneta kana semusiri imi here munguva pfupi yadarika?</v>
          </cell>
          <cell r="Q220" t="str">
            <v>no</v>
          </cell>
          <cell r="R220" t="str">
            <v>yes</v>
          </cell>
          <cell r="S220" t="str">
            <v>Have you recently been feeling run down and out of sorts?</v>
          </cell>
          <cell r="T220" t="str">
            <v>Manga muchinzwa kuneta kana semusiri imi here munguva pfupi yadarika?</v>
          </cell>
        </row>
        <row r="221">
          <cell r="A221" t="str">
            <v>GHQA4</v>
          </cell>
          <cell r="B221" t="str">
            <v>Have you recently felt that you are ill?</v>
          </cell>
          <cell r="C221" t="str">
            <v>Manga muchinzwa sekunge muri kurwara here munguva pfupi yadarika?</v>
          </cell>
          <cell r="D221" t="str">
            <v>GHQ</v>
          </cell>
          <cell r="E221" t="str">
            <v>caregiver physical health status</v>
          </cell>
          <cell r="F221">
            <v>28</v>
          </cell>
          <cell r="G221" t="str">
            <v>A4</v>
          </cell>
          <cell r="H221" t="str">
            <v>notusual4</v>
          </cell>
          <cell r="I221" t="str">
            <v>all</v>
          </cell>
          <cell r="J221" t="str">
            <v>all</v>
          </cell>
          <cell r="M221">
            <v>1</v>
          </cell>
          <cell r="O221">
            <v>0</v>
          </cell>
          <cell r="P221">
            <v>0</v>
          </cell>
          <cell r="Q221" t="str">
            <v>no</v>
          </cell>
          <cell r="R221" t="str">
            <v>no</v>
          </cell>
          <cell r="S221" t="str">
            <v>Have you recently felt that you are ill?</v>
          </cell>
          <cell r="T221" t="str">
            <v>Manga muchinzwa sekunge muri kurwara here munguva pfupi yadarika?</v>
          </cell>
        </row>
        <row r="222">
          <cell r="A222" t="str">
            <v>GHQA5</v>
          </cell>
          <cell r="B222" t="str">
            <v>Have you recently been getting any pains in your head?</v>
          </cell>
          <cell r="C222" t="str">
            <v>Manga muchimbonzwa marwadzo here mumusoro menyu munguva pfupi yadarika?</v>
          </cell>
          <cell r="D222" t="str">
            <v>GHQ</v>
          </cell>
          <cell r="E222" t="str">
            <v>caregiver physical health status</v>
          </cell>
          <cell r="F222">
            <v>28</v>
          </cell>
          <cell r="G222" t="str">
            <v>A5</v>
          </cell>
          <cell r="H222" t="str">
            <v>notusual4</v>
          </cell>
          <cell r="I222" t="str">
            <v>all</v>
          </cell>
          <cell r="J222" t="str">
            <v>all</v>
          </cell>
          <cell r="M222">
            <v>1</v>
          </cell>
          <cell r="O222">
            <v>0</v>
          </cell>
          <cell r="P222">
            <v>0</v>
          </cell>
          <cell r="Q222" t="str">
            <v>no</v>
          </cell>
          <cell r="R222" t="str">
            <v>no</v>
          </cell>
          <cell r="S222" t="str">
            <v>Have you recently been getting any pains in your head?</v>
          </cell>
          <cell r="T222" t="str">
            <v>Manga muchimbonzwa marwadzo here mumusoro menyu munguva pfupi yadarika?</v>
          </cell>
        </row>
        <row r="223">
          <cell r="A223" t="str">
            <v>GHQA6</v>
          </cell>
          <cell r="B223" t="str">
            <v>Have you recently been getting a feeling of tightness or pressure in your head?</v>
          </cell>
          <cell r="C223" t="str">
            <v>Manga muchimbonzwa kusungikana mumusoro menyu here kana kunzwa sekunge musoro wakazara zvinhu munguva pfupi yadarika?</v>
          </cell>
          <cell r="D223" t="str">
            <v>GHQ</v>
          </cell>
          <cell r="E223" t="str">
            <v>caregiver physical health status</v>
          </cell>
          <cell r="F223">
            <v>28</v>
          </cell>
          <cell r="G223" t="str">
            <v>A6</v>
          </cell>
          <cell r="H223" t="str">
            <v>notusual4</v>
          </cell>
          <cell r="I223" t="str">
            <v>all</v>
          </cell>
          <cell r="J223" t="str">
            <v>all</v>
          </cell>
          <cell r="M223">
            <v>1</v>
          </cell>
          <cell r="O223">
            <v>0</v>
          </cell>
          <cell r="P223" t="str">
            <v>Manga muchimbonzwa kusungikana mumusoro menyu here kana kunzwa sekunge musoro wenyu uri kuda kuputika here munguva pfupi yadarika?</v>
          </cell>
          <cell r="Q223" t="str">
            <v>no</v>
          </cell>
          <cell r="R223" t="str">
            <v>yes</v>
          </cell>
          <cell r="S223" t="str">
            <v>Have you recently been getting a feeling of tightness or pressure in your head?</v>
          </cell>
          <cell r="T223" t="str">
            <v>Manga muchimbonzwa kusungikana mumusoro menyu here kana kunzwa sekunge musoro wenyu uri kuda kuputika here munguva pfupi yadarika?</v>
          </cell>
        </row>
        <row r="224">
          <cell r="A224" t="str">
            <v>GHQA7</v>
          </cell>
          <cell r="B224" t="str">
            <v>Have you recently been having hot or cold spells?</v>
          </cell>
          <cell r="C224" t="str">
            <v>Manga muchimbonzwa muviri wenyu uchipindwa nechando kana kupiswa here munguva pfupi yadarika?</v>
          </cell>
          <cell r="D224" t="str">
            <v>GHQ</v>
          </cell>
          <cell r="E224" t="str">
            <v>caregiver physical health status</v>
          </cell>
          <cell r="F224">
            <v>28</v>
          </cell>
          <cell r="G224" t="str">
            <v>A7</v>
          </cell>
          <cell r="H224" t="str">
            <v>notusual4</v>
          </cell>
          <cell r="I224" t="str">
            <v>all</v>
          </cell>
          <cell r="J224" t="str">
            <v>all</v>
          </cell>
          <cell r="M224">
            <v>1</v>
          </cell>
          <cell r="O224">
            <v>0</v>
          </cell>
          <cell r="P224" t="str">
            <v>Manga muchimbonzwa kupiswa kana kupindwa nechando muviri wenyu here munguva pfupi yadarika?</v>
          </cell>
          <cell r="Q224" t="str">
            <v>no</v>
          </cell>
          <cell r="R224" t="str">
            <v>yes</v>
          </cell>
          <cell r="S224" t="str">
            <v>Have you recently been having hot or cold spells?</v>
          </cell>
          <cell r="T224" t="str">
            <v>Manga muchimbonzwa kupiswa kana kupindwa nechando muviri wenyu here munguva pfupi yadarika?</v>
          </cell>
        </row>
        <row r="225">
          <cell r="A225" t="str">
            <v>BADD_i1</v>
          </cell>
          <cell r="B225" t="str">
            <v>I'll continue with a few more questions about you and your child. Please tell me how likely it is that each thing will happen.</v>
          </cell>
          <cell r="C225" t="str">
            <v>Ndichaenderera mberi nemibvunzo mishomanana pamusoro penyu nemwana wenyu. Ndapota, ndiudzeiwo mukana wekuitika kwechinhu chega chega ichi.</v>
          </cell>
          <cell r="D225" t="str">
            <v>BADD</v>
          </cell>
          <cell r="G225" t="str">
            <v>_i1</v>
          </cell>
          <cell r="M225">
            <v>1</v>
          </cell>
          <cell r="O225">
            <v>0</v>
          </cell>
          <cell r="P225">
            <v>0</v>
          </cell>
          <cell r="Q225" t="str">
            <v>no</v>
          </cell>
          <cell r="R225" t="str">
            <v>no</v>
          </cell>
          <cell r="S225" t="str">
            <v>I'll continue with a few more questions about you and your child. Please tell me how likely it is that each thing will happen.</v>
          </cell>
          <cell r="T225" t="str">
            <v>Ndichaenderera mberi nemibvunzo mishomanana pamusoro penyu nemwana wenyu. Ndapota, ndiudzeiwo mukana wekuitika kwechinhu chega chega ichi.</v>
          </cell>
        </row>
        <row r="226">
          <cell r="A226" t="str">
            <v>BADD1</v>
          </cell>
          <cell r="B226" t="str">
            <v>Sometimes kids learn about their illness accidentally from someone else. How likely it is that your child will learn about [his/her] illness by accident?</v>
          </cell>
          <cell r="C226" t="str">
            <v>Dzimwe nguva vana vanongoerekana vaziva nezveurwere hwavo kubva kune mumwe munhu zvisingatarisirwe. Zvingaitike zvakadii kuti mwana wenyu achangoerekana aziva nezveurwere hwake zvisingatarisirwe?</v>
          </cell>
          <cell r="D226" t="str">
            <v>BADD</v>
          </cell>
          <cell r="E226" t="str">
            <v>fear accidental disclosure to the child</v>
          </cell>
          <cell r="F226">
            <v>4</v>
          </cell>
          <cell r="G226">
            <v>1</v>
          </cell>
          <cell r="H226" t="str">
            <v>likely4</v>
          </cell>
          <cell r="I226" t="str">
            <v>non-dislosed</v>
          </cell>
          <cell r="J226" t="str">
            <v>all</v>
          </cell>
          <cell r="M226">
            <v>1</v>
          </cell>
          <cell r="O226" t="str">
            <v>Sometimes children learn about their status accidentally from someone else. How likely it is that your child will learn about [his/her] status by accident?</v>
          </cell>
          <cell r="P226" t="str">
            <v>Dzimwe nguva vana vanongoerekana vaziva pavamire kubva kune mumwe munhu zvisingatarisirwe. Zvingaitike zvakadii kuti mwana wenyu achangoerekana aziva paamire zvisingatarisirwe?</v>
          </cell>
          <cell r="Q226" t="str">
            <v>yes</v>
          </cell>
          <cell r="R226" t="str">
            <v>yes</v>
          </cell>
          <cell r="S226" t="str">
            <v>Sometimes children learn about their status accidentally from someone else. How likely it is that your child will learn about [his/her] status by accident?</v>
          </cell>
          <cell r="T226" t="str">
            <v>Dzimwe nguva vana vanongoerekana vaziva pavamire kubva kune mumwe munhu zvisingatarisirwe. Zvingaitike zvakadii kuti mwana wenyu achangoerekana aziva paamire zvisingatarisirwe?</v>
          </cell>
        </row>
        <row r="227">
          <cell r="A227" t="str">
            <v>BADD2</v>
          </cell>
          <cell r="B227" t="str">
            <v>How much do you worry that your child will learn about [his/her] illness by accident?</v>
          </cell>
          <cell r="C227" t="str">
            <v>Munonetsekana zvakadii kuti mwana wenyu achangoerekana aziva nezveurwere hwake zvisingatarisirwe?</v>
          </cell>
          <cell r="D227" t="str">
            <v>BADD</v>
          </cell>
          <cell r="E227" t="str">
            <v>fear accidental disclosure to the child</v>
          </cell>
          <cell r="F227">
            <v>43</v>
          </cell>
          <cell r="G227">
            <v>2</v>
          </cell>
          <cell r="H227" t="str">
            <v>worried4</v>
          </cell>
          <cell r="I227" t="str">
            <v>non-dislosed</v>
          </cell>
          <cell r="J227" t="str">
            <v>all</v>
          </cell>
          <cell r="M227">
            <v>1</v>
          </cell>
          <cell r="O227" t="str">
            <v>How much do you worry that your child will learn about [his/her] status by accident?</v>
          </cell>
          <cell r="P227" t="str">
            <v>Munonetsekana zvakadii kuti mwana wenyu achangoerekana aziva paamire zvisingatarisirwe?</v>
          </cell>
          <cell r="Q227" t="str">
            <v>yes</v>
          </cell>
          <cell r="R227" t="str">
            <v>yes</v>
          </cell>
          <cell r="S227" t="str">
            <v>How much do you worry that your child will learn about [his/her] status by accident?</v>
          </cell>
          <cell r="T227" t="str">
            <v>Munonetsekana zvakadii kuti mwana wenyu achangoerekana aziva paamire zvisingatarisirwe?</v>
          </cell>
        </row>
        <row r="228">
          <cell r="A228" t="str">
            <v>BADD3</v>
          </cell>
          <cell r="B228" t="str">
            <v>How much do you worry that something will happen to you before you are able to tell your child about [his/her] illness yourself?</v>
          </cell>
          <cell r="C228" t="str">
            <v>Munonetsekana zvakadii kuti pane zvinhu zvichaitika kwamuri musati makwanisa kuudza mwana wenyu nezvehurwere hwake muri imimi?</v>
          </cell>
          <cell r="D228" t="str">
            <v>BADD</v>
          </cell>
          <cell r="E228" t="str">
            <v>risk of not disclosing</v>
          </cell>
          <cell r="F228">
            <v>42</v>
          </cell>
          <cell r="G228">
            <v>3</v>
          </cell>
          <cell r="H228" t="str">
            <v>worried4</v>
          </cell>
          <cell r="I228" t="str">
            <v>non-dislosed</v>
          </cell>
          <cell r="J228" t="str">
            <v>all</v>
          </cell>
          <cell r="M228">
            <v>1</v>
          </cell>
          <cell r="O228" t="str">
            <v>How much do you worry that something will happen to you before you are able to tell your child about [his/her] status yourself?</v>
          </cell>
          <cell r="P228" t="str">
            <v>Munonetsekana zvakadii kuti pane zvinhu zvichaitika kwamuri musati makwanisa kuudza mwana wenyu paamire muri imimi?</v>
          </cell>
          <cell r="Q228" t="str">
            <v>yes</v>
          </cell>
          <cell r="R228" t="str">
            <v>yes</v>
          </cell>
          <cell r="S228" t="str">
            <v>How much do you worry that something will happen to you before you are able to tell your child about [his/her] status yourself?</v>
          </cell>
          <cell r="T228" t="str">
            <v>Munonetsekana zvakadii kuti pane zvinhu zvichaitika kwamuri musati makwanisa kuudza mwana wenyu paamire muri imimi?</v>
          </cell>
        </row>
        <row r="229">
          <cell r="A229" t="str">
            <v>BADD4</v>
          </cell>
          <cell r="B229" t="str">
            <v>How likely is it that your child might become sexually active soon?</v>
          </cell>
          <cell r="C229" t="str">
            <v>Pane mukana wakadii wekuti mwana wenyu achatanga kuita zvepabonde  munguva pfupi inotevera?</v>
          </cell>
          <cell r="D229" t="str">
            <v>BADD</v>
          </cell>
          <cell r="E229" t="str">
            <v>that child will soon be sexually active</v>
          </cell>
          <cell r="F229">
            <v>41</v>
          </cell>
          <cell r="G229">
            <v>4</v>
          </cell>
          <cell r="H229" t="str">
            <v>likely4</v>
          </cell>
          <cell r="I229" t="str">
            <v>non-dislosed</v>
          </cell>
          <cell r="J229" t="str">
            <v>all</v>
          </cell>
          <cell r="M229">
            <v>1</v>
          </cell>
          <cell r="O229">
            <v>0</v>
          </cell>
          <cell r="P229">
            <v>0</v>
          </cell>
          <cell r="Q229" t="str">
            <v>no</v>
          </cell>
          <cell r="R229" t="str">
            <v>no</v>
          </cell>
          <cell r="S229" t="str">
            <v>How likely is it that your child might become sexually active soon?</v>
          </cell>
          <cell r="T229" t="str">
            <v>Pane mukana wakadii wekuti mwana wenyu achatanga kuita zvepabonde  munguva pfupi inotevera?</v>
          </cell>
        </row>
        <row r="230">
          <cell r="A230" t="str">
            <v>BADD5</v>
          </cell>
          <cell r="B230" t="str">
            <v>How much do you worry that your child will become sexually active before [he/she] learns about [his/her] illness?</v>
          </cell>
          <cell r="C230" t="str">
            <v>Munonetsekana zvakadii kuti mwana wenyu achatanga kuita zvepabonde asati ava kuziva nezveurwere hwake?</v>
          </cell>
          <cell r="D230" t="str">
            <v>BADD</v>
          </cell>
          <cell r="E230" t="str">
            <v>that child will soon be sexually active</v>
          </cell>
          <cell r="F230">
            <v>41</v>
          </cell>
          <cell r="G230">
            <v>5</v>
          </cell>
          <cell r="H230" t="str">
            <v>worried4</v>
          </cell>
          <cell r="I230" t="str">
            <v>non-dislosed</v>
          </cell>
          <cell r="J230" t="str">
            <v>all</v>
          </cell>
          <cell r="M230">
            <v>1</v>
          </cell>
          <cell r="O230" t="str">
            <v>How much do you worry that your child will become sexually active before [he/she] learns about [his/her] status?</v>
          </cell>
          <cell r="P230" t="str">
            <v>Munonetsekana zvakadii kuti mwana wenyu achatanga kuita zvepabonde asati ava kuziva paamire?</v>
          </cell>
          <cell r="Q230" t="str">
            <v>yes</v>
          </cell>
          <cell r="R230" t="str">
            <v>yes</v>
          </cell>
          <cell r="S230" t="str">
            <v>How much do you worry that your child will become sexually active before [he/she] learns about [his/her] status?</v>
          </cell>
          <cell r="T230" t="str">
            <v>Munonetsekana zvakadii kuti mwana wenyu achatanga kuita zvepabonde asati ava kuziva paamire?</v>
          </cell>
        </row>
        <row r="231">
          <cell r="A231" t="str">
            <v>BADD6</v>
          </cell>
          <cell r="B231" t="str">
            <v>How likely is it that your child would understand if you decided to tell [him/her] all about [his/her] illness today?</v>
          </cell>
          <cell r="C231" t="str">
            <v>Zvingaitike zvakadii kuti mwana wenyu anganzwisise kana mukafunga kumuudza zvese zveurwere hwake nhasi?</v>
          </cell>
          <cell r="D231" t="str">
            <v>BADD</v>
          </cell>
          <cell r="E231" t="str">
            <v>child won't understand diagnosis</v>
          </cell>
          <cell r="F231">
            <v>18</v>
          </cell>
          <cell r="G231">
            <v>6</v>
          </cell>
          <cell r="H231" t="str">
            <v>likely4</v>
          </cell>
          <cell r="I231" t="str">
            <v>non-dislosed</v>
          </cell>
          <cell r="J231" t="str">
            <v>all</v>
          </cell>
          <cell r="L231" t="str">
            <v>y</v>
          </cell>
          <cell r="M231">
            <v>1</v>
          </cell>
          <cell r="O231" t="str">
            <v>How likely is it that your child would understand if you decided today to tell [him/her] [his/her] status?</v>
          </cell>
          <cell r="P231" t="str">
            <v>Pane mukana wakadii wekuti mwana wenyu anganzwisise kana mukafunga kumuudza paamire nhasi?</v>
          </cell>
          <cell r="Q231" t="str">
            <v>yes</v>
          </cell>
          <cell r="R231" t="str">
            <v>yes</v>
          </cell>
          <cell r="S231" t="str">
            <v>How likely is it that your child would understand if you decided today to tell [him/her] [his/her] status?</v>
          </cell>
          <cell r="T231" t="str">
            <v>Pane mukana wakadii wekuti mwana wenyu anganzwisise kana mukafunga kumuudza paamire nhasi?</v>
          </cell>
        </row>
        <row r="232">
          <cell r="A232" t="str">
            <v>BADD7</v>
          </cell>
          <cell r="B232" t="str">
            <v>If your child learned about [his/her] illness today, how likely is it that [he/she] could turn to friends for emotional support?</v>
          </cell>
          <cell r="C232" t="str">
            <v>Kana mwana wenyu akaziva kuti ane urwere nhasi uno, zvingaitike zvakadii kuti angaende kushamwari dzake kuti dzimupe rutsigiro rwemupfungwa?</v>
          </cell>
          <cell r="D232" t="str">
            <v>BADD</v>
          </cell>
          <cell r="E232" t="str">
            <v>child has peer support network (formal or informal)</v>
          </cell>
          <cell r="F232">
            <v>82</v>
          </cell>
          <cell r="G232">
            <v>7</v>
          </cell>
          <cell r="H232" t="str">
            <v>likely4</v>
          </cell>
          <cell r="I232" t="str">
            <v>non-dislosed</v>
          </cell>
          <cell r="J232" t="str">
            <v>all</v>
          </cell>
          <cell r="L232" t="str">
            <v>y</v>
          </cell>
          <cell r="M232">
            <v>1</v>
          </cell>
          <cell r="O232" t="str">
            <v>If your child learned about [his/her] status today, how likely is it that [he/she] could turn to friends for emotional support?</v>
          </cell>
          <cell r="P232" t="str">
            <v>Kana mwana wenyu akaziva paamire nhasi uno, pane mukana wakadii wekuti angaende kushamwari dzake kuti dzimupe rutsigiro rwemupfungwa?</v>
          </cell>
          <cell r="Q232" t="str">
            <v>yes</v>
          </cell>
          <cell r="R232" t="str">
            <v>yes</v>
          </cell>
          <cell r="S232" t="str">
            <v>If your child learned about [his/her] status today, how likely is it that [he/she] could turn to friends for emotional support?</v>
          </cell>
          <cell r="T232" t="str">
            <v>Kana mwana wenyu akaziva paamire nhasi uno, pane mukana wakadii wekuti angaende kushamwari dzake kuti dzimupe rutsigiro rwemupfungwa?</v>
          </cell>
        </row>
        <row r="233">
          <cell r="A233" t="str">
            <v>BADD8</v>
          </cell>
          <cell r="B233" t="str">
            <v>If your child learned about [his/her] illness today, how likely is it that [he/she] could turn to other family members for emotional support?</v>
          </cell>
          <cell r="C233" t="str">
            <v>Kana mwana wenyu akaziva kuti ane urwere nhasi uno, zvingaitike zvakadii kuti angaende kune vamwe vemumhuri kuti vamupe rutsigiro rwemupfungwa?</v>
          </cell>
          <cell r="D233" t="str">
            <v>BADD</v>
          </cell>
          <cell r="E233" t="str">
            <v>perceived support from family for disclosure</v>
          </cell>
          <cell r="F233">
            <v>31</v>
          </cell>
          <cell r="G233">
            <v>8</v>
          </cell>
          <cell r="H233" t="str">
            <v>likely4</v>
          </cell>
          <cell r="I233" t="str">
            <v>non-dislosed</v>
          </cell>
          <cell r="J233" t="str">
            <v>all</v>
          </cell>
          <cell r="L233" t="str">
            <v>y</v>
          </cell>
          <cell r="M233">
            <v>1</v>
          </cell>
          <cell r="O233" t="str">
            <v xml:space="preserve"> If your child learned about [his/her] status today, how likely is it that [he/she] could turn to other family members for emotional support?</v>
          </cell>
          <cell r="P233" t="str">
            <v>Kana mwana wenyu akaziva paamire nhasi uno, pane mukana wakadii wekuti angaende kune vamwe vemumhuri kuti vamupe rutsigiro rwemupfungwa?</v>
          </cell>
          <cell r="Q233" t="str">
            <v>yes</v>
          </cell>
          <cell r="R233" t="str">
            <v>yes</v>
          </cell>
          <cell r="S233" t="str">
            <v xml:space="preserve"> If your child learned about [his/her] status today, how likely is it that [he/she] could turn to other family members for emotional support?</v>
          </cell>
          <cell r="T233" t="str">
            <v>Kana mwana wenyu akaziva paamire nhasi uno, pane mukana wakadii wekuti angaende kune vamwe vemumhuri kuti vamupe rutsigiro rwemupfungwa?</v>
          </cell>
        </row>
        <row r="234">
          <cell r="A234" t="str">
            <v>BADD9</v>
          </cell>
          <cell r="B234" t="str">
            <v>If you decided to tell your child about [his/her] illness, how likely is it that you could get help from other family members?</v>
          </cell>
          <cell r="C234" t="str">
            <v>Kana mukafunga kuudza mwana wenyu nezveurwere hwake, zvingaitike zvakadii kuti mungawane rubatsiro kubva kune vamwe vemumhuri?</v>
          </cell>
          <cell r="D234" t="str">
            <v>BADD</v>
          </cell>
          <cell r="E234" t="str">
            <v>perceived support from family for disclosure</v>
          </cell>
          <cell r="F234">
            <v>31</v>
          </cell>
          <cell r="G234">
            <v>9</v>
          </cell>
          <cell r="H234" t="str">
            <v>likely4</v>
          </cell>
          <cell r="I234" t="str">
            <v>non-dislosed</v>
          </cell>
          <cell r="J234" t="str">
            <v>all</v>
          </cell>
          <cell r="L234" t="str">
            <v>y</v>
          </cell>
          <cell r="M234">
            <v>1</v>
          </cell>
          <cell r="O234" t="str">
            <v>If you decided to tell your child about [his/her] status, how likely is it that you could get help from other family members?</v>
          </cell>
          <cell r="P234" t="str">
            <v>Kana mukafunga kuudza mwana wenyu paamire, pane mukana wakadii wekuti mungawane rubatsiro kubva kune vamwe vemumhuri?</v>
          </cell>
          <cell r="Q234" t="str">
            <v>yes</v>
          </cell>
          <cell r="R234" t="str">
            <v>yes</v>
          </cell>
          <cell r="S234" t="str">
            <v>If you decided to tell your child about [his/her] status, how likely is it that you could get help from other family members?</v>
          </cell>
          <cell r="T234" t="str">
            <v>Kana mukafunga kuudza mwana wenyu paamire, pane mukana wakadii wekuti mungawane rubatsiro kubva kune vamwe vemumhuri?</v>
          </cell>
        </row>
        <row r="235">
          <cell r="A235" t="str">
            <v>BADD_i2</v>
          </cell>
          <cell r="B235" t="str">
            <v>How much do you agree or disagree with these statements?</v>
          </cell>
          <cell r="C235" t="str">
            <v>Munobvumirana  kana kusatenderana zvakadini nezvirevo izvi?</v>
          </cell>
          <cell r="D235" t="str">
            <v>BADD</v>
          </cell>
          <cell r="G235" t="str">
            <v>_i2</v>
          </cell>
          <cell r="M235">
            <v>1</v>
          </cell>
          <cell r="O235" t="str">
            <v>How much do you agree or disagree with the following statements?</v>
          </cell>
          <cell r="P235" t="str">
            <v>Munobvumirana kana kusatenderana zvakadini nezvirevo zvinotevera?</v>
          </cell>
          <cell r="Q235" t="str">
            <v>yes</v>
          </cell>
          <cell r="R235" t="str">
            <v>yes</v>
          </cell>
          <cell r="S235" t="str">
            <v>How much do you agree or disagree with the following statements?</v>
          </cell>
          <cell r="T235" t="str">
            <v>Munobvumirana kana kusatenderana zvakadini nezvirevo zvinotevera?</v>
          </cell>
        </row>
        <row r="236">
          <cell r="A236" t="str">
            <v>BADD10</v>
          </cell>
          <cell r="B236" t="str">
            <v>My child has at least one very close friend.</v>
          </cell>
          <cell r="C236" t="str">
            <v>Mwana wangu ane shamwari yepedyo imwe chete hayo.</v>
          </cell>
          <cell r="D236" t="str">
            <v>BADD</v>
          </cell>
          <cell r="E236" t="str">
            <v>child has peer support network (formal or informal)</v>
          </cell>
          <cell r="F236">
            <v>82</v>
          </cell>
          <cell r="G236">
            <v>10</v>
          </cell>
          <cell r="H236" t="str">
            <v>agree4</v>
          </cell>
          <cell r="I236" t="str">
            <v>non-dislosed</v>
          </cell>
          <cell r="J236" t="str">
            <v>all</v>
          </cell>
          <cell r="L236" t="str">
            <v>y</v>
          </cell>
          <cell r="M236">
            <v>1</v>
          </cell>
          <cell r="O236">
            <v>0</v>
          </cell>
          <cell r="P236" t="str">
            <v>Mwana wangu ane shamwari yepamoyo imwe chete hayo.</v>
          </cell>
          <cell r="Q236" t="str">
            <v>no</v>
          </cell>
          <cell r="R236" t="str">
            <v>yes</v>
          </cell>
          <cell r="S236" t="str">
            <v>My child has at least one very close friend.</v>
          </cell>
          <cell r="T236" t="str">
            <v>Mwana wangu ane shamwari yepamoyo imwe chete hayo.</v>
          </cell>
        </row>
        <row r="237">
          <cell r="A237" t="str">
            <v>BADD11</v>
          </cell>
          <cell r="B237" t="str">
            <v>My child is too young to find out about [his/her] illness.</v>
          </cell>
          <cell r="C237" t="str">
            <v>Mwana wangu achiri mudiki zvakanyanya kuti azive nezveurwere hwake.</v>
          </cell>
          <cell r="D237" t="str">
            <v>BADD</v>
          </cell>
          <cell r="E237" t="str">
            <v>child won't understand diagnosis</v>
          </cell>
          <cell r="F237">
            <v>17</v>
          </cell>
          <cell r="G237">
            <v>11</v>
          </cell>
          <cell r="H237" t="str">
            <v>agree4</v>
          </cell>
          <cell r="I237" t="str">
            <v>non-dislosed</v>
          </cell>
          <cell r="J237" t="str">
            <v>all</v>
          </cell>
          <cell r="M237">
            <v>1</v>
          </cell>
          <cell r="O237" t="str">
            <v>My child is too young to find out about [his/her] status.</v>
          </cell>
          <cell r="P237" t="str">
            <v>Mwana wangu achiri mudiki zvakanyanya kuti azive paamire.</v>
          </cell>
          <cell r="Q237" t="str">
            <v>yes</v>
          </cell>
          <cell r="R237" t="str">
            <v>yes</v>
          </cell>
          <cell r="S237" t="str">
            <v>My child is too young to find out about [his/her] status.</v>
          </cell>
          <cell r="T237" t="str">
            <v>Mwana wangu achiri mudiki zvakanyanya kuti azive paamire.</v>
          </cell>
        </row>
        <row r="238">
          <cell r="A238" t="str">
            <v>BADD12</v>
          </cell>
          <cell r="B238" t="str">
            <v>It is best to keep sensitive issues like my child's illness a secret for as long as possible.</v>
          </cell>
          <cell r="C238" t="str">
            <v>Zviri nani kuchengeta nyaya dzinobata-bata dzakafanana neurwere hwemwana wangu dzakavanzika kwenguva yazvinokwanisika.</v>
          </cell>
          <cell r="D238" t="str">
            <v>BADD</v>
          </cell>
          <cell r="E238" t="str">
            <v>attitude toward discussing sensitive issues with child</v>
          </cell>
          <cell r="F238">
            <v>1</v>
          </cell>
          <cell r="G238">
            <v>12</v>
          </cell>
          <cell r="H238" t="str">
            <v>agree4</v>
          </cell>
          <cell r="I238" t="str">
            <v>non-dislosed</v>
          </cell>
          <cell r="J238" t="str">
            <v>all</v>
          </cell>
          <cell r="M238">
            <v>1</v>
          </cell>
          <cell r="O238" t="str">
            <v>It is best to keep sensitive issues like my child's status a secret for as long as possible.</v>
          </cell>
          <cell r="P238" t="str">
            <v>Zviri nani kuchengeta nyaya dzinobata-bata dzakafanana nepamire mwana wangu dzakavanzika kwenguva yazvinokwanisika.</v>
          </cell>
          <cell r="Q238" t="str">
            <v>yes</v>
          </cell>
          <cell r="R238" t="str">
            <v>yes</v>
          </cell>
          <cell r="S238" t="str">
            <v>It is best to keep sensitive issues like my child's status a secret for as long as possible.</v>
          </cell>
          <cell r="T238" t="str">
            <v>Zviri nani kuchengeta nyaya dzinobata-bata dzakafanana nepamire mwana wangu dzakavanzika kwenguva yazvinokwanisika.</v>
          </cell>
        </row>
        <row r="239">
          <cell r="A239" t="str">
            <v>BADD13</v>
          </cell>
          <cell r="B239" t="str">
            <v>There are important religious or cultural reasons for keeping my child's illness a secret from [him/her].</v>
          </cell>
          <cell r="C239" t="str">
            <v>Pane zvikonzero zviri maererano nezvitendero kana tsika dzedu zvinoita kuti ndivanzire mwana wangu urwere hwake.</v>
          </cell>
          <cell r="D239" t="str">
            <v>BADD</v>
          </cell>
          <cell r="E239" t="str">
            <v>religious/cultural beliefs</v>
          </cell>
          <cell r="F239">
            <v>14</v>
          </cell>
          <cell r="G239">
            <v>13</v>
          </cell>
          <cell r="H239" t="str">
            <v>agree4</v>
          </cell>
          <cell r="I239" t="str">
            <v>non-dislosed</v>
          </cell>
          <cell r="J239" t="str">
            <v>all</v>
          </cell>
          <cell r="M239">
            <v>1</v>
          </cell>
          <cell r="O239" t="str">
            <v>There are important religious or cultural reasons for keeping my child's status a secret from [him/her].</v>
          </cell>
          <cell r="P239" t="str">
            <v>Pane zvikonzero zviri maererano nezvitendero kana tsika dzedu zvinoita kuti ndivanzire mwana wangu paamire.</v>
          </cell>
          <cell r="Q239" t="str">
            <v>yes</v>
          </cell>
          <cell r="R239" t="str">
            <v>yes</v>
          </cell>
          <cell r="S239" t="str">
            <v>There are important religious or cultural reasons for keeping my child's status a secret from [him/her].</v>
          </cell>
          <cell r="T239" t="str">
            <v>Pane zvikonzero zviri maererano nezvitendero kana tsika dzedu zvinoita kuti ndivanzire mwana wangu paamire.</v>
          </cell>
        </row>
        <row r="240">
          <cell r="A240" t="str">
            <v>BADD14</v>
          </cell>
          <cell r="B240" t="str">
            <v>Talking with a child about sex will encourage them to become sexually active.</v>
          </cell>
          <cell r="C240" t="str">
            <v>Kutaura nyaya dzepabonde nevana kunovakurudzira kuti vaite zvepabonde</v>
          </cell>
          <cell r="D240" t="str">
            <v>BADD</v>
          </cell>
          <cell r="E240" t="str">
            <v>religious/cultural beliefs</v>
          </cell>
          <cell r="F240" t="str">
            <v>s4-5</v>
          </cell>
          <cell r="G240">
            <v>14</v>
          </cell>
          <cell r="H240" t="str">
            <v>agree4</v>
          </cell>
          <cell r="I240" t="str">
            <v>non-dislosed</v>
          </cell>
          <cell r="J240" t="str">
            <v>all</v>
          </cell>
          <cell r="M240">
            <v>1</v>
          </cell>
          <cell r="O240">
            <v>0</v>
          </cell>
          <cell r="P240" t="str">
            <v>Kutaura nyaya dzepabonde nemwana kunomukurudzira kuti aite zvepabonde</v>
          </cell>
          <cell r="Q240" t="str">
            <v>no</v>
          </cell>
          <cell r="R240" t="str">
            <v>yes</v>
          </cell>
          <cell r="S240" t="str">
            <v>Talking with a child about sex will encourage them to become sexually active.</v>
          </cell>
          <cell r="T240" t="str">
            <v>Kutaura nyaya dzepabonde nemwana kunomukurudzira kuti aite zvepabonde</v>
          </cell>
        </row>
        <row r="241">
          <cell r="A241" t="str">
            <v>BADD_i3</v>
          </cell>
          <cell r="B241" t="str">
            <v>Now I would like to ask you your thoughts about telling your child about [his/her] illness. Some caregivers think it's a good idea. Some don't.</v>
          </cell>
          <cell r="C241" t="str">
            <v>Iye zvino, ndiri kuda kukubvunzai zvamunofunga pamusoro pekuudza mwana wenyu nezveurwere hwake. Vamwe vachengeti vevana vanofunga kuti chinhu chakanaka. Vamwe havafunge sekudaro.</v>
          </cell>
          <cell r="D241" t="str">
            <v>BADD</v>
          </cell>
          <cell r="G241" t="str">
            <v>_i3</v>
          </cell>
          <cell r="M241">
            <v>1</v>
          </cell>
          <cell r="O241" t="str">
            <v>Now I would like to ask you your thoughts about telling your child about [his/her] status. Some caregivers think it's a good idea. Some don't.</v>
          </cell>
          <cell r="P241" t="str">
            <v>Iye zvino, ndiri kuda kukubvunzai zvamunofunga pamusoro pekuudza mwana wenyu paamire.Vamwe vachengeti vevana vanofunga kuti chinhu chakanaka. Vamwe havafunge sekudaro.</v>
          </cell>
          <cell r="Q241" t="str">
            <v>yes</v>
          </cell>
          <cell r="R241" t="str">
            <v>yes</v>
          </cell>
          <cell r="S241" t="str">
            <v>Now I would like to ask you your thoughts about telling your child about [his/her] status. Some caregivers think it's a good idea. Some don't.</v>
          </cell>
          <cell r="T241" t="str">
            <v>Iye zvino, ndiri kuda kukubvunzai zvamunofunga pamusoro pekuudza mwana wenyu paamire.Vamwe vachengeti vevana vanofunga kuti chinhu chakanaka. Vamwe havafunge sekudaro.</v>
          </cell>
        </row>
        <row r="242">
          <cell r="A242" t="str">
            <v>BADD_i4</v>
          </cell>
          <cell r="B242" t="str">
            <v>There are no right or wrong answers. First, please tell me how much you agree or disagree with the following statements.</v>
          </cell>
          <cell r="C242" t="str">
            <v>Hapana mhinduro dzakanaka kana dzakaipa. Chekutanga, ndapota ndiudzeiwo kuti munobvumirana kana kuti hamubvumirani zvakadii nemitsara inotevera.</v>
          </cell>
          <cell r="D242" t="str">
            <v>BADD</v>
          </cell>
          <cell r="G242" t="str">
            <v>_i4</v>
          </cell>
          <cell r="M242">
            <v>1</v>
          </cell>
          <cell r="O242">
            <v>0</v>
          </cell>
          <cell r="P242">
            <v>0</v>
          </cell>
          <cell r="Q242" t="str">
            <v>no</v>
          </cell>
          <cell r="R242" t="str">
            <v>no</v>
          </cell>
          <cell r="S242" t="str">
            <v>There are no right or wrong answers. First, please tell me how much you agree or disagree with the following statements.</v>
          </cell>
          <cell r="T242" t="str">
            <v>Hapana mhinduro dzakanaka kana dzakaipa. Chekutanga, ndapota ndiudzeiwo kuti munobvumirana kana kuti hamubvumirani zvakadii nemitsara inotevera.</v>
          </cell>
        </row>
        <row r="243">
          <cell r="A243" t="str">
            <v>BADD15</v>
          </cell>
          <cell r="B243" t="str">
            <v>My child has a right to know about [his/her] illness.</v>
          </cell>
          <cell r="C243" t="str">
            <v>Mwana wangu ane kodzero yekuziva nezveurwere hwake.</v>
          </cell>
          <cell r="D243" t="str">
            <v>BADD</v>
          </cell>
          <cell r="E243" t="str">
            <v>responsibility to inform/child right to know</v>
          </cell>
          <cell r="F243">
            <v>12</v>
          </cell>
          <cell r="G243">
            <v>15</v>
          </cell>
          <cell r="H243" t="str">
            <v>agree4</v>
          </cell>
          <cell r="I243" t="str">
            <v>non-dislosed</v>
          </cell>
          <cell r="J243" t="str">
            <v>all</v>
          </cell>
          <cell r="L243" t="str">
            <v>y</v>
          </cell>
          <cell r="M243">
            <v>1</v>
          </cell>
          <cell r="O243" t="str">
            <v>My child has a right to know about [his/her] status.</v>
          </cell>
          <cell r="P243" t="str">
            <v>Mwana wangu ane kodzero yekuziva paamire.</v>
          </cell>
          <cell r="Q243" t="str">
            <v>yes</v>
          </cell>
          <cell r="R243" t="str">
            <v>yes</v>
          </cell>
          <cell r="S243" t="str">
            <v>My child has a right to know about [his/her] status.</v>
          </cell>
          <cell r="T243" t="str">
            <v>Mwana wangu ane kodzero yekuziva paamire.</v>
          </cell>
        </row>
        <row r="244">
          <cell r="A244" t="str">
            <v>BADD16</v>
          </cell>
          <cell r="B244" t="str">
            <v>It's best to keep some things about [his/her] illness a secret from [him/her].</v>
          </cell>
          <cell r="C244" t="str">
            <v>Zvakanakisa kumuvanzira zvimwe zvinhu zviri maererano neurwere hwake.</v>
          </cell>
          <cell r="D244" t="str">
            <v>BADD</v>
          </cell>
          <cell r="E244" t="str">
            <v>responsibility to inform/child right to know</v>
          </cell>
          <cell r="F244">
            <v>13</v>
          </cell>
          <cell r="G244">
            <v>16</v>
          </cell>
          <cell r="H244" t="str">
            <v>agree4</v>
          </cell>
          <cell r="I244" t="str">
            <v>non-dislosed</v>
          </cell>
          <cell r="J244" t="str">
            <v>all</v>
          </cell>
          <cell r="M244">
            <v>1</v>
          </cell>
          <cell r="O244" t="str">
            <v>It's best to keep some things about [his/her] status a secret from [him/her].</v>
          </cell>
          <cell r="P244" t="str">
            <v>Zvakanakisa kumuvanzira zvimwe zvinhu zviri maererano nepaamire.</v>
          </cell>
          <cell r="Q244" t="str">
            <v>yes</v>
          </cell>
          <cell r="R244" t="str">
            <v>yes</v>
          </cell>
          <cell r="S244" t="str">
            <v>It's best to keep some things about [his/her] status a secret from [him/her].</v>
          </cell>
          <cell r="T244" t="str">
            <v>Zvakanakisa kumuvanzira zvimwe zvinhu zviri maererano nepaamire.</v>
          </cell>
        </row>
        <row r="245">
          <cell r="A245" t="str">
            <v>BADD17</v>
          </cell>
          <cell r="B245" t="str">
            <v>Sometimes it's best to give [him/her] false information about [his/her] illness to protect [him/her] from the truth.</v>
          </cell>
          <cell r="C245" t="str">
            <v>Dzimwe nguva zvakanakisa kumupa ruzivo rwusiri rwechokwadi maererano neurwere hwake kuitira kumudzivirira kubva kuchokwadi.</v>
          </cell>
          <cell r="D245" t="str">
            <v>BADD</v>
          </cell>
          <cell r="E245" t="str">
            <v>views on deception</v>
          </cell>
          <cell r="F245">
            <v>61</v>
          </cell>
          <cell r="G245">
            <v>17</v>
          </cell>
          <cell r="H245" t="str">
            <v>agree4</v>
          </cell>
          <cell r="I245" t="str">
            <v>non-dislosed</v>
          </cell>
          <cell r="J245" t="str">
            <v>all</v>
          </cell>
          <cell r="M245">
            <v>1</v>
          </cell>
          <cell r="O245" t="str">
            <v>Sometimes it's best to give [him/her] false information about [his/her] status to protect [him/her] from the truth.</v>
          </cell>
          <cell r="P245" t="str">
            <v>Dzimwe nguva zvakanakisa kumupa ruzivo rwusiri rwechokwadi maererano nepaamire kuitira kumudzivirira kubva kuchokwadi.</v>
          </cell>
          <cell r="Q245" t="str">
            <v>yes</v>
          </cell>
          <cell r="R245" t="str">
            <v>yes</v>
          </cell>
          <cell r="S245" t="str">
            <v>Sometimes it's best to give [him/her] false information about [his/her] status to protect [him/her] from the truth.</v>
          </cell>
          <cell r="T245" t="str">
            <v>Dzimwe nguva zvakanakisa kumupa ruzivo rwusiri rwechokwadi maererano nepaamire kuitira kumudzivirira kubva kuchokwadi.</v>
          </cell>
        </row>
        <row r="246">
          <cell r="A246" t="str">
            <v>BADD18</v>
          </cell>
          <cell r="B246" t="str">
            <v>Partial knowledge about [his/her] illness is enough to keep her taking medication to stay healthy.</v>
          </cell>
          <cell r="C246" t="str">
            <v>Kuziva rumwe rweruzivo maererano nehurwere hwake kunobatsira kuti atore mushonga agove nehutano.</v>
          </cell>
          <cell r="D246" t="str">
            <v>BADD</v>
          </cell>
          <cell r="E246" t="str">
            <v>responsibility to inform/child right to know</v>
          </cell>
          <cell r="F246">
            <v>9</v>
          </cell>
          <cell r="G246">
            <v>18</v>
          </cell>
          <cell r="H246" t="str">
            <v>agree4</v>
          </cell>
          <cell r="I246" t="str">
            <v>non-dislosed</v>
          </cell>
          <cell r="J246" t="str">
            <v>all</v>
          </cell>
          <cell r="M246">
            <v>1</v>
          </cell>
          <cell r="O246" t="str">
            <v>Partial knowledge about [his/her] status is enough to keep her taking medication to stay healthy.</v>
          </cell>
          <cell r="P246" t="str">
            <v>Kuziva rumwe rweruzivo maererano nepaamire kwakamukwanira kuti arambe achitora mushonga agove nehutano.</v>
          </cell>
          <cell r="Q246" t="str">
            <v>yes</v>
          </cell>
          <cell r="R246" t="str">
            <v>yes</v>
          </cell>
          <cell r="S246" t="str">
            <v>Partial knowledge about [his/her] status is enough to keep her taking medication to stay healthy.</v>
          </cell>
          <cell r="T246" t="str">
            <v>Kuziva rumwe rweruzivo maererano nepaamire kwakamukwanira kuti arambe achitora mushonga agove nehutano.</v>
          </cell>
        </row>
        <row r="247">
          <cell r="A247" t="str">
            <v>BADD19</v>
          </cell>
          <cell r="B247" t="str">
            <v>Caregivers like me should not be the one to tell the child about [his/her] illness. That should be left to doctors and nurses.</v>
          </cell>
          <cell r="C247" t="str">
            <v>Vachengeti vevana vakafanana neni havasirivo vanofanira kuudza mwana nezveurwere hwake. Izvi zvinofanira kusiyirwa kunanachiremba nevakoti.</v>
          </cell>
          <cell r="D247" t="str">
            <v>BADD</v>
          </cell>
          <cell r="E247" t="str">
            <v>responsibility to inform/child right to know</v>
          </cell>
          <cell r="F247">
            <v>45</v>
          </cell>
          <cell r="G247">
            <v>19</v>
          </cell>
          <cell r="H247" t="str">
            <v>agree4</v>
          </cell>
          <cell r="I247" t="str">
            <v>non-dislosed</v>
          </cell>
          <cell r="J247" t="str">
            <v>all</v>
          </cell>
          <cell r="M247">
            <v>1</v>
          </cell>
          <cell r="O247" t="str">
            <v>Caregivers like me should not be the one to tell the child about [his/her] status. That should be left to doctors and nurses.</v>
          </cell>
          <cell r="P247" t="str">
            <v>Vachengeti vevana vakafanana neni havasirivo vanofanira kuudza mwana paamire. Izvi zvinofanira kusiyirwa kunanachiremba nevakoti.</v>
          </cell>
          <cell r="Q247" t="str">
            <v>yes</v>
          </cell>
          <cell r="R247" t="str">
            <v>yes</v>
          </cell>
          <cell r="S247" t="str">
            <v>Caregivers like me should not be the one to tell the child about [his/her] status. That should be left to doctors and nurses.</v>
          </cell>
          <cell r="T247" t="str">
            <v>Vachengeti vevana vakafanana neni havasirivo vanofanira kuudza mwana paamire. Izvi zvinofanira kusiyirwa kunanachiremba nevakoti.</v>
          </cell>
        </row>
        <row r="248">
          <cell r="A248" t="str">
            <v>BADD20</v>
          </cell>
          <cell r="B248" t="str">
            <v>My child knows enough about HIV to understand [his/her] diagnosis.</v>
          </cell>
          <cell r="C248" t="str">
            <v>Mwana wangu anoziva zvakakwana maererano neHIV kuti anzwisise kuti anorwara nei.</v>
          </cell>
          <cell r="D248" t="str">
            <v>BADD</v>
          </cell>
          <cell r="E248" t="str">
            <v>child won't understand diagnosis</v>
          </cell>
          <cell r="F248">
            <v>18</v>
          </cell>
          <cell r="G248">
            <v>20</v>
          </cell>
          <cell r="H248" t="str">
            <v>agree4</v>
          </cell>
          <cell r="I248" t="str">
            <v>non-dislosed</v>
          </cell>
          <cell r="J248" t="str">
            <v>all</v>
          </cell>
          <cell r="L248" t="str">
            <v>y</v>
          </cell>
          <cell r="M248">
            <v>1</v>
          </cell>
          <cell r="O248">
            <v>0</v>
          </cell>
          <cell r="P248">
            <v>0</v>
          </cell>
          <cell r="Q248" t="str">
            <v>no</v>
          </cell>
          <cell r="R248" t="str">
            <v>no</v>
          </cell>
          <cell r="S248" t="str">
            <v>My child knows enough about HIV to understand [his/her] diagnosis.</v>
          </cell>
          <cell r="T248" t="str">
            <v>Mwana wangu anoziva zvakakwana maererano neHIV kuti anzwisise kuti anorwara nei.</v>
          </cell>
        </row>
        <row r="249">
          <cell r="A249" t="str">
            <v>BADD21</v>
          </cell>
          <cell r="B249" t="str">
            <v>My child is responsible and mature enough to be told about [his/her] diagnosis.</v>
          </cell>
          <cell r="C249" t="str">
            <v>Mwana wangu ava kuziva zvaanoita nekunzwisisa zvekuti ava kuudzika kuti anorwara nei.</v>
          </cell>
          <cell r="D249" t="str">
            <v>BADD</v>
          </cell>
          <cell r="E249" t="str">
            <v>child is responsible/mature</v>
          </cell>
          <cell r="F249">
            <v>17</v>
          </cell>
          <cell r="G249">
            <v>21</v>
          </cell>
          <cell r="H249" t="str">
            <v>agree4</v>
          </cell>
          <cell r="I249" t="str">
            <v>non-dislosed</v>
          </cell>
          <cell r="J249" t="str">
            <v>all</v>
          </cell>
          <cell r="L249" t="str">
            <v>y</v>
          </cell>
          <cell r="M249">
            <v>1</v>
          </cell>
          <cell r="O249">
            <v>0</v>
          </cell>
          <cell r="P249">
            <v>0</v>
          </cell>
          <cell r="Q249" t="str">
            <v>no</v>
          </cell>
          <cell r="R249" t="str">
            <v>no</v>
          </cell>
          <cell r="S249" t="str">
            <v>My child is responsible and mature enough to be told about [his/her] diagnosis.</v>
          </cell>
          <cell r="T249" t="str">
            <v>Mwana wangu ava kuziva zvaanoita nekunzwisisa zvekuti ava kuudzika kuti anorwara nei.</v>
          </cell>
        </row>
        <row r="250">
          <cell r="A250" t="str">
            <v>BADD22</v>
          </cell>
          <cell r="B250" t="str">
            <v>My child could keep [his/her] illness a secret if asked.</v>
          </cell>
          <cell r="C250" t="str">
            <v>Mwana wangu angakwanise kuchengetedza zveurwere hwake pasina mumwe waanoudza kana akaudzwa saizvozvo.</v>
          </cell>
          <cell r="D250" t="str">
            <v>BADD</v>
          </cell>
          <cell r="E250" t="str">
            <v>child can keep secrets</v>
          </cell>
          <cell r="F250">
            <v>36</v>
          </cell>
          <cell r="G250">
            <v>22</v>
          </cell>
          <cell r="H250" t="str">
            <v>agree4</v>
          </cell>
          <cell r="I250" t="str">
            <v>non-dislosed</v>
          </cell>
          <cell r="J250" t="str">
            <v>all</v>
          </cell>
          <cell r="L250" t="str">
            <v>y</v>
          </cell>
          <cell r="M250">
            <v>1</v>
          </cell>
          <cell r="O250" t="str">
            <v>My child could keep [his/her] status a secret if asked.</v>
          </cell>
          <cell r="P250" t="str">
            <v>Mwana wangu angakwanise kuchengetedza paamire pasina mumwe waanoudza kana akaudzwa saizvozvo.</v>
          </cell>
          <cell r="Q250" t="str">
            <v>yes</v>
          </cell>
          <cell r="R250" t="str">
            <v>yes</v>
          </cell>
          <cell r="S250" t="str">
            <v>My child could keep [his/her] status a secret if asked.</v>
          </cell>
          <cell r="T250" t="str">
            <v>Mwana wangu angakwanise kuchengetedza paamire pasina mumwe waanoudza kana akaudzwa saizvozvo.</v>
          </cell>
        </row>
        <row r="251">
          <cell r="A251" t="str">
            <v>BADD23</v>
          </cell>
          <cell r="B251" t="str">
            <v>My child is old enough to learn about [his/her] illness.</v>
          </cell>
          <cell r="C251" t="str">
            <v>Mwana wangu anyatsokura zvekuti ava kukwanisa kuziva nezveurwere hwake.</v>
          </cell>
          <cell r="D251" t="str">
            <v>BADD</v>
          </cell>
          <cell r="E251" t="str">
            <v>child age</v>
          </cell>
          <cell r="F251">
            <v>17</v>
          </cell>
          <cell r="G251">
            <v>23</v>
          </cell>
          <cell r="H251" t="str">
            <v>agree4</v>
          </cell>
          <cell r="I251" t="str">
            <v>non-dislosed</v>
          </cell>
          <cell r="J251" t="str">
            <v>all</v>
          </cell>
          <cell r="L251" t="str">
            <v>y</v>
          </cell>
          <cell r="M251">
            <v>1</v>
          </cell>
          <cell r="O251" t="str">
            <v>My child is old enough to learn about [his/her] status.</v>
          </cell>
          <cell r="P251" t="str">
            <v>Mwana wangu anyatsokura zvekuti ava kukwanisa kuziva paamire.</v>
          </cell>
          <cell r="Q251" t="str">
            <v>yes</v>
          </cell>
          <cell r="R251" t="str">
            <v>yes</v>
          </cell>
          <cell r="S251" t="str">
            <v>My child is old enough to learn about [his/her] status.</v>
          </cell>
          <cell r="T251" t="str">
            <v>Mwana wangu anyatsokura zvekuti ava kukwanisa kuziva paamire.</v>
          </cell>
        </row>
        <row r="252">
          <cell r="A252" t="str">
            <v>BADD24</v>
          </cell>
          <cell r="B252" t="str">
            <v>My child is strong enough emotionally to handle learning about [his/her] illness.</v>
          </cell>
          <cell r="C252" t="str">
            <v>Mwana wangu anyatsosimba mupfungwa zvekukwanisa kuziva zvekuita kana akaziva nezveurwere hwake.</v>
          </cell>
          <cell r="D252" t="str">
            <v>BADD</v>
          </cell>
          <cell r="E252" t="str">
            <v>child can handle news</v>
          </cell>
          <cell r="F252">
            <v>32</v>
          </cell>
          <cell r="G252">
            <v>24</v>
          </cell>
          <cell r="H252" t="str">
            <v>agree4</v>
          </cell>
          <cell r="I252" t="str">
            <v>non-dislosed</v>
          </cell>
          <cell r="J252" t="str">
            <v>all</v>
          </cell>
          <cell r="L252" t="str">
            <v>y</v>
          </cell>
          <cell r="M252">
            <v>1</v>
          </cell>
          <cell r="O252" t="str">
            <v>My child is strong enough emotionally to handle learning about [his/her] status.</v>
          </cell>
          <cell r="P252" t="str">
            <v>Mwana wangu akanyatsosimba mupfungwa zvekukwanisa kugamuchira kana akaziva paamire.</v>
          </cell>
          <cell r="Q252" t="str">
            <v>yes</v>
          </cell>
          <cell r="R252" t="str">
            <v>yes</v>
          </cell>
          <cell r="S252" t="str">
            <v>My child is strong enough emotionally to handle learning about [his/her] status.</v>
          </cell>
          <cell r="T252" t="str">
            <v>Mwana wangu akanyatsosimba mupfungwa zvekukwanisa kugamuchira kana akaziva paamire.</v>
          </cell>
        </row>
        <row r="253">
          <cell r="A253" t="str">
            <v>BADD25</v>
          </cell>
          <cell r="B253" t="str">
            <v>Telling my child about [his/her] illness will be a process that unfolds over time.</v>
          </cell>
          <cell r="C253" t="str">
            <v>Kuudza mwana wangu nezveurwere hwake chiitiko chichaitika zvishoma nezvishoma kwenguva yakareba.</v>
          </cell>
          <cell r="D253" t="str">
            <v>BADD</v>
          </cell>
          <cell r="E253" t="str">
            <v>one time event or process</v>
          </cell>
          <cell r="F253">
            <v>54</v>
          </cell>
          <cell r="G253">
            <v>25</v>
          </cell>
          <cell r="H253" t="str">
            <v>agree4</v>
          </cell>
          <cell r="I253" t="str">
            <v>non-dislosed</v>
          </cell>
          <cell r="J253" t="str">
            <v>all</v>
          </cell>
          <cell r="L253" t="str">
            <v>y</v>
          </cell>
          <cell r="M253">
            <v>1</v>
          </cell>
          <cell r="O253" t="str">
            <v>Telling my child about [his/her] status will be a process that unfolds over time.</v>
          </cell>
          <cell r="P253" t="str">
            <v>Kuudza mwana wangu paamire chiitiko chichaitika kwenguva zvishoma nezvishoma.</v>
          </cell>
          <cell r="Q253" t="str">
            <v>yes</v>
          </cell>
          <cell r="R253" t="str">
            <v>yes</v>
          </cell>
          <cell r="S253" t="str">
            <v>Telling my child about [his/her] status will be a process that unfolds over time.</v>
          </cell>
          <cell r="T253" t="str">
            <v>Kuudza mwana wangu paamire chiitiko chichaitika kwenguva zvishoma nezvishoma.</v>
          </cell>
        </row>
        <row r="254">
          <cell r="A254" t="str">
            <v>BADD26</v>
          </cell>
          <cell r="B254" t="str">
            <v>My child's other caregiver and I feel the same way about telling our child about [his/her] illness.</v>
          </cell>
          <cell r="C254" t="str">
            <v>Ini nemumwe muchengeti wemwana wangu tinofunga zvimwe chete maererano nekuudza mwana wedu nezveurwere hwake.</v>
          </cell>
          <cell r="D254" t="str">
            <v>BADD</v>
          </cell>
          <cell r="E254" t="str">
            <v>perceived support from family for disclosure</v>
          </cell>
          <cell r="F254">
            <v>31</v>
          </cell>
          <cell r="G254">
            <v>26</v>
          </cell>
          <cell r="H254" t="str">
            <v>agree4</v>
          </cell>
          <cell r="I254" t="str">
            <v>non-dislosed</v>
          </cell>
          <cell r="J254" t="str">
            <v>all</v>
          </cell>
          <cell r="L254" t="str">
            <v>y</v>
          </cell>
          <cell r="M254">
            <v>1</v>
          </cell>
          <cell r="O254" t="str">
            <v>My child's other caregiver and I feel the same way about telling our child about [his/her] status.</v>
          </cell>
          <cell r="P254" t="str">
            <v>Mumwe muchengeti wemwana wangu pamwe chete neni tinofunga zvimwe chete maererano nekuudza mwana wedu paamire.</v>
          </cell>
          <cell r="Q254" t="str">
            <v>yes</v>
          </cell>
          <cell r="R254" t="str">
            <v>yes</v>
          </cell>
          <cell r="S254" t="str">
            <v>My child's other caregiver and I feel the same way about telling our child about [his/her] status.</v>
          </cell>
          <cell r="T254" t="str">
            <v>Mumwe muchengeti wemwana wangu pamwe chete neni tinofunga zvimwe chete maererano nekuudza mwana wedu paamire.</v>
          </cell>
        </row>
        <row r="255">
          <cell r="A255" t="str">
            <v>doesKnow_1</v>
          </cell>
          <cell r="B255" t="str">
            <v>What have YOU already told your child about [his/her] illness?</v>
          </cell>
          <cell r="C255" t="str">
            <v>Makatoudza mwana wenyu kuti chii maererano neurwere hwake?</v>
          </cell>
          <cell r="D255" t="str">
            <v>doesKnow</v>
          </cell>
          <cell r="G255" t="str">
            <v>_1</v>
          </cell>
          <cell r="M255">
            <v>1</v>
          </cell>
          <cell r="O255" t="e">
            <v>#N/A</v>
          </cell>
          <cell r="P255" t="e">
            <v>#N/A</v>
          </cell>
          <cell r="Q255" t="str">
            <v>no</v>
          </cell>
          <cell r="R255" t="str">
            <v>no</v>
          </cell>
          <cell r="S255" t="str">
            <v>What have YOU already told your child about [his/her] illness?</v>
          </cell>
          <cell r="T255" t="str">
            <v>Makatoudza mwana wenyu kuti chii maererano neurwere hwake?</v>
          </cell>
        </row>
        <row r="256">
          <cell r="A256" t="str">
            <v>doesKnow2</v>
          </cell>
          <cell r="B256" t="str">
            <v>Any details about [his/her] disease?</v>
          </cell>
          <cell r="C256" t="str">
            <v>Zvipi zvazvo zvakanangana neurwere hwake?</v>
          </cell>
          <cell r="D256" t="str">
            <v>doesKnow</v>
          </cell>
          <cell r="E256" t="str">
            <v>partial or full disclosure (actual act of)</v>
          </cell>
          <cell r="F256">
            <v>6</v>
          </cell>
          <cell r="G256">
            <v>2</v>
          </cell>
          <cell r="H256" t="str">
            <v>yndr</v>
          </cell>
          <cell r="I256" t="str">
            <v>non-dislosed</v>
          </cell>
          <cell r="J256" t="str">
            <v>all</v>
          </cell>
          <cell r="M256">
            <v>1</v>
          </cell>
          <cell r="O256" t="e">
            <v>#N/A</v>
          </cell>
          <cell r="P256" t="e">
            <v>#N/A</v>
          </cell>
          <cell r="Q256" t="str">
            <v>no</v>
          </cell>
          <cell r="R256" t="str">
            <v>no</v>
          </cell>
          <cell r="S256" t="str">
            <v>Any details about [his/her] disease?</v>
          </cell>
          <cell r="T256" t="str">
            <v>Zvipi zvazvo zvakanangana neurwere hwake?</v>
          </cell>
        </row>
        <row r="257">
          <cell r="A257" t="str">
            <v>doesKnow3</v>
          </cell>
          <cell r="B257" t="str">
            <v>That the pills [he/she] takes are medication for an illness?</v>
          </cell>
          <cell r="C257" t="str">
            <v>Kuti mapiritsi aanonwa mushonga wechirwere?</v>
          </cell>
          <cell r="D257" t="str">
            <v>doesKnow</v>
          </cell>
          <cell r="E257" t="str">
            <v>partial or full disclosure (actual act of)</v>
          </cell>
          <cell r="F257">
            <v>56</v>
          </cell>
          <cell r="G257">
            <v>3</v>
          </cell>
          <cell r="H257" t="str">
            <v>yndr</v>
          </cell>
          <cell r="I257" t="str">
            <v>non-dislosed</v>
          </cell>
          <cell r="J257" t="str">
            <v>all</v>
          </cell>
          <cell r="M257">
            <v>1</v>
          </cell>
          <cell r="O257" t="e">
            <v>#N/A</v>
          </cell>
          <cell r="P257" t="e">
            <v>#N/A</v>
          </cell>
          <cell r="Q257" t="str">
            <v>no</v>
          </cell>
          <cell r="R257" t="str">
            <v>no</v>
          </cell>
          <cell r="S257" t="str">
            <v>That the pills [he/she] takes are medication for an illness?</v>
          </cell>
          <cell r="T257" t="str">
            <v>Kuti mapiritsi aanonwa mushonga wechirwere?</v>
          </cell>
        </row>
        <row r="258">
          <cell r="A258" t="str">
            <v>doesKnow4</v>
          </cell>
          <cell r="B258" t="str">
            <v>That the illness [he/she] has is called HIV?</v>
          </cell>
          <cell r="C258" t="str">
            <v>Kuti chirwere chaainacho chinonzi HIV?</v>
          </cell>
          <cell r="D258" t="str">
            <v>doesKnow</v>
          </cell>
          <cell r="E258" t="str">
            <v>partial or full disclosure (actual act of)</v>
          </cell>
          <cell r="F258">
            <v>74</v>
          </cell>
          <cell r="G258">
            <v>4</v>
          </cell>
          <cell r="H258" t="str">
            <v>yndr</v>
          </cell>
          <cell r="I258" t="str">
            <v>non-dislosed</v>
          </cell>
          <cell r="J258" t="str">
            <v>all</v>
          </cell>
          <cell r="M258">
            <v>1</v>
          </cell>
          <cell r="O258" t="e">
            <v>#N/A</v>
          </cell>
          <cell r="P258" t="e">
            <v>#N/A</v>
          </cell>
          <cell r="Q258" t="str">
            <v>no</v>
          </cell>
          <cell r="R258" t="str">
            <v>no</v>
          </cell>
          <cell r="S258" t="str">
            <v>That the illness [he/she] has is called HIV?</v>
          </cell>
          <cell r="T258" t="str">
            <v>Kuti chirwere chaainacho chinonzi HIV?</v>
          </cell>
        </row>
        <row r="259">
          <cell r="A259" t="str">
            <v>doesKnow5</v>
          </cell>
          <cell r="B259" t="str">
            <v>The consequences and implications of being HIV positive?</v>
          </cell>
          <cell r="C259" t="str">
            <v>Zvinoitika kuburikidza nekuva kana zvazvinoreva kuva neHIV?</v>
          </cell>
          <cell r="D259" t="str">
            <v>doesKnow</v>
          </cell>
          <cell r="E259" t="str">
            <v>partial or full disclosure (actual act of)</v>
          </cell>
          <cell r="F259">
            <v>41</v>
          </cell>
          <cell r="G259">
            <v>5</v>
          </cell>
          <cell r="H259" t="str">
            <v>yndr</v>
          </cell>
          <cell r="I259" t="str">
            <v>non-dislosed</v>
          </cell>
          <cell r="J259" t="str">
            <v>all</v>
          </cell>
          <cell r="M259">
            <v>1</v>
          </cell>
          <cell r="O259" t="e">
            <v>#N/A</v>
          </cell>
          <cell r="P259" t="e">
            <v>#N/A</v>
          </cell>
          <cell r="Q259" t="str">
            <v>no</v>
          </cell>
          <cell r="R259" t="str">
            <v>no</v>
          </cell>
          <cell r="S259" t="str">
            <v>The consequences and implications of being HIV positive?</v>
          </cell>
          <cell r="T259" t="str">
            <v>Zvinoitika kuburikidza nekuva kana zvazvinoreva kuva neHIV?</v>
          </cell>
        </row>
        <row r="260">
          <cell r="A260" t="str">
            <v>doesKnow6</v>
          </cell>
          <cell r="B260" t="str">
            <v>How [he/she] was infected with HIV?</v>
          </cell>
          <cell r="C260" t="str">
            <v>Mawaniro aakaita HIV?</v>
          </cell>
          <cell r="D260" t="str">
            <v>doesKnow</v>
          </cell>
          <cell r="E260" t="str">
            <v>partial or full disclosure (actual act of)</v>
          </cell>
          <cell r="F260" t="str">
            <v>s1-2</v>
          </cell>
          <cell r="G260">
            <v>6</v>
          </cell>
          <cell r="H260" t="str">
            <v>yndr</v>
          </cell>
          <cell r="I260" t="str">
            <v>non-dislosed</v>
          </cell>
          <cell r="J260" t="str">
            <v>all</v>
          </cell>
          <cell r="M260">
            <v>1</v>
          </cell>
          <cell r="O260" t="e">
            <v>#N/A</v>
          </cell>
          <cell r="P260" t="e">
            <v>#N/A</v>
          </cell>
          <cell r="Q260" t="str">
            <v>no</v>
          </cell>
          <cell r="R260" t="str">
            <v>no</v>
          </cell>
          <cell r="S260" t="str">
            <v>How [he/she] was infected with HIV?</v>
          </cell>
          <cell r="T260" t="str">
            <v>Mawaniro aakaita HIV?</v>
          </cell>
        </row>
        <row r="261">
          <cell r="A261" t="str">
            <v>doesKnow7</v>
          </cell>
          <cell r="B261" t="str">
            <v>The fact that [he/she] could pass the infection to someone else?</v>
          </cell>
          <cell r="C261" t="str">
            <v>Kuti anokwanisa kutapurira HIV kune mumwe munhu?</v>
          </cell>
          <cell r="D261" t="str">
            <v>doesKnow</v>
          </cell>
          <cell r="E261" t="str">
            <v>partial or full disclosure (actual act of)</v>
          </cell>
          <cell r="F261">
            <v>41</v>
          </cell>
          <cell r="G261">
            <v>7</v>
          </cell>
          <cell r="H261" t="str">
            <v>yndr</v>
          </cell>
          <cell r="I261" t="str">
            <v>non-dislosed</v>
          </cell>
          <cell r="J261" t="str">
            <v>all</v>
          </cell>
          <cell r="M261">
            <v>1</v>
          </cell>
          <cell r="O261" t="e">
            <v>#N/A</v>
          </cell>
          <cell r="P261" t="e">
            <v>#N/A</v>
          </cell>
          <cell r="Q261" t="str">
            <v>no</v>
          </cell>
          <cell r="R261" t="str">
            <v>no</v>
          </cell>
          <cell r="S261" t="str">
            <v>The fact that [he/she] could pass the infection to someone else?</v>
          </cell>
          <cell r="T261" t="str">
            <v>Kuti anokwanisa kutapurira HIV kune mumwe munhu?</v>
          </cell>
        </row>
        <row r="262">
          <cell r="A262" t="str">
            <v>shouldKnow_1</v>
          </cell>
          <cell r="B262" t="str">
            <v>At this age, do you think your child should know:</v>
          </cell>
          <cell r="C262" t="str">
            <v>Pazera iri, munofunga kuti mwana wenyu anofanira kuziva:</v>
          </cell>
          <cell r="D262" t="str">
            <v>shouldKnow</v>
          </cell>
          <cell r="G262" t="str">
            <v>_1</v>
          </cell>
          <cell r="M262">
            <v>1</v>
          </cell>
          <cell r="O262">
            <v>0</v>
          </cell>
          <cell r="P262">
            <v>0</v>
          </cell>
          <cell r="Q262" t="str">
            <v>no</v>
          </cell>
          <cell r="R262" t="str">
            <v>no</v>
          </cell>
          <cell r="S262" t="str">
            <v>At this age, do you think your child should know:</v>
          </cell>
          <cell r="T262" t="str">
            <v>Pazera iri, munofunga kuti mwana wenyu anofanira kuziva:</v>
          </cell>
        </row>
        <row r="263">
          <cell r="A263" t="str">
            <v>shouldKnow1</v>
          </cell>
          <cell r="B263" t="str">
            <v>Any details about [his/her] disease?</v>
          </cell>
          <cell r="C263" t="str">
            <v>Zvipi zvazvo zvakanangana neurwere hwake?</v>
          </cell>
          <cell r="D263" t="str">
            <v>shouldKnow</v>
          </cell>
          <cell r="E263" t="str">
            <v>caregiver's beliefs regarding what child should know about illness</v>
          </cell>
          <cell r="F263">
            <v>12</v>
          </cell>
          <cell r="G263">
            <v>1</v>
          </cell>
          <cell r="H263" t="str">
            <v>yndr</v>
          </cell>
          <cell r="I263" t="str">
            <v>non-dislosed</v>
          </cell>
          <cell r="J263" t="str">
            <v>all</v>
          </cell>
          <cell r="M263">
            <v>1</v>
          </cell>
          <cell r="O263" t="str">
            <v>Any details about [his/her] status?</v>
          </cell>
          <cell r="P263" t="str">
            <v>Chero chinhu zvacho chine chekuita status hwake?</v>
          </cell>
          <cell r="Q263" t="str">
            <v>yes</v>
          </cell>
          <cell r="R263" t="str">
            <v>yes</v>
          </cell>
          <cell r="S263" t="str">
            <v>Any details about [his/her] status?</v>
          </cell>
          <cell r="T263" t="str">
            <v>Chero chinhu zvacho chine chekuita status hwake?</v>
          </cell>
        </row>
        <row r="264">
          <cell r="A264" t="str">
            <v>shouldKnow2</v>
          </cell>
          <cell r="B264" t="str">
            <v>That the pills [he/she] takes are medication for an illness?</v>
          </cell>
          <cell r="C264" t="str">
            <v>Kuti mapiritsi aanonwa mushonga wechirwere?</v>
          </cell>
          <cell r="D264" t="str">
            <v>shouldKnow</v>
          </cell>
          <cell r="E264" t="str">
            <v>caregiver's beliefs regarding what child should know about illness</v>
          </cell>
          <cell r="F264">
            <v>12</v>
          </cell>
          <cell r="G264">
            <v>2</v>
          </cell>
          <cell r="H264" t="str">
            <v>yndr</v>
          </cell>
          <cell r="I264" t="str">
            <v>non-dislosed</v>
          </cell>
          <cell r="J264" t="str">
            <v>all</v>
          </cell>
          <cell r="M264">
            <v>1</v>
          </cell>
          <cell r="O264" t="str">
            <v>That the pills [he/she] takes are medication for an illness?</v>
          </cell>
          <cell r="P264" t="str">
            <v>Kuti mapiritsi aanonwa mushonga weurwere?</v>
          </cell>
          <cell r="Q264" t="str">
            <v>yes</v>
          </cell>
          <cell r="R264" t="str">
            <v>yes</v>
          </cell>
          <cell r="S264" t="str">
            <v>That the pills [he/she] takes are medication for an illness?</v>
          </cell>
          <cell r="T264" t="str">
            <v>Kuti mapiritsi aanonwa mushonga weurwere?</v>
          </cell>
        </row>
        <row r="265">
          <cell r="A265" t="str">
            <v>shouldKnow3</v>
          </cell>
          <cell r="B265" t="str">
            <v>That the illness [he/she] has is called HIV?</v>
          </cell>
          <cell r="C265" t="str">
            <v>Kuti chirwere chaainacho chinonzi HIV?</v>
          </cell>
          <cell r="D265" t="str">
            <v>shouldKnow</v>
          </cell>
          <cell r="E265" t="str">
            <v>caregiver's beliefs regarding what child should know about illness</v>
          </cell>
          <cell r="F265">
            <v>12</v>
          </cell>
          <cell r="G265">
            <v>3</v>
          </cell>
          <cell r="H265" t="str">
            <v>yndr</v>
          </cell>
          <cell r="I265" t="str">
            <v>non-dislosed</v>
          </cell>
          <cell r="J265" t="str">
            <v>all</v>
          </cell>
          <cell r="M265">
            <v>1</v>
          </cell>
          <cell r="O265">
            <v>0</v>
          </cell>
          <cell r="P265" t="str">
            <v>Kuti urwere hwaainahwo hunonzi HIV?</v>
          </cell>
          <cell r="Q265" t="str">
            <v>no</v>
          </cell>
          <cell r="R265" t="str">
            <v>yes</v>
          </cell>
          <cell r="S265" t="str">
            <v>That the illness [he/she] has is called HIV?</v>
          </cell>
          <cell r="T265" t="str">
            <v>Kuti urwere hwaainahwo hunonzi HIV?</v>
          </cell>
        </row>
        <row r="266">
          <cell r="A266" t="str">
            <v>shouldKnow4</v>
          </cell>
          <cell r="B266" t="str">
            <v>The consequences and implications of being HIV positive?</v>
          </cell>
          <cell r="C266" t="str">
            <v>Zvinoitika kuburikidza nekuva kana zvazvinoreva kuva neHIV?</v>
          </cell>
          <cell r="D266" t="str">
            <v>shouldKnow</v>
          </cell>
          <cell r="E266" t="str">
            <v>caregiver's beliefs regarding what child should know about illness</v>
          </cell>
          <cell r="F266">
            <v>12</v>
          </cell>
          <cell r="G266">
            <v>4</v>
          </cell>
          <cell r="H266" t="str">
            <v>yndr</v>
          </cell>
          <cell r="I266" t="str">
            <v>non-dislosed</v>
          </cell>
          <cell r="J266" t="str">
            <v>all</v>
          </cell>
          <cell r="M266">
            <v>1</v>
          </cell>
          <cell r="O266">
            <v>0</v>
          </cell>
          <cell r="P266">
            <v>0</v>
          </cell>
          <cell r="Q266" t="str">
            <v>no</v>
          </cell>
          <cell r="R266" t="str">
            <v>no</v>
          </cell>
          <cell r="S266" t="str">
            <v>The consequences and implications of being HIV positive?</v>
          </cell>
          <cell r="T266" t="str">
            <v>Zvinoitika kuburikidza nekuva kana zvazvinoreva kuva neHIV?</v>
          </cell>
        </row>
        <row r="267">
          <cell r="A267" t="str">
            <v>shouldKnow5</v>
          </cell>
          <cell r="B267" t="str">
            <v>How [he/she] was infected with HIV?</v>
          </cell>
          <cell r="C267" t="str">
            <v>Mawaniro aakaita HIV?</v>
          </cell>
          <cell r="D267" t="str">
            <v>shouldKnow</v>
          </cell>
          <cell r="E267" t="str">
            <v>caregiver's beliefs regarding what child should know about illness</v>
          </cell>
          <cell r="F267">
            <v>12</v>
          </cell>
          <cell r="G267">
            <v>5</v>
          </cell>
          <cell r="H267" t="str">
            <v>yndr</v>
          </cell>
          <cell r="I267" t="str">
            <v>non-dislosed</v>
          </cell>
          <cell r="J267" t="str">
            <v>all</v>
          </cell>
          <cell r="M267">
            <v>1</v>
          </cell>
          <cell r="O267">
            <v>0</v>
          </cell>
          <cell r="P267">
            <v>0</v>
          </cell>
          <cell r="Q267" t="str">
            <v>no</v>
          </cell>
          <cell r="R267" t="str">
            <v>no</v>
          </cell>
          <cell r="S267" t="str">
            <v>How [he/she] was infected with HIV?</v>
          </cell>
          <cell r="T267" t="str">
            <v>Mawaniro aakaita HIV?</v>
          </cell>
        </row>
        <row r="268">
          <cell r="A268" t="str">
            <v>shouldKnow6</v>
          </cell>
          <cell r="B268" t="str">
            <v>The fact that [he/she] could pass the infection to someone else?</v>
          </cell>
          <cell r="C268" t="str">
            <v>Kuti anokwanisa kutapurira HIV kune mumwe munhu?</v>
          </cell>
          <cell r="D268" t="str">
            <v>shouldKnow</v>
          </cell>
          <cell r="E268" t="str">
            <v>caregiver's beliefs regarding what child should know about illness</v>
          </cell>
          <cell r="F268">
            <v>12</v>
          </cell>
          <cell r="G268">
            <v>6</v>
          </cell>
          <cell r="H268" t="str">
            <v>yndr</v>
          </cell>
          <cell r="I268" t="str">
            <v>non-dislosed</v>
          </cell>
          <cell r="J268" t="str">
            <v>all</v>
          </cell>
          <cell r="M268">
            <v>1</v>
          </cell>
          <cell r="O268">
            <v>0</v>
          </cell>
          <cell r="P268" t="str">
            <v>Kuti anokwanisa kutapurira HIV kune mumwewo munhu?</v>
          </cell>
          <cell r="Q268" t="str">
            <v>no</v>
          </cell>
          <cell r="R268" t="str">
            <v>yes</v>
          </cell>
          <cell r="S268" t="str">
            <v>The fact that [he/she] could pass the infection to someone else?</v>
          </cell>
          <cell r="T268" t="str">
            <v>Kuti anokwanisa kutapurira HIV kune mumwewo munhu?</v>
          </cell>
        </row>
        <row r="269">
          <cell r="A269" t="str">
            <v>shouldKnow7</v>
          </cell>
          <cell r="B269" t="str">
            <v>Does your child's school teach students about HIV?</v>
          </cell>
          <cell r="C269" t="str">
            <v>Chikoro chemwana wenyu chinodzidzisa here vana maererano nehutachiwana hweHIV?</v>
          </cell>
          <cell r="D269" t="str">
            <v>shouldKnow</v>
          </cell>
          <cell r="E269" t="str">
            <v>school teaches about HIV</v>
          </cell>
          <cell r="F269">
            <v>22</v>
          </cell>
          <cell r="G269">
            <v>7</v>
          </cell>
          <cell r="H269" t="str">
            <v>yndr</v>
          </cell>
          <cell r="I269" t="str">
            <v>non-dislosed</v>
          </cell>
          <cell r="J269" t="str">
            <v>all</v>
          </cell>
          <cell r="M269">
            <v>1</v>
          </cell>
          <cell r="O269">
            <v>0</v>
          </cell>
          <cell r="P269">
            <v>0</v>
          </cell>
          <cell r="Q269" t="str">
            <v>no</v>
          </cell>
          <cell r="R269" t="str">
            <v>no</v>
          </cell>
          <cell r="S269" t="str">
            <v>Does your child's school teach students about HIV?</v>
          </cell>
          <cell r="T269" t="str">
            <v>Chikoro chemwana wenyu chinodzidzisa here vana maererano nehutachiwana hweHIV?</v>
          </cell>
        </row>
        <row r="270">
          <cell r="A270" t="str">
            <v>shouldKnow8</v>
          </cell>
          <cell r="B270" t="str">
            <v>Do you think schools should teach children about HIV?</v>
          </cell>
          <cell r="C270" t="str">
            <v>Munofunga kuti zvikoro zvinofanira kudzidzisa here vana maererano nezveHIV?</v>
          </cell>
          <cell r="D270" t="str">
            <v>shouldKnow</v>
          </cell>
          <cell r="E270" t="str">
            <v>school teaches about HIV</v>
          </cell>
          <cell r="F270">
            <v>12</v>
          </cell>
          <cell r="G270">
            <v>8</v>
          </cell>
          <cell r="H270" t="str">
            <v>yndr</v>
          </cell>
          <cell r="I270" t="str">
            <v>non-dislosed</v>
          </cell>
          <cell r="J270" t="str">
            <v>all</v>
          </cell>
          <cell r="M270">
            <v>1</v>
          </cell>
          <cell r="O270">
            <v>0</v>
          </cell>
          <cell r="P270">
            <v>0</v>
          </cell>
          <cell r="Q270" t="str">
            <v>no</v>
          </cell>
          <cell r="R270" t="str">
            <v>no</v>
          </cell>
          <cell r="S270" t="str">
            <v>Do you think schools should teach children about HIV?</v>
          </cell>
          <cell r="T270" t="str">
            <v>Munofunga kuti zvikoro zvinofanira kudzidzisa here vana maererano nezveHIV?</v>
          </cell>
        </row>
        <row r="271">
          <cell r="A271" t="str">
            <v>PDB1</v>
          </cell>
          <cell r="B271" t="str">
            <v>Have you begun to assess your child's readiness to learn about [his/her] illness?</v>
          </cell>
          <cell r="C271" t="str">
            <v>Makatotanga here kuongorora kuti mwana wenyu agadzirira here kuziva nezveurwere hwake?</v>
          </cell>
          <cell r="D271" t="str">
            <v>PDB</v>
          </cell>
          <cell r="G271">
            <v>1</v>
          </cell>
          <cell r="H271" t="str">
            <v>yndr</v>
          </cell>
          <cell r="I271" t="str">
            <v>non-dislosed</v>
          </cell>
          <cell r="J271" t="str">
            <v>all</v>
          </cell>
          <cell r="M271">
            <v>1</v>
          </cell>
          <cell r="O271" t="str">
            <v>Have you begun to assess your child's readiness to learn about [his/her] status?</v>
          </cell>
          <cell r="P271" t="str">
            <v>Makatotanga here kuongorora kuti mwana wenyu agadzirira zvakadii kuziva paamire?</v>
          </cell>
          <cell r="Q271" t="str">
            <v>yes</v>
          </cell>
          <cell r="R271" t="str">
            <v>yes</v>
          </cell>
          <cell r="S271" t="str">
            <v>Have you begun to assess your child's readiness to learn about [his/her] status?</v>
          </cell>
          <cell r="T271" t="str">
            <v>Makatotanga here kuongorora kuti mwana wenyu agadzirira zvakadii kuziva paamire?</v>
          </cell>
        </row>
        <row r="272">
          <cell r="A272" t="str">
            <v>PDB2</v>
          </cell>
          <cell r="B272" t="str">
            <v>When do you want your child to learn about [his/her] illness?</v>
          </cell>
          <cell r="C272" t="str">
            <v>Munoda kuti mwana wenyu azive nezveurwere hwake rinhi?</v>
          </cell>
          <cell r="D272" t="str">
            <v>PDB</v>
          </cell>
          <cell r="E272" t="str">
            <v>set a timeline for disclosure</v>
          </cell>
          <cell r="F272">
            <v>57</v>
          </cell>
          <cell r="G272">
            <v>2</v>
          </cell>
          <cell r="H272" t="str">
            <v>when</v>
          </cell>
          <cell r="I272" t="str">
            <v>non-dislosed</v>
          </cell>
          <cell r="J272" t="str">
            <v>all</v>
          </cell>
          <cell r="M272">
            <v>1</v>
          </cell>
          <cell r="O272" t="str">
            <v>When do you want your child to learn about [his/her] status?</v>
          </cell>
          <cell r="P272" t="str">
            <v>Munoda kuti mwana wenyu azive paamire rinhi?</v>
          </cell>
          <cell r="Q272" t="str">
            <v>yes</v>
          </cell>
          <cell r="R272" t="str">
            <v>yes</v>
          </cell>
          <cell r="S272" t="str">
            <v>When do you want your child to learn about [his/her] status?</v>
          </cell>
          <cell r="T272" t="str">
            <v>Munoda kuti mwana wenyu azive paamire rinhi?</v>
          </cell>
        </row>
        <row r="273">
          <cell r="A273" t="str">
            <v>PDB3</v>
          </cell>
          <cell r="B273" t="str">
            <v>How do you want your child to learn about [his/her] illness?</v>
          </cell>
          <cell r="C273" t="str">
            <v>Munoda kuti mwana wenyu azive nezveurwere hwake sei?</v>
          </cell>
          <cell r="D273" t="str">
            <v>PDB</v>
          </cell>
          <cell r="E273" t="str">
            <v>caregiver is preparing for disclosure</v>
          </cell>
          <cell r="F273">
            <v>57</v>
          </cell>
          <cell r="G273">
            <v>3</v>
          </cell>
          <cell r="H273" t="str">
            <v>how</v>
          </cell>
          <cell r="I273" t="str">
            <v>non-dislosed</v>
          </cell>
          <cell r="J273" t="str">
            <v>all</v>
          </cell>
          <cell r="M273">
            <v>1</v>
          </cell>
          <cell r="O273" t="str">
            <v>How do you want your child to learn about [his/her] status?</v>
          </cell>
          <cell r="P273" t="str">
            <v>Munoda kuti mwana wenyu azive paamire sei?</v>
          </cell>
          <cell r="Q273" t="str">
            <v>yes</v>
          </cell>
          <cell r="R273" t="str">
            <v>yes</v>
          </cell>
          <cell r="S273" t="str">
            <v>How do you want your child to learn about [his/her] status?</v>
          </cell>
          <cell r="T273" t="str">
            <v>Munoda kuti mwana wenyu azive paamire sei?</v>
          </cell>
        </row>
        <row r="274">
          <cell r="A274" t="str">
            <v>PDB4</v>
          </cell>
          <cell r="B274" t="str">
            <v>Do you have a plan for telling your child about [his/her] illness?</v>
          </cell>
          <cell r="C274" t="str">
            <v>Mune urongwa here hwekuudza mwana wenyu nezveurwere hwake?</v>
          </cell>
          <cell r="D274" t="str">
            <v>PDB</v>
          </cell>
          <cell r="E274" t="str">
            <v>created a plan</v>
          </cell>
          <cell r="F274">
            <v>57</v>
          </cell>
          <cell r="G274">
            <v>4</v>
          </cell>
          <cell r="H274" t="str">
            <v>yndr</v>
          </cell>
          <cell r="I274" t="str">
            <v>non-dislosed</v>
          </cell>
          <cell r="J274" t="str">
            <v>all</v>
          </cell>
          <cell r="M274">
            <v>1</v>
          </cell>
          <cell r="O274" t="str">
            <v>Do you have a plan for telling your child about [his/her] status?</v>
          </cell>
          <cell r="P274" t="str">
            <v>Mune urongwa here hwekuudza mwana wenyu paamire?</v>
          </cell>
          <cell r="Q274" t="str">
            <v>yes</v>
          </cell>
          <cell r="R274" t="str">
            <v>yes</v>
          </cell>
          <cell r="S274" t="str">
            <v>Do you have a plan for telling your child about [his/her] status?</v>
          </cell>
          <cell r="T274" t="str">
            <v>Mune urongwa here hwekuudza mwana wenyu paamire?</v>
          </cell>
        </row>
        <row r="275">
          <cell r="A275" t="str">
            <v>PDB5</v>
          </cell>
          <cell r="B275" t="str">
            <v>How likely is it that you will follow through on your plan?</v>
          </cell>
          <cell r="C275" t="str">
            <v>Zvingaitike zvakadii kuti muchatevedzera urongwa hwenyu?</v>
          </cell>
          <cell r="D275" t="str">
            <v>PDB</v>
          </cell>
          <cell r="E275" t="str">
            <v>created a plan</v>
          </cell>
          <cell r="F275">
            <v>57</v>
          </cell>
          <cell r="G275">
            <v>5</v>
          </cell>
          <cell r="H275" t="str">
            <v>likely4</v>
          </cell>
          <cell r="I275" t="str">
            <v>non-dislosed</v>
          </cell>
          <cell r="J275" t="str">
            <v>all</v>
          </cell>
          <cell r="M275">
            <v>1</v>
          </cell>
          <cell r="O275">
            <v>0</v>
          </cell>
          <cell r="P275" t="str">
            <v>Pane mukana wakadii wekuti muchatevedzera urongwa hwenyu?</v>
          </cell>
          <cell r="Q275" t="str">
            <v>no</v>
          </cell>
          <cell r="R275" t="str">
            <v>yes</v>
          </cell>
          <cell r="S275" t="str">
            <v>How likely is it that you will follow through on your plan?</v>
          </cell>
          <cell r="T275" t="str">
            <v>Pane mukana wakadii wekuti muchatevedzera urongwa hwenyu?</v>
          </cell>
        </row>
        <row r="276">
          <cell r="A276" t="str">
            <v>PDB6</v>
          </cell>
          <cell r="B276" t="str">
            <v>Have you taken any steps to prepare for your child to learn about [his/her] illness?</v>
          </cell>
          <cell r="C276" t="str">
            <v>Pane matanho amakatora here pakugadzirira mwana wenyu kuti azive nezveurwere hwake?</v>
          </cell>
          <cell r="D276" t="str">
            <v>PDB</v>
          </cell>
          <cell r="E276" t="str">
            <v>caregiver is preparing for disclosure</v>
          </cell>
          <cell r="F276">
            <v>57</v>
          </cell>
          <cell r="G276">
            <v>6</v>
          </cell>
          <cell r="H276" t="str">
            <v>yndr</v>
          </cell>
          <cell r="I276" t="str">
            <v>non-dislosed</v>
          </cell>
          <cell r="J276" t="str">
            <v>all</v>
          </cell>
          <cell r="M276">
            <v>1</v>
          </cell>
          <cell r="O276" t="str">
            <v>Have you taken any steps to prepare for your child to learn about [his/her] status?</v>
          </cell>
          <cell r="P276" t="str">
            <v>Pane matanho amakatora here pakugadzirira mwana wenyu kuti azive paamire?</v>
          </cell>
          <cell r="Q276" t="str">
            <v>yes</v>
          </cell>
          <cell r="R276" t="str">
            <v>yes</v>
          </cell>
          <cell r="S276" t="str">
            <v>Have you taken any steps to prepare for your child to learn about [his/her] status?</v>
          </cell>
          <cell r="T276" t="str">
            <v>Pane matanho amakatora here pakugadzirira mwana wenyu kuti azive paamire?</v>
          </cell>
        </row>
        <row r="277">
          <cell r="A277" t="str">
            <v>PDB7</v>
          </cell>
          <cell r="B277" t="str">
            <v>Have you discussed the possibility of telling your child about [his/her] illness with a doctor, nurse, or counselor?</v>
          </cell>
          <cell r="C277" t="str">
            <v>Makambokurukura here nezvemukana wekuudza mwana wenyu nezveurwere hwake nachiremba, mukoti kana chipangamazano?</v>
          </cell>
          <cell r="D277" t="str">
            <v>PDB</v>
          </cell>
          <cell r="E277" t="str">
            <v>caregiver discussed disclosure with health workers</v>
          </cell>
          <cell r="F277">
            <v>57</v>
          </cell>
          <cell r="G277">
            <v>7</v>
          </cell>
          <cell r="H277" t="str">
            <v>yndr</v>
          </cell>
          <cell r="I277" t="str">
            <v>non-dislosed</v>
          </cell>
          <cell r="J277" t="str">
            <v>all</v>
          </cell>
          <cell r="M277">
            <v>1</v>
          </cell>
          <cell r="O277" t="str">
            <v>Have you discussed the possibility of telling your child about [his/her] status with a doctor, nurse, or counselor?</v>
          </cell>
          <cell r="P277" t="str">
            <v>Makambokurukura here nezvekukwanisika kwekuudza mwana wenyu paamire nachiremba, mukoti kana chipangamazano?</v>
          </cell>
          <cell r="Q277" t="str">
            <v>yes</v>
          </cell>
          <cell r="R277" t="str">
            <v>yes</v>
          </cell>
          <cell r="S277" t="str">
            <v>Have you discussed the possibility of telling your child about [his/her] status with a doctor, nurse, or counselor?</v>
          </cell>
          <cell r="T277" t="str">
            <v>Makambokurukura here nezvekukwanisika kwekuudza mwana wenyu paamire nachiremba, mukoti kana chipangamazano?</v>
          </cell>
        </row>
        <row r="278">
          <cell r="A278" t="str">
            <v>mightKnow_1</v>
          </cell>
          <cell r="B278" t="str">
            <v>Sometimes kids know things long before caregivers tell them. Please tell me how likely it is that your child knows the following things:</v>
          </cell>
          <cell r="C278" t="str">
            <v>Dzimwe nguva vana vanoziva zvinhu vachengeti vavo vasati vavaudza. Ndapota ndiudzeiwo kuti zvingaitike zvakadii kuti mwana wenyu anoziva zvinotevera:</v>
          </cell>
          <cell r="D278" t="str">
            <v>mightKnow</v>
          </cell>
          <cell r="G278" t="str">
            <v>_1</v>
          </cell>
          <cell r="I278" t="str">
            <v>non-dislosed</v>
          </cell>
          <cell r="J278" t="str">
            <v>all</v>
          </cell>
          <cell r="M278">
            <v>1</v>
          </cell>
          <cell r="O278" t="e">
            <v>#N/A</v>
          </cell>
          <cell r="P278" t="e">
            <v>#N/A</v>
          </cell>
          <cell r="Q278" t="str">
            <v>no</v>
          </cell>
          <cell r="R278" t="str">
            <v>no</v>
          </cell>
          <cell r="S278" t="str">
            <v>Sometimes kids know things long before caregivers tell them. Please tell me how likely it is that your child knows the following things:</v>
          </cell>
          <cell r="T278" t="str">
            <v>Dzimwe nguva vana vanoziva zvinhu vachengeti vavo vasati vavaudza. Ndapota ndiudzeiwo kuti zvingaitike zvakadii kuti mwana wenyu anoziva zvinotevera:</v>
          </cell>
        </row>
        <row r="279">
          <cell r="A279" t="str">
            <v>mightKnow1</v>
          </cell>
          <cell r="B279" t="str">
            <v>How likely is it that your child suspects that [he/she] might be sick?</v>
          </cell>
          <cell r="C279" t="str">
            <v>Zvingaitike zvakadii kuti mwana wenyu anofungidzira kuti angangodaro achirwara?</v>
          </cell>
          <cell r="D279" t="str">
            <v>mightKnow</v>
          </cell>
          <cell r="E279" t="str">
            <v>child seems to know already</v>
          </cell>
          <cell r="F279">
            <v>6</v>
          </cell>
          <cell r="G279">
            <v>1</v>
          </cell>
          <cell r="H279" t="str">
            <v>likely4</v>
          </cell>
          <cell r="I279" t="str">
            <v>non-dislosed</v>
          </cell>
          <cell r="J279" t="str">
            <v>all</v>
          </cell>
          <cell r="M279">
            <v>1</v>
          </cell>
          <cell r="O279" t="e">
            <v>#N/A</v>
          </cell>
          <cell r="P279" t="e">
            <v>#N/A</v>
          </cell>
          <cell r="Q279" t="str">
            <v>no</v>
          </cell>
          <cell r="R279" t="str">
            <v>no</v>
          </cell>
          <cell r="S279" t="str">
            <v>How likely is it that your child suspects that [he/she] might be sick?</v>
          </cell>
          <cell r="T279" t="str">
            <v>Zvingaitike zvakadii kuti mwana wenyu anofungidzira kuti angangodaro achirwara?</v>
          </cell>
        </row>
        <row r="280">
          <cell r="A280" t="str">
            <v>mightKnow2</v>
          </cell>
          <cell r="B280" t="str">
            <v>How likely is it that your child already knows that [he/she] is HIV positive?</v>
          </cell>
          <cell r="C280" t="str">
            <v>Zvingaitike zvakadii kuti mwana wenyu anotoziva nechekare kuti ane HIV?</v>
          </cell>
          <cell r="D280" t="str">
            <v>mightKnow</v>
          </cell>
          <cell r="E280" t="str">
            <v>child seems to know already</v>
          </cell>
          <cell r="F280">
            <v>6</v>
          </cell>
          <cell r="G280">
            <v>2</v>
          </cell>
          <cell r="H280" t="str">
            <v>likely4</v>
          </cell>
          <cell r="I280" t="str">
            <v>non-dislosed</v>
          </cell>
          <cell r="J280" t="str">
            <v>all</v>
          </cell>
          <cell r="M280">
            <v>1</v>
          </cell>
          <cell r="O280" t="e">
            <v>#N/A</v>
          </cell>
          <cell r="P280" t="e">
            <v>#N/A</v>
          </cell>
          <cell r="Q280" t="str">
            <v>no</v>
          </cell>
          <cell r="R280" t="str">
            <v>no</v>
          </cell>
          <cell r="S280" t="str">
            <v>How likely is it that your child already knows that [he/she] is HIV positive?</v>
          </cell>
          <cell r="T280" t="str">
            <v>Zvingaitike zvakadii kuti mwana wenyu anotoziva nechekare kuti ane HIV?</v>
          </cell>
        </row>
        <row r="281">
          <cell r="A281" t="str">
            <v>mightKnow3</v>
          </cell>
          <cell r="B281" t="str">
            <v>How likely is it that your child already knows how [he/she] was infected?</v>
          </cell>
          <cell r="C281" t="str">
            <v>Zvingaitike zvakadii kuti mwana wenyu anotoziva nechekare kuti akawana HIV sei?</v>
          </cell>
          <cell r="D281" t="str">
            <v>mightKnow</v>
          </cell>
          <cell r="E281" t="str">
            <v>child seems to know already</v>
          </cell>
          <cell r="F281">
            <v>5</v>
          </cell>
          <cell r="G281">
            <v>3</v>
          </cell>
          <cell r="H281" t="str">
            <v>likely4</v>
          </cell>
          <cell r="I281" t="str">
            <v>non-dislosed</v>
          </cell>
          <cell r="J281" t="str">
            <v>all</v>
          </cell>
          <cell r="M281">
            <v>1</v>
          </cell>
          <cell r="O281" t="e">
            <v>#N/A</v>
          </cell>
          <cell r="P281" t="e">
            <v>#N/A</v>
          </cell>
          <cell r="Q281" t="str">
            <v>no</v>
          </cell>
          <cell r="R281" t="str">
            <v>no</v>
          </cell>
          <cell r="S281" t="str">
            <v>How likely is it that your child already knows how [he/she] was infected?</v>
          </cell>
          <cell r="T281" t="str">
            <v>Zvingaitike zvakadii kuti mwana wenyu anotoziva nechekare kuti akawana HIV sei?</v>
          </cell>
        </row>
        <row r="282">
          <cell r="A282" t="str">
            <v>mightKnow4</v>
          </cell>
          <cell r="B282" t="str">
            <v>How likely is it that your child already knows about your illness?</v>
          </cell>
          <cell r="C282" t="str">
            <v>Pane mukana wakadii wekuti mwana wenyu ave kutoziva nezvehurwere hwenyu?</v>
          </cell>
          <cell r="D282" t="str">
            <v>mightKnow</v>
          </cell>
          <cell r="E282" t="str">
            <v>child seems to know already</v>
          </cell>
          <cell r="F282">
            <v>5</v>
          </cell>
          <cell r="G282">
            <v>4</v>
          </cell>
          <cell r="H282" t="str">
            <v>likely4</v>
          </cell>
          <cell r="I282" t="str">
            <v>non-dislosed</v>
          </cell>
          <cell r="J282" t="str">
            <v>all</v>
          </cell>
          <cell r="M282">
            <v>1</v>
          </cell>
          <cell r="N282" t="str">
            <v>if HIV positive</v>
          </cell>
          <cell r="O282" t="e">
            <v>#N/A</v>
          </cell>
          <cell r="P282" t="e">
            <v>#N/A</v>
          </cell>
          <cell r="Q282" t="str">
            <v>no</v>
          </cell>
          <cell r="R282" t="str">
            <v>no</v>
          </cell>
          <cell r="S282" t="str">
            <v>How likely is it that your child already knows about your illness?</v>
          </cell>
          <cell r="T282" t="str">
            <v>Pane mukana wakadii wekuti mwana wenyu ave kutoziva nezvehurwere hwenyu?</v>
          </cell>
        </row>
        <row r="283">
          <cell r="A283" t="str">
            <v>BADD27a</v>
          </cell>
          <cell r="B283" t="str">
            <v xml:space="preserve">Deciding if, when, and how to tell your child about their illness is a very personal decision. I'm not here to convince you to do anything, but I would like to know, overall, how ready you are to tell your child. So imagine a ladder with 10 steps again. </v>
          </cell>
          <cell r="C283" t="str">
            <v>Sarudzo yekuti muchaudza mwana wenyu here, rinhi uye sei nezveurwere hwake isarudzo yenyu imi pachezvenyu. Handisi pano kukuudzai zvekuita, asi ndiri kungoda kuziva kuti magadzirira zvakadii kuudza mwana wenyu. Itai zvakare semuri kuona manera 10.</v>
          </cell>
          <cell r="D283" t="str">
            <v>BADD</v>
          </cell>
          <cell r="E283" t="str">
            <v>caregiver is preparing for disclosure</v>
          </cell>
          <cell r="F283">
            <v>57</v>
          </cell>
          <cell r="G283" t="str">
            <v>27a</v>
          </cell>
          <cell r="I283" t="str">
            <v>non-dislosed</v>
          </cell>
          <cell r="J283" t="str">
            <v>all</v>
          </cell>
          <cell r="M283">
            <v>1</v>
          </cell>
          <cell r="O283" t="str">
            <v xml:space="preserve">Deciding if, when, and how to tell your child about their status is a very personal decision. I'm not here to convince you to do anything, but I would like to know, overall, how ready you are to tell your child. So imagine a ladder with 10 steps again. </v>
          </cell>
          <cell r="P283" t="str">
            <v>Sarudzo yekuti muchaudza mwana wenyu here, rinhi uye sei paamire isarudzo yenyu imi pachezvenyu. Handisi pano kukuudzai zvekuita, asi ndiri kungoda kuziva kuti magadzirira zvakadii kuudza mwana wenyu. Itai  semuri kuona manera ane matanho gumi (10) zvakare.</v>
          </cell>
          <cell r="Q283" t="str">
            <v>yes</v>
          </cell>
          <cell r="R283" t="str">
            <v>yes</v>
          </cell>
          <cell r="S283" t="str">
            <v xml:space="preserve">Deciding if, when, and how to tell your child about their status is a very personal decision. I'm not here to convince you to do anything, but I would like to know, overall, how ready you are to tell your child. So imagine a ladder with 10 steps again. </v>
          </cell>
          <cell r="T283" t="str">
            <v>Sarudzo yekuti muchaudza mwana wenyu here, rinhi uye sei paamire isarudzo yenyu imi pachezvenyu. Handisi pano kukuudzai zvekuita, asi ndiri kungoda kuziva kuti magadzirira zvakadii kuudza mwana wenyu. Itai  semuri kuona manera ane matanho gumi (10) zvakare.</v>
          </cell>
        </row>
        <row r="284">
          <cell r="A284" t="str">
            <v>BADD27b</v>
          </cell>
          <cell r="B284" t="str">
            <v xml:space="preserve">On the first step, 1, are caregivers who are not at all ready to tell the child. On the top step, 10, are caregivers who are so ready that they might tell the child any day now. </v>
          </cell>
          <cell r="C284" t="str">
            <v>Padanho rekutanga, 1, pane vachengeti vevana vasati vagadzirira zvachose kuudza mwana wavo. Padanho repamusoro, 10, pane vachengeti vevana vanyatsogadzirira zvekuti vanokwanisa kuudza mwana wavo chero zuva ripi zvaro.</v>
          </cell>
          <cell r="D284" t="str">
            <v>BADD</v>
          </cell>
          <cell r="E284" t="str">
            <v>caregiver is preparing for disclosure</v>
          </cell>
          <cell r="F284">
            <v>57</v>
          </cell>
          <cell r="G284" t="str">
            <v>27b</v>
          </cell>
          <cell r="I284" t="str">
            <v>non-dislosed</v>
          </cell>
          <cell r="J284" t="str">
            <v>all</v>
          </cell>
          <cell r="M284">
            <v>1</v>
          </cell>
          <cell r="O284">
            <v>0</v>
          </cell>
          <cell r="P284">
            <v>0</v>
          </cell>
          <cell r="Q284" t="str">
            <v>no</v>
          </cell>
          <cell r="R284" t="str">
            <v>no</v>
          </cell>
          <cell r="S284" t="str">
            <v xml:space="preserve">On the first step, 1, are caregivers who are not at all ready to tell the child. On the top step, 10, are caregivers who are so ready that they might tell the child any day now. </v>
          </cell>
          <cell r="T284" t="str">
            <v>Padanho rekutanga, 1, pane vachengeti vevana vasati vagadzirira zvachose kuudza mwana wavo. Padanho repamusoro, 10, pane vachengeti vevana vanyatsogadzirira zvekuti vanokwanisa kuudza mwana wavo chero zuva ripi zvaro.</v>
          </cell>
        </row>
        <row r="285">
          <cell r="A285" t="str">
            <v>BADD27</v>
          </cell>
          <cell r="B285" t="str">
            <v>You can pick any number from 1 to 10. How ready are you to tell your child about [his/her] illness?</v>
          </cell>
          <cell r="C285" t="str">
            <v>Munokwanisa kusarudza nhamba ipi zvayo kubva pa1 kusvika pa10. Magadzirira zvakadii kuudza mwana wenyu nezveurwere hwake?</v>
          </cell>
          <cell r="D285" t="str">
            <v>BADD</v>
          </cell>
          <cell r="E285" t="str">
            <v>caregiver is preparing for disclosure</v>
          </cell>
          <cell r="F285">
            <v>57</v>
          </cell>
          <cell r="G285">
            <v>27</v>
          </cell>
          <cell r="H285" t="str">
            <v>ladder10</v>
          </cell>
          <cell r="I285" t="str">
            <v>non-dislosed</v>
          </cell>
          <cell r="J285" t="str">
            <v>all</v>
          </cell>
          <cell r="M285">
            <v>1</v>
          </cell>
          <cell r="O285" t="str">
            <v>You can pick any number from 1 to 10. How ready are you to tell your child about [his/her] status?</v>
          </cell>
          <cell r="P285" t="str">
            <v>Munokwanisa kusarudza nhamba ipi zvayo kubva pa1 kusvika pa10. Magadzirira zvakadii kuudza mwana wenyu paamire?</v>
          </cell>
          <cell r="Q285" t="str">
            <v>yes</v>
          </cell>
          <cell r="R285" t="str">
            <v>yes</v>
          </cell>
          <cell r="S285" t="str">
            <v>You can pick any number from 1 to 10. How ready are you to tell your child about [his/her] status?</v>
          </cell>
          <cell r="T285" t="str">
            <v>Munokwanisa kusarudza nhamba ipi zvayo kubva pa1 kusvika pa10. Magadzirira zvakadii kuudza mwana wenyu paamire?</v>
          </cell>
        </row>
        <row r="286">
          <cell r="A286" t="str">
            <v>CH_i1</v>
          </cell>
          <cell r="B286" t="str">
            <v>Now I would like to ask about your child's health.</v>
          </cell>
          <cell r="C286" t="str">
            <v>Parizvino ndava kuda kubvunzai maererano nehutano hwemwana wenyu</v>
          </cell>
          <cell r="D286" t="str">
            <v>CH</v>
          </cell>
          <cell r="G286" t="str">
            <v>_i1</v>
          </cell>
          <cell r="M286">
            <v>1</v>
          </cell>
          <cell r="O286">
            <v>0</v>
          </cell>
          <cell r="P286">
            <v>0</v>
          </cell>
          <cell r="Q286" t="str">
            <v>no</v>
          </cell>
          <cell r="R286" t="str">
            <v>no</v>
          </cell>
          <cell r="S286" t="str">
            <v>Now I would like to ask about your child's health.</v>
          </cell>
          <cell r="T286" t="str">
            <v>Parizvino ndava kuda kubvunzai maererano nehutano hwemwana wenyu</v>
          </cell>
        </row>
        <row r="287">
          <cell r="A287" t="str">
            <v>CH1</v>
          </cell>
          <cell r="B287" t="str">
            <v>Who collects medication for your child?</v>
          </cell>
          <cell r="C287" t="str">
            <v>Ndiani anonotora mishonga yemwana wenyu?</v>
          </cell>
          <cell r="D287" t="str">
            <v>CH</v>
          </cell>
          <cell r="E287" t="str">
            <v>child collects own meds</v>
          </cell>
          <cell r="F287" t="str">
            <v>s1-3</v>
          </cell>
          <cell r="G287">
            <v>1</v>
          </cell>
          <cell r="H287" t="str">
            <v>who</v>
          </cell>
          <cell r="I287" t="str">
            <v>all</v>
          </cell>
          <cell r="J287" t="str">
            <v>all</v>
          </cell>
          <cell r="M287">
            <v>1</v>
          </cell>
          <cell r="O287">
            <v>0</v>
          </cell>
          <cell r="P287">
            <v>0</v>
          </cell>
          <cell r="Q287" t="str">
            <v>no</v>
          </cell>
          <cell r="R287" t="str">
            <v>no</v>
          </cell>
          <cell r="S287" t="str">
            <v>Who collects medication for your child?</v>
          </cell>
          <cell r="T287" t="str">
            <v>Ndiani anonotora mishonga yemwana wenyu?</v>
          </cell>
        </row>
        <row r="288">
          <cell r="A288" t="str">
            <v>CH2</v>
          </cell>
          <cell r="B288" t="str">
            <v>In the past two weeks, how many days was your child unable to play, learn, or do household chores because [he/she] was sick?</v>
          </cell>
          <cell r="C288" t="str">
            <v>MuMASVONDO MAVIRI apfuura, mazuva mangani ayo mwana wenyu aitadza kutamba, kudzidza kana kuita mabasa epamba nekuda kwekuti airwara?</v>
          </cell>
          <cell r="D288" t="str">
            <v>CH</v>
          </cell>
          <cell r="E288" t="str">
            <v>child health status</v>
          </cell>
          <cell r="F288">
            <v>19</v>
          </cell>
          <cell r="G288">
            <v>2</v>
          </cell>
          <cell r="H288" t="str">
            <v>days</v>
          </cell>
          <cell r="I288" t="str">
            <v>all</v>
          </cell>
          <cell r="J288" t="str">
            <v>all</v>
          </cell>
          <cell r="M288">
            <v>1</v>
          </cell>
          <cell r="O288">
            <v>0</v>
          </cell>
          <cell r="P288">
            <v>0</v>
          </cell>
          <cell r="Q288" t="str">
            <v>no</v>
          </cell>
          <cell r="R288" t="str">
            <v>no</v>
          </cell>
          <cell r="S288" t="str">
            <v>In the past two weeks, how many days was your child unable to play, learn, or do household chores because [he/she] was sick?</v>
          </cell>
          <cell r="T288" t="str">
            <v>MuMASVONDO MAVIRI apfuura, mazuva mangani ayo mwana wenyu aitadza kutamba, kudzidza kana kuita mabasa epamba nekuda kwekuti airwara?</v>
          </cell>
        </row>
        <row r="289">
          <cell r="A289" t="str">
            <v>CH3</v>
          </cell>
          <cell r="B289" t="str">
            <v>How often does your child forget or refuse to take [his/her] medication?</v>
          </cell>
          <cell r="C289" t="str">
            <v>Mwana wenyu anokanganwa kana kuramba kutora mishonga yake kakawanda zvakadii?</v>
          </cell>
          <cell r="D289" t="str">
            <v>CH</v>
          </cell>
          <cell r="E289" t="str">
            <v>child adherence to meds</v>
          </cell>
          <cell r="F289">
            <v>65</v>
          </cell>
          <cell r="G289">
            <v>3</v>
          </cell>
          <cell r="H289" t="str">
            <v>nrso</v>
          </cell>
          <cell r="I289" t="str">
            <v>all</v>
          </cell>
          <cell r="J289" t="str">
            <v>all</v>
          </cell>
          <cell r="M289">
            <v>1</v>
          </cell>
          <cell r="O289">
            <v>0</v>
          </cell>
          <cell r="P289" t="str">
            <v>Mwana wenyu anowanzokanganwa kana kuramba kutora mishonga yake kakawanda zvakadii?</v>
          </cell>
          <cell r="Q289" t="str">
            <v>no</v>
          </cell>
          <cell r="R289" t="str">
            <v>yes</v>
          </cell>
          <cell r="S289" t="str">
            <v>How often does your child forget or refuse to take [his/her] medication?</v>
          </cell>
          <cell r="T289" t="str">
            <v>Mwana wenyu anowanzokanganwa kana kuramba kutora mishonga yake kakawanda zvakadii?</v>
          </cell>
        </row>
        <row r="290">
          <cell r="A290" t="str">
            <v>CH4</v>
          </cell>
          <cell r="B290" t="str">
            <v>How often does your child ask you questions about [his/her] illness or medication?</v>
          </cell>
          <cell r="C290" t="str">
            <v>Mwana wenyu anobvunza mibvunzo pamusoro peurwere hwake kakawanda zvakadii?</v>
          </cell>
          <cell r="D290" t="str">
            <v>CH</v>
          </cell>
          <cell r="E290" t="str">
            <v>child asking questions (meds, health)</v>
          </cell>
          <cell r="F290">
            <v>21</v>
          </cell>
          <cell r="G290">
            <v>4</v>
          </cell>
          <cell r="H290" t="str">
            <v>nrso</v>
          </cell>
          <cell r="I290" t="str">
            <v>all</v>
          </cell>
          <cell r="J290" t="str">
            <v>all</v>
          </cell>
          <cell r="M290">
            <v>1</v>
          </cell>
          <cell r="O290" t="str">
            <v>How often does your child ask you questions about [his/her] status or medication?</v>
          </cell>
          <cell r="P290" t="str">
            <v>Mwana wenyu anowanzo kubvunzai mibvunzo pamusoro pepaamire kakawanda zvakadii?</v>
          </cell>
          <cell r="Q290" t="str">
            <v>yes</v>
          </cell>
          <cell r="R290" t="str">
            <v>yes</v>
          </cell>
          <cell r="S290" t="str">
            <v>How often does your child ask you questions about [his/her] status or medication?</v>
          </cell>
          <cell r="T290" t="str">
            <v>Mwana wenyu anowanzo kubvunzai mibvunzo pamusoro pepaamire kakawanda zvakadii?</v>
          </cell>
        </row>
        <row r="291">
          <cell r="A291" t="str">
            <v>HS_i1</v>
          </cell>
          <cell r="B291" t="str">
            <v>Next, please tell me how much you agree or disagree with each statement about the health center where you pick up medication for your child.</v>
          </cell>
          <cell r="C291" t="str">
            <v>Zvinotevera, ndapota ndiudzeiwo kuti munotenderana kana kusatenderana zvakadii nechirevo chega chega pamusoro penzvimbo yamunonotora mishonga yemwana wenyu.</v>
          </cell>
          <cell r="D291" t="str">
            <v>HS</v>
          </cell>
          <cell r="G291" t="str">
            <v>_i1</v>
          </cell>
          <cell r="M291">
            <v>1</v>
          </cell>
          <cell r="O291">
            <v>0</v>
          </cell>
          <cell r="P291">
            <v>0</v>
          </cell>
          <cell r="Q291" t="str">
            <v>no</v>
          </cell>
          <cell r="R291" t="str">
            <v>no</v>
          </cell>
          <cell r="S291" t="str">
            <v>Next, please tell me how much you agree or disagree with each statement about the health center where you pick up medication for your child.</v>
          </cell>
          <cell r="T291" t="str">
            <v>Zvinotevera, ndapota ndiudzeiwo kuti munotenderana kana kusatenderana zvakadii nechirevo chega chega pamusoro penzvimbo yamunonotora mishonga yemwana wenyu.</v>
          </cell>
        </row>
        <row r="292">
          <cell r="A292" t="str">
            <v>HS1</v>
          </cell>
          <cell r="B292" t="str">
            <v>I think the quality of care we receive at this health facility is very high.</v>
          </cell>
          <cell r="C292" t="str">
            <v>Ndinofunga kuti rubatsiro rwatinowana panzvimbo yekurapirwa iyi nderwemhando yepamusoro soro.</v>
          </cell>
          <cell r="D292" t="str">
            <v>HS</v>
          </cell>
          <cell r="E292" t="str">
            <v xml:space="preserve">perceived quality of health center staff    </v>
          </cell>
          <cell r="F292" t="str">
            <v>s4-3</v>
          </cell>
          <cell r="G292">
            <v>1</v>
          </cell>
          <cell r="H292" t="str">
            <v>agree4</v>
          </cell>
          <cell r="I292" t="str">
            <v>all</v>
          </cell>
          <cell r="J292" t="str">
            <v>all</v>
          </cell>
          <cell r="M292">
            <v>1</v>
          </cell>
          <cell r="O292">
            <v>0</v>
          </cell>
          <cell r="P292">
            <v>0</v>
          </cell>
          <cell r="Q292" t="str">
            <v>no</v>
          </cell>
          <cell r="R292" t="str">
            <v>no</v>
          </cell>
          <cell r="S292" t="str">
            <v>I think the quality of care we receive at this health facility is very high.</v>
          </cell>
          <cell r="T292" t="str">
            <v>Ndinofunga kuti rubatsiro rwatinowana panzvimbo yekurapirwa iyi nderwemhando yepamusoro soro.</v>
          </cell>
        </row>
        <row r="293">
          <cell r="A293" t="str">
            <v>HS2</v>
          </cell>
          <cell r="B293" t="str">
            <v>The staff who work at this facility respect me and treat me well.</v>
          </cell>
          <cell r="C293" t="str">
            <v>Vashandi vanoshanda panzvimbo iyi vanondiremekedza uye vanondibata zvakanaka.</v>
          </cell>
          <cell r="D293" t="str">
            <v>HS</v>
          </cell>
          <cell r="E293" t="str">
            <v>stigma of facility personnel</v>
          </cell>
          <cell r="F293">
            <v>77</v>
          </cell>
          <cell r="G293">
            <v>2</v>
          </cell>
          <cell r="H293" t="str">
            <v>agree4</v>
          </cell>
          <cell r="I293" t="str">
            <v>all</v>
          </cell>
          <cell r="J293" t="str">
            <v>all</v>
          </cell>
          <cell r="M293">
            <v>1</v>
          </cell>
          <cell r="O293">
            <v>0</v>
          </cell>
          <cell r="P293">
            <v>0</v>
          </cell>
          <cell r="Q293" t="str">
            <v>no</v>
          </cell>
          <cell r="R293" t="str">
            <v>no</v>
          </cell>
          <cell r="S293" t="str">
            <v>The staff who work at this facility respect me and treat me well.</v>
          </cell>
          <cell r="T293" t="str">
            <v>Vashandi vanoshanda panzvimbo iyi vanondiremekedza uye vanondibata zvakanaka.</v>
          </cell>
        </row>
        <row r="294">
          <cell r="A294" t="str">
            <v>HS3</v>
          </cell>
          <cell r="B294" t="str">
            <v>This facility provides very comprehensive treatment for individuals with HIV.</v>
          </cell>
          <cell r="C294" t="str">
            <v>Nzvimbo yekurapirwa iyi inonyatsorapa vanhu vane HIV.</v>
          </cell>
          <cell r="D294" t="str">
            <v>HS</v>
          </cell>
          <cell r="E294" t="str">
            <v>treatment for HIV is available</v>
          </cell>
          <cell r="F294">
            <v>55</v>
          </cell>
          <cell r="G294">
            <v>3</v>
          </cell>
          <cell r="H294" t="str">
            <v>agree4</v>
          </cell>
          <cell r="I294" t="str">
            <v>all</v>
          </cell>
          <cell r="J294" t="str">
            <v>all</v>
          </cell>
          <cell r="M294">
            <v>1</v>
          </cell>
          <cell r="O294">
            <v>0</v>
          </cell>
          <cell r="P294">
            <v>0</v>
          </cell>
          <cell r="Q294" t="str">
            <v>no</v>
          </cell>
          <cell r="R294" t="str">
            <v>no</v>
          </cell>
          <cell r="S294" t="str">
            <v>This facility provides very comprehensive treatment for individuals with HIV.</v>
          </cell>
          <cell r="T294" t="str">
            <v>Nzvimbo yekurapirwa iyi inonyatsorapa vanhu vane HIV.</v>
          </cell>
        </row>
        <row r="295">
          <cell r="A295" t="str">
            <v>HS4</v>
          </cell>
          <cell r="B295" t="str">
            <v>I would recommend this facility to a friend.</v>
          </cell>
          <cell r="C295" t="str">
            <v>Ndingakurudzire nzvimbo iyi kushamwari.</v>
          </cell>
          <cell r="D295" t="str">
            <v>HS</v>
          </cell>
          <cell r="E295" t="str">
            <v xml:space="preserve">perceived quality of health center staff    </v>
          </cell>
          <cell r="F295">
            <v>38</v>
          </cell>
          <cell r="G295">
            <v>4</v>
          </cell>
          <cell r="H295" t="str">
            <v>agree4</v>
          </cell>
          <cell r="I295" t="str">
            <v>all</v>
          </cell>
          <cell r="J295" t="str">
            <v>all</v>
          </cell>
          <cell r="M295">
            <v>1</v>
          </cell>
          <cell r="O295">
            <v>0</v>
          </cell>
          <cell r="P295">
            <v>0</v>
          </cell>
          <cell r="Q295" t="str">
            <v>no</v>
          </cell>
          <cell r="R295" t="str">
            <v>no</v>
          </cell>
          <cell r="S295" t="str">
            <v>I would recommend this facility to a friend.</v>
          </cell>
          <cell r="T295" t="str">
            <v>Ndingakurudzire nzvimbo iyi kushamwari.</v>
          </cell>
        </row>
        <row r="296">
          <cell r="A296" t="str">
            <v>HS5</v>
          </cell>
          <cell r="B296" t="str">
            <v>If I wanted help talking with my child about [his/her] illness, I'm certain I could get help from someone at this facility.</v>
          </cell>
          <cell r="C296" t="str">
            <v>Kana ndichida rubatsiro rwekutaura nemwana wangu maererano nezveurwere hwake, ndinonyatsoziva kuti ndingawane rubatsiro kubva kune mumwe munhu wepanzvimbo iyi.</v>
          </cell>
          <cell r="D296" t="str">
            <v>HS</v>
          </cell>
          <cell r="E296" t="str">
            <v>availability of health worker support</v>
          </cell>
          <cell r="F296">
            <v>38</v>
          </cell>
          <cell r="G296">
            <v>5</v>
          </cell>
          <cell r="H296" t="str">
            <v>agree4</v>
          </cell>
          <cell r="I296" t="str">
            <v>all</v>
          </cell>
          <cell r="J296" t="str">
            <v>all</v>
          </cell>
          <cell r="M296">
            <v>1</v>
          </cell>
          <cell r="O296" t="str">
            <v>If I wanted help talking with my child about [his/her] status, I'm certain I could get help from someone at this facility.</v>
          </cell>
          <cell r="P296" t="str">
            <v>Kana ndichida rubatsiro rwekutaura nemwana wangu maererano nepaamire, ndinonyatsoziva kuti ndingawane rubatsiro kubva kune mumwe munhu wepanzvimbo iyi.</v>
          </cell>
          <cell r="Q296" t="str">
            <v>yes</v>
          </cell>
          <cell r="R296" t="str">
            <v>yes</v>
          </cell>
          <cell r="S296" t="str">
            <v>If I wanted help talking with my child about [his/her] status, I'm certain I could get help from someone at this facility.</v>
          </cell>
          <cell r="T296" t="str">
            <v>Kana ndichida rubatsiro rwekutaura nemwana wangu maererano nepaamire, ndinonyatsoziva kuti ndingawane rubatsiro kubva kune mumwe munhu wepanzvimbo iyi.</v>
          </cell>
        </row>
        <row r="297">
          <cell r="A297" t="str">
            <v>HS6</v>
          </cell>
          <cell r="B297" t="str">
            <v>I am certain that the staff at this facility would respect my decision to tell my child about [his/her] illness or to keep it a secret.</v>
          </cell>
          <cell r="C297" t="str">
            <v>Ndinonyatsoziva kuti vashandi veutano vepanzvimbo iyi vangaremekedze sarudzo yangu yekuudza kana kuvanzira mwana nezveurwere hwake.</v>
          </cell>
          <cell r="D297" t="str">
            <v>HS</v>
          </cell>
          <cell r="E297" t="str">
            <v>availability of health worker support</v>
          </cell>
          <cell r="F297">
            <v>80</v>
          </cell>
          <cell r="G297">
            <v>6</v>
          </cell>
          <cell r="H297" t="str">
            <v>agree4</v>
          </cell>
          <cell r="I297" t="str">
            <v>all</v>
          </cell>
          <cell r="J297" t="str">
            <v>all</v>
          </cell>
          <cell r="M297">
            <v>1</v>
          </cell>
          <cell r="O297" t="str">
            <v>I am certain that the staff at this facility would respect my decision to tell my child about [his/her] status or to keep it a secret.</v>
          </cell>
          <cell r="P297" t="str">
            <v>Ndinonyatsoziva kuti vashandi veutano vepanzvimbo iyi vangaremekedze sarudzo yangu yekuudza kana kuvanzira mwana paamire.</v>
          </cell>
          <cell r="Q297" t="str">
            <v>yes</v>
          </cell>
          <cell r="R297" t="str">
            <v>yes</v>
          </cell>
          <cell r="S297" t="str">
            <v>I am certain that the staff at this facility would respect my decision to tell my child about [his/her] status or to keep it a secret.</v>
          </cell>
          <cell r="T297" t="str">
            <v>Ndinonyatsoziva kuti vashandi veutano vepanzvimbo iyi vangaremekedze sarudzo yangu yekuudza kana kuvanzira mwana paamire.</v>
          </cell>
        </row>
        <row r="298">
          <cell r="A298" t="str">
            <v>SDQP0410_1</v>
          </cell>
          <cell r="B298" t="str">
            <v>For the next questions, think about your child's behavior over the past 6 months. Tell me if the thing I describe is not true, somewhat true, or certainly true about your child.</v>
          </cell>
          <cell r="C298" t="str">
            <v>Pamibvunzo inotevera, fungai nezvehunhu hwemwana wenyu mumwedzi mitanhatu yadarika. Ndapota ndiudzeiwo kana zvinhu zvandichataura zvisiri zvechokwadi, zviri zvechokwadiwo kana kuti zviri zvechokwadi chose pamusoro pemwana wenyu.</v>
          </cell>
          <cell r="D298" t="str">
            <v>SDQP0410</v>
          </cell>
          <cell r="G298" t="str">
            <v>_1</v>
          </cell>
          <cell r="M298">
            <v>1</v>
          </cell>
          <cell r="N298" t="str">
            <v>not exact</v>
          </cell>
          <cell r="O298">
            <v>0</v>
          </cell>
          <cell r="P298" t="str">
            <v>Pamibvunzo inotevera, fungai nezvemaitiro emwana wenyu mumwedzi mitanhatu yadarika. Ndapota ndiudzeiwo kana zvinhu zvandichataura zvisiri zvechokwadi, zviri zvechokwadiwo kana kuti zviri zvechokwadi chose pamusoro pemwana wenyu.</v>
          </cell>
          <cell r="Q298" t="str">
            <v>no</v>
          </cell>
          <cell r="R298" t="str">
            <v>yes</v>
          </cell>
          <cell r="S298" t="str">
            <v>For the next questions, think about your child's behavior over the past 6 months. Tell me if the thing I describe is not true, somewhat true, or certainly true about your child.</v>
          </cell>
          <cell r="T298" t="str">
            <v>Pamibvunzo inotevera, fungai nezvemaitiro emwana wenyu mumwedzi mitanhatu yadarika. Ndapota ndiudzeiwo kana zvinhu zvandichataura zvisiri zvechokwadi, zviri zvechokwadiwo kana kuti zviri zvechokwadi chose pamusoro pemwana wenyu.</v>
          </cell>
        </row>
        <row r="299">
          <cell r="A299" t="str">
            <v>SDQP04101</v>
          </cell>
          <cell r="B299" t="str">
            <v>Considerate of other people's feelings</v>
          </cell>
          <cell r="C299" t="str">
            <v>Hany'a nezvinonzwikwa nevamwe vanhu</v>
          </cell>
          <cell r="D299" t="str">
            <v>SDQP0410</v>
          </cell>
          <cell r="E299" t="str">
            <v>child behavioral problems</v>
          </cell>
          <cell r="F299">
            <v>7</v>
          </cell>
          <cell r="G299">
            <v>1</v>
          </cell>
          <cell r="H299" t="str">
            <v>true3</v>
          </cell>
          <cell r="I299" t="str">
            <v>all</v>
          </cell>
          <cell r="J299" t="str">
            <v>all</v>
          </cell>
          <cell r="K299" t="str">
            <v>prosocial</v>
          </cell>
          <cell r="M299">
            <v>1</v>
          </cell>
          <cell r="O299" t="str">
            <v>Considerate of how other people feel</v>
          </cell>
          <cell r="P299" t="str">
            <v>Ane hany'a nekuti vamwe vanhu vanonzwa sei</v>
          </cell>
          <cell r="Q299" t="str">
            <v>yes</v>
          </cell>
          <cell r="R299" t="str">
            <v>yes</v>
          </cell>
          <cell r="S299" t="str">
            <v>Considerate of how other people feel</v>
          </cell>
          <cell r="T299" t="str">
            <v>Ane hany'a nekuti vamwe vanhu vanonzwa sei</v>
          </cell>
        </row>
        <row r="300">
          <cell r="A300" t="str">
            <v>SDQP04102</v>
          </cell>
          <cell r="B300" t="str">
            <v>Restless, overactive, cannot stay still for long</v>
          </cell>
          <cell r="C300" t="str">
            <v>Kusagadzikana, kuva nesimba rakawandisa, kusagarisika kwenguva yakareba</v>
          </cell>
          <cell r="D300" t="str">
            <v>SDQP0410</v>
          </cell>
          <cell r="E300" t="str">
            <v>child behavioral problems</v>
          </cell>
          <cell r="F300">
            <v>7</v>
          </cell>
          <cell r="G300">
            <v>2</v>
          </cell>
          <cell r="H300" t="str">
            <v>true3</v>
          </cell>
          <cell r="I300" t="str">
            <v>all</v>
          </cell>
          <cell r="J300" t="str">
            <v>all</v>
          </cell>
          <cell r="K300" t="str">
            <v>hyperactivity</v>
          </cell>
          <cell r="M300">
            <v>1</v>
          </cell>
          <cell r="O300">
            <v>0</v>
          </cell>
          <cell r="P300">
            <v>0</v>
          </cell>
          <cell r="Q300" t="str">
            <v>no</v>
          </cell>
          <cell r="R300" t="str">
            <v>no</v>
          </cell>
          <cell r="S300" t="str">
            <v>Restless, overactive, cannot stay still for long</v>
          </cell>
          <cell r="T300" t="str">
            <v>Kusagadzikana, kuva nesimba rakawandisa, kusagarisika kwenguva yakareba</v>
          </cell>
        </row>
        <row r="301">
          <cell r="A301" t="str">
            <v>SDQP04103</v>
          </cell>
          <cell r="B301" t="str">
            <v>Often complains of headaches, stomach-aches or sickness</v>
          </cell>
          <cell r="C301" t="str">
            <v>Anowanzochema chema nemusoro, mudumbu kana urwere</v>
          </cell>
          <cell r="D301" t="str">
            <v>SDQP0410</v>
          </cell>
          <cell r="E301" t="str">
            <v>child behavioral problems</v>
          </cell>
          <cell r="F301">
            <v>7</v>
          </cell>
          <cell r="G301">
            <v>3</v>
          </cell>
          <cell r="H301" t="str">
            <v>true3</v>
          </cell>
          <cell r="I301" t="str">
            <v>all</v>
          </cell>
          <cell r="J301" t="str">
            <v>all</v>
          </cell>
          <cell r="K301" t="str">
            <v>emotional problems</v>
          </cell>
          <cell r="M301">
            <v>1</v>
          </cell>
          <cell r="O301">
            <v>0</v>
          </cell>
          <cell r="P301">
            <v>0</v>
          </cell>
          <cell r="Q301" t="str">
            <v>no</v>
          </cell>
          <cell r="R301" t="str">
            <v>no</v>
          </cell>
          <cell r="S301" t="str">
            <v>Often complains of headaches, stomach-aches or sickness</v>
          </cell>
          <cell r="T301" t="str">
            <v>Anowanzochema chema nemusoro, mudumbu kana urwere</v>
          </cell>
        </row>
        <row r="302">
          <cell r="A302" t="str">
            <v>SDQP04104</v>
          </cell>
          <cell r="B302" t="str">
            <v>Shares readily with other children, for example toys, treats, pencils</v>
          </cell>
          <cell r="C302" t="str">
            <v>Anogoverana nyore nevamwe vana, semuenzaniso zvinhu zvekutambisa, zvekudya kana mapenzura</v>
          </cell>
          <cell r="D302" t="str">
            <v>SDQP0410</v>
          </cell>
          <cell r="E302" t="str">
            <v>child behavioral problems</v>
          </cell>
          <cell r="F302">
            <v>7</v>
          </cell>
          <cell r="G302">
            <v>4</v>
          </cell>
          <cell r="H302" t="str">
            <v>true3</v>
          </cell>
          <cell r="I302" t="str">
            <v>all</v>
          </cell>
          <cell r="J302" t="str">
            <v>all</v>
          </cell>
          <cell r="K302" t="str">
            <v>prosocial</v>
          </cell>
          <cell r="M302">
            <v>1</v>
          </cell>
          <cell r="O302">
            <v>0</v>
          </cell>
          <cell r="P302">
            <v>0</v>
          </cell>
          <cell r="Q302" t="str">
            <v>no</v>
          </cell>
          <cell r="R302" t="str">
            <v>no</v>
          </cell>
          <cell r="S302" t="str">
            <v>Shares readily with other children, for example toys, treats, pencils</v>
          </cell>
          <cell r="T302" t="str">
            <v>Anogoverana nyore nevamwe vana, semuenzaniso zvinhu zvekutambisa, zvekudya kana mapenzura</v>
          </cell>
        </row>
        <row r="303">
          <cell r="A303" t="str">
            <v>SDQP04105</v>
          </cell>
          <cell r="B303" t="str">
            <v>Often loses temper</v>
          </cell>
          <cell r="C303" t="str">
            <v>Anowanzoshatirwa nguva zhinji</v>
          </cell>
          <cell r="D303" t="str">
            <v>SDQP0410</v>
          </cell>
          <cell r="E303" t="str">
            <v>child behavioral problems</v>
          </cell>
          <cell r="F303">
            <v>7</v>
          </cell>
          <cell r="G303">
            <v>5</v>
          </cell>
          <cell r="H303" t="str">
            <v>true3</v>
          </cell>
          <cell r="I303" t="str">
            <v>all</v>
          </cell>
          <cell r="J303" t="str">
            <v>all</v>
          </cell>
          <cell r="K303" t="str">
            <v>conduct problems</v>
          </cell>
          <cell r="M303">
            <v>1</v>
          </cell>
          <cell r="O303">
            <v>0</v>
          </cell>
          <cell r="P303">
            <v>0</v>
          </cell>
          <cell r="Q303" t="str">
            <v>no</v>
          </cell>
          <cell r="R303" t="str">
            <v>no</v>
          </cell>
          <cell r="S303" t="str">
            <v>Often loses temper</v>
          </cell>
          <cell r="T303" t="str">
            <v>Anowanzoshatirwa nguva zhinji</v>
          </cell>
        </row>
        <row r="304">
          <cell r="A304" t="str">
            <v>SDQP04106</v>
          </cell>
          <cell r="B304" t="str">
            <v>Rather solitary, prefers to play alone</v>
          </cell>
          <cell r="C304" t="str">
            <v>Haadi kusangana nevamwe, anosarudza kutamba ega</v>
          </cell>
          <cell r="D304" t="str">
            <v>SDQP0410</v>
          </cell>
          <cell r="E304" t="str">
            <v>child behavioral problems</v>
          </cell>
          <cell r="F304">
            <v>7</v>
          </cell>
          <cell r="G304">
            <v>6</v>
          </cell>
          <cell r="H304" t="str">
            <v>true3</v>
          </cell>
          <cell r="I304" t="str">
            <v>all</v>
          </cell>
          <cell r="J304" t="str">
            <v>all</v>
          </cell>
          <cell r="K304" t="str">
            <v>peer problems</v>
          </cell>
          <cell r="M304">
            <v>1</v>
          </cell>
          <cell r="O304">
            <v>0</v>
          </cell>
          <cell r="P304">
            <v>0</v>
          </cell>
          <cell r="Q304" t="str">
            <v>no</v>
          </cell>
          <cell r="R304" t="str">
            <v>no</v>
          </cell>
          <cell r="S304" t="str">
            <v>Rather solitary, prefers to play alone</v>
          </cell>
          <cell r="T304" t="str">
            <v>Haadi kusangana nevamwe, anosarudza kutamba ega</v>
          </cell>
        </row>
        <row r="305">
          <cell r="A305" t="str">
            <v>SDQP04107</v>
          </cell>
          <cell r="B305" t="str">
            <v>Generally well behaved, usually does what adults request</v>
          </cell>
          <cell r="C305" t="str">
            <v>Ane hunhu hwakanaka, anowanzoita zvaanenge akumbirwa nevanhu vakuru</v>
          </cell>
          <cell r="D305" t="str">
            <v>SDQP0410</v>
          </cell>
          <cell r="E305" t="str">
            <v>child behavioral problems</v>
          </cell>
          <cell r="F305">
            <v>7</v>
          </cell>
          <cell r="G305">
            <v>7</v>
          </cell>
          <cell r="H305" t="str">
            <v>true3</v>
          </cell>
          <cell r="I305" t="str">
            <v>all</v>
          </cell>
          <cell r="J305" t="str">
            <v>all</v>
          </cell>
          <cell r="K305" t="str">
            <v>conduct problems</v>
          </cell>
          <cell r="L305" t="str">
            <v>y</v>
          </cell>
          <cell r="M305">
            <v>1</v>
          </cell>
          <cell r="O305">
            <v>0</v>
          </cell>
          <cell r="P305">
            <v>0</v>
          </cell>
          <cell r="Q305" t="str">
            <v>no</v>
          </cell>
          <cell r="R305" t="str">
            <v>no</v>
          </cell>
          <cell r="S305" t="str">
            <v>Generally well behaved, usually does what adults request</v>
          </cell>
          <cell r="T305" t="str">
            <v>Ane hunhu hwakanaka, anowanzoita zvaanenge akumbirwa nevanhu vakuru</v>
          </cell>
        </row>
        <row r="306">
          <cell r="A306" t="str">
            <v>SDQP04108</v>
          </cell>
          <cell r="B306" t="str">
            <v>Many worries or often seems worried</v>
          </cell>
          <cell r="C306" t="str">
            <v>Ane zvakawanda zvinomunetsa kana kuti anogara achiratidza kuti ane zviri kumunetsa</v>
          </cell>
          <cell r="D306" t="str">
            <v>SDQP0410</v>
          </cell>
          <cell r="E306" t="str">
            <v>child behavioral problems</v>
          </cell>
          <cell r="F306">
            <v>7</v>
          </cell>
          <cell r="G306">
            <v>8</v>
          </cell>
          <cell r="H306" t="str">
            <v>true3</v>
          </cell>
          <cell r="I306" t="str">
            <v>all</v>
          </cell>
          <cell r="J306" t="str">
            <v>all</v>
          </cell>
          <cell r="K306" t="str">
            <v>emotional problems</v>
          </cell>
          <cell r="M306">
            <v>1</v>
          </cell>
          <cell r="O306" t="str">
            <v>Has many worries or often seems worried</v>
          </cell>
          <cell r="P306">
            <v>0</v>
          </cell>
          <cell r="Q306" t="str">
            <v>yes</v>
          </cell>
          <cell r="R306" t="str">
            <v>no</v>
          </cell>
          <cell r="S306" t="str">
            <v>Has many worries or often seems worried</v>
          </cell>
          <cell r="T306" t="str">
            <v>Ane zvakawanda zvinomunetsa kana kuti anogara achiratidza kuti ane zviri kumunetsa</v>
          </cell>
        </row>
        <row r="307">
          <cell r="A307" t="str">
            <v>SDQP04109</v>
          </cell>
          <cell r="B307" t="str">
            <v>Helpful if someone is hurt, upset or feeling ill</v>
          </cell>
          <cell r="C307" t="str">
            <v>Anobatsira kana mumwe munhu arwadziswa, agumburiswa kana kuti asinganzwe zvakanaka</v>
          </cell>
          <cell r="D307" t="str">
            <v>SDQP0410</v>
          </cell>
          <cell r="E307" t="str">
            <v>child behavioral problems</v>
          </cell>
          <cell r="F307">
            <v>7</v>
          </cell>
          <cell r="G307">
            <v>9</v>
          </cell>
          <cell r="H307" t="str">
            <v>true3</v>
          </cell>
          <cell r="I307" t="str">
            <v>all</v>
          </cell>
          <cell r="J307" t="str">
            <v>all</v>
          </cell>
          <cell r="K307" t="str">
            <v>prosocial</v>
          </cell>
          <cell r="M307">
            <v>1</v>
          </cell>
          <cell r="O307">
            <v>0</v>
          </cell>
          <cell r="P307">
            <v>0</v>
          </cell>
          <cell r="Q307" t="str">
            <v>no</v>
          </cell>
          <cell r="R307" t="str">
            <v>no</v>
          </cell>
          <cell r="S307" t="str">
            <v>Helpful if someone is hurt, upset or feeling ill</v>
          </cell>
          <cell r="T307" t="str">
            <v>Anobatsira kana mumwe munhu arwadziswa, agumburiswa kana kuti asinganzwe zvakanaka</v>
          </cell>
        </row>
        <row r="308">
          <cell r="A308" t="str">
            <v>SDQP041010</v>
          </cell>
          <cell r="B308" t="str">
            <v>Constantly fidgeting or squirming</v>
          </cell>
          <cell r="C308" t="str">
            <v>Kusagarisika kana kusagadzikana nguva zhinji</v>
          </cell>
          <cell r="D308" t="str">
            <v>SDQP0410</v>
          </cell>
          <cell r="E308" t="str">
            <v>child behavioral problems</v>
          </cell>
          <cell r="F308">
            <v>7</v>
          </cell>
          <cell r="G308">
            <v>10</v>
          </cell>
          <cell r="H308" t="str">
            <v>true3</v>
          </cell>
          <cell r="I308" t="str">
            <v>all</v>
          </cell>
          <cell r="J308" t="str">
            <v>all</v>
          </cell>
          <cell r="K308" t="str">
            <v>hyperactivity</v>
          </cell>
          <cell r="M308">
            <v>1</v>
          </cell>
          <cell r="O308">
            <v>0</v>
          </cell>
          <cell r="P308">
            <v>0</v>
          </cell>
          <cell r="Q308" t="str">
            <v>no</v>
          </cell>
          <cell r="R308" t="str">
            <v>no</v>
          </cell>
          <cell r="S308" t="str">
            <v>Constantly fidgeting or squirming</v>
          </cell>
          <cell r="T308" t="str">
            <v>Kusagarisika kana kusagadzikana nguva zhinji</v>
          </cell>
        </row>
        <row r="309">
          <cell r="A309" t="str">
            <v>SDQP041011</v>
          </cell>
          <cell r="B309" t="str">
            <v>Has at least one good friend</v>
          </cell>
          <cell r="C309" t="str">
            <v>Ane shamwari yakanaka imwe chete zvayo</v>
          </cell>
          <cell r="D309" t="str">
            <v>SDQP0410</v>
          </cell>
          <cell r="E309" t="str">
            <v>child behavioral problems</v>
          </cell>
          <cell r="F309">
            <v>7</v>
          </cell>
          <cell r="G309">
            <v>11</v>
          </cell>
          <cell r="H309" t="str">
            <v>true3</v>
          </cell>
          <cell r="I309" t="str">
            <v>all</v>
          </cell>
          <cell r="J309" t="str">
            <v>all</v>
          </cell>
          <cell r="K309" t="str">
            <v>peer problems</v>
          </cell>
          <cell r="L309" t="str">
            <v>y</v>
          </cell>
          <cell r="M309">
            <v>1</v>
          </cell>
          <cell r="O309">
            <v>0</v>
          </cell>
          <cell r="P309">
            <v>0</v>
          </cell>
          <cell r="Q309" t="str">
            <v>no</v>
          </cell>
          <cell r="R309" t="str">
            <v>no</v>
          </cell>
          <cell r="S309" t="str">
            <v>Has at least one good friend</v>
          </cell>
          <cell r="T309" t="str">
            <v>Ane shamwari yakanaka imwe chete zvayo</v>
          </cell>
        </row>
        <row r="310">
          <cell r="A310" t="str">
            <v>SDQP041012</v>
          </cell>
          <cell r="B310" t="str">
            <v>Often fights with other children or bullies them</v>
          </cell>
          <cell r="C310" t="str">
            <v>Anowanzorwa nevamwe vana kana kuvashungurudza</v>
          </cell>
          <cell r="D310" t="str">
            <v>SDQP0410</v>
          </cell>
          <cell r="E310" t="str">
            <v>child behavioral problems</v>
          </cell>
          <cell r="F310">
            <v>7</v>
          </cell>
          <cell r="G310">
            <v>12</v>
          </cell>
          <cell r="H310" t="str">
            <v>true3</v>
          </cell>
          <cell r="I310" t="str">
            <v>all</v>
          </cell>
          <cell r="J310" t="str">
            <v>all</v>
          </cell>
          <cell r="K310" t="str">
            <v>conduct problems</v>
          </cell>
          <cell r="M310">
            <v>1</v>
          </cell>
          <cell r="O310">
            <v>0</v>
          </cell>
          <cell r="P310">
            <v>0</v>
          </cell>
          <cell r="Q310" t="str">
            <v>no</v>
          </cell>
          <cell r="R310" t="str">
            <v>no</v>
          </cell>
          <cell r="S310" t="str">
            <v>Often fights with other children or bullies them</v>
          </cell>
          <cell r="T310" t="str">
            <v>Anowanzorwa nevamwe vana kana kuvashungurudza</v>
          </cell>
        </row>
        <row r="311">
          <cell r="A311" t="str">
            <v>SDQP041013</v>
          </cell>
          <cell r="B311" t="str">
            <v>Often unhappy, depressed or tearful</v>
          </cell>
          <cell r="C311" t="str">
            <v>Anowanzogara akasuruvara, achifungisisa kana kunzwa kuda kuchema</v>
          </cell>
          <cell r="D311" t="str">
            <v>SDQP0410</v>
          </cell>
          <cell r="E311" t="str">
            <v>child behavioral problems</v>
          </cell>
          <cell r="F311">
            <v>7</v>
          </cell>
          <cell r="G311">
            <v>13</v>
          </cell>
          <cell r="H311" t="str">
            <v>true3</v>
          </cell>
          <cell r="I311" t="str">
            <v>all</v>
          </cell>
          <cell r="J311" t="str">
            <v>all</v>
          </cell>
          <cell r="K311" t="str">
            <v>emotional problems</v>
          </cell>
          <cell r="M311">
            <v>1</v>
          </cell>
          <cell r="O311">
            <v>0</v>
          </cell>
          <cell r="P311">
            <v>0</v>
          </cell>
          <cell r="Q311" t="str">
            <v>no</v>
          </cell>
          <cell r="R311" t="str">
            <v>no</v>
          </cell>
          <cell r="S311" t="str">
            <v>Often unhappy, depressed or tearful</v>
          </cell>
          <cell r="T311" t="str">
            <v>Anowanzogara akasuruvara, achifungisisa kana kunzwa kuda kuchema</v>
          </cell>
        </row>
        <row r="312">
          <cell r="A312" t="str">
            <v>SDQP041014</v>
          </cell>
          <cell r="B312" t="str">
            <v>Generally liked by other children</v>
          </cell>
          <cell r="C312" t="str">
            <v>Anowanzofarirwa nevamwe vana</v>
          </cell>
          <cell r="D312" t="str">
            <v>SDQP0410</v>
          </cell>
          <cell r="E312" t="str">
            <v>child behavioral problems</v>
          </cell>
          <cell r="F312">
            <v>7</v>
          </cell>
          <cell r="G312">
            <v>14</v>
          </cell>
          <cell r="H312" t="str">
            <v>true3</v>
          </cell>
          <cell r="I312" t="str">
            <v>all</v>
          </cell>
          <cell r="J312" t="str">
            <v>all</v>
          </cell>
          <cell r="K312" t="str">
            <v>peer problems</v>
          </cell>
          <cell r="L312" t="str">
            <v>y</v>
          </cell>
          <cell r="M312">
            <v>1</v>
          </cell>
          <cell r="O312">
            <v>0</v>
          </cell>
          <cell r="P312">
            <v>0</v>
          </cell>
          <cell r="Q312" t="str">
            <v>no</v>
          </cell>
          <cell r="R312" t="str">
            <v>no</v>
          </cell>
          <cell r="S312" t="str">
            <v>Generally liked by other children</v>
          </cell>
          <cell r="T312" t="str">
            <v>Anowanzofarirwa nevamwe vana</v>
          </cell>
        </row>
        <row r="313">
          <cell r="A313" t="str">
            <v>SDQP041015</v>
          </cell>
          <cell r="B313" t="str">
            <v>Easily distracted, concentration wanders</v>
          </cell>
          <cell r="C313" t="str">
            <v>Anokurumidza kuvarairwa, pfungwa dzake hadzigare pamwe chete</v>
          </cell>
          <cell r="D313" t="str">
            <v>SDQP0410</v>
          </cell>
          <cell r="E313" t="str">
            <v>child behavioral problems</v>
          </cell>
          <cell r="F313">
            <v>7</v>
          </cell>
          <cell r="G313">
            <v>15</v>
          </cell>
          <cell r="H313" t="str">
            <v>true3</v>
          </cell>
          <cell r="I313" t="str">
            <v>all</v>
          </cell>
          <cell r="J313" t="str">
            <v>all</v>
          </cell>
          <cell r="K313" t="str">
            <v>hyperactivity</v>
          </cell>
          <cell r="M313">
            <v>1</v>
          </cell>
          <cell r="O313">
            <v>0</v>
          </cell>
          <cell r="P313">
            <v>0</v>
          </cell>
          <cell r="Q313" t="str">
            <v>no</v>
          </cell>
          <cell r="R313" t="str">
            <v>no</v>
          </cell>
          <cell r="S313" t="str">
            <v>Easily distracted, concentration wanders</v>
          </cell>
          <cell r="T313" t="str">
            <v>Anokurumidza kuvarairwa, pfungwa dzake hadzigare pamwe chete</v>
          </cell>
        </row>
        <row r="314">
          <cell r="A314" t="str">
            <v>SDQP041016</v>
          </cell>
          <cell r="B314" t="str">
            <v>Nervous or clingy in new situations, easily loses confidence</v>
          </cell>
          <cell r="C314" t="str">
            <v>Kusagadzikana kana kuteverana nevamwe pazvinhu zvaasati ambosangana nazvo, anokurumidza kusavimba nezvaari</v>
          </cell>
          <cell r="D314" t="str">
            <v>SDQP0410</v>
          </cell>
          <cell r="E314" t="str">
            <v>child behavioral problems</v>
          </cell>
          <cell r="F314">
            <v>7</v>
          </cell>
          <cell r="G314">
            <v>16</v>
          </cell>
          <cell r="H314" t="str">
            <v>true3</v>
          </cell>
          <cell r="I314" t="str">
            <v>all</v>
          </cell>
          <cell r="J314" t="str">
            <v>all</v>
          </cell>
          <cell r="K314" t="str">
            <v>emotional problems</v>
          </cell>
          <cell r="M314">
            <v>1</v>
          </cell>
          <cell r="O314">
            <v>0</v>
          </cell>
          <cell r="P314" t="str">
            <v>Kusagadzikana kana kuti kwati- kwati nemumwe munhu pazvinhu zvaasati ambosangana nazvo, anokurumidza kusavimba nezvaari.</v>
          </cell>
          <cell r="Q314" t="str">
            <v>no</v>
          </cell>
          <cell r="R314" t="str">
            <v>yes</v>
          </cell>
          <cell r="S314" t="str">
            <v>Nervous or clingy in new situations, easily loses confidence</v>
          </cell>
          <cell r="T314" t="str">
            <v>Kusagadzikana kana kuti kwati- kwati nemumwe munhu pazvinhu zvaasati ambosangana nazvo, anokurumidza kusavimba nezvaari.</v>
          </cell>
        </row>
        <row r="315">
          <cell r="A315" t="str">
            <v>SDQP041017</v>
          </cell>
          <cell r="B315" t="str">
            <v>Kind to younger children</v>
          </cell>
          <cell r="C315" t="str">
            <v xml:space="preserve">Ane tsitsi nevana vadiki </v>
          </cell>
          <cell r="D315" t="str">
            <v>SDQP0410</v>
          </cell>
          <cell r="E315" t="str">
            <v>child behavioral problems</v>
          </cell>
          <cell r="F315">
            <v>7</v>
          </cell>
          <cell r="G315">
            <v>17</v>
          </cell>
          <cell r="H315" t="str">
            <v>true3</v>
          </cell>
          <cell r="I315" t="str">
            <v>all</v>
          </cell>
          <cell r="J315" t="str">
            <v>all</v>
          </cell>
          <cell r="K315" t="str">
            <v>prosocial</v>
          </cell>
          <cell r="M315">
            <v>1</v>
          </cell>
          <cell r="O315">
            <v>0</v>
          </cell>
          <cell r="P315">
            <v>0</v>
          </cell>
          <cell r="Q315" t="str">
            <v>no</v>
          </cell>
          <cell r="R315" t="str">
            <v>no</v>
          </cell>
          <cell r="S315" t="str">
            <v>Kind to younger children</v>
          </cell>
          <cell r="T315" t="str">
            <v xml:space="preserve">Ane tsitsi nevana vadiki </v>
          </cell>
        </row>
        <row r="316">
          <cell r="A316" t="str">
            <v>SDQP041018</v>
          </cell>
          <cell r="B316" t="str">
            <v>Often lies or cheats</v>
          </cell>
          <cell r="C316" t="str">
            <v>Anowanzonyepa kana kuita chitsotsi</v>
          </cell>
          <cell r="D316" t="str">
            <v>SDQP0410</v>
          </cell>
          <cell r="E316" t="str">
            <v>child behavioral problems</v>
          </cell>
          <cell r="F316">
            <v>7</v>
          </cell>
          <cell r="G316">
            <v>18</v>
          </cell>
          <cell r="H316" t="str">
            <v>true3</v>
          </cell>
          <cell r="I316" t="str">
            <v>all</v>
          </cell>
          <cell r="J316" t="str">
            <v>all</v>
          </cell>
          <cell r="K316" t="str">
            <v>conduct problems</v>
          </cell>
          <cell r="M316">
            <v>1</v>
          </cell>
          <cell r="O316">
            <v>0</v>
          </cell>
          <cell r="P316">
            <v>0</v>
          </cell>
          <cell r="Q316" t="str">
            <v>no</v>
          </cell>
          <cell r="R316" t="str">
            <v>no</v>
          </cell>
          <cell r="S316" t="str">
            <v>Often lies or cheats</v>
          </cell>
          <cell r="T316" t="str">
            <v>Anowanzonyepa kana kuita chitsotsi</v>
          </cell>
        </row>
        <row r="317">
          <cell r="A317" t="str">
            <v>SDQP041019</v>
          </cell>
          <cell r="B317" t="str">
            <v>Picked on or bullied by other children</v>
          </cell>
          <cell r="C317" t="str">
            <v>Anowanzodenhwa kana kushungurudzwa nevamwe vana</v>
          </cell>
          <cell r="D317" t="str">
            <v>SDQP0410</v>
          </cell>
          <cell r="E317" t="str">
            <v>child behavioral problems</v>
          </cell>
          <cell r="F317">
            <v>7</v>
          </cell>
          <cell r="G317">
            <v>19</v>
          </cell>
          <cell r="H317" t="str">
            <v>true3</v>
          </cell>
          <cell r="I317" t="str">
            <v>all</v>
          </cell>
          <cell r="J317" t="str">
            <v>all</v>
          </cell>
          <cell r="K317" t="str">
            <v>peer problems</v>
          </cell>
          <cell r="M317">
            <v>1</v>
          </cell>
          <cell r="O317">
            <v>0</v>
          </cell>
          <cell r="P317">
            <v>0</v>
          </cell>
          <cell r="Q317" t="str">
            <v>no</v>
          </cell>
          <cell r="R317" t="str">
            <v>no</v>
          </cell>
          <cell r="S317" t="str">
            <v>Picked on or bullied by other children</v>
          </cell>
          <cell r="T317" t="str">
            <v>Anowanzodenhwa kana kushungurudzwa nevamwe vana</v>
          </cell>
        </row>
        <row r="318">
          <cell r="A318" t="str">
            <v>SDQP041020</v>
          </cell>
          <cell r="B318" t="str">
            <v>Often offers to help others (parents, teachers, other children)</v>
          </cell>
          <cell r="C318" t="str">
            <v>Anowanzozvipira kubatsira vamwe vanhu (vabereki, vadzidzisi, vamwe vana vadiki)</v>
          </cell>
          <cell r="D318" t="str">
            <v>SDQP0410</v>
          </cell>
          <cell r="E318" t="str">
            <v>child behavioral problems</v>
          </cell>
          <cell r="F318">
            <v>7</v>
          </cell>
          <cell r="G318">
            <v>20</v>
          </cell>
          <cell r="H318" t="str">
            <v>true3</v>
          </cell>
          <cell r="I318" t="str">
            <v>all</v>
          </cell>
          <cell r="J318" t="str">
            <v>all</v>
          </cell>
          <cell r="K318" t="str">
            <v>prosocial</v>
          </cell>
          <cell r="M318">
            <v>1</v>
          </cell>
          <cell r="O318">
            <v>0</v>
          </cell>
          <cell r="P318">
            <v>0</v>
          </cell>
          <cell r="Q318" t="str">
            <v>no</v>
          </cell>
          <cell r="R318" t="str">
            <v>no</v>
          </cell>
          <cell r="S318" t="str">
            <v>Often offers to help others (parents, teachers, other children)</v>
          </cell>
          <cell r="T318" t="str">
            <v>Anowanzozvipira kubatsira vamwe vanhu (vabereki, vadzidzisi, vamwe vana vadiki)</v>
          </cell>
        </row>
        <row r="319">
          <cell r="A319" t="str">
            <v>SDQP041021</v>
          </cell>
          <cell r="B319" t="str">
            <v>Thinks things out before acting</v>
          </cell>
          <cell r="C319" t="str">
            <v xml:space="preserve">Anotanga afunga pamusoro pechinhu asati aita </v>
          </cell>
          <cell r="D319" t="str">
            <v>SDQP0410</v>
          </cell>
          <cell r="E319" t="str">
            <v>child behavioral problems</v>
          </cell>
          <cell r="F319">
            <v>7</v>
          </cell>
          <cell r="G319">
            <v>21</v>
          </cell>
          <cell r="H319" t="str">
            <v>true3</v>
          </cell>
          <cell r="I319" t="str">
            <v>all</v>
          </cell>
          <cell r="J319" t="str">
            <v>all</v>
          </cell>
          <cell r="K319" t="str">
            <v>hyperactivity</v>
          </cell>
          <cell r="L319" t="str">
            <v>y</v>
          </cell>
          <cell r="M319">
            <v>1</v>
          </cell>
          <cell r="O319">
            <v>0</v>
          </cell>
          <cell r="P319">
            <v>0</v>
          </cell>
          <cell r="Q319" t="str">
            <v>no</v>
          </cell>
          <cell r="R319" t="str">
            <v>no</v>
          </cell>
          <cell r="S319" t="str">
            <v>Thinks things out before acting</v>
          </cell>
          <cell r="T319" t="str">
            <v xml:space="preserve">Anotanga afunga pamusoro pechinhu asati aita </v>
          </cell>
        </row>
        <row r="320">
          <cell r="A320" t="str">
            <v>SDQP041022</v>
          </cell>
          <cell r="B320" t="str">
            <v>Steals from home, school or elsewhere</v>
          </cell>
          <cell r="C320" t="str">
            <v>Anoba pamba, kuchikoro kana chero kune imwe nzvimbo</v>
          </cell>
          <cell r="D320" t="str">
            <v>SDQP0410</v>
          </cell>
          <cell r="E320" t="str">
            <v>child behavioral problems</v>
          </cell>
          <cell r="F320">
            <v>7</v>
          </cell>
          <cell r="G320">
            <v>22</v>
          </cell>
          <cell r="H320" t="str">
            <v>true3</v>
          </cell>
          <cell r="I320" t="str">
            <v>all</v>
          </cell>
          <cell r="J320" t="str">
            <v>all</v>
          </cell>
          <cell r="K320" t="str">
            <v>conduct problems</v>
          </cell>
          <cell r="M320">
            <v>1</v>
          </cell>
          <cell r="O320">
            <v>0</v>
          </cell>
          <cell r="P320">
            <v>0</v>
          </cell>
          <cell r="Q320" t="str">
            <v>no</v>
          </cell>
          <cell r="R320" t="str">
            <v>no</v>
          </cell>
          <cell r="S320" t="str">
            <v>Steals from home, school or elsewhere</v>
          </cell>
          <cell r="T320" t="str">
            <v>Anoba pamba, kuchikoro kana chero kune imwe nzvimbo</v>
          </cell>
        </row>
        <row r="321">
          <cell r="A321" t="str">
            <v>SDQP041023</v>
          </cell>
          <cell r="B321" t="str">
            <v>Gets along better with adults than with other children</v>
          </cell>
          <cell r="C321" t="str">
            <v>Anowirirana nevanhu vakuru kudarika nevamwe vana</v>
          </cell>
          <cell r="D321" t="str">
            <v>SDQP0410</v>
          </cell>
          <cell r="E321" t="str">
            <v>child behavioral problems</v>
          </cell>
          <cell r="F321">
            <v>7</v>
          </cell>
          <cell r="G321">
            <v>23</v>
          </cell>
          <cell r="H321" t="str">
            <v>true3</v>
          </cell>
          <cell r="I321" t="str">
            <v>all</v>
          </cell>
          <cell r="J321" t="str">
            <v>all</v>
          </cell>
          <cell r="K321" t="str">
            <v>peer problems</v>
          </cell>
          <cell r="M321">
            <v>1</v>
          </cell>
          <cell r="O321">
            <v>0</v>
          </cell>
          <cell r="P321">
            <v>0</v>
          </cell>
          <cell r="Q321" t="str">
            <v>no</v>
          </cell>
          <cell r="R321" t="str">
            <v>no</v>
          </cell>
          <cell r="S321" t="str">
            <v>Gets along better with adults than with other children</v>
          </cell>
          <cell r="T321" t="str">
            <v>Anowirirana nevanhu vakuru kudarika nevamwe vana</v>
          </cell>
        </row>
        <row r="322">
          <cell r="A322" t="str">
            <v>SDQP041024</v>
          </cell>
          <cell r="B322" t="str">
            <v>Many fears, easily scared</v>
          </cell>
          <cell r="C322" t="str">
            <v>Ane zvakawanda zvaanotya, anokurumidza kuvhunduka</v>
          </cell>
          <cell r="D322" t="str">
            <v>SDQP0410</v>
          </cell>
          <cell r="E322" t="str">
            <v>child behavioral problems</v>
          </cell>
          <cell r="F322">
            <v>7</v>
          </cell>
          <cell r="G322">
            <v>24</v>
          </cell>
          <cell r="H322" t="str">
            <v>true3</v>
          </cell>
          <cell r="I322" t="str">
            <v>all</v>
          </cell>
          <cell r="J322" t="str">
            <v>all</v>
          </cell>
          <cell r="K322" t="str">
            <v>emotional problems</v>
          </cell>
          <cell r="M322">
            <v>1</v>
          </cell>
          <cell r="O322" t="str">
            <v>Has many fears, easily scared</v>
          </cell>
          <cell r="P322">
            <v>0</v>
          </cell>
          <cell r="Q322" t="str">
            <v>yes</v>
          </cell>
          <cell r="R322" t="str">
            <v>no</v>
          </cell>
          <cell r="S322" t="str">
            <v>Has many fears, easily scared</v>
          </cell>
          <cell r="T322" t="str">
            <v>Ane zvakawanda zvaanotya, anokurumidza kuvhunduka</v>
          </cell>
        </row>
        <row r="323">
          <cell r="A323" t="str">
            <v>SDQP041025</v>
          </cell>
          <cell r="B323" t="str">
            <v>Good attention span, sees work through to the end</v>
          </cell>
          <cell r="C323" t="str">
            <v>Anokwanisa kugara achinyatsoteerera kwenguva yakareba achiteerera, anopedza basa rose</v>
          </cell>
          <cell r="D323" t="str">
            <v>SDQP0410</v>
          </cell>
          <cell r="E323" t="str">
            <v>child behavioral problems</v>
          </cell>
          <cell r="F323">
            <v>7</v>
          </cell>
          <cell r="G323">
            <v>25</v>
          </cell>
          <cell r="H323" t="str">
            <v>true3</v>
          </cell>
          <cell r="I323" t="str">
            <v>all</v>
          </cell>
          <cell r="J323" t="str">
            <v>all</v>
          </cell>
          <cell r="K323" t="str">
            <v>hyperactivity</v>
          </cell>
          <cell r="L323" t="str">
            <v>y</v>
          </cell>
          <cell r="M323">
            <v>1</v>
          </cell>
          <cell r="O323">
            <v>0</v>
          </cell>
          <cell r="P323">
            <v>0</v>
          </cell>
          <cell r="Q323" t="str">
            <v>no</v>
          </cell>
          <cell r="R323" t="str">
            <v>no</v>
          </cell>
          <cell r="S323" t="str">
            <v>Good attention span, sees work through to the end</v>
          </cell>
          <cell r="T323" t="str">
            <v>Anokwanisa kugara achinyatsoteerera kwenguva yakareba achiteerera, anopedza basa rose</v>
          </cell>
        </row>
        <row r="324">
          <cell r="A324" t="str">
            <v>SDQP11174</v>
          </cell>
          <cell r="B324" t="str">
            <v>Shares readily with other youth, for example books, games, food</v>
          </cell>
          <cell r="C324" t="str">
            <v>Anogoverana zvinhu nemamwe majaya nemhandara, zvakaita semabhuku, zvekutambisa, chikafu</v>
          </cell>
          <cell r="D324" t="str">
            <v>SDQP1117</v>
          </cell>
          <cell r="E324" t="str">
            <v>child behavioral problems</v>
          </cell>
          <cell r="F324">
            <v>7</v>
          </cell>
          <cell r="G324">
            <v>4</v>
          </cell>
          <cell r="H324" t="str">
            <v>true3</v>
          </cell>
          <cell r="I324" t="str">
            <v>all</v>
          </cell>
          <cell r="J324" t="str">
            <v>all</v>
          </cell>
          <cell r="K324" t="str">
            <v>peer problems</v>
          </cell>
          <cell r="M324">
            <v>1</v>
          </cell>
          <cell r="O324">
            <v>0</v>
          </cell>
          <cell r="P324">
            <v>0</v>
          </cell>
          <cell r="Q324" t="str">
            <v>no</v>
          </cell>
          <cell r="R324" t="str">
            <v>no</v>
          </cell>
          <cell r="S324" t="str">
            <v>Shares readily with other youth, for example books, games, food</v>
          </cell>
          <cell r="T324" t="str">
            <v>Anogoverana zvinhu nemamwe majaya nemhandara, zvakaita semabhuku, zvekutambisa, chikafu</v>
          </cell>
        </row>
        <row r="325">
          <cell r="A325" t="str">
            <v>SDQP11176</v>
          </cell>
          <cell r="B325" t="str">
            <v>Would rather be alone than with other youth</v>
          </cell>
          <cell r="C325" t="str">
            <v>Angatosarudze kuva ega pane kuva nemamwe majaya nemhandara</v>
          </cell>
          <cell r="D325" t="str">
            <v>SDQP1117</v>
          </cell>
          <cell r="E325" t="str">
            <v>child behavioral problems</v>
          </cell>
          <cell r="F325">
            <v>7</v>
          </cell>
          <cell r="G325">
            <v>6</v>
          </cell>
          <cell r="H325" t="str">
            <v>true3</v>
          </cell>
          <cell r="I325" t="str">
            <v>all</v>
          </cell>
          <cell r="J325" t="str">
            <v>all</v>
          </cell>
          <cell r="K325" t="str">
            <v>peer problems</v>
          </cell>
          <cell r="M325">
            <v>1</v>
          </cell>
          <cell r="O325">
            <v>0</v>
          </cell>
          <cell r="P325">
            <v>0</v>
          </cell>
          <cell r="Q325" t="str">
            <v>no</v>
          </cell>
          <cell r="R325" t="str">
            <v>no</v>
          </cell>
          <cell r="S325" t="str">
            <v>Would rather be alone than with other youth</v>
          </cell>
          <cell r="T325" t="str">
            <v>Angatosarudze kuva ega pane kuva nemamwe majaya nemhandara</v>
          </cell>
        </row>
        <row r="326">
          <cell r="A326" t="str">
            <v>SDQP111712</v>
          </cell>
          <cell r="B326" t="str">
            <v>Often fights with other youth or bullies them</v>
          </cell>
          <cell r="C326" t="str">
            <v>Anowanzorwa nemamwe majaya nemhandara kana kumashungurudza</v>
          </cell>
          <cell r="D326" t="str">
            <v>SDQP1117</v>
          </cell>
          <cell r="E326" t="str">
            <v>child behavioral problems</v>
          </cell>
          <cell r="F326">
            <v>7</v>
          </cell>
          <cell r="G326">
            <v>12</v>
          </cell>
          <cell r="H326" t="str">
            <v>true3</v>
          </cell>
          <cell r="I326" t="str">
            <v>all</v>
          </cell>
          <cell r="J326" t="str">
            <v>all</v>
          </cell>
          <cell r="K326" t="str">
            <v>conduct problems</v>
          </cell>
          <cell r="M326">
            <v>1</v>
          </cell>
          <cell r="O326">
            <v>0</v>
          </cell>
          <cell r="P326">
            <v>0</v>
          </cell>
          <cell r="Q326" t="str">
            <v>no</v>
          </cell>
          <cell r="R326" t="str">
            <v>no</v>
          </cell>
          <cell r="S326" t="str">
            <v>Often fights with other youth or bullies them</v>
          </cell>
          <cell r="T326" t="str">
            <v>Anowanzorwa nemamwe majaya nemhandara kana kumashungurudza</v>
          </cell>
        </row>
        <row r="327">
          <cell r="A327" t="str">
            <v>SDQP111714</v>
          </cell>
          <cell r="B327" t="str">
            <v>Generally liked by other youth</v>
          </cell>
          <cell r="C327" t="str">
            <v>Anongofarirwa nemamwe majaya nemhandara</v>
          </cell>
          <cell r="D327" t="str">
            <v>SDQP1117</v>
          </cell>
          <cell r="E327" t="str">
            <v>child behavioral problems</v>
          </cell>
          <cell r="F327">
            <v>7</v>
          </cell>
          <cell r="G327">
            <v>14</v>
          </cell>
          <cell r="H327" t="str">
            <v>true3</v>
          </cell>
          <cell r="I327" t="str">
            <v>all</v>
          </cell>
          <cell r="J327" t="str">
            <v>all</v>
          </cell>
          <cell r="K327" t="str">
            <v>peer problems</v>
          </cell>
          <cell r="L327" t="str">
            <v>y</v>
          </cell>
          <cell r="M327">
            <v>1</v>
          </cell>
          <cell r="O327">
            <v>0</v>
          </cell>
          <cell r="P327">
            <v>0</v>
          </cell>
          <cell r="Q327" t="str">
            <v>no</v>
          </cell>
          <cell r="R327" t="str">
            <v>no</v>
          </cell>
          <cell r="S327" t="str">
            <v>Generally liked by other youth</v>
          </cell>
          <cell r="T327" t="str">
            <v>Anongofarirwa nemamwe majaya nemhandara</v>
          </cell>
        </row>
        <row r="328">
          <cell r="A328" t="str">
            <v>SDQP111716</v>
          </cell>
          <cell r="B328" t="str">
            <v>Nervous in new situations, easily loses confidence</v>
          </cell>
          <cell r="C328" t="str">
            <v>Kusagadzikana pazvinhu zvaasati ambosangana nazvo, anokurumidza kusavimba nezvaari</v>
          </cell>
          <cell r="D328" t="str">
            <v>SDQP1117</v>
          </cell>
          <cell r="E328" t="str">
            <v>child behavioral problems</v>
          </cell>
          <cell r="F328">
            <v>7</v>
          </cell>
          <cell r="G328">
            <v>16</v>
          </cell>
          <cell r="H328" t="str">
            <v>true3</v>
          </cell>
          <cell r="I328" t="str">
            <v>all</v>
          </cell>
          <cell r="J328" t="str">
            <v>all</v>
          </cell>
          <cell r="K328" t="str">
            <v>emotional problems</v>
          </cell>
          <cell r="M328">
            <v>1</v>
          </cell>
          <cell r="O328">
            <v>0</v>
          </cell>
          <cell r="P328">
            <v>0</v>
          </cell>
          <cell r="Q328" t="str">
            <v>no</v>
          </cell>
          <cell r="R328" t="str">
            <v>no</v>
          </cell>
          <cell r="S328" t="str">
            <v>Nervous in new situations, easily loses confidence</v>
          </cell>
          <cell r="T328" t="str">
            <v>Kusagadzikana pazvinhu zvaasati ambosangana nazvo, anokurumidza kusavimba nezvaari</v>
          </cell>
        </row>
        <row r="329">
          <cell r="A329" t="str">
            <v>SDQP111719</v>
          </cell>
          <cell r="B329" t="str">
            <v>Picked on or bullied by other youth</v>
          </cell>
          <cell r="C329" t="str">
            <v>Kushoropodzwa kana kushungurudzwa nemamwe majaya nemhandara</v>
          </cell>
          <cell r="D329" t="str">
            <v>SDQP1117</v>
          </cell>
          <cell r="E329" t="str">
            <v>child behavioral problems</v>
          </cell>
          <cell r="F329">
            <v>7</v>
          </cell>
          <cell r="G329">
            <v>19</v>
          </cell>
          <cell r="H329" t="str">
            <v>true3</v>
          </cell>
          <cell r="I329" t="str">
            <v>all</v>
          </cell>
          <cell r="J329" t="str">
            <v>all</v>
          </cell>
          <cell r="K329" t="str">
            <v>peer problems</v>
          </cell>
          <cell r="M329">
            <v>1</v>
          </cell>
          <cell r="O329">
            <v>0</v>
          </cell>
          <cell r="P329">
            <v>0</v>
          </cell>
          <cell r="Q329" t="str">
            <v>no</v>
          </cell>
          <cell r="R329" t="str">
            <v>no</v>
          </cell>
          <cell r="S329" t="str">
            <v>Picked on or bullied by other youth</v>
          </cell>
          <cell r="T329" t="str">
            <v>Kushoropodzwa kana kushungurudzwa nemamwe majaya nemhandara</v>
          </cell>
        </row>
        <row r="330">
          <cell r="A330" t="str">
            <v>SDQP111723</v>
          </cell>
          <cell r="B330" t="str">
            <v>Gets along better with adults than with other youth</v>
          </cell>
          <cell r="C330" t="str">
            <v>Anowirirana nevanhu vakuru kudarika mamwe majaya nemhandara</v>
          </cell>
          <cell r="D330" t="str">
            <v>SDQP1117</v>
          </cell>
          <cell r="E330" t="str">
            <v>child behavioral problems</v>
          </cell>
          <cell r="F330">
            <v>7</v>
          </cell>
          <cell r="G330">
            <v>23</v>
          </cell>
          <cell r="H330" t="str">
            <v>true3</v>
          </cell>
          <cell r="I330" t="str">
            <v>all</v>
          </cell>
          <cell r="J330" t="str">
            <v>all</v>
          </cell>
          <cell r="K330" t="str">
            <v>peer problems</v>
          </cell>
          <cell r="M330">
            <v>1</v>
          </cell>
          <cell r="O330">
            <v>0</v>
          </cell>
          <cell r="P330">
            <v>0</v>
          </cell>
          <cell r="Q330" t="str">
            <v>no</v>
          </cell>
          <cell r="R330" t="str">
            <v>no</v>
          </cell>
          <cell r="S330" t="str">
            <v>Gets along better with adults than with other youth</v>
          </cell>
          <cell r="T330" t="str">
            <v>Anowirirana nevanhu vakuru kudarika mamwe majaya nemhandara</v>
          </cell>
        </row>
        <row r="331">
          <cell r="A331" t="str">
            <v>PCC_i1</v>
          </cell>
          <cell r="B331" t="str">
            <v>Now I'd like to ask you some questions about how you and your child get along. Please tell me how much you agree or disagree with each statement.</v>
          </cell>
          <cell r="C331" t="str">
            <v>Parizvino ndiri kuda kukubvunzai mimwe mibvunzo pamusoro pekuwirirana kwenyu nemwana wenyu. Ndapota, ndiudzeiwo kuti munowirirana kana kusawirirana zvakadii nechirevo chega.</v>
          </cell>
          <cell r="D331" t="str">
            <v>PCC</v>
          </cell>
          <cell r="G331" t="str">
            <v>_i1</v>
          </cell>
          <cell r="M331">
            <v>1</v>
          </cell>
          <cell r="O331">
            <v>0</v>
          </cell>
          <cell r="P331">
            <v>0</v>
          </cell>
          <cell r="Q331" t="str">
            <v>no</v>
          </cell>
          <cell r="R331" t="str">
            <v>no</v>
          </cell>
          <cell r="S331" t="str">
            <v>Now I'd like to ask you some questions about how you and your child get along. Please tell me how much you agree or disagree with each statement.</v>
          </cell>
          <cell r="T331" t="str">
            <v>Parizvino ndiri kuda kukubvunzai mimwe mibvunzo pamusoro pekuwirirana kwenyu nemwana wenyu. Ndapota, ndiudzeiwo kuti munowirirana kana kusawirirana zvakadii nechirevo chega.</v>
          </cell>
        </row>
        <row r="332">
          <cell r="A332" t="str">
            <v>PCC1</v>
          </cell>
          <cell r="B332" t="str">
            <v>You can discuss your beliefs with your child without feeling restrained or embarassed.</v>
          </cell>
          <cell r="C332" t="str">
            <v>Munokwanisa kukurukura pamusoro pezvamunotendera mazviri nemwana wenyu musinganzwe kusungikana kana kunyara.</v>
          </cell>
          <cell r="D332" t="str">
            <v>PCC</v>
          </cell>
          <cell r="E332" t="str">
            <v>relationship with child (quality)</v>
          </cell>
          <cell r="F332">
            <v>59</v>
          </cell>
          <cell r="G332">
            <v>1</v>
          </cell>
          <cell r="H332" t="str">
            <v>agree4</v>
          </cell>
          <cell r="I332" t="str">
            <v>all</v>
          </cell>
          <cell r="J332" t="str">
            <v>all</v>
          </cell>
          <cell r="M332">
            <v>1</v>
          </cell>
          <cell r="O332">
            <v>0</v>
          </cell>
          <cell r="P332">
            <v>0</v>
          </cell>
          <cell r="Q332" t="str">
            <v>no</v>
          </cell>
          <cell r="R332" t="str">
            <v>no</v>
          </cell>
          <cell r="S332" t="str">
            <v>You can discuss your beliefs with your child without feeling restrained or embarassed.</v>
          </cell>
          <cell r="T332" t="str">
            <v>Munokwanisa kukurukura pamusoro pezvamunotendera mazviri nemwana wenyu musinganzwe kusungikana kana kunyara.</v>
          </cell>
        </row>
        <row r="333">
          <cell r="A333" t="str">
            <v>PCC2</v>
          </cell>
          <cell r="B333" t="str">
            <v>Sometimes you have problems believing everything that your child tells you.</v>
          </cell>
          <cell r="C333" t="str">
            <v>Dzimwe nguva mune dambudziko kutenda zvese zvamunoudzwa nemwana wenyu.</v>
          </cell>
          <cell r="D333" t="str">
            <v>PCC</v>
          </cell>
          <cell r="E333" t="str">
            <v>relationship with child (quality)</v>
          </cell>
          <cell r="F333">
            <v>59</v>
          </cell>
          <cell r="G333">
            <v>2</v>
          </cell>
          <cell r="H333" t="str">
            <v>agree4</v>
          </cell>
          <cell r="I333" t="str">
            <v>all</v>
          </cell>
          <cell r="J333" t="str">
            <v>all</v>
          </cell>
          <cell r="L333" t="str">
            <v>y</v>
          </cell>
          <cell r="M333">
            <v>1</v>
          </cell>
          <cell r="O333">
            <v>0</v>
          </cell>
          <cell r="P333">
            <v>0</v>
          </cell>
          <cell r="Q333" t="str">
            <v>no</v>
          </cell>
          <cell r="R333" t="str">
            <v>no</v>
          </cell>
          <cell r="S333" t="str">
            <v>Sometimes you have problems believing everything that your child tells you.</v>
          </cell>
          <cell r="T333" t="str">
            <v>Dzimwe nguva mune dambudziko kutenda zvese zvamunoudzwa nemwana wenyu.</v>
          </cell>
        </row>
        <row r="334">
          <cell r="A334" t="str">
            <v>PCC3</v>
          </cell>
          <cell r="B334" t="str">
            <v>Your child listens carefully every time.</v>
          </cell>
          <cell r="C334" t="str">
            <v>Mwana wenyu anonyatsoteerera nguva dzose.</v>
          </cell>
          <cell r="D334" t="str">
            <v>PCC</v>
          </cell>
          <cell r="E334" t="str">
            <v>relationship with child (quality)</v>
          </cell>
          <cell r="F334">
            <v>59</v>
          </cell>
          <cell r="G334">
            <v>3</v>
          </cell>
          <cell r="H334" t="str">
            <v>agree4</v>
          </cell>
          <cell r="I334" t="str">
            <v>all</v>
          </cell>
          <cell r="J334" t="str">
            <v>all</v>
          </cell>
          <cell r="M334">
            <v>1</v>
          </cell>
          <cell r="O334">
            <v>0</v>
          </cell>
          <cell r="P334">
            <v>0</v>
          </cell>
          <cell r="Q334" t="str">
            <v>no</v>
          </cell>
          <cell r="R334" t="str">
            <v>no</v>
          </cell>
          <cell r="S334" t="str">
            <v>Your child listens carefully every time.</v>
          </cell>
          <cell r="T334" t="str">
            <v>Mwana wenyu anonyatsoteerera nguva dzose.</v>
          </cell>
        </row>
        <row r="335">
          <cell r="A335" t="str">
            <v>PCC5</v>
          </cell>
          <cell r="B335" t="str">
            <v>Your child usually tells you things that it would have been better if they hadn't say them.</v>
          </cell>
          <cell r="C335" t="str">
            <v>Mwana wenyu anokuudzai zvinhu zvekuti zviri nani dai asina kuzvitaura.</v>
          </cell>
          <cell r="D335" t="str">
            <v>PCC</v>
          </cell>
          <cell r="E335" t="str">
            <v>relationship with child (quality)</v>
          </cell>
          <cell r="F335">
            <v>59</v>
          </cell>
          <cell r="G335">
            <v>5</v>
          </cell>
          <cell r="H335" t="str">
            <v>agree4</v>
          </cell>
          <cell r="I335" t="str">
            <v>all</v>
          </cell>
          <cell r="J335" t="str">
            <v>all</v>
          </cell>
          <cell r="M335">
            <v>1</v>
          </cell>
          <cell r="O335" t="str">
            <v>Your child usually tells you things that would have been better left unsaid.</v>
          </cell>
          <cell r="P335">
            <v>0</v>
          </cell>
          <cell r="Q335" t="str">
            <v>yes</v>
          </cell>
          <cell r="R335" t="str">
            <v>no</v>
          </cell>
          <cell r="S335" t="str">
            <v>Your child usually tells you things that would have been better left unsaid.</v>
          </cell>
          <cell r="T335" t="str">
            <v>Mwana wenyu anokuudzai zvinhu zvekuti zviri nani dai asina kuzvitaura.</v>
          </cell>
        </row>
        <row r="336">
          <cell r="A336" t="str">
            <v>PCC6</v>
          </cell>
          <cell r="B336" t="str">
            <v>Your child can tell how you are feeling without asking.</v>
          </cell>
          <cell r="C336" t="str">
            <v>Mwana wenyu anokwanisa kuziva kuti muri kunzwa sei asina kubvunza.</v>
          </cell>
          <cell r="D336" t="str">
            <v>PCC</v>
          </cell>
          <cell r="E336" t="str">
            <v>relationship with child (quality)</v>
          </cell>
          <cell r="F336">
            <v>59</v>
          </cell>
          <cell r="G336">
            <v>6</v>
          </cell>
          <cell r="H336" t="str">
            <v>agree4</v>
          </cell>
          <cell r="I336" t="str">
            <v>all</v>
          </cell>
          <cell r="J336" t="str">
            <v>all</v>
          </cell>
          <cell r="M336">
            <v>1</v>
          </cell>
          <cell r="O336">
            <v>0</v>
          </cell>
          <cell r="P336" t="str">
            <v>Mwana wenyu anokwanisa kuona kuti muri kunzwa sei asina kubvunza.</v>
          </cell>
          <cell r="Q336" t="str">
            <v>no</v>
          </cell>
          <cell r="R336" t="str">
            <v>yes</v>
          </cell>
          <cell r="S336" t="str">
            <v>Your child can tell how you are feeling without asking.</v>
          </cell>
          <cell r="T336" t="str">
            <v>Mwana wenyu anokwanisa kuona kuti muri kunzwa sei asina kubvunza.</v>
          </cell>
        </row>
        <row r="337">
          <cell r="A337" t="str">
            <v>PCC7</v>
          </cell>
          <cell r="B337" t="str">
            <v>You are satisfied with how you talk together with your child.</v>
          </cell>
          <cell r="C337" t="str">
            <v>Munogutsikana nematauriro amunoita nemwana wenyu.</v>
          </cell>
          <cell r="D337" t="str">
            <v>PCC</v>
          </cell>
          <cell r="E337" t="str">
            <v>relationship with child (quality)</v>
          </cell>
          <cell r="F337">
            <v>59</v>
          </cell>
          <cell r="G337">
            <v>7</v>
          </cell>
          <cell r="H337" t="str">
            <v>agree4</v>
          </cell>
          <cell r="I337" t="str">
            <v>all</v>
          </cell>
          <cell r="J337" t="str">
            <v>all</v>
          </cell>
          <cell r="M337">
            <v>1</v>
          </cell>
          <cell r="O337">
            <v>0</v>
          </cell>
          <cell r="P337">
            <v>0</v>
          </cell>
          <cell r="Q337" t="str">
            <v>no</v>
          </cell>
          <cell r="R337" t="str">
            <v>no</v>
          </cell>
          <cell r="S337" t="str">
            <v>You are satisfied with how you talk together with your child.</v>
          </cell>
          <cell r="T337" t="str">
            <v>Munogutsikana nematauriro amunoita nemwana wenyu.</v>
          </cell>
        </row>
        <row r="338">
          <cell r="A338" t="str">
            <v>PCC9</v>
          </cell>
          <cell r="B338" t="str">
            <v>You usually show love openly to your child.</v>
          </cell>
          <cell r="C338" t="str">
            <v>Munowanzoratidza rudo zviri pachena kumwana wenyu.</v>
          </cell>
          <cell r="D338" t="str">
            <v>PCC</v>
          </cell>
          <cell r="E338" t="str">
            <v>relationship with child (quality)</v>
          </cell>
          <cell r="F338">
            <v>59</v>
          </cell>
          <cell r="G338">
            <v>9</v>
          </cell>
          <cell r="H338" t="str">
            <v>agree4</v>
          </cell>
          <cell r="I338" t="str">
            <v>all</v>
          </cell>
          <cell r="J338" t="str">
            <v>all</v>
          </cell>
          <cell r="M338">
            <v>1</v>
          </cell>
          <cell r="O338">
            <v>0</v>
          </cell>
          <cell r="P338">
            <v>0</v>
          </cell>
          <cell r="Q338" t="str">
            <v>no</v>
          </cell>
          <cell r="R338" t="str">
            <v>no</v>
          </cell>
          <cell r="S338" t="str">
            <v>You usually show love openly to your child.</v>
          </cell>
          <cell r="T338" t="str">
            <v>Munowanzoratidza rudo zviri pachena kumwana wenyu.</v>
          </cell>
        </row>
        <row r="339">
          <cell r="A339" t="str">
            <v>PCC10</v>
          </cell>
          <cell r="B339" t="str">
            <v>When you have a problem, you often don't talk to your child.</v>
          </cell>
          <cell r="C339" t="str">
            <v>Kana muine dambudziko, hamuwanzotaura nemwana wenyu.</v>
          </cell>
          <cell r="D339" t="str">
            <v>PCC</v>
          </cell>
          <cell r="E339" t="str">
            <v>relationship with child (quality)</v>
          </cell>
          <cell r="F339">
            <v>59</v>
          </cell>
          <cell r="G339">
            <v>10</v>
          </cell>
          <cell r="H339" t="str">
            <v>agree4</v>
          </cell>
          <cell r="I339" t="str">
            <v>all</v>
          </cell>
          <cell r="J339" t="str">
            <v>all</v>
          </cell>
          <cell r="L339" t="str">
            <v>y</v>
          </cell>
          <cell r="M339">
            <v>1</v>
          </cell>
          <cell r="O339">
            <v>0</v>
          </cell>
          <cell r="P339" t="str">
            <v>Kana muine zviri kukushungurudzai hamuwanzotaura nemwana wenyu.</v>
          </cell>
          <cell r="Q339" t="str">
            <v>no</v>
          </cell>
          <cell r="R339" t="str">
            <v>yes</v>
          </cell>
          <cell r="S339" t="str">
            <v>When you have a problem, you often don't talk to your child.</v>
          </cell>
          <cell r="T339" t="str">
            <v>Kana muine zviri kukushungurudzai hamuwanzotaura nemwana wenyu.</v>
          </cell>
        </row>
        <row r="340">
          <cell r="A340" t="str">
            <v>PCC11</v>
          </cell>
          <cell r="B340" t="str">
            <v>You are careful about what you say to your child.</v>
          </cell>
          <cell r="C340" t="str">
            <v>Munotarisisa zvamunotaura kumwana wenyu.</v>
          </cell>
          <cell r="D340" t="str">
            <v>PCC</v>
          </cell>
          <cell r="E340" t="str">
            <v>relationship with child (quality)</v>
          </cell>
          <cell r="F340">
            <v>59</v>
          </cell>
          <cell r="G340">
            <v>11</v>
          </cell>
          <cell r="H340" t="str">
            <v>agree4</v>
          </cell>
          <cell r="I340" t="str">
            <v>all</v>
          </cell>
          <cell r="J340" t="str">
            <v>all</v>
          </cell>
          <cell r="M340">
            <v>1</v>
          </cell>
          <cell r="O340" t="str">
            <v>You think carefully about what you will say to your child.</v>
          </cell>
          <cell r="P340" t="str">
            <v>Munonyatsofungisisa zvamunotaura kumwana wenyu.</v>
          </cell>
          <cell r="Q340" t="str">
            <v>yes</v>
          </cell>
          <cell r="R340" t="str">
            <v>yes</v>
          </cell>
          <cell r="S340" t="str">
            <v>You think carefully about what you will say to your child.</v>
          </cell>
          <cell r="T340" t="str">
            <v>Munonyatsofungisisa zvamunotaura kumwana wenyu.</v>
          </cell>
        </row>
        <row r="341">
          <cell r="A341" t="str">
            <v>PCC12</v>
          </cell>
          <cell r="B341" t="str">
            <v>When you talk to your child you normally say things that it would have been better if they were not said.</v>
          </cell>
          <cell r="C341" t="str">
            <v>Pamunotaura nemwana wenyu, munowanzotaura zvinhu zvekuti zviri nani dai zvisina kutaurwa.</v>
          </cell>
          <cell r="D341" t="str">
            <v>PCC</v>
          </cell>
          <cell r="E341" t="str">
            <v>relationship with child (quality)</v>
          </cell>
          <cell r="F341">
            <v>59</v>
          </cell>
          <cell r="G341">
            <v>12</v>
          </cell>
          <cell r="H341" t="str">
            <v>agree4</v>
          </cell>
          <cell r="I341" t="str">
            <v>all</v>
          </cell>
          <cell r="J341" t="str">
            <v>all</v>
          </cell>
          <cell r="L341" t="str">
            <v>y</v>
          </cell>
          <cell r="M341">
            <v>1</v>
          </cell>
          <cell r="O341" t="str">
            <v>When you talk to your child you normally say things that would have been better left unsaid.</v>
          </cell>
          <cell r="P341">
            <v>0</v>
          </cell>
          <cell r="Q341" t="str">
            <v>yes</v>
          </cell>
          <cell r="R341" t="str">
            <v>no</v>
          </cell>
          <cell r="S341" t="str">
            <v>When you talk to your child you normally say things that would have been better left unsaid.</v>
          </cell>
          <cell r="T341" t="str">
            <v>Pamunotaura nemwana wenyu, munowanzotaura zvinhu zvekuti zviri nani dai zvisina kutaurwa.</v>
          </cell>
        </row>
        <row r="342">
          <cell r="A342" t="str">
            <v>PCC13</v>
          </cell>
          <cell r="B342" t="str">
            <v>When you ask a question, you get an answer you trust from your child.</v>
          </cell>
          <cell r="C342" t="str">
            <v>Mukabvunza mubvunzo, munowanzowana mhinduro yamunovimba nayo kubva kumwana wenyu.</v>
          </cell>
          <cell r="D342" t="str">
            <v>PCC</v>
          </cell>
          <cell r="E342" t="str">
            <v>relationship with child (quality)</v>
          </cell>
          <cell r="F342">
            <v>59</v>
          </cell>
          <cell r="G342">
            <v>13</v>
          </cell>
          <cell r="H342" t="str">
            <v>agree4</v>
          </cell>
          <cell r="I342" t="str">
            <v>all</v>
          </cell>
          <cell r="J342" t="str">
            <v>all</v>
          </cell>
          <cell r="M342">
            <v>1</v>
          </cell>
          <cell r="O342">
            <v>0</v>
          </cell>
          <cell r="P342" t="str">
            <v>Mukabvunza mubvunzo, munowana mhinduro yamunovimba nayo kubva kumwana wenyu.</v>
          </cell>
          <cell r="Q342" t="str">
            <v>no</v>
          </cell>
          <cell r="R342" t="str">
            <v>yes</v>
          </cell>
          <cell r="S342" t="str">
            <v>When you ask a question, you get an answer you trust from your child.</v>
          </cell>
          <cell r="T342" t="str">
            <v>Mukabvunza mubvunzo, munowana mhinduro yamunovimba nayo kubva kumwana wenyu.</v>
          </cell>
        </row>
        <row r="343">
          <cell r="A343" t="str">
            <v>PCC14</v>
          </cell>
          <cell r="B343" t="str">
            <v>Your child tries to understand your opinion.</v>
          </cell>
          <cell r="C343" t="str">
            <v>Mwana wenyu anoedza kunzwisisa mafungiro enyu.</v>
          </cell>
          <cell r="D343" t="str">
            <v>PCC</v>
          </cell>
          <cell r="E343" t="str">
            <v>relationship with child (quality)</v>
          </cell>
          <cell r="F343">
            <v>59</v>
          </cell>
          <cell r="G343">
            <v>14</v>
          </cell>
          <cell r="H343" t="str">
            <v>agree4</v>
          </cell>
          <cell r="I343" t="str">
            <v>all</v>
          </cell>
          <cell r="J343" t="str">
            <v>all</v>
          </cell>
          <cell r="M343">
            <v>1</v>
          </cell>
          <cell r="O343">
            <v>0</v>
          </cell>
          <cell r="P343">
            <v>0</v>
          </cell>
          <cell r="Q343" t="str">
            <v>no</v>
          </cell>
          <cell r="R343" t="str">
            <v>no</v>
          </cell>
          <cell r="S343" t="str">
            <v>Your child tries to understand your opinion.</v>
          </cell>
          <cell r="T343" t="str">
            <v>Mwana wenyu anoedza kunzwisisa mafungiro enyu.</v>
          </cell>
        </row>
        <row r="344">
          <cell r="A344" t="str">
            <v>PCC15</v>
          </cell>
          <cell r="B344" t="str">
            <v>There are some things you avoid discussing with your child.</v>
          </cell>
          <cell r="C344" t="str">
            <v>Pane zvimwe zvinhu zvamunonzvenga kukurukura nemwana wenyu.</v>
          </cell>
          <cell r="D344" t="str">
            <v>PCC</v>
          </cell>
          <cell r="E344" t="str">
            <v>relationship with child (quality)</v>
          </cell>
          <cell r="F344">
            <v>59</v>
          </cell>
          <cell r="G344">
            <v>15</v>
          </cell>
          <cell r="H344" t="str">
            <v>agree4</v>
          </cell>
          <cell r="I344" t="str">
            <v>all</v>
          </cell>
          <cell r="J344" t="str">
            <v>all</v>
          </cell>
          <cell r="L344" t="str">
            <v>y</v>
          </cell>
          <cell r="M344">
            <v>1</v>
          </cell>
          <cell r="O344">
            <v>0</v>
          </cell>
          <cell r="P344">
            <v>0</v>
          </cell>
          <cell r="Q344" t="str">
            <v>no</v>
          </cell>
          <cell r="R344" t="str">
            <v>no</v>
          </cell>
          <cell r="S344" t="str">
            <v>There are some things you avoid discussing with your child.</v>
          </cell>
          <cell r="T344" t="str">
            <v>Pane zvimwe zvinhu zvamunonzvenga kukurukura nemwana wenyu.</v>
          </cell>
        </row>
        <row r="345">
          <cell r="A345" t="str">
            <v>PCC16</v>
          </cell>
          <cell r="B345" t="str">
            <v>You find it easy to discuss problems with your child.</v>
          </cell>
          <cell r="C345" t="str">
            <v>Munoona zviri nyore kukurukura matambudziko nemwana wenyu.</v>
          </cell>
          <cell r="D345" t="str">
            <v>PCC</v>
          </cell>
          <cell r="E345" t="str">
            <v>relationship with child (quality)</v>
          </cell>
          <cell r="F345">
            <v>59</v>
          </cell>
          <cell r="G345">
            <v>16</v>
          </cell>
          <cell r="H345" t="str">
            <v>agree4</v>
          </cell>
          <cell r="I345" t="str">
            <v>all</v>
          </cell>
          <cell r="J345" t="str">
            <v>all</v>
          </cell>
          <cell r="M345">
            <v>1</v>
          </cell>
          <cell r="O345">
            <v>0</v>
          </cell>
          <cell r="P345">
            <v>0</v>
          </cell>
          <cell r="Q345" t="str">
            <v>no</v>
          </cell>
          <cell r="R345" t="str">
            <v>no</v>
          </cell>
          <cell r="S345" t="str">
            <v>You find it easy to discuss problems with your child.</v>
          </cell>
          <cell r="T345" t="str">
            <v>Munoona zviri nyore kukurukura matambudziko nemwana wenyu.</v>
          </cell>
        </row>
        <row r="346">
          <cell r="A346" t="str">
            <v>PCC17</v>
          </cell>
          <cell r="B346" t="str">
            <v>It is easy for you to discuss all your true feelings with your child.</v>
          </cell>
          <cell r="C346" t="str">
            <v>Zviri nyore kwamuri kukurukura zvamunonyatsonzwa nemwana wenyu.</v>
          </cell>
          <cell r="D346" t="str">
            <v>PCC</v>
          </cell>
          <cell r="E346" t="str">
            <v>relationship with child (quality)</v>
          </cell>
          <cell r="F346">
            <v>59</v>
          </cell>
          <cell r="G346">
            <v>17</v>
          </cell>
          <cell r="H346" t="str">
            <v>agree4</v>
          </cell>
          <cell r="I346" t="str">
            <v>all</v>
          </cell>
          <cell r="J346" t="str">
            <v>all</v>
          </cell>
          <cell r="M346">
            <v>1</v>
          </cell>
          <cell r="O346">
            <v>0</v>
          </cell>
          <cell r="P346" t="str">
            <v>Zviri nyore kwamuri kukurukura zvamunonyatsonzwa zvese nemwana wenyu.</v>
          </cell>
          <cell r="Q346" t="str">
            <v>no</v>
          </cell>
          <cell r="R346" t="str">
            <v>yes</v>
          </cell>
          <cell r="S346" t="str">
            <v>It is easy for you to discuss all your true feelings with your child.</v>
          </cell>
          <cell r="T346" t="str">
            <v>Zviri nyore kwamuri kukurukura zvamunonyatsonzwa zvese nemwana wenyu.</v>
          </cell>
        </row>
        <row r="347">
          <cell r="A347" t="str">
            <v>PCC18</v>
          </cell>
          <cell r="B347" t="str">
            <v>Your child bothers you.</v>
          </cell>
          <cell r="C347" t="str">
            <v>Mwana wenyu anokushungurudzai.</v>
          </cell>
          <cell r="D347" t="str">
            <v>PCC</v>
          </cell>
          <cell r="E347" t="str">
            <v>relationship with child (quality)</v>
          </cell>
          <cell r="F347">
            <v>59</v>
          </cell>
          <cell r="G347">
            <v>18</v>
          </cell>
          <cell r="H347" t="str">
            <v>agree4</v>
          </cell>
          <cell r="I347" t="str">
            <v>all</v>
          </cell>
          <cell r="J347" t="str">
            <v>all</v>
          </cell>
          <cell r="M347">
            <v>1</v>
          </cell>
          <cell r="O347" t="str">
            <v>Your child's behavior bothers you.</v>
          </cell>
          <cell r="P347" t="str">
            <v>Maitiro ewana wenyu enokushungurudzai.</v>
          </cell>
          <cell r="Q347" t="str">
            <v>yes</v>
          </cell>
          <cell r="R347" t="str">
            <v>yes</v>
          </cell>
          <cell r="S347" t="str">
            <v>Your child's behavior bothers you.</v>
          </cell>
          <cell r="T347" t="str">
            <v>Maitiro ewana wenyu enokushungurudzai.</v>
          </cell>
        </row>
        <row r="348">
          <cell r="A348" t="str">
            <v>PCC19</v>
          </cell>
          <cell r="B348" t="str">
            <v>Your child verbally abuses you when they are angry with you.</v>
          </cell>
          <cell r="C348" t="str">
            <v>Mwana wenyu anokutukirirai kana akugumbukirai.</v>
          </cell>
          <cell r="D348" t="str">
            <v>PCC</v>
          </cell>
          <cell r="E348" t="str">
            <v>relationship with child (quality)</v>
          </cell>
          <cell r="F348">
            <v>59</v>
          </cell>
          <cell r="G348">
            <v>19</v>
          </cell>
          <cell r="H348" t="str">
            <v>agree4</v>
          </cell>
          <cell r="I348" t="str">
            <v>all</v>
          </cell>
          <cell r="J348" t="str">
            <v>all</v>
          </cell>
          <cell r="L348" t="str">
            <v>y</v>
          </cell>
          <cell r="M348">
            <v>1</v>
          </cell>
          <cell r="O348">
            <v>0</v>
          </cell>
          <cell r="P348">
            <v>0</v>
          </cell>
          <cell r="Q348" t="str">
            <v>no</v>
          </cell>
          <cell r="R348" t="str">
            <v>no</v>
          </cell>
          <cell r="S348" t="str">
            <v>Your child verbally abuses you when they are angry with you.</v>
          </cell>
          <cell r="T348" t="str">
            <v>Mwana wenyu anokutukirirai kana akugumbukirai.</v>
          </cell>
        </row>
        <row r="349">
          <cell r="A349" t="str">
            <v>PCC20</v>
          </cell>
          <cell r="B349" t="str">
            <v>You don't think you can tell your child how you really feel about some things.</v>
          </cell>
          <cell r="C349" t="str">
            <v>Hamufungi kuti munokwanisa kuudza mwana wenyu zvamunonzwa pamusoro pezvimwe zvinhu.</v>
          </cell>
          <cell r="D349" t="str">
            <v>PCC</v>
          </cell>
          <cell r="E349" t="str">
            <v>relationship with child (quality)</v>
          </cell>
          <cell r="F349">
            <v>59</v>
          </cell>
          <cell r="G349">
            <v>20</v>
          </cell>
          <cell r="H349" t="str">
            <v>agree4</v>
          </cell>
          <cell r="I349" t="str">
            <v>all</v>
          </cell>
          <cell r="J349" t="str">
            <v>all</v>
          </cell>
          <cell r="L349" t="str">
            <v>y</v>
          </cell>
          <cell r="M349">
            <v>1</v>
          </cell>
          <cell r="O349">
            <v>0</v>
          </cell>
          <cell r="P349" t="str">
            <v>Munofunga kuti hamukwanise kuudza mwana wenyu zvamunonyatsonzwa pamusoro pezvimwe zvinhu.</v>
          </cell>
          <cell r="Q349" t="str">
            <v>no</v>
          </cell>
          <cell r="R349" t="str">
            <v>yes</v>
          </cell>
          <cell r="S349" t="str">
            <v>You don't think you can tell your child how you really feel about some things.</v>
          </cell>
          <cell r="T349" t="str">
            <v>Munofunga kuti hamukwanise kuudza mwana wenyu zvamunonyatsonzwa pamusoro pezvimwe zvinhu.</v>
          </cell>
        </row>
        <row r="350">
          <cell r="A350" t="str">
            <v>PCC21</v>
          </cell>
          <cell r="B350" t="str">
            <v>You can talk about almost anything with your child.</v>
          </cell>
          <cell r="C350" t="str">
            <v>Munokwanisa kukurukura chero chinhu nemwana wenyu.</v>
          </cell>
          <cell r="D350" t="str">
            <v>PCC</v>
          </cell>
          <cell r="E350" t="str">
            <v>relationship with child (quality)</v>
          </cell>
          <cell r="F350">
            <v>59</v>
          </cell>
          <cell r="G350">
            <v>21</v>
          </cell>
          <cell r="H350" t="str">
            <v>agree4</v>
          </cell>
          <cell r="I350" t="str">
            <v>all</v>
          </cell>
          <cell r="J350" t="str">
            <v>all</v>
          </cell>
          <cell r="M350">
            <v>1</v>
          </cell>
          <cell r="O350">
            <v>0</v>
          </cell>
          <cell r="P350" t="str">
            <v>Munokwanisa kutaura chero chinhu nemwana wenyu.</v>
          </cell>
          <cell r="Q350" t="str">
            <v>no</v>
          </cell>
          <cell r="R350" t="str">
            <v>yes</v>
          </cell>
          <cell r="S350" t="str">
            <v>You can talk about almost anything with your child.</v>
          </cell>
          <cell r="T350" t="str">
            <v>Munokwanisa kutaura chero chinhu nemwana wenyu.</v>
          </cell>
        </row>
        <row r="351">
          <cell r="A351" t="str">
            <v>PCC22</v>
          </cell>
          <cell r="B351" t="str">
            <v>Your child sometimes doesn't listen to you at all.</v>
          </cell>
          <cell r="C351" t="str">
            <v>Dzimwe nguva mwana wenyu haatombokuteererai.</v>
          </cell>
          <cell r="D351" t="str">
            <v>PCC</v>
          </cell>
          <cell r="E351" t="str">
            <v>relationship with child (quality)</v>
          </cell>
          <cell r="F351">
            <v>59</v>
          </cell>
          <cell r="G351">
            <v>22</v>
          </cell>
          <cell r="H351" t="str">
            <v>agree4</v>
          </cell>
          <cell r="I351" t="str">
            <v>all</v>
          </cell>
          <cell r="J351" t="str">
            <v>all</v>
          </cell>
          <cell r="L351" t="str">
            <v>y</v>
          </cell>
          <cell r="M351">
            <v>1</v>
          </cell>
          <cell r="O351">
            <v>0</v>
          </cell>
          <cell r="P351" t="str">
            <v>Dzimwe nguva mwana wenyu haatombokuteererai zvachose.</v>
          </cell>
          <cell r="Q351" t="str">
            <v>no</v>
          </cell>
          <cell r="R351" t="str">
            <v>yes</v>
          </cell>
          <cell r="S351" t="str">
            <v>Your child sometimes doesn't listen to you at all.</v>
          </cell>
          <cell r="T351" t="str">
            <v>Dzimwe nguva mwana wenyu haatombokuteererai zvachose.</v>
          </cell>
        </row>
        <row r="352">
          <cell r="A352" t="str">
            <v>PCC23</v>
          </cell>
          <cell r="B352" t="str">
            <v>You can tell your child how you feel about everything.</v>
          </cell>
          <cell r="C352" t="str">
            <v>Munokwanisa kuudza mwana wenyu chese zvacho chamunenge muchinzwa.</v>
          </cell>
          <cell r="D352" t="str">
            <v>PCC</v>
          </cell>
          <cell r="E352" t="str">
            <v>relationship with child (quality)</v>
          </cell>
          <cell r="F352">
            <v>59</v>
          </cell>
          <cell r="G352">
            <v>23</v>
          </cell>
          <cell r="H352" t="str">
            <v>agree4</v>
          </cell>
          <cell r="I352" t="str">
            <v>all</v>
          </cell>
          <cell r="J352" t="str">
            <v>all</v>
          </cell>
          <cell r="M352">
            <v>1</v>
          </cell>
          <cell r="O352">
            <v>0</v>
          </cell>
          <cell r="P352">
            <v>0</v>
          </cell>
          <cell r="Q352" t="str">
            <v>no</v>
          </cell>
          <cell r="R352" t="str">
            <v>no</v>
          </cell>
          <cell r="S352" t="str">
            <v>You can tell your child how you feel about everything.</v>
          </cell>
          <cell r="T352" t="str">
            <v>Munokwanisa kuudza mwana wenyu chese zvacho chamunenge muchinzwa.</v>
          </cell>
        </row>
        <row r="353">
          <cell r="A353" t="str">
            <v>PCC24</v>
          </cell>
          <cell r="B353" t="str">
            <v>Your child knows how to talk to you.</v>
          </cell>
          <cell r="C353" t="str">
            <v>Mwana wenyu anoziva matauriro aanoita nemi.</v>
          </cell>
          <cell r="D353" t="str">
            <v>PCC</v>
          </cell>
          <cell r="E353" t="str">
            <v>relationship with child (quality)</v>
          </cell>
          <cell r="F353">
            <v>59</v>
          </cell>
          <cell r="G353">
            <v>24</v>
          </cell>
          <cell r="H353" t="str">
            <v>agree4</v>
          </cell>
          <cell r="I353" t="str">
            <v>all</v>
          </cell>
          <cell r="J353" t="str">
            <v>all</v>
          </cell>
          <cell r="M353">
            <v>1</v>
          </cell>
          <cell r="O353">
            <v>0</v>
          </cell>
          <cell r="P353">
            <v>0</v>
          </cell>
          <cell r="Q353" t="str">
            <v>no</v>
          </cell>
          <cell r="R353" t="str">
            <v>no</v>
          </cell>
          <cell r="S353" t="str">
            <v>Your child knows how to talk to you.</v>
          </cell>
          <cell r="T353" t="str">
            <v>Mwana wenyu anoziva matauriro aanoita nemi.</v>
          </cell>
        </row>
        <row r="354">
          <cell r="A354" t="str">
            <v>puffFam_i1</v>
          </cell>
          <cell r="B354" t="str">
            <v>Next I'll ask you some questions about how your family gets along. Please tell me how often each has happened over the past 2 months.</v>
          </cell>
          <cell r="C354" t="str">
            <v>Tichienderera mberi ndichakubvunzai mibvunzo iri maererano nekuti mhuri yenyu inowirirana zvakadii. Ndapota ndiudzeiwo kuti zvinotevera zvakaitika kakawanda zvakadii mumwedzi miviri yadarika.</v>
          </cell>
          <cell r="D354" t="str">
            <v>puffFam</v>
          </cell>
          <cell r="G354" t="str">
            <v>_i1</v>
          </cell>
          <cell r="M354">
            <v>1</v>
          </cell>
          <cell r="N354" t="str">
            <v>not actual instructions</v>
          </cell>
          <cell r="O354">
            <v>0</v>
          </cell>
          <cell r="P354">
            <v>0</v>
          </cell>
          <cell r="Q354" t="str">
            <v>no</v>
          </cell>
          <cell r="R354" t="str">
            <v>no</v>
          </cell>
          <cell r="S354" t="str">
            <v>Next I'll ask you some questions about how your family gets along. Please tell me how often each has happened over the past 2 months.</v>
          </cell>
          <cell r="T354" t="str">
            <v>Tichienderera mberi ndichakubvunzai mibvunzo iri maererano nekuti mhuri yenyu inowirirana zvakadii. Ndapota ndiudzeiwo kuti zvinotevera zvakaitika kakawanda zvakadii mumwedzi miviri yadarika.</v>
          </cell>
        </row>
        <row r="355">
          <cell r="A355" t="str">
            <v>puffFam1</v>
          </cell>
          <cell r="B355" t="str">
            <v>How often is there misunderstanding in your home?</v>
          </cell>
          <cell r="C355" t="str">
            <v>Mumba menyu munova nekusanzwisisana kakawanda zvakadii?</v>
          </cell>
          <cell r="D355" t="str">
            <v>puffFam</v>
          </cell>
          <cell r="E355" t="str">
            <v>family relationships</v>
          </cell>
          <cell r="F355">
            <v>31</v>
          </cell>
          <cell r="G355">
            <v>1</v>
          </cell>
          <cell r="H355" t="str">
            <v>osrn</v>
          </cell>
          <cell r="I355" t="str">
            <v>all</v>
          </cell>
          <cell r="J355" t="str">
            <v>all</v>
          </cell>
          <cell r="L355" t="str">
            <v>y</v>
          </cell>
          <cell r="M355">
            <v>1</v>
          </cell>
          <cell r="O355">
            <v>0</v>
          </cell>
          <cell r="P355">
            <v>0</v>
          </cell>
          <cell r="Q355" t="str">
            <v>no</v>
          </cell>
          <cell r="R355" t="str">
            <v>no</v>
          </cell>
          <cell r="S355" t="str">
            <v>How often is there misunderstanding in your home?</v>
          </cell>
          <cell r="T355" t="str">
            <v>Mumba menyu munova nekusanzwisisana kakawanda zvakadii?</v>
          </cell>
        </row>
        <row r="356">
          <cell r="A356" t="str">
            <v>puffFam2</v>
          </cell>
          <cell r="B356" t="str">
            <v>When your family faces problems, how often do you sit together and discuss about these problems?</v>
          </cell>
          <cell r="C356" t="str">
            <v>Kana mhuri yenyu ikasangana nematambudziko, munowanzogara pasi kakawanda zvakadii kukurukura pamusoro pematambudziko aya?</v>
          </cell>
          <cell r="D356" t="str">
            <v>puffFam</v>
          </cell>
          <cell r="E356" t="str">
            <v>family relationships</v>
          </cell>
          <cell r="F356">
            <v>31</v>
          </cell>
          <cell r="G356">
            <v>2</v>
          </cell>
          <cell r="H356" t="str">
            <v>osrn</v>
          </cell>
          <cell r="I356" t="str">
            <v>all</v>
          </cell>
          <cell r="J356" t="str">
            <v>all</v>
          </cell>
          <cell r="M356">
            <v>1</v>
          </cell>
          <cell r="O356" t="str">
            <v>When your family faces problems, how often do you sit together and discuss these problems?</v>
          </cell>
          <cell r="P356">
            <v>0</v>
          </cell>
          <cell r="Q356" t="str">
            <v>yes</v>
          </cell>
          <cell r="R356" t="str">
            <v>no</v>
          </cell>
          <cell r="S356" t="str">
            <v>When your family faces problems, how often do you sit together and discuss these problems?</v>
          </cell>
          <cell r="T356" t="str">
            <v>Kana mhuri yenyu ikasangana nematambudziko, munowanzogara pasi kakawanda zvakadii kukurukura pamusoro pematambudziko aya?</v>
          </cell>
        </row>
        <row r="357">
          <cell r="A357" t="str">
            <v>puffFam3</v>
          </cell>
          <cell r="B357" t="str">
            <v>How often do people in your family listen to each other at home?</v>
          </cell>
          <cell r="C357" t="str">
            <v>Vanhu vemumhuri menyu vanowanzoteererana kakawanda zvakadii kana vari kumba?</v>
          </cell>
          <cell r="D357" t="str">
            <v>puffFam</v>
          </cell>
          <cell r="E357" t="str">
            <v>family relationships</v>
          </cell>
          <cell r="F357">
            <v>31</v>
          </cell>
          <cell r="G357">
            <v>3</v>
          </cell>
          <cell r="H357" t="str">
            <v>osrn</v>
          </cell>
          <cell r="I357" t="str">
            <v>all</v>
          </cell>
          <cell r="J357" t="str">
            <v>all</v>
          </cell>
          <cell r="M357">
            <v>1</v>
          </cell>
          <cell r="O357">
            <v>0</v>
          </cell>
          <cell r="P357">
            <v>0</v>
          </cell>
          <cell r="Q357" t="str">
            <v>no</v>
          </cell>
          <cell r="R357" t="str">
            <v>no</v>
          </cell>
          <cell r="S357" t="str">
            <v>How often do people in your family listen to each other at home?</v>
          </cell>
          <cell r="T357" t="str">
            <v>Vanhu vemumhuri menyu vanowanzoteererana kakawanda zvakadii kana vari kumba?</v>
          </cell>
        </row>
        <row r="358">
          <cell r="A358" t="str">
            <v>puffFam4</v>
          </cell>
          <cell r="B358" t="str">
            <v>How often do people in your family say lies to each other?</v>
          </cell>
          <cell r="C358" t="str">
            <v>Vanhu vemumhuri menyu vanowanzotaurirana zvinhu zvisiri zvechokwadi kakawanda zvakadii?</v>
          </cell>
          <cell r="D358" t="str">
            <v>puffFam</v>
          </cell>
          <cell r="E358" t="str">
            <v>family relationships</v>
          </cell>
          <cell r="F358">
            <v>31</v>
          </cell>
          <cell r="G358">
            <v>4</v>
          </cell>
          <cell r="H358" t="str">
            <v>osrn</v>
          </cell>
          <cell r="I358" t="str">
            <v>all</v>
          </cell>
          <cell r="J358" t="str">
            <v>all</v>
          </cell>
          <cell r="L358" t="str">
            <v>y</v>
          </cell>
          <cell r="M358">
            <v>1</v>
          </cell>
          <cell r="O358">
            <v>0</v>
          </cell>
          <cell r="P358">
            <v>0</v>
          </cell>
          <cell r="Q358" t="str">
            <v>no</v>
          </cell>
          <cell r="R358" t="str">
            <v>no</v>
          </cell>
          <cell r="S358" t="str">
            <v>How often do people in your family say lies to each other?</v>
          </cell>
          <cell r="T358" t="str">
            <v>Vanhu vemumhuri menyu vanowanzotaurirana zvinhu zvisiri zvechokwadi kakawanda zvakadii?</v>
          </cell>
        </row>
        <row r="359">
          <cell r="A359" t="str">
            <v>puffFam6</v>
          </cell>
          <cell r="B359" t="str">
            <v>How often do you feel that there is joy (or love or peace) in your family?</v>
          </cell>
          <cell r="C359" t="str">
            <v>Munowanzonzwa sekuti mumhuri menyu mune rufaro (kana rudo kana runyararo) kakawanda zvakadii?</v>
          </cell>
          <cell r="D359" t="str">
            <v>puffFam</v>
          </cell>
          <cell r="E359" t="str">
            <v>family relationships</v>
          </cell>
          <cell r="F359">
            <v>31</v>
          </cell>
          <cell r="G359">
            <v>6</v>
          </cell>
          <cell r="H359" t="str">
            <v>osrn</v>
          </cell>
          <cell r="I359" t="str">
            <v>all</v>
          </cell>
          <cell r="J359" t="str">
            <v>all</v>
          </cell>
          <cell r="M359">
            <v>1</v>
          </cell>
          <cell r="N359" t="str">
            <v>modified</v>
          </cell>
          <cell r="O359">
            <v>0</v>
          </cell>
          <cell r="P359">
            <v>0</v>
          </cell>
          <cell r="Q359" t="str">
            <v>no</v>
          </cell>
          <cell r="R359" t="str">
            <v>no</v>
          </cell>
          <cell r="S359" t="str">
            <v>How often do you feel that there is joy (or love or peace) in your family?</v>
          </cell>
          <cell r="T359" t="str">
            <v>Munowanzonzwa sekuti mumhuri menyu mune rufaro (kana rudo kana runyararo) kakawanda zvakadii?</v>
          </cell>
        </row>
        <row r="360">
          <cell r="A360" t="str">
            <v>puffFam7</v>
          </cell>
          <cell r="B360" t="str">
            <v>How often do you feel you can speak freely at home, without worrying about what you say?</v>
          </cell>
          <cell r="C360" t="str">
            <v>Munowanzonzwa sekuti munokwanisa kukurukura makasununguka kumba kwenyu, musinganzwe kunetseka nekuti muchataura kuti chii kakawanda zvakadii?</v>
          </cell>
          <cell r="D360" t="str">
            <v>puffFam</v>
          </cell>
          <cell r="E360" t="str">
            <v>family relationships</v>
          </cell>
          <cell r="F360">
            <v>31</v>
          </cell>
          <cell r="G360">
            <v>7</v>
          </cell>
          <cell r="H360" t="str">
            <v>osrn</v>
          </cell>
          <cell r="I360" t="str">
            <v>all</v>
          </cell>
          <cell r="J360" t="str">
            <v>all</v>
          </cell>
          <cell r="M360">
            <v>1</v>
          </cell>
          <cell r="N360" t="str">
            <v>modified</v>
          </cell>
          <cell r="O360">
            <v>0</v>
          </cell>
          <cell r="P360">
            <v>0</v>
          </cell>
          <cell r="Q360" t="str">
            <v>no</v>
          </cell>
          <cell r="R360" t="str">
            <v>no</v>
          </cell>
          <cell r="S360" t="str">
            <v>How often do you feel you can speak freely at home, without worrying about what you say?</v>
          </cell>
          <cell r="T360" t="str">
            <v>Munowanzonzwa sekuti munokwanisa kukurukura makasununguka kumba kwenyu, musinganzwe kunetseka nekuti muchataura kuti chii kakawanda zvakadii?</v>
          </cell>
        </row>
        <row r="361">
          <cell r="A361" t="str">
            <v>puffFam8</v>
          </cell>
          <cell r="B361" t="str">
            <v>How often do you feel that your family is together and unified?</v>
          </cell>
          <cell r="C361" t="str">
            <v>Munowanzonzwa sekuti mhuri yenyu iri pamwe chete uye yakabatana kakawanda zvakadii?</v>
          </cell>
          <cell r="D361" t="str">
            <v>puffFam</v>
          </cell>
          <cell r="E361" t="str">
            <v>family relationships</v>
          </cell>
          <cell r="F361">
            <v>31</v>
          </cell>
          <cell r="G361">
            <v>8</v>
          </cell>
          <cell r="H361" t="str">
            <v>osrn</v>
          </cell>
          <cell r="I361" t="str">
            <v>all</v>
          </cell>
          <cell r="J361" t="str">
            <v>all</v>
          </cell>
          <cell r="M361">
            <v>1</v>
          </cell>
          <cell r="N361" t="str">
            <v>modified</v>
          </cell>
          <cell r="O361">
            <v>0</v>
          </cell>
          <cell r="P361">
            <v>0</v>
          </cell>
          <cell r="Q361" t="str">
            <v>no</v>
          </cell>
          <cell r="R361" t="str">
            <v>no</v>
          </cell>
          <cell r="S361" t="str">
            <v>How often do you feel that your family is together and unified?</v>
          </cell>
          <cell r="T361" t="str">
            <v>Munowanzonzwa sekuti mhuri yenyu iri pamwe chete uye yakabatana kakawanda zvakadii?</v>
          </cell>
        </row>
        <row r="362">
          <cell r="A362" t="str">
            <v>puffFam9</v>
          </cell>
          <cell r="B362" t="str">
            <v>How often do people in your family quarrel?</v>
          </cell>
          <cell r="C362" t="str">
            <v>Vanhu vemumhuri menyu vanowanzokakavadzana kakawanda zvakadii?</v>
          </cell>
          <cell r="D362" t="str">
            <v>puffFam</v>
          </cell>
          <cell r="E362" t="str">
            <v>family relationships</v>
          </cell>
          <cell r="F362">
            <v>31</v>
          </cell>
          <cell r="G362">
            <v>9</v>
          </cell>
          <cell r="H362" t="str">
            <v>osrn</v>
          </cell>
          <cell r="I362" t="str">
            <v>all</v>
          </cell>
          <cell r="J362" t="str">
            <v>all</v>
          </cell>
          <cell r="L362" t="str">
            <v>y</v>
          </cell>
          <cell r="M362">
            <v>1</v>
          </cell>
          <cell r="O362">
            <v>0</v>
          </cell>
          <cell r="P362">
            <v>0</v>
          </cell>
          <cell r="Q362" t="str">
            <v>no</v>
          </cell>
          <cell r="R362" t="str">
            <v>no</v>
          </cell>
          <cell r="S362" t="str">
            <v>How often do people in your family quarrel?</v>
          </cell>
          <cell r="T362" t="str">
            <v>Vanhu vemumhuri menyu vanowanzokakavadzana kakawanda zvakadii?</v>
          </cell>
        </row>
        <row r="363">
          <cell r="A363" t="str">
            <v>puffFam10</v>
          </cell>
          <cell r="B363" t="str">
            <v>How often have you and your partner/spouse been full of conflicts?</v>
          </cell>
          <cell r="C363" t="str">
            <v>Imi nemurume/nemumwe wenyu munoita makakatanwa kakawanda zvakadii?</v>
          </cell>
          <cell r="D363" t="str">
            <v>puffFam</v>
          </cell>
          <cell r="E363" t="str">
            <v>family relationships</v>
          </cell>
          <cell r="F363">
            <v>31</v>
          </cell>
          <cell r="G363">
            <v>10</v>
          </cell>
          <cell r="H363" t="str">
            <v>osrn</v>
          </cell>
          <cell r="I363" t="str">
            <v>all</v>
          </cell>
          <cell r="J363" t="str">
            <v>all</v>
          </cell>
          <cell r="L363" t="str">
            <v>y</v>
          </cell>
          <cell r="M363">
            <v>1</v>
          </cell>
          <cell r="N363" t="str">
            <v>from couples relations scale...only if has a partner</v>
          </cell>
          <cell r="O363">
            <v>0</v>
          </cell>
          <cell r="P363" t="str">
            <v>Imi nemumwe/nemurume /nemukadzi wenyu manga muzere nekusawirirana kakawanda zvakadii?</v>
          </cell>
          <cell r="Q363" t="str">
            <v>no</v>
          </cell>
          <cell r="R363" t="str">
            <v>yes</v>
          </cell>
          <cell r="S363" t="str">
            <v>How often have you and your partner/spouse been full of conflicts?</v>
          </cell>
          <cell r="T363" t="str">
            <v>Imi nemumwe/nemurume /nemukadzi wenyu manga muzere nekusawirirana kakawanda zvakadii?</v>
          </cell>
        </row>
        <row r="364">
          <cell r="A364" t="str">
            <v>puffFam11</v>
          </cell>
          <cell r="B364" t="str">
            <v>How often have you and your partner/spouse "spoken with one voice"?</v>
          </cell>
          <cell r="C364" t="str">
            <v>Imi nemurume/mukadzi kana nemumwe wenyu munowanzotaura nezwi rimwe chete kakawanda zvakadii?</v>
          </cell>
          <cell r="D364" t="str">
            <v>puffFam</v>
          </cell>
          <cell r="E364" t="str">
            <v>family relationships</v>
          </cell>
          <cell r="F364">
            <v>31</v>
          </cell>
          <cell r="G364">
            <v>11</v>
          </cell>
          <cell r="H364" t="str">
            <v>osrn</v>
          </cell>
          <cell r="I364" t="str">
            <v>all</v>
          </cell>
          <cell r="J364" t="str">
            <v>all</v>
          </cell>
          <cell r="M364">
            <v>1</v>
          </cell>
          <cell r="N364" t="str">
            <v>from couples relations scale...only if has a partner</v>
          </cell>
          <cell r="O364">
            <v>0</v>
          </cell>
          <cell r="P364" t="str">
            <v>Imi nemurume/mukadzi kana nemumwe wenyu munowanzotaura nezwi rimwe chete kakawanda zvakadii?</v>
          </cell>
          <cell r="Q364" t="str">
            <v>no</v>
          </cell>
          <cell r="R364" t="str">
            <v>yes</v>
          </cell>
          <cell r="S364" t="str">
            <v>How often have you and your partner/spouse "spoken with one voice"?</v>
          </cell>
          <cell r="T364" t="str">
            <v>Imi nemurume/mukadzi kana nemumwe wenyu munowanzotaura nezwi rimwe chete kakawanda zvakadii?</v>
          </cell>
        </row>
        <row r="365">
          <cell r="A365" t="str">
            <v>MISC7</v>
          </cell>
          <cell r="B365" t="str">
            <v>When was ${childName} born?</v>
          </cell>
          <cell r="C365" t="str">
            <v>${childName} akazvarwa rinhi?</v>
          </cell>
          <cell r="D365" t="str">
            <v>MISC</v>
          </cell>
          <cell r="E365" t="str">
            <v>child age</v>
          </cell>
          <cell r="G365">
            <v>7</v>
          </cell>
          <cell r="I365" t="str">
            <v>all</v>
          </cell>
          <cell r="J365" t="str">
            <v>all</v>
          </cell>
          <cell r="M365">
            <v>2</v>
          </cell>
          <cell r="O365" t="e">
            <v>#N/A</v>
          </cell>
          <cell r="P365" t="e">
            <v>#N/A</v>
          </cell>
          <cell r="Q365" t="str">
            <v>no</v>
          </cell>
          <cell r="R365" t="str">
            <v>no</v>
          </cell>
          <cell r="S365" t="str">
            <v>When was ${childName} born?</v>
          </cell>
          <cell r="T365" t="str">
            <v>${childName} akazvarwa rinhi?</v>
          </cell>
        </row>
        <row r="366">
          <cell r="A366" t="str">
            <v>MISC8</v>
          </cell>
          <cell r="B366" t="str">
            <v>Is ${childName} enrolled in school now [or in the previous term if it is currently a holiday]?</v>
          </cell>
          <cell r="C366" t="str">
            <v>${childName} ari kuenda kuchikoro here pari zvino [or in the previous term if it is currently a holiday]?</v>
          </cell>
          <cell r="D366" t="str">
            <v>MISC</v>
          </cell>
          <cell r="E366" t="str">
            <v>school teaches about HIV</v>
          </cell>
          <cell r="F366">
            <v>22</v>
          </cell>
          <cell r="G366">
            <v>8</v>
          </cell>
          <cell r="H366" t="str">
            <v>yn</v>
          </cell>
          <cell r="I366" t="str">
            <v>all</v>
          </cell>
          <cell r="J366" t="str">
            <v>all</v>
          </cell>
          <cell r="M366">
            <v>2</v>
          </cell>
          <cell r="O366" t="e">
            <v>#N/A</v>
          </cell>
          <cell r="P366" t="e">
            <v>#N/A</v>
          </cell>
          <cell r="Q366" t="str">
            <v>no</v>
          </cell>
          <cell r="R366" t="str">
            <v>no</v>
          </cell>
          <cell r="S366" t="str">
            <v>Is ${childName} enrolled in school now [or in the previous term if it is currently a holiday]?</v>
          </cell>
          <cell r="T366" t="str">
            <v>${childName} ari kuenda kuchikoro here pari zvino [or in the previous term if it is currently a holiday]?</v>
          </cell>
        </row>
        <row r="367">
          <cell r="A367" t="str">
            <v>MISC9</v>
          </cell>
          <cell r="B367" t="str">
            <v>What is the highest level of school that ${childName} completed?</v>
          </cell>
          <cell r="C367" t="str">
            <v>${childName} akadzidza kusvika padanho ripi?</v>
          </cell>
          <cell r="D367" t="str">
            <v>MISC</v>
          </cell>
          <cell r="E367" t="str">
            <v>school teaches about HIV</v>
          </cell>
          <cell r="F367">
            <v>22</v>
          </cell>
          <cell r="G367">
            <v>9</v>
          </cell>
          <cell r="H367" t="str">
            <v>schoolComp</v>
          </cell>
          <cell r="I367" t="str">
            <v>all</v>
          </cell>
          <cell r="J367" t="str">
            <v>all</v>
          </cell>
          <cell r="M367">
            <v>2</v>
          </cell>
          <cell r="O367" t="e">
            <v>#N/A</v>
          </cell>
          <cell r="P367" t="e">
            <v>#N/A</v>
          </cell>
          <cell r="Q367" t="str">
            <v>no</v>
          </cell>
          <cell r="R367" t="str">
            <v>no</v>
          </cell>
          <cell r="S367" t="str">
            <v>What is the highest level of school that ${childName} completed?</v>
          </cell>
          <cell r="T367" t="str">
            <v>${childName} akadzidza kusvika padanho ripi?</v>
          </cell>
        </row>
        <row r="368">
          <cell r="A368" t="str">
            <v>doesKnow_i2</v>
          </cell>
          <cell r="B368" t="str">
            <v xml:space="preserve">Now I will ask you about what your child knows or might know about [his/her] illness. </v>
          </cell>
          <cell r="C368" t="str">
            <v>Iye zvino ndava kukubvunzai mibvunzo iri pamusoro pezvinozivikanwa kana kuti zvingangozivikanwa nemwana wenyu pamusoro peurwere hwake.</v>
          </cell>
          <cell r="D368" t="str">
            <v>doesKnow</v>
          </cell>
          <cell r="G368" t="str">
            <v>_i2</v>
          </cell>
          <cell r="M368">
            <v>2</v>
          </cell>
          <cell r="O368" t="str">
            <v>Now I will ask you about what your child knows or might know about [his/her] status.</v>
          </cell>
          <cell r="P368" t="str">
            <v>Lye zvino ndava kukubvunzai mibvunzo iri pamusoro pezvinozivikanwa kana kuti zvingangozivikanwa nemwana wenyu pamusoro pestatus yake.</v>
          </cell>
          <cell r="Q368" t="str">
            <v>yes</v>
          </cell>
          <cell r="R368" t="str">
            <v>yes</v>
          </cell>
          <cell r="S368" t="str">
            <v>Now I will ask you about what your child knows or might know about [his/her] status.</v>
          </cell>
          <cell r="T368" t="str">
            <v>Lye zvino ndava kukubvunzai mibvunzo iri pamusoro pezvinozivikanwa kana kuti zvingangozivikanwa nemwana wenyu pamusoro pestatus yake.</v>
          </cell>
        </row>
        <row r="369">
          <cell r="A369" t="str">
            <v>doesKnow12</v>
          </cell>
          <cell r="B369" t="str">
            <v>Does [he/she] know that [he/she] has some type of medical condition that requires ongoing treatment?</v>
          </cell>
          <cell r="C369" t="str">
            <v>Anoziva here kuti ane urwere hunoda kuti munhu arambe achingonwa mapiritsi/mushonga?</v>
          </cell>
          <cell r="D369" t="str">
            <v>doesKnow</v>
          </cell>
          <cell r="E369" t="str">
            <v>partial or full disclosure (actual act of)</v>
          </cell>
          <cell r="F369">
            <v>74</v>
          </cell>
          <cell r="G369">
            <v>12</v>
          </cell>
          <cell r="H369" t="str">
            <v>whatKnows</v>
          </cell>
          <cell r="I369" t="str">
            <v>all</v>
          </cell>
          <cell r="J369" t="str">
            <v>all</v>
          </cell>
          <cell r="M369">
            <v>2</v>
          </cell>
          <cell r="O369">
            <v>0</v>
          </cell>
          <cell r="P369">
            <v>0</v>
          </cell>
          <cell r="Q369" t="str">
            <v>no</v>
          </cell>
          <cell r="R369" t="str">
            <v>no</v>
          </cell>
          <cell r="S369" t="str">
            <v>Does [he/she] know that [he/she] has some type of medical condition that requires ongoing treatment?</v>
          </cell>
          <cell r="T369" t="str">
            <v>Anoziva here kuti ane urwere hunoda kuti munhu arambe achingonwa mapiritsi/mushonga?</v>
          </cell>
        </row>
        <row r="370">
          <cell r="A370" t="str">
            <v>doesKnow13</v>
          </cell>
          <cell r="B370" t="str">
            <v>How did your child learn this?</v>
          </cell>
          <cell r="C370" t="str">
            <v>Mwana wenyu akaziva izvi sei?</v>
          </cell>
          <cell r="D370" t="str">
            <v>doesKnow</v>
          </cell>
          <cell r="E370" t="str">
            <v>partial or full disclosure (actual act of)</v>
          </cell>
          <cell r="F370">
            <v>74</v>
          </cell>
          <cell r="G370">
            <v>13</v>
          </cell>
          <cell r="H370" t="str">
            <v>howKnows</v>
          </cell>
          <cell r="I370" t="str">
            <v>all</v>
          </cell>
          <cell r="J370" t="str">
            <v>all</v>
          </cell>
          <cell r="M370">
            <v>2</v>
          </cell>
          <cell r="O370">
            <v>0</v>
          </cell>
          <cell r="P370">
            <v>0</v>
          </cell>
          <cell r="Q370" t="str">
            <v>no</v>
          </cell>
          <cell r="R370" t="str">
            <v>no</v>
          </cell>
          <cell r="S370" t="str">
            <v>How did your child learn this?</v>
          </cell>
          <cell r="T370" t="str">
            <v>Mwana wenyu akaziva izvi sei?</v>
          </cell>
        </row>
        <row r="371">
          <cell r="A371" t="str">
            <v>doesKnow14</v>
          </cell>
          <cell r="B371" t="str">
            <v>Did you want your child to learn this information when [he/she] did?</v>
          </cell>
          <cell r="C371" t="str">
            <v>Maida here kuti mwana wenyu ave neruzivo urwu paakarwuwana ipapo?</v>
          </cell>
          <cell r="D371" t="str">
            <v>doesKnow</v>
          </cell>
          <cell r="E371" t="str">
            <v>partial or full disclosure (actual act of)</v>
          </cell>
          <cell r="F371">
            <v>74</v>
          </cell>
          <cell r="G371">
            <v>14</v>
          </cell>
          <cell r="H371" t="str">
            <v>yndr</v>
          </cell>
          <cell r="I371" t="str">
            <v>all</v>
          </cell>
          <cell r="J371" t="str">
            <v>all</v>
          </cell>
          <cell r="M371">
            <v>2</v>
          </cell>
          <cell r="O371">
            <v>0</v>
          </cell>
          <cell r="P371">
            <v>0</v>
          </cell>
          <cell r="Q371" t="str">
            <v>no</v>
          </cell>
          <cell r="R371" t="str">
            <v>no</v>
          </cell>
          <cell r="S371" t="str">
            <v>Did you want your child to learn this information when [he/she] did?</v>
          </cell>
          <cell r="T371" t="str">
            <v>Maida here kuti mwana wenyu ave neruzivo urwu paakarwuwana ipapo?</v>
          </cell>
        </row>
        <row r="372">
          <cell r="A372" t="str">
            <v>doesKnow15</v>
          </cell>
          <cell r="B372" t="str">
            <v>How old was your child when [he/she] learned about this information?</v>
          </cell>
          <cell r="C372" t="str">
            <v xml:space="preserve">Mwana wenyu ainge ava nemakore mangani paakava neruzivo urwu? </v>
          </cell>
          <cell r="D372" t="str">
            <v>doesKnow</v>
          </cell>
          <cell r="E372" t="str">
            <v>partial or full disclosure (actual act of)</v>
          </cell>
          <cell r="F372">
            <v>74</v>
          </cell>
          <cell r="G372">
            <v>15</v>
          </cell>
          <cell r="H372" t="str">
            <v>ageLearned</v>
          </cell>
          <cell r="I372" t="str">
            <v>all</v>
          </cell>
          <cell r="J372" t="str">
            <v>all</v>
          </cell>
          <cell r="M372">
            <v>2</v>
          </cell>
          <cell r="O372">
            <v>0</v>
          </cell>
          <cell r="P372">
            <v>0</v>
          </cell>
          <cell r="Q372" t="str">
            <v>no</v>
          </cell>
          <cell r="R372" t="str">
            <v>no</v>
          </cell>
          <cell r="S372" t="str">
            <v>How old was your child when [he/she] learned about this information?</v>
          </cell>
          <cell r="T372" t="str">
            <v xml:space="preserve">Mwana wenyu ainge ava nemakore mangani paakava neruzivo urwu? </v>
          </cell>
        </row>
        <row r="373">
          <cell r="A373" t="str">
            <v>doesKnow16</v>
          </cell>
          <cell r="B373" t="str">
            <v>Does [he/she] know that the medical condition [he/she] has is called HIV?</v>
          </cell>
          <cell r="C373" t="str">
            <v>Anoziva here  kuti urwere hwaanahwo hunonzi HIV?</v>
          </cell>
          <cell r="D373" t="str">
            <v>doesKnow</v>
          </cell>
          <cell r="E373" t="str">
            <v>partial or full disclosure (actual act of)</v>
          </cell>
          <cell r="F373">
            <v>74</v>
          </cell>
          <cell r="G373">
            <v>16</v>
          </cell>
          <cell r="H373" t="str">
            <v>whatKnows</v>
          </cell>
          <cell r="I373" t="str">
            <v>all</v>
          </cell>
          <cell r="J373" t="str">
            <v>all</v>
          </cell>
          <cell r="M373">
            <v>2</v>
          </cell>
          <cell r="O373">
            <v>0</v>
          </cell>
          <cell r="P373">
            <v>0</v>
          </cell>
          <cell r="Q373" t="str">
            <v>no</v>
          </cell>
          <cell r="R373" t="str">
            <v>no</v>
          </cell>
          <cell r="S373" t="str">
            <v>Does [he/she] know that the medical condition [he/she] has is called HIV?</v>
          </cell>
          <cell r="T373" t="str">
            <v>Anoziva here  kuti urwere hwaanahwo hunonzi HIV?</v>
          </cell>
        </row>
        <row r="374">
          <cell r="A374" t="str">
            <v>doesKnow17</v>
          </cell>
          <cell r="B374" t="str">
            <v>How did your child learn this?</v>
          </cell>
          <cell r="C374" t="str">
            <v>Mwana wenyu akaziva izvi sei?</v>
          </cell>
          <cell r="D374" t="str">
            <v>doesKnow</v>
          </cell>
          <cell r="E374" t="str">
            <v>partial or full disclosure (actual act of)</v>
          </cell>
          <cell r="F374">
            <v>74</v>
          </cell>
          <cell r="G374">
            <v>17</v>
          </cell>
          <cell r="H374" t="str">
            <v>howKnows</v>
          </cell>
          <cell r="I374" t="str">
            <v>all</v>
          </cell>
          <cell r="J374" t="str">
            <v>all</v>
          </cell>
          <cell r="M374">
            <v>2</v>
          </cell>
          <cell r="O374">
            <v>0</v>
          </cell>
          <cell r="P374">
            <v>0</v>
          </cell>
          <cell r="Q374" t="str">
            <v>no</v>
          </cell>
          <cell r="R374" t="str">
            <v>no</v>
          </cell>
          <cell r="S374" t="str">
            <v>How did your child learn this?</v>
          </cell>
          <cell r="T374" t="str">
            <v>Mwana wenyu akaziva izvi sei?</v>
          </cell>
        </row>
        <row r="375">
          <cell r="A375" t="str">
            <v>doesKnow18</v>
          </cell>
          <cell r="B375" t="str">
            <v>Did you want your child to learn this information when [he/she] did?</v>
          </cell>
          <cell r="C375" t="str">
            <v>Maida here kuti mwana wenyu ave neruzivo urwu paakarwuwana ipapo?</v>
          </cell>
          <cell r="D375" t="str">
            <v>doesKnow</v>
          </cell>
          <cell r="E375" t="str">
            <v>partial or full disclosure (actual act of)</v>
          </cell>
          <cell r="F375">
            <v>74</v>
          </cell>
          <cell r="G375">
            <v>18</v>
          </cell>
          <cell r="H375" t="str">
            <v>yndr</v>
          </cell>
          <cell r="I375" t="str">
            <v>all</v>
          </cell>
          <cell r="J375" t="str">
            <v>all</v>
          </cell>
          <cell r="M375">
            <v>2</v>
          </cell>
          <cell r="O375">
            <v>0</v>
          </cell>
          <cell r="P375">
            <v>0</v>
          </cell>
          <cell r="Q375" t="str">
            <v>no</v>
          </cell>
          <cell r="R375" t="str">
            <v>no</v>
          </cell>
          <cell r="S375" t="str">
            <v>Did you want your child to learn this information when [he/she] did?</v>
          </cell>
          <cell r="T375" t="str">
            <v>Maida here kuti mwana wenyu ave neruzivo urwu paakarwuwana ipapo?</v>
          </cell>
        </row>
        <row r="376">
          <cell r="A376" t="str">
            <v>doesKnow19</v>
          </cell>
          <cell r="B376" t="str">
            <v>How old was your child when [he/she] learned about this information?</v>
          </cell>
          <cell r="C376" t="str">
            <v xml:space="preserve">Mwana wenyu ainge ava nemakore mangani paakava neruzivo urwu? </v>
          </cell>
          <cell r="D376" t="str">
            <v>doesKnow</v>
          </cell>
          <cell r="E376" t="str">
            <v>partial or full disclosure (actual act of)</v>
          </cell>
          <cell r="F376">
            <v>74</v>
          </cell>
          <cell r="G376">
            <v>19</v>
          </cell>
          <cell r="H376" t="str">
            <v>ageLearned</v>
          </cell>
          <cell r="I376" t="str">
            <v>all</v>
          </cell>
          <cell r="J376" t="str">
            <v>all</v>
          </cell>
          <cell r="M376">
            <v>2</v>
          </cell>
          <cell r="O376">
            <v>0</v>
          </cell>
          <cell r="P376">
            <v>0</v>
          </cell>
          <cell r="Q376" t="str">
            <v>no</v>
          </cell>
          <cell r="R376" t="str">
            <v>no</v>
          </cell>
          <cell r="S376" t="str">
            <v>How old was your child when [he/she] learned about this information?</v>
          </cell>
          <cell r="T376" t="str">
            <v xml:space="preserve">Mwana wenyu ainge ava nemakore mangani paakava neruzivo urwu? </v>
          </cell>
        </row>
        <row r="377">
          <cell r="A377" t="str">
            <v>doesKnow20</v>
          </cell>
          <cell r="B377" t="str">
            <v>Does [he/she] know how [he/she] was infected with HIV?</v>
          </cell>
          <cell r="C377" t="str">
            <v>Anoziva here kuti  akawana HIV sei?</v>
          </cell>
          <cell r="D377" t="str">
            <v>doesKnow</v>
          </cell>
          <cell r="E377" t="str">
            <v>partial or full disclosure (actual act of)</v>
          </cell>
          <cell r="F377" t="str">
            <v>s1-2</v>
          </cell>
          <cell r="G377">
            <v>20</v>
          </cell>
          <cell r="H377" t="str">
            <v>whatKnows</v>
          </cell>
          <cell r="I377" t="str">
            <v>all</v>
          </cell>
          <cell r="J377" t="str">
            <v>all</v>
          </cell>
          <cell r="M377">
            <v>2</v>
          </cell>
          <cell r="O377">
            <v>0</v>
          </cell>
          <cell r="P377">
            <v>0</v>
          </cell>
          <cell r="Q377" t="str">
            <v>no</v>
          </cell>
          <cell r="R377" t="str">
            <v>no</v>
          </cell>
          <cell r="S377" t="str">
            <v>Does [he/she] know how [he/she] was infected with HIV?</v>
          </cell>
          <cell r="T377" t="str">
            <v>Anoziva here kuti  akawana HIV sei?</v>
          </cell>
        </row>
        <row r="378">
          <cell r="A378" t="str">
            <v>doesKnow21</v>
          </cell>
          <cell r="B378" t="str">
            <v>How did your child learn this?</v>
          </cell>
          <cell r="C378" t="str">
            <v>Mwana wenyu akaziva izvi sei?</v>
          </cell>
          <cell r="D378" t="str">
            <v>doesKnow</v>
          </cell>
          <cell r="E378" t="str">
            <v>partial or full disclosure (actual act of)</v>
          </cell>
          <cell r="F378" t="str">
            <v>s1-2</v>
          </cell>
          <cell r="G378">
            <v>21</v>
          </cell>
          <cell r="H378" t="str">
            <v>howKnows</v>
          </cell>
          <cell r="I378" t="str">
            <v>all</v>
          </cell>
          <cell r="J378" t="str">
            <v>all</v>
          </cell>
          <cell r="M378">
            <v>2</v>
          </cell>
          <cell r="O378">
            <v>0</v>
          </cell>
          <cell r="P378">
            <v>0</v>
          </cell>
          <cell r="Q378" t="str">
            <v>no</v>
          </cell>
          <cell r="R378" t="str">
            <v>no</v>
          </cell>
          <cell r="S378" t="str">
            <v>How did your child learn this?</v>
          </cell>
          <cell r="T378" t="str">
            <v>Mwana wenyu akaziva izvi sei?</v>
          </cell>
        </row>
        <row r="379">
          <cell r="A379" t="str">
            <v>doesKnow22</v>
          </cell>
          <cell r="B379" t="str">
            <v>Did you want your child to learn this information when [he/she] did?</v>
          </cell>
          <cell r="C379" t="str">
            <v>Maida here kuti mwana wenyu ave neruzivo urwu paakarwuwana ipapo?</v>
          </cell>
          <cell r="D379" t="str">
            <v>doesKnow</v>
          </cell>
          <cell r="E379" t="str">
            <v>partial or full disclosure (actual act of)</v>
          </cell>
          <cell r="F379" t="str">
            <v>s1-2</v>
          </cell>
          <cell r="G379">
            <v>22</v>
          </cell>
          <cell r="H379" t="str">
            <v>yndr</v>
          </cell>
          <cell r="I379" t="str">
            <v>all</v>
          </cell>
          <cell r="J379" t="str">
            <v>all</v>
          </cell>
          <cell r="M379">
            <v>2</v>
          </cell>
          <cell r="O379">
            <v>0</v>
          </cell>
          <cell r="P379">
            <v>0</v>
          </cell>
          <cell r="Q379" t="str">
            <v>no</v>
          </cell>
          <cell r="R379" t="str">
            <v>no</v>
          </cell>
          <cell r="S379" t="str">
            <v>Did you want your child to learn this information when [he/she] did?</v>
          </cell>
          <cell r="T379" t="str">
            <v>Maida here kuti mwana wenyu ave neruzivo urwu paakarwuwana ipapo?</v>
          </cell>
        </row>
        <row r="380">
          <cell r="A380" t="str">
            <v>doesKnow23</v>
          </cell>
          <cell r="B380" t="str">
            <v>How old was your child when [he/she] learned about this information?</v>
          </cell>
          <cell r="C380" t="str">
            <v xml:space="preserve">Mwana wenyu ainge ava nemakore mangani paakava neruzivo urwu? </v>
          </cell>
          <cell r="D380" t="str">
            <v>doesKnow</v>
          </cell>
          <cell r="E380" t="str">
            <v>partial or full disclosure (actual act of)</v>
          </cell>
          <cell r="F380" t="str">
            <v>s1-2</v>
          </cell>
          <cell r="G380">
            <v>23</v>
          </cell>
          <cell r="H380" t="str">
            <v>ageLearned</v>
          </cell>
          <cell r="I380" t="str">
            <v>all</v>
          </cell>
          <cell r="J380" t="str">
            <v>all</v>
          </cell>
          <cell r="M380">
            <v>2</v>
          </cell>
          <cell r="O380">
            <v>0</v>
          </cell>
          <cell r="P380">
            <v>0</v>
          </cell>
          <cell r="Q380" t="str">
            <v>no</v>
          </cell>
          <cell r="R380" t="str">
            <v>no</v>
          </cell>
          <cell r="S380" t="str">
            <v>How old was your child when [he/she] learned about this information?</v>
          </cell>
          <cell r="T380" t="str">
            <v xml:space="preserve">Mwana wenyu ainge ava nemakore mangani paakava neruzivo urwu? </v>
          </cell>
        </row>
        <row r="381">
          <cell r="A381" t="str">
            <v>doesKnow24</v>
          </cell>
          <cell r="B381" t="str">
            <v>Does [he/she] know that [he/she] could pass the infection to someone else?</v>
          </cell>
          <cell r="C381" t="str">
            <v>Anoziva here kuti anogona kupa mumwe munhu utachiwana hwaanahwo?</v>
          </cell>
          <cell r="D381" t="str">
            <v>doesKnow</v>
          </cell>
          <cell r="E381" t="str">
            <v>partial or full disclosure (actual act of)</v>
          </cell>
          <cell r="F381">
            <v>41</v>
          </cell>
          <cell r="G381">
            <v>24</v>
          </cell>
          <cell r="H381" t="str">
            <v>whatKnows</v>
          </cell>
          <cell r="I381" t="str">
            <v>all</v>
          </cell>
          <cell r="J381" t="str">
            <v>all</v>
          </cell>
          <cell r="M381">
            <v>2</v>
          </cell>
          <cell r="O381">
            <v>0</v>
          </cell>
          <cell r="P381" t="str">
            <v>Anoziva here kuti anogona kutapurira mumwe munhu utachiwana?</v>
          </cell>
          <cell r="Q381" t="str">
            <v>no</v>
          </cell>
          <cell r="R381" t="str">
            <v>yes</v>
          </cell>
          <cell r="S381" t="str">
            <v>Does [he/she] know that [he/she] could pass the infection to someone else?</v>
          </cell>
          <cell r="T381" t="str">
            <v>Anoziva here kuti anogona kutapurira mumwe munhu utachiwana?</v>
          </cell>
        </row>
        <row r="382">
          <cell r="A382" t="str">
            <v>doesKnow25</v>
          </cell>
          <cell r="B382" t="str">
            <v>How did your child learn this?</v>
          </cell>
          <cell r="C382" t="str">
            <v>Mwana wenyu akaziva izvi sei?</v>
          </cell>
          <cell r="D382" t="str">
            <v>doesKnow</v>
          </cell>
          <cell r="E382" t="str">
            <v>partial or full disclosure (actual act of)</v>
          </cell>
          <cell r="F382">
            <v>41</v>
          </cell>
          <cell r="G382">
            <v>25</v>
          </cell>
          <cell r="H382" t="str">
            <v>howKnows</v>
          </cell>
          <cell r="I382" t="str">
            <v>all</v>
          </cell>
          <cell r="J382" t="str">
            <v>all</v>
          </cell>
          <cell r="M382">
            <v>2</v>
          </cell>
          <cell r="O382">
            <v>0</v>
          </cell>
          <cell r="P382">
            <v>0</v>
          </cell>
          <cell r="Q382" t="str">
            <v>no</v>
          </cell>
          <cell r="R382" t="str">
            <v>no</v>
          </cell>
          <cell r="S382" t="str">
            <v>How did your child learn this?</v>
          </cell>
          <cell r="T382" t="str">
            <v>Mwana wenyu akaziva izvi sei?</v>
          </cell>
        </row>
        <row r="383">
          <cell r="A383" t="str">
            <v>doesKnow26</v>
          </cell>
          <cell r="B383" t="str">
            <v>Did you want your child to learn this information when [he/she] did?</v>
          </cell>
          <cell r="C383" t="str">
            <v>Maida here kuti mwana wenyu ave neruzivo urwu paakarwuwana ipapo?</v>
          </cell>
          <cell r="D383" t="str">
            <v>doesKnow</v>
          </cell>
          <cell r="E383" t="str">
            <v>partial or full disclosure (actual act of)</v>
          </cell>
          <cell r="F383">
            <v>41</v>
          </cell>
          <cell r="G383">
            <v>26</v>
          </cell>
          <cell r="H383" t="str">
            <v>yndr</v>
          </cell>
          <cell r="I383" t="str">
            <v>all</v>
          </cell>
          <cell r="J383" t="str">
            <v>all</v>
          </cell>
          <cell r="M383">
            <v>2</v>
          </cell>
          <cell r="O383">
            <v>0</v>
          </cell>
          <cell r="P383">
            <v>0</v>
          </cell>
          <cell r="Q383" t="str">
            <v>no</v>
          </cell>
          <cell r="R383" t="str">
            <v>no</v>
          </cell>
          <cell r="S383" t="str">
            <v>Did you want your child to learn this information when [he/she] did?</v>
          </cell>
          <cell r="T383" t="str">
            <v>Maida here kuti mwana wenyu ave neruzivo urwu paakarwuwana ipapo?</v>
          </cell>
        </row>
        <row r="384">
          <cell r="A384" t="str">
            <v>doesKnow27</v>
          </cell>
          <cell r="B384" t="str">
            <v>How old was your child when [he/she] learned about this information?</v>
          </cell>
          <cell r="C384" t="str">
            <v xml:space="preserve">Mwana wenyu ainge ava nemakore mangani paakava neruzivo urwu? </v>
          </cell>
          <cell r="D384" t="str">
            <v>doesKnow</v>
          </cell>
          <cell r="E384" t="str">
            <v>partial or full disclosure (actual act of)</v>
          </cell>
          <cell r="F384">
            <v>41</v>
          </cell>
          <cell r="G384">
            <v>27</v>
          </cell>
          <cell r="H384" t="str">
            <v>ageLearned</v>
          </cell>
          <cell r="I384" t="str">
            <v>all</v>
          </cell>
          <cell r="J384" t="str">
            <v>all</v>
          </cell>
          <cell r="M384">
            <v>2</v>
          </cell>
          <cell r="O384">
            <v>0</v>
          </cell>
          <cell r="P384">
            <v>0</v>
          </cell>
          <cell r="Q384" t="str">
            <v>no</v>
          </cell>
          <cell r="R384" t="str">
            <v>no</v>
          </cell>
          <cell r="S384" t="str">
            <v>How old was your child when [he/she] learned about this information?</v>
          </cell>
          <cell r="T384" t="str">
            <v xml:space="preserve">Mwana wenyu ainge ava nemakore mangani paakava neruzivo urwu? </v>
          </cell>
        </row>
        <row r="385">
          <cell r="A385" t="str">
            <v>MISC10</v>
          </cell>
          <cell r="B385" t="str">
            <v>Is ${childName} a member of a support group for children who are HIV positive?</v>
          </cell>
          <cell r="C385" t="str">
            <v>${childName} inhengo yeboka rinopa rutsigiro kuvana vane HIV (support group) here?</v>
          </cell>
          <cell r="D385" t="str">
            <v>MISC</v>
          </cell>
          <cell r="G385">
            <v>10</v>
          </cell>
          <cell r="H385" t="str">
            <v>yndr</v>
          </cell>
          <cell r="I385" t="str">
            <v>all</v>
          </cell>
          <cell r="J385" t="str">
            <v>all</v>
          </cell>
          <cell r="M385">
            <v>2</v>
          </cell>
          <cell r="O385" t="e">
            <v>#N/A</v>
          </cell>
          <cell r="P385" t="e">
            <v>#N/A</v>
          </cell>
          <cell r="Q385" t="str">
            <v>no</v>
          </cell>
          <cell r="R385" t="str">
            <v>no</v>
          </cell>
          <cell r="S385" t="str">
            <v>Is ${childName} a member of a support group for children who are HIV positive?</v>
          </cell>
          <cell r="T385" t="str">
            <v>${childName} inhengo yeboka rinopa rutsigiro kuvana vane HIV (support group) here?</v>
          </cell>
        </row>
        <row r="386">
          <cell r="A386" t="str">
            <v>attDR-R_i1</v>
          </cell>
          <cell r="B386" t="str">
            <v>Continue thinking back to the period of time before your child knew about [his/her] illness. I am going to read you several worries that caregivers sometimes have about telling a child that [he/she] is HIV positive.</v>
          </cell>
          <cell r="C386" t="str">
            <v>Rambai muchifunga nezvemumashure, apo mwana wenyu ainge asati ava kuziva nezveurwere hwake. Ndichaverenga zvinhu izvo vachengeti vevana vanombonetsekana nazvo panyaya yekuudza mwana kuti ane HIV.</v>
          </cell>
          <cell r="D386" t="str">
            <v>attDR-R</v>
          </cell>
          <cell r="G386" t="str">
            <v>_i1</v>
          </cell>
          <cell r="M386">
            <v>2</v>
          </cell>
          <cell r="O386" t="str">
            <v>Continue thinking back to the period of time before your child knew about [his/her] status. I am going to read you several worries that caregivers sometimes have about telling a child that [he/she] is HIV positive.</v>
          </cell>
          <cell r="P386" t="str">
            <v>Rambai muchifunga nezvemumashure, apo mwana wenyu ainge asati ava kuziva paamire. Ndichaverenga zvinhu izvo vachengeti vevana vanombonetsekana nazvo panyaya yekuudza mwana kuti ane hutachiouna hweHIV.</v>
          </cell>
          <cell r="Q386" t="str">
            <v>yes</v>
          </cell>
          <cell r="R386" t="str">
            <v>yes</v>
          </cell>
          <cell r="S386" t="str">
            <v>Continue thinking back to the period of time before your child knew about [his/her] status. I am going to read you several worries that caregivers sometimes have about telling a child that [he/she] is HIV positive.</v>
          </cell>
          <cell r="T386" t="str">
            <v>Rambai muchifunga nezvemumashure, apo mwana wenyu ainge asati ava kuziva paamire. Ndichaverenga zvinhu izvo vachengeti vevana vanombonetsekana nazvo panyaya yekuudza mwana kuti ane hutachiouna hweHIV.</v>
          </cell>
        </row>
        <row r="387">
          <cell r="A387" t="str">
            <v>attDR-R_i2</v>
          </cell>
          <cell r="B387" t="str">
            <v>If you can remember, please tell me how much you worried about each thing. There are no right or wrong answers.</v>
          </cell>
          <cell r="C387" t="str">
            <v>Kana muchiri kurangarira, ndapota ndiudzeiwo kuti mainetsekana zvakadii nechimwe nechimwe chezvinotevera. Hapana mhinduro dzakanaka kana dzakaipa.</v>
          </cell>
          <cell r="D387" t="str">
            <v>attDR-R</v>
          </cell>
          <cell r="G387" t="str">
            <v>_i2</v>
          </cell>
          <cell r="M387">
            <v>2</v>
          </cell>
          <cell r="O387" t="e">
            <v>#N/A</v>
          </cell>
          <cell r="P387" t="e">
            <v>#N/A</v>
          </cell>
          <cell r="Q387" t="str">
            <v>no</v>
          </cell>
          <cell r="R387" t="str">
            <v>no</v>
          </cell>
          <cell r="S387" t="str">
            <v>If you can remember, please tell me how much you worried about each thing. There are no right or wrong answers.</v>
          </cell>
          <cell r="T387" t="str">
            <v>Kana muchiri kurangarira, ndapota ndiudzeiwo kuti mainetsekana zvakadii nechimwe nechimwe chezvinotevera. Hapana mhinduro dzakanaka kana dzakaipa.</v>
          </cell>
        </row>
        <row r="388">
          <cell r="A388" t="str">
            <v>attDR-R1</v>
          </cell>
          <cell r="B388" t="str">
            <v>I worried that telling my child about [his/her] illness would just create more problems.</v>
          </cell>
          <cell r="C388" t="str">
            <v>Ndainetsekana kuti kuudza mwana wangu nezveurwere hwake kwaingomutsa mamwe matambudziko chete.</v>
          </cell>
          <cell r="D388" t="str">
            <v>attDR-R</v>
          </cell>
          <cell r="E388" t="str">
            <v>risk of disclosing</v>
          </cell>
          <cell r="F388">
            <v>24</v>
          </cell>
          <cell r="G388">
            <v>1</v>
          </cell>
          <cell r="H388" t="str">
            <v>worried4</v>
          </cell>
          <cell r="I388" t="str">
            <v>disclosed</v>
          </cell>
          <cell r="J388" t="str">
            <v>all</v>
          </cell>
          <cell r="M388">
            <v>2</v>
          </cell>
          <cell r="O388" t="str">
            <v>I worried that telling my child about [his/her] status would just create more problems.</v>
          </cell>
          <cell r="P388" t="str">
            <v>Ndainetsekana kuti kuudza mwana wangu paamire kwaingomutsa mamwe matambudziko chete.</v>
          </cell>
          <cell r="Q388" t="str">
            <v>yes</v>
          </cell>
          <cell r="R388" t="str">
            <v>yes</v>
          </cell>
          <cell r="S388" t="str">
            <v>I worried that telling my child about [his/her] status would just create more problems.</v>
          </cell>
          <cell r="T388" t="str">
            <v>Ndainetsekana kuti kuudza mwana wangu paamire kwaingomutsa mamwe matambudziko chete.</v>
          </cell>
        </row>
        <row r="389">
          <cell r="A389" t="str">
            <v>attDR-R2</v>
          </cell>
          <cell r="B389" t="str">
            <v>I worried that telling my child about [his/her] illness would lead [him/her] to reject me.</v>
          </cell>
          <cell r="C389" t="str">
            <v>Ndainetsekana kuti kuudza mwana wangu nezveurwere hwake kwaizoita kuti andirase.</v>
          </cell>
          <cell r="D389" t="str">
            <v>attDR-R</v>
          </cell>
          <cell r="E389" t="str">
            <v>risk of disclosing</v>
          </cell>
          <cell r="F389">
            <v>34</v>
          </cell>
          <cell r="G389">
            <v>2</v>
          </cell>
          <cell r="H389" t="str">
            <v>worried4</v>
          </cell>
          <cell r="I389" t="str">
            <v>disclosed</v>
          </cell>
          <cell r="J389" t="str">
            <v>all</v>
          </cell>
          <cell r="M389">
            <v>2</v>
          </cell>
          <cell r="O389" t="str">
            <v>I worried that telling my child about [his/her] status would lead [him/her] to reject me.</v>
          </cell>
          <cell r="P389" t="str">
            <v>Ndainetsekana kuti kuudza mwana wangu paamire kwaizoita kuti andirase.</v>
          </cell>
          <cell r="Q389" t="str">
            <v>yes</v>
          </cell>
          <cell r="R389" t="str">
            <v>yes</v>
          </cell>
          <cell r="S389" t="str">
            <v>I worried that telling my child about [his/her] status would lead [him/her] to reject me.</v>
          </cell>
          <cell r="T389" t="str">
            <v>Ndainetsekana kuti kuudza mwana wangu paamire kwaizoita kuti andirase.</v>
          </cell>
        </row>
        <row r="390">
          <cell r="A390" t="str">
            <v>attDR-R3</v>
          </cell>
          <cell r="B390" t="str">
            <v>—that telling [him/her] would actually bring [him/her] harm.</v>
          </cell>
          <cell r="C390" t="str">
            <v>—kuti kumuudza kwaitozomukuvadzisa.</v>
          </cell>
          <cell r="D390" t="str">
            <v>attDR-R</v>
          </cell>
          <cell r="E390" t="str">
            <v>risk of disclosing</v>
          </cell>
          <cell r="F390">
            <v>35</v>
          </cell>
          <cell r="G390">
            <v>3</v>
          </cell>
          <cell r="H390" t="str">
            <v>worried4</v>
          </cell>
          <cell r="I390" t="str">
            <v>disclosed</v>
          </cell>
          <cell r="J390" t="str">
            <v>all</v>
          </cell>
          <cell r="M390">
            <v>2</v>
          </cell>
          <cell r="O390" t="e">
            <v>#N/A</v>
          </cell>
          <cell r="P390" t="e">
            <v>#N/A</v>
          </cell>
          <cell r="Q390" t="str">
            <v>no</v>
          </cell>
          <cell r="R390" t="str">
            <v>no</v>
          </cell>
          <cell r="S390" t="str">
            <v>—that telling [him/her] would actually bring [him/her] harm.</v>
          </cell>
          <cell r="T390" t="str">
            <v>—kuti kumuudza kwaitozomukuvadzisa.</v>
          </cell>
        </row>
        <row r="391">
          <cell r="A391" t="str">
            <v>attDR-R4</v>
          </cell>
          <cell r="B391" t="str">
            <v>—that telling [him/her] would make [him/her] less hopeful about the future.</v>
          </cell>
          <cell r="C391" t="str">
            <v>—kuti kumuudza kwaizoita kuti asanyanyovimbe neramangwana.</v>
          </cell>
          <cell r="D391" t="str">
            <v>attDR-R</v>
          </cell>
          <cell r="E391" t="str">
            <v>risk of disclosing</v>
          </cell>
          <cell r="F391">
            <v>48</v>
          </cell>
          <cell r="G391">
            <v>4</v>
          </cell>
          <cell r="H391" t="str">
            <v>worried4</v>
          </cell>
          <cell r="I391" t="str">
            <v>disclosed</v>
          </cell>
          <cell r="J391" t="str">
            <v>all</v>
          </cell>
          <cell r="M391">
            <v>2</v>
          </cell>
          <cell r="O391">
            <v>0</v>
          </cell>
          <cell r="P391" t="str">
            <v>—kuti kumuudza kwaizoita kuti asavenetariro neramangwana rake.</v>
          </cell>
          <cell r="Q391" t="str">
            <v>no</v>
          </cell>
          <cell r="R391" t="str">
            <v>yes</v>
          </cell>
          <cell r="S391" t="str">
            <v>—that telling [him/her] would make [him/her] less hopeful about the future.</v>
          </cell>
          <cell r="T391" t="str">
            <v>—kuti kumuudza kwaizoita kuti asavenetariro neramangwana rake.</v>
          </cell>
        </row>
        <row r="392">
          <cell r="A392" t="str">
            <v>attDR-R5</v>
          </cell>
          <cell r="B392" t="str">
            <v>—that telling [him/her] would make [him/her] stop taking medication.</v>
          </cell>
          <cell r="C392" t="str">
            <v>—kuti kumuudza kwaizoita kuti amire kunwa mishonga yake.</v>
          </cell>
          <cell r="D392" t="str">
            <v>attDR-R</v>
          </cell>
          <cell r="E392" t="str">
            <v>risk of disclosing</v>
          </cell>
          <cell r="F392">
            <v>47</v>
          </cell>
          <cell r="G392">
            <v>5</v>
          </cell>
          <cell r="H392" t="str">
            <v>worried4</v>
          </cell>
          <cell r="I392" t="str">
            <v>disclosed</v>
          </cell>
          <cell r="J392" t="str">
            <v>all</v>
          </cell>
          <cell r="M392">
            <v>2</v>
          </cell>
          <cell r="O392" t="e">
            <v>#N/A</v>
          </cell>
          <cell r="P392" t="e">
            <v>#N/A</v>
          </cell>
          <cell r="Q392" t="str">
            <v>no</v>
          </cell>
          <cell r="R392" t="str">
            <v>no</v>
          </cell>
          <cell r="S392" t="str">
            <v>—that telling [him/her] would make [him/her] stop taking medication.</v>
          </cell>
          <cell r="T392" t="str">
            <v>—kuti kumuudza kwaizoita kuti amire kunwa mishonga yake.</v>
          </cell>
        </row>
        <row r="393">
          <cell r="A393" t="str">
            <v>attDR-R6</v>
          </cell>
          <cell r="B393" t="str">
            <v>—that telling [him/her] would make [his/her] condition get worse.</v>
          </cell>
          <cell r="C393" t="str">
            <v>—kuti kumuudza kwaizoita kuti atonyanyise kurwara.</v>
          </cell>
          <cell r="D393" t="str">
            <v>attDR-R</v>
          </cell>
          <cell r="E393" t="str">
            <v>risk of disclosing</v>
          </cell>
          <cell r="F393">
            <v>44</v>
          </cell>
          <cell r="G393">
            <v>6</v>
          </cell>
          <cell r="H393" t="str">
            <v>worried4</v>
          </cell>
          <cell r="I393" t="str">
            <v>disclosed</v>
          </cell>
          <cell r="J393" t="str">
            <v>all</v>
          </cell>
          <cell r="M393">
            <v>2</v>
          </cell>
          <cell r="O393" t="e">
            <v>#N/A</v>
          </cell>
          <cell r="P393" t="e">
            <v>#N/A</v>
          </cell>
          <cell r="Q393" t="str">
            <v>no</v>
          </cell>
          <cell r="R393" t="str">
            <v>no</v>
          </cell>
          <cell r="S393" t="str">
            <v>—that telling [him/her] would make [his/her] condition get worse.</v>
          </cell>
          <cell r="T393" t="str">
            <v>—kuti kumuudza kwaizoita kuti atonyanyise kurwara.</v>
          </cell>
        </row>
        <row r="394">
          <cell r="A394" t="str">
            <v>attDR-R7</v>
          </cell>
          <cell r="B394" t="str">
            <v>—that telling [him/her] would cause [him/her] to struggle more every day with normal tasks.</v>
          </cell>
          <cell r="C394" t="str">
            <v>—kuti kumuudza kwaizoita kuti awedzere kutambura pakuita mabasa ake ezuva nezuva.</v>
          </cell>
          <cell r="D394" t="str">
            <v>attDR-R</v>
          </cell>
          <cell r="E394" t="str">
            <v>risk of disclosing</v>
          </cell>
          <cell r="F394">
            <v>81</v>
          </cell>
          <cell r="G394">
            <v>7</v>
          </cell>
          <cell r="H394" t="str">
            <v>worried4</v>
          </cell>
          <cell r="I394" t="str">
            <v>disclosed</v>
          </cell>
          <cell r="J394" t="str">
            <v>all</v>
          </cell>
          <cell r="M394">
            <v>2</v>
          </cell>
          <cell r="O394" t="e">
            <v>#N/A</v>
          </cell>
          <cell r="P394" t="e">
            <v>#N/A</v>
          </cell>
          <cell r="Q394" t="str">
            <v>no</v>
          </cell>
          <cell r="R394" t="str">
            <v>no</v>
          </cell>
          <cell r="S394" t="str">
            <v>—that telling [him/her] would cause [him/her] to struggle more every day with normal tasks.</v>
          </cell>
          <cell r="T394" t="str">
            <v>—kuti kumuudza kwaizoita kuti awedzere kutambura pakuita mabasa ake ezuva nezuva.</v>
          </cell>
        </row>
        <row r="395">
          <cell r="A395" t="str">
            <v>attDR-R8</v>
          </cell>
          <cell r="B395" t="str">
            <v>—that telling [him/her] would bring more bad things than good things.</v>
          </cell>
          <cell r="C395" t="str">
            <v>—kuti kumuudza kwaizounza zvakaipa zvakawanda kupfuura zvakanaka.</v>
          </cell>
          <cell r="D395" t="str">
            <v>attDR-R</v>
          </cell>
          <cell r="E395" t="str">
            <v>risk of disclosing</v>
          </cell>
          <cell r="F395">
            <v>53</v>
          </cell>
          <cell r="G395">
            <v>8</v>
          </cell>
          <cell r="H395" t="str">
            <v>worried4</v>
          </cell>
          <cell r="I395" t="str">
            <v>disclosed</v>
          </cell>
          <cell r="J395" t="str">
            <v>all</v>
          </cell>
          <cell r="M395">
            <v>2</v>
          </cell>
          <cell r="O395" t="e">
            <v>#N/A</v>
          </cell>
          <cell r="P395" t="e">
            <v>#N/A</v>
          </cell>
          <cell r="Q395" t="str">
            <v>no</v>
          </cell>
          <cell r="R395" t="str">
            <v>no</v>
          </cell>
          <cell r="S395" t="str">
            <v>—that telling [him/her] would bring more bad things than good things.</v>
          </cell>
          <cell r="T395" t="str">
            <v>—kuti kumuudza kwaizounza zvakaipa zvakawanda kupfuura zvakanaka.</v>
          </cell>
        </row>
        <row r="396">
          <cell r="A396" t="str">
            <v>attDR-R9</v>
          </cell>
          <cell r="B396" t="str">
            <v>—that telling [him/her] would lead [him/her] to have difficulty in school.</v>
          </cell>
          <cell r="C396" t="str">
            <v>—kuti kumuudza kwaizoita kuti atambure nechikoro.</v>
          </cell>
          <cell r="D396" t="str">
            <v>attDR-R</v>
          </cell>
          <cell r="E396" t="str">
            <v>risk of disclosing</v>
          </cell>
          <cell r="F396">
            <v>66</v>
          </cell>
          <cell r="G396">
            <v>9</v>
          </cell>
          <cell r="H396" t="str">
            <v>worried4</v>
          </cell>
          <cell r="I396" t="str">
            <v>disclosed</v>
          </cell>
          <cell r="J396" t="str">
            <v>all</v>
          </cell>
          <cell r="M396">
            <v>2</v>
          </cell>
          <cell r="O396" t="e">
            <v>#N/A</v>
          </cell>
          <cell r="P396" t="e">
            <v>#N/A</v>
          </cell>
          <cell r="Q396" t="str">
            <v>no</v>
          </cell>
          <cell r="R396" t="str">
            <v>no</v>
          </cell>
          <cell r="S396" t="str">
            <v>—that telling [him/her] would lead [him/her] to have difficulty in school.</v>
          </cell>
          <cell r="T396" t="str">
            <v>—kuti kumuudza kwaizoita kuti atambure nechikoro.</v>
          </cell>
        </row>
        <row r="397">
          <cell r="A397" t="str">
            <v>attDR-R10</v>
          </cell>
          <cell r="B397" t="str">
            <v>—that telling [him/her] would make [him/her] think less of [him/her]self.</v>
          </cell>
          <cell r="C397" t="str">
            <v>—kuti kumuudza kwaizoita kuti azvitarisire pasi.</v>
          </cell>
          <cell r="D397" t="str">
            <v>attDR-R</v>
          </cell>
          <cell r="E397" t="str">
            <v>risk of disclosing</v>
          </cell>
          <cell r="F397">
            <v>69</v>
          </cell>
          <cell r="G397">
            <v>10</v>
          </cell>
          <cell r="H397" t="str">
            <v>worried4</v>
          </cell>
          <cell r="I397" t="str">
            <v>disclosed</v>
          </cell>
          <cell r="J397" t="str">
            <v>all</v>
          </cell>
          <cell r="M397">
            <v>2</v>
          </cell>
          <cell r="O397" t="e">
            <v>#N/A</v>
          </cell>
          <cell r="P397" t="e">
            <v>#N/A</v>
          </cell>
          <cell r="Q397" t="str">
            <v>no</v>
          </cell>
          <cell r="R397" t="str">
            <v>no</v>
          </cell>
          <cell r="S397" t="str">
            <v>—that telling [him/her] would make [him/her] think less of [him/her]self.</v>
          </cell>
          <cell r="T397" t="str">
            <v>—kuti kumuudza kwaizoita kuti azvitarisire pasi.</v>
          </cell>
        </row>
        <row r="398">
          <cell r="A398" t="str">
            <v>attDR-R11</v>
          </cell>
          <cell r="B398" t="str">
            <v>—that telling [him/her] would put a strain on our family.</v>
          </cell>
          <cell r="C398" t="str">
            <v>—kuti kumuudza kwaizoremedza mhuri yedu.</v>
          </cell>
          <cell r="D398" t="str">
            <v>attDR-R</v>
          </cell>
          <cell r="E398" t="str">
            <v>risk of disclosing</v>
          </cell>
          <cell r="F398">
            <v>60</v>
          </cell>
          <cell r="G398">
            <v>11</v>
          </cell>
          <cell r="H398" t="str">
            <v>worried4</v>
          </cell>
          <cell r="I398" t="str">
            <v>disclosed</v>
          </cell>
          <cell r="J398" t="str">
            <v>all</v>
          </cell>
          <cell r="M398">
            <v>2</v>
          </cell>
          <cell r="O398" t="e">
            <v>#N/A</v>
          </cell>
          <cell r="P398" t="e">
            <v>#N/A</v>
          </cell>
          <cell r="Q398" t="str">
            <v>no</v>
          </cell>
          <cell r="R398" t="str">
            <v>no</v>
          </cell>
          <cell r="S398" t="str">
            <v>—that telling [him/her] would put a strain on our family.</v>
          </cell>
          <cell r="T398" t="str">
            <v>—kuti kumuudza kwaizoremedza mhuri yedu.</v>
          </cell>
        </row>
        <row r="399">
          <cell r="A399" t="str">
            <v>attDR-R12</v>
          </cell>
          <cell r="B399" t="str">
            <v>—that telling [him/her] would lead [him/her] to experience stigma in the community.</v>
          </cell>
          <cell r="C399" t="str">
            <v>—kuti kuudza mwana wangu kwaizoita kuti anongedzerwe uye asarurwe nevamwe munharaunda medu.</v>
          </cell>
          <cell r="D399" t="str">
            <v>attDR-R</v>
          </cell>
          <cell r="E399" t="str">
            <v>risk of disclosing</v>
          </cell>
          <cell r="F399">
            <v>73</v>
          </cell>
          <cell r="G399">
            <v>12</v>
          </cell>
          <cell r="H399" t="str">
            <v>worried4</v>
          </cell>
          <cell r="I399" t="str">
            <v>disclosed</v>
          </cell>
          <cell r="J399" t="str">
            <v>all</v>
          </cell>
          <cell r="M399">
            <v>2</v>
          </cell>
          <cell r="O399">
            <v>0</v>
          </cell>
          <cell r="P399" t="str">
            <v>—kuti kuudza mwana wangu kwaizoita kuti anongedzerwe nevamwe munharaunda medu.</v>
          </cell>
          <cell r="Q399" t="str">
            <v>no</v>
          </cell>
          <cell r="R399" t="str">
            <v>yes</v>
          </cell>
          <cell r="S399" t="str">
            <v>—that telling [him/her] would lead [him/her] to experience stigma in the community.</v>
          </cell>
          <cell r="T399" t="str">
            <v>—kuti kuudza mwana wangu kwaizoita kuti anongedzerwe nevamwe munharaunda medu.</v>
          </cell>
        </row>
        <row r="400">
          <cell r="A400" t="str">
            <v>attDR-R13</v>
          </cell>
          <cell r="B400" t="str">
            <v>—that telling [him/her] would lead [him/her] to ask more tough questions.</v>
          </cell>
          <cell r="C400" t="str">
            <v>—kuti kumuudza kwaizoita kuti abvunze mimwe mibvunzo yakaoma.</v>
          </cell>
          <cell r="D400" t="str">
            <v>attDR-R</v>
          </cell>
          <cell r="E400" t="str">
            <v>risk of disclosing</v>
          </cell>
          <cell r="F400">
            <v>63</v>
          </cell>
          <cell r="G400">
            <v>13</v>
          </cell>
          <cell r="H400" t="str">
            <v>worried4</v>
          </cell>
          <cell r="I400" t="str">
            <v>disclosed</v>
          </cell>
          <cell r="J400" t="str">
            <v>all</v>
          </cell>
          <cell r="M400">
            <v>2</v>
          </cell>
          <cell r="O400" t="e">
            <v>#N/A</v>
          </cell>
          <cell r="P400" t="e">
            <v>#N/A</v>
          </cell>
          <cell r="Q400" t="str">
            <v>no</v>
          </cell>
          <cell r="R400" t="str">
            <v>no</v>
          </cell>
          <cell r="S400" t="str">
            <v>—that telling [him/her] would lead [him/her] to ask more tough questions.</v>
          </cell>
          <cell r="T400" t="str">
            <v>—kuti kumuudza kwaizoita kuti abvunze mimwe mibvunzo yakaoma.</v>
          </cell>
        </row>
        <row r="401">
          <cell r="A401" t="str">
            <v>attDR-R14</v>
          </cell>
          <cell r="B401" t="str">
            <v>—that telling [him/her] would make [him/her] too sad.</v>
          </cell>
          <cell r="C401" t="str">
            <v>—kuti kumuudza kwaizoita kuti asurukirwe zvakanyanya.</v>
          </cell>
          <cell r="D401" t="str">
            <v>attDR-R</v>
          </cell>
          <cell r="E401" t="str">
            <v>risk of disclosing</v>
          </cell>
          <cell r="F401">
            <v>84</v>
          </cell>
          <cell r="G401">
            <v>14</v>
          </cell>
          <cell r="H401" t="str">
            <v>worried4</v>
          </cell>
          <cell r="I401" t="str">
            <v>disclosed</v>
          </cell>
          <cell r="J401" t="str">
            <v>all</v>
          </cell>
          <cell r="M401">
            <v>2</v>
          </cell>
          <cell r="O401" t="e">
            <v>#N/A</v>
          </cell>
          <cell r="P401" t="e">
            <v>#N/A</v>
          </cell>
          <cell r="Q401" t="str">
            <v>no</v>
          </cell>
          <cell r="R401" t="str">
            <v>no</v>
          </cell>
          <cell r="S401" t="str">
            <v>—that telling [him/her] would make [him/her] too sad.</v>
          </cell>
          <cell r="T401" t="str">
            <v>—kuti kumuudza kwaizoita kuti asurukirwe zvakanyanya.</v>
          </cell>
        </row>
        <row r="402">
          <cell r="A402" t="str">
            <v>attDR-R15</v>
          </cell>
          <cell r="B402" t="str">
            <v>—that telling [him/her] would cause me to feel too many bad emotions.</v>
          </cell>
          <cell r="C402" t="str">
            <v>—kuti kumuudza kwaizoita kuti ndinyanyise kunzwa zvisina kunaka mukati mangu.</v>
          </cell>
          <cell r="D402" t="str">
            <v>attDR-R</v>
          </cell>
          <cell r="E402" t="str">
            <v>risk of disclosing</v>
          </cell>
          <cell r="F402">
            <v>86</v>
          </cell>
          <cell r="G402">
            <v>15</v>
          </cell>
          <cell r="H402" t="str">
            <v>worried4</v>
          </cell>
          <cell r="I402" t="str">
            <v>disclosed</v>
          </cell>
          <cell r="J402" t="str">
            <v>all</v>
          </cell>
          <cell r="M402">
            <v>2</v>
          </cell>
          <cell r="O402" t="e">
            <v>#N/A</v>
          </cell>
          <cell r="P402" t="e">
            <v>#N/A</v>
          </cell>
          <cell r="Q402" t="str">
            <v>no</v>
          </cell>
          <cell r="R402" t="str">
            <v>no</v>
          </cell>
          <cell r="S402" t="str">
            <v>—that telling [him/her] would cause me to feel too many bad emotions.</v>
          </cell>
          <cell r="T402" t="str">
            <v>—kuti kumuudza kwaizoita kuti ndinyanyise kunzwa zvisina kunaka mukati mangu.</v>
          </cell>
        </row>
        <row r="403">
          <cell r="A403" t="str">
            <v>attDB-R_i2</v>
          </cell>
          <cell r="B403" t="str">
            <v>I would like you to think back to the period of time before your child knew about [his/her] illness. If you can remember, please tell me how likely you thought it was that each thing would happen if you told your child that [he/she] is HIV positive.</v>
          </cell>
          <cell r="C403" t="str">
            <v>Ndiri kuda kuti mufunge nezvemumashure, apo mwana wenyu ainge asati ava kuziva nezveurwere hwake. Kana muchiri kurangarira, ndapota ndiudzeiwo kuti zvaiitika zvakadii kuti maifunga kuti chimwe nechimwe chezvinotevera chaizoitika muchinge maudza mwana wenyu kuti ane HIV.</v>
          </cell>
          <cell r="D403" t="str">
            <v>attDB-R</v>
          </cell>
          <cell r="G403" t="str">
            <v>_i2</v>
          </cell>
          <cell r="M403">
            <v>2</v>
          </cell>
          <cell r="O403" t="str">
            <v>I would like you to think back to the period of time before your child knew about [his/her] status. If you can remember, please tell me how likely you thought it was that each thing would happen if you told your child that [he/she] is HIV positive.</v>
          </cell>
          <cell r="P403" t="str">
            <v>Ndiri kuda kuti mufunge nezvemumashure, apo mwana wenyu ainge asati ava kuziva paamire. Kana muchiri kurangarira, ndapota ndiudzeiwo kuti zvaiitika zvakadii kuti maifunga kuti chimwe nechimwe chezvinotevera chaizoitika muchinge maudza mwana wenyu kuti ane hutachiona hweHIV.</v>
          </cell>
          <cell r="Q403" t="str">
            <v>yes</v>
          </cell>
          <cell r="R403" t="str">
            <v>yes</v>
          </cell>
          <cell r="S403" t="str">
            <v>I would like you to think back to the period of time before your child knew about [his/her] status. If you can remember, please tell me how likely you thought it was that each thing would happen if you told your child that [he/she] is HIV positive.</v>
          </cell>
          <cell r="T403" t="str">
            <v>Ndiri kuda kuti mufunge nezvemumashure, apo mwana wenyu ainge asati ava kuziva paamire. Kana muchiri kurangarira, ndapota ndiudzeiwo kuti zvaiitika zvakadii kuti maifunga kuti chimwe nechimwe chezvinotevera chaizoitika muchinge maudza mwana wenyu kuti ane hutachiona hweHIV.</v>
          </cell>
        </row>
        <row r="404">
          <cell r="A404" t="str">
            <v>attDB-R16</v>
          </cell>
          <cell r="B404" t="str">
            <v>How likely did you think it would be that telling your child about [his/her] illness would bring about good things?</v>
          </cell>
          <cell r="C404" t="str">
            <v>Zvaiitika zvakadii kuti maifunga kuti kuudza mwana wenyu nezveurwere hwake kungaunze zvinhu zvakanaka?</v>
          </cell>
          <cell r="D404" t="str">
            <v>attDB-R</v>
          </cell>
          <cell r="E404" t="str">
            <v>benefit of disclosing</v>
          </cell>
          <cell r="F404">
            <v>24</v>
          </cell>
          <cell r="G404">
            <v>16</v>
          </cell>
          <cell r="H404" t="str">
            <v>likely4</v>
          </cell>
          <cell r="I404" t="str">
            <v>disclosed</v>
          </cell>
          <cell r="J404" t="str">
            <v>all</v>
          </cell>
          <cell r="M404">
            <v>2</v>
          </cell>
          <cell r="O404" t="str">
            <v>How likely did you think it would be that telling your child about [his/her] status would bring about good things?</v>
          </cell>
          <cell r="P404" t="str">
            <v>Zvaiitika zvakadii kuti maifunga kuti kuudza mwana wenyu paamire kwaingaunza zvinhu zvakanaka?</v>
          </cell>
          <cell r="Q404" t="str">
            <v>yes</v>
          </cell>
          <cell r="R404" t="str">
            <v>yes</v>
          </cell>
          <cell r="S404" t="str">
            <v>How likely did you think it would be that telling your child about [his/her] status would bring about good things?</v>
          </cell>
          <cell r="T404" t="str">
            <v>Zvaiitika zvakadii kuti maifunga kuti kuudza mwana wenyu paamire kwaingaunza zvinhu zvakanaka?</v>
          </cell>
        </row>
        <row r="405">
          <cell r="A405" t="str">
            <v>attDB-R17</v>
          </cell>
          <cell r="B405" t="str">
            <v>How likely did you think it would be that telling your child about [his/her] illness would bring you closer together?</v>
          </cell>
          <cell r="C405" t="str">
            <v>Zvaiitika zvakadii kuti maifunga kuti kuudza mwana wenyu nezveurwere hwake kwaizomuswededza pedyo?</v>
          </cell>
          <cell r="D405" t="str">
            <v>attDB-R</v>
          </cell>
          <cell r="E405" t="str">
            <v>benefit of disclosing</v>
          </cell>
          <cell r="F405">
            <v>60</v>
          </cell>
          <cell r="G405">
            <v>17</v>
          </cell>
          <cell r="H405" t="str">
            <v>likely4</v>
          </cell>
          <cell r="I405" t="str">
            <v>disclosed</v>
          </cell>
          <cell r="J405" t="str">
            <v>all</v>
          </cell>
          <cell r="M405">
            <v>2</v>
          </cell>
          <cell r="O405" t="str">
            <v>How likely did you think it would be that telling your child about [his/her] status would bring you closer together?</v>
          </cell>
          <cell r="P405" t="str">
            <v>Zvaiitika zvakadii kuti maifunga kuti kuudza mwana wenyu paamire kwaizomuswededza pedyo nemi?</v>
          </cell>
          <cell r="Q405" t="str">
            <v>yes</v>
          </cell>
          <cell r="R405" t="str">
            <v>yes</v>
          </cell>
          <cell r="S405" t="str">
            <v>How likely did you think it would be that telling your child about [his/her] status would bring you closer together?</v>
          </cell>
          <cell r="T405" t="str">
            <v>Zvaiitika zvakadii kuti maifunga kuti kuudza mwana wenyu paamire kwaizomuswededza pedyo nemi?</v>
          </cell>
        </row>
        <row r="406">
          <cell r="A406" t="str">
            <v>attDB-R18</v>
          </cell>
          <cell r="B406" t="str">
            <v>—that telling [him/her] would help you to understand each other better?</v>
          </cell>
          <cell r="C406" t="str">
            <v>—kuti kumuudza kwaizokubatsirai kuti munzwisisane zviri nani?</v>
          </cell>
          <cell r="D406" t="str">
            <v>attDB-R</v>
          </cell>
          <cell r="E406" t="str">
            <v>benefit of disclosing</v>
          </cell>
          <cell r="F406">
            <v>59</v>
          </cell>
          <cell r="G406">
            <v>18</v>
          </cell>
          <cell r="H406" t="str">
            <v>likely4</v>
          </cell>
          <cell r="I406" t="str">
            <v>disclosed</v>
          </cell>
          <cell r="J406" t="str">
            <v>all</v>
          </cell>
          <cell r="M406">
            <v>2</v>
          </cell>
          <cell r="O406" t="e">
            <v>#N/A</v>
          </cell>
          <cell r="P406" t="e">
            <v>#N/A</v>
          </cell>
          <cell r="Q406" t="str">
            <v>no</v>
          </cell>
          <cell r="R406" t="str">
            <v>no</v>
          </cell>
          <cell r="S406" t="str">
            <v>—that telling [him/her] would help you to understand each other better?</v>
          </cell>
          <cell r="T406" t="str">
            <v>—kuti kumuudza kwaizokubatsirai kuti munzwisisane zviri nani?</v>
          </cell>
        </row>
        <row r="407">
          <cell r="A407" t="str">
            <v>attDB-R19</v>
          </cell>
          <cell r="B407" t="str">
            <v>—that telling [him/her] would make [him/her] trust you more?</v>
          </cell>
          <cell r="C407" t="str">
            <v>—kuti kumuudza kwaizoita kuti awedzere kuvimba nemi?</v>
          </cell>
          <cell r="D407" t="str">
            <v>attDB-R</v>
          </cell>
          <cell r="E407" t="str">
            <v>benefit of disclosing</v>
          </cell>
          <cell r="F407">
            <v>59</v>
          </cell>
          <cell r="G407">
            <v>19</v>
          </cell>
          <cell r="H407" t="str">
            <v>likely4</v>
          </cell>
          <cell r="I407" t="str">
            <v>disclosed</v>
          </cell>
          <cell r="J407" t="str">
            <v>all</v>
          </cell>
          <cell r="M407">
            <v>2</v>
          </cell>
          <cell r="O407" t="e">
            <v>#N/A</v>
          </cell>
          <cell r="P407" t="e">
            <v>#N/A</v>
          </cell>
          <cell r="Q407" t="str">
            <v>no</v>
          </cell>
          <cell r="R407" t="str">
            <v>no</v>
          </cell>
          <cell r="S407" t="str">
            <v>—that telling [him/her] would make [him/her] trust you more?</v>
          </cell>
          <cell r="T407" t="str">
            <v>—kuti kumuudza kwaizoita kuti awedzere kuvimba nemi?</v>
          </cell>
        </row>
        <row r="408">
          <cell r="A408" t="str">
            <v>attDB-R20</v>
          </cell>
          <cell r="B408" t="str">
            <v>—that telling [him/her] would help you to get along better?</v>
          </cell>
          <cell r="C408" t="str">
            <v>—kuti kumuudza kwaizoita kuti muwirirane nekufarirana zviri nani?</v>
          </cell>
          <cell r="D408" t="str">
            <v>attDB-R</v>
          </cell>
          <cell r="E408" t="str">
            <v>benefit of disclosing</v>
          </cell>
          <cell r="F408">
            <v>60</v>
          </cell>
          <cell r="G408">
            <v>20</v>
          </cell>
          <cell r="H408" t="str">
            <v>likely4</v>
          </cell>
          <cell r="I408" t="str">
            <v>disclosed</v>
          </cell>
          <cell r="J408" t="str">
            <v>all</v>
          </cell>
          <cell r="M408">
            <v>2</v>
          </cell>
          <cell r="O408" t="e">
            <v>#N/A</v>
          </cell>
          <cell r="P408" t="e">
            <v>#N/A</v>
          </cell>
          <cell r="Q408" t="str">
            <v>no</v>
          </cell>
          <cell r="R408" t="str">
            <v>no</v>
          </cell>
          <cell r="S408" t="str">
            <v>—that telling [him/her] would help you to get along better?</v>
          </cell>
          <cell r="T408" t="str">
            <v>—kuti kumuudza kwaizoita kuti muwirirane nekufarirana zviri nani?</v>
          </cell>
        </row>
        <row r="409">
          <cell r="A409" t="str">
            <v>attDB-R21</v>
          </cell>
          <cell r="B409" t="str">
            <v>—that telling [him/her] would be good for [him/her]?</v>
          </cell>
          <cell r="C409" t="str">
            <v>—kuti kumuudza kwainge kwakamunakira iye?</v>
          </cell>
          <cell r="D409" t="str">
            <v>attDB-R</v>
          </cell>
          <cell r="E409" t="str">
            <v>benefit of disclosing</v>
          </cell>
          <cell r="F409">
            <v>35</v>
          </cell>
          <cell r="G409">
            <v>21</v>
          </cell>
          <cell r="H409" t="str">
            <v>likely4</v>
          </cell>
          <cell r="I409" t="str">
            <v>disclosed</v>
          </cell>
          <cell r="J409" t="str">
            <v>all</v>
          </cell>
          <cell r="M409">
            <v>2</v>
          </cell>
          <cell r="O409" t="e">
            <v>#N/A</v>
          </cell>
          <cell r="P409" t="e">
            <v>#N/A</v>
          </cell>
          <cell r="Q409" t="str">
            <v>no</v>
          </cell>
          <cell r="R409" t="str">
            <v>no</v>
          </cell>
          <cell r="S409" t="str">
            <v>—that telling [him/her] would be good for [him/her]?</v>
          </cell>
          <cell r="T409" t="str">
            <v>—kuti kumuudza kwainge kwakamunakira iye?</v>
          </cell>
        </row>
        <row r="410">
          <cell r="A410" t="str">
            <v>attDB-R22</v>
          </cell>
          <cell r="B410" t="str">
            <v>—that telling [him/her] would make [him/her] feel relieved to know the truth?</v>
          </cell>
          <cell r="C410" t="str">
            <v>—kuti kumuudza kwaizoita kuti arerukirwe nekuziva chokwadi?</v>
          </cell>
          <cell r="D410" t="str">
            <v>attDB-R</v>
          </cell>
          <cell r="E410" t="str">
            <v>benefit of disclosing</v>
          </cell>
          <cell r="F410">
            <v>20</v>
          </cell>
          <cell r="G410">
            <v>22</v>
          </cell>
          <cell r="H410" t="str">
            <v>likely4</v>
          </cell>
          <cell r="I410" t="str">
            <v>disclosed</v>
          </cell>
          <cell r="J410" t="str">
            <v>all</v>
          </cell>
          <cell r="M410">
            <v>2</v>
          </cell>
          <cell r="O410" t="e">
            <v>#N/A</v>
          </cell>
          <cell r="P410" t="e">
            <v>#N/A</v>
          </cell>
          <cell r="Q410" t="str">
            <v>no</v>
          </cell>
          <cell r="R410" t="str">
            <v>no</v>
          </cell>
          <cell r="S410" t="str">
            <v>—that telling [him/her] would make [him/her] feel relieved to know the truth?</v>
          </cell>
          <cell r="T410" t="str">
            <v>—kuti kumuudza kwaizoita kuti arerukirwe nekuziva chokwadi?</v>
          </cell>
        </row>
        <row r="411">
          <cell r="A411" t="str">
            <v>attDB-R23</v>
          </cell>
          <cell r="B411" t="str">
            <v>—that telling [him/her] would make [him/her] be better about taking mediation?</v>
          </cell>
          <cell r="C411" t="str">
            <v>—kuti kumuudza kwaizoita kuti anzwe zviri nani pamusoro pekunwa mishonga yake?</v>
          </cell>
          <cell r="D411" t="str">
            <v>attDB-R</v>
          </cell>
          <cell r="E411" t="str">
            <v>benefit of disclosing</v>
          </cell>
          <cell r="F411">
            <v>47</v>
          </cell>
          <cell r="G411">
            <v>23</v>
          </cell>
          <cell r="H411" t="str">
            <v>likely4</v>
          </cell>
          <cell r="I411" t="str">
            <v>disclosed</v>
          </cell>
          <cell r="J411" t="str">
            <v>all</v>
          </cell>
          <cell r="M411">
            <v>2</v>
          </cell>
          <cell r="O411" t="e">
            <v>#N/A</v>
          </cell>
          <cell r="P411" t="e">
            <v>#N/A</v>
          </cell>
          <cell r="Q411" t="str">
            <v>no</v>
          </cell>
          <cell r="R411" t="str">
            <v>no</v>
          </cell>
          <cell r="S411" t="str">
            <v>—that telling [him/her] would make [him/her] be better about taking mediation?</v>
          </cell>
          <cell r="T411" t="str">
            <v>—kuti kumuudza kwaizoita kuti anzwe zviri nani pamusoro pekunwa mishonga yake?</v>
          </cell>
        </row>
        <row r="412">
          <cell r="A412" t="str">
            <v>attDB-R24</v>
          </cell>
          <cell r="B412" t="str">
            <v>—that telling [him/her] would improve [his/her] health?</v>
          </cell>
          <cell r="C412" t="str">
            <v>—kuti kumuudza kwaizoita kuti utano hwake huve nani?</v>
          </cell>
          <cell r="D412" t="str">
            <v>attDB-R</v>
          </cell>
          <cell r="E412" t="str">
            <v>benefit of disclosing</v>
          </cell>
          <cell r="F412">
            <v>44</v>
          </cell>
          <cell r="G412">
            <v>24</v>
          </cell>
          <cell r="H412" t="str">
            <v>likely4</v>
          </cell>
          <cell r="I412" t="str">
            <v>disclosed</v>
          </cell>
          <cell r="J412" t="str">
            <v>all</v>
          </cell>
          <cell r="M412">
            <v>2</v>
          </cell>
          <cell r="O412" t="e">
            <v>#N/A</v>
          </cell>
          <cell r="P412" t="e">
            <v>#N/A</v>
          </cell>
          <cell r="Q412" t="str">
            <v>no</v>
          </cell>
          <cell r="R412" t="str">
            <v>no</v>
          </cell>
          <cell r="S412" t="str">
            <v>—that telling [him/her] would improve [his/her] health?</v>
          </cell>
          <cell r="T412" t="str">
            <v>—kuti kumuudza kwaizoita kuti utano hwake huve nani?</v>
          </cell>
        </row>
        <row r="413">
          <cell r="A413" t="str">
            <v>attDB-R25</v>
          </cell>
          <cell r="B413" t="str">
            <v>—that telling [him/her] would bring more good things than bad things?</v>
          </cell>
          <cell r="C413" t="str">
            <v>—kuti kumuudza kwaizounza zvakanaka zvakawanda kupfuura zvakaipa?</v>
          </cell>
          <cell r="D413" t="str">
            <v>attDB-R</v>
          </cell>
          <cell r="E413" t="str">
            <v>benefit of disclosing</v>
          </cell>
          <cell r="F413">
            <v>24</v>
          </cell>
          <cell r="G413">
            <v>25</v>
          </cell>
          <cell r="H413" t="str">
            <v>likely4</v>
          </cell>
          <cell r="I413" t="str">
            <v>disclosed</v>
          </cell>
          <cell r="J413" t="str">
            <v>all</v>
          </cell>
          <cell r="M413">
            <v>2</v>
          </cell>
          <cell r="O413" t="e">
            <v>#N/A</v>
          </cell>
          <cell r="P413" t="e">
            <v>#N/A</v>
          </cell>
          <cell r="Q413" t="str">
            <v>no</v>
          </cell>
          <cell r="R413" t="str">
            <v>no</v>
          </cell>
          <cell r="S413" t="str">
            <v>—that telling [him/her] would bring more good things than bad things?</v>
          </cell>
          <cell r="T413" t="str">
            <v>—kuti kumuudza kwaizounza zvakanaka zvakawanda kupfuura zvakaipa?</v>
          </cell>
        </row>
        <row r="414">
          <cell r="A414" t="str">
            <v>attDB-R26</v>
          </cell>
          <cell r="B414" t="str">
            <v>—that telling [him/her] would help our family to get along better?</v>
          </cell>
          <cell r="C414" t="str">
            <v>—kuti kumuudza kwaizobatsira kuti mhuri yedu iwirirane nekufarirana zviri nani?</v>
          </cell>
          <cell r="D414" t="str">
            <v>attDB-R</v>
          </cell>
          <cell r="E414" t="str">
            <v>benefit of disclosing</v>
          </cell>
          <cell r="F414">
            <v>60</v>
          </cell>
          <cell r="G414">
            <v>26</v>
          </cell>
          <cell r="H414" t="str">
            <v>likely4</v>
          </cell>
          <cell r="I414" t="str">
            <v>disclosed</v>
          </cell>
          <cell r="J414" t="str">
            <v>all</v>
          </cell>
          <cell r="M414">
            <v>2</v>
          </cell>
          <cell r="O414" t="e">
            <v>#N/A</v>
          </cell>
          <cell r="P414" t="e">
            <v>#N/A</v>
          </cell>
          <cell r="Q414" t="str">
            <v>no</v>
          </cell>
          <cell r="R414" t="str">
            <v>no</v>
          </cell>
          <cell r="S414" t="str">
            <v>—that telling [him/her] would help our family to get along better?</v>
          </cell>
          <cell r="T414" t="str">
            <v>—kuti kumuudza kwaizobatsira kuti mhuri yedu iwirirane nekufarirana zviri nani?</v>
          </cell>
        </row>
        <row r="415">
          <cell r="A415" t="str">
            <v>attDB-R27</v>
          </cell>
          <cell r="B415" t="str">
            <v>—that telling [him/her] would improve [his/her] behavior?</v>
          </cell>
          <cell r="C415" t="str">
            <v>—kuti kumuudza kwaizoita kuti maitiro ake ave nani?</v>
          </cell>
          <cell r="D415" t="str">
            <v>attDB-R</v>
          </cell>
          <cell r="E415" t="str">
            <v>benefit of disclosing</v>
          </cell>
          <cell r="F415">
            <v>7</v>
          </cell>
          <cell r="G415">
            <v>27</v>
          </cell>
          <cell r="H415" t="str">
            <v>likely4</v>
          </cell>
          <cell r="I415" t="str">
            <v>disclosed</v>
          </cell>
          <cell r="J415" t="str">
            <v>all</v>
          </cell>
          <cell r="M415">
            <v>2</v>
          </cell>
          <cell r="O415" t="e">
            <v>#N/A</v>
          </cell>
          <cell r="P415" t="e">
            <v>#N/A</v>
          </cell>
          <cell r="Q415" t="str">
            <v>no</v>
          </cell>
          <cell r="R415" t="str">
            <v>no</v>
          </cell>
          <cell r="S415" t="str">
            <v>—that telling [him/her] would improve [his/her] behavior?</v>
          </cell>
          <cell r="T415" t="str">
            <v>—kuti kumuudza kwaizoita kuti maitiro ake ave nani?</v>
          </cell>
        </row>
        <row r="416">
          <cell r="A416" t="str">
            <v>attDB-R28</v>
          </cell>
          <cell r="B416" t="str">
            <v>—that telling [him/her] would help [him/her] to deal with stigma in the community.</v>
          </cell>
          <cell r="C416" t="str">
            <v>—kuti kumuudza kwaizoita kuti abatsirikane pakuziva zvekuita panyaya yekunongedzerwa nekusarurwa munharaunda?</v>
          </cell>
          <cell r="D416" t="str">
            <v>attDB-R</v>
          </cell>
          <cell r="E416" t="str">
            <v>benefit of disclosing</v>
          </cell>
          <cell r="F416">
            <v>75</v>
          </cell>
          <cell r="G416">
            <v>28</v>
          </cell>
          <cell r="H416" t="str">
            <v>likely4</v>
          </cell>
          <cell r="I416" t="str">
            <v>disclosed</v>
          </cell>
          <cell r="J416" t="str">
            <v>all</v>
          </cell>
          <cell r="M416">
            <v>2</v>
          </cell>
          <cell r="O416" t="e">
            <v>#N/A</v>
          </cell>
          <cell r="P416" t="e">
            <v>#N/A</v>
          </cell>
          <cell r="Q416" t="str">
            <v>no</v>
          </cell>
          <cell r="R416" t="str">
            <v>no</v>
          </cell>
          <cell r="S416" t="str">
            <v>—that telling [him/her] would help [him/her] to deal with stigma in the community.</v>
          </cell>
          <cell r="T416" t="str">
            <v>—kuti kumuudza kwaizoita kuti abatsirikane pakuziva zvekuita panyaya yekunongedzerwa nekusarurwa munharaunda?</v>
          </cell>
        </row>
        <row r="417">
          <cell r="A417" t="str">
            <v>attDB-R29</v>
          </cell>
          <cell r="B417" t="str">
            <v>—that telling [him/her] would improve the way [he/she] feels emotionally?</v>
          </cell>
          <cell r="C417" t="str">
            <v>—kuti kumuudza kwaizoita kuti anzwe zviri nani mukati make?</v>
          </cell>
          <cell r="D417" t="str">
            <v>attDB-R</v>
          </cell>
          <cell r="E417" t="str">
            <v>benefit of disclosing</v>
          </cell>
          <cell r="F417">
            <v>84</v>
          </cell>
          <cell r="G417">
            <v>29</v>
          </cell>
          <cell r="H417" t="str">
            <v>likely4</v>
          </cell>
          <cell r="I417" t="str">
            <v>disclosed</v>
          </cell>
          <cell r="J417" t="str">
            <v>all</v>
          </cell>
          <cell r="M417">
            <v>2</v>
          </cell>
          <cell r="O417" t="e">
            <v>#N/A</v>
          </cell>
          <cell r="P417" t="e">
            <v>#N/A</v>
          </cell>
          <cell r="Q417" t="str">
            <v>no</v>
          </cell>
          <cell r="R417" t="str">
            <v>no</v>
          </cell>
          <cell r="S417" t="str">
            <v>—that telling [him/her] would improve the way [he/she] feels emotionally?</v>
          </cell>
          <cell r="T417" t="str">
            <v>—kuti kumuudza kwaizoita kuti anzwe zviri nani mukati make?</v>
          </cell>
        </row>
        <row r="418">
          <cell r="A418" t="str">
            <v>attDB-R30</v>
          </cell>
          <cell r="B418" t="str">
            <v>—that telling [him/her] would bring me a sense of relief?</v>
          </cell>
          <cell r="C418" t="str">
            <v>—kuti kumuudza kwaizoita kuti ndinzwe kurerukirwa?</v>
          </cell>
          <cell r="D418" t="str">
            <v>attDB-R</v>
          </cell>
          <cell r="E418" t="str">
            <v>benefit of disclosing</v>
          </cell>
          <cell r="F418">
            <v>84</v>
          </cell>
          <cell r="G418">
            <v>30</v>
          </cell>
          <cell r="H418" t="str">
            <v>likely4</v>
          </cell>
          <cell r="I418" t="str">
            <v>disclosed</v>
          </cell>
          <cell r="J418" t="str">
            <v>all</v>
          </cell>
          <cell r="M418">
            <v>2</v>
          </cell>
          <cell r="O418" t="e">
            <v>#N/A</v>
          </cell>
          <cell r="P418" t="e">
            <v>#N/A</v>
          </cell>
          <cell r="Q418" t="str">
            <v>no</v>
          </cell>
          <cell r="R418" t="str">
            <v>no</v>
          </cell>
          <cell r="S418" t="str">
            <v>—that telling [him/her] would bring me a sense of relief?</v>
          </cell>
          <cell r="T418" t="str">
            <v>—kuti kumuudza kwaizoita kuti ndinzwe kurerukirwa?</v>
          </cell>
        </row>
        <row r="419">
          <cell r="A419" t="str">
            <v>attDB-R31</v>
          </cell>
          <cell r="B419" t="str">
            <v>—that telling [him/her] would enable [him/her] to adopt protective behaviors when [he/she] becomes sexually active.</v>
          </cell>
          <cell r="C419" t="str">
            <v>—kuti kumuudza kwaizoita kuti adzivirire kutapurirana kweutachiwana paanoita zvepabonde?</v>
          </cell>
          <cell r="D419" t="str">
            <v>attDB-R</v>
          </cell>
          <cell r="E419" t="str">
            <v>benefit of disclosing</v>
          </cell>
          <cell r="F419">
            <v>8</v>
          </cell>
          <cell r="G419">
            <v>31</v>
          </cell>
          <cell r="H419" t="str">
            <v>likely4</v>
          </cell>
          <cell r="I419" t="str">
            <v>disclosed</v>
          </cell>
          <cell r="J419" t="str">
            <v>all</v>
          </cell>
          <cell r="M419">
            <v>2</v>
          </cell>
          <cell r="O419" t="e">
            <v>#N/A</v>
          </cell>
          <cell r="P419" t="e">
            <v>#N/A</v>
          </cell>
          <cell r="Q419" t="str">
            <v>no</v>
          </cell>
          <cell r="R419" t="str">
            <v>no</v>
          </cell>
          <cell r="S419" t="str">
            <v>—that telling [him/her] would enable [him/her] to adopt protective behaviors when [he/she] becomes sexually active.</v>
          </cell>
          <cell r="T419" t="str">
            <v>—kuti kumuudza kwaizoita kuti adzivirire kutapurirana kweutachiwana paanoita zvepabonde?</v>
          </cell>
        </row>
        <row r="420">
          <cell r="A420" t="str">
            <v>DSE-R_i1</v>
          </cell>
          <cell r="B420" t="str">
            <v>Continue thinking back to the period of time before your child knew about [his/her] illness.</v>
          </cell>
          <cell r="C420" t="str">
            <v xml:space="preserve">Rambai muchifunga nezvemumashure, apo mwana wenyu ainge asati ava kuziva nezveurwere hwake. </v>
          </cell>
          <cell r="D420" t="str">
            <v>DSE-R</v>
          </cell>
          <cell r="G420" t="str">
            <v>_i1</v>
          </cell>
          <cell r="M420">
            <v>2</v>
          </cell>
          <cell r="O420" t="str">
            <v>Continue thinking back to the period of time before your child knew about [his/her] status.</v>
          </cell>
          <cell r="P420" t="str">
            <v>Rambai muchifunga nezvemumashure, apo mwana wenyu ainge asati ava kuziva paamire.</v>
          </cell>
          <cell r="Q420" t="str">
            <v>yes</v>
          </cell>
          <cell r="R420" t="str">
            <v>yes</v>
          </cell>
          <cell r="S420" t="str">
            <v>Continue thinking back to the period of time before your child knew about [his/her] status.</v>
          </cell>
          <cell r="T420" t="str">
            <v>Rambai muchifunga nezvemumashure, apo mwana wenyu ainge asati ava kuziva paamire.</v>
          </cell>
        </row>
        <row r="421">
          <cell r="A421" t="str">
            <v>DSE-R_i2</v>
          </cell>
          <cell r="B421" t="str">
            <v>If you can remember, please tell me how much you would have agreed or disagreed with each statement about your ability back then to tell your child about [his/her] illness.</v>
          </cell>
          <cell r="C421" t="str">
            <v>Kana muchiri kurangarira, ndapota ndiudzeiwo kuti maizobvumirana kana kusabvumirana zvakadii nemumwe nemumwe wemitsara inotevera pamusoro pekukwanisa kuudza mwana wenyu nezveurwere hwake.</v>
          </cell>
          <cell r="D421" t="str">
            <v>DSE-R</v>
          </cell>
          <cell r="G421" t="str">
            <v>_i2</v>
          </cell>
          <cell r="M421">
            <v>2</v>
          </cell>
          <cell r="O421" t="str">
            <v>If you can remember, please tell me how much you would have agreed or disagreed with each statement about your ability back then to tell your child about [his/her] status.</v>
          </cell>
          <cell r="P421" t="str">
            <v>Kana muchiri kurangarira, ndapota ndiudzeiwo kuti maizobvumirana kana kusabvumirana zvakadii nemumwe nemumwe wemitsara inotevera pamusoro pekukwanisa kuudza mwana wenyu paamire.</v>
          </cell>
          <cell r="Q421" t="str">
            <v>yes</v>
          </cell>
          <cell r="R421" t="str">
            <v>yes</v>
          </cell>
          <cell r="S421" t="str">
            <v>If you can remember, please tell me how much you would have agreed or disagreed with each statement about your ability back then to tell your child about [his/her] status.</v>
          </cell>
          <cell r="T421" t="str">
            <v>Kana muchiri kurangarira, ndapota ndiudzeiwo kuti maizobvumirana kana kusabvumirana zvakadii nemumwe nemumwe wemitsara inotevera pamusoro pekukwanisa kuudza mwana wenyu paamire.</v>
          </cell>
        </row>
        <row r="422">
          <cell r="A422" t="str">
            <v>DSE-R1</v>
          </cell>
          <cell r="B422" t="str">
            <v>I felt like I could start the conversation with my child about [his/her] illness.</v>
          </cell>
          <cell r="C422" t="str">
            <v>Ndainzwa sekuti ndaikwanisa kutanga hurukuro nemwana wangu pamusoro peurwere hwake.</v>
          </cell>
          <cell r="D422" t="str">
            <v>DSE-R</v>
          </cell>
          <cell r="E422" t="str">
            <v>perceived ability to disclose</v>
          </cell>
          <cell r="F422">
            <v>50</v>
          </cell>
          <cell r="G422">
            <v>1</v>
          </cell>
          <cell r="H422" t="str">
            <v>agree4</v>
          </cell>
          <cell r="I422" t="str">
            <v>disclosed</v>
          </cell>
          <cell r="J422" t="str">
            <v>all</v>
          </cell>
          <cell r="M422">
            <v>2</v>
          </cell>
          <cell r="O422" t="str">
            <v>I felt like I could start the conversation with my child about [his/her] status.</v>
          </cell>
          <cell r="P422" t="str">
            <v>Ndainzwa sekuti ndaikwanisa kutanga hurukuro nemwana wangu pamusoro pepaamire.</v>
          </cell>
          <cell r="Q422" t="str">
            <v>yes</v>
          </cell>
          <cell r="R422" t="str">
            <v>yes</v>
          </cell>
          <cell r="S422" t="str">
            <v>I felt like I could start the conversation with my child about [his/her] status.</v>
          </cell>
          <cell r="T422" t="str">
            <v>Ndainzwa sekuti ndaikwanisa kutanga hurukuro nemwana wangu pamusoro pepaamire.</v>
          </cell>
        </row>
        <row r="423">
          <cell r="A423" t="str">
            <v>DSE-R2</v>
          </cell>
          <cell r="B423" t="str">
            <v>I felt like I had the emotional strength to have this conversation with my child.</v>
          </cell>
          <cell r="C423" t="str">
            <v>Ndainzwa sekuti ndaikwanisa kuwana simba mukati mangu rekuita hurukuro iyi nemwana wangu.</v>
          </cell>
          <cell r="D423" t="str">
            <v>DSE-R</v>
          </cell>
          <cell r="E423" t="str">
            <v>perceived ability to disclose</v>
          </cell>
          <cell r="F423">
            <v>50</v>
          </cell>
          <cell r="G423">
            <v>2</v>
          </cell>
          <cell r="H423" t="str">
            <v>agree4</v>
          </cell>
          <cell r="I423" t="str">
            <v>disclosed</v>
          </cell>
          <cell r="J423" t="str">
            <v>all</v>
          </cell>
          <cell r="M423">
            <v>2</v>
          </cell>
          <cell r="O423" t="e">
            <v>#N/A</v>
          </cell>
          <cell r="P423" t="e">
            <v>#N/A</v>
          </cell>
          <cell r="Q423" t="str">
            <v>no</v>
          </cell>
          <cell r="R423" t="str">
            <v>no</v>
          </cell>
          <cell r="S423" t="str">
            <v>I felt like I had the emotional strength to have this conversation with my child.</v>
          </cell>
          <cell r="T423" t="str">
            <v>Ndainzwa sekuti ndaikwanisa kuwana simba mukati mangu rekuita hurukuro iyi nemwana wangu.</v>
          </cell>
        </row>
        <row r="424">
          <cell r="A424" t="str">
            <v>DSE-R3</v>
          </cell>
          <cell r="B424" t="str">
            <v>I felt like I could answer my child's questions about [his/her] illness.</v>
          </cell>
          <cell r="C424" t="str">
            <v>Ndainzwa sekuti ndaikwanisaa kupindura mibvunzo yemwana wangu yose pamusoro peurwere hwake.</v>
          </cell>
          <cell r="D424" t="str">
            <v>DSE-R</v>
          </cell>
          <cell r="E424" t="str">
            <v>perceived ability to answer questions</v>
          </cell>
          <cell r="F424">
            <v>50</v>
          </cell>
          <cell r="G424">
            <v>3</v>
          </cell>
          <cell r="H424" t="str">
            <v>agree4</v>
          </cell>
          <cell r="I424" t="str">
            <v>disclosed</v>
          </cell>
          <cell r="J424" t="str">
            <v>all</v>
          </cell>
          <cell r="M424">
            <v>2</v>
          </cell>
          <cell r="O424" t="str">
            <v>I felt like I could answer my child's questions about [his/her] status.</v>
          </cell>
          <cell r="P424" t="str">
            <v>Ndainzwa sekuti ndaikwanisa kupindura mibvunzo yemwana wangu yose pamusoro pepaamire.</v>
          </cell>
          <cell r="Q424" t="str">
            <v>yes</v>
          </cell>
          <cell r="R424" t="str">
            <v>yes</v>
          </cell>
          <cell r="S424" t="str">
            <v>I felt like I could answer my child's questions about [his/her] status.</v>
          </cell>
          <cell r="T424" t="str">
            <v>Ndainzwa sekuti ndaikwanisa kupindura mibvunzo yemwana wangu yose pamusoro pepaamire.</v>
          </cell>
        </row>
        <row r="425">
          <cell r="A425" t="str">
            <v>DSE-R4</v>
          </cell>
          <cell r="B425" t="str">
            <v>I felt like I knew enough about HIV to tell my child about [his/her] illness.</v>
          </cell>
          <cell r="C425" t="str">
            <v>Ndainzwa sekuti ndaive ruzivo rweHIV rwakakwana zvekuti ndaikwanisa kuudza mwana wangu nezveurwere hwake.</v>
          </cell>
          <cell r="D425" t="str">
            <v>DSE-R</v>
          </cell>
          <cell r="E425" t="str">
            <v>caregiver hiv knowledge</v>
          </cell>
          <cell r="F425" t="str">
            <v>s4-4</v>
          </cell>
          <cell r="G425">
            <v>4</v>
          </cell>
          <cell r="H425" t="str">
            <v>agree4</v>
          </cell>
          <cell r="I425" t="str">
            <v>disclosed</v>
          </cell>
          <cell r="J425" t="str">
            <v>all</v>
          </cell>
          <cell r="M425">
            <v>2</v>
          </cell>
          <cell r="O425" t="str">
            <v>I felt like I knew enough about HIV to tell my child about [his/her] status.</v>
          </cell>
          <cell r="P425" t="str">
            <v>Ndainzwa sekuti ndaive neruzivo rweHIV rwakakwana zvekuti ndaikwanisa kuudza mwana wangu paamire.</v>
          </cell>
          <cell r="Q425" t="str">
            <v>yes</v>
          </cell>
          <cell r="R425" t="str">
            <v>yes</v>
          </cell>
          <cell r="S425" t="str">
            <v>I felt like I knew enough about HIV to tell my child about [his/her] status.</v>
          </cell>
          <cell r="T425" t="str">
            <v>Ndainzwa sekuti ndaive neruzivo rweHIV rwakakwana zvekuti ndaikwanisa kuudza mwana wangu paamire.</v>
          </cell>
        </row>
        <row r="426">
          <cell r="A426" t="str">
            <v>DSE-R5</v>
          </cell>
          <cell r="B426" t="str">
            <v>I felt like I could handle my child's reaction to learning about [his/her] illness.</v>
          </cell>
          <cell r="C426" t="str">
            <v>Ndainzwa sekuti ndaiziva zvekuita pane zvaizoitwa nemwana wangu nekuda kwekuziva kuti ane HIV.</v>
          </cell>
          <cell r="D426" t="str">
            <v>DSE-R</v>
          </cell>
          <cell r="E426" t="str">
            <v>perceived ability to offer support to child</v>
          </cell>
          <cell r="F426">
            <v>50</v>
          </cell>
          <cell r="G426">
            <v>5</v>
          </cell>
          <cell r="H426" t="str">
            <v>agree4</v>
          </cell>
          <cell r="I426" t="str">
            <v>disclosed</v>
          </cell>
          <cell r="J426" t="str">
            <v>all</v>
          </cell>
          <cell r="M426">
            <v>2</v>
          </cell>
          <cell r="O426" t="str">
            <v>I felt like I could handle my child's reaction to learning about [his/her] status.</v>
          </cell>
          <cell r="P426" t="str">
            <v>Ndainzwa sekuti ndaiziva zvekuita pane zvaizoitwa nemwana wangu nekuda kwekuziva paamire.</v>
          </cell>
          <cell r="Q426" t="str">
            <v>yes</v>
          </cell>
          <cell r="R426" t="str">
            <v>yes</v>
          </cell>
          <cell r="S426" t="str">
            <v>I felt like I could handle my child's reaction to learning about [his/her] status.</v>
          </cell>
          <cell r="T426" t="str">
            <v>Ndainzwa sekuti ndaiziva zvekuita pane zvaizoitwa nemwana wangu nekuda kwekuziva paamire.</v>
          </cell>
        </row>
        <row r="427">
          <cell r="A427" t="str">
            <v>DSE-R6</v>
          </cell>
          <cell r="B427" t="str">
            <v>I felt like I could offer my child the emotional support that [he/she] would need after learning about [his/her] illness.</v>
          </cell>
          <cell r="C427" t="str">
            <v>Ndainzwa sekuti ndaikwanisa kupa mwana wangu rutsigiro rwaaingada pamanzwiro ake mushure mekuziva kuti ane HIV.</v>
          </cell>
          <cell r="D427" t="str">
            <v>DSE-R</v>
          </cell>
          <cell r="E427" t="str">
            <v>perceived ability to offer support to child</v>
          </cell>
          <cell r="F427">
            <v>50</v>
          </cell>
          <cell r="G427">
            <v>6</v>
          </cell>
          <cell r="H427" t="str">
            <v>agree4</v>
          </cell>
          <cell r="I427" t="str">
            <v>disclosed</v>
          </cell>
          <cell r="J427" t="str">
            <v>all</v>
          </cell>
          <cell r="M427">
            <v>2</v>
          </cell>
          <cell r="O427" t="str">
            <v>I felt like I could offer my child the emotional support that [he/she] would need after learning about [his/her] status.</v>
          </cell>
          <cell r="P427" t="str">
            <v>Ndainzwa sekuti ndaikwanisa kupa mwana wangu rutsigiro rwaaizoda pamanzwiro ake mushure mekuziva paamire.</v>
          </cell>
          <cell r="Q427" t="str">
            <v>yes</v>
          </cell>
          <cell r="R427" t="str">
            <v>yes</v>
          </cell>
          <cell r="S427" t="str">
            <v>I felt like I could offer my child the emotional support that [he/she] would need after learning about [his/her] status.</v>
          </cell>
          <cell r="T427" t="str">
            <v>Ndainzwa sekuti ndaikwanisa kupa mwana wangu rutsigiro rwaaizoda pamanzwiro ake mushure mekuziva paamire.</v>
          </cell>
        </row>
        <row r="428">
          <cell r="A428" t="str">
            <v>DSE-R7</v>
          </cell>
          <cell r="B428" t="str">
            <v>I felt like I could help find my child additional support from others if needed.</v>
          </cell>
          <cell r="C428" t="str">
            <v>Ndainzwa sekuti ndaikwanisa kubatsira mwana wangu kuwana rumwe rutsigiro kubva kune vamwewo vanhu kana rwaizodiwa.</v>
          </cell>
          <cell r="D428" t="str">
            <v>DSE-R</v>
          </cell>
          <cell r="E428" t="str">
            <v>perceived ability to offer support to child</v>
          </cell>
          <cell r="F428">
            <v>50</v>
          </cell>
          <cell r="G428">
            <v>7</v>
          </cell>
          <cell r="H428" t="str">
            <v>agree4</v>
          </cell>
          <cell r="I428" t="str">
            <v>disclosed</v>
          </cell>
          <cell r="J428" t="str">
            <v>all</v>
          </cell>
          <cell r="M428">
            <v>2</v>
          </cell>
          <cell r="O428" t="e">
            <v>#N/A</v>
          </cell>
          <cell r="P428" t="e">
            <v>#N/A</v>
          </cell>
          <cell r="Q428" t="str">
            <v>no</v>
          </cell>
          <cell r="R428" t="str">
            <v>no</v>
          </cell>
          <cell r="S428" t="str">
            <v>I felt like I could help find my child additional support from others if needed.</v>
          </cell>
          <cell r="T428" t="str">
            <v>Ndainzwa sekuti ndaikwanisa kubatsira mwana wangu kuwana rumwe rutsigiro kubva kune vamwewo vanhu kana rwaizodiwa.</v>
          </cell>
        </row>
        <row r="429">
          <cell r="A429" t="str">
            <v>BADD-R_i1</v>
          </cell>
          <cell r="B429" t="str">
            <v>Once again, please think back to the period of time before your child knew about [his/her] illness. If you can remember, please tell me how likely you thought it was that each of the following things would happen.</v>
          </cell>
          <cell r="C429" t="str">
            <v>Ndapota, fungai zvakare nezvemumashure, apo mwana wenyu ainge asati ava kuziva nezveurwere hwake. Kana muchiri kurangarira, ndapota ndiudzeiwo kuti zvaiitika zvakadii kuti maifunga kuti chimwe nechimwe chezvinotevera chaizoitika.</v>
          </cell>
          <cell r="D429" t="str">
            <v>BADD-R</v>
          </cell>
          <cell r="G429" t="str">
            <v>_i1</v>
          </cell>
          <cell r="M429">
            <v>2</v>
          </cell>
          <cell r="O429" t="str">
            <v>Once again, please think back to the period of time before your child knew about [his/her] status. If you can remember, please tell me how likely you thought it was that each of the following things would happen.</v>
          </cell>
          <cell r="P429" t="str">
            <v>Ndapota, fungai zvakare nezvemumashure, apo mwana wenyu ainge asati ava kuziva paamire. Kana muchiri kurangarira, ndapota ndiudzeiwo kuti zvaiitika zvakadii kuti maifunga kuti chimwe nechimwe chezvinotevera chaizoitika.</v>
          </cell>
          <cell r="Q429" t="str">
            <v>yes</v>
          </cell>
          <cell r="R429" t="str">
            <v>yes</v>
          </cell>
          <cell r="S429" t="str">
            <v>Once again, please think back to the period of time before your child knew about [his/her] status. If you can remember, please tell me how likely you thought it was that each of the following things would happen.</v>
          </cell>
          <cell r="T429" t="str">
            <v>Ndapota, fungai zvakare nezvemumashure, apo mwana wenyu ainge asati ava kuziva paamire. Kana muchiri kurangarira, ndapota ndiudzeiwo kuti zvaiitika zvakadii kuti maifunga kuti chimwe nechimwe chezvinotevera chaizoitika.</v>
          </cell>
        </row>
        <row r="430">
          <cell r="A430" t="str">
            <v>BADD-R1</v>
          </cell>
          <cell r="B430" t="str">
            <v>Sometimes kids learn about their illness accidentally from someone else. How likely did you think it would be that your child would learn about [his/her] illness by accident?</v>
          </cell>
          <cell r="C430" t="str">
            <v>Dzimwe nguva vana vanongorekana vaziva pavamire vasingazvitarisiri kubva kune umwe munhu. Zvingagoitika kakawanda zvakadii kuti mwana wenyu aerekane aziva status yake zvisingazvitarisiri?</v>
          </cell>
          <cell r="D430" t="str">
            <v>BADD-R</v>
          </cell>
          <cell r="E430" t="str">
            <v>fear accidental disclosure to the child</v>
          </cell>
          <cell r="F430">
            <v>4</v>
          </cell>
          <cell r="G430">
            <v>1</v>
          </cell>
          <cell r="H430" t="str">
            <v>likely4</v>
          </cell>
          <cell r="I430" t="str">
            <v>disclosed</v>
          </cell>
          <cell r="J430" t="str">
            <v>all</v>
          </cell>
          <cell r="M430">
            <v>2</v>
          </cell>
          <cell r="O430" t="str">
            <v>Sometimes kids learn about their status accidentally from someone else. How likely did you think it would be that your child would learn about [his/her] status by accident?</v>
          </cell>
          <cell r="P430" t="str">
            <v>Dzimwe nguva vana vanongorekana vaziva pavamire vasingazvitarisiri kubva kune umwe munhu. Zvingagoitika kakawanda zvakadii kuti mwana wenyu aerekane aziva paamire zvisingazvitarisiri?</v>
          </cell>
          <cell r="Q430" t="str">
            <v>yes</v>
          </cell>
          <cell r="R430" t="str">
            <v>yes</v>
          </cell>
          <cell r="S430" t="str">
            <v>Sometimes kids learn about their status accidentally from someone else. How likely did you think it would be that your child would learn about [his/her] status by accident?</v>
          </cell>
          <cell r="T430" t="str">
            <v>Dzimwe nguva vana vanongorekana vaziva pavamire vasingazvitarisiri kubva kune umwe munhu. Zvingagoitika kakawanda zvakadii kuti mwana wenyu aerekane aziva paamire zvisingazvitarisiri?</v>
          </cell>
        </row>
        <row r="431">
          <cell r="A431" t="str">
            <v>BADD-R2</v>
          </cell>
          <cell r="B431" t="str">
            <v>How much did you worry that your child would learn about [his/her] illness by accident?</v>
          </cell>
          <cell r="C431" t="str">
            <v>Mainetsekana zvakadii kuti mwana wenyu achangoerekana aziva nezveurwere hwake zvisingatarisirwe?</v>
          </cell>
          <cell r="D431" t="str">
            <v>BADD-R</v>
          </cell>
          <cell r="E431" t="str">
            <v>fear accidental disclosure to the child</v>
          </cell>
          <cell r="F431">
            <v>43</v>
          </cell>
          <cell r="G431">
            <v>2</v>
          </cell>
          <cell r="H431" t="str">
            <v>worried4</v>
          </cell>
          <cell r="I431" t="str">
            <v>disclosed</v>
          </cell>
          <cell r="J431" t="str">
            <v>all</v>
          </cell>
          <cell r="M431">
            <v>2</v>
          </cell>
          <cell r="O431" t="str">
            <v>How much did you worry that your child would learn about [his/her] status by accident?</v>
          </cell>
          <cell r="P431" t="str">
            <v>Mainetsekana zvakadii kuti mwana wenyu achangoerekana aziva paamire zvisingatarisirwe?</v>
          </cell>
          <cell r="Q431" t="str">
            <v>yes</v>
          </cell>
          <cell r="R431" t="str">
            <v>yes</v>
          </cell>
          <cell r="S431" t="str">
            <v>How much did you worry that your child would learn about [his/her] status by accident?</v>
          </cell>
          <cell r="T431" t="str">
            <v>Mainetsekana zvakadii kuti mwana wenyu achangoerekana aziva paamire zvisingatarisirwe?</v>
          </cell>
        </row>
        <row r="432">
          <cell r="A432" t="str">
            <v>BADD-R3</v>
          </cell>
          <cell r="B432" t="str">
            <v>How much did you worry that something would happen to you before you were able to tell your child about [his/her] illness yourself?</v>
          </cell>
          <cell r="C432" t="str">
            <v>Mainetsekana zvakadii kuti pane zvinhu zvichaitika kwamuri musati makwanisa kuudza mwana wenyu nezvehurwere hwake muri imimi?</v>
          </cell>
          <cell r="D432" t="str">
            <v>BADD-R</v>
          </cell>
          <cell r="E432" t="str">
            <v>risk of not disclosing</v>
          </cell>
          <cell r="F432">
            <v>42</v>
          </cell>
          <cell r="G432">
            <v>3</v>
          </cell>
          <cell r="H432" t="str">
            <v>worried4</v>
          </cell>
          <cell r="I432" t="str">
            <v>disclosed</v>
          </cell>
          <cell r="J432" t="str">
            <v>all</v>
          </cell>
          <cell r="M432">
            <v>2</v>
          </cell>
          <cell r="O432" t="str">
            <v>How much did you worry that something would happen to you before you were able to tell your child about [his/her] status yourself?</v>
          </cell>
          <cell r="P432" t="str">
            <v>Mainetsekana zvakadii kuti pane zvinhu zvichaitika kwamuri musati makwanisa kuudza mwana wenyu paamire muri imimi?</v>
          </cell>
          <cell r="Q432" t="str">
            <v>yes</v>
          </cell>
          <cell r="R432" t="str">
            <v>yes</v>
          </cell>
          <cell r="S432" t="str">
            <v>How much did you worry that something would happen to you before you were able to tell your child about [his/her] status yourself?</v>
          </cell>
          <cell r="T432" t="str">
            <v>Mainetsekana zvakadii kuti pane zvinhu zvichaitika kwamuri musati makwanisa kuudza mwana wenyu paamire muri imimi?</v>
          </cell>
        </row>
        <row r="433">
          <cell r="A433" t="str">
            <v>BADD-R4</v>
          </cell>
          <cell r="B433" t="str">
            <v>How likely did you think it was that your child might become sexually active soon?</v>
          </cell>
          <cell r="C433" t="str">
            <v>Zvaiitika zvakadii kuti maifunga kuti mwana wenyu achatanga kuita zvepabonde  munguva pfupi inotevera?</v>
          </cell>
          <cell r="D433" t="str">
            <v>BADD-R</v>
          </cell>
          <cell r="E433" t="str">
            <v>that child will soon be sexually active</v>
          </cell>
          <cell r="F433">
            <v>41</v>
          </cell>
          <cell r="G433">
            <v>4</v>
          </cell>
          <cell r="H433" t="str">
            <v>likely4</v>
          </cell>
          <cell r="I433" t="str">
            <v>disclosed</v>
          </cell>
          <cell r="J433" t="str">
            <v>all</v>
          </cell>
          <cell r="M433">
            <v>2</v>
          </cell>
          <cell r="O433" t="e">
            <v>#N/A</v>
          </cell>
          <cell r="P433" t="e">
            <v>#N/A</v>
          </cell>
          <cell r="Q433" t="str">
            <v>no</v>
          </cell>
          <cell r="R433" t="str">
            <v>no</v>
          </cell>
          <cell r="S433" t="str">
            <v>How likely did you think it was that your child might become sexually active soon?</v>
          </cell>
          <cell r="T433" t="str">
            <v>Zvaiitika zvakadii kuti maifunga kuti mwana wenyu achatanga kuita zvepabonde  munguva pfupi inotevera?</v>
          </cell>
        </row>
        <row r="434">
          <cell r="A434" t="str">
            <v>BADD-R5</v>
          </cell>
          <cell r="B434" t="str">
            <v>How much did you worry that your child would become sexually active before [he/she] learned about [his/her] illness?</v>
          </cell>
          <cell r="C434" t="str">
            <v>Mainetsekana zvakadii kuti mwana wenyu achatanga kuita zvepabonde asati ava kuziva nezveurwere hwake?</v>
          </cell>
          <cell r="D434" t="str">
            <v>BADD-R</v>
          </cell>
          <cell r="E434" t="str">
            <v>that child will soon be sexually active</v>
          </cell>
          <cell r="F434">
            <v>41</v>
          </cell>
          <cell r="G434">
            <v>5</v>
          </cell>
          <cell r="H434" t="str">
            <v>worried4</v>
          </cell>
          <cell r="I434" t="str">
            <v>disclosed</v>
          </cell>
          <cell r="J434" t="str">
            <v>all</v>
          </cell>
          <cell r="M434">
            <v>2</v>
          </cell>
          <cell r="O434" t="str">
            <v>How much did you worry that your child would become sexually active before [he/she] learned about [his/her] status?</v>
          </cell>
          <cell r="P434" t="str">
            <v>Mainetsekana zvakadii kuti mwana wenyu achatanga kuita zvepabonde asati ava kuziva nezveStatus yake?</v>
          </cell>
          <cell r="Q434" t="str">
            <v>yes</v>
          </cell>
          <cell r="R434" t="str">
            <v>yes</v>
          </cell>
          <cell r="S434" t="str">
            <v>How much did you worry that your child would become sexually active before [he/she] learned about [his/her] status?</v>
          </cell>
          <cell r="T434" t="str">
            <v>Mainetsekana zvakadii kuti mwana wenyu achatanga kuita zvepabonde asati ava kuziva nezveStatus yake?</v>
          </cell>
        </row>
        <row r="435">
          <cell r="A435" t="str">
            <v>BADD-R6</v>
          </cell>
          <cell r="B435" t="str">
            <v>How likely did you think it was that your child would understand if you told [him/her] all about [his/her] illness?</v>
          </cell>
          <cell r="C435" t="str">
            <v>Zvaiitika zvakadii kuti maifunga kuti mwana wenyu anganzwisise kana mukamuudza zvese zveurwere hwwake?</v>
          </cell>
          <cell r="D435" t="str">
            <v>BADD-R</v>
          </cell>
          <cell r="E435" t="str">
            <v>child won't understand diagnosis</v>
          </cell>
          <cell r="F435">
            <v>18</v>
          </cell>
          <cell r="G435">
            <v>6</v>
          </cell>
          <cell r="H435" t="str">
            <v>likely4</v>
          </cell>
          <cell r="I435" t="str">
            <v>disclosed</v>
          </cell>
          <cell r="J435" t="str">
            <v>all</v>
          </cell>
          <cell r="L435" t="str">
            <v>y</v>
          </cell>
          <cell r="M435">
            <v>2</v>
          </cell>
          <cell r="O435" t="str">
            <v>How likely did you think it was that your child would understand if you told [him/her] all about [his/her] status?</v>
          </cell>
          <cell r="P435" t="str">
            <v>Zvaiitika zvakadii kuti maifunga kuti mwana wenyu anganzwisise kana mukamuudza zvese zveStatus yake?</v>
          </cell>
          <cell r="Q435" t="str">
            <v>yes</v>
          </cell>
          <cell r="R435" t="str">
            <v>yes</v>
          </cell>
          <cell r="S435" t="str">
            <v>How likely did you think it was that your child would understand if you told [him/her] all about [his/her] status?</v>
          </cell>
          <cell r="T435" t="str">
            <v>Zvaiitika zvakadii kuti maifunga kuti mwana wenyu anganzwisise kana mukamuudza zvese zveStatus yake?</v>
          </cell>
        </row>
        <row r="436">
          <cell r="A436" t="str">
            <v>BADD-R7</v>
          </cell>
          <cell r="B436" t="str">
            <v>How likely did you think it was that your child could turn to friends for emotional support if you told [him/her] all about [his/her] illness?</v>
          </cell>
          <cell r="C436" t="str">
            <v>Zvaiitika zvakadii kuti maifunga kuti mwana wenyu aizogona kuenda kushamwari dzake kuti dzimupe rutsigiro rwemupfungwa muchinge mamuudza zvese zveurwere hwake?</v>
          </cell>
          <cell r="D436" t="str">
            <v>BADD-R</v>
          </cell>
          <cell r="E436" t="str">
            <v>child has peer support network (formal or informal)</v>
          </cell>
          <cell r="F436">
            <v>82</v>
          </cell>
          <cell r="G436">
            <v>7</v>
          </cell>
          <cell r="H436" t="str">
            <v>likely4</v>
          </cell>
          <cell r="I436" t="str">
            <v>disclosed</v>
          </cell>
          <cell r="J436" t="str">
            <v>all</v>
          </cell>
          <cell r="L436" t="str">
            <v>y</v>
          </cell>
          <cell r="M436">
            <v>2</v>
          </cell>
          <cell r="O436" t="str">
            <v>How likely did you think it was that your child could turn to friends for emotional support if you told [him/her] all about [his/her] status?</v>
          </cell>
          <cell r="P436" t="str">
            <v>Zvaiitika zvakadii kuti maifunga kuti mwana wenyu aizogona kuenda kushamwari dzake kuti dzimupe rutsigiro rwemupfungwa muchinge mamuudza nezveStatus yake?</v>
          </cell>
          <cell r="Q436" t="str">
            <v>yes</v>
          </cell>
          <cell r="R436" t="str">
            <v>yes</v>
          </cell>
          <cell r="S436" t="str">
            <v>How likely did you think it was that your child could turn to friends for emotional support if you told [him/her] all about [his/her] status?</v>
          </cell>
          <cell r="T436" t="str">
            <v>Zvaiitika zvakadii kuti maifunga kuti mwana wenyu aizogona kuenda kushamwari dzake kuti dzimupe rutsigiro rwemupfungwa muchinge mamuudza nezveStatus yake?</v>
          </cell>
        </row>
        <row r="437">
          <cell r="A437" t="str">
            <v>BADD-R8</v>
          </cell>
          <cell r="B437" t="str">
            <v>How likely did you think it was that your child could turn to other family members for emotional support if you told [him/her] all about [his/her] illness?</v>
          </cell>
          <cell r="C437" t="str">
            <v>Zvaiitika zvakadii kuti maifunga kuti mwana wenyu aizogona kuenda kuvamwe vemunhuri kuti vamupe rutsigiro rwemupfungwa muchinge mamuudza zvese zveurwere hwake?</v>
          </cell>
          <cell r="D437" t="str">
            <v>BADD-R</v>
          </cell>
          <cell r="E437" t="str">
            <v>perceived support from family for disclosure</v>
          </cell>
          <cell r="F437">
            <v>31</v>
          </cell>
          <cell r="G437">
            <v>8</v>
          </cell>
          <cell r="H437" t="str">
            <v>likely4</v>
          </cell>
          <cell r="I437" t="str">
            <v>disclosed</v>
          </cell>
          <cell r="J437" t="str">
            <v>all</v>
          </cell>
          <cell r="L437" t="str">
            <v>y</v>
          </cell>
          <cell r="M437">
            <v>2</v>
          </cell>
          <cell r="O437" t="str">
            <v>How likely did you think it was that your child could turn to other family members for emotional support if you told [him/her] all about [his/her] status?</v>
          </cell>
          <cell r="P437" t="str">
            <v>Zvaiitika zvakadii kuti maifunga kuti mwana wenyu aizogona kuenda kuvamwe vemunhuri kuti vamupe rutsigiro rwemupfungwa muchinge mamuudza nezveStatus yake?</v>
          </cell>
          <cell r="Q437" t="str">
            <v>yes</v>
          </cell>
          <cell r="R437" t="str">
            <v>yes</v>
          </cell>
          <cell r="S437" t="str">
            <v>How likely did you think it was that your child could turn to other family members for emotional support if you told [him/her] all about [his/her] status?</v>
          </cell>
          <cell r="T437" t="str">
            <v>Zvaiitika zvakadii kuti maifunga kuti mwana wenyu aizogona kuenda kuvamwe vemunhuri kuti vamupe rutsigiro rwemupfungwa muchinge mamuudza nezveStatus yake?</v>
          </cell>
        </row>
        <row r="438">
          <cell r="A438" t="str">
            <v>BADD-R9</v>
          </cell>
          <cell r="B438" t="str">
            <v>How likely did you think it was that you could get help from other family members if you told your child all about [his/her] illness?</v>
          </cell>
          <cell r="C438" t="str">
            <v>Zvaiitika zvakadii kuti maifunga kuti maikwanisa kuwana rubatsiro kubva kune vamwe vemumhuri muchinge maudza mwana wenyu zvese zveurwere hwake?</v>
          </cell>
          <cell r="D438" t="str">
            <v>BADD-R</v>
          </cell>
          <cell r="E438" t="str">
            <v>perceived support from family for disclosure</v>
          </cell>
          <cell r="F438">
            <v>31</v>
          </cell>
          <cell r="G438">
            <v>9</v>
          </cell>
          <cell r="H438" t="str">
            <v>likely4</v>
          </cell>
          <cell r="I438" t="str">
            <v>disclosed</v>
          </cell>
          <cell r="J438" t="str">
            <v>all</v>
          </cell>
          <cell r="L438" t="str">
            <v>y</v>
          </cell>
          <cell r="M438">
            <v>2</v>
          </cell>
          <cell r="O438" t="str">
            <v>How likely did you think it was that you could get help from other family members if you told your child all about [his/her] status?</v>
          </cell>
          <cell r="P438" t="str">
            <v>Zvaiitika zvakadii kuti maifunga kuti maikwanisa kuwana rubatsiro kubva kune vamwe vemumhuri muchinge maudza mwana wenyu nezveStatus yake?</v>
          </cell>
          <cell r="Q438" t="str">
            <v>yes</v>
          </cell>
          <cell r="R438" t="str">
            <v>yes</v>
          </cell>
          <cell r="S438" t="str">
            <v>How likely did you think it was that you could get help from other family members if you told your child all about [his/her] status?</v>
          </cell>
          <cell r="T438" t="str">
            <v>Zvaiitika zvakadii kuti maifunga kuti maikwanisa kuwana rubatsiro kubva kune vamwe vemumhuri muchinge maudza mwana wenyu nezveStatus yake?</v>
          </cell>
        </row>
        <row r="439">
          <cell r="A439" t="str">
            <v>BADD-R_i2</v>
          </cell>
          <cell r="B439" t="str">
            <v>Thinking back to the period of time before your child knew about [his/her] illness, how much would you have agreed or disagreed with these statements?</v>
          </cell>
          <cell r="C439" t="str">
            <v>Muchifunga nezvemumashure, apo mwana wenyu ainge asati ava kuziva nezveurwere hwake, mungati maizobvumirana kana kusabvumirana zvakadii nemitsara inotevera?</v>
          </cell>
          <cell r="D439" t="str">
            <v>BADD-R</v>
          </cell>
          <cell r="G439" t="str">
            <v>_i2</v>
          </cell>
          <cell r="M439">
            <v>2</v>
          </cell>
          <cell r="O439" t="str">
            <v>Thinking back to the period of time before your child knew about [his/her] status, how much would you have agreed or disagreed with these statements?</v>
          </cell>
          <cell r="P439" t="str">
            <v>Muchifunga nezvemumashure, apo mwana wenyu ainge asati ava kuziva status yake, mungati maizobvumirana kana kusabvumirana zvakadii nemitsara inotevera?</v>
          </cell>
          <cell r="Q439" t="str">
            <v>yes</v>
          </cell>
          <cell r="R439" t="str">
            <v>yes</v>
          </cell>
          <cell r="S439" t="str">
            <v>Thinking back to the period of time before your child knew about [his/her] status, how much would you have agreed or disagreed with these statements?</v>
          </cell>
          <cell r="T439" t="str">
            <v>Muchifunga nezvemumashure, apo mwana wenyu ainge asati ava kuziva status yake, mungati maizobvumirana kana kusabvumirana zvakadii nemitsara inotevera?</v>
          </cell>
        </row>
        <row r="440">
          <cell r="A440" t="str">
            <v>BADD-R10</v>
          </cell>
          <cell r="B440" t="str">
            <v>My child had at least one very close friend.</v>
          </cell>
          <cell r="C440" t="str">
            <v>Mwana wangu aive neshamwari yepedyo imwe chete hayo.</v>
          </cell>
          <cell r="D440" t="str">
            <v>BADD-R</v>
          </cell>
          <cell r="E440" t="str">
            <v>child has peer support network (formal or informal)</v>
          </cell>
          <cell r="F440">
            <v>82</v>
          </cell>
          <cell r="G440">
            <v>10</v>
          </cell>
          <cell r="H440" t="str">
            <v>agree4</v>
          </cell>
          <cell r="I440" t="str">
            <v>disclosed</v>
          </cell>
          <cell r="J440" t="str">
            <v>all</v>
          </cell>
          <cell r="L440" t="str">
            <v>y</v>
          </cell>
          <cell r="M440">
            <v>2</v>
          </cell>
          <cell r="O440" t="e">
            <v>#N/A</v>
          </cell>
          <cell r="P440" t="e">
            <v>#N/A</v>
          </cell>
          <cell r="Q440" t="str">
            <v>no</v>
          </cell>
          <cell r="R440" t="str">
            <v>no</v>
          </cell>
          <cell r="S440" t="str">
            <v>My child had at least one very close friend.</v>
          </cell>
          <cell r="T440" t="str">
            <v>Mwana wangu aive neshamwari yepedyo imwe chete hayo.</v>
          </cell>
        </row>
        <row r="441">
          <cell r="A441" t="str">
            <v>BADD-R11</v>
          </cell>
          <cell r="B441" t="str">
            <v>I thought that my child was too young to find out about [his/her] illness.</v>
          </cell>
          <cell r="C441" t="str">
            <v>Ndaifunga kuti mwana wangu achiri mudiki zvakanyanya kuti azive nezveurwere hwake.</v>
          </cell>
          <cell r="D441" t="str">
            <v>BADD-R</v>
          </cell>
          <cell r="E441" t="str">
            <v>child won't understand diagnosis</v>
          </cell>
          <cell r="F441">
            <v>17</v>
          </cell>
          <cell r="G441">
            <v>11</v>
          </cell>
          <cell r="H441" t="str">
            <v>agree4</v>
          </cell>
          <cell r="I441" t="str">
            <v>disclosed</v>
          </cell>
          <cell r="J441" t="str">
            <v>all</v>
          </cell>
          <cell r="M441">
            <v>2</v>
          </cell>
          <cell r="O441" t="str">
            <v>I thought that my child was too young to find out about [his/her] status.</v>
          </cell>
          <cell r="P441" t="str">
            <v>Ndaifunga kuti mwana wangu achiri mudiki zvakanyanya kuti azive paamire.</v>
          </cell>
          <cell r="Q441" t="str">
            <v>yes</v>
          </cell>
          <cell r="R441" t="str">
            <v>yes</v>
          </cell>
          <cell r="S441" t="str">
            <v>I thought that my child was too young to find out about [his/her] status.</v>
          </cell>
          <cell r="T441" t="str">
            <v>Ndaifunga kuti mwana wangu achiri mudiki zvakanyanya kuti azive paamire.</v>
          </cell>
        </row>
        <row r="442">
          <cell r="A442" t="str">
            <v>BADD-R12</v>
          </cell>
          <cell r="B442" t="str">
            <v>I thought it would be best to keep sensitive issues like my child's illness a secret for as long as possible.</v>
          </cell>
          <cell r="C442" t="str">
            <v>Ndaifunga kuti zviri nani kuchengeta nyaya dzinobata-bata dzakafanana neurwere hwemwana wangu dzakavanzika kwenguva yazvinokwanisika.</v>
          </cell>
          <cell r="D442" t="str">
            <v>BADD-R</v>
          </cell>
          <cell r="E442" t="str">
            <v>attitude toward discussing sensitive issues with child</v>
          </cell>
          <cell r="F442">
            <v>1</v>
          </cell>
          <cell r="G442">
            <v>12</v>
          </cell>
          <cell r="H442" t="str">
            <v>agree4</v>
          </cell>
          <cell r="I442" t="str">
            <v>disclosed</v>
          </cell>
          <cell r="J442" t="str">
            <v>all</v>
          </cell>
          <cell r="M442">
            <v>2</v>
          </cell>
          <cell r="O442" t="str">
            <v>I thought it would be best to keep sensitive issues like my child's status a secret for as long as possible.</v>
          </cell>
          <cell r="P442" t="str">
            <v>Ndaifunga kuti zviri nani kuchengeta nyaya dzinobata-bata dzakafanana nepaamire dzakavanzika kwenguva yazvinokwanisika.</v>
          </cell>
          <cell r="Q442" t="str">
            <v>yes</v>
          </cell>
          <cell r="R442" t="str">
            <v>yes</v>
          </cell>
          <cell r="S442" t="str">
            <v>I thought it would be best to keep sensitive issues like my child's status a secret for as long as possible.</v>
          </cell>
          <cell r="T442" t="str">
            <v>Ndaifunga kuti zviri nani kuchengeta nyaya dzinobata-bata dzakafanana nepaamire dzakavanzika kwenguva yazvinokwanisika.</v>
          </cell>
        </row>
        <row r="443">
          <cell r="A443" t="str">
            <v>BADD-R13</v>
          </cell>
          <cell r="B443" t="str">
            <v>I thought that there were important religious or cultural reasons for keeping my child's illness a secret from [him/her].</v>
          </cell>
          <cell r="C443" t="str">
            <v>Ndaifunga kuti pane zvikonzero zviri maererano nezvitendero kana tsika dzedu zvinoita kuti ndivanzire mwana wangu urwere hwake.</v>
          </cell>
          <cell r="D443" t="str">
            <v>BADD-R</v>
          </cell>
          <cell r="E443" t="str">
            <v>religious/cultural beliefs</v>
          </cell>
          <cell r="F443">
            <v>14</v>
          </cell>
          <cell r="G443">
            <v>13</v>
          </cell>
          <cell r="H443" t="str">
            <v>agree4</v>
          </cell>
          <cell r="I443" t="str">
            <v>disclosed</v>
          </cell>
          <cell r="J443" t="str">
            <v>all</v>
          </cell>
          <cell r="M443">
            <v>2</v>
          </cell>
          <cell r="O443" t="str">
            <v>I thought that there were important religious or cultural reasons for keeping my child's status a secret from [him/her].</v>
          </cell>
          <cell r="P443" t="str">
            <v>Ndaifunga kuti pane zvikonzero zviri maererano nezvitendero kana tsika dzedu zvinoita kuti ndivanzire mwana wangu paamire.</v>
          </cell>
          <cell r="Q443" t="str">
            <v>yes</v>
          </cell>
          <cell r="R443" t="str">
            <v>yes</v>
          </cell>
          <cell r="S443" t="str">
            <v>I thought that there were important religious or cultural reasons for keeping my child's status a secret from [him/her].</v>
          </cell>
          <cell r="T443" t="str">
            <v>Ndaifunga kuti pane zvikonzero zviri maererano nezvitendero kana tsika dzedu zvinoita kuti ndivanzire mwana wangu paamire.</v>
          </cell>
        </row>
        <row r="444">
          <cell r="A444" t="str">
            <v>BADD-R14</v>
          </cell>
          <cell r="B444" t="str">
            <v>I thought that talking with a child about sex would encourage them to become sexually active.</v>
          </cell>
          <cell r="C444" t="str">
            <v>Ndaifunga kuti utaura nyaya dzepabonde nevana kunovakurudzira kuti vaite zvepabonde.</v>
          </cell>
          <cell r="D444" t="str">
            <v>BADD-R</v>
          </cell>
          <cell r="E444" t="str">
            <v>religious/cultural beliefs</v>
          </cell>
          <cell r="F444" t="str">
            <v>s4-5</v>
          </cell>
          <cell r="G444">
            <v>14</v>
          </cell>
          <cell r="H444" t="str">
            <v>agree4</v>
          </cell>
          <cell r="I444" t="str">
            <v>disclosed</v>
          </cell>
          <cell r="J444" t="str">
            <v>all</v>
          </cell>
          <cell r="M444">
            <v>2</v>
          </cell>
          <cell r="O444" t="e">
            <v>#N/A</v>
          </cell>
          <cell r="P444" t="e">
            <v>#N/A</v>
          </cell>
          <cell r="Q444" t="str">
            <v>no</v>
          </cell>
          <cell r="R444" t="str">
            <v>no</v>
          </cell>
          <cell r="S444" t="str">
            <v>I thought that talking with a child about sex would encourage them to become sexually active.</v>
          </cell>
          <cell r="T444" t="str">
            <v>Ndaifunga kuti utaura nyaya dzepabonde nevana kunovakurudzira kuti vaite zvepabonde.</v>
          </cell>
        </row>
        <row r="445">
          <cell r="A445" t="str">
            <v>BADD-R_i3</v>
          </cell>
          <cell r="B445" t="str">
            <v>Still thinking back to the period of time before your child knew about [his/her] illness, how much would you have agreed or disagreed with these statements?</v>
          </cell>
          <cell r="C445" t="str">
            <v>Muchingofunga nezvemumashure, apo mwana wenyu ainge asati ava kuziva nezveurwere hwake, mungati maizobvumirana kana kusabvumirana zvakadii nemitsara inotevera?</v>
          </cell>
          <cell r="D445" t="str">
            <v>BADD-R</v>
          </cell>
          <cell r="G445" t="str">
            <v>_i3</v>
          </cell>
          <cell r="M445">
            <v>2</v>
          </cell>
          <cell r="O445" t="str">
            <v>Still thinking back to the period of time before your child knew about [his/her] illness, how much would you have agreed or disagreed with these statements?</v>
          </cell>
          <cell r="P445" t="str">
            <v>Muchingofunga nezvemumashure, apo mwana wenyu ainge asati ava kuziva Status yake, mungati maizobvumirana kana kusabvumirana zvakadii nemitsara inotevera?</v>
          </cell>
          <cell r="Q445" t="str">
            <v>yes</v>
          </cell>
          <cell r="R445" t="str">
            <v>yes</v>
          </cell>
          <cell r="S445" t="str">
            <v>Still thinking back to the period of time before your child knew about [his/her] illness, how much would you have agreed or disagreed with these statements?</v>
          </cell>
          <cell r="T445" t="str">
            <v>Muchingofunga nezvemumashure, apo mwana wenyu ainge asati ava kuziva Status yake, mungati maizobvumirana kana kusabvumirana zvakadii nemitsara inotevera?</v>
          </cell>
        </row>
        <row r="446">
          <cell r="A446" t="str">
            <v>BADD-R15</v>
          </cell>
          <cell r="B446" t="str">
            <v>I thought that child had a right to know about [his/her] illness.</v>
          </cell>
          <cell r="C446" t="str">
            <v>Ndaifunga kuti mwana wangu ane kodzero yekuziva nezveurwere hwake.</v>
          </cell>
          <cell r="D446" t="str">
            <v>BADD-R</v>
          </cell>
          <cell r="E446" t="str">
            <v>responsibility to inform/child right to know</v>
          </cell>
          <cell r="F446">
            <v>12</v>
          </cell>
          <cell r="G446">
            <v>15</v>
          </cell>
          <cell r="H446" t="str">
            <v>agree4</v>
          </cell>
          <cell r="I446" t="str">
            <v>disclosed</v>
          </cell>
          <cell r="J446" t="str">
            <v>all</v>
          </cell>
          <cell r="L446" t="str">
            <v>y</v>
          </cell>
          <cell r="M446">
            <v>2</v>
          </cell>
          <cell r="O446" t="str">
            <v>I thought that my child had a right to know about [his/her] status.</v>
          </cell>
          <cell r="P446" t="str">
            <v>Ndaifunga kuti mwana wangu ane kodzero yekuziva paamire.</v>
          </cell>
          <cell r="Q446" t="str">
            <v>yes</v>
          </cell>
          <cell r="R446" t="str">
            <v>yes</v>
          </cell>
          <cell r="S446" t="str">
            <v>I thought that my child had a right to know about [his/her] status.</v>
          </cell>
          <cell r="T446" t="str">
            <v>Ndaifunga kuti mwana wangu ane kodzero yekuziva paamire.</v>
          </cell>
        </row>
        <row r="447">
          <cell r="A447" t="str">
            <v>BADD-R16</v>
          </cell>
          <cell r="B447" t="str">
            <v>I thought it was best to keep some things about [his/her] illness a secret from [him/her].</v>
          </cell>
          <cell r="C447" t="str">
            <v>Ndaifunga kuti zvakanakisa kumuvanzira zvimwe zvinhu zviri maererano neurwere hwake.</v>
          </cell>
          <cell r="D447" t="str">
            <v>BADD-R</v>
          </cell>
          <cell r="E447" t="str">
            <v>responsibility to inform/child right to know</v>
          </cell>
          <cell r="F447">
            <v>13</v>
          </cell>
          <cell r="G447">
            <v>16</v>
          </cell>
          <cell r="H447" t="str">
            <v>agree4</v>
          </cell>
          <cell r="I447" t="str">
            <v>disclosed</v>
          </cell>
          <cell r="J447" t="str">
            <v>all</v>
          </cell>
          <cell r="M447">
            <v>2</v>
          </cell>
          <cell r="O447" t="str">
            <v>I thought it was best to keep some things about [his/her] status a secret from [him/her].</v>
          </cell>
          <cell r="P447" t="str">
            <v>Ndaifunga kuti zvakanakisa kumuvanzira zvimwe zvinhu zviri maererano nepaamire.</v>
          </cell>
          <cell r="Q447" t="str">
            <v>yes</v>
          </cell>
          <cell r="R447" t="str">
            <v>yes</v>
          </cell>
          <cell r="S447" t="str">
            <v>I thought it was best to keep some things about [his/her] status a secret from [him/her].</v>
          </cell>
          <cell r="T447" t="str">
            <v>Ndaifunga kuti zvakanakisa kumuvanzira zvimwe zvinhu zviri maererano nepaamire.</v>
          </cell>
        </row>
        <row r="448">
          <cell r="A448" t="str">
            <v>BADD-R17</v>
          </cell>
          <cell r="B448" t="str">
            <v>I sometimes thought that it was best to give [him/her] false information about [his/her] illness to protect [him/her] from the truth.</v>
          </cell>
          <cell r="C448" t="str">
            <v>Dzimwe nguva ndaifunga kuti zvakanakisa kumupa ruzivo rwusiri rwechokwadi maererano neurwere hwake kuitira kumudzivirira kubva kuchokwadi.</v>
          </cell>
          <cell r="D448" t="str">
            <v>BADD-R</v>
          </cell>
          <cell r="E448" t="str">
            <v>views on deception</v>
          </cell>
          <cell r="F448">
            <v>61</v>
          </cell>
          <cell r="G448">
            <v>17</v>
          </cell>
          <cell r="H448" t="str">
            <v>agree4</v>
          </cell>
          <cell r="I448" t="str">
            <v>disclosed</v>
          </cell>
          <cell r="J448" t="str">
            <v>all</v>
          </cell>
          <cell r="M448">
            <v>2</v>
          </cell>
          <cell r="O448" t="str">
            <v>I sometimes thought that it was best to give [him/her] false information about [his/her] status to protect [him/her] from the truth.</v>
          </cell>
          <cell r="P448" t="str">
            <v>Dzimwe nguva ndaifunga kuti zvakanakisa kumupa ruzivo rwusiri rwechokwadi maererano nepaamire kuitira kumudzivirira kubva kuchokwadi.</v>
          </cell>
          <cell r="Q448" t="str">
            <v>yes</v>
          </cell>
          <cell r="R448" t="str">
            <v>yes</v>
          </cell>
          <cell r="S448" t="str">
            <v>I sometimes thought that it was best to give [him/her] false information about [his/her] status to protect [him/her] from the truth.</v>
          </cell>
          <cell r="T448" t="str">
            <v>Dzimwe nguva ndaifunga kuti zvakanakisa kumupa ruzivo rwusiri rwechokwadi maererano nepaamire kuitira kumudzivirira kubva kuchokwadi.</v>
          </cell>
        </row>
        <row r="449">
          <cell r="A449" t="str">
            <v>BADD-R18</v>
          </cell>
          <cell r="B449" t="str">
            <v>I thought that partial knowledge about [his/her] illness was enough to keep her taking medication to stay healthy.</v>
          </cell>
          <cell r="C449" t="str">
            <v>Ndaifunga kuti kuva nerumwe rweruzivo maererano neurwere hwake kunobatsira kuti atore mushonga agove nehutano.</v>
          </cell>
          <cell r="D449" t="str">
            <v>BADD-R</v>
          </cell>
          <cell r="E449" t="str">
            <v>responsibility to inform/child right to know</v>
          </cell>
          <cell r="F449">
            <v>9</v>
          </cell>
          <cell r="G449">
            <v>18</v>
          </cell>
          <cell r="H449" t="str">
            <v>agree4</v>
          </cell>
          <cell r="I449" t="str">
            <v>disclosed</v>
          </cell>
          <cell r="J449" t="str">
            <v>all</v>
          </cell>
          <cell r="M449">
            <v>2</v>
          </cell>
          <cell r="O449" t="str">
            <v>I thought that partial knowledge about [his/her] status was enough to keep her taking medication to stay healthy.</v>
          </cell>
          <cell r="P449" t="str">
            <v>Ndaifunga kuti kuva nerumwe rweruzivo maererano nepaamire kunobatsira kuti atore mushonga agove nehutano.</v>
          </cell>
          <cell r="Q449" t="str">
            <v>yes</v>
          </cell>
          <cell r="R449" t="str">
            <v>yes</v>
          </cell>
          <cell r="S449" t="str">
            <v>I thought that partial knowledge about [his/her] status was enough to keep her taking medication to stay healthy.</v>
          </cell>
          <cell r="T449" t="str">
            <v>Ndaifunga kuti kuva nerumwe rweruzivo maererano nepaamire kunobatsira kuti atore mushonga agove nehutano.</v>
          </cell>
        </row>
        <row r="450">
          <cell r="A450" t="str">
            <v>BADD-R19</v>
          </cell>
          <cell r="B450" t="str">
            <v>I thought that caregivers like me should not be the one to tell the child about [his/her] illness. That should be left to doctors and nurses.</v>
          </cell>
          <cell r="C450" t="str">
            <v>Ndaifunga kuti vachengeti vevana vakafanana neni havasirivo vanofanira kuudza mwana nezveurwere hwake. Izvi zvinofanira kusiyirwa kunanachiremba nevakoti.</v>
          </cell>
          <cell r="D450" t="str">
            <v>BADD-R</v>
          </cell>
          <cell r="E450" t="str">
            <v>responsibility to inform/child right to know</v>
          </cell>
          <cell r="F450">
            <v>45</v>
          </cell>
          <cell r="G450">
            <v>19</v>
          </cell>
          <cell r="H450" t="str">
            <v>agree4</v>
          </cell>
          <cell r="I450" t="str">
            <v>disclosed</v>
          </cell>
          <cell r="J450" t="str">
            <v>all</v>
          </cell>
          <cell r="M450">
            <v>2</v>
          </cell>
          <cell r="O450" t="str">
            <v>I thought that caregivers like me should not be the one to tell the child about [his/her] status. That should be left to doctors and nurses.</v>
          </cell>
          <cell r="P450" t="str">
            <v>Ndaifunga kuti vachengeti vevana vakafanana neni havasirivo vanofanira kuudza mwana paamire. Izvi zvinofanira kusiyirwa kunanachiremba nevakoti.</v>
          </cell>
          <cell r="Q450" t="str">
            <v>yes</v>
          </cell>
          <cell r="R450" t="str">
            <v>yes</v>
          </cell>
          <cell r="S450" t="str">
            <v>I thought that caregivers like me should not be the one to tell the child about [his/her] status. That should be left to doctors and nurses.</v>
          </cell>
          <cell r="T450" t="str">
            <v>Ndaifunga kuti vachengeti vevana vakafanana neni havasirivo vanofanira kuudza mwana paamire. Izvi zvinofanira kusiyirwa kunanachiremba nevakoti.</v>
          </cell>
        </row>
        <row r="451">
          <cell r="A451" t="str">
            <v>BADD-R20</v>
          </cell>
          <cell r="B451" t="str">
            <v>I thought that my child knew enough about HIV to understand [his/her] diagnosis.</v>
          </cell>
          <cell r="C451" t="str">
            <v>Ndaifunga kuti mwana wangu anoziva zvakakwana maererano neHIV kuti anzwisise kuti anorwara nei.</v>
          </cell>
          <cell r="D451" t="str">
            <v>BADD-R</v>
          </cell>
          <cell r="E451" t="str">
            <v>child won't understand diagnosis</v>
          </cell>
          <cell r="F451">
            <v>18</v>
          </cell>
          <cell r="G451">
            <v>20</v>
          </cell>
          <cell r="H451" t="str">
            <v>agree4</v>
          </cell>
          <cell r="I451" t="str">
            <v>disclosed</v>
          </cell>
          <cell r="J451" t="str">
            <v>all</v>
          </cell>
          <cell r="L451" t="str">
            <v>y</v>
          </cell>
          <cell r="M451">
            <v>2</v>
          </cell>
          <cell r="O451" t="e">
            <v>#N/A</v>
          </cell>
          <cell r="P451" t="e">
            <v>#N/A</v>
          </cell>
          <cell r="Q451" t="str">
            <v>no</v>
          </cell>
          <cell r="R451" t="str">
            <v>no</v>
          </cell>
          <cell r="S451" t="str">
            <v>I thought that my child knew enough about HIV to understand [his/her] diagnosis.</v>
          </cell>
          <cell r="T451" t="str">
            <v>Ndaifunga kuti mwana wangu anoziva zvakakwana maererano neHIV kuti anzwisise kuti anorwara nei.</v>
          </cell>
        </row>
        <row r="452">
          <cell r="A452" t="str">
            <v>BADD-R21</v>
          </cell>
          <cell r="B452" t="str">
            <v>I thought that my child was responsible and mature enough to be told about [his/her] diagnosis.</v>
          </cell>
          <cell r="C452" t="str">
            <v>Ndaifunga kuti mwana wangu ainge ava kuziva zvaanoita nekunzwisisa zvekuti ainge ava kuudzika kuti anorwara nei.</v>
          </cell>
          <cell r="D452" t="str">
            <v>BADD-R</v>
          </cell>
          <cell r="E452" t="str">
            <v>child is responsible/mature</v>
          </cell>
          <cell r="F452">
            <v>17</v>
          </cell>
          <cell r="G452">
            <v>21</v>
          </cell>
          <cell r="H452" t="str">
            <v>agree4</v>
          </cell>
          <cell r="I452" t="str">
            <v>disclosed</v>
          </cell>
          <cell r="J452" t="str">
            <v>all</v>
          </cell>
          <cell r="L452" t="str">
            <v>y</v>
          </cell>
          <cell r="M452">
            <v>2</v>
          </cell>
          <cell r="O452" t="e">
            <v>#N/A</v>
          </cell>
          <cell r="P452" t="e">
            <v>#N/A</v>
          </cell>
          <cell r="Q452" t="str">
            <v>no</v>
          </cell>
          <cell r="R452" t="str">
            <v>no</v>
          </cell>
          <cell r="S452" t="str">
            <v>I thought that my child was responsible and mature enough to be told about [his/her] diagnosis.</v>
          </cell>
          <cell r="T452" t="str">
            <v>Ndaifunga kuti mwana wangu ainge ava kuziva zvaanoita nekunzwisisa zvekuti ainge ava kuudzika kuti anorwara nei.</v>
          </cell>
        </row>
        <row r="453">
          <cell r="A453" t="str">
            <v>BADD-R22</v>
          </cell>
          <cell r="B453" t="str">
            <v>I thought that my child could keep [his/her] illness a secret if asked.</v>
          </cell>
          <cell r="C453" t="str">
            <v>Ndaifunga kuti mwana wangu angakwanise kuchengetedza zveurwere hwake pasina mumwe waanoudza kana akaudzwa saizvozvo.</v>
          </cell>
          <cell r="D453" t="str">
            <v>BADD-R</v>
          </cell>
          <cell r="E453" t="str">
            <v>child can keep secrets</v>
          </cell>
          <cell r="F453">
            <v>36</v>
          </cell>
          <cell r="G453">
            <v>22</v>
          </cell>
          <cell r="H453" t="str">
            <v>agree4</v>
          </cell>
          <cell r="I453" t="str">
            <v>disclosed</v>
          </cell>
          <cell r="J453" t="str">
            <v>all</v>
          </cell>
          <cell r="L453" t="str">
            <v>y</v>
          </cell>
          <cell r="M453">
            <v>2</v>
          </cell>
          <cell r="O453" t="str">
            <v>I thought that my child could keep [his/her] status a secret if asked.</v>
          </cell>
          <cell r="P453" t="str">
            <v>Ndaifunga kuti mwana wangu angakwanise kuchengetedza status yake pasina mumwe waanoudza kana akaudzwa saizvozvo.</v>
          </cell>
          <cell r="Q453" t="str">
            <v>yes</v>
          </cell>
          <cell r="R453" t="str">
            <v>yes</v>
          </cell>
          <cell r="S453" t="str">
            <v>I thought that my child could keep [his/her] status a secret if asked.</v>
          </cell>
          <cell r="T453" t="str">
            <v>Ndaifunga kuti mwana wangu angakwanise kuchengetedza status yake pasina mumwe waanoudza kana akaudzwa saizvozvo.</v>
          </cell>
        </row>
        <row r="454">
          <cell r="A454" t="str">
            <v>BADD-R23</v>
          </cell>
          <cell r="B454" t="str">
            <v>I thought that my child was old enough to learn about [his/her] illness.</v>
          </cell>
          <cell r="C454" t="str">
            <v>Ndaifunga kuti mwana wangu anyatsokura zvekuti ava kukwanisa kuziva nezveurwere hwake.</v>
          </cell>
          <cell r="D454" t="str">
            <v>BADD-R</v>
          </cell>
          <cell r="E454" t="str">
            <v>child age</v>
          </cell>
          <cell r="F454">
            <v>17</v>
          </cell>
          <cell r="G454">
            <v>23</v>
          </cell>
          <cell r="H454" t="str">
            <v>agree4</v>
          </cell>
          <cell r="I454" t="str">
            <v>disclosed</v>
          </cell>
          <cell r="J454" t="str">
            <v>all</v>
          </cell>
          <cell r="L454" t="str">
            <v>y</v>
          </cell>
          <cell r="M454">
            <v>2</v>
          </cell>
          <cell r="O454" t="str">
            <v>I thought that my child was old enough to learn about [his/her] status.</v>
          </cell>
          <cell r="P454" t="str">
            <v>Ndaifunga kuti mwana wangu anyatsokura zvekuti ava kukwanisa kuziva paamire.</v>
          </cell>
          <cell r="Q454" t="str">
            <v>yes</v>
          </cell>
          <cell r="R454" t="str">
            <v>yes</v>
          </cell>
          <cell r="S454" t="str">
            <v>I thought that my child was old enough to learn about [his/her] status.</v>
          </cell>
          <cell r="T454" t="str">
            <v>Ndaifunga kuti mwana wangu anyatsokura zvekuti ava kukwanisa kuziva paamire.</v>
          </cell>
        </row>
        <row r="455">
          <cell r="A455" t="str">
            <v>BADD-R24</v>
          </cell>
          <cell r="B455" t="str">
            <v>I thought that my child was strong enough emotionally to handle learning about [his/her] illness.</v>
          </cell>
          <cell r="C455" t="str">
            <v>Ndaifunga kuti mwana wangu anyatsosimba mupfungwa zvekukwanisa kuziva zvekuita kana akaziva nezveurwere hwake.</v>
          </cell>
          <cell r="D455" t="str">
            <v>BADD-R</v>
          </cell>
          <cell r="E455" t="str">
            <v>child can handle news</v>
          </cell>
          <cell r="F455">
            <v>32</v>
          </cell>
          <cell r="G455">
            <v>24</v>
          </cell>
          <cell r="H455" t="str">
            <v>agree4</v>
          </cell>
          <cell r="I455" t="str">
            <v>disclosed</v>
          </cell>
          <cell r="J455" t="str">
            <v>all</v>
          </cell>
          <cell r="L455" t="str">
            <v>y</v>
          </cell>
          <cell r="M455">
            <v>2</v>
          </cell>
          <cell r="O455" t="str">
            <v>I thought that my child was strong enough emotionally to handle learning about [his/her] status.</v>
          </cell>
          <cell r="P455" t="str">
            <v>Ndaifunga kuti mwana wangu anyatsosimba mupfungwa zvekukwanisa kuziva zvekuita kana akaziva paamire.</v>
          </cell>
          <cell r="Q455" t="str">
            <v>yes</v>
          </cell>
          <cell r="R455" t="str">
            <v>yes</v>
          </cell>
          <cell r="S455" t="str">
            <v>I thought that my child was strong enough emotionally to handle learning about [his/her] status.</v>
          </cell>
          <cell r="T455" t="str">
            <v>Ndaifunga kuti mwana wangu anyatsosimba mupfungwa zvekukwanisa kuziva zvekuita kana akaziva paamire.</v>
          </cell>
        </row>
        <row r="456">
          <cell r="A456" t="str">
            <v>BADD-R25</v>
          </cell>
          <cell r="B456" t="str">
            <v>I thought that telling my child about [his/her] illness would be a process that unfolds over time.</v>
          </cell>
          <cell r="C456" t="str">
            <v>Ndaifunga kuti kuudza mwana wangu nezveurwere hwake chiitiko chaizoitika zvishoma nezvishoma kwenguva yakareba.</v>
          </cell>
          <cell r="D456" t="str">
            <v>BADD-R</v>
          </cell>
          <cell r="E456" t="str">
            <v>one time event or process</v>
          </cell>
          <cell r="F456">
            <v>54</v>
          </cell>
          <cell r="G456">
            <v>25</v>
          </cell>
          <cell r="H456" t="str">
            <v>agree4</v>
          </cell>
          <cell r="I456" t="str">
            <v>disclosed</v>
          </cell>
          <cell r="J456" t="str">
            <v>all</v>
          </cell>
          <cell r="L456" t="str">
            <v>y</v>
          </cell>
          <cell r="M456">
            <v>2</v>
          </cell>
          <cell r="O456" t="str">
            <v>I thought that telling my child about [his/her] status would be a process that unfolds over time.</v>
          </cell>
          <cell r="P456" t="str">
            <v>Ndaifunga kuti kuudza mwana wangu paamire chiitiko chaizoitika zvishoma nezvishoma kwenguva yakareba.</v>
          </cell>
          <cell r="Q456" t="str">
            <v>yes</v>
          </cell>
          <cell r="R456" t="str">
            <v>yes</v>
          </cell>
          <cell r="S456" t="str">
            <v>I thought that telling my child about [his/her] status would be a process that unfolds over time.</v>
          </cell>
          <cell r="T456" t="str">
            <v>Ndaifunga kuti kuudza mwana wangu paamire chiitiko chaizoitika zvishoma nezvishoma kwenguva yakareba.</v>
          </cell>
        </row>
        <row r="457">
          <cell r="A457" t="str">
            <v>BADD-R26</v>
          </cell>
          <cell r="B457" t="str">
            <v>My child's other caregiver and I felt the same way about telling our child about [his/her] illness.</v>
          </cell>
          <cell r="C457" t="str">
            <v>Ini nemumwe muchengeti wemwana wangu taifunga zvimwe chete maererano nekuudza mwana wedu nezveurwere hwake.</v>
          </cell>
          <cell r="D457" t="str">
            <v>BADD-R</v>
          </cell>
          <cell r="E457" t="str">
            <v>perceived support from family for disclosure</v>
          </cell>
          <cell r="F457">
            <v>31</v>
          </cell>
          <cell r="G457">
            <v>26</v>
          </cell>
          <cell r="H457" t="str">
            <v>agree4</v>
          </cell>
          <cell r="I457" t="str">
            <v>disclosed</v>
          </cell>
          <cell r="J457" t="str">
            <v>all</v>
          </cell>
          <cell r="L457" t="str">
            <v>y</v>
          </cell>
          <cell r="M457">
            <v>2</v>
          </cell>
          <cell r="O457" t="str">
            <v>My child's other caregiver and I felt the same way about telling our child about [his/her] status.</v>
          </cell>
          <cell r="P457" t="str">
            <v>Ini nemumwe muchengeti wemwana wangu taifunga zvimwe chete maererano nekuudza mwana wedu paamire.</v>
          </cell>
          <cell r="Q457" t="str">
            <v>yes</v>
          </cell>
          <cell r="R457" t="str">
            <v>yes</v>
          </cell>
          <cell r="S457" t="str">
            <v>My child's other caregiver and I felt the same way about telling our child about [his/her] status.</v>
          </cell>
          <cell r="T457" t="str">
            <v>Ini nemumwe muchengeti wemwana wangu taifunga zvimwe chete maererano nekuudza mwana wedu paamire.</v>
          </cell>
        </row>
        <row r="458">
          <cell r="A458" t="str">
            <v>SQQ_i1</v>
          </cell>
          <cell r="B458" t="str">
            <v>During the course of the past week…</v>
          </cell>
          <cell r="C458" t="str">
            <v>Muvhiki rapfuura…</v>
          </cell>
          <cell r="D458" t="str">
            <v>SQQ</v>
          </cell>
          <cell r="G458" t="str">
            <v>_i1</v>
          </cell>
          <cell r="O458" t="e">
            <v>#N/A</v>
          </cell>
          <cell r="P458" t="e">
            <v>#N/A</v>
          </cell>
          <cell r="Q458" t="str">
            <v>no</v>
          </cell>
          <cell r="R458" t="str">
            <v>no</v>
          </cell>
          <cell r="S458" t="str">
            <v>During the course of the past week…</v>
          </cell>
          <cell r="T458" t="str">
            <v>Muvhiki rapfuura…</v>
          </cell>
        </row>
        <row r="459">
          <cell r="A459" t="str">
            <v>SQQ1</v>
          </cell>
          <cell r="B459" t="str">
            <v>Did you have times in which you were thinking deeply or thinking about many things?</v>
          </cell>
          <cell r="C459" t="str">
            <v>Pane pamaimboona muchinyanya kufungisisa kana kufunga zvakawanda here?</v>
          </cell>
          <cell r="D459" t="str">
            <v>SQQ</v>
          </cell>
          <cell r="E459" t="str">
            <v>caregiver emotional wellbeing</v>
          </cell>
          <cell r="F459">
            <v>85</v>
          </cell>
          <cell r="G459">
            <v>1</v>
          </cell>
          <cell r="H459" t="str">
            <v>ynr</v>
          </cell>
          <cell r="I459" t="str">
            <v>all</v>
          </cell>
          <cell r="J459" t="str">
            <v>all</v>
          </cell>
          <cell r="M459">
            <v>2</v>
          </cell>
          <cell r="O459" t="e">
            <v>#N/A</v>
          </cell>
          <cell r="P459" t="e">
            <v>#N/A</v>
          </cell>
          <cell r="Q459" t="str">
            <v>no</v>
          </cell>
          <cell r="R459" t="str">
            <v>no</v>
          </cell>
          <cell r="S459" t="str">
            <v>Did you have times in which you were thinking deeply or thinking about many things?</v>
          </cell>
          <cell r="T459" t="str">
            <v>Pane pamaimboona muchinyanya kufungisisa kana kufunga zvakawanda here?</v>
          </cell>
        </row>
        <row r="460">
          <cell r="A460" t="str">
            <v>SQQ2</v>
          </cell>
          <cell r="B460" t="str">
            <v>Did you find yourself sometimes failing to concentrate?</v>
          </cell>
          <cell r="C460" t="str">
            <v>Pane pamaimboona kuisa pfungwa dzenyu pamwechete here?</v>
          </cell>
          <cell r="D460" t="str">
            <v>SQQ</v>
          </cell>
          <cell r="E460" t="str">
            <v>caregiver emotional wellbeing</v>
          </cell>
          <cell r="F460">
            <v>85</v>
          </cell>
          <cell r="G460">
            <v>2</v>
          </cell>
          <cell r="H460" t="str">
            <v>ynr</v>
          </cell>
          <cell r="I460" t="str">
            <v>all</v>
          </cell>
          <cell r="J460" t="str">
            <v>all</v>
          </cell>
          <cell r="M460">
            <v>2</v>
          </cell>
          <cell r="O460" t="e">
            <v>#N/A</v>
          </cell>
          <cell r="P460" t="e">
            <v>#N/A</v>
          </cell>
          <cell r="Q460" t="str">
            <v>no</v>
          </cell>
          <cell r="R460" t="str">
            <v>no</v>
          </cell>
          <cell r="S460" t="str">
            <v>Did you find yourself sometimes failing to concentrate?</v>
          </cell>
          <cell r="T460" t="str">
            <v>Pane pamaimboona kuisa pfungwa dzenyu pamwechete here?</v>
          </cell>
        </row>
        <row r="461">
          <cell r="A461" t="str">
            <v>SQQ3</v>
          </cell>
          <cell r="B461" t="str">
            <v>Did you lose your temper or get annoyed over trivial matters?</v>
          </cell>
          <cell r="C461" t="str">
            <v>Maimboshatirwa kana juita hasha zvenhando here?</v>
          </cell>
          <cell r="D461" t="str">
            <v>SQQ</v>
          </cell>
          <cell r="E461" t="str">
            <v>caregiver emotional wellbeing</v>
          </cell>
          <cell r="F461">
            <v>85</v>
          </cell>
          <cell r="G461">
            <v>3</v>
          </cell>
          <cell r="H461" t="str">
            <v>ynr</v>
          </cell>
          <cell r="I461" t="str">
            <v>all</v>
          </cell>
          <cell r="J461" t="str">
            <v>all</v>
          </cell>
          <cell r="M461">
            <v>2</v>
          </cell>
          <cell r="O461" t="e">
            <v>#N/A</v>
          </cell>
          <cell r="P461" t="e">
            <v>#N/A</v>
          </cell>
          <cell r="Q461" t="str">
            <v>no</v>
          </cell>
          <cell r="R461" t="str">
            <v>no</v>
          </cell>
          <cell r="S461" t="str">
            <v>Did you lose your temper or get annoyed over trivial matters?</v>
          </cell>
          <cell r="T461" t="str">
            <v>Maimboshatirwa kana juita hasha zvenhando here?</v>
          </cell>
        </row>
        <row r="462">
          <cell r="A462" t="str">
            <v>SQQ4</v>
          </cell>
          <cell r="B462" t="str">
            <v>Did you have nightmares or bad dreams?</v>
          </cell>
          <cell r="C462" t="str">
            <v>Maimborota hope dzinotyisa kana dzisina kunaka here?</v>
          </cell>
          <cell r="D462" t="str">
            <v>SQQ</v>
          </cell>
          <cell r="E462" t="str">
            <v>caregiver emotional wellbeing</v>
          </cell>
          <cell r="F462">
            <v>85</v>
          </cell>
          <cell r="G462">
            <v>4</v>
          </cell>
          <cell r="H462" t="str">
            <v>ynr</v>
          </cell>
          <cell r="I462" t="str">
            <v>all</v>
          </cell>
          <cell r="J462" t="str">
            <v>all</v>
          </cell>
          <cell r="M462">
            <v>2</v>
          </cell>
          <cell r="O462" t="e">
            <v>#N/A</v>
          </cell>
          <cell r="P462" t="e">
            <v>#N/A</v>
          </cell>
          <cell r="Q462" t="str">
            <v>no</v>
          </cell>
          <cell r="R462" t="str">
            <v>no</v>
          </cell>
          <cell r="S462" t="str">
            <v>Did you have nightmares or bad dreams?</v>
          </cell>
          <cell r="T462" t="str">
            <v>Maimborota hope dzinotyisa kana dzisina kunaka here?</v>
          </cell>
        </row>
        <row r="463">
          <cell r="A463" t="str">
            <v>SQQ5</v>
          </cell>
          <cell r="B463" t="str">
            <v>Did you sometimes see or hear things which others could not see or hear?</v>
          </cell>
          <cell r="C463" t="str">
            <v>Maimboona kana kunzwa zvinhu zvangazvisingaonekwe kana kunzikwa nevamwe here?</v>
          </cell>
          <cell r="D463" t="str">
            <v>SQQ</v>
          </cell>
          <cell r="E463" t="str">
            <v>caregiver emotional wellbeing</v>
          </cell>
          <cell r="F463">
            <v>85</v>
          </cell>
          <cell r="G463">
            <v>5</v>
          </cell>
          <cell r="H463" t="str">
            <v>ynr</v>
          </cell>
          <cell r="I463" t="str">
            <v>all</v>
          </cell>
          <cell r="J463" t="str">
            <v>all</v>
          </cell>
          <cell r="M463">
            <v>2</v>
          </cell>
          <cell r="O463" t="e">
            <v>#N/A</v>
          </cell>
          <cell r="P463" t="e">
            <v>#N/A</v>
          </cell>
          <cell r="Q463" t="str">
            <v>no</v>
          </cell>
          <cell r="R463" t="str">
            <v>no</v>
          </cell>
          <cell r="S463" t="str">
            <v>Did you sometimes see or hear things which others could not see or hear?</v>
          </cell>
          <cell r="T463" t="str">
            <v>Maimboona kana kunzwa zvinhu zvangazvisingaonekwe kana kunzikwa nevamwe here?</v>
          </cell>
        </row>
        <row r="464">
          <cell r="A464" t="str">
            <v>SQQ6</v>
          </cell>
          <cell r="B464" t="str">
            <v>Was your stomach aching?</v>
          </cell>
          <cell r="C464" t="str">
            <v>Mudumbu menyu maimborwadza here?</v>
          </cell>
          <cell r="D464" t="str">
            <v>SQQ</v>
          </cell>
          <cell r="E464" t="str">
            <v>caregiver emotional wellbeing</v>
          </cell>
          <cell r="F464">
            <v>85</v>
          </cell>
          <cell r="G464">
            <v>6</v>
          </cell>
          <cell r="H464" t="str">
            <v>ynr</v>
          </cell>
          <cell r="I464" t="str">
            <v>all</v>
          </cell>
          <cell r="J464" t="str">
            <v>all</v>
          </cell>
          <cell r="M464">
            <v>2</v>
          </cell>
          <cell r="O464" t="e">
            <v>#N/A</v>
          </cell>
          <cell r="P464" t="e">
            <v>#N/A</v>
          </cell>
          <cell r="Q464" t="str">
            <v>no</v>
          </cell>
          <cell r="R464" t="str">
            <v>no</v>
          </cell>
          <cell r="S464" t="str">
            <v>Was your stomach aching?</v>
          </cell>
          <cell r="T464" t="str">
            <v>Mudumbu menyu maimborwadza here?</v>
          </cell>
        </row>
        <row r="465">
          <cell r="A465" t="str">
            <v>SQQ7</v>
          </cell>
          <cell r="B465" t="str">
            <v>Were you frightened by trivial things?</v>
          </cell>
          <cell r="C465" t="str">
            <v>Maimbovhundutswa nezvinhu zvisina maturo here?</v>
          </cell>
          <cell r="D465" t="str">
            <v>SQQ</v>
          </cell>
          <cell r="E465" t="str">
            <v>caregiver emotional wellbeing</v>
          </cell>
          <cell r="F465">
            <v>85</v>
          </cell>
          <cell r="G465">
            <v>7</v>
          </cell>
          <cell r="H465" t="str">
            <v>ynr</v>
          </cell>
          <cell r="I465" t="str">
            <v>all</v>
          </cell>
          <cell r="J465" t="str">
            <v>all</v>
          </cell>
          <cell r="M465">
            <v>2</v>
          </cell>
          <cell r="O465" t="e">
            <v>#N/A</v>
          </cell>
          <cell r="P465" t="e">
            <v>#N/A</v>
          </cell>
          <cell r="Q465" t="str">
            <v>no</v>
          </cell>
          <cell r="R465" t="str">
            <v>no</v>
          </cell>
          <cell r="S465" t="str">
            <v>Were you frightened by trivial things?</v>
          </cell>
          <cell r="T465" t="str">
            <v>Maimbovhundutswa nezvinhu zvisina maturo here?</v>
          </cell>
        </row>
        <row r="466">
          <cell r="A466" t="str">
            <v>SQQ8</v>
          </cell>
          <cell r="B466" t="str">
            <v>Did you sometimes fail to sleep or lose sleep?</v>
          </cell>
          <cell r="C466" t="str">
            <v>Maimbotadza kurara kana kushaya hope here?</v>
          </cell>
          <cell r="D466" t="str">
            <v>SQQ</v>
          </cell>
          <cell r="E466" t="str">
            <v>caregiver emotional wellbeing</v>
          </cell>
          <cell r="F466">
            <v>85</v>
          </cell>
          <cell r="G466">
            <v>8</v>
          </cell>
          <cell r="H466" t="str">
            <v>ynr</v>
          </cell>
          <cell r="I466" t="str">
            <v>all</v>
          </cell>
          <cell r="J466" t="str">
            <v>all</v>
          </cell>
          <cell r="M466">
            <v>2</v>
          </cell>
          <cell r="O466" t="e">
            <v>#N/A</v>
          </cell>
          <cell r="P466" t="e">
            <v>#N/A</v>
          </cell>
          <cell r="Q466" t="str">
            <v>no</v>
          </cell>
          <cell r="R466" t="str">
            <v>no</v>
          </cell>
          <cell r="S466" t="str">
            <v>Did you sometimes fail to sleep or lose sleep?</v>
          </cell>
          <cell r="T466" t="str">
            <v>Maimbotadza kurara kana kushaya hope here?</v>
          </cell>
        </row>
        <row r="467">
          <cell r="A467" t="str">
            <v>SQQ9</v>
          </cell>
          <cell r="B467" t="str">
            <v>Were there moments where you felt life was so tough that you cried or wanted to cry?</v>
          </cell>
          <cell r="C467" t="str">
            <v>Pane pamaimboona muchiomerwa neupenyu zvekuti makambochema kana kuti makambonzwa kuda kuchema here?</v>
          </cell>
          <cell r="D467" t="str">
            <v>SQQ</v>
          </cell>
          <cell r="E467" t="str">
            <v>caregiver emotional wellbeing</v>
          </cell>
          <cell r="F467">
            <v>85</v>
          </cell>
          <cell r="G467">
            <v>9</v>
          </cell>
          <cell r="H467" t="str">
            <v>ynr</v>
          </cell>
          <cell r="I467" t="str">
            <v>all</v>
          </cell>
          <cell r="J467" t="str">
            <v>all</v>
          </cell>
          <cell r="M467">
            <v>2</v>
          </cell>
          <cell r="O467" t="e">
            <v>#N/A</v>
          </cell>
          <cell r="P467" t="e">
            <v>#N/A</v>
          </cell>
          <cell r="Q467" t="str">
            <v>no</v>
          </cell>
          <cell r="R467" t="str">
            <v>no</v>
          </cell>
          <cell r="S467" t="str">
            <v>Were there moments where you felt life was so tough that you cried or wanted to cry?</v>
          </cell>
          <cell r="T467" t="str">
            <v>Pane pamaimboona muchiomerwa neupenyu zvekuti makambochema kana kuti makambonzwa kuda kuchema here?</v>
          </cell>
        </row>
        <row r="468">
          <cell r="A468" t="str">
            <v>SQQ10</v>
          </cell>
          <cell r="B468" t="str">
            <v>Did you feel run down (tired)?</v>
          </cell>
          <cell r="C468" t="str">
            <v>Maimbonzwa kuneta here?</v>
          </cell>
          <cell r="D468" t="str">
            <v>SQQ</v>
          </cell>
          <cell r="E468" t="str">
            <v>caregiver emotional wellbeing</v>
          </cell>
          <cell r="F468">
            <v>85</v>
          </cell>
          <cell r="G468">
            <v>10</v>
          </cell>
          <cell r="H468" t="str">
            <v>ynr</v>
          </cell>
          <cell r="I468" t="str">
            <v>all</v>
          </cell>
          <cell r="J468" t="str">
            <v>all</v>
          </cell>
          <cell r="M468">
            <v>2</v>
          </cell>
          <cell r="O468" t="e">
            <v>#N/A</v>
          </cell>
          <cell r="P468" t="e">
            <v>#N/A</v>
          </cell>
          <cell r="Q468" t="str">
            <v>no</v>
          </cell>
          <cell r="R468" t="str">
            <v>no</v>
          </cell>
          <cell r="S468" t="str">
            <v>Did you feel run down (tired)?</v>
          </cell>
          <cell r="T468" t="str">
            <v>Maimbonzwa kuneta here?</v>
          </cell>
        </row>
        <row r="469">
          <cell r="A469" t="str">
            <v>SQQ11</v>
          </cell>
          <cell r="B469" t="str">
            <v>Did you at times feel like committing suicide?</v>
          </cell>
          <cell r="C469" t="str">
            <v>Pane pamaimboita pfungwa dzekuda kuzviuraya here?</v>
          </cell>
          <cell r="D469" t="str">
            <v>SQQ</v>
          </cell>
          <cell r="E469" t="str">
            <v>caregiver emotional wellbeing</v>
          </cell>
          <cell r="F469">
            <v>85</v>
          </cell>
          <cell r="G469">
            <v>11</v>
          </cell>
          <cell r="H469" t="str">
            <v>ynr</v>
          </cell>
          <cell r="I469" t="str">
            <v>all</v>
          </cell>
          <cell r="J469" t="str">
            <v>all</v>
          </cell>
          <cell r="M469">
            <v>2</v>
          </cell>
          <cell r="O469" t="e">
            <v>#N/A</v>
          </cell>
          <cell r="P469" t="e">
            <v>#N/A</v>
          </cell>
          <cell r="Q469" t="str">
            <v>no</v>
          </cell>
          <cell r="R469" t="str">
            <v>no</v>
          </cell>
          <cell r="S469" t="str">
            <v>Did you at times feel like committing suicide?</v>
          </cell>
          <cell r="T469" t="str">
            <v>Pane pamaimboita pfungwa dzekuda kuzviuraya here?</v>
          </cell>
        </row>
        <row r="470">
          <cell r="A470" t="str">
            <v>SQQ12</v>
          </cell>
          <cell r="B470" t="str">
            <v>Were you generally unhappy with things you were doing each day?</v>
          </cell>
          <cell r="C470" t="str">
            <v>Mainzwa kusafara here mune zvamaiita zuva nezuva?</v>
          </cell>
          <cell r="D470" t="str">
            <v>SQQ</v>
          </cell>
          <cell r="E470" t="str">
            <v>caregiver emotional wellbeing</v>
          </cell>
          <cell r="F470">
            <v>85</v>
          </cell>
          <cell r="G470">
            <v>12</v>
          </cell>
          <cell r="H470" t="str">
            <v>ynr</v>
          </cell>
          <cell r="I470" t="str">
            <v>all</v>
          </cell>
          <cell r="J470" t="str">
            <v>all</v>
          </cell>
          <cell r="M470">
            <v>2</v>
          </cell>
          <cell r="O470" t="e">
            <v>#N/A</v>
          </cell>
          <cell r="P470" t="e">
            <v>#N/A</v>
          </cell>
          <cell r="Q470" t="str">
            <v>no</v>
          </cell>
          <cell r="R470" t="str">
            <v>no</v>
          </cell>
          <cell r="S470" t="str">
            <v>Were you generally unhappy with things you were doing each day?</v>
          </cell>
          <cell r="T470" t="str">
            <v>Mainzwa kusafara here mune zvamaiita zuva nezuva?</v>
          </cell>
        </row>
        <row r="471">
          <cell r="A471" t="str">
            <v>SQQ13</v>
          </cell>
          <cell r="B471" t="str">
            <v>Was your work lagging behind?</v>
          </cell>
          <cell r="C471" t="str">
            <v>Basa renyu raive rave kusarira mumashure here?</v>
          </cell>
          <cell r="D471" t="str">
            <v>SQQ</v>
          </cell>
          <cell r="E471" t="str">
            <v>caregiver emotional wellbeing</v>
          </cell>
          <cell r="F471">
            <v>85</v>
          </cell>
          <cell r="G471">
            <v>13</v>
          </cell>
          <cell r="H471" t="str">
            <v>ynr</v>
          </cell>
          <cell r="I471" t="str">
            <v>all</v>
          </cell>
          <cell r="J471" t="str">
            <v>all</v>
          </cell>
          <cell r="M471">
            <v>2</v>
          </cell>
          <cell r="O471" t="e">
            <v>#N/A</v>
          </cell>
          <cell r="P471" t="e">
            <v>#N/A</v>
          </cell>
          <cell r="Q471" t="str">
            <v>no</v>
          </cell>
          <cell r="R471" t="str">
            <v>no</v>
          </cell>
          <cell r="S471" t="str">
            <v>Was your work lagging behind?</v>
          </cell>
          <cell r="T471" t="str">
            <v>Basa renyu raive rave kusarira mumashure here?</v>
          </cell>
        </row>
        <row r="472">
          <cell r="A472" t="str">
            <v>SQQ14</v>
          </cell>
          <cell r="B472" t="str">
            <v>Did you feel you had problems in deciding what to do?</v>
          </cell>
          <cell r="C472" t="str">
            <v>Mainzwa zvichikuomerai here kuti muzive kuti moita zvipi?</v>
          </cell>
          <cell r="D472" t="str">
            <v>SQQ</v>
          </cell>
          <cell r="E472" t="str">
            <v>caregiver emotional wellbeing</v>
          </cell>
          <cell r="F472">
            <v>85</v>
          </cell>
          <cell r="G472">
            <v>14</v>
          </cell>
          <cell r="H472" t="str">
            <v>ynr</v>
          </cell>
          <cell r="I472" t="str">
            <v>all</v>
          </cell>
          <cell r="J472" t="str">
            <v>all</v>
          </cell>
          <cell r="M472">
            <v>2</v>
          </cell>
          <cell r="O472" t="e">
            <v>#N/A</v>
          </cell>
          <cell r="P472" t="e">
            <v>#N/A</v>
          </cell>
          <cell r="Q472" t="str">
            <v>no</v>
          </cell>
          <cell r="R472" t="str">
            <v>no</v>
          </cell>
          <cell r="S472" t="str">
            <v>Did you feel you had problems in deciding what to do?</v>
          </cell>
          <cell r="T472" t="str">
            <v>Mainzwa zvichikuomerai here kuti muzive kuti moita zvipi?</v>
          </cell>
        </row>
        <row r="473">
          <cell r="A473" t="str">
            <v>PDQ_i1</v>
          </cell>
          <cell r="B473" t="str">
            <v>Now I would like you to think back about what happened when your child learned the truth about [his/her] illness.</v>
          </cell>
          <cell r="C473" t="str">
            <v>Iye zvino ndiri kuda kuti mufunge zvakaitika mumashure, apo mwana wenyu akaziva chokwadi pamusoro peurwere hwake.</v>
          </cell>
          <cell r="D473" t="str">
            <v>PDQ</v>
          </cell>
          <cell r="G473" t="str">
            <v>_i1</v>
          </cell>
          <cell r="M473">
            <v>2</v>
          </cell>
          <cell r="O473" t="str">
            <v>Now I would like you to think back about what happened when your child learned the truth about [his/her] status.</v>
          </cell>
          <cell r="P473" t="str">
            <v>Iye zvino ndiri kuda kuti mufunge zvakaitika mumashure, apo mwana wenyu akaziva chokwadi pamusoro pepaamire.</v>
          </cell>
          <cell r="Q473" t="str">
            <v>yes</v>
          </cell>
          <cell r="R473" t="str">
            <v>yes</v>
          </cell>
          <cell r="S473" t="str">
            <v>Now I would like you to think back about what happened when your child learned the truth about [his/her] status.</v>
          </cell>
          <cell r="T473" t="str">
            <v>Iye zvino ndiri kuda kuti mufunge zvakaitika mumashure, apo mwana wenyu akaziva chokwadi pamusoro pepaamire.</v>
          </cell>
        </row>
        <row r="474">
          <cell r="A474" t="str">
            <v>PDQ1</v>
          </cell>
          <cell r="B474" t="str">
            <v>Prior to your child learning that [he/she] has an illness called HIV, did you do anything to prepare [him/her] to learn this information?</v>
          </cell>
          <cell r="C474" t="str">
            <v>Mwana wenyu asati aziva kuti ane urwere hunonzi HIV, pane here zvamakaita kumugadzirira kuti ave neruzivo urwu?</v>
          </cell>
          <cell r="D474" t="str">
            <v>PDQ</v>
          </cell>
          <cell r="G474">
            <v>1</v>
          </cell>
          <cell r="H474" t="str">
            <v>yndr</v>
          </cell>
          <cell r="I474" t="str">
            <v>disclosed</v>
          </cell>
          <cell r="J474" t="str">
            <v>all</v>
          </cell>
          <cell r="M474">
            <v>2</v>
          </cell>
          <cell r="O474" t="str">
            <v>Prior to your child learning that [he/she] has HIV, did you do anything to prepare [him/her] to learn this information?</v>
          </cell>
          <cell r="P474" t="str">
            <v>Mwana wenyu asati aziva kuti ane hutachiona hweHIV, pane here zvamakaita kumugadzirira kuti ave neruzivo urwu?</v>
          </cell>
          <cell r="Q474" t="str">
            <v>yes</v>
          </cell>
          <cell r="R474" t="str">
            <v>yes</v>
          </cell>
          <cell r="S474" t="str">
            <v>Prior to your child learning that [he/she] has HIV, did you do anything to prepare [him/her] to learn this information?</v>
          </cell>
          <cell r="T474" t="str">
            <v>Mwana wenyu asati aziva kuti ane hutachiona hweHIV, pane here zvamakaita kumugadzirira kuti ave neruzivo urwu?</v>
          </cell>
        </row>
        <row r="475">
          <cell r="A475" t="str">
            <v>PDQ2</v>
          </cell>
          <cell r="B475" t="str">
            <v>What did you do to prepare? [open]</v>
          </cell>
          <cell r="C475" t="str">
            <v>Ndezvipi zvamakaita pakumugadzirira? [mhinduro dzinobva kwavari]</v>
          </cell>
          <cell r="D475" t="str">
            <v>PDQ</v>
          </cell>
          <cell r="G475">
            <v>2</v>
          </cell>
          <cell r="I475" t="str">
            <v>disclosed</v>
          </cell>
          <cell r="J475" t="str">
            <v>all</v>
          </cell>
          <cell r="M475">
            <v>2</v>
          </cell>
          <cell r="O475" t="str">
            <v xml:space="preserve">What did you do to prepare him/her? </v>
          </cell>
          <cell r="P475">
            <v>0</v>
          </cell>
          <cell r="Q475" t="str">
            <v>yes</v>
          </cell>
          <cell r="R475" t="str">
            <v>no</v>
          </cell>
          <cell r="S475" t="str">
            <v xml:space="preserve">What did you do to prepare him/her? </v>
          </cell>
          <cell r="T475" t="str">
            <v>Ndezvipi zvamakaita pakumugadzirira? [mhinduro dzinobva kwavari]</v>
          </cell>
        </row>
        <row r="476">
          <cell r="A476" t="str">
            <v>PDQ3</v>
          </cell>
          <cell r="B476" t="str">
            <v>Did you do anything to prepare yourself or your family?</v>
          </cell>
          <cell r="C476" t="str">
            <v>Mune zvamakaita here kuzvigadzirira imimi kana mhuri yenyu?</v>
          </cell>
          <cell r="D476" t="str">
            <v>PDQ</v>
          </cell>
          <cell r="G476">
            <v>3</v>
          </cell>
          <cell r="H476" t="str">
            <v>yndr</v>
          </cell>
          <cell r="I476" t="str">
            <v>disclosed</v>
          </cell>
          <cell r="J476" t="str">
            <v>all</v>
          </cell>
          <cell r="M476">
            <v>2</v>
          </cell>
          <cell r="O476" t="str">
            <v>Did you do anything to prepare yourself or your family to disclose to him/her?</v>
          </cell>
          <cell r="P476" t="str">
            <v>Mune zvamakaita here kuzvigadzirira imimi kana mhuri yenyu kumubudira pachena?</v>
          </cell>
          <cell r="Q476" t="str">
            <v>yes</v>
          </cell>
          <cell r="R476" t="str">
            <v>yes</v>
          </cell>
          <cell r="S476" t="str">
            <v>Did you do anything to prepare yourself or your family to disclose to him/her?</v>
          </cell>
          <cell r="T476" t="str">
            <v>Mune zvamakaita here kuzvigadzirira imimi kana mhuri yenyu kumubudira pachena?</v>
          </cell>
        </row>
        <row r="477">
          <cell r="A477" t="str">
            <v>PDQ4</v>
          </cell>
          <cell r="B477" t="str">
            <v>What did you do to prepare? [open]</v>
          </cell>
          <cell r="C477" t="str">
            <v>Chii chamakaita kugadzirira? [open]</v>
          </cell>
          <cell r="D477" t="str">
            <v>PDQ</v>
          </cell>
          <cell r="G477">
            <v>4</v>
          </cell>
          <cell r="I477" t="str">
            <v>disclosed</v>
          </cell>
          <cell r="J477" t="str">
            <v>all</v>
          </cell>
          <cell r="M477">
            <v>2</v>
          </cell>
          <cell r="O477">
            <v>0</v>
          </cell>
          <cell r="P477">
            <v>0</v>
          </cell>
          <cell r="Q477" t="str">
            <v>no</v>
          </cell>
          <cell r="R477" t="str">
            <v>no</v>
          </cell>
          <cell r="S477" t="str">
            <v>What did you do to prepare? [open]</v>
          </cell>
          <cell r="T477" t="str">
            <v>Chii chamakaita kugadzirira? [open]</v>
          </cell>
        </row>
        <row r="478">
          <cell r="A478" t="str">
            <v>PDQ5</v>
          </cell>
          <cell r="B478" t="str">
            <v>At what age did you start preparing [him/her]?</v>
          </cell>
          <cell r="C478" t="str">
            <v>Makatanga kumugadzirira ava pazera ripi?</v>
          </cell>
          <cell r="D478" t="str">
            <v>PDQ</v>
          </cell>
          <cell r="G478">
            <v>5</v>
          </cell>
          <cell r="I478" t="str">
            <v>disclosed</v>
          </cell>
          <cell r="J478" t="str">
            <v>all</v>
          </cell>
          <cell r="M478">
            <v>2</v>
          </cell>
          <cell r="O478" t="str">
            <v>At what age was [he/she] when you started preparing [him/her]?</v>
          </cell>
          <cell r="P478">
            <v>0</v>
          </cell>
          <cell r="Q478" t="str">
            <v>yes</v>
          </cell>
          <cell r="R478" t="str">
            <v>no</v>
          </cell>
          <cell r="S478" t="str">
            <v>At what age was [he/she] when you started preparing [him/her]?</v>
          </cell>
          <cell r="T478" t="str">
            <v>Makatanga kumugadzirira ava pazera ripi?</v>
          </cell>
        </row>
        <row r="479">
          <cell r="A479" t="str">
            <v>PDQ6</v>
          </cell>
          <cell r="B479" t="str">
            <v>Did you seek help from any family members or friends prior to HIV disclosure?</v>
          </cell>
          <cell r="C479" t="str">
            <v>Makatsvaga rubatsiro here kubva kune chero munhu wemumhuri musati mamuudza paamire paHIV?</v>
          </cell>
          <cell r="D479" t="str">
            <v>PDQ</v>
          </cell>
          <cell r="G479">
            <v>6</v>
          </cell>
          <cell r="H479" t="str">
            <v>yndr</v>
          </cell>
          <cell r="I479" t="str">
            <v>disclosed</v>
          </cell>
          <cell r="J479" t="str">
            <v>all</v>
          </cell>
          <cell r="M479">
            <v>2</v>
          </cell>
          <cell r="O479">
            <v>0</v>
          </cell>
          <cell r="P479" t="str">
            <v xml:space="preserve">Makatsvaga rubatsiro here kubva kune chero vanhu vemumhuri kana shamwari musati mamuudza paamire paHIV? </v>
          </cell>
          <cell r="Q479" t="str">
            <v>no</v>
          </cell>
          <cell r="R479" t="str">
            <v>yes</v>
          </cell>
          <cell r="S479" t="str">
            <v>Did you seek help from any family members or friends prior to HIV disclosure?</v>
          </cell>
          <cell r="T479" t="str">
            <v xml:space="preserve">Makatsvaga rubatsiro here kubva kune chero vanhu vemumhuri kana shamwari musati mamuudza paamire paHIV? </v>
          </cell>
        </row>
        <row r="480">
          <cell r="A480" t="str">
            <v>PDQ7</v>
          </cell>
          <cell r="B480" t="str">
            <v>Did you seek help from any health workers prior to HIV disclosure?</v>
          </cell>
          <cell r="C480" t="str">
            <v>Makatsvaga rubatsiro here kubva kune chero vashandi veutano musati mamuudza paamire paHIV?</v>
          </cell>
          <cell r="D480" t="str">
            <v>PDQ</v>
          </cell>
          <cell r="G480">
            <v>7</v>
          </cell>
          <cell r="H480" t="str">
            <v>yndr</v>
          </cell>
          <cell r="I480" t="str">
            <v>disclosed</v>
          </cell>
          <cell r="J480" t="str">
            <v>all</v>
          </cell>
          <cell r="M480">
            <v>2</v>
          </cell>
          <cell r="O480">
            <v>0</v>
          </cell>
          <cell r="P480">
            <v>0</v>
          </cell>
          <cell r="Q480" t="str">
            <v>no</v>
          </cell>
          <cell r="R480" t="str">
            <v>no</v>
          </cell>
          <cell r="S480" t="str">
            <v>Did you seek help from any health workers prior to HIV disclosure?</v>
          </cell>
          <cell r="T480" t="str">
            <v>Makatsvaga rubatsiro here kubva kune chero vashandi veutano musati mamuudza paamire paHIV?</v>
          </cell>
        </row>
        <row r="481">
          <cell r="A481" t="str">
            <v>PDQ8</v>
          </cell>
          <cell r="B481" t="str">
            <v>In your child's case, was HIV disclosure a "one time thing" or something that happened over time?</v>
          </cell>
          <cell r="C481" t="str">
            <v>Pamwana wenyu, kumuudza paamire paHIV chinhu chakaitika kamwe chete here kana kuti chinhu chakaitika kwenguva yakareba?</v>
          </cell>
          <cell r="D481" t="str">
            <v>PDQ</v>
          </cell>
          <cell r="G481">
            <v>8</v>
          </cell>
          <cell r="H481" t="str">
            <v>process</v>
          </cell>
          <cell r="I481" t="str">
            <v>disclosed</v>
          </cell>
          <cell r="J481" t="str">
            <v>all</v>
          </cell>
          <cell r="M481">
            <v>2</v>
          </cell>
          <cell r="O481">
            <v>0</v>
          </cell>
          <cell r="P481" t="str">
            <v>Panyaya yemwana wenyu, kumuudza paamire paHIV chinhu chakaitika kamwe chete here kana kuti chinhu chakaitika kwenguva yakareba?</v>
          </cell>
          <cell r="Q481" t="str">
            <v>no</v>
          </cell>
          <cell r="R481" t="str">
            <v>yes</v>
          </cell>
          <cell r="S481" t="str">
            <v>In your child's case, was HIV disclosure a "one time thing" or something that happened over time?</v>
          </cell>
          <cell r="T481" t="str">
            <v>Panyaya yemwana wenyu, kumuudza paamire paHIV chinhu chakaitika kamwe chete here kana kuti chinhu chakaitika kwenguva yakareba?</v>
          </cell>
        </row>
        <row r="482">
          <cell r="A482" t="str">
            <v>PDQ9</v>
          </cell>
          <cell r="B482" t="str">
            <v>Did you make a plan for how you or someone else would tell your child about [his/her] illness?</v>
          </cell>
          <cell r="C482" t="str">
            <v>Pane hurongwa hwamakaita here hwekuti imimi kana mumwe munhu angaudze sei mwana wenyu maererano nezveurwere hwake?</v>
          </cell>
          <cell r="D482" t="str">
            <v>PDQ</v>
          </cell>
          <cell r="G482">
            <v>9</v>
          </cell>
          <cell r="H482" t="str">
            <v>yndr</v>
          </cell>
          <cell r="I482" t="str">
            <v>disclosed</v>
          </cell>
          <cell r="J482" t="str">
            <v>all</v>
          </cell>
          <cell r="M482">
            <v>2</v>
          </cell>
          <cell r="O482" t="str">
            <v>Did you make a plan for how you or someone else would tell your child about [his/her] status?</v>
          </cell>
          <cell r="P482" t="str">
            <v>Pane hurongwa hwamakaita here hwekuti imimi kana mumwewo munhu angaudze sei mwana wenyu maererano nepaamire?</v>
          </cell>
          <cell r="Q482" t="str">
            <v>yes</v>
          </cell>
          <cell r="R482" t="str">
            <v>yes</v>
          </cell>
          <cell r="S482" t="str">
            <v>Did you make a plan for how you or someone else would tell your child about [his/her] status?</v>
          </cell>
          <cell r="T482" t="str">
            <v>Pane hurongwa hwamakaita here hwekuti imimi kana mumwewo munhu angaudze sei mwana wenyu maererano nepaamire?</v>
          </cell>
        </row>
        <row r="483">
          <cell r="A483" t="str">
            <v>PDQ10</v>
          </cell>
          <cell r="B483" t="str">
            <v>Did you pick a specific day for your child to learn [his/her] HIV status?</v>
          </cell>
          <cell r="C483" t="str">
            <v>Makasarudza zuva rimwe chete here rekuti mwana wenyu azive paamire paHIV?</v>
          </cell>
          <cell r="D483" t="str">
            <v>PDQ</v>
          </cell>
          <cell r="G483">
            <v>10</v>
          </cell>
          <cell r="H483" t="str">
            <v>yndr</v>
          </cell>
          <cell r="I483" t="str">
            <v>disclosed</v>
          </cell>
          <cell r="J483" t="str">
            <v>all</v>
          </cell>
          <cell r="M483">
            <v>2</v>
          </cell>
          <cell r="O483">
            <v>0</v>
          </cell>
          <cell r="P483" t="str">
            <v>Makasarudza zuva here rekuti mwana wenyu azive paamire paHIV?</v>
          </cell>
          <cell r="Q483" t="str">
            <v>no</v>
          </cell>
          <cell r="R483" t="str">
            <v>yes</v>
          </cell>
          <cell r="S483" t="str">
            <v>Did you pick a specific day for your child to learn [his/her] HIV status?</v>
          </cell>
          <cell r="T483" t="str">
            <v>Makasarudza zuva here rekuti mwana wenyu azive paamire paHIV?</v>
          </cell>
        </row>
        <row r="484">
          <cell r="A484" t="str">
            <v>PDQ11</v>
          </cell>
          <cell r="B484" t="str">
            <v>Did the HIV disclosure take place on this day?</v>
          </cell>
          <cell r="C484" t="str">
            <v>Kumuudza paamire paHIV kwakaitika musi uyu here?</v>
          </cell>
          <cell r="D484" t="str">
            <v>PDQ</v>
          </cell>
          <cell r="G484">
            <v>11</v>
          </cell>
          <cell r="H484" t="str">
            <v>disclosureDay</v>
          </cell>
          <cell r="I484" t="str">
            <v>disclosed</v>
          </cell>
          <cell r="J484" t="str">
            <v>all</v>
          </cell>
          <cell r="M484">
            <v>2</v>
          </cell>
          <cell r="O484">
            <v>0</v>
          </cell>
          <cell r="P484">
            <v>0</v>
          </cell>
          <cell r="Q484" t="str">
            <v>no</v>
          </cell>
          <cell r="R484" t="str">
            <v>no</v>
          </cell>
          <cell r="S484" t="str">
            <v>Did the HIV disclosure take place on this day?</v>
          </cell>
          <cell r="T484" t="str">
            <v>Kumuudza paamire paHIV kwakaitika musi uyu here?</v>
          </cell>
        </row>
        <row r="485">
          <cell r="A485" t="str">
            <v>PDQ12</v>
          </cell>
          <cell r="B485" t="str">
            <v>Overall, how would you rate YOUR overall disclosure experience?</v>
          </cell>
          <cell r="C485" t="str">
            <v>Muchitarisa maitikiro azvakaita, mungati imi kumuudza paamire paHIV kwose zvako kwainge kwakadii KWAMURI IMI?</v>
          </cell>
          <cell r="D485" t="str">
            <v>PDQ</v>
          </cell>
          <cell r="G485">
            <v>12</v>
          </cell>
          <cell r="H485" t="str">
            <v>disclosureExperience</v>
          </cell>
          <cell r="I485" t="str">
            <v>disclosed</v>
          </cell>
          <cell r="J485" t="str">
            <v>all</v>
          </cell>
          <cell r="M485">
            <v>2</v>
          </cell>
          <cell r="O485">
            <v>0</v>
          </cell>
          <cell r="P485" t="str">
            <v>Muchifunga pamusoro pezvose hazvo, mungati kumuudza paamire pa HIV kwose zvako kwainge kwakadii KWAMURI IMI?</v>
          </cell>
          <cell r="Q485" t="str">
            <v>no</v>
          </cell>
          <cell r="R485" t="str">
            <v>yes</v>
          </cell>
          <cell r="S485" t="str">
            <v>Overall, how would you rate YOUR overall disclosure experience?</v>
          </cell>
          <cell r="T485" t="str">
            <v>Muchifunga pamusoro pezvose hazvo, mungati kumuudza paamire pa HIV kwose zvako kwainge kwakadii KWAMURI IMI?</v>
          </cell>
        </row>
        <row r="486">
          <cell r="A486" t="str">
            <v>PDQ13</v>
          </cell>
          <cell r="B486" t="str">
            <v>Overall, how would you rate YOUR CHILD'S disclosure experience?</v>
          </cell>
          <cell r="C486" t="str">
            <v>Muchitarisa maitikiro azvakaita, mungati imi kumuudza paamire paHIV kwose zvako kwainge kwakadii KUMWANA WENYU?</v>
          </cell>
          <cell r="D486" t="str">
            <v>PDQ</v>
          </cell>
          <cell r="G486">
            <v>13</v>
          </cell>
          <cell r="H486" t="str">
            <v>disclosureExperience</v>
          </cell>
          <cell r="I486" t="str">
            <v>disclosed</v>
          </cell>
          <cell r="J486" t="str">
            <v>all</v>
          </cell>
          <cell r="M486">
            <v>2</v>
          </cell>
          <cell r="O486">
            <v>0</v>
          </cell>
          <cell r="P486" t="str">
            <v>Muchifunga pamusoro pezvose hazvo, mungati imi kumuudza paamire paHIV kwose zvako kwainge kwakadii KUMWANA WENYU?</v>
          </cell>
          <cell r="Q486" t="str">
            <v>no</v>
          </cell>
          <cell r="R486" t="str">
            <v>yes</v>
          </cell>
          <cell r="S486" t="str">
            <v>Overall, how would you rate YOUR CHILD'S disclosure experience?</v>
          </cell>
          <cell r="T486" t="str">
            <v>Muchifunga pamusoro pezvose hazvo, mungati imi kumuudza paamire paHIV kwose zvako kwainge kwakadii KUMWANA WENYU?</v>
          </cell>
        </row>
        <row r="487">
          <cell r="A487" t="str">
            <v>PDQ14</v>
          </cell>
          <cell r="B487" t="str">
            <v>Did your child get angry?</v>
          </cell>
          <cell r="C487" t="str">
            <v>Mwana wenyu akashatirwa here?</v>
          </cell>
          <cell r="D487" t="str">
            <v>PDQ</v>
          </cell>
          <cell r="G487">
            <v>14</v>
          </cell>
          <cell r="H487" t="str">
            <v>reaction</v>
          </cell>
          <cell r="I487" t="str">
            <v>disclosed</v>
          </cell>
          <cell r="J487" t="str">
            <v>all</v>
          </cell>
          <cell r="M487">
            <v>2</v>
          </cell>
          <cell r="O487">
            <v>0</v>
          </cell>
          <cell r="P487">
            <v>0</v>
          </cell>
          <cell r="Q487" t="str">
            <v>no</v>
          </cell>
          <cell r="R487" t="str">
            <v>no</v>
          </cell>
          <cell r="S487" t="str">
            <v>Did your child get angry?</v>
          </cell>
          <cell r="T487" t="str">
            <v>Mwana wenyu akashatirwa here?</v>
          </cell>
        </row>
        <row r="488">
          <cell r="A488" t="str">
            <v>PDQ15</v>
          </cell>
          <cell r="B488" t="str">
            <v>How long did this last?</v>
          </cell>
          <cell r="C488" t="str">
            <v>Izvi zvakatora nguva yakareba zvakadii?</v>
          </cell>
          <cell r="D488" t="str">
            <v>PDQ</v>
          </cell>
          <cell r="G488">
            <v>15</v>
          </cell>
          <cell r="H488" t="str">
            <v>reactionTime</v>
          </cell>
          <cell r="I488" t="str">
            <v>disclosed</v>
          </cell>
          <cell r="J488" t="str">
            <v>all</v>
          </cell>
          <cell r="M488">
            <v>2</v>
          </cell>
          <cell r="O488">
            <v>0</v>
          </cell>
          <cell r="P488">
            <v>0</v>
          </cell>
          <cell r="Q488" t="str">
            <v>no</v>
          </cell>
          <cell r="R488" t="str">
            <v>no</v>
          </cell>
          <cell r="S488" t="str">
            <v>How long did this last?</v>
          </cell>
          <cell r="T488" t="str">
            <v>Izvi zvakatora nguva yakareba zvakadii?</v>
          </cell>
        </row>
        <row r="489">
          <cell r="A489" t="str">
            <v>PDQ16</v>
          </cell>
          <cell r="B489" t="str">
            <v>Did your child get sad?</v>
          </cell>
          <cell r="C489" t="str">
            <v>Mwana wenyu akasuwa here?</v>
          </cell>
          <cell r="D489" t="str">
            <v>PDQ</v>
          </cell>
          <cell r="G489">
            <v>16</v>
          </cell>
          <cell r="H489" t="str">
            <v>reaction</v>
          </cell>
          <cell r="I489" t="str">
            <v>disclosed</v>
          </cell>
          <cell r="J489" t="str">
            <v>all</v>
          </cell>
          <cell r="M489">
            <v>2</v>
          </cell>
          <cell r="O489">
            <v>0</v>
          </cell>
          <cell r="P489">
            <v>0</v>
          </cell>
          <cell r="Q489" t="str">
            <v>no</v>
          </cell>
          <cell r="R489" t="str">
            <v>no</v>
          </cell>
          <cell r="S489" t="str">
            <v>Did your child get sad?</v>
          </cell>
          <cell r="T489" t="str">
            <v>Mwana wenyu akasuwa here?</v>
          </cell>
        </row>
        <row r="490">
          <cell r="A490" t="str">
            <v>PDQ17</v>
          </cell>
          <cell r="B490" t="str">
            <v>How long did this last?</v>
          </cell>
          <cell r="C490" t="str">
            <v>Izvi zvakatora nguva yakareba zvakadii?</v>
          </cell>
          <cell r="D490" t="str">
            <v>PDQ</v>
          </cell>
          <cell r="G490">
            <v>17</v>
          </cell>
          <cell r="H490" t="str">
            <v>reactionTime</v>
          </cell>
          <cell r="I490" t="str">
            <v>disclosed</v>
          </cell>
          <cell r="J490" t="str">
            <v>all</v>
          </cell>
          <cell r="M490">
            <v>2</v>
          </cell>
          <cell r="O490">
            <v>0</v>
          </cell>
          <cell r="P490">
            <v>0</v>
          </cell>
          <cell r="Q490" t="str">
            <v>no</v>
          </cell>
          <cell r="R490" t="str">
            <v>no</v>
          </cell>
          <cell r="S490" t="str">
            <v>How long did this last?</v>
          </cell>
          <cell r="T490" t="str">
            <v>Izvi zvakatora nguva yakareba zvakadii?</v>
          </cell>
        </row>
        <row r="491">
          <cell r="A491" t="str">
            <v>PDQ18</v>
          </cell>
          <cell r="B491" t="str">
            <v>Did your child ask questions?</v>
          </cell>
          <cell r="C491" t="str">
            <v>Mwana wenyu akabvunza mibvunzo here?</v>
          </cell>
          <cell r="D491" t="str">
            <v>PDQ</v>
          </cell>
          <cell r="G491">
            <v>18</v>
          </cell>
          <cell r="H491" t="str">
            <v>reaction</v>
          </cell>
          <cell r="I491" t="str">
            <v>disclosed</v>
          </cell>
          <cell r="J491" t="str">
            <v>all</v>
          </cell>
          <cell r="M491">
            <v>2</v>
          </cell>
          <cell r="O491">
            <v>0</v>
          </cell>
          <cell r="P491">
            <v>0</v>
          </cell>
          <cell r="Q491" t="str">
            <v>no</v>
          </cell>
          <cell r="R491" t="str">
            <v>no</v>
          </cell>
          <cell r="S491" t="str">
            <v>Did your child ask questions?</v>
          </cell>
          <cell r="T491" t="str">
            <v>Mwana wenyu akabvunza mibvunzo here?</v>
          </cell>
        </row>
        <row r="492">
          <cell r="A492" t="str">
            <v>PDQ19</v>
          </cell>
          <cell r="B492" t="str">
            <v>How long did this last?</v>
          </cell>
          <cell r="C492" t="str">
            <v>Izvi zvakatora nguva yakareba zvakadii?</v>
          </cell>
          <cell r="D492" t="str">
            <v>PDQ</v>
          </cell>
          <cell r="G492">
            <v>19</v>
          </cell>
          <cell r="H492" t="str">
            <v>reactionTime</v>
          </cell>
          <cell r="I492" t="str">
            <v>disclosed</v>
          </cell>
          <cell r="J492" t="str">
            <v>all</v>
          </cell>
          <cell r="M492">
            <v>2</v>
          </cell>
          <cell r="O492">
            <v>0</v>
          </cell>
          <cell r="P492">
            <v>0</v>
          </cell>
          <cell r="Q492" t="str">
            <v>no</v>
          </cell>
          <cell r="R492" t="str">
            <v>no</v>
          </cell>
          <cell r="S492" t="str">
            <v>How long did this last?</v>
          </cell>
          <cell r="T492" t="str">
            <v>Izvi zvakatora nguva yakareba zvakadii?</v>
          </cell>
        </row>
        <row r="493">
          <cell r="A493" t="str">
            <v>PDQ20</v>
          </cell>
          <cell r="B493" t="str">
            <v>Has your child accepted [his/her] status?</v>
          </cell>
          <cell r="C493" t="str">
            <v>Mwana wenyu agamuchira here kuti ane HIV?</v>
          </cell>
          <cell r="D493" t="str">
            <v>PDQ</v>
          </cell>
          <cell r="G493">
            <v>20</v>
          </cell>
          <cell r="H493" t="str">
            <v>yndr</v>
          </cell>
          <cell r="I493" t="str">
            <v>disclosed</v>
          </cell>
          <cell r="J493" t="str">
            <v>all</v>
          </cell>
          <cell r="M493">
            <v>2</v>
          </cell>
          <cell r="O493">
            <v>0</v>
          </cell>
          <cell r="P493" t="str">
            <v>Mwana wenyu akamuchira here paamire maererano ne HIV?</v>
          </cell>
          <cell r="Q493" t="str">
            <v>no</v>
          </cell>
          <cell r="R493" t="str">
            <v>yes</v>
          </cell>
          <cell r="S493" t="str">
            <v>Has your child accepted [his/her] status?</v>
          </cell>
          <cell r="T493" t="str">
            <v>Mwana wenyu akamuchira here paamire maererano ne HIV?</v>
          </cell>
        </row>
        <row r="494">
          <cell r="A494" t="str">
            <v>PDQ21</v>
          </cell>
          <cell r="B494" t="str">
            <v>How long did it take for your child to accept [his/her] status?</v>
          </cell>
          <cell r="C494" t="str">
            <v>Zvakatora nguva yakareba zvakadii kuti mwana wenyu agamuchire paamire?</v>
          </cell>
          <cell r="D494" t="str">
            <v>PDQ</v>
          </cell>
          <cell r="G494">
            <v>21</v>
          </cell>
          <cell r="H494" t="str">
            <v>acceptTime</v>
          </cell>
          <cell r="I494" t="str">
            <v>disclosed</v>
          </cell>
          <cell r="J494" t="str">
            <v>all</v>
          </cell>
          <cell r="M494">
            <v>2</v>
          </cell>
          <cell r="O494">
            <v>0</v>
          </cell>
          <cell r="P494">
            <v>0</v>
          </cell>
          <cell r="Q494" t="str">
            <v>no</v>
          </cell>
          <cell r="R494" t="str">
            <v>no</v>
          </cell>
          <cell r="S494" t="str">
            <v>How long did it take for your child to accept [his/her] status?</v>
          </cell>
          <cell r="T494" t="str">
            <v>Zvakatora nguva yakareba zvakadii kuti mwana wenyu agamuchire paamire?</v>
          </cell>
        </row>
        <row r="495">
          <cell r="A495" t="str">
            <v>PDQ22</v>
          </cell>
          <cell r="B495" t="str">
            <v>Looking back, do you think disclosure was a good thing for your child?</v>
          </cell>
          <cell r="C495" t="str">
            <v>Muchirangarira zvakaitika, munofunga kuti kuudza mwana wenyu nezvekuve kwake nehutachiwana hweHIV chaiva chinhu chakamunakira here?</v>
          </cell>
          <cell r="D495" t="str">
            <v>PDQ</v>
          </cell>
          <cell r="G495">
            <v>22</v>
          </cell>
          <cell r="H495" t="str">
            <v>yndr</v>
          </cell>
          <cell r="I495" t="str">
            <v>disclosed</v>
          </cell>
          <cell r="J495" t="str">
            <v>all</v>
          </cell>
          <cell r="M495">
            <v>2</v>
          </cell>
          <cell r="O495">
            <v>0</v>
          </cell>
          <cell r="P495">
            <v>0</v>
          </cell>
          <cell r="Q495" t="str">
            <v>no</v>
          </cell>
          <cell r="R495" t="str">
            <v>no</v>
          </cell>
          <cell r="S495" t="str">
            <v>Looking back, do you think disclosure was a good thing for your child?</v>
          </cell>
          <cell r="T495" t="str">
            <v>Muchirangarira zvakaitika, munofunga kuti kuudza mwana wenyu nezvekuve kwake nehutachiwana hweHIV chaiva chinhu chakamunakira here?</v>
          </cell>
        </row>
        <row r="496">
          <cell r="A496" t="str">
            <v>PDQ23</v>
          </cell>
          <cell r="B496" t="str">
            <v>Looking back, do you think your child learned about [his/her] illness at a good age?</v>
          </cell>
          <cell r="C496" t="str">
            <v>Muchirangarira zvakaitika, munofunga mwana wenyu akaziva nezveurwere hwake pazera rakanaka here?</v>
          </cell>
          <cell r="D496" t="str">
            <v>PDQ</v>
          </cell>
          <cell r="G496">
            <v>23</v>
          </cell>
          <cell r="H496" t="str">
            <v>goodAge</v>
          </cell>
          <cell r="I496" t="str">
            <v>disclosed</v>
          </cell>
          <cell r="J496" t="str">
            <v>all</v>
          </cell>
          <cell r="M496">
            <v>2</v>
          </cell>
          <cell r="O496" t="str">
            <v>Looking back, do you think your child learned about [his/her] status at a good age?</v>
          </cell>
          <cell r="P496" t="str">
            <v>Muchirangarira zvakaitika, munofunga mwana wenyu akaziva paamire pazera rakanaka here?</v>
          </cell>
          <cell r="Q496" t="str">
            <v>yes</v>
          </cell>
          <cell r="R496" t="str">
            <v>yes</v>
          </cell>
          <cell r="S496" t="str">
            <v>Looking back, do you think your child learned about [his/her] status at a good age?</v>
          </cell>
          <cell r="T496" t="str">
            <v>Muchirangarira zvakaitika, munofunga mwana wenyu akaziva paamire pazera rakanaka here?</v>
          </cell>
        </row>
        <row r="497">
          <cell r="A497" t="str">
            <v>PDQ24</v>
          </cell>
          <cell r="B497" t="str">
            <v>If it were possible to go back in time, would you change anything about how your child learned about [his/her] illness?</v>
          </cell>
          <cell r="C497" t="str">
            <v>Dai zvaikwanisika kudzokera kumashure, pane zvamungashandure here pamaziviro akaita mwana wenyu nezveurwere hwake?</v>
          </cell>
          <cell r="D497" t="str">
            <v>PDQ</v>
          </cell>
          <cell r="G497">
            <v>24</v>
          </cell>
          <cell r="H497" t="str">
            <v>yndr</v>
          </cell>
          <cell r="I497" t="str">
            <v>disclosed</v>
          </cell>
          <cell r="J497" t="str">
            <v>all</v>
          </cell>
          <cell r="M497">
            <v>2</v>
          </cell>
          <cell r="O497" t="str">
            <v>If it were possible to go back in time, would you change anything about how your child learned about [his/her] status?</v>
          </cell>
          <cell r="P497" t="str">
            <v>Dai zvaikwanisika kudzokera kumashure, pane zvamungashandure here pamaziviro akaita mwana wenyu paamire?</v>
          </cell>
          <cell r="Q497" t="str">
            <v>yes</v>
          </cell>
          <cell r="R497" t="str">
            <v>yes</v>
          </cell>
          <cell r="S497" t="str">
            <v>If it were possible to go back in time, would you change anything about how your child learned about [his/her] status?</v>
          </cell>
          <cell r="T497" t="str">
            <v>Dai zvaikwanisika kudzokera kumashure, pane zvamungashandure here pamaziviro akaita mwana wenyu paamire?</v>
          </cell>
        </row>
        <row r="498">
          <cell r="A498" t="str">
            <v>PDQ25</v>
          </cell>
          <cell r="B498" t="str">
            <v>What would you have changed? [open]</v>
          </cell>
          <cell r="C498" t="str">
            <v>Ndezvipi zvamaishandura/Chii chamaishandura?</v>
          </cell>
          <cell r="D498" t="str">
            <v>PDQ</v>
          </cell>
          <cell r="G498">
            <v>25</v>
          </cell>
          <cell r="I498" t="str">
            <v>disclosed</v>
          </cell>
          <cell r="J498" t="str">
            <v>all</v>
          </cell>
          <cell r="M498">
            <v>2</v>
          </cell>
          <cell r="O498" t="str">
            <v>What would you have changed? [open]</v>
          </cell>
          <cell r="P498" t="str">
            <v>Ndezvipi zvamaizoshandura/Chii chamaishandura?</v>
          </cell>
          <cell r="Q498" t="str">
            <v>yes</v>
          </cell>
          <cell r="R498" t="str">
            <v>yes</v>
          </cell>
          <cell r="S498" t="str">
            <v>What would you have changed? [open]</v>
          </cell>
          <cell r="T498" t="str">
            <v>Ndezvipi zvamaizoshandura/Chii chamaishandura?</v>
          </cell>
        </row>
        <row r="499">
          <cell r="A499" t="str">
            <v>PDQ26</v>
          </cell>
          <cell r="B499" t="str">
            <v>Please compare your child's adherence to [his/her] medication during the time before [he/she] learned the truth about [his/her] illness to [his/her] adherence today. Has it gotten worse, better, or stayed the same?</v>
          </cell>
          <cell r="C499" t="str">
            <v>Ndapota enzanisai matorero aiita mwana wenyu mushonga sezvinotarisirwa panguva yaakanga asati ava kuziva chokwadi  naiyezvino paava kuziva chokwadi maererano nezveurwere hwake. Zvanyanya kuipa here, zvavanani kana kuti zvakaramba zvakaita sezvazvaive zviri kare here?</v>
          </cell>
          <cell r="D499" t="str">
            <v>PDQ</v>
          </cell>
          <cell r="G499">
            <v>26</v>
          </cell>
          <cell r="H499" t="str">
            <v>adherence</v>
          </cell>
          <cell r="I499" t="str">
            <v>disclosed</v>
          </cell>
          <cell r="J499" t="str">
            <v>all</v>
          </cell>
          <cell r="M499">
            <v>2</v>
          </cell>
          <cell r="O499" t="str">
            <v>Please compare your child's adherence to [his/her] medication during the time before [he/she] learned the truth about [his/her] status to [his/her] adherence today. Has it gotten worse, better, or stayed the same?</v>
          </cell>
          <cell r="P499" t="str">
            <v>Ndapota enzanisai matorero aiita mwana wenyu mushonga sezvinotarisirwa panguva yaakanga asati ava kuziva chokwadi  naiyezvino paava kuziva chokwadi maererano nepaamire. Zvanyanya kuipa here, zvavanani kana kuti zvakaramba zvakaita sezvazvaive zviri kare here?</v>
          </cell>
          <cell r="Q499" t="str">
            <v>yes</v>
          </cell>
          <cell r="R499" t="str">
            <v>yes</v>
          </cell>
          <cell r="S499" t="str">
            <v>Please compare your child's adherence to [his/her] medication during the time before [he/she] learned the truth about [his/her] status to [his/her] adherence today. Has it gotten worse, better, or stayed the same?</v>
          </cell>
          <cell r="T499" t="str">
            <v>Ndapota enzanisai matorero aiita mwana wenyu mushonga sezvinotarisirwa panguva yaakanga asati ava kuziva chokwadi  naiyezvino paava kuziva chokwadi maererano nepaamire. Zvanyanya kuipa here, zvavanani kana kuti zvakaramba zvakaita sezvazvaive zviri kare here?</v>
          </cell>
        </row>
        <row r="500">
          <cell r="A500" t="str">
            <v>doesKnow16a</v>
          </cell>
          <cell r="B500" t="str">
            <v>How do you know this? [open]</v>
          </cell>
          <cell r="C500" t="str">
            <v>Munozviziva sei? [open]</v>
          </cell>
          <cell r="D500" t="str">
            <v>doesKnow</v>
          </cell>
          <cell r="E500" t="str">
            <v>partial or full disclosure (actual act of)</v>
          </cell>
          <cell r="F500">
            <v>74</v>
          </cell>
          <cell r="G500" t="str">
            <v>16a</v>
          </cell>
          <cell r="I500" t="str">
            <v>all</v>
          </cell>
          <cell r="J500" t="str">
            <v>all</v>
          </cell>
          <cell r="M500">
            <v>2</v>
          </cell>
          <cell r="O500" t="e">
            <v>#N/A</v>
          </cell>
          <cell r="P500" t="e">
            <v>#N/A</v>
          </cell>
          <cell r="Q500" t="str">
            <v>no</v>
          </cell>
          <cell r="R500" t="str">
            <v>no</v>
          </cell>
          <cell r="S500" t="str">
            <v>How do you know this? [open]</v>
          </cell>
          <cell r="T500" t="str">
            <v>Munozviziva sei? [open]</v>
          </cell>
        </row>
        <row r="501">
          <cell r="A501" t="str">
            <v>doesKnow16b</v>
          </cell>
          <cell r="B501" t="str">
            <v>Why do you think that? [open]</v>
          </cell>
          <cell r="C501" t="str">
            <v>Sei muchifunga kudaro? [open]</v>
          </cell>
          <cell r="D501" t="str">
            <v>doesKnow</v>
          </cell>
          <cell r="E501" t="str">
            <v>partial or full disclosure (actual act of)</v>
          </cell>
          <cell r="F501">
            <v>74</v>
          </cell>
          <cell r="G501" t="str">
            <v>16b</v>
          </cell>
          <cell r="I501" t="str">
            <v>all</v>
          </cell>
          <cell r="J501" t="str">
            <v>all</v>
          </cell>
          <cell r="M501">
            <v>2</v>
          </cell>
          <cell r="O501" t="e">
            <v>#N/A</v>
          </cell>
          <cell r="P501" t="e">
            <v>#N/A</v>
          </cell>
          <cell r="Q501" t="str">
            <v>no</v>
          </cell>
          <cell r="R501" t="str">
            <v>no</v>
          </cell>
          <cell r="S501" t="str">
            <v>Why do you think that? [open]</v>
          </cell>
          <cell r="T501" t="str">
            <v>Sei muchifunga kudaro? [open]</v>
          </cell>
        </row>
        <row r="502">
          <cell r="A502" t="str">
            <v>doesKnow16c</v>
          </cell>
          <cell r="B502" t="str">
            <v>Have you ever heard the child talk about themselves as being infected with HIV?</v>
          </cell>
          <cell r="C502" t="str">
            <v>Makambonzwa here mwana wenyu achitaura iye kuti ane HIV?</v>
          </cell>
          <cell r="D502" t="str">
            <v>doesKnow</v>
          </cell>
          <cell r="E502" t="str">
            <v>partial or full disclosure (actual act of)</v>
          </cell>
          <cell r="F502">
            <v>74</v>
          </cell>
          <cell r="G502" t="str">
            <v>16c</v>
          </cell>
          <cell r="H502" t="str">
            <v>ynr</v>
          </cell>
          <cell r="I502" t="str">
            <v>all</v>
          </cell>
          <cell r="J502" t="str">
            <v>all</v>
          </cell>
          <cell r="M502">
            <v>2</v>
          </cell>
          <cell r="O502" t="e">
            <v>#N/A</v>
          </cell>
          <cell r="P502" t="e">
            <v>#N/A</v>
          </cell>
          <cell r="Q502" t="str">
            <v>no</v>
          </cell>
          <cell r="R502" t="str">
            <v>no</v>
          </cell>
          <cell r="S502" t="str">
            <v>Have you ever heard the child talk about themselves as being infected with HIV?</v>
          </cell>
          <cell r="T502" t="str">
            <v>Makambonzwa here mwana wenyu achitaura iye kuti ane HIV?</v>
          </cell>
        </row>
        <row r="503">
          <cell r="A503" t="str">
            <v>doesKnow16d</v>
          </cell>
          <cell r="B503" t="str">
            <v>Just to confirm, you are certain that your child knows that [he/she] is HIV positive? [if the caregiver is unsure, swipe back to correct previous answer]</v>
          </cell>
          <cell r="C503" t="str">
            <v>Kungove nechokwadi, mune chokwadi here kuti mwana wenyu anoziva kuti ane hutachiona hweHIV?</v>
          </cell>
          <cell r="D503" t="str">
            <v>doesKnow</v>
          </cell>
          <cell r="E503" t="str">
            <v>partial or full disclosure (actual act of)</v>
          </cell>
          <cell r="G503" t="str">
            <v>16d</v>
          </cell>
          <cell r="H503" t="str">
            <v>yn</v>
          </cell>
          <cell r="I503" t="str">
            <v>all</v>
          </cell>
          <cell r="J503" t="str">
            <v>all</v>
          </cell>
          <cell r="M503">
            <v>3</v>
          </cell>
          <cell r="O503" t="e">
            <v>#N/A</v>
          </cell>
          <cell r="P503" t="e">
            <v>#N/A</v>
          </cell>
          <cell r="Q503" t="str">
            <v>no</v>
          </cell>
          <cell r="R503" t="str">
            <v>no</v>
          </cell>
          <cell r="S503" t="str">
            <v>Just to confirm, you are certain that your child knows that [he/she] is HIV positive? [if the caregiver is unsure, swipe back to correct previous answer]</v>
          </cell>
          <cell r="T503" t="str">
            <v>Kungove nechokwadi, mune chokwadi here kuti mwana wenyu anoziva kuti ane hutachiona hweHIV?</v>
          </cell>
        </row>
        <row r="504">
          <cell r="A504" t="str">
            <v>MISC99</v>
          </cell>
          <cell r="B504" t="str">
            <v>Earlier I asked you a question about how you are feeling, and you said that you sometimes think of hurting yourself or that you might be better off dead. I want to be sure that you know that there are people who can help you to feel better. May I have your permission to ask your CHASA or someone from BHASO to follow-up with you?</v>
          </cell>
          <cell r="C504" t="str">
            <v>Pane pandambokubvunzai kuti mukunzwa sei mukati dzimwe nguva ndinofunga kuzvikuvadza neimwe nzira kana  kuti zviri nani kufa. Ndinoda kuti muzive kuti pane vanhu vanogona kuti munzwe zviri nani. Ndirikumbirawo mvumo yenyu yekuti ndiudze vanhu veCHASA kana veBHASA kuti vakuteverereyi vachikupayi rubetsero.</v>
          </cell>
          <cell r="D504" t="str">
            <v>MISC</v>
          </cell>
          <cell r="G504">
            <v>99</v>
          </cell>
          <cell r="O504" t="e">
            <v>#N/A</v>
          </cell>
          <cell r="P504" t="e">
            <v>#N/A</v>
          </cell>
          <cell r="Q504" t="str">
            <v>no</v>
          </cell>
          <cell r="R504" t="str">
            <v>no</v>
          </cell>
          <cell r="S504" t="str">
            <v>Earlier I asked you a question about how you are feeling, and you said that you sometimes think of hurting yourself or that you might be better off dead. I want to be sure that you know that there are people who can help you to feel better. May I have your permission to ask your CHASA or someone from BHASO to follow-up with you?</v>
          </cell>
          <cell r="T504" t="str">
            <v>Pane pandambokubvunzai kuti mukunzwa sei mukati dzimwe nguva ndinofunga kuzvikuvadza neimwe nzira kana  kuti zviri nani kufa. Ndinoda kuti muzive kuti pane vanhu vanogona kuti munzwe zviri nani. Ndirikumbirawo mvumo yenyu yekuti ndiudze vanhu veCHASA kana veBHASA kuti vakuteverereyi vachikupayi rubetsero.</v>
          </cell>
        </row>
        <row r="505">
          <cell r="A505" t="str">
            <v>DHS7W111c</v>
          </cell>
          <cell r="B505" t="str">
            <v>[record reading result]</v>
          </cell>
          <cell r="C505" t="str">
            <v>[record reading result]</v>
          </cell>
          <cell r="D505" t="str">
            <v>DHS7W</v>
          </cell>
          <cell r="G505" t="str">
            <v>111c</v>
          </cell>
          <cell r="O505" t="e">
            <v>#N/A</v>
          </cell>
          <cell r="P505" t="e">
            <v>#N/A</v>
          </cell>
          <cell r="Q505" t="str">
            <v>no</v>
          </cell>
          <cell r="R505" t="str">
            <v>no</v>
          </cell>
          <cell r="S505" t="str">
            <v>[record reading result]</v>
          </cell>
          <cell r="T505" t="str">
            <v>[record reading result]</v>
          </cell>
        </row>
        <row r="506">
          <cell r="A506" t="str">
            <v>MISC100</v>
          </cell>
          <cell r="B506" t="str">
            <v>[Please use your judgment and offer words of encouragement if you think this section was particularly difficult.]</v>
          </cell>
          <cell r="C506" t="str">
            <v>[Please use your judgment and offer words of encouragement if you think this section was particularly difficult.]</v>
          </cell>
          <cell r="D506" t="str">
            <v>MISC</v>
          </cell>
          <cell r="G506">
            <v>100</v>
          </cell>
          <cell r="O506" t="e">
            <v>#N/A</v>
          </cell>
          <cell r="P506" t="e">
            <v>#N/A</v>
          </cell>
          <cell r="Q506" t="str">
            <v>no</v>
          </cell>
          <cell r="R506" t="str">
            <v>no</v>
          </cell>
          <cell r="S506" t="str">
            <v>[Please use your judgment and offer words of encouragement if you think this section was particularly difficult.]</v>
          </cell>
          <cell r="T506" t="str">
            <v>[Please use your judgment and offer words of encouragement if you think this section was particularly difficult.]</v>
          </cell>
        </row>
        <row r="507">
          <cell r="A507" t="str">
            <v>MISC20</v>
          </cell>
          <cell r="B507" t="str">
            <v>Do you share parenting responsibilities for this child with anyone else?</v>
          </cell>
          <cell r="C507" t="str">
            <v>Pane mumwe munhu ari kukubatsirai kuchengeta mwana uyu here?</v>
          </cell>
          <cell r="D507" t="str">
            <v>MISC</v>
          </cell>
          <cell r="G507">
            <v>20</v>
          </cell>
          <cell r="O507" t="e">
            <v>#N/A</v>
          </cell>
          <cell r="P507" t="e">
            <v>#N/A</v>
          </cell>
          <cell r="Q507" t="str">
            <v>no</v>
          </cell>
          <cell r="R507" t="str">
            <v>no</v>
          </cell>
          <cell r="S507" t="str">
            <v>Do you share parenting responsibilities for this child with anyone else?</v>
          </cell>
          <cell r="T507" t="str">
            <v>Pane mumwe munhu ari kukubatsirai kuchengeta mwana uyu here?</v>
          </cell>
        </row>
        <row r="508">
          <cell r="A508" t="str">
            <v>MISC21</v>
          </cell>
          <cell r="B508" t="str">
            <v>Did your child learn about their status on the same that YOU learned about your child's status?</v>
          </cell>
          <cell r="C508" t="str">
            <v>Mwana wenyu akaziva nezveStatus yake zuva rimwe chete nemi here?</v>
          </cell>
          <cell r="D508" t="str">
            <v>MISC</v>
          </cell>
          <cell r="G508">
            <v>21</v>
          </cell>
          <cell r="O508" t="e">
            <v>#N/A</v>
          </cell>
          <cell r="P508" t="e">
            <v>#N/A</v>
          </cell>
          <cell r="Q508" t="str">
            <v>no</v>
          </cell>
          <cell r="R508" t="str">
            <v>no</v>
          </cell>
          <cell r="S508" t="str">
            <v>Did your child learn about their status on the same that YOU learned about your child's status?</v>
          </cell>
          <cell r="T508" t="str">
            <v>Mwana wenyu akaziva nezveStatus yake zuva rimwe chete nemi here?</v>
          </cell>
        </row>
        <row r="509">
          <cell r="A509" t="str">
            <v>MISC22</v>
          </cell>
          <cell r="B509" t="str">
            <v>[Confirm with the caregiver that he or she essentially had no time to even think about preparing the child for disclosure. It happened too quickly. If this is wrong, swipe back. If this is correct, confirm by selecting 'yes'.]</v>
          </cell>
          <cell r="C509" t="str">
            <v>[Confirm with the caregiver that he or she essentially had no time to even think about preparing the child for disclosure. It happened too quickly. If this is wrong, swipe back. If this is correct, confirm by selecting 'yes'.]</v>
          </cell>
          <cell r="D509" t="str">
            <v>MISC</v>
          </cell>
          <cell r="G509">
            <v>22</v>
          </cell>
          <cell r="O509" t="e">
            <v>#N/A</v>
          </cell>
          <cell r="P509" t="e">
            <v>#N/A</v>
          </cell>
          <cell r="Q509" t="str">
            <v>no</v>
          </cell>
          <cell r="R509" t="str">
            <v>no</v>
          </cell>
          <cell r="S509" t="str">
            <v>[Confirm with the caregiver that he or she essentially had no time to even think about preparing the child for disclosure. It happened too quickly. If this is wrong, swipe back. If this is correct, confirm by selecting 'yes'.]</v>
          </cell>
          <cell r="T509" t="str">
            <v>[Confirm with the caregiver that he or she essentially had no time to even think about preparing the child for disclosure. It happened too quickly. If this is wrong, swipe back. If this is correct, confirm by selecting 'yes'.]</v>
          </cell>
        </row>
        <row r="510">
          <cell r="A510" t="str">
            <v>MISC23</v>
          </cell>
          <cell r="B510" t="str">
            <v>[Is the caregiver male or female?]</v>
          </cell>
          <cell r="C510" t="str">
            <v>[Is the caregiver male or female?]</v>
          </cell>
          <cell r="D510" t="str">
            <v>MISC</v>
          </cell>
          <cell r="G510">
            <v>23</v>
          </cell>
          <cell r="O510" t="e">
            <v>#N/A</v>
          </cell>
          <cell r="P510" t="e">
            <v>#N/A</v>
          </cell>
          <cell r="Q510" t="str">
            <v>no</v>
          </cell>
          <cell r="R510" t="str">
            <v>no</v>
          </cell>
          <cell r="S510" t="str">
            <v>[Is the caregiver male or female?]</v>
          </cell>
          <cell r="T510" t="str">
            <v>[Is the caregiver male or female?]</v>
          </cell>
        </row>
        <row r="511">
          <cell r="A511" t="str">
            <v>MISC24</v>
          </cell>
          <cell r="B511" t="str">
            <v>How long have you been a primary caregiver for this child? [enter years]</v>
          </cell>
          <cell r="C511" t="str">
            <v>How long have you been a primary caregiver for this child? [enter years]</v>
          </cell>
          <cell r="D511" t="str">
            <v>MISC</v>
          </cell>
          <cell r="G511">
            <v>24</v>
          </cell>
          <cell r="O511" t="e">
            <v>#N/A</v>
          </cell>
          <cell r="P511" t="e">
            <v>#N/A</v>
          </cell>
          <cell r="Q511" t="str">
            <v>no</v>
          </cell>
          <cell r="R511" t="str">
            <v>no</v>
          </cell>
          <cell r="S511" t="str">
            <v>How long have you been a primary caregiver for this child? [enter years]</v>
          </cell>
          <cell r="T511" t="str">
            <v>How long have you been a primary caregiver for this child? [enter years]</v>
          </cell>
        </row>
        <row r="512">
          <cell r="A512" t="str">
            <v>MISC25</v>
          </cell>
          <cell r="B512" t="str">
            <v>Do you still live in the same household as you did in June/July?</v>
          </cell>
          <cell r="C512" t="str">
            <v>Muchiri kugara pamusha umwechete wamaigara muna June/ July?</v>
          </cell>
          <cell r="D512" t="str">
            <v>MISC</v>
          </cell>
          <cell r="G512">
            <v>25</v>
          </cell>
          <cell r="O512" t="e">
            <v>#N/A</v>
          </cell>
          <cell r="P512" t="e">
            <v>#N/A</v>
          </cell>
          <cell r="Q512" t="str">
            <v>no</v>
          </cell>
          <cell r="R512" t="str">
            <v>no</v>
          </cell>
          <cell r="S512" t="str">
            <v>Do you still live in the same household as you did in June/July?</v>
          </cell>
          <cell r="T512" t="str">
            <v>Muchiri kugara pamusha umwechete wamaigara muna June/ July?</v>
          </cell>
        </row>
        <row r="513">
          <cell r="A513" t="str">
            <v>MISC26</v>
          </cell>
          <cell r="B513" t="str">
            <v>In the last survey you reported that you were ${mBase}. Has there been any change in your marital status since we talked with you in June/July?</v>
          </cell>
          <cell r="C513" t="str">
            <v>Muhurukuro dzatakamboita nemi makatizivisa kuti ${mBase}. Pane here shanduko muwanano yenyu kubvira patapedzisira kutawura nemi muna June /July?</v>
          </cell>
          <cell r="D513" t="str">
            <v>MISC</v>
          </cell>
          <cell r="G513">
            <v>26</v>
          </cell>
          <cell r="O513" t="e">
            <v>#N/A</v>
          </cell>
          <cell r="P513" t="e">
            <v>#N/A</v>
          </cell>
          <cell r="Q513" t="str">
            <v>no</v>
          </cell>
          <cell r="R513" t="str">
            <v>no</v>
          </cell>
          <cell r="S513" t="str">
            <v>In the last survey you reported that you were ${mBase}. Has there been any change in your marital status since we talked with you in June/July?</v>
          </cell>
          <cell r="T513" t="str">
            <v>Muhurukuro dzatakamboita nemi makatizivisa kuti ${mBase}. Pane here shanduko muwanano yenyu kubvira patapedzisira kutawura nemi muna June /July?</v>
          </cell>
        </row>
        <row r="514">
          <cell r="A514" t="str">
            <v>doesKnow6mo</v>
          </cell>
          <cell r="B514" t="str">
            <v>When we talked with you in June/July, you said that ${childName} did NOT know that he/she is HIV positive. I'm going to ask you a few follow-up questions about what ${childName} knows and does not know TODAY.</v>
          </cell>
          <cell r="C514" t="str">
            <v>Pataka tawura nemi muna June/July makatawura kuti ${childName} haazive kuti ari HIV positive. Ndave kuda kukubvunzai mibvunzo mishoma yakanangana nezvinozivikanwa uye zvisingazivikanwe na ${childName} nhasi?</v>
          </cell>
          <cell r="D514" t="str">
            <v>doesKnow</v>
          </cell>
          <cell r="G514" t="str">
            <v>6mo</v>
          </cell>
          <cell r="O514" t="e">
            <v>#N/A</v>
          </cell>
          <cell r="P514" t="e">
            <v>#N/A</v>
          </cell>
          <cell r="Q514" t="str">
            <v>no</v>
          </cell>
          <cell r="R514" t="str">
            <v>no</v>
          </cell>
          <cell r="S514" t="str">
            <v>When we talked with you in June/July, you said that ${childName} did NOT know that he/she is HIV positive. I'm going to ask you a few follow-up questions about what ${childName} knows and does not know TODAY.</v>
          </cell>
          <cell r="T514" t="str">
            <v>Pataka tawura nemi muna June/July makatawura kuti ${childName} haazive kuti ari HIV positive. Ndave kuda kukubvunzai mibvunzo mishoma yakanangana nezvinozivikanwa uye zvisingazivikanwe na ${childName} nhasi?</v>
          </cell>
        </row>
        <row r="515">
          <cell r="A515" t="str">
            <v>doesKnow15When</v>
          </cell>
          <cell r="B515" t="str">
            <v>When did your child learn this information?</v>
          </cell>
          <cell r="C515" t="str">
            <v>Mwana wenyu akaziva izvi rinhi?</v>
          </cell>
          <cell r="D515" t="str">
            <v>doesKnow</v>
          </cell>
          <cell r="G515" t="str">
            <v>15When</v>
          </cell>
          <cell r="O515" t="e">
            <v>#N/A</v>
          </cell>
          <cell r="P515" t="e">
            <v>#N/A</v>
          </cell>
          <cell r="Q515" t="str">
            <v>no</v>
          </cell>
          <cell r="R515" t="str">
            <v>no</v>
          </cell>
          <cell r="S515" t="str">
            <v>When did your child learn this information?</v>
          </cell>
          <cell r="T515" t="str">
            <v>Mwana wenyu akaziva izvi rinhi?</v>
          </cell>
        </row>
        <row r="516">
          <cell r="A516" t="str">
            <v>doesKnow19When</v>
          </cell>
          <cell r="B516" t="str">
            <v>When did your child learn this information?</v>
          </cell>
          <cell r="C516" t="str">
            <v>Mwana wenyu akaziva izvi rinhi?</v>
          </cell>
          <cell r="D516" t="str">
            <v>doesKnow</v>
          </cell>
          <cell r="G516" t="str">
            <v>19When</v>
          </cell>
          <cell r="O516" t="e">
            <v>#N/A</v>
          </cell>
          <cell r="P516" t="e">
            <v>#N/A</v>
          </cell>
          <cell r="Q516" t="str">
            <v>no</v>
          </cell>
          <cell r="R516" t="str">
            <v>no</v>
          </cell>
          <cell r="S516" t="str">
            <v>When did your child learn this information?</v>
          </cell>
          <cell r="T516" t="str">
            <v>Mwana wenyu akaziva izvi rinhi?</v>
          </cell>
        </row>
        <row r="517">
          <cell r="A517" t="str">
            <v>doesKnow23When</v>
          </cell>
          <cell r="B517" t="str">
            <v>When did your child learn this information?</v>
          </cell>
          <cell r="C517" t="str">
            <v>Mwana wenyu akaziva izvi rinhi?</v>
          </cell>
          <cell r="D517" t="str">
            <v>doesKnow</v>
          </cell>
          <cell r="G517" t="str">
            <v>23When</v>
          </cell>
          <cell r="O517" t="e">
            <v>#N/A</v>
          </cell>
          <cell r="P517" t="e">
            <v>#N/A</v>
          </cell>
          <cell r="Q517" t="str">
            <v>no</v>
          </cell>
          <cell r="R517" t="str">
            <v>no</v>
          </cell>
          <cell r="S517" t="str">
            <v>When did your child learn this information?</v>
          </cell>
          <cell r="T517" t="str">
            <v>Mwana wenyu akaziva izvi rinhi?</v>
          </cell>
        </row>
        <row r="518">
          <cell r="A518" t="str">
            <v>doesKnow27When</v>
          </cell>
          <cell r="B518" t="str">
            <v>When did your child learn this information?</v>
          </cell>
          <cell r="C518" t="str">
            <v>Mwana wenyu akaziva izvi rinhi?</v>
          </cell>
          <cell r="D518" t="str">
            <v>doesKnow</v>
          </cell>
          <cell r="G518" t="str">
            <v>27When</v>
          </cell>
          <cell r="O518" t="e">
            <v>#N/A</v>
          </cell>
          <cell r="P518" t="e">
            <v>#N/A</v>
          </cell>
          <cell r="Q518" t="str">
            <v>no</v>
          </cell>
          <cell r="R518" t="str">
            <v>no</v>
          </cell>
          <cell r="S518" t="str">
            <v>When did your child learn this information?</v>
          </cell>
          <cell r="T518" t="str">
            <v>Mwana wenyu akaziva izvi rinhi?</v>
          </cell>
        </row>
        <row r="519">
          <cell r="A519" t="str">
            <v>doesKnow12now</v>
          </cell>
          <cell r="B519" t="str">
            <v>Previously, you said that ${childName} ${dk12} that [he/she] has some type of medical condition that requires ongoing treatment. How about now? Does [he/she] know that [he/she] has some type of medical condition that requires ongoing treatment?</v>
          </cell>
          <cell r="C519" t="str">
            <v>Muhurukuro dzatakamboita makati ${childName} ${dk12} kuti ane hurwere hunoda kuti arambe achinwa mapiritsi nemushonga. Ko izvezvi? Anoziva here kuti ane urwere hunoda kuti munhu arambe achingonwa mapiritsi/mushonga?</v>
          </cell>
          <cell r="D519" t="str">
            <v>doesKnow</v>
          </cell>
          <cell r="G519" t="str">
            <v>12now</v>
          </cell>
          <cell r="O519" t="e">
            <v>#N/A</v>
          </cell>
          <cell r="P519" t="e">
            <v>#N/A</v>
          </cell>
          <cell r="Q519" t="str">
            <v>no</v>
          </cell>
          <cell r="R519" t="str">
            <v>no</v>
          </cell>
          <cell r="S519" t="str">
            <v>Previously, you said that ${childName} ${dk12} that [he/she] has some type of medical condition that requires ongoing treatment. How about now? Does [he/she] know that [he/she] has some type of medical condition that requires ongoing treatment?</v>
          </cell>
          <cell r="T519" t="str">
            <v>Muhurukuro dzatakamboita makati ${childName} ${dk12} kuti ane hurwere hunoda kuti arambe achinwa mapiritsi nemushonga. Ko izvezvi? Anoziva here kuti ane urwere hunoda kuti munhu arambe achingonwa mapiritsi/mushonga?</v>
          </cell>
        </row>
        <row r="520">
          <cell r="A520" t="str">
            <v>doesKnow16now</v>
          </cell>
          <cell r="B520" t="str">
            <v>Previously, you said that ${childName} ${dk16} that the medical condition [he/she] has is called HIV. How about now? Does [he/she] know that the medical condition [he/she] has is called HIV?</v>
          </cell>
          <cell r="C520" t="str">
            <v>Patakaita hurukuro makati ${childName} ${dk16} kuti hurwere hwaainahwo hunonzi HIV. Ko izvezvi? Anoziva here kuti urwere hwaanahwo hunonzi HIV?</v>
          </cell>
          <cell r="D520" t="str">
            <v>doesKnow</v>
          </cell>
          <cell r="G520" t="str">
            <v>16now</v>
          </cell>
          <cell r="O520" t="e">
            <v>#N/A</v>
          </cell>
          <cell r="P520" t="e">
            <v>#N/A</v>
          </cell>
          <cell r="Q520" t="str">
            <v>no</v>
          </cell>
          <cell r="R520" t="str">
            <v>no</v>
          </cell>
          <cell r="S520" t="str">
            <v>Previously, you said that ${childName} ${dk16} that the medical condition [he/she] has is called HIV. How about now? Does [he/she] know that the medical condition [he/she] has is called HIV?</v>
          </cell>
          <cell r="T520" t="str">
            <v>Patakaita hurukuro makati ${childName} ${dk16} kuti hurwere hwaainahwo hunonzi HIV. Ko izvezvi? Anoziva here kuti urwere hwaanahwo hunonzi HIV?</v>
          </cell>
        </row>
        <row r="521">
          <cell r="A521" t="str">
            <v>MISC27</v>
          </cell>
          <cell r="B521" t="str">
            <v>Do you still live in the same household as you did in February?</v>
          </cell>
          <cell r="C521" t="str">
            <v>Muchiri kugara pamusha umwechete wamaigara muna February?</v>
          </cell>
          <cell r="D521" t="str">
            <v>MISC</v>
          </cell>
          <cell r="G521">
            <v>27</v>
          </cell>
          <cell r="O521" t="e">
            <v>#N/A</v>
          </cell>
          <cell r="P521" t="e">
            <v>#N/A</v>
          </cell>
          <cell r="Q521" t="str">
            <v>no</v>
          </cell>
          <cell r="R521" t="str">
            <v>no</v>
          </cell>
          <cell r="S521" t="str">
            <v>Do you still live in the same household as you did in February?</v>
          </cell>
          <cell r="T521" t="str">
            <v>Muchiri kugara pamusha umwechete wamaigara muna February?</v>
          </cell>
        </row>
        <row r="522">
          <cell r="A522" t="str">
            <v>MISC28</v>
          </cell>
          <cell r="B522" t="str">
            <v>In the last survey you reported that you were ${mMid}. Has there been any change in your marital status since we talked with you in February?</v>
          </cell>
          <cell r="C522" t="str">
            <v>Muhurukuro dzatakamboita nemi makatizivisa kuti ${mMid}. Pane here shanduko muwanano yenyu kubvira patapedzisira kutawura nemi muna February?</v>
          </cell>
          <cell r="D522" t="str">
            <v>MISC</v>
          </cell>
          <cell r="G522">
            <v>28</v>
          </cell>
          <cell r="O522" t="e">
            <v>#N/A</v>
          </cell>
          <cell r="P522" t="e">
            <v>#N/A</v>
          </cell>
          <cell r="Q522" t="str">
            <v>no</v>
          </cell>
          <cell r="R522" t="str">
            <v>no</v>
          </cell>
          <cell r="S522" t="str">
            <v>In the last survey you reported that you were ${mMid}. Has there been any change in your marital status since we talked with you in February?</v>
          </cell>
          <cell r="T522" t="str">
            <v>Muhurukuro dzatakamboita nemi makatizivisa kuti ${mMid}. Pane here shanduko muwanano yenyu kubvira patapedzisira kutawura nemi muna February?</v>
          </cell>
        </row>
        <row r="523">
          <cell r="A523" t="str">
            <v>doesKnow12mo</v>
          </cell>
          <cell r="B523" t="str">
            <v>When we talked with you in February, we asked what ${childName} knows about his/her HIV status. I'm going to ask you a few follow-up questions about what ${childName} knows and does not know TODAY.</v>
          </cell>
          <cell r="C523" t="str">
            <v>Patakataura nemi muna Kukadzi/munaFebruary, takabvunza maererano nezvinozivikanwa na ${childName} maererano nekuve kwake nehutachiwana hweHIV. Ndichakubvunzai mimwe mibvunzo maererano nezvinozivikanwa uye zvisingazivikanwe na ${childName} pazuva ranhasi?</v>
          </cell>
          <cell r="D523" t="str">
            <v>doesKnow</v>
          </cell>
          <cell r="G523" t="str">
            <v>12mo</v>
          </cell>
          <cell r="O523" t="e">
            <v>#N/A</v>
          </cell>
          <cell r="P523" t="e">
            <v>#N/A</v>
          </cell>
          <cell r="Q523" t="str">
            <v>no</v>
          </cell>
          <cell r="R523" t="str">
            <v>no</v>
          </cell>
          <cell r="S523" t="str">
            <v>When we talked with you in February, we asked what ${childName} knows about his/her HIV status. I'm going to ask you a few follow-up questions about what ${childName} knows and does not know TODAY.</v>
          </cell>
          <cell r="T523" t="str">
            <v>Patakataura nemi muna Kukadzi/munaFebruary, takabvunza maererano nezvinozivikanwa na ${childName} maererano nekuve kwake nehutachiwana hweHIV. Ndichakubvunzai mimwe mibvunzo maererano nezvinozivikanwa uye zvisingazivikanwe na ${childName} pazuva ranhasi?</v>
          </cell>
        </row>
        <row r="524">
          <cell r="A524" t="str">
            <v>doesKnow20now</v>
          </cell>
          <cell r="B524" t="str">
            <v>You also said that [he/she] ${dk20} how [he/she] was infected with HIV. How about now? Does [he/she] know how [he/she] was infected with HIV?</v>
          </cell>
          <cell r="C524" t="str">
            <v>Makataura zvekare kuti ${dk20} kuti akawana hutachiwana hweHIV sei. Ko parizvino? Anoziva here kuti akawana hutachiwana hweHIV sei?</v>
          </cell>
          <cell r="D524" t="str">
            <v>doesKnow</v>
          </cell>
          <cell r="G524" t="str">
            <v>20now</v>
          </cell>
          <cell r="O524" t="e">
            <v>#N/A</v>
          </cell>
          <cell r="P524" t="e">
            <v>#N/A</v>
          </cell>
          <cell r="Q524" t="str">
            <v>no</v>
          </cell>
          <cell r="R524" t="str">
            <v>no</v>
          </cell>
          <cell r="S524" t="str">
            <v>You also said that [he/she] ${dk20} how [he/she] was infected with HIV. How about now? Does [he/she] know how [he/she] was infected with HIV?</v>
          </cell>
          <cell r="T524" t="str">
            <v>Makataura zvekare kuti ${dk20} kuti akawana hutachiwana hweHIV sei. Ko parizvino? Anoziva here kuti akawana hutachiwana hweHIV sei?</v>
          </cell>
        </row>
        <row r="525">
          <cell r="A525" t="str">
            <v>doesKnow24now</v>
          </cell>
          <cell r="B525" t="str">
            <v>You also said that ${childName} ${dk24} that [he/she] can pass the infection to someone else. How about now? Does [he/she] know that [he/she] can infect other people with HIV?</v>
          </cell>
          <cell r="C525" t="str">
            <v xml:space="preserve">Makataura zvekare kuti ${childName} ${dk24} kuti anogona kupa mumwe munhu utachiwana. Ko parizvino? Anoziva here kuti anogona kupa vamwe vanhu utachiwana hweHIV? </v>
          </cell>
          <cell r="D525" t="str">
            <v>doesKnow</v>
          </cell>
          <cell r="G525" t="str">
            <v>24now</v>
          </cell>
          <cell r="O525" t="e">
            <v>#N/A</v>
          </cell>
          <cell r="P525" t="e">
            <v>#N/A</v>
          </cell>
          <cell r="Q525" t="str">
            <v>no</v>
          </cell>
          <cell r="R525" t="str">
            <v>no</v>
          </cell>
          <cell r="S525" t="str">
            <v>You also said that ${childName} ${dk24} that [he/she] can pass the infection to someone else. How about now? Does [he/she] know that [he/she] can infect other people with HIV?</v>
          </cell>
          <cell r="T525" t="str">
            <v xml:space="preserve">Makataura zvekare kuti ${childName} ${dk24} kuti anogona kupa mumwe munhu utachiwana. Ko parizvino? Anoziva here kuti anogona kupa vamwe vanhu utachiwana hweHIV? </v>
          </cell>
        </row>
        <row r="526">
          <cell r="A526" t="str">
            <v>doesKnowHIV</v>
          </cell>
          <cell r="B526" t="str">
            <v xml:space="preserve">Previously, you said that ${childName} knows that the medical condition [he/she] has is called HIV. </v>
          </cell>
          <cell r="C526" t="str">
            <v>Makambotaura kuti ${childName} anoziva kuti urwere hwaainahwo hunonzi HIV.</v>
          </cell>
          <cell r="D526" t="str">
            <v>doesKnow</v>
          </cell>
          <cell r="G526" t="str">
            <v>HIV</v>
          </cell>
          <cell r="O526" t="e">
            <v>#N/A</v>
          </cell>
          <cell r="P526" t="e">
            <v>#N/A</v>
          </cell>
          <cell r="Q526" t="str">
            <v>no</v>
          </cell>
          <cell r="R526" t="str">
            <v>no</v>
          </cell>
          <cell r="S526" t="str">
            <v xml:space="preserve">Previously, you said that ${childName} knows that the medical condition [he/she] has is called HIV. </v>
          </cell>
          <cell r="T526" t="str">
            <v>Makambotaura kuti ${childName} anoziva kuti urwere hwaainahwo hunonzi HIV.</v>
          </cell>
        </row>
        <row r="527">
          <cell r="O527" t="str">
            <v/>
          </cell>
          <cell r="P527" t="str">
            <v/>
          </cell>
          <cell r="Q527" t="str">
            <v/>
          </cell>
          <cell r="R527" t="str">
            <v/>
          </cell>
          <cell r="S527" t="str">
            <v/>
          </cell>
          <cell r="T527" t="str">
            <v/>
          </cell>
        </row>
        <row r="528">
          <cell r="O528" t="str">
            <v/>
          </cell>
          <cell r="P528" t="str">
            <v/>
          </cell>
          <cell r="Q528" t="str">
            <v/>
          </cell>
          <cell r="R528" t="str">
            <v/>
          </cell>
          <cell r="S528" t="str">
            <v/>
          </cell>
          <cell r="T528" t="str">
            <v/>
          </cell>
        </row>
        <row r="529">
          <cell r="O529" t="str">
            <v/>
          </cell>
          <cell r="P529" t="str">
            <v/>
          </cell>
          <cell r="Q529" t="str">
            <v/>
          </cell>
          <cell r="R529" t="str">
            <v/>
          </cell>
          <cell r="S529" t="str">
            <v/>
          </cell>
          <cell r="T529" t="str">
            <v/>
          </cell>
        </row>
        <row r="530">
          <cell r="O530" t="str">
            <v/>
          </cell>
          <cell r="P530" t="str">
            <v/>
          </cell>
          <cell r="Q530" t="str">
            <v/>
          </cell>
          <cell r="R530" t="str">
            <v/>
          </cell>
          <cell r="S530" t="str">
            <v/>
          </cell>
          <cell r="T530" t="str">
            <v/>
          </cell>
        </row>
        <row r="531">
          <cell r="O531" t="str">
            <v/>
          </cell>
          <cell r="P531" t="str">
            <v/>
          </cell>
          <cell r="Q531" t="str">
            <v/>
          </cell>
          <cell r="R531" t="str">
            <v/>
          </cell>
          <cell r="S531" t="str">
            <v/>
          </cell>
          <cell r="T531" t="str">
            <v/>
          </cell>
        </row>
        <row r="532">
          <cell r="O532" t="str">
            <v/>
          </cell>
          <cell r="P532" t="str">
            <v/>
          </cell>
          <cell r="Q532" t="str">
            <v/>
          </cell>
          <cell r="R532" t="str">
            <v/>
          </cell>
          <cell r="S532" t="str">
            <v/>
          </cell>
          <cell r="T532" t="str">
            <v/>
          </cell>
        </row>
        <row r="533">
          <cell r="O533" t="str">
            <v/>
          </cell>
          <cell r="P533" t="str">
            <v/>
          </cell>
          <cell r="Q533" t="str">
            <v/>
          </cell>
          <cell r="R533" t="str">
            <v/>
          </cell>
          <cell r="S533" t="str">
            <v/>
          </cell>
          <cell r="T533" t="str">
            <v/>
          </cell>
        </row>
        <row r="534">
          <cell r="O534" t="str">
            <v/>
          </cell>
          <cell r="P534" t="str">
            <v/>
          </cell>
          <cell r="Q534" t="str">
            <v/>
          </cell>
          <cell r="R534" t="str">
            <v/>
          </cell>
          <cell r="S534" t="str">
            <v/>
          </cell>
          <cell r="T534" t="str">
            <v/>
          </cell>
        </row>
        <row r="535">
          <cell r="O535" t="str">
            <v/>
          </cell>
          <cell r="P535" t="str">
            <v/>
          </cell>
          <cell r="Q535" t="str">
            <v/>
          </cell>
          <cell r="R535" t="str">
            <v/>
          </cell>
          <cell r="S535" t="str">
            <v/>
          </cell>
          <cell r="T535" t="str">
            <v/>
          </cell>
        </row>
        <row r="536">
          <cell r="O536" t="str">
            <v/>
          </cell>
          <cell r="P536" t="str">
            <v/>
          </cell>
          <cell r="Q536" t="str">
            <v/>
          </cell>
          <cell r="R536" t="str">
            <v/>
          </cell>
          <cell r="S536" t="str">
            <v/>
          </cell>
          <cell r="T536" t="str">
            <v/>
          </cell>
        </row>
        <row r="537">
          <cell r="O537" t="str">
            <v/>
          </cell>
          <cell r="P537" t="str">
            <v/>
          </cell>
          <cell r="Q537" t="str">
            <v/>
          </cell>
          <cell r="R537" t="str">
            <v/>
          </cell>
          <cell r="S537" t="str">
            <v/>
          </cell>
          <cell r="T537" t="str">
            <v/>
          </cell>
        </row>
        <row r="538">
          <cell r="O538" t="str">
            <v/>
          </cell>
          <cell r="P538" t="str">
            <v/>
          </cell>
          <cell r="Q538" t="str">
            <v/>
          </cell>
          <cell r="R538" t="str">
            <v/>
          </cell>
          <cell r="S538" t="str">
            <v/>
          </cell>
          <cell r="T538" t="str">
            <v/>
          </cell>
        </row>
        <row r="539">
          <cell r="O539" t="str">
            <v/>
          </cell>
          <cell r="P539" t="str">
            <v/>
          </cell>
          <cell r="Q539" t="str">
            <v/>
          </cell>
          <cell r="R539" t="str">
            <v/>
          </cell>
          <cell r="S539" t="str">
            <v/>
          </cell>
          <cell r="T539" t="str">
            <v/>
          </cell>
        </row>
        <row r="540">
          <cell r="O540" t="str">
            <v/>
          </cell>
          <cell r="P540" t="str">
            <v/>
          </cell>
          <cell r="Q540" t="str">
            <v/>
          </cell>
          <cell r="R540" t="str">
            <v/>
          </cell>
          <cell r="S540" t="str">
            <v/>
          </cell>
          <cell r="T540" t="str">
            <v/>
          </cell>
        </row>
        <row r="541">
          <cell r="O541" t="str">
            <v/>
          </cell>
          <cell r="P541" t="str">
            <v/>
          </cell>
          <cell r="Q541" t="str">
            <v/>
          </cell>
          <cell r="R541" t="str">
            <v/>
          </cell>
          <cell r="S541" t="str">
            <v/>
          </cell>
          <cell r="T541" t="str">
            <v/>
          </cell>
        </row>
        <row r="542">
          <cell r="O542" t="str">
            <v/>
          </cell>
          <cell r="P542" t="str">
            <v/>
          </cell>
          <cell r="Q542" t="str">
            <v/>
          </cell>
          <cell r="R542" t="str">
            <v/>
          </cell>
          <cell r="S542" t="str">
            <v/>
          </cell>
          <cell r="T542" t="str">
            <v/>
          </cell>
        </row>
        <row r="543">
          <cell r="O543" t="str">
            <v/>
          </cell>
          <cell r="P543" t="str">
            <v/>
          </cell>
          <cell r="Q543" t="str">
            <v/>
          </cell>
          <cell r="R543" t="str">
            <v/>
          </cell>
          <cell r="S543" t="str">
            <v/>
          </cell>
          <cell r="T543" t="str">
            <v/>
          </cell>
        </row>
        <row r="544">
          <cell r="O544" t="str">
            <v/>
          </cell>
          <cell r="P544" t="str">
            <v/>
          </cell>
          <cell r="Q544" t="str">
            <v/>
          </cell>
          <cell r="R544" t="str">
            <v/>
          </cell>
          <cell r="S544" t="str">
            <v/>
          </cell>
          <cell r="T544" t="str">
            <v/>
          </cell>
        </row>
        <row r="545">
          <cell r="O545" t="str">
            <v/>
          </cell>
          <cell r="P545" t="str">
            <v/>
          </cell>
          <cell r="Q545" t="str">
            <v/>
          </cell>
          <cell r="R545" t="str">
            <v/>
          </cell>
          <cell r="S545" t="str">
            <v/>
          </cell>
          <cell r="T545" t="str">
            <v/>
          </cell>
        </row>
        <row r="546">
          <cell r="O546" t="str">
            <v/>
          </cell>
          <cell r="P546" t="str">
            <v/>
          </cell>
          <cell r="Q546" t="str">
            <v/>
          </cell>
          <cell r="R546" t="str">
            <v/>
          </cell>
          <cell r="S546" t="str">
            <v/>
          </cell>
          <cell r="T546" t="str">
            <v/>
          </cell>
        </row>
        <row r="547">
          <cell r="O547" t="str">
            <v/>
          </cell>
          <cell r="P547" t="str">
            <v/>
          </cell>
          <cell r="Q547" t="str">
            <v/>
          </cell>
          <cell r="R547" t="str">
            <v/>
          </cell>
          <cell r="S547" t="str">
            <v/>
          </cell>
          <cell r="T547" t="str">
            <v/>
          </cell>
        </row>
        <row r="548">
          <cell r="O548" t="str">
            <v/>
          </cell>
          <cell r="P548" t="str">
            <v/>
          </cell>
          <cell r="Q548" t="str">
            <v/>
          </cell>
          <cell r="R548" t="str">
            <v/>
          </cell>
          <cell r="S548" t="str">
            <v/>
          </cell>
          <cell r="T548" t="str">
            <v/>
          </cell>
        </row>
        <row r="549">
          <cell r="O549" t="str">
            <v/>
          </cell>
          <cell r="P549" t="str">
            <v/>
          </cell>
          <cell r="Q549" t="str">
            <v/>
          </cell>
          <cell r="R549" t="str">
            <v/>
          </cell>
          <cell r="S549" t="str">
            <v/>
          </cell>
          <cell r="T549" t="str">
            <v/>
          </cell>
        </row>
        <row r="550">
          <cell r="O550" t="str">
            <v/>
          </cell>
          <cell r="P550" t="str">
            <v/>
          </cell>
          <cell r="Q550" t="str">
            <v/>
          </cell>
          <cell r="R550" t="str">
            <v/>
          </cell>
          <cell r="S550" t="str">
            <v/>
          </cell>
          <cell r="T550" t="str">
            <v/>
          </cell>
        </row>
        <row r="551">
          <cell r="O551" t="str">
            <v/>
          </cell>
          <cell r="P551" t="str">
            <v/>
          </cell>
          <cell r="Q551" t="str">
            <v/>
          </cell>
          <cell r="R551" t="str">
            <v/>
          </cell>
          <cell r="S551" t="str">
            <v/>
          </cell>
          <cell r="T551" t="str">
            <v/>
          </cell>
        </row>
        <row r="552">
          <cell r="O552" t="str">
            <v/>
          </cell>
          <cell r="P552" t="str">
            <v/>
          </cell>
          <cell r="Q552" t="str">
            <v/>
          </cell>
          <cell r="R552" t="str">
            <v/>
          </cell>
          <cell r="S552" t="str">
            <v/>
          </cell>
          <cell r="T552" t="str">
            <v/>
          </cell>
        </row>
        <row r="553">
          <cell r="O553" t="str">
            <v/>
          </cell>
          <cell r="P553" t="str">
            <v/>
          </cell>
          <cell r="Q553" t="str">
            <v/>
          </cell>
          <cell r="R553" t="str">
            <v/>
          </cell>
          <cell r="S553" t="str">
            <v/>
          </cell>
          <cell r="T553" t="str">
            <v/>
          </cell>
        </row>
        <row r="554">
          <cell r="O554" t="str">
            <v/>
          </cell>
          <cell r="P554" t="str">
            <v/>
          </cell>
          <cell r="Q554" t="str">
            <v/>
          </cell>
          <cell r="R554" t="str">
            <v/>
          </cell>
          <cell r="S554" t="str">
            <v/>
          </cell>
          <cell r="T554" t="str">
            <v/>
          </cell>
        </row>
        <row r="555">
          <cell r="O555" t="str">
            <v/>
          </cell>
          <cell r="P555" t="str">
            <v/>
          </cell>
          <cell r="Q555" t="str">
            <v/>
          </cell>
          <cell r="R555" t="str">
            <v/>
          </cell>
          <cell r="S555" t="str">
            <v/>
          </cell>
          <cell r="T555" t="str">
            <v/>
          </cell>
        </row>
        <row r="556">
          <cell r="O556" t="str">
            <v/>
          </cell>
          <cell r="P556" t="str">
            <v/>
          </cell>
          <cell r="Q556" t="str">
            <v/>
          </cell>
          <cell r="R556" t="str">
            <v/>
          </cell>
          <cell r="S556" t="str">
            <v/>
          </cell>
          <cell r="T556" t="str">
            <v/>
          </cell>
        </row>
        <row r="557">
          <cell r="O557" t="str">
            <v/>
          </cell>
          <cell r="P557" t="str">
            <v/>
          </cell>
          <cell r="Q557" t="str">
            <v/>
          </cell>
          <cell r="R557" t="str">
            <v/>
          </cell>
          <cell r="S557" t="str">
            <v/>
          </cell>
          <cell r="T557" t="str">
            <v/>
          </cell>
        </row>
        <row r="558">
          <cell r="O558" t="str">
            <v/>
          </cell>
          <cell r="P558" t="str">
            <v/>
          </cell>
          <cell r="Q558" t="str">
            <v/>
          </cell>
          <cell r="R558" t="str">
            <v/>
          </cell>
          <cell r="S558" t="str">
            <v/>
          </cell>
          <cell r="T558" t="str">
            <v/>
          </cell>
        </row>
        <row r="559">
          <cell r="O559" t="str">
            <v/>
          </cell>
          <cell r="P559" t="str">
            <v/>
          </cell>
          <cell r="Q559" t="str">
            <v/>
          </cell>
          <cell r="R559" t="str">
            <v/>
          </cell>
          <cell r="S559" t="str">
            <v/>
          </cell>
          <cell r="T559" t="str">
            <v/>
          </cell>
        </row>
        <row r="560">
          <cell r="O560" t="str">
            <v/>
          </cell>
          <cell r="P560" t="str">
            <v/>
          </cell>
          <cell r="Q560" t="str">
            <v/>
          </cell>
          <cell r="R560" t="str">
            <v/>
          </cell>
          <cell r="S560" t="str">
            <v/>
          </cell>
          <cell r="T560" t="str">
            <v/>
          </cell>
        </row>
        <row r="561">
          <cell r="O561" t="str">
            <v/>
          </cell>
          <cell r="P561" t="str">
            <v/>
          </cell>
          <cell r="Q561" t="str">
            <v/>
          </cell>
          <cell r="R561" t="str">
            <v/>
          </cell>
          <cell r="S561" t="str">
            <v/>
          </cell>
          <cell r="T561" t="str">
            <v/>
          </cell>
        </row>
        <row r="562">
          <cell r="O562" t="str">
            <v/>
          </cell>
          <cell r="P562" t="str">
            <v/>
          </cell>
          <cell r="Q562" t="str">
            <v/>
          </cell>
          <cell r="R562" t="str">
            <v/>
          </cell>
          <cell r="S562" t="str">
            <v/>
          </cell>
          <cell r="T562" t="str">
            <v/>
          </cell>
        </row>
        <row r="563">
          <cell r="O563" t="str">
            <v/>
          </cell>
          <cell r="P563" t="str">
            <v/>
          </cell>
          <cell r="Q563" t="str">
            <v/>
          </cell>
          <cell r="R563" t="str">
            <v/>
          </cell>
          <cell r="S563" t="str">
            <v/>
          </cell>
          <cell r="T563" t="str">
            <v/>
          </cell>
        </row>
        <row r="564">
          <cell r="O564" t="str">
            <v/>
          </cell>
          <cell r="P564" t="str">
            <v/>
          </cell>
          <cell r="Q564" t="str">
            <v/>
          </cell>
          <cell r="R564" t="str">
            <v/>
          </cell>
          <cell r="S564" t="str">
            <v/>
          </cell>
          <cell r="T564" t="str">
            <v/>
          </cell>
        </row>
        <row r="565">
          <cell r="O565" t="str">
            <v/>
          </cell>
          <cell r="P565" t="str">
            <v/>
          </cell>
          <cell r="Q565" t="str">
            <v/>
          </cell>
          <cell r="R565" t="str">
            <v/>
          </cell>
          <cell r="S565" t="str">
            <v/>
          </cell>
          <cell r="T565" t="str">
            <v/>
          </cell>
        </row>
        <row r="566">
          <cell r="O566" t="str">
            <v/>
          </cell>
          <cell r="P566" t="str">
            <v/>
          </cell>
          <cell r="Q566" t="str">
            <v/>
          </cell>
          <cell r="R566" t="str">
            <v/>
          </cell>
          <cell r="S566" t="str">
            <v/>
          </cell>
          <cell r="T566" t="str">
            <v/>
          </cell>
        </row>
        <row r="567">
          <cell r="O567" t="str">
            <v/>
          </cell>
          <cell r="P567" t="str">
            <v/>
          </cell>
          <cell r="Q567" t="str">
            <v/>
          </cell>
          <cell r="R567" t="str">
            <v/>
          </cell>
          <cell r="S567" t="str">
            <v/>
          </cell>
          <cell r="T567" t="str">
            <v/>
          </cell>
        </row>
        <row r="568">
          <cell r="O568" t="str">
            <v/>
          </cell>
          <cell r="P568" t="str">
            <v/>
          </cell>
          <cell r="Q568" t="str">
            <v/>
          </cell>
          <cell r="R568" t="str">
            <v/>
          </cell>
          <cell r="S568" t="str">
            <v/>
          </cell>
          <cell r="T568" t="str">
            <v/>
          </cell>
        </row>
        <row r="569">
          <cell r="O569" t="str">
            <v/>
          </cell>
          <cell r="P569" t="str">
            <v/>
          </cell>
          <cell r="Q569" t="str">
            <v/>
          </cell>
          <cell r="R569" t="str">
            <v/>
          </cell>
          <cell r="S569" t="str">
            <v/>
          </cell>
          <cell r="T569" t="str">
            <v/>
          </cell>
        </row>
        <row r="570">
          <cell r="O570" t="str">
            <v/>
          </cell>
          <cell r="P570" t="str">
            <v/>
          </cell>
          <cell r="Q570" t="str">
            <v/>
          </cell>
          <cell r="R570" t="str">
            <v/>
          </cell>
          <cell r="S570" t="str">
            <v/>
          </cell>
          <cell r="T570" t="str">
            <v/>
          </cell>
        </row>
        <row r="571">
          <cell r="O571" t="str">
            <v/>
          </cell>
          <cell r="P571" t="str">
            <v/>
          </cell>
          <cell r="Q571" t="str">
            <v/>
          </cell>
          <cell r="R571" t="str">
            <v/>
          </cell>
          <cell r="S571" t="str">
            <v/>
          </cell>
          <cell r="T571" t="str">
            <v/>
          </cell>
        </row>
        <row r="572">
          <cell r="O572" t="str">
            <v/>
          </cell>
          <cell r="P572" t="str">
            <v/>
          </cell>
          <cell r="Q572" t="str">
            <v/>
          </cell>
          <cell r="R572" t="str">
            <v/>
          </cell>
          <cell r="S572" t="str">
            <v/>
          </cell>
          <cell r="T572" t="str">
            <v/>
          </cell>
        </row>
        <row r="573">
          <cell r="O573" t="str">
            <v/>
          </cell>
          <cell r="P573" t="str">
            <v/>
          </cell>
          <cell r="Q573" t="str">
            <v/>
          </cell>
          <cell r="R573" t="str">
            <v/>
          </cell>
          <cell r="S573" t="str">
            <v/>
          </cell>
          <cell r="T573" t="str">
            <v/>
          </cell>
        </row>
        <row r="574">
          <cell r="O574" t="str">
            <v/>
          </cell>
          <cell r="P574" t="str">
            <v/>
          </cell>
          <cell r="Q574" t="str">
            <v/>
          </cell>
          <cell r="R574" t="str">
            <v/>
          </cell>
          <cell r="S574" t="str">
            <v/>
          </cell>
          <cell r="T574" t="str">
            <v/>
          </cell>
        </row>
        <row r="575">
          <cell r="O575" t="str">
            <v/>
          </cell>
          <cell r="P575" t="str">
            <v/>
          </cell>
          <cell r="Q575" t="str">
            <v/>
          </cell>
          <cell r="R575" t="str">
            <v/>
          </cell>
          <cell r="S575" t="str">
            <v/>
          </cell>
          <cell r="T575" t="str">
            <v/>
          </cell>
        </row>
        <row r="576">
          <cell r="O576" t="str">
            <v/>
          </cell>
          <cell r="P576" t="str">
            <v/>
          </cell>
          <cell r="Q576" t="str">
            <v/>
          </cell>
          <cell r="R576" t="str">
            <v/>
          </cell>
          <cell r="S576" t="str">
            <v/>
          </cell>
          <cell r="T576" t="str">
            <v/>
          </cell>
        </row>
        <row r="577">
          <cell r="O577" t="str">
            <v/>
          </cell>
          <cell r="P577" t="str">
            <v/>
          </cell>
          <cell r="Q577" t="str">
            <v/>
          </cell>
          <cell r="R577" t="str">
            <v/>
          </cell>
          <cell r="S577" t="str">
            <v/>
          </cell>
          <cell r="T577" t="str">
            <v/>
          </cell>
        </row>
        <row r="578">
          <cell r="O578" t="str">
            <v/>
          </cell>
          <cell r="P578" t="str">
            <v/>
          </cell>
          <cell r="Q578" t="str">
            <v/>
          </cell>
          <cell r="R578" t="str">
            <v/>
          </cell>
          <cell r="S578" t="str">
            <v/>
          </cell>
          <cell r="T578" t="str">
            <v/>
          </cell>
        </row>
        <row r="579">
          <cell r="O579" t="str">
            <v/>
          </cell>
          <cell r="P579" t="str">
            <v/>
          </cell>
          <cell r="Q579" t="str">
            <v/>
          </cell>
          <cell r="R579" t="str">
            <v/>
          </cell>
          <cell r="S579" t="str">
            <v/>
          </cell>
          <cell r="T579" t="str">
            <v/>
          </cell>
        </row>
        <row r="580">
          <cell r="O580" t="str">
            <v/>
          </cell>
          <cell r="P580" t="str">
            <v/>
          </cell>
          <cell r="Q580" t="str">
            <v/>
          </cell>
          <cell r="R580" t="str">
            <v/>
          </cell>
          <cell r="S580" t="str">
            <v/>
          </cell>
          <cell r="T580" t="str">
            <v/>
          </cell>
        </row>
        <row r="581">
          <cell r="O581" t="str">
            <v/>
          </cell>
          <cell r="P581" t="str">
            <v/>
          </cell>
          <cell r="Q581" t="str">
            <v/>
          </cell>
          <cell r="R581" t="str">
            <v/>
          </cell>
          <cell r="S581" t="str">
            <v/>
          </cell>
          <cell r="T581" t="str">
            <v/>
          </cell>
        </row>
        <row r="582">
          <cell r="O582" t="str">
            <v/>
          </cell>
          <cell r="P582" t="str">
            <v/>
          </cell>
          <cell r="Q582" t="str">
            <v/>
          </cell>
          <cell r="R582" t="str">
            <v/>
          </cell>
          <cell r="S582" t="str">
            <v/>
          </cell>
          <cell r="T582" t="str">
            <v/>
          </cell>
        </row>
        <row r="583">
          <cell r="O583" t="str">
            <v/>
          </cell>
          <cell r="P583" t="str">
            <v/>
          </cell>
          <cell r="Q583" t="str">
            <v/>
          </cell>
          <cell r="R583" t="str">
            <v/>
          </cell>
          <cell r="S583" t="str">
            <v/>
          </cell>
          <cell r="T583" t="str">
            <v/>
          </cell>
        </row>
        <row r="584">
          <cell r="O584" t="str">
            <v/>
          </cell>
          <cell r="P584" t="str">
            <v/>
          </cell>
          <cell r="Q584" t="str">
            <v/>
          </cell>
          <cell r="R584" t="str">
            <v/>
          </cell>
          <cell r="S584" t="str">
            <v/>
          </cell>
          <cell r="T584" t="str">
            <v/>
          </cell>
        </row>
        <row r="585">
          <cell r="O585" t="str">
            <v/>
          </cell>
          <cell r="P585" t="str">
            <v/>
          </cell>
          <cell r="Q585" t="str">
            <v/>
          </cell>
          <cell r="R585" t="str">
            <v/>
          </cell>
          <cell r="S585" t="str">
            <v/>
          </cell>
          <cell r="T585" t="str">
            <v/>
          </cell>
        </row>
        <row r="586">
          <cell r="O586" t="str">
            <v/>
          </cell>
          <cell r="P586" t="str">
            <v/>
          </cell>
          <cell r="Q586" t="str">
            <v/>
          </cell>
          <cell r="R586" t="str">
            <v/>
          </cell>
          <cell r="S586" t="str">
            <v/>
          </cell>
          <cell r="T586" t="str">
            <v/>
          </cell>
        </row>
        <row r="587">
          <cell r="O587" t="str">
            <v/>
          </cell>
          <cell r="P587" t="str">
            <v/>
          </cell>
          <cell r="Q587" t="str">
            <v/>
          </cell>
          <cell r="R587" t="str">
            <v/>
          </cell>
          <cell r="S587" t="str">
            <v/>
          </cell>
          <cell r="T587" t="str">
            <v/>
          </cell>
        </row>
        <row r="588">
          <cell r="O588" t="str">
            <v/>
          </cell>
          <cell r="P588" t="str">
            <v/>
          </cell>
          <cell r="Q588" t="str">
            <v/>
          </cell>
          <cell r="R588" t="str">
            <v/>
          </cell>
          <cell r="S588" t="str">
            <v/>
          </cell>
          <cell r="T588" t="str">
            <v/>
          </cell>
        </row>
        <row r="589">
          <cell r="O589" t="str">
            <v/>
          </cell>
          <cell r="P589" t="str">
            <v/>
          </cell>
          <cell r="Q589" t="str">
            <v/>
          </cell>
          <cell r="R589" t="str">
            <v/>
          </cell>
          <cell r="S589" t="str">
            <v/>
          </cell>
          <cell r="T589" t="str">
            <v/>
          </cell>
        </row>
        <row r="590">
          <cell r="O590" t="str">
            <v/>
          </cell>
          <cell r="P590" t="str">
            <v/>
          </cell>
          <cell r="Q590" t="str">
            <v/>
          </cell>
          <cell r="R590" t="str">
            <v/>
          </cell>
          <cell r="S590" t="str">
            <v/>
          </cell>
          <cell r="T590" t="str">
            <v/>
          </cell>
        </row>
        <row r="591">
          <cell r="O591" t="str">
            <v/>
          </cell>
          <cell r="P591" t="str">
            <v/>
          </cell>
          <cell r="Q591" t="str">
            <v/>
          </cell>
          <cell r="R591" t="str">
            <v/>
          </cell>
          <cell r="S591" t="str">
            <v/>
          </cell>
          <cell r="T591" t="str">
            <v/>
          </cell>
        </row>
        <row r="592">
          <cell r="O592" t="str">
            <v/>
          </cell>
          <cell r="P592" t="str">
            <v/>
          </cell>
          <cell r="Q592" t="str">
            <v/>
          </cell>
          <cell r="R592" t="str">
            <v/>
          </cell>
          <cell r="S592" t="str">
            <v/>
          </cell>
          <cell r="T592" t="str">
            <v/>
          </cell>
        </row>
        <row r="593">
          <cell r="O593" t="str">
            <v/>
          </cell>
          <cell r="P593" t="str">
            <v/>
          </cell>
          <cell r="Q593" t="str">
            <v/>
          </cell>
          <cell r="R593" t="str">
            <v/>
          </cell>
          <cell r="S593" t="str">
            <v/>
          </cell>
          <cell r="T593" t="str">
            <v/>
          </cell>
        </row>
        <row r="594">
          <cell r="O594" t="str">
            <v/>
          </cell>
          <cell r="P594" t="str">
            <v/>
          </cell>
          <cell r="Q594" t="str">
            <v/>
          </cell>
          <cell r="R594" t="str">
            <v/>
          </cell>
          <cell r="S594" t="str">
            <v/>
          </cell>
          <cell r="T594" t="str">
            <v/>
          </cell>
        </row>
        <row r="595">
          <cell r="O595" t="str">
            <v/>
          </cell>
          <cell r="P595" t="str">
            <v/>
          </cell>
          <cell r="Q595" t="str">
            <v/>
          </cell>
          <cell r="R595" t="str">
            <v/>
          </cell>
          <cell r="S595" t="str">
            <v/>
          </cell>
          <cell r="T595" t="str">
            <v/>
          </cell>
        </row>
        <row r="596">
          <cell r="O596" t="str">
            <v/>
          </cell>
          <cell r="P596" t="str">
            <v/>
          </cell>
          <cell r="Q596" t="str">
            <v/>
          </cell>
          <cell r="R596" t="str">
            <v/>
          </cell>
          <cell r="S596" t="str">
            <v/>
          </cell>
          <cell r="T596" t="str">
            <v/>
          </cell>
        </row>
        <row r="597">
          <cell r="O597" t="str">
            <v/>
          </cell>
          <cell r="P597" t="str">
            <v/>
          </cell>
          <cell r="Q597" t="str">
            <v/>
          </cell>
          <cell r="R597" t="str">
            <v/>
          </cell>
          <cell r="S597" t="str">
            <v/>
          </cell>
          <cell r="T597" t="str">
            <v/>
          </cell>
        </row>
        <row r="598">
          <cell r="O598" t="str">
            <v/>
          </cell>
          <cell r="P598" t="str">
            <v/>
          </cell>
          <cell r="Q598" t="str">
            <v/>
          </cell>
          <cell r="R598" t="str">
            <v/>
          </cell>
          <cell r="S598" t="str">
            <v/>
          </cell>
          <cell r="T598" t="str">
            <v/>
          </cell>
        </row>
        <row r="599">
          <cell r="O599" t="str">
            <v/>
          </cell>
          <cell r="P599" t="str">
            <v/>
          </cell>
          <cell r="Q599" t="str">
            <v/>
          </cell>
          <cell r="R599" t="str">
            <v/>
          </cell>
          <cell r="S599" t="str">
            <v/>
          </cell>
          <cell r="T599" t="str">
            <v/>
          </cell>
        </row>
        <row r="600">
          <cell r="O600" t="str">
            <v/>
          </cell>
          <cell r="P600" t="str">
            <v/>
          </cell>
          <cell r="Q600" t="str">
            <v/>
          </cell>
          <cell r="R600" t="str">
            <v/>
          </cell>
          <cell r="S600" t="str">
            <v/>
          </cell>
          <cell r="T600" t="str">
            <v/>
          </cell>
        </row>
        <row r="601">
          <cell r="O601" t="str">
            <v/>
          </cell>
          <cell r="P601" t="str">
            <v/>
          </cell>
          <cell r="Q601" t="str">
            <v/>
          </cell>
          <cell r="R601" t="str">
            <v/>
          </cell>
          <cell r="S601" t="str">
            <v/>
          </cell>
          <cell r="T601" t="str">
            <v/>
          </cell>
        </row>
        <row r="602">
          <cell r="O602" t="str">
            <v/>
          </cell>
          <cell r="P602" t="str">
            <v/>
          </cell>
          <cell r="Q602" t="str">
            <v/>
          </cell>
          <cell r="R602" t="str">
            <v/>
          </cell>
          <cell r="S602" t="str">
            <v/>
          </cell>
          <cell r="T602" t="str">
            <v/>
          </cell>
        </row>
        <row r="603">
          <cell r="O603" t="str">
            <v/>
          </cell>
          <cell r="P603" t="str">
            <v/>
          </cell>
          <cell r="Q603" t="str">
            <v/>
          </cell>
          <cell r="R603" t="str">
            <v/>
          </cell>
          <cell r="S603" t="str">
            <v/>
          </cell>
          <cell r="T603" t="str">
            <v/>
          </cell>
        </row>
        <row r="604">
          <cell r="O604" t="str">
            <v/>
          </cell>
          <cell r="P604" t="str">
            <v/>
          </cell>
          <cell r="Q604" t="str">
            <v/>
          </cell>
          <cell r="R604" t="str">
            <v/>
          </cell>
          <cell r="S604" t="str">
            <v/>
          </cell>
          <cell r="T604" t="str">
            <v/>
          </cell>
        </row>
        <row r="605">
          <cell r="O605" t="str">
            <v/>
          </cell>
          <cell r="P605" t="str">
            <v/>
          </cell>
          <cell r="Q605" t="str">
            <v/>
          </cell>
          <cell r="R605" t="str">
            <v/>
          </cell>
          <cell r="S605" t="str">
            <v/>
          </cell>
          <cell r="T605" t="str">
            <v/>
          </cell>
        </row>
        <row r="606">
          <cell r="O606" t="str">
            <v/>
          </cell>
          <cell r="P606" t="str">
            <v/>
          </cell>
          <cell r="Q606" t="str">
            <v/>
          </cell>
          <cell r="R606" t="str">
            <v/>
          </cell>
          <cell r="S606" t="str">
            <v/>
          </cell>
          <cell r="T606" t="str">
            <v/>
          </cell>
        </row>
        <row r="607">
          <cell r="O607" t="str">
            <v/>
          </cell>
          <cell r="P607" t="str">
            <v/>
          </cell>
          <cell r="Q607" t="str">
            <v/>
          </cell>
          <cell r="R607" t="str">
            <v/>
          </cell>
          <cell r="S607" t="str">
            <v/>
          </cell>
          <cell r="T607" t="str">
            <v/>
          </cell>
        </row>
        <row r="608">
          <cell r="O608" t="str">
            <v/>
          </cell>
          <cell r="P608" t="str">
            <v/>
          </cell>
          <cell r="Q608" t="str">
            <v/>
          </cell>
          <cell r="R608" t="str">
            <v/>
          </cell>
          <cell r="S608" t="str">
            <v/>
          </cell>
          <cell r="T608" t="str">
            <v/>
          </cell>
        </row>
        <row r="609">
          <cell r="O609" t="str">
            <v/>
          </cell>
          <cell r="P609" t="str">
            <v/>
          </cell>
          <cell r="Q609" t="str">
            <v/>
          </cell>
          <cell r="R609" t="str">
            <v/>
          </cell>
          <cell r="S609" t="str">
            <v/>
          </cell>
          <cell r="T609" t="str">
            <v/>
          </cell>
        </row>
        <row r="610">
          <cell r="O610" t="str">
            <v/>
          </cell>
          <cell r="P610" t="str">
            <v/>
          </cell>
          <cell r="Q610" t="str">
            <v/>
          </cell>
          <cell r="R610" t="str">
            <v/>
          </cell>
          <cell r="S610" t="str">
            <v/>
          </cell>
          <cell r="T610" t="str">
            <v/>
          </cell>
        </row>
        <row r="611">
          <cell r="O611" t="str">
            <v/>
          </cell>
          <cell r="P611" t="str">
            <v/>
          </cell>
          <cell r="Q611" t="str">
            <v/>
          </cell>
          <cell r="R611" t="str">
            <v/>
          </cell>
          <cell r="S611" t="str">
            <v/>
          </cell>
          <cell r="T611" t="str">
            <v/>
          </cell>
        </row>
        <row r="612">
          <cell r="O612" t="str">
            <v/>
          </cell>
          <cell r="P612" t="str">
            <v/>
          </cell>
          <cell r="Q612" t="str">
            <v/>
          </cell>
          <cell r="R612" t="str">
            <v/>
          </cell>
          <cell r="S612" t="str">
            <v/>
          </cell>
          <cell r="T612" t="str">
            <v/>
          </cell>
        </row>
        <row r="613">
          <cell r="O613" t="str">
            <v/>
          </cell>
          <cell r="P613" t="str">
            <v/>
          </cell>
          <cell r="Q613" t="str">
            <v/>
          </cell>
          <cell r="R613" t="str">
            <v/>
          </cell>
          <cell r="S613" t="str">
            <v/>
          </cell>
          <cell r="T613" t="str">
            <v/>
          </cell>
        </row>
        <row r="614">
          <cell r="O614" t="str">
            <v/>
          </cell>
          <cell r="P614" t="str">
            <v/>
          </cell>
          <cell r="Q614" t="str">
            <v/>
          </cell>
          <cell r="R614" t="str">
            <v/>
          </cell>
          <cell r="S614" t="str">
            <v/>
          </cell>
          <cell r="T614" t="str">
            <v/>
          </cell>
        </row>
        <row r="615">
          <cell r="O615" t="str">
            <v/>
          </cell>
          <cell r="P615" t="str">
            <v/>
          </cell>
          <cell r="Q615" t="str">
            <v/>
          </cell>
          <cell r="R615" t="str">
            <v/>
          </cell>
          <cell r="S615" t="str">
            <v/>
          </cell>
          <cell r="T615" t="str">
            <v/>
          </cell>
        </row>
        <row r="616">
          <cell r="O616" t="str">
            <v/>
          </cell>
          <cell r="P616" t="str">
            <v/>
          </cell>
          <cell r="Q616" t="str">
            <v/>
          </cell>
          <cell r="R616" t="str">
            <v/>
          </cell>
          <cell r="S616" t="str">
            <v/>
          </cell>
          <cell r="T616" t="str">
            <v/>
          </cell>
        </row>
        <row r="617">
          <cell r="O617" t="str">
            <v/>
          </cell>
          <cell r="P617" t="str">
            <v/>
          </cell>
          <cell r="Q617" t="str">
            <v/>
          </cell>
          <cell r="R617" t="str">
            <v/>
          </cell>
          <cell r="S617" t="str">
            <v/>
          </cell>
          <cell r="T617" t="str">
            <v/>
          </cell>
        </row>
        <row r="618">
          <cell r="O618" t="str">
            <v/>
          </cell>
          <cell r="P618" t="str">
            <v/>
          </cell>
          <cell r="Q618" t="str">
            <v/>
          </cell>
          <cell r="R618" t="str">
            <v/>
          </cell>
          <cell r="S618" t="str">
            <v/>
          </cell>
          <cell r="T618" t="str">
            <v/>
          </cell>
        </row>
        <row r="619">
          <cell r="O619" t="str">
            <v/>
          </cell>
          <cell r="P619" t="str">
            <v/>
          </cell>
          <cell r="Q619" t="str">
            <v/>
          </cell>
          <cell r="R619" t="str">
            <v/>
          </cell>
          <cell r="S619" t="str">
            <v/>
          </cell>
          <cell r="T619" t="str">
            <v/>
          </cell>
        </row>
        <row r="620">
          <cell r="O620" t="str">
            <v/>
          </cell>
          <cell r="P620" t="str">
            <v/>
          </cell>
          <cell r="Q620" t="str">
            <v/>
          </cell>
          <cell r="R620" t="str">
            <v/>
          </cell>
          <cell r="S620" t="str">
            <v/>
          </cell>
          <cell r="T620" t="str">
            <v/>
          </cell>
        </row>
        <row r="621">
          <cell r="O621" t="str">
            <v/>
          </cell>
          <cell r="P621" t="str">
            <v/>
          </cell>
          <cell r="Q621" t="str">
            <v/>
          </cell>
          <cell r="R621" t="str">
            <v/>
          </cell>
          <cell r="S621" t="str">
            <v/>
          </cell>
          <cell r="T621" t="str">
            <v/>
          </cell>
        </row>
        <row r="622">
          <cell r="O622" t="str">
            <v/>
          </cell>
          <cell r="P622" t="str">
            <v/>
          </cell>
          <cell r="Q622" t="str">
            <v/>
          </cell>
          <cell r="R622" t="str">
            <v/>
          </cell>
          <cell r="S622" t="str">
            <v/>
          </cell>
          <cell r="T622" t="str">
            <v/>
          </cell>
        </row>
        <row r="623">
          <cell r="O623" t="str">
            <v/>
          </cell>
          <cell r="P623" t="str">
            <v/>
          </cell>
          <cell r="Q623" t="str">
            <v/>
          </cell>
          <cell r="R623" t="str">
            <v/>
          </cell>
          <cell r="S623" t="str">
            <v/>
          </cell>
          <cell r="T623" t="str">
            <v/>
          </cell>
        </row>
        <row r="624">
          <cell r="O624" t="str">
            <v/>
          </cell>
          <cell r="P624" t="str">
            <v/>
          </cell>
          <cell r="Q624" t="str">
            <v/>
          </cell>
          <cell r="R624" t="str">
            <v/>
          </cell>
          <cell r="S624" t="str">
            <v/>
          </cell>
          <cell r="T624" t="str">
            <v/>
          </cell>
        </row>
        <row r="625">
          <cell r="O625" t="str">
            <v/>
          </cell>
          <cell r="P625" t="str">
            <v/>
          </cell>
          <cell r="Q625" t="str">
            <v/>
          </cell>
          <cell r="R625" t="str">
            <v/>
          </cell>
          <cell r="S625" t="str">
            <v/>
          </cell>
          <cell r="T625" t="str">
            <v/>
          </cell>
        </row>
        <row r="626">
          <cell r="O626" t="str">
            <v/>
          </cell>
          <cell r="P626" t="str">
            <v/>
          </cell>
          <cell r="Q626" t="str">
            <v/>
          </cell>
          <cell r="R626" t="str">
            <v/>
          </cell>
          <cell r="S626" t="str">
            <v/>
          </cell>
          <cell r="T626" t="str">
            <v/>
          </cell>
        </row>
        <row r="627">
          <cell r="O627" t="str">
            <v/>
          </cell>
          <cell r="P627" t="str">
            <v/>
          </cell>
          <cell r="Q627" t="str">
            <v/>
          </cell>
          <cell r="R627" t="str">
            <v/>
          </cell>
          <cell r="S627" t="str">
            <v/>
          </cell>
          <cell r="T627" t="str">
            <v/>
          </cell>
        </row>
        <row r="628">
          <cell r="O628" t="str">
            <v/>
          </cell>
          <cell r="P628" t="str">
            <v/>
          </cell>
          <cell r="Q628" t="str">
            <v/>
          </cell>
          <cell r="R628" t="str">
            <v/>
          </cell>
          <cell r="S628" t="str">
            <v/>
          </cell>
          <cell r="T628" t="str">
            <v/>
          </cell>
        </row>
        <row r="629">
          <cell r="O629" t="str">
            <v/>
          </cell>
          <cell r="P629" t="str">
            <v/>
          </cell>
          <cell r="Q629" t="str">
            <v/>
          </cell>
          <cell r="R629" t="str">
            <v/>
          </cell>
          <cell r="S629" t="str">
            <v/>
          </cell>
          <cell r="T629" t="str">
            <v/>
          </cell>
        </row>
        <row r="630">
          <cell r="O630" t="str">
            <v/>
          </cell>
          <cell r="P630" t="str">
            <v/>
          </cell>
          <cell r="Q630" t="str">
            <v/>
          </cell>
          <cell r="R630" t="str">
            <v/>
          </cell>
          <cell r="S630" t="str">
            <v/>
          </cell>
          <cell r="T630" t="str">
            <v/>
          </cell>
        </row>
        <row r="631">
          <cell r="O631" t="str">
            <v/>
          </cell>
          <cell r="P631" t="str">
            <v/>
          </cell>
          <cell r="Q631" t="str">
            <v/>
          </cell>
          <cell r="R631" t="str">
            <v/>
          </cell>
          <cell r="S631" t="str">
            <v/>
          </cell>
          <cell r="T631" t="str">
            <v/>
          </cell>
        </row>
        <row r="632">
          <cell r="O632" t="str">
            <v/>
          </cell>
          <cell r="P632" t="str">
            <v/>
          </cell>
          <cell r="Q632" t="str">
            <v/>
          </cell>
          <cell r="R632" t="str">
            <v/>
          </cell>
          <cell r="S632" t="str">
            <v/>
          </cell>
          <cell r="T632" t="str">
            <v/>
          </cell>
        </row>
        <row r="633">
          <cell r="O633" t="str">
            <v/>
          </cell>
          <cell r="P633" t="str">
            <v/>
          </cell>
          <cell r="Q633" t="str">
            <v/>
          </cell>
          <cell r="R633" t="str">
            <v/>
          </cell>
          <cell r="S633" t="str">
            <v/>
          </cell>
          <cell r="T633" t="str">
            <v/>
          </cell>
        </row>
        <row r="634">
          <cell r="O634" t="str">
            <v/>
          </cell>
          <cell r="P634" t="str">
            <v/>
          </cell>
          <cell r="Q634" t="str">
            <v/>
          </cell>
          <cell r="R634" t="str">
            <v/>
          </cell>
          <cell r="S634" t="str">
            <v/>
          </cell>
          <cell r="T634" t="str">
            <v/>
          </cell>
        </row>
        <row r="635">
          <cell r="O635" t="str">
            <v/>
          </cell>
          <cell r="P635" t="str">
            <v/>
          </cell>
          <cell r="Q635" t="str">
            <v/>
          </cell>
          <cell r="R635" t="str">
            <v/>
          </cell>
          <cell r="S635" t="str">
            <v/>
          </cell>
          <cell r="T635" t="str">
            <v/>
          </cell>
        </row>
        <row r="636">
          <cell r="O636" t="str">
            <v/>
          </cell>
          <cell r="P636" t="str">
            <v/>
          </cell>
          <cell r="Q636" t="str">
            <v/>
          </cell>
          <cell r="R636" t="str">
            <v/>
          </cell>
          <cell r="S636" t="str">
            <v/>
          </cell>
          <cell r="T636" t="str">
            <v/>
          </cell>
        </row>
        <row r="637">
          <cell r="O637" t="str">
            <v/>
          </cell>
          <cell r="P637" t="str">
            <v/>
          </cell>
          <cell r="Q637" t="str">
            <v/>
          </cell>
          <cell r="R637" t="str">
            <v/>
          </cell>
          <cell r="S637" t="str">
            <v/>
          </cell>
          <cell r="T637" t="str">
            <v/>
          </cell>
        </row>
        <row r="638">
          <cell r="O638" t="str">
            <v/>
          </cell>
          <cell r="P638" t="str">
            <v/>
          </cell>
          <cell r="Q638" t="str">
            <v/>
          </cell>
          <cell r="R638" t="str">
            <v/>
          </cell>
          <cell r="S638" t="str">
            <v/>
          </cell>
          <cell r="T638" t="str">
            <v/>
          </cell>
        </row>
        <row r="639">
          <cell r="O639" t="str">
            <v/>
          </cell>
          <cell r="P639" t="str">
            <v/>
          </cell>
          <cell r="Q639" t="str">
            <v/>
          </cell>
          <cell r="R639" t="str">
            <v/>
          </cell>
          <cell r="S639" t="str">
            <v/>
          </cell>
          <cell r="T639" t="str">
            <v/>
          </cell>
        </row>
        <row r="640">
          <cell r="O640" t="str">
            <v/>
          </cell>
          <cell r="P640" t="str">
            <v/>
          </cell>
          <cell r="Q640" t="str">
            <v/>
          </cell>
          <cell r="R640" t="str">
            <v/>
          </cell>
          <cell r="S640" t="str">
            <v/>
          </cell>
          <cell r="T640" t="str">
            <v/>
          </cell>
        </row>
        <row r="641">
          <cell r="O641" t="str">
            <v/>
          </cell>
          <cell r="P641" t="str">
            <v/>
          </cell>
          <cell r="Q641" t="str">
            <v/>
          </cell>
          <cell r="R641" t="str">
            <v/>
          </cell>
          <cell r="S641" t="str">
            <v/>
          </cell>
          <cell r="T641" t="str">
            <v/>
          </cell>
        </row>
        <row r="642">
          <cell r="O642" t="str">
            <v/>
          </cell>
          <cell r="P642" t="str">
            <v/>
          </cell>
          <cell r="Q642" t="str">
            <v/>
          </cell>
          <cell r="R642" t="str">
            <v/>
          </cell>
          <cell r="S642" t="str">
            <v/>
          </cell>
          <cell r="T642" t="str">
            <v/>
          </cell>
        </row>
        <row r="643">
          <cell r="O643" t="str">
            <v/>
          </cell>
          <cell r="P643" t="str">
            <v/>
          </cell>
          <cell r="Q643" t="str">
            <v/>
          </cell>
          <cell r="R643" t="str">
            <v/>
          </cell>
          <cell r="S643" t="str">
            <v/>
          </cell>
          <cell r="T643" t="str">
            <v/>
          </cell>
        </row>
        <row r="644">
          <cell r="O644" t="str">
            <v/>
          </cell>
          <cell r="P644" t="str">
            <v/>
          </cell>
          <cell r="Q644" t="str">
            <v/>
          </cell>
          <cell r="R644" t="str">
            <v/>
          </cell>
          <cell r="S644" t="str">
            <v/>
          </cell>
          <cell r="T644" t="str">
            <v/>
          </cell>
        </row>
        <row r="645">
          <cell r="O645" t="str">
            <v/>
          </cell>
          <cell r="P645" t="str">
            <v/>
          </cell>
          <cell r="Q645" t="str">
            <v/>
          </cell>
          <cell r="R645" t="str">
            <v/>
          </cell>
          <cell r="S645" t="str">
            <v/>
          </cell>
          <cell r="T645" t="str">
            <v/>
          </cell>
        </row>
        <row r="646">
          <cell r="O646" t="str">
            <v/>
          </cell>
          <cell r="P646" t="str">
            <v/>
          </cell>
          <cell r="Q646" t="str">
            <v/>
          </cell>
          <cell r="R646" t="str">
            <v/>
          </cell>
          <cell r="S646" t="str">
            <v/>
          </cell>
          <cell r="T646" t="str">
            <v/>
          </cell>
        </row>
        <row r="647">
          <cell r="O647" t="str">
            <v/>
          </cell>
          <cell r="P647" t="str">
            <v/>
          </cell>
          <cell r="Q647" t="str">
            <v/>
          </cell>
          <cell r="R647" t="str">
            <v/>
          </cell>
          <cell r="S647" t="str">
            <v/>
          </cell>
          <cell r="T647" t="str">
            <v/>
          </cell>
        </row>
        <row r="648">
          <cell r="O648" t="str">
            <v/>
          </cell>
          <cell r="P648" t="str">
            <v/>
          </cell>
          <cell r="Q648" t="str">
            <v/>
          </cell>
          <cell r="R648" t="str">
            <v/>
          </cell>
          <cell r="S648" t="str">
            <v/>
          </cell>
          <cell r="T648" t="str">
            <v/>
          </cell>
        </row>
        <row r="649">
          <cell r="O649" t="str">
            <v/>
          </cell>
          <cell r="P649" t="str">
            <v/>
          </cell>
          <cell r="Q649" t="str">
            <v/>
          </cell>
          <cell r="R649" t="str">
            <v/>
          </cell>
          <cell r="S649" t="str">
            <v/>
          </cell>
          <cell r="T649" t="str">
            <v/>
          </cell>
        </row>
        <row r="650">
          <cell r="O650" t="str">
            <v/>
          </cell>
          <cell r="P650" t="str">
            <v/>
          </cell>
          <cell r="Q650" t="str">
            <v/>
          </cell>
          <cell r="R650" t="str">
            <v/>
          </cell>
          <cell r="S650" t="str">
            <v/>
          </cell>
          <cell r="T650" t="str">
            <v/>
          </cell>
        </row>
        <row r="651">
          <cell r="O651" t="str">
            <v/>
          </cell>
          <cell r="P651" t="str">
            <v/>
          </cell>
          <cell r="Q651" t="str">
            <v/>
          </cell>
          <cell r="R651" t="str">
            <v/>
          </cell>
          <cell r="S651" t="str">
            <v/>
          </cell>
          <cell r="T651" t="str">
            <v/>
          </cell>
        </row>
        <row r="652">
          <cell r="O652" t="str">
            <v/>
          </cell>
          <cell r="P652" t="str">
            <v/>
          </cell>
          <cell r="Q652" t="str">
            <v/>
          </cell>
          <cell r="R652" t="str">
            <v/>
          </cell>
          <cell r="S652" t="str">
            <v/>
          </cell>
          <cell r="T652" t="str">
            <v/>
          </cell>
        </row>
        <row r="653">
          <cell r="O653" t="str">
            <v/>
          </cell>
          <cell r="P653" t="str">
            <v/>
          </cell>
          <cell r="Q653" t="str">
            <v/>
          </cell>
          <cell r="R653" t="str">
            <v/>
          </cell>
          <cell r="S653" t="str">
            <v/>
          </cell>
          <cell r="T653" t="str">
            <v/>
          </cell>
        </row>
        <row r="654">
          <cell r="O654" t="str">
            <v/>
          </cell>
          <cell r="P654" t="str">
            <v/>
          </cell>
          <cell r="Q654" t="str">
            <v/>
          </cell>
          <cell r="R654" t="str">
            <v/>
          </cell>
          <cell r="S654" t="str">
            <v/>
          </cell>
          <cell r="T654" t="str">
            <v/>
          </cell>
        </row>
        <row r="655">
          <cell r="O655" t="str">
            <v/>
          </cell>
          <cell r="P655" t="str">
            <v/>
          </cell>
          <cell r="Q655" t="str">
            <v/>
          </cell>
          <cell r="R655" t="str">
            <v/>
          </cell>
          <cell r="S655" t="str">
            <v/>
          </cell>
          <cell r="T655" t="str">
            <v/>
          </cell>
        </row>
        <row r="656">
          <cell r="O656" t="str">
            <v/>
          </cell>
          <cell r="P656" t="str">
            <v/>
          </cell>
          <cell r="Q656" t="str">
            <v/>
          </cell>
          <cell r="R656" t="str">
            <v/>
          </cell>
          <cell r="S656" t="str">
            <v/>
          </cell>
          <cell r="T656" t="str">
            <v/>
          </cell>
        </row>
        <row r="657">
          <cell r="O657" t="str">
            <v/>
          </cell>
          <cell r="P657" t="str">
            <v/>
          </cell>
          <cell r="Q657" t="str">
            <v/>
          </cell>
          <cell r="R657" t="str">
            <v/>
          </cell>
          <cell r="S657" t="str">
            <v/>
          </cell>
          <cell r="T657" t="str">
            <v/>
          </cell>
        </row>
        <row r="658">
          <cell r="O658" t="str">
            <v/>
          </cell>
          <cell r="P658" t="str">
            <v/>
          </cell>
          <cell r="Q658" t="str">
            <v/>
          </cell>
          <cell r="R658" t="str">
            <v/>
          </cell>
          <cell r="S658" t="str">
            <v/>
          </cell>
          <cell r="T658" t="str">
            <v/>
          </cell>
        </row>
        <row r="659">
          <cell r="O659" t="str">
            <v/>
          </cell>
          <cell r="P659" t="str">
            <v/>
          </cell>
          <cell r="Q659" t="str">
            <v/>
          </cell>
          <cell r="R659" t="str">
            <v/>
          </cell>
          <cell r="S659" t="str">
            <v/>
          </cell>
          <cell r="T659" t="str">
            <v/>
          </cell>
        </row>
        <row r="660">
          <cell r="O660" t="str">
            <v/>
          </cell>
          <cell r="P660" t="str">
            <v/>
          </cell>
          <cell r="Q660" t="str">
            <v/>
          </cell>
          <cell r="R660" t="str">
            <v/>
          </cell>
          <cell r="S660" t="str">
            <v/>
          </cell>
          <cell r="T660" t="str">
            <v/>
          </cell>
        </row>
        <row r="661">
          <cell r="O661" t="str">
            <v/>
          </cell>
          <cell r="P661" t="str">
            <v/>
          </cell>
          <cell r="Q661" t="str">
            <v/>
          </cell>
          <cell r="R661" t="str">
            <v/>
          </cell>
          <cell r="S661" t="str">
            <v/>
          </cell>
          <cell r="T661" t="str">
            <v/>
          </cell>
        </row>
        <row r="662">
          <cell r="O662" t="str">
            <v/>
          </cell>
          <cell r="P662" t="str">
            <v/>
          </cell>
          <cell r="Q662" t="str">
            <v/>
          </cell>
          <cell r="R662" t="str">
            <v/>
          </cell>
          <cell r="S662" t="str">
            <v/>
          </cell>
          <cell r="T662" t="str">
            <v/>
          </cell>
        </row>
        <row r="663">
          <cell r="O663" t="str">
            <v/>
          </cell>
          <cell r="P663" t="str">
            <v/>
          </cell>
          <cell r="Q663" t="str">
            <v/>
          </cell>
          <cell r="R663" t="str">
            <v/>
          </cell>
          <cell r="S663" t="str">
            <v/>
          </cell>
          <cell r="T663" t="str">
            <v/>
          </cell>
        </row>
        <row r="664">
          <cell r="O664" t="str">
            <v/>
          </cell>
          <cell r="P664" t="str">
            <v/>
          </cell>
          <cell r="Q664" t="str">
            <v/>
          </cell>
          <cell r="R664" t="str">
            <v/>
          </cell>
          <cell r="S664" t="str">
            <v/>
          </cell>
          <cell r="T664" t="str">
            <v/>
          </cell>
        </row>
        <row r="665">
          <cell r="O665" t="str">
            <v/>
          </cell>
          <cell r="P665" t="str">
            <v/>
          </cell>
          <cell r="Q665" t="str">
            <v/>
          </cell>
          <cell r="R665" t="str">
            <v/>
          </cell>
          <cell r="S665" t="str">
            <v/>
          </cell>
          <cell r="T665" t="str">
            <v/>
          </cell>
        </row>
        <row r="666">
          <cell r="O666" t="str">
            <v/>
          </cell>
          <cell r="P666" t="str">
            <v/>
          </cell>
          <cell r="Q666" t="str">
            <v/>
          </cell>
          <cell r="R666" t="str">
            <v/>
          </cell>
          <cell r="S666" t="str">
            <v/>
          </cell>
          <cell r="T666" t="str">
            <v/>
          </cell>
        </row>
        <row r="667">
          <cell r="O667" t="str">
            <v/>
          </cell>
          <cell r="P667" t="str">
            <v/>
          </cell>
          <cell r="Q667" t="str">
            <v/>
          </cell>
          <cell r="R667" t="str">
            <v/>
          </cell>
          <cell r="S667" t="str">
            <v/>
          </cell>
          <cell r="T667" t="str">
            <v/>
          </cell>
        </row>
        <row r="668">
          <cell r="O668" t="str">
            <v/>
          </cell>
          <cell r="P668" t="str">
            <v/>
          </cell>
          <cell r="Q668" t="str">
            <v/>
          </cell>
          <cell r="R668" t="str">
            <v/>
          </cell>
          <cell r="S668" t="str">
            <v/>
          </cell>
          <cell r="T668" t="str">
            <v/>
          </cell>
        </row>
        <row r="669">
          <cell r="O669" t="str">
            <v/>
          </cell>
          <cell r="P669" t="str">
            <v/>
          </cell>
          <cell r="Q669" t="str">
            <v/>
          </cell>
          <cell r="R669" t="str">
            <v/>
          </cell>
          <cell r="S669" t="str">
            <v/>
          </cell>
          <cell r="T669" t="str">
            <v/>
          </cell>
        </row>
        <row r="670">
          <cell r="O670" t="str">
            <v/>
          </cell>
          <cell r="P670" t="str">
            <v/>
          </cell>
          <cell r="Q670" t="str">
            <v/>
          </cell>
          <cell r="R670" t="str">
            <v/>
          </cell>
          <cell r="S670" t="str">
            <v/>
          </cell>
          <cell r="T670" t="str">
            <v/>
          </cell>
        </row>
        <row r="671">
          <cell r="O671" t="str">
            <v/>
          </cell>
          <cell r="P671" t="str">
            <v/>
          </cell>
          <cell r="Q671" t="str">
            <v/>
          </cell>
          <cell r="R671" t="str">
            <v/>
          </cell>
          <cell r="S671" t="str">
            <v/>
          </cell>
          <cell r="T671" t="str">
            <v/>
          </cell>
        </row>
        <row r="672">
          <cell r="O672" t="str">
            <v/>
          </cell>
          <cell r="P672" t="str">
            <v/>
          </cell>
          <cell r="Q672" t="str">
            <v/>
          </cell>
          <cell r="R672" t="str">
            <v/>
          </cell>
          <cell r="S672" t="str">
            <v/>
          </cell>
          <cell r="T672" t="str">
            <v/>
          </cell>
        </row>
        <row r="673">
          <cell r="O673" t="str">
            <v/>
          </cell>
          <cell r="P673" t="str">
            <v/>
          </cell>
          <cell r="Q673" t="str">
            <v/>
          </cell>
          <cell r="R673" t="str">
            <v/>
          </cell>
          <cell r="S673" t="str">
            <v/>
          </cell>
          <cell r="T673" t="str">
            <v/>
          </cell>
        </row>
        <row r="674">
          <cell r="O674" t="str">
            <v/>
          </cell>
          <cell r="P674" t="str">
            <v/>
          </cell>
          <cell r="Q674" t="str">
            <v/>
          </cell>
          <cell r="R674" t="str">
            <v/>
          </cell>
          <cell r="S674" t="str">
            <v/>
          </cell>
          <cell r="T674" t="str">
            <v/>
          </cell>
        </row>
        <row r="675">
          <cell r="O675" t="str">
            <v/>
          </cell>
          <cell r="P675" t="str">
            <v/>
          </cell>
          <cell r="Q675" t="str">
            <v/>
          </cell>
          <cell r="R675" t="str">
            <v/>
          </cell>
          <cell r="S675" t="str">
            <v/>
          </cell>
          <cell r="T675" t="str">
            <v/>
          </cell>
        </row>
        <row r="676">
          <cell r="O676" t="str">
            <v/>
          </cell>
          <cell r="P676" t="str">
            <v/>
          </cell>
          <cell r="Q676" t="str">
            <v/>
          </cell>
          <cell r="R676" t="str">
            <v/>
          </cell>
          <cell r="S676" t="str">
            <v/>
          </cell>
          <cell r="T676" t="str">
            <v/>
          </cell>
        </row>
        <row r="677">
          <cell r="O677" t="str">
            <v/>
          </cell>
          <cell r="P677" t="str">
            <v/>
          </cell>
          <cell r="Q677" t="str">
            <v/>
          </cell>
          <cell r="R677" t="str">
            <v/>
          </cell>
          <cell r="S677" t="str">
            <v/>
          </cell>
          <cell r="T677" t="str">
            <v/>
          </cell>
        </row>
        <row r="678">
          <cell r="O678" t="str">
            <v/>
          </cell>
          <cell r="P678" t="str">
            <v/>
          </cell>
          <cell r="Q678" t="str">
            <v/>
          </cell>
          <cell r="R678" t="str">
            <v/>
          </cell>
          <cell r="S678" t="str">
            <v/>
          </cell>
          <cell r="T678" t="str">
            <v/>
          </cell>
        </row>
        <row r="679">
          <cell r="O679" t="str">
            <v/>
          </cell>
          <cell r="P679" t="str">
            <v/>
          </cell>
          <cell r="Q679" t="str">
            <v/>
          </cell>
          <cell r="R679" t="str">
            <v/>
          </cell>
          <cell r="S679" t="str">
            <v/>
          </cell>
          <cell r="T679" t="str">
            <v/>
          </cell>
        </row>
        <row r="680">
          <cell r="O680" t="str">
            <v/>
          </cell>
          <cell r="P680" t="str">
            <v/>
          </cell>
          <cell r="Q680" t="str">
            <v/>
          </cell>
          <cell r="R680" t="str">
            <v/>
          </cell>
          <cell r="S680" t="str">
            <v/>
          </cell>
          <cell r="T680" t="str">
            <v/>
          </cell>
        </row>
        <row r="681">
          <cell r="O681" t="str">
            <v/>
          </cell>
          <cell r="P681" t="str">
            <v/>
          </cell>
          <cell r="Q681" t="str">
            <v/>
          </cell>
          <cell r="R681" t="str">
            <v/>
          </cell>
          <cell r="S681" t="str">
            <v/>
          </cell>
          <cell r="T681" t="str">
            <v/>
          </cell>
        </row>
        <row r="682">
          <cell r="O682" t="str">
            <v/>
          </cell>
          <cell r="P682" t="str">
            <v/>
          </cell>
          <cell r="Q682" t="str">
            <v/>
          </cell>
          <cell r="R682" t="str">
            <v/>
          </cell>
          <cell r="S682" t="str">
            <v/>
          </cell>
          <cell r="T682" t="str">
            <v/>
          </cell>
        </row>
        <row r="683">
          <cell r="O683" t="str">
            <v/>
          </cell>
          <cell r="P683" t="str">
            <v/>
          </cell>
          <cell r="Q683" t="str">
            <v/>
          </cell>
          <cell r="R683" t="str">
            <v/>
          </cell>
          <cell r="S683" t="str">
            <v/>
          </cell>
          <cell r="T683" t="str">
            <v/>
          </cell>
        </row>
        <row r="684">
          <cell r="O684" t="str">
            <v/>
          </cell>
          <cell r="P684" t="str">
            <v/>
          </cell>
          <cell r="Q684" t="str">
            <v/>
          </cell>
          <cell r="R684" t="str">
            <v/>
          </cell>
          <cell r="S684" t="str">
            <v/>
          </cell>
          <cell r="T684" t="str">
            <v/>
          </cell>
        </row>
        <row r="685">
          <cell r="O685" t="str">
            <v/>
          </cell>
          <cell r="P685" t="str">
            <v/>
          </cell>
          <cell r="Q685" t="str">
            <v/>
          </cell>
          <cell r="R685" t="str">
            <v/>
          </cell>
          <cell r="S685" t="str">
            <v/>
          </cell>
          <cell r="T685" t="str">
            <v/>
          </cell>
        </row>
        <row r="686">
          <cell r="O686" t="str">
            <v/>
          </cell>
          <cell r="P686" t="str">
            <v/>
          </cell>
          <cell r="Q686" t="str">
            <v/>
          </cell>
          <cell r="R686" t="str">
            <v/>
          </cell>
          <cell r="S686" t="str">
            <v/>
          </cell>
          <cell r="T686" t="str">
            <v/>
          </cell>
        </row>
        <row r="687">
          <cell r="O687" t="str">
            <v/>
          </cell>
          <cell r="P687" t="str">
            <v/>
          </cell>
          <cell r="Q687" t="str">
            <v/>
          </cell>
          <cell r="R687" t="str">
            <v/>
          </cell>
          <cell r="S687" t="str">
            <v/>
          </cell>
          <cell r="T687" t="str">
            <v/>
          </cell>
        </row>
        <row r="688">
          <cell r="O688" t="str">
            <v/>
          </cell>
          <cell r="P688" t="str">
            <v/>
          </cell>
          <cell r="Q688" t="str">
            <v/>
          </cell>
          <cell r="R688" t="str">
            <v/>
          </cell>
          <cell r="S688" t="str">
            <v/>
          </cell>
          <cell r="T688" t="str">
            <v/>
          </cell>
        </row>
        <row r="689">
          <cell r="O689" t="str">
            <v/>
          </cell>
          <cell r="P689" t="str">
            <v/>
          </cell>
          <cell r="Q689" t="str">
            <v/>
          </cell>
          <cell r="R689" t="str">
            <v/>
          </cell>
          <cell r="S689" t="str">
            <v/>
          </cell>
          <cell r="T689" t="str">
            <v/>
          </cell>
        </row>
        <row r="690">
          <cell r="O690" t="str">
            <v/>
          </cell>
          <cell r="P690" t="str">
            <v/>
          </cell>
          <cell r="Q690" t="str">
            <v/>
          </cell>
          <cell r="R690" t="str">
            <v/>
          </cell>
          <cell r="S690" t="str">
            <v/>
          </cell>
          <cell r="T690" t="str">
            <v/>
          </cell>
        </row>
        <row r="691">
          <cell r="O691" t="str">
            <v/>
          </cell>
          <cell r="P691" t="str">
            <v/>
          </cell>
          <cell r="Q691" t="str">
            <v/>
          </cell>
          <cell r="R691" t="str">
            <v/>
          </cell>
          <cell r="S691" t="str">
            <v/>
          </cell>
          <cell r="T691" t="str">
            <v/>
          </cell>
        </row>
        <row r="692">
          <cell r="O692" t="str">
            <v/>
          </cell>
          <cell r="P692" t="str">
            <v/>
          </cell>
          <cell r="Q692" t="str">
            <v/>
          </cell>
          <cell r="R692" t="str">
            <v/>
          </cell>
          <cell r="S692" t="str">
            <v/>
          </cell>
          <cell r="T692" t="str">
            <v/>
          </cell>
        </row>
        <row r="693">
          <cell r="O693" t="str">
            <v/>
          </cell>
          <cell r="P693" t="str">
            <v/>
          </cell>
          <cell r="Q693" t="str">
            <v/>
          </cell>
          <cell r="R693" t="str">
            <v/>
          </cell>
          <cell r="S693" t="str">
            <v/>
          </cell>
          <cell r="T693" t="str">
            <v/>
          </cell>
        </row>
        <row r="694">
          <cell r="O694" t="str">
            <v/>
          </cell>
          <cell r="P694" t="str">
            <v/>
          </cell>
          <cell r="Q694" t="str">
            <v/>
          </cell>
          <cell r="R694" t="str">
            <v/>
          </cell>
          <cell r="S694" t="str">
            <v/>
          </cell>
          <cell r="T694" t="str">
            <v/>
          </cell>
        </row>
        <row r="695">
          <cell r="O695" t="str">
            <v/>
          </cell>
          <cell r="P695" t="str">
            <v/>
          </cell>
          <cell r="Q695" t="str">
            <v/>
          </cell>
          <cell r="R695" t="str">
            <v/>
          </cell>
          <cell r="S695" t="str">
            <v/>
          </cell>
          <cell r="T695" t="str">
            <v/>
          </cell>
        </row>
        <row r="696">
          <cell r="O696" t="str">
            <v/>
          </cell>
          <cell r="P696" t="str">
            <v/>
          </cell>
          <cell r="Q696" t="str">
            <v/>
          </cell>
          <cell r="R696" t="str">
            <v/>
          </cell>
          <cell r="S696" t="str">
            <v/>
          </cell>
          <cell r="T696" t="str">
            <v/>
          </cell>
        </row>
        <row r="697">
          <cell r="O697" t="str">
            <v/>
          </cell>
          <cell r="P697" t="str">
            <v/>
          </cell>
          <cell r="Q697" t="str">
            <v/>
          </cell>
          <cell r="R697" t="str">
            <v/>
          </cell>
          <cell r="S697" t="str">
            <v/>
          </cell>
          <cell r="T697" t="str">
            <v/>
          </cell>
        </row>
        <row r="698">
          <cell r="O698" t="str">
            <v/>
          </cell>
          <cell r="P698" t="str">
            <v/>
          </cell>
          <cell r="Q698" t="str">
            <v/>
          </cell>
          <cell r="R698" t="str">
            <v/>
          </cell>
          <cell r="S698" t="str">
            <v/>
          </cell>
          <cell r="T698" t="str">
            <v/>
          </cell>
        </row>
        <row r="699">
          <cell r="O699" t="str">
            <v/>
          </cell>
          <cell r="P699" t="str">
            <v/>
          </cell>
          <cell r="Q699" t="str">
            <v/>
          </cell>
          <cell r="R699" t="str">
            <v/>
          </cell>
          <cell r="S699" t="str">
            <v/>
          </cell>
          <cell r="T699" t="str">
            <v/>
          </cell>
        </row>
        <row r="700">
          <cell r="O700" t="str">
            <v/>
          </cell>
          <cell r="P700" t="str">
            <v/>
          </cell>
          <cell r="Q700" t="str">
            <v/>
          </cell>
          <cell r="R700" t="str">
            <v/>
          </cell>
          <cell r="S700" t="str">
            <v/>
          </cell>
          <cell r="T700" t="str">
            <v/>
          </cell>
        </row>
        <row r="701">
          <cell r="O701" t="str">
            <v/>
          </cell>
          <cell r="P701" t="str">
            <v/>
          </cell>
          <cell r="Q701" t="str">
            <v/>
          </cell>
          <cell r="R701" t="str">
            <v/>
          </cell>
          <cell r="S701" t="str">
            <v/>
          </cell>
          <cell r="T701" t="str">
            <v/>
          </cell>
        </row>
        <row r="702">
          <cell r="O702" t="str">
            <v/>
          </cell>
          <cell r="P702" t="str">
            <v/>
          </cell>
          <cell r="Q702" t="str">
            <v/>
          </cell>
          <cell r="R702" t="str">
            <v/>
          </cell>
          <cell r="S702" t="str">
            <v/>
          </cell>
          <cell r="T702" t="str">
            <v/>
          </cell>
        </row>
        <row r="703">
          <cell r="O703" t="str">
            <v/>
          </cell>
          <cell r="P703" t="str">
            <v/>
          </cell>
          <cell r="Q703" t="str">
            <v/>
          </cell>
          <cell r="R703" t="str">
            <v/>
          </cell>
          <cell r="S703" t="str">
            <v/>
          </cell>
          <cell r="T703" t="str">
            <v/>
          </cell>
        </row>
        <row r="704">
          <cell r="O704" t="str">
            <v/>
          </cell>
          <cell r="P704" t="str">
            <v/>
          </cell>
          <cell r="Q704" t="str">
            <v/>
          </cell>
          <cell r="R704" t="str">
            <v/>
          </cell>
          <cell r="S704" t="str">
            <v/>
          </cell>
          <cell r="T704" t="str">
            <v/>
          </cell>
        </row>
        <row r="705">
          <cell r="O705" t="str">
            <v/>
          </cell>
          <cell r="P705" t="str">
            <v/>
          </cell>
          <cell r="Q705" t="str">
            <v/>
          </cell>
          <cell r="R705" t="str">
            <v/>
          </cell>
          <cell r="S705" t="str">
            <v/>
          </cell>
          <cell r="T705" t="str">
            <v/>
          </cell>
        </row>
        <row r="706">
          <cell r="O706" t="str">
            <v/>
          </cell>
          <cell r="P706" t="str">
            <v/>
          </cell>
          <cell r="Q706" t="str">
            <v/>
          </cell>
          <cell r="R706" t="str">
            <v/>
          </cell>
          <cell r="S706" t="str">
            <v/>
          </cell>
          <cell r="T706" t="str">
            <v/>
          </cell>
        </row>
        <row r="707">
          <cell r="O707" t="str">
            <v/>
          </cell>
          <cell r="P707" t="str">
            <v/>
          </cell>
          <cell r="Q707" t="str">
            <v/>
          </cell>
          <cell r="R707" t="str">
            <v/>
          </cell>
          <cell r="S707" t="str">
            <v/>
          </cell>
          <cell r="T707" t="str">
            <v/>
          </cell>
        </row>
        <row r="708">
          <cell r="O708" t="str">
            <v/>
          </cell>
          <cell r="P708" t="str">
            <v/>
          </cell>
          <cell r="Q708" t="str">
            <v/>
          </cell>
          <cell r="R708" t="str">
            <v/>
          </cell>
          <cell r="S708" t="str">
            <v/>
          </cell>
          <cell r="T708" t="str">
            <v/>
          </cell>
        </row>
        <row r="709">
          <cell r="O709" t="str">
            <v/>
          </cell>
          <cell r="P709" t="str">
            <v/>
          </cell>
          <cell r="Q709" t="str">
            <v/>
          </cell>
          <cell r="R709" t="str">
            <v/>
          </cell>
          <cell r="S709" t="str">
            <v/>
          </cell>
          <cell r="T709" t="str">
            <v/>
          </cell>
        </row>
        <row r="710">
          <cell r="O710" t="str">
            <v/>
          </cell>
          <cell r="P710" t="str">
            <v/>
          </cell>
          <cell r="Q710" t="str">
            <v/>
          </cell>
          <cell r="R710" t="str">
            <v/>
          </cell>
          <cell r="S710" t="str">
            <v/>
          </cell>
          <cell r="T710" t="str">
            <v/>
          </cell>
        </row>
        <row r="711">
          <cell r="O711" t="str">
            <v/>
          </cell>
          <cell r="P711" t="str">
            <v/>
          </cell>
          <cell r="Q711" t="str">
            <v/>
          </cell>
          <cell r="R711" t="str">
            <v/>
          </cell>
          <cell r="S711" t="str">
            <v/>
          </cell>
          <cell r="T711" t="str">
            <v/>
          </cell>
        </row>
        <row r="712">
          <cell r="O712" t="str">
            <v/>
          </cell>
          <cell r="P712" t="str">
            <v/>
          </cell>
          <cell r="Q712" t="str">
            <v/>
          </cell>
          <cell r="R712" t="str">
            <v/>
          </cell>
          <cell r="S712" t="str">
            <v/>
          </cell>
          <cell r="T712" t="str">
            <v/>
          </cell>
        </row>
        <row r="713">
          <cell r="O713" t="str">
            <v/>
          </cell>
          <cell r="P713" t="str">
            <v/>
          </cell>
          <cell r="Q713" t="str">
            <v/>
          </cell>
          <cell r="R713" t="str">
            <v/>
          </cell>
          <cell r="S713" t="str">
            <v/>
          </cell>
          <cell r="T713" t="str">
            <v/>
          </cell>
        </row>
        <row r="714">
          <cell r="O714" t="str">
            <v/>
          </cell>
          <cell r="P714" t="str">
            <v/>
          </cell>
          <cell r="Q714" t="str">
            <v/>
          </cell>
          <cell r="R714" t="str">
            <v/>
          </cell>
          <cell r="S714" t="str">
            <v/>
          </cell>
          <cell r="T714" t="str">
            <v/>
          </cell>
        </row>
        <row r="715">
          <cell r="O715" t="str">
            <v/>
          </cell>
          <cell r="P715" t="str">
            <v/>
          </cell>
          <cell r="Q715" t="str">
            <v/>
          </cell>
          <cell r="R715" t="str">
            <v/>
          </cell>
          <cell r="S715" t="str">
            <v/>
          </cell>
          <cell r="T715" t="str">
            <v/>
          </cell>
        </row>
        <row r="716">
          <cell r="O716" t="str">
            <v/>
          </cell>
          <cell r="P716" t="str">
            <v/>
          </cell>
          <cell r="Q716" t="str">
            <v/>
          </cell>
          <cell r="R716" t="str">
            <v/>
          </cell>
          <cell r="S716" t="str">
            <v/>
          </cell>
          <cell r="T716" t="str">
            <v/>
          </cell>
        </row>
        <row r="717">
          <cell r="O717" t="str">
            <v/>
          </cell>
          <cell r="P717" t="str">
            <v/>
          </cell>
          <cell r="Q717" t="str">
            <v/>
          </cell>
          <cell r="R717" t="str">
            <v/>
          </cell>
          <cell r="S717" t="str">
            <v/>
          </cell>
          <cell r="T717" t="str">
            <v/>
          </cell>
        </row>
        <row r="718">
          <cell r="O718" t="str">
            <v/>
          </cell>
          <cell r="P718" t="str">
            <v/>
          </cell>
          <cell r="Q718" t="str">
            <v/>
          </cell>
          <cell r="R718" t="str">
            <v/>
          </cell>
          <cell r="S718" t="str">
            <v/>
          </cell>
          <cell r="T718" t="str">
            <v/>
          </cell>
        </row>
        <row r="719">
          <cell r="O719" t="str">
            <v/>
          </cell>
          <cell r="P719" t="str">
            <v/>
          </cell>
          <cell r="Q719" t="str">
            <v/>
          </cell>
          <cell r="R719" t="str">
            <v/>
          </cell>
          <cell r="S719" t="str">
            <v/>
          </cell>
          <cell r="T719" t="str">
            <v/>
          </cell>
        </row>
        <row r="720">
          <cell r="O720" t="str">
            <v/>
          </cell>
          <cell r="P720" t="str">
            <v/>
          </cell>
          <cell r="Q720" t="str">
            <v/>
          </cell>
          <cell r="R720" t="str">
            <v/>
          </cell>
          <cell r="S720" t="str">
            <v/>
          </cell>
          <cell r="T720" t="str">
            <v/>
          </cell>
        </row>
        <row r="721">
          <cell r="O721" t="str">
            <v/>
          </cell>
          <cell r="P721" t="str">
            <v/>
          </cell>
          <cell r="Q721" t="str">
            <v/>
          </cell>
          <cell r="R721" t="str">
            <v/>
          </cell>
          <cell r="S721" t="str">
            <v/>
          </cell>
          <cell r="T721" t="str">
            <v/>
          </cell>
        </row>
        <row r="722">
          <cell r="O722" t="str">
            <v/>
          </cell>
          <cell r="P722" t="str">
            <v/>
          </cell>
          <cell r="Q722" t="str">
            <v/>
          </cell>
          <cell r="R722" t="str">
            <v/>
          </cell>
          <cell r="S722" t="str">
            <v/>
          </cell>
          <cell r="T722" t="str">
            <v/>
          </cell>
        </row>
        <row r="723">
          <cell r="O723" t="str">
            <v/>
          </cell>
          <cell r="P723" t="str">
            <v/>
          </cell>
          <cell r="Q723" t="str">
            <v/>
          </cell>
          <cell r="R723" t="str">
            <v/>
          </cell>
          <cell r="S723" t="str">
            <v/>
          </cell>
          <cell r="T723" t="str">
            <v/>
          </cell>
        </row>
        <row r="724">
          <cell r="O724" t="str">
            <v/>
          </cell>
          <cell r="P724" t="str">
            <v/>
          </cell>
          <cell r="Q724" t="str">
            <v/>
          </cell>
          <cell r="R724" t="str">
            <v/>
          </cell>
          <cell r="S724" t="str">
            <v/>
          </cell>
          <cell r="T724" t="str">
            <v/>
          </cell>
        </row>
        <row r="725">
          <cell r="O725" t="str">
            <v/>
          </cell>
          <cell r="P725" t="str">
            <v/>
          </cell>
          <cell r="Q725" t="str">
            <v/>
          </cell>
          <cell r="R725" t="str">
            <v/>
          </cell>
          <cell r="S725" t="str">
            <v/>
          </cell>
          <cell r="T725" t="str">
            <v/>
          </cell>
        </row>
        <row r="726">
          <cell r="O726" t="str">
            <v/>
          </cell>
          <cell r="P726" t="str">
            <v/>
          </cell>
          <cell r="Q726" t="str">
            <v/>
          </cell>
          <cell r="R726" t="str">
            <v/>
          </cell>
          <cell r="S726" t="str">
            <v/>
          </cell>
          <cell r="T726" t="str">
            <v/>
          </cell>
        </row>
        <row r="727">
          <cell r="O727" t="str">
            <v/>
          </cell>
          <cell r="P727" t="str">
            <v/>
          </cell>
          <cell r="Q727" t="str">
            <v/>
          </cell>
          <cell r="R727" t="str">
            <v/>
          </cell>
          <cell r="S727" t="str">
            <v/>
          </cell>
          <cell r="T727" t="str">
            <v/>
          </cell>
        </row>
        <row r="728">
          <cell r="O728" t="str">
            <v/>
          </cell>
          <cell r="P728" t="str">
            <v/>
          </cell>
          <cell r="Q728" t="str">
            <v/>
          </cell>
          <cell r="R728" t="str">
            <v/>
          </cell>
          <cell r="S728" t="str">
            <v/>
          </cell>
          <cell r="T728" t="str">
            <v/>
          </cell>
        </row>
        <row r="729">
          <cell r="O729" t="str">
            <v/>
          </cell>
          <cell r="P729" t="str">
            <v/>
          </cell>
          <cell r="Q729" t="str">
            <v/>
          </cell>
          <cell r="R729" t="str">
            <v/>
          </cell>
          <cell r="S729" t="str">
            <v/>
          </cell>
          <cell r="T729" t="str">
            <v/>
          </cell>
        </row>
        <row r="730">
          <cell r="O730" t="str">
            <v/>
          </cell>
          <cell r="P730" t="str">
            <v/>
          </cell>
          <cell r="Q730" t="str">
            <v/>
          </cell>
          <cell r="R730" t="str">
            <v/>
          </cell>
          <cell r="S730" t="str">
            <v/>
          </cell>
          <cell r="T730" t="str">
            <v/>
          </cell>
        </row>
        <row r="731">
          <cell r="O731" t="str">
            <v/>
          </cell>
          <cell r="P731" t="str">
            <v/>
          </cell>
          <cell r="Q731" t="str">
            <v/>
          </cell>
          <cell r="R731" t="str">
            <v/>
          </cell>
          <cell r="S731" t="str">
            <v/>
          </cell>
          <cell r="T731" t="str">
            <v/>
          </cell>
        </row>
        <row r="732">
          <cell r="O732" t="str">
            <v/>
          </cell>
          <cell r="P732" t="str">
            <v/>
          </cell>
          <cell r="Q732" t="str">
            <v/>
          </cell>
          <cell r="R732" t="str">
            <v/>
          </cell>
          <cell r="S732" t="str">
            <v/>
          </cell>
          <cell r="T732" t="str">
            <v/>
          </cell>
        </row>
        <row r="733">
          <cell r="O733" t="str">
            <v/>
          </cell>
          <cell r="P733" t="str">
            <v/>
          </cell>
          <cell r="Q733" t="str">
            <v/>
          </cell>
          <cell r="R733" t="str">
            <v/>
          </cell>
          <cell r="S733" t="str">
            <v/>
          </cell>
          <cell r="T733" t="str">
            <v/>
          </cell>
        </row>
        <row r="734">
          <cell r="O734" t="str">
            <v/>
          </cell>
          <cell r="P734" t="str">
            <v/>
          </cell>
          <cell r="Q734" t="str">
            <v/>
          </cell>
          <cell r="R734" t="str">
            <v/>
          </cell>
          <cell r="S734" t="str">
            <v/>
          </cell>
          <cell r="T734" t="str">
            <v/>
          </cell>
        </row>
        <row r="735">
          <cell r="O735" t="str">
            <v/>
          </cell>
          <cell r="P735" t="str">
            <v/>
          </cell>
          <cell r="Q735" t="str">
            <v/>
          </cell>
          <cell r="R735" t="str">
            <v/>
          </cell>
          <cell r="S735" t="str">
            <v/>
          </cell>
          <cell r="T735" t="str">
            <v/>
          </cell>
        </row>
        <row r="736">
          <cell r="O736" t="str">
            <v/>
          </cell>
          <cell r="P736" t="str">
            <v/>
          </cell>
          <cell r="Q736" t="str">
            <v/>
          </cell>
          <cell r="R736" t="str">
            <v/>
          </cell>
          <cell r="S736" t="str">
            <v/>
          </cell>
          <cell r="T736" t="str">
            <v/>
          </cell>
        </row>
        <row r="737">
          <cell r="O737" t="str">
            <v/>
          </cell>
          <cell r="P737" t="str">
            <v/>
          </cell>
          <cell r="Q737" t="str">
            <v/>
          </cell>
          <cell r="R737" t="str">
            <v/>
          </cell>
          <cell r="S737" t="str">
            <v/>
          </cell>
          <cell r="T737" t="str">
            <v/>
          </cell>
        </row>
        <row r="738">
          <cell r="O738" t="str">
            <v/>
          </cell>
          <cell r="P738" t="str">
            <v/>
          </cell>
          <cell r="Q738" t="str">
            <v/>
          </cell>
          <cell r="R738" t="str">
            <v/>
          </cell>
          <cell r="S738" t="str">
            <v/>
          </cell>
          <cell r="T738" t="str">
            <v/>
          </cell>
        </row>
        <row r="739">
          <cell r="O739" t="str">
            <v/>
          </cell>
          <cell r="P739" t="str">
            <v/>
          </cell>
          <cell r="Q739" t="str">
            <v/>
          </cell>
          <cell r="R739" t="str">
            <v/>
          </cell>
          <cell r="S739" t="str">
            <v/>
          </cell>
          <cell r="T739" t="str">
            <v/>
          </cell>
        </row>
        <row r="740">
          <cell r="O740" t="str">
            <v/>
          </cell>
          <cell r="P740" t="str">
            <v/>
          </cell>
          <cell r="Q740" t="str">
            <v/>
          </cell>
          <cell r="R740" t="str">
            <v/>
          </cell>
          <cell r="S740" t="str">
            <v/>
          </cell>
          <cell r="T740" t="str">
            <v/>
          </cell>
        </row>
        <row r="741">
          <cell r="O741" t="str">
            <v/>
          </cell>
          <cell r="P741" t="str">
            <v/>
          </cell>
          <cell r="Q741" t="str">
            <v/>
          </cell>
          <cell r="R741" t="str">
            <v/>
          </cell>
          <cell r="S741" t="str">
            <v/>
          </cell>
          <cell r="T741" t="str">
            <v/>
          </cell>
        </row>
        <row r="742">
          <cell r="O742" t="str">
            <v/>
          </cell>
          <cell r="P742" t="str">
            <v/>
          </cell>
          <cell r="Q742" t="str">
            <v/>
          </cell>
          <cell r="R742" t="str">
            <v/>
          </cell>
          <cell r="S742" t="str">
            <v/>
          </cell>
          <cell r="T742" t="str">
            <v/>
          </cell>
        </row>
        <row r="743">
          <cell r="O743" t="str">
            <v/>
          </cell>
          <cell r="P743" t="str">
            <v/>
          </cell>
          <cell r="Q743" t="str">
            <v/>
          </cell>
          <cell r="R743" t="str">
            <v/>
          </cell>
          <cell r="S743" t="str">
            <v/>
          </cell>
          <cell r="T743" t="str">
            <v/>
          </cell>
        </row>
        <row r="744">
          <cell r="O744" t="str">
            <v/>
          </cell>
          <cell r="P744" t="str">
            <v/>
          </cell>
          <cell r="Q744" t="str">
            <v/>
          </cell>
          <cell r="R744" t="str">
            <v/>
          </cell>
          <cell r="S744" t="str">
            <v/>
          </cell>
          <cell r="T744" t="str">
            <v/>
          </cell>
        </row>
        <row r="745">
          <cell r="O745" t="str">
            <v/>
          </cell>
          <cell r="P745" t="str">
            <v/>
          </cell>
          <cell r="Q745" t="str">
            <v/>
          </cell>
          <cell r="R745" t="str">
            <v/>
          </cell>
          <cell r="S745" t="str">
            <v/>
          </cell>
          <cell r="T745" t="str">
            <v/>
          </cell>
        </row>
        <row r="746">
          <cell r="O746" t="str">
            <v/>
          </cell>
          <cell r="P746" t="str">
            <v/>
          </cell>
          <cell r="Q746" t="str">
            <v/>
          </cell>
          <cell r="R746" t="str">
            <v/>
          </cell>
          <cell r="S746" t="str">
            <v/>
          </cell>
          <cell r="T746" t="str">
            <v/>
          </cell>
        </row>
        <row r="747">
          <cell r="O747" t="str">
            <v/>
          </cell>
          <cell r="P747" t="str">
            <v/>
          </cell>
          <cell r="Q747" t="str">
            <v/>
          </cell>
          <cell r="R747" t="str">
            <v/>
          </cell>
          <cell r="S747" t="str">
            <v/>
          </cell>
          <cell r="T747" t="str">
            <v/>
          </cell>
        </row>
        <row r="748">
          <cell r="O748" t="str">
            <v/>
          </cell>
          <cell r="P748" t="str">
            <v/>
          </cell>
          <cell r="Q748" t="str">
            <v/>
          </cell>
          <cell r="R748" t="str">
            <v/>
          </cell>
          <cell r="S748" t="str">
            <v/>
          </cell>
          <cell r="T748" t="str">
            <v/>
          </cell>
        </row>
        <row r="749">
          <cell r="O749" t="str">
            <v/>
          </cell>
          <cell r="P749" t="str">
            <v/>
          </cell>
          <cell r="Q749" t="str">
            <v/>
          </cell>
          <cell r="R749" t="str">
            <v/>
          </cell>
          <cell r="S749" t="str">
            <v/>
          </cell>
          <cell r="T749" t="str">
            <v/>
          </cell>
        </row>
        <row r="750">
          <cell r="O750" t="str">
            <v/>
          </cell>
          <cell r="P750" t="str">
            <v/>
          </cell>
          <cell r="Q750" t="str">
            <v/>
          </cell>
          <cell r="R750" t="str">
            <v/>
          </cell>
          <cell r="S750" t="str">
            <v/>
          </cell>
          <cell r="T750" t="str">
            <v/>
          </cell>
        </row>
        <row r="751">
          <cell r="O751" t="str">
            <v/>
          </cell>
          <cell r="P751" t="str">
            <v/>
          </cell>
          <cell r="Q751" t="str">
            <v/>
          </cell>
          <cell r="R751" t="str">
            <v/>
          </cell>
          <cell r="S751" t="str">
            <v/>
          </cell>
          <cell r="T751" t="str">
            <v/>
          </cell>
        </row>
        <row r="752">
          <cell r="O752" t="str">
            <v/>
          </cell>
          <cell r="P752" t="str">
            <v/>
          </cell>
          <cell r="Q752" t="str">
            <v/>
          </cell>
          <cell r="R752" t="str">
            <v/>
          </cell>
          <cell r="S752" t="str">
            <v/>
          </cell>
          <cell r="T752" t="str">
            <v/>
          </cell>
        </row>
        <row r="753">
          <cell r="O753" t="str">
            <v/>
          </cell>
          <cell r="P753" t="str">
            <v/>
          </cell>
          <cell r="Q753" t="str">
            <v/>
          </cell>
          <cell r="R753" t="str">
            <v/>
          </cell>
          <cell r="S753" t="str">
            <v/>
          </cell>
          <cell r="T753" t="str">
            <v/>
          </cell>
        </row>
        <row r="754">
          <cell r="O754" t="str">
            <v/>
          </cell>
          <cell r="P754" t="str">
            <v/>
          </cell>
          <cell r="Q754" t="str">
            <v/>
          </cell>
          <cell r="R754" t="str">
            <v/>
          </cell>
          <cell r="S754" t="str">
            <v/>
          </cell>
          <cell r="T754" t="str">
            <v/>
          </cell>
        </row>
        <row r="755">
          <cell r="O755" t="str">
            <v/>
          </cell>
          <cell r="P755" t="str">
            <v/>
          </cell>
          <cell r="Q755" t="str">
            <v/>
          </cell>
          <cell r="R755" t="str">
            <v/>
          </cell>
          <cell r="S755" t="str">
            <v/>
          </cell>
          <cell r="T755" t="str">
            <v/>
          </cell>
        </row>
        <row r="756">
          <cell r="O756" t="str">
            <v/>
          </cell>
          <cell r="P756" t="str">
            <v/>
          </cell>
          <cell r="Q756" t="str">
            <v/>
          </cell>
          <cell r="R756" t="str">
            <v/>
          </cell>
          <cell r="S756" t="str">
            <v/>
          </cell>
          <cell r="T756" t="str">
            <v/>
          </cell>
        </row>
        <row r="757">
          <cell r="O757" t="str">
            <v/>
          </cell>
          <cell r="P757" t="str">
            <v/>
          </cell>
          <cell r="Q757" t="str">
            <v/>
          </cell>
          <cell r="R757" t="str">
            <v/>
          </cell>
          <cell r="S757" t="str">
            <v/>
          </cell>
          <cell r="T757" t="str">
            <v/>
          </cell>
        </row>
        <row r="758">
          <cell r="O758" t="str">
            <v/>
          </cell>
          <cell r="P758" t="str">
            <v/>
          </cell>
          <cell r="Q758" t="str">
            <v/>
          </cell>
          <cell r="R758" t="str">
            <v/>
          </cell>
          <cell r="S758" t="str">
            <v/>
          </cell>
          <cell r="T758" t="str">
            <v/>
          </cell>
        </row>
        <row r="759">
          <cell r="O759" t="str">
            <v/>
          </cell>
          <cell r="P759" t="str">
            <v/>
          </cell>
          <cell r="Q759" t="str">
            <v/>
          </cell>
          <cell r="R759" t="str">
            <v/>
          </cell>
          <cell r="S759" t="str">
            <v/>
          </cell>
          <cell r="T759" t="str">
            <v/>
          </cell>
        </row>
        <row r="760">
          <cell r="O760" t="str">
            <v/>
          </cell>
          <cell r="P760" t="str">
            <v/>
          </cell>
          <cell r="Q760" t="str">
            <v/>
          </cell>
          <cell r="R760" t="str">
            <v/>
          </cell>
          <cell r="S760" t="str">
            <v/>
          </cell>
          <cell r="T760" t="str">
            <v/>
          </cell>
        </row>
        <row r="761">
          <cell r="O761" t="str">
            <v/>
          </cell>
          <cell r="P761" t="str">
            <v/>
          </cell>
          <cell r="Q761" t="str">
            <v/>
          </cell>
          <cell r="R761" t="str">
            <v/>
          </cell>
          <cell r="S761" t="str">
            <v/>
          </cell>
          <cell r="T761" t="str">
            <v/>
          </cell>
        </row>
        <row r="762">
          <cell r="O762" t="str">
            <v/>
          </cell>
          <cell r="P762" t="str">
            <v/>
          </cell>
          <cell r="Q762" t="str">
            <v/>
          </cell>
          <cell r="R762" t="str">
            <v/>
          </cell>
          <cell r="S762" t="str">
            <v/>
          </cell>
          <cell r="T762" t="str">
            <v/>
          </cell>
        </row>
        <row r="763">
          <cell r="O763" t="str">
            <v/>
          </cell>
          <cell r="P763" t="str">
            <v/>
          </cell>
          <cell r="Q763" t="str">
            <v/>
          </cell>
          <cell r="R763" t="str">
            <v/>
          </cell>
          <cell r="S763" t="str">
            <v/>
          </cell>
          <cell r="T763" t="str">
            <v/>
          </cell>
        </row>
        <row r="764">
          <cell r="O764" t="str">
            <v/>
          </cell>
          <cell r="P764" t="str">
            <v/>
          </cell>
          <cell r="Q764" t="str">
            <v/>
          </cell>
          <cell r="R764" t="str">
            <v/>
          </cell>
          <cell r="S764" t="str">
            <v/>
          </cell>
          <cell r="T764" t="str">
            <v/>
          </cell>
        </row>
        <row r="765">
          <cell r="O765" t="str">
            <v/>
          </cell>
          <cell r="P765" t="str">
            <v/>
          </cell>
          <cell r="Q765" t="str">
            <v/>
          </cell>
          <cell r="R765" t="str">
            <v/>
          </cell>
          <cell r="S765" t="str">
            <v/>
          </cell>
          <cell r="T765" t="str">
            <v/>
          </cell>
        </row>
        <row r="766">
          <cell r="O766" t="str">
            <v/>
          </cell>
          <cell r="P766" t="str">
            <v/>
          </cell>
          <cell r="Q766" t="str">
            <v/>
          </cell>
          <cell r="R766" t="str">
            <v/>
          </cell>
          <cell r="S766" t="str">
            <v/>
          </cell>
          <cell r="T766" t="str">
            <v/>
          </cell>
        </row>
        <row r="767">
          <cell r="O767" t="str">
            <v/>
          </cell>
          <cell r="P767" t="str">
            <v/>
          </cell>
          <cell r="Q767" t="str">
            <v/>
          </cell>
          <cell r="R767" t="str">
            <v/>
          </cell>
          <cell r="S767" t="str">
            <v/>
          </cell>
          <cell r="T767" t="str">
            <v/>
          </cell>
        </row>
        <row r="768">
          <cell r="O768" t="str">
            <v/>
          </cell>
          <cell r="P768" t="str">
            <v/>
          </cell>
          <cell r="Q768" t="str">
            <v/>
          </cell>
          <cell r="R768" t="str">
            <v/>
          </cell>
          <cell r="S768" t="str">
            <v/>
          </cell>
          <cell r="T768" t="str">
            <v/>
          </cell>
        </row>
        <row r="769">
          <cell r="O769" t="str">
            <v/>
          </cell>
          <cell r="P769" t="str">
            <v/>
          </cell>
          <cell r="Q769" t="str">
            <v/>
          </cell>
          <cell r="R769" t="str">
            <v/>
          </cell>
          <cell r="S769" t="str">
            <v/>
          </cell>
          <cell r="T769" t="str">
            <v/>
          </cell>
        </row>
        <row r="770">
          <cell r="O770" t="str">
            <v/>
          </cell>
          <cell r="P770" t="str">
            <v/>
          </cell>
          <cell r="Q770" t="str">
            <v/>
          </cell>
          <cell r="R770" t="str">
            <v/>
          </cell>
          <cell r="S770" t="str">
            <v/>
          </cell>
          <cell r="T770" t="str">
            <v/>
          </cell>
        </row>
        <row r="771">
          <cell r="O771" t="str">
            <v/>
          </cell>
          <cell r="P771" t="str">
            <v/>
          </cell>
          <cell r="Q771" t="str">
            <v/>
          </cell>
          <cell r="R771" t="str">
            <v/>
          </cell>
          <cell r="S771" t="str">
            <v/>
          </cell>
          <cell r="T771" t="str">
            <v/>
          </cell>
        </row>
        <row r="772">
          <cell r="O772" t="str">
            <v/>
          </cell>
          <cell r="P772" t="str">
            <v/>
          </cell>
          <cell r="Q772" t="str">
            <v/>
          </cell>
          <cell r="R772" t="str">
            <v/>
          </cell>
          <cell r="S772" t="str">
            <v/>
          </cell>
          <cell r="T772" t="str">
            <v/>
          </cell>
        </row>
        <row r="773">
          <cell r="O773" t="str">
            <v/>
          </cell>
          <cell r="P773" t="str">
            <v/>
          </cell>
          <cell r="Q773" t="str">
            <v/>
          </cell>
          <cell r="R773" t="str">
            <v/>
          </cell>
          <cell r="S773" t="str">
            <v/>
          </cell>
          <cell r="T773" t="str">
            <v/>
          </cell>
        </row>
        <row r="774">
          <cell r="O774" t="str">
            <v/>
          </cell>
          <cell r="P774" t="str">
            <v/>
          </cell>
          <cell r="Q774" t="str">
            <v/>
          </cell>
          <cell r="R774" t="str">
            <v/>
          </cell>
          <cell r="S774" t="str">
            <v/>
          </cell>
          <cell r="T774" t="str">
            <v/>
          </cell>
        </row>
        <row r="775">
          <cell r="O775" t="str">
            <v/>
          </cell>
          <cell r="P775" t="str">
            <v/>
          </cell>
          <cell r="Q775" t="str">
            <v/>
          </cell>
          <cell r="R775" t="str">
            <v/>
          </cell>
          <cell r="S775" t="str">
            <v/>
          </cell>
          <cell r="T775" t="str">
            <v/>
          </cell>
        </row>
        <row r="776">
          <cell r="O776" t="str">
            <v/>
          </cell>
          <cell r="P776" t="str">
            <v/>
          </cell>
          <cell r="Q776" t="str">
            <v/>
          </cell>
          <cell r="R776" t="str">
            <v/>
          </cell>
          <cell r="S776" t="str">
            <v/>
          </cell>
          <cell r="T776" t="str">
            <v/>
          </cell>
        </row>
        <row r="777">
          <cell r="O777" t="str">
            <v/>
          </cell>
          <cell r="P777" t="str">
            <v/>
          </cell>
          <cell r="Q777" t="str">
            <v/>
          </cell>
          <cell r="R777" t="str">
            <v/>
          </cell>
          <cell r="S777" t="str">
            <v/>
          </cell>
          <cell r="T777" t="str">
            <v/>
          </cell>
        </row>
        <row r="778">
          <cell r="O778" t="str">
            <v/>
          </cell>
          <cell r="P778" t="str">
            <v/>
          </cell>
          <cell r="Q778" t="str">
            <v/>
          </cell>
          <cell r="R778" t="str">
            <v/>
          </cell>
          <cell r="S778" t="str">
            <v/>
          </cell>
          <cell r="T778" t="str">
            <v/>
          </cell>
        </row>
        <row r="779">
          <cell r="O779" t="str">
            <v/>
          </cell>
          <cell r="P779" t="str">
            <v/>
          </cell>
          <cell r="Q779" t="str">
            <v/>
          </cell>
          <cell r="R779" t="str">
            <v/>
          </cell>
          <cell r="S779" t="str">
            <v/>
          </cell>
          <cell r="T779" t="str">
            <v/>
          </cell>
        </row>
        <row r="780">
          <cell r="O780" t="str">
            <v/>
          </cell>
          <cell r="P780" t="str">
            <v/>
          </cell>
          <cell r="Q780" t="str">
            <v/>
          </cell>
          <cell r="R780" t="str">
            <v/>
          </cell>
          <cell r="S780" t="str">
            <v/>
          </cell>
          <cell r="T780" t="str">
            <v/>
          </cell>
        </row>
        <row r="781">
          <cell r="O781" t="str">
            <v/>
          </cell>
          <cell r="P781" t="str">
            <v/>
          </cell>
          <cell r="Q781" t="str">
            <v/>
          </cell>
          <cell r="R781" t="str">
            <v/>
          </cell>
          <cell r="S781" t="str">
            <v/>
          </cell>
          <cell r="T781" t="str">
            <v/>
          </cell>
        </row>
        <row r="782">
          <cell r="O782" t="str">
            <v/>
          </cell>
          <cell r="P782" t="str">
            <v/>
          </cell>
          <cell r="Q782" t="str">
            <v/>
          </cell>
          <cell r="R782" t="str">
            <v/>
          </cell>
          <cell r="S782" t="str">
            <v/>
          </cell>
          <cell r="T782" t="str">
            <v/>
          </cell>
        </row>
        <row r="783">
          <cell r="O783" t="str">
            <v/>
          </cell>
          <cell r="P783" t="str">
            <v/>
          </cell>
          <cell r="Q783" t="str">
            <v/>
          </cell>
          <cell r="R783" t="str">
            <v/>
          </cell>
          <cell r="S783" t="str">
            <v/>
          </cell>
          <cell r="T783" t="str">
            <v/>
          </cell>
        </row>
        <row r="784">
          <cell r="O784" t="str">
            <v/>
          </cell>
          <cell r="P784" t="str">
            <v/>
          </cell>
          <cell r="Q784" t="str">
            <v/>
          </cell>
          <cell r="R784" t="str">
            <v/>
          </cell>
          <cell r="S784" t="str">
            <v/>
          </cell>
          <cell r="T784" t="str">
            <v/>
          </cell>
        </row>
        <row r="785">
          <cell r="O785" t="str">
            <v/>
          </cell>
          <cell r="P785" t="str">
            <v/>
          </cell>
          <cell r="Q785" t="str">
            <v/>
          </cell>
          <cell r="R785" t="str">
            <v/>
          </cell>
          <cell r="S785" t="str">
            <v/>
          </cell>
          <cell r="T785" t="str">
            <v/>
          </cell>
        </row>
        <row r="786">
          <cell r="O786" t="str">
            <v/>
          </cell>
          <cell r="P786" t="str">
            <v/>
          </cell>
          <cell r="Q786" t="str">
            <v/>
          </cell>
          <cell r="R786" t="str">
            <v/>
          </cell>
          <cell r="S786" t="str">
            <v/>
          </cell>
          <cell r="T786" t="str">
            <v/>
          </cell>
        </row>
        <row r="787">
          <cell r="O787" t="str">
            <v/>
          </cell>
          <cell r="P787" t="str">
            <v/>
          </cell>
          <cell r="Q787" t="str">
            <v/>
          </cell>
          <cell r="R787" t="str">
            <v/>
          </cell>
          <cell r="S787" t="str">
            <v/>
          </cell>
          <cell r="T787" t="str">
            <v/>
          </cell>
        </row>
        <row r="788">
          <cell r="O788" t="str">
            <v/>
          </cell>
          <cell r="P788" t="str">
            <v/>
          </cell>
          <cell r="Q788" t="str">
            <v/>
          </cell>
          <cell r="R788" t="str">
            <v/>
          </cell>
          <cell r="S788" t="str">
            <v/>
          </cell>
          <cell r="T788" t="str">
            <v/>
          </cell>
        </row>
        <row r="789">
          <cell r="O789" t="str">
            <v/>
          </cell>
          <cell r="P789" t="str">
            <v/>
          </cell>
          <cell r="Q789" t="str">
            <v/>
          </cell>
          <cell r="R789" t="str">
            <v/>
          </cell>
          <cell r="S789" t="str">
            <v/>
          </cell>
          <cell r="T789" t="str">
            <v/>
          </cell>
        </row>
        <row r="790">
          <cell r="O790" t="str">
            <v/>
          </cell>
          <cell r="P790" t="str">
            <v/>
          </cell>
          <cell r="Q790" t="str">
            <v/>
          </cell>
          <cell r="R790" t="str">
            <v/>
          </cell>
          <cell r="S790" t="str">
            <v/>
          </cell>
          <cell r="T790" t="str">
            <v/>
          </cell>
        </row>
        <row r="791">
          <cell r="O791" t="str">
            <v/>
          </cell>
          <cell r="P791" t="str">
            <v/>
          </cell>
          <cell r="Q791" t="str">
            <v/>
          </cell>
          <cell r="R791" t="str">
            <v/>
          </cell>
          <cell r="S791" t="str">
            <v/>
          </cell>
          <cell r="T791" t="str">
            <v/>
          </cell>
        </row>
        <row r="792">
          <cell r="O792" t="str">
            <v/>
          </cell>
          <cell r="P792" t="str">
            <v/>
          </cell>
          <cell r="Q792" t="str">
            <v/>
          </cell>
          <cell r="R792" t="str">
            <v/>
          </cell>
          <cell r="S792" t="str">
            <v/>
          </cell>
          <cell r="T792" t="str">
            <v/>
          </cell>
        </row>
        <row r="793">
          <cell r="O793" t="str">
            <v/>
          </cell>
          <cell r="P793" t="str">
            <v/>
          </cell>
          <cell r="Q793" t="str">
            <v/>
          </cell>
          <cell r="R793" t="str">
            <v/>
          </cell>
          <cell r="S793" t="str">
            <v/>
          </cell>
          <cell r="T793" t="str">
            <v/>
          </cell>
        </row>
        <row r="794">
          <cell r="O794" t="str">
            <v/>
          </cell>
          <cell r="P794" t="str">
            <v/>
          </cell>
          <cell r="Q794" t="str">
            <v/>
          </cell>
          <cell r="R794" t="str">
            <v/>
          </cell>
          <cell r="S794" t="str">
            <v/>
          </cell>
          <cell r="T794" t="str">
            <v/>
          </cell>
        </row>
        <row r="795">
          <cell r="O795" t="str">
            <v/>
          </cell>
          <cell r="P795" t="str">
            <v/>
          </cell>
          <cell r="Q795" t="str">
            <v/>
          </cell>
          <cell r="R795" t="str">
            <v/>
          </cell>
          <cell r="S795" t="str">
            <v/>
          </cell>
          <cell r="T795" t="str">
            <v/>
          </cell>
        </row>
        <row r="796">
          <cell r="O796" t="str">
            <v/>
          </cell>
          <cell r="P796" t="str">
            <v/>
          </cell>
          <cell r="Q796" t="str">
            <v/>
          </cell>
          <cell r="R796" t="str">
            <v/>
          </cell>
          <cell r="S796" t="str">
            <v/>
          </cell>
          <cell r="T796" t="str">
            <v/>
          </cell>
        </row>
        <row r="797">
          <cell r="O797" t="str">
            <v/>
          </cell>
          <cell r="P797" t="str">
            <v/>
          </cell>
          <cell r="Q797" t="str">
            <v/>
          </cell>
          <cell r="R797" t="str">
            <v/>
          </cell>
          <cell r="S797" t="str">
            <v/>
          </cell>
          <cell r="T797" t="str">
            <v/>
          </cell>
        </row>
        <row r="798">
          <cell r="O798" t="str">
            <v/>
          </cell>
          <cell r="P798" t="str">
            <v/>
          </cell>
          <cell r="Q798" t="str">
            <v/>
          </cell>
          <cell r="R798" t="str">
            <v/>
          </cell>
          <cell r="S798" t="str">
            <v/>
          </cell>
          <cell r="T798" t="str">
            <v/>
          </cell>
        </row>
        <row r="799">
          <cell r="O799" t="str">
            <v/>
          </cell>
          <cell r="P799" t="str">
            <v/>
          </cell>
          <cell r="Q799" t="str">
            <v/>
          </cell>
          <cell r="R799" t="str">
            <v/>
          </cell>
          <cell r="S799" t="str">
            <v/>
          </cell>
          <cell r="T799" t="str">
            <v/>
          </cell>
        </row>
        <row r="800">
          <cell r="O800" t="str">
            <v/>
          </cell>
          <cell r="P800" t="str">
            <v/>
          </cell>
          <cell r="Q800" t="str">
            <v/>
          </cell>
          <cell r="R800" t="str">
            <v/>
          </cell>
          <cell r="S800" t="str">
            <v/>
          </cell>
          <cell r="T800" t="str">
            <v/>
          </cell>
        </row>
        <row r="801">
          <cell r="O801" t="str">
            <v/>
          </cell>
          <cell r="P801" t="str">
            <v/>
          </cell>
          <cell r="Q801" t="str">
            <v/>
          </cell>
          <cell r="R801" t="str">
            <v/>
          </cell>
          <cell r="S801" t="str">
            <v/>
          </cell>
          <cell r="T801" t="str">
            <v/>
          </cell>
        </row>
        <row r="802">
          <cell r="O802" t="str">
            <v/>
          </cell>
          <cell r="P802" t="str">
            <v/>
          </cell>
          <cell r="Q802" t="str">
            <v/>
          </cell>
          <cell r="R802" t="str">
            <v/>
          </cell>
          <cell r="S802" t="str">
            <v/>
          </cell>
          <cell r="T802" t="str">
            <v/>
          </cell>
        </row>
        <row r="803">
          <cell r="O803" t="str">
            <v/>
          </cell>
          <cell r="P803" t="str">
            <v/>
          </cell>
          <cell r="Q803" t="str">
            <v/>
          </cell>
          <cell r="R803" t="str">
            <v/>
          </cell>
          <cell r="S803" t="str">
            <v/>
          </cell>
          <cell r="T803" t="str">
            <v/>
          </cell>
        </row>
        <row r="804">
          <cell r="O804" t="str">
            <v/>
          </cell>
          <cell r="P804" t="str">
            <v/>
          </cell>
          <cell r="Q804" t="str">
            <v/>
          </cell>
          <cell r="R804" t="str">
            <v/>
          </cell>
          <cell r="S804" t="str">
            <v/>
          </cell>
          <cell r="T804" t="str">
            <v/>
          </cell>
        </row>
        <row r="805">
          <cell r="O805" t="str">
            <v/>
          </cell>
          <cell r="P805" t="str">
            <v/>
          </cell>
          <cell r="Q805" t="str">
            <v/>
          </cell>
          <cell r="R805" t="str">
            <v/>
          </cell>
          <cell r="S805" t="str">
            <v/>
          </cell>
          <cell r="T805" t="str">
            <v/>
          </cell>
        </row>
        <row r="806">
          <cell r="O806" t="str">
            <v/>
          </cell>
          <cell r="P806" t="str">
            <v/>
          </cell>
          <cell r="Q806" t="str">
            <v/>
          </cell>
          <cell r="R806" t="str">
            <v/>
          </cell>
          <cell r="S806" t="str">
            <v/>
          </cell>
          <cell r="T806" t="str">
            <v/>
          </cell>
        </row>
        <row r="807">
          <cell r="O807" t="str">
            <v/>
          </cell>
          <cell r="P807" t="str">
            <v/>
          </cell>
          <cell r="Q807" t="str">
            <v/>
          </cell>
          <cell r="R807" t="str">
            <v/>
          </cell>
          <cell r="S807" t="str">
            <v/>
          </cell>
          <cell r="T807" t="str">
            <v/>
          </cell>
        </row>
        <row r="808">
          <cell r="O808" t="str">
            <v/>
          </cell>
          <cell r="P808" t="str">
            <v/>
          </cell>
          <cell r="Q808" t="str">
            <v/>
          </cell>
          <cell r="R808" t="str">
            <v/>
          </cell>
          <cell r="S808" t="str">
            <v/>
          </cell>
          <cell r="T808" t="str">
            <v/>
          </cell>
        </row>
        <row r="809">
          <cell r="O809" t="str">
            <v/>
          </cell>
          <cell r="P809" t="str">
            <v/>
          </cell>
          <cell r="Q809" t="str">
            <v/>
          </cell>
          <cell r="R809" t="str">
            <v/>
          </cell>
          <cell r="S809" t="str">
            <v/>
          </cell>
          <cell r="T809" t="str">
            <v/>
          </cell>
        </row>
        <row r="810">
          <cell r="O810" t="str">
            <v/>
          </cell>
          <cell r="P810" t="str">
            <v/>
          </cell>
          <cell r="Q810" t="str">
            <v/>
          </cell>
          <cell r="R810" t="str">
            <v/>
          </cell>
          <cell r="S810" t="str">
            <v/>
          </cell>
          <cell r="T810" t="str">
            <v/>
          </cell>
        </row>
        <row r="811">
          <cell r="O811" t="str">
            <v/>
          </cell>
          <cell r="P811" t="str">
            <v/>
          </cell>
          <cell r="Q811" t="str">
            <v/>
          </cell>
          <cell r="R811" t="str">
            <v/>
          </cell>
          <cell r="S811" t="str">
            <v/>
          </cell>
          <cell r="T811" t="str">
            <v/>
          </cell>
        </row>
        <row r="812">
          <cell r="O812" t="str">
            <v/>
          </cell>
          <cell r="P812" t="str">
            <v/>
          </cell>
          <cell r="Q812" t="str">
            <v/>
          </cell>
          <cell r="R812" t="str">
            <v/>
          </cell>
          <cell r="S812" t="str">
            <v/>
          </cell>
          <cell r="T812" t="str">
            <v/>
          </cell>
        </row>
        <row r="813">
          <cell r="O813" t="str">
            <v/>
          </cell>
          <cell r="P813" t="str">
            <v/>
          </cell>
          <cell r="Q813" t="str">
            <v/>
          </cell>
          <cell r="R813" t="str">
            <v/>
          </cell>
          <cell r="S813" t="str">
            <v/>
          </cell>
          <cell r="T813" t="str">
            <v/>
          </cell>
        </row>
        <row r="814">
          <cell r="O814" t="str">
            <v/>
          </cell>
          <cell r="P814" t="str">
            <v/>
          </cell>
          <cell r="Q814" t="str">
            <v/>
          </cell>
          <cell r="R814" t="str">
            <v/>
          </cell>
          <cell r="S814" t="str">
            <v/>
          </cell>
          <cell r="T814" t="str">
            <v/>
          </cell>
        </row>
        <row r="815">
          <cell r="O815" t="str">
            <v/>
          </cell>
          <cell r="P815" t="str">
            <v/>
          </cell>
          <cell r="Q815" t="str">
            <v/>
          </cell>
          <cell r="R815" t="str">
            <v/>
          </cell>
          <cell r="S815" t="str">
            <v/>
          </cell>
          <cell r="T815" t="str">
            <v/>
          </cell>
        </row>
        <row r="816">
          <cell r="O816" t="str">
            <v/>
          </cell>
          <cell r="P816" t="str">
            <v/>
          </cell>
          <cell r="Q816" t="str">
            <v/>
          </cell>
          <cell r="R816" t="str">
            <v/>
          </cell>
          <cell r="S816" t="str">
            <v/>
          </cell>
          <cell r="T816" t="str">
            <v/>
          </cell>
        </row>
        <row r="817">
          <cell r="O817" t="str">
            <v/>
          </cell>
          <cell r="P817" t="str">
            <v/>
          </cell>
          <cell r="Q817" t="str">
            <v/>
          </cell>
          <cell r="R817" t="str">
            <v/>
          </cell>
          <cell r="S817" t="str">
            <v/>
          </cell>
          <cell r="T817" t="str">
            <v/>
          </cell>
        </row>
        <row r="818">
          <cell r="O818" t="str">
            <v/>
          </cell>
          <cell r="P818" t="str">
            <v/>
          </cell>
          <cell r="Q818" t="str">
            <v/>
          </cell>
          <cell r="R818" t="str">
            <v/>
          </cell>
          <cell r="S818" t="str">
            <v/>
          </cell>
          <cell r="T818" t="str">
            <v/>
          </cell>
        </row>
        <row r="819">
          <cell r="O819" t="str">
            <v/>
          </cell>
          <cell r="P819" t="str">
            <v/>
          </cell>
          <cell r="Q819" t="str">
            <v/>
          </cell>
          <cell r="R819" t="str">
            <v/>
          </cell>
          <cell r="S819" t="str">
            <v/>
          </cell>
          <cell r="T819" t="str">
            <v/>
          </cell>
        </row>
        <row r="820">
          <cell r="O820" t="str">
            <v/>
          </cell>
          <cell r="P820" t="str">
            <v/>
          </cell>
          <cell r="Q820" t="str">
            <v/>
          </cell>
          <cell r="R820" t="str">
            <v/>
          </cell>
          <cell r="S820" t="str">
            <v/>
          </cell>
          <cell r="T820" t="str">
            <v/>
          </cell>
        </row>
        <row r="821">
          <cell r="O821" t="str">
            <v/>
          </cell>
          <cell r="P821" t="str">
            <v/>
          </cell>
          <cell r="Q821" t="str">
            <v/>
          </cell>
          <cell r="R821" t="str">
            <v/>
          </cell>
          <cell r="S821" t="str">
            <v/>
          </cell>
          <cell r="T821" t="str">
            <v/>
          </cell>
        </row>
        <row r="822">
          <cell r="O822" t="str">
            <v/>
          </cell>
          <cell r="P822" t="str">
            <v/>
          </cell>
          <cell r="Q822" t="str">
            <v/>
          </cell>
          <cell r="R822" t="str">
            <v/>
          </cell>
          <cell r="S822" t="str">
            <v/>
          </cell>
          <cell r="T822" t="str">
            <v/>
          </cell>
        </row>
        <row r="823">
          <cell r="O823" t="str">
            <v/>
          </cell>
          <cell r="P823" t="str">
            <v/>
          </cell>
          <cell r="Q823" t="str">
            <v/>
          </cell>
          <cell r="R823" t="str">
            <v/>
          </cell>
          <cell r="S823" t="str">
            <v/>
          </cell>
          <cell r="T823" t="str">
            <v/>
          </cell>
        </row>
        <row r="824">
          <cell r="O824" t="str">
            <v/>
          </cell>
          <cell r="P824" t="str">
            <v/>
          </cell>
          <cell r="Q824" t="str">
            <v/>
          </cell>
          <cell r="R824" t="str">
            <v/>
          </cell>
          <cell r="S824" t="str">
            <v/>
          </cell>
          <cell r="T824" t="str">
            <v/>
          </cell>
        </row>
        <row r="825">
          <cell r="O825" t="str">
            <v/>
          </cell>
          <cell r="P825" t="str">
            <v/>
          </cell>
          <cell r="Q825" t="str">
            <v/>
          </cell>
          <cell r="R825" t="str">
            <v/>
          </cell>
          <cell r="S825" t="str">
            <v/>
          </cell>
          <cell r="T825" t="str">
            <v/>
          </cell>
        </row>
        <row r="826">
          <cell r="O826" t="str">
            <v/>
          </cell>
          <cell r="P826" t="str">
            <v/>
          </cell>
          <cell r="Q826" t="str">
            <v/>
          </cell>
          <cell r="R826" t="str">
            <v/>
          </cell>
          <cell r="S826" t="str">
            <v/>
          </cell>
          <cell r="T826" t="str">
            <v/>
          </cell>
        </row>
        <row r="827">
          <cell r="O827" t="str">
            <v/>
          </cell>
          <cell r="P827" t="str">
            <v/>
          </cell>
          <cell r="Q827" t="str">
            <v/>
          </cell>
          <cell r="R827" t="str">
            <v/>
          </cell>
          <cell r="S827" t="str">
            <v/>
          </cell>
          <cell r="T827" t="str">
            <v/>
          </cell>
        </row>
        <row r="828">
          <cell r="O828" t="str">
            <v/>
          </cell>
          <cell r="P828" t="str">
            <v/>
          </cell>
          <cell r="Q828" t="str">
            <v/>
          </cell>
          <cell r="R828" t="str">
            <v/>
          </cell>
          <cell r="S828" t="str">
            <v/>
          </cell>
          <cell r="T828" t="str">
            <v/>
          </cell>
        </row>
        <row r="829">
          <cell r="O829" t="str">
            <v/>
          </cell>
          <cell r="P829" t="str">
            <v/>
          </cell>
          <cell r="Q829" t="str">
            <v/>
          </cell>
          <cell r="R829" t="str">
            <v/>
          </cell>
          <cell r="S829" t="str">
            <v/>
          </cell>
          <cell r="T829" t="str">
            <v/>
          </cell>
        </row>
        <row r="830">
          <cell r="O830" t="str">
            <v/>
          </cell>
          <cell r="P830" t="str">
            <v/>
          </cell>
          <cell r="Q830" t="str">
            <v/>
          </cell>
          <cell r="R830" t="str">
            <v/>
          </cell>
          <cell r="S830" t="str">
            <v/>
          </cell>
          <cell r="T830" t="str">
            <v/>
          </cell>
        </row>
        <row r="831">
          <cell r="O831" t="str">
            <v/>
          </cell>
          <cell r="P831" t="str">
            <v/>
          </cell>
          <cell r="Q831" t="str">
            <v/>
          </cell>
          <cell r="R831" t="str">
            <v/>
          </cell>
          <cell r="S831" t="str">
            <v/>
          </cell>
          <cell r="T831" t="str">
            <v/>
          </cell>
        </row>
        <row r="832">
          <cell r="O832" t="str">
            <v/>
          </cell>
          <cell r="P832" t="str">
            <v/>
          </cell>
          <cell r="Q832" t="str">
            <v/>
          </cell>
          <cell r="R832" t="str">
            <v/>
          </cell>
          <cell r="S832" t="str">
            <v/>
          </cell>
          <cell r="T832" t="str">
            <v/>
          </cell>
        </row>
        <row r="833">
          <cell r="O833" t="str">
            <v/>
          </cell>
          <cell r="P833" t="str">
            <v/>
          </cell>
          <cell r="Q833" t="str">
            <v/>
          </cell>
          <cell r="R833" t="str">
            <v/>
          </cell>
          <cell r="S833" t="str">
            <v/>
          </cell>
          <cell r="T833" t="str">
            <v/>
          </cell>
        </row>
        <row r="834">
          <cell r="O834" t="str">
            <v/>
          </cell>
          <cell r="P834" t="str">
            <v/>
          </cell>
          <cell r="Q834" t="str">
            <v/>
          </cell>
          <cell r="R834" t="str">
            <v/>
          </cell>
          <cell r="S834" t="str">
            <v/>
          </cell>
          <cell r="T834" t="str">
            <v/>
          </cell>
        </row>
        <row r="835">
          <cell r="O835" t="str">
            <v/>
          </cell>
          <cell r="P835" t="str">
            <v/>
          </cell>
          <cell r="Q835" t="str">
            <v/>
          </cell>
          <cell r="R835" t="str">
            <v/>
          </cell>
          <cell r="S835" t="str">
            <v/>
          </cell>
          <cell r="T835" t="str">
            <v/>
          </cell>
        </row>
        <row r="836">
          <cell r="O836" t="str">
            <v/>
          </cell>
          <cell r="P836" t="str">
            <v/>
          </cell>
          <cell r="Q836" t="str">
            <v/>
          </cell>
          <cell r="R836" t="str">
            <v/>
          </cell>
          <cell r="S836" t="str">
            <v/>
          </cell>
          <cell r="T836" t="str">
            <v/>
          </cell>
        </row>
        <row r="837">
          <cell r="O837" t="str">
            <v/>
          </cell>
          <cell r="P837" t="str">
            <v/>
          </cell>
          <cell r="Q837" t="str">
            <v/>
          </cell>
          <cell r="R837" t="str">
            <v/>
          </cell>
          <cell r="S837" t="str">
            <v/>
          </cell>
          <cell r="T837" t="str">
            <v/>
          </cell>
        </row>
        <row r="838">
          <cell r="O838" t="str">
            <v/>
          </cell>
          <cell r="P838" t="str">
            <v/>
          </cell>
          <cell r="Q838" t="str">
            <v/>
          </cell>
          <cell r="R838" t="str">
            <v/>
          </cell>
          <cell r="S838" t="str">
            <v/>
          </cell>
          <cell r="T838" t="str">
            <v/>
          </cell>
        </row>
        <row r="839">
          <cell r="O839" t="str">
            <v/>
          </cell>
          <cell r="P839" t="str">
            <v/>
          </cell>
          <cell r="Q839" t="str">
            <v/>
          </cell>
          <cell r="R839" t="str">
            <v/>
          </cell>
          <cell r="S839" t="str">
            <v/>
          </cell>
          <cell r="T839" t="str">
            <v/>
          </cell>
        </row>
        <row r="840">
          <cell r="O840" t="str">
            <v/>
          </cell>
          <cell r="P840" t="str">
            <v/>
          </cell>
          <cell r="Q840" t="str">
            <v/>
          </cell>
          <cell r="R840" t="str">
            <v/>
          </cell>
          <cell r="S840" t="str">
            <v/>
          </cell>
          <cell r="T840" t="str">
            <v/>
          </cell>
        </row>
        <row r="841">
          <cell r="O841" t="str">
            <v/>
          </cell>
          <cell r="P841" t="str">
            <v/>
          </cell>
          <cell r="Q841" t="str">
            <v/>
          </cell>
          <cell r="R841" t="str">
            <v/>
          </cell>
          <cell r="S841" t="str">
            <v/>
          </cell>
          <cell r="T841" t="str">
            <v/>
          </cell>
        </row>
        <row r="842">
          <cell r="O842" t="str">
            <v/>
          </cell>
          <cell r="P842" t="str">
            <v/>
          </cell>
          <cell r="Q842" t="str">
            <v/>
          </cell>
          <cell r="R842" t="str">
            <v/>
          </cell>
          <cell r="S842" t="str">
            <v/>
          </cell>
          <cell r="T842" t="str">
            <v/>
          </cell>
        </row>
        <row r="843">
          <cell r="O843" t="str">
            <v/>
          </cell>
          <cell r="P843" t="str">
            <v/>
          </cell>
          <cell r="Q843" t="str">
            <v/>
          </cell>
          <cell r="R843" t="str">
            <v/>
          </cell>
          <cell r="S843" t="str">
            <v/>
          </cell>
          <cell r="T843" t="str">
            <v/>
          </cell>
        </row>
        <row r="844">
          <cell r="O844" t="str">
            <v/>
          </cell>
          <cell r="P844" t="str">
            <v/>
          </cell>
          <cell r="Q844" t="str">
            <v/>
          </cell>
          <cell r="R844" t="str">
            <v/>
          </cell>
          <cell r="S844" t="str">
            <v/>
          </cell>
          <cell r="T844" t="str">
            <v/>
          </cell>
        </row>
        <row r="845">
          <cell r="O845" t="str">
            <v/>
          </cell>
          <cell r="P845" t="str">
            <v/>
          </cell>
          <cell r="Q845" t="str">
            <v/>
          </cell>
          <cell r="R845" t="str">
            <v/>
          </cell>
          <cell r="S845" t="str">
            <v/>
          </cell>
          <cell r="T845" t="str">
            <v/>
          </cell>
        </row>
        <row r="846">
          <cell r="O846" t="str">
            <v/>
          </cell>
          <cell r="P846" t="str">
            <v/>
          </cell>
          <cell r="Q846" t="str">
            <v/>
          </cell>
          <cell r="R846" t="str">
            <v/>
          </cell>
          <cell r="S846" t="str">
            <v/>
          </cell>
          <cell r="T846" t="str">
            <v/>
          </cell>
        </row>
        <row r="847">
          <cell r="O847" t="str">
            <v/>
          </cell>
          <cell r="P847" t="str">
            <v/>
          </cell>
          <cell r="Q847" t="str">
            <v/>
          </cell>
          <cell r="R847" t="str">
            <v/>
          </cell>
          <cell r="S847" t="str">
            <v/>
          </cell>
          <cell r="T847" t="str">
            <v/>
          </cell>
        </row>
        <row r="848">
          <cell r="O848" t="str">
            <v/>
          </cell>
          <cell r="P848" t="str">
            <v/>
          </cell>
          <cell r="Q848" t="str">
            <v/>
          </cell>
          <cell r="R848" t="str">
            <v/>
          </cell>
          <cell r="S848" t="str">
            <v/>
          </cell>
          <cell r="T848" t="str">
            <v/>
          </cell>
        </row>
        <row r="849">
          <cell r="O849" t="str">
            <v/>
          </cell>
          <cell r="P849" t="str">
            <v/>
          </cell>
          <cell r="Q849" t="str">
            <v/>
          </cell>
          <cell r="R849" t="str">
            <v/>
          </cell>
          <cell r="S849" t="str">
            <v/>
          </cell>
          <cell r="T849" t="str">
            <v/>
          </cell>
        </row>
        <row r="850">
          <cell r="O850" t="str">
            <v/>
          </cell>
          <cell r="P850" t="str">
            <v/>
          </cell>
          <cell r="Q850" t="str">
            <v/>
          </cell>
          <cell r="R850" t="str">
            <v/>
          </cell>
          <cell r="S850" t="str">
            <v/>
          </cell>
          <cell r="T850" t="str">
            <v/>
          </cell>
        </row>
        <row r="851">
          <cell r="O851" t="str">
            <v/>
          </cell>
          <cell r="P851" t="str">
            <v/>
          </cell>
          <cell r="Q851" t="str">
            <v/>
          </cell>
          <cell r="R851" t="str">
            <v/>
          </cell>
          <cell r="S851" t="str">
            <v/>
          </cell>
          <cell r="T851" t="str">
            <v/>
          </cell>
        </row>
        <row r="852">
          <cell r="O852" t="str">
            <v/>
          </cell>
          <cell r="P852" t="str">
            <v/>
          </cell>
          <cell r="Q852" t="str">
            <v/>
          </cell>
          <cell r="R852" t="str">
            <v/>
          </cell>
          <cell r="S852" t="str">
            <v/>
          </cell>
          <cell r="T852" t="str">
            <v/>
          </cell>
        </row>
        <row r="853">
          <cell r="O853" t="str">
            <v/>
          </cell>
          <cell r="P853" t="str">
            <v/>
          </cell>
          <cell r="Q853" t="str">
            <v/>
          </cell>
          <cell r="R853" t="str">
            <v/>
          </cell>
          <cell r="S853" t="str">
            <v/>
          </cell>
          <cell r="T853" t="str">
            <v/>
          </cell>
        </row>
        <row r="854">
          <cell r="O854" t="str">
            <v/>
          </cell>
          <cell r="P854" t="str">
            <v/>
          </cell>
          <cell r="Q854" t="str">
            <v/>
          </cell>
          <cell r="R854" t="str">
            <v/>
          </cell>
          <cell r="S854" t="str">
            <v/>
          </cell>
          <cell r="T854" t="str">
            <v/>
          </cell>
        </row>
        <row r="855">
          <cell r="O855" t="str">
            <v/>
          </cell>
          <cell r="P855" t="str">
            <v/>
          </cell>
          <cell r="Q855" t="str">
            <v/>
          </cell>
          <cell r="R855" t="str">
            <v/>
          </cell>
          <cell r="S855" t="str">
            <v/>
          </cell>
          <cell r="T855" t="str">
            <v/>
          </cell>
        </row>
        <row r="856">
          <cell r="O856" t="str">
            <v/>
          </cell>
          <cell r="P856" t="str">
            <v/>
          </cell>
          <cell r="Q856" t="str">
            <v/>
          </cell>
          <cell r="R856" t="str">
            <v/>
          </cell>
          <cell r="S856" t="str">
            <v/>
          </cell>
          <cell r="T856" t="str">
            <v/>
          </cell>
        </row>
        <row r="857">
          <cell r="O857" t="str">
            <v/>
          </cell>
          <cell r="P857" t="str">
            <v/>
          </cell>
          <cell r="Q857" t="str">
            <v/>
          </cell>
          <cell r="R857" t="str">
            <v/>
          </cell>
          <cell r="S857" t="str">
            <v/>
          </cell>
          <cell r="T857" t="str">
            <v/>
          </cell>
        </row>
        <row r="858">
          <cell r="O858" t="str">
            <v/>
          </cell>
          <cell r="P858" t="str">
            <v/>
          </cell>
          <cell r="Q858" t="str">
            <v/>
          </cell>
          <cell r="R858" t="str">
            <v/>
          </cell>
          <cell r="S858" t="str">
            <v/>
          </cell>
          <cell r="T858" t="str">
            <v/>
          </cell>
        </row>
        <row r="859">
          <cell r="O859" t="str">
            <v/>
          </cell>
          <cell r="P859" t="str">
            <v/>
          </cell>
          <cell r="Q859" t="str">
            <v/>
          </cell>
          <cell r="R859" t="str">
            <v/>
          </cell>
          <cell r="S859" t="str">
            <v/>
          </cell>
          <cell r="T859" t="str">
            <v/>
          </cell>
        </row>
        <row r="860">
          <cell r="O860" t="str">
            <v/>
          </cell>
          <cell r="P860" t="str">
            <v/>
          </cell>
          <cell r="Q860" t="str">
            <v/>
          </cell>
          <cell r="R860" t="str">
            <v/>
          </cell>
          <cell r="S860" t="str">
            <v/>
          </cell>
          <cell r="T860" t="str">
            <v/>
          </cell>
        </row>
        <row r="861">
          <cell r="O861" t="str">
            <v/>
          </cell>
          <cell r="P861" t="str">
            <v/>
          </cell>
          <cell r="Q861" t="str">
            <v/>
          </cell>
          <cell r="R861" t="str">
            <v/>
          </cell>
          <cell r="S861" t="str">
            <v/>
          </cell>
          <cell r="T861" t="str">
            <v/>
          </cell>
        </row>
        <row r="862">
          <cell r="O862" t="str">
            <v/>
          </cell>
          <cell r="P862" t="str">
            <v/>
          </cell>
          <cell r="Q862" t="str">
            <v/>
          </cell>
          <cell r="R862" t="str">
            <v/>
          </cell>
          <cell r="S862" t="str">
            <v/>
          </cell>
          <cell r="T862" t="str">
            <v/>
          </cell>
        </row>
        <row r="863">
          <cell r="O863" t="str">
            <v/>
          </cell>
          <cell r="P863" t="str">
            <v/>
          </cell>
          <cell r="Q863" t="str">
            <v/>
          </cell>
          <cell r="R863" t="str">
            <v/>
          </cell>
          <cell r="S863" t="str">
            <v/>
          </cell>
          <cell r="T863" t="str">
            <v/>
          </cell>
        </row>
        <row r="864">
          <cell r="O864" t="str">
            <v/>
          </cell>
          <cell r="P864" t="str">
            <v/>
          </cell>
          <cell r="Q864" t="str">
            <v/>
          </cell>
          <cell r="R864" t="str">
            <v/>
          </cell>
          <cell r="S864" t="str">
            <v/>
          </cell>
          <cell r="T864" t="str">
            <v/>
          </cell>
        </row>
        <row r="865">
          <cell r="O865" t="str">
            <v/>
          </cell>
          <cell r="P865" t="str">
            <v/>
          </cell>
          <cell r="Q865" t="str">
            <v/>
          </cell>
          <cell r="R865" t="str">
            <v/>
          </cell>
          <cell r="S865" t="str">
            <v/>
          </cell>
          <cell r="T865" t="str">
            <v/>
          </cell>
        </row>
        <row r="866">
          <cell r="O866" t="str">
            <v/>
          </cell>
          <cell r="P866" t="str">
            <v/>
          </cell>
          <cell r="Q866" t="str">
            <v/>
          </cell>
          <cell r="R866" t="str">
            <v/>
          </cell>
          <cell r="S866" t="str">
            <v/>
          </cell>
          <cell r="T866" t="str">
            <v/>
          </cell>
        </row>
        <row r="867">
          <cell r="O867" t="str">
            <v/>
          </cell>
          <cell r="P867" t="str">
            <v/>
          </cell>
          <cell r="Q867" t="str">
            <v/>
          </cell>
          <cell r="R867" t="str">
            <v/>
          </cell>
          <cell r="S867" t="str">
            <v/>
          </cell>
          <cell r="T867" t="str">
            <v/>
          </cell>
        </row>
        <row r="868">
          <cell r="O868" t="str">
            <v/>
          </cell>
          <cell r="P868" t="str">
            <v/>
          </cell>
          <cell r="Q868" t="str">
            <v/>
          </cell>
          <cell r="R868" t="str">
            <v/>
          </cell>
          <cell r="S868" t="str">
            <v/>
          </cell>
          <cell r="T868" t="str">
            <v/>
          </cell>
        </row>
        <row r="869">
          <cell r="O869" t="str">
            <v/>
          </cell>
          <cell r="P869" t="str">
            <v/>
          </cell>
          <cell r="Q869" t="str">
            <v/>
          </cell>
          <cell r="R869" t="str">
            <v/>
          </cell>
          <cell r="S869" t="str">
            <v/>
          </cell>
          <cell r="T869" t="str">
            <v/>
          </cell>
        </row>
        <row r="870">
          <cell r="O870" t="str">
            <v/>
          </cell>
          <cell r="P870" t="str">
            <v/>
          </cell>
          <cell r="Q870" t="str">
            <v/>
          </cell>
          <cell r="R870" t="str">
            <v/>
          </cell>
          <cell r="S870" t="str">
            <v/>
          </cell>
          <cell r="T870" t="str">
            <v/>
          </cell>
        </row>
        <row r="871">
          <cell r="O871" t="str">
            <v/>
          </cell>
          <cell r="P871" t="str">
            <v/>
          </cell>
          <cell r="Q871" t="str">
            <v/>
          </cell>
          <cell r="R871" t="str">
            <v/>
          </cell>
          <cell r="S871" t="str">
            <v/>
          </cell>
          <cell r="T871" t="str">
            <v/>
          </cell>
        </row>
        <row r="872">
          <cell r="O872" t="str">
            <v/>
          </cell>
          <cell r="P872" t="str">
            <v/>
          </cell>
          <cell r="Q872" t="str">
            <v/>
          </cell>
          <cell r="R872" t="str">
            <v/>
          </cell>
          <cell r="S872" t="str">
            <v/>
          </cell>
          <cell r="T872" t="str">
            <v/>
          </cell>
        </row>
        <row r="873">
          <cell r="O873" t="str">
            <v/>
          </cell>
          <cell r="P873" t="str">
            <v/>
          </cell>
          <cell r="Q873" t="str">
            <v/>
          </cell>
          <cell r="R873" t="str">
            <v/>
          </cell>
          <cell r="S873" t="str">
            <v/>
          </cell>
          <cell r="T873" t="str">
            <v/>
          </cell>
        </row>
        <row r="874">
          <cell r="O874" t="str">
            <v/>
          </cell>
          <cell r="P874" t="str">
            <v/>
          </cell>
          <cell r="Q874" t="str">
            <v/>
          </cell>
          <cell r="R874" t="str">
            <v/>
          </cell>
          <cell r="S874" t="str">
            <v/>
          </cell>
          <cell r="T874" t="str">
            <v/>
          </cell>
        </row>
        <row r="875">
          <cell r="O875" t="str">
            <v/>
          </cell>
          <cell r="P875" t="str">
            <v/>
          </cell>
          <cell r="Q875" t="str">
            <v/>
          </cell>
          <cell r="R875" t="str">
            <v/>
          </cell>
          <cell r="S875" t="str">
            <v/>
          </cell>
          <cell r="T875" t="str">
            <v/>
          </cell>
        </row>
        <row r="876">
          <cell r="O876" t="str">
            <v/>
          </cell>
          <cell r="P876" t="str">
            <v/>
          </cell>
          <cell r="Q876" t="str">
            <v/>
          </cell>
          <cell r="R876" t="str">
            <v/>
          </cell>
          <cell r="S876" t="str">
            <v/>
          </cell>
          <cell r="T876" t="str">
            <v/>
          </cell>
        </row>
        <row r="877">
          <cell r="O877" t="str">
            <v/>
          </cell>
          <cell r="P877" t="str">
            <v/>
          </cell>
          <cell r="Q877" t="str">
            <v/>
          </cell>
          <cell r="R877" t="str">
            <v/>
          </cell>
          <cell r="S877" t="str">
            <v/>
          </cell>
          <cell r="T877" t="str">
            <v/>
          </cell>
        </row>
        <row r="878">
          <cell r="O878" t="str">
            <v/>
          </cell>
          <cell r="P878" t="str">
            <v/>
          </cell>
          <cell r="Q878" t="str">
            <v/>
          </cell>
          <cell r="R878" t="str">
            <v/>
          </cell>
          <cell r="S878" t="str">
            <v/>
          </cell>
          <cell r="T878" t="str">
            <v/>
          </cell>
        </row>
        <row r="879">
          <cell r="O879" t="str">
            <v/>
          </cell>
          <cell r="P879" t="str">
            <v/>
          </cell>
          <cell r="Q879" t="str">
            <v/>
          </cell>
          <cell r="R879" t="str">
            <v/>
          </cell>
          <cell r="S879" t="str">
            <v/>
          </cell>
          <cell r="T879" t="str">
            <v/>
          </cell>
        </row>
        <row r="880">
          <cell r="O880" t="str">
            <v/>
          </cell>
          <cell r="P880" t="str">
            <v/>
          </cell>
          <cell r="Q880" t="str">
            <v/>
          </cell>
          <cell r="R880" t="str">
            <v/>
          </cell>
          <cell r="S880" t="str">
            <v/>
          </cell>
          <cell r="T880" t="str">
            <v/>
          </cell>
        </row>
        <row r="881">
          <cell r="O881" t="str">
            <v/>
          </cell>
          <cell r="P881" t="str">
            <v/>
          </cell>
          <cell r="Q881" t="str">
            <v/>
          </cell>
          <cell r="R881" t="str">
            <v/>
          </cell>
          <cell r="S881" t="str">
            <v/>
          </cell>
          <cell r="T881" t="str">
            <v/>
          </cell>
        </row>
        <row r="882">
          <cell r="O882" t="str">
            <v/>
          </cell>
          <cell r="P882" t="str">
            <v/>
          </cell>
          <cell r="Q882" t="str">
            <v/>
          </cell>
          <cell r="R882" t="str">
            <v/>
          </cell>
          <cell r="S882" t="str">
            <v/>
          </cell>
          <cell r="T882" t="str">
            <v/>
          </cell>
        </row>
        <row r="883">
          <cell r="O883" t="str">
            <v/>
          </cell>
          <cell r="P883" t="str">
            <v/>
          </cell>
          <cell r="Q883" t="str">
            <v/>
          </cell>
          <cell r="R883" t="str">
            <v/>
          </cell>
          <cell r="S883" t="str">
            <v/>
          </cell>
          <cell r="T883" t="str">
            <v/>
          </cell>
        </row>
        <row r="884">
          <cell r="O884" t="str">
            <v/>
          </cell>
          <cell r="P884" t="str">
            <v/>
          </cell>
          <cell r="Q884" t="str">
            <v/>
          </cell>
          <cell r="R884" t="str">
            <v/>
          </cell>
          <cell r="S884" t="str">
            <v/>
          </cell>
          <cell r="T884" t="str">
            <v/>
          </cell>
        </row>
        <row r="885">
          <cell r="O885" t="str">
            <v/>
          </cell>
          <cell r="P885" t="str">
            <v/>
          </cell>
          <cell r="Q885" t="str">
            <v/>
          </cell>
          <cell r="R885" t="str">
            <v/>
          </cell>
          <cell r="S885" t="str">
            <v/>
          </cell>
          <cell r="T885" t="str">
            <v/>
          </cell>
        </row>
        <row r="886">
          <cell r="O886" t="str">
            <v/>
          </cell>
          <cell r="P886" t="str">
            <v/>
          </cell>
          <cell r="Q886" t="str">
            <v/>
          </cell>
          <cell r="R886" t="str">
            <v/>
          </cell>
          <cell r="S886" t="str">
            <v/>
          </cell>
          <cell r="T886" t="str">
            <v/>
          </cell>
        </row>
        <row r="887">
          <cell r="O887" t="str">
            <v/>
          </cell>
          <cell r="P887" t="str">
            <v/>
          </cell>
          <cell r="Q887" t="str">
            <v/>
          </cell>
          <cell r="R887" t="str">
            <v/>
          </cell>
          <cell r="S887" t="str">
            <v/>
          </cell>
          <cell r="T887" t="str">
            <v/>
          </cell>
        </row>
        <row r="888">
          <cell r="O888" t="str">
            <v/>
          </cell>
          <cell r="P888" t="str">
            <v/>
          </cell>
          <cell r="Q888" t="str">
            <v/>
          </cell>
          <cell r="R888" t="str">
            <v/>
          </cell>
          <cell r="S888" t="str">
            <v/>
          </cell>
          <cell r="T888" t="str">
            <v/>
          </cell>
        </row>
        <row r="889">
          <cell r="O889" t="str">
            <v/>
          </cell>
          <cell r="P889" t="str">
            <v/>
          </cell>
          <cell r="Q889" t="str">
            <v/>
          </cell>
          <cell r="R889" t="str">
            <v/>
          </cell>
          <cell r="S889" t="str">
            <v/>
          </cell>
          <cell r="T889" t="str">
            <v/>
          </cell>
        </row>
        <row r="890">
          <cell r="O890" t="str">
            <v/>
          </cell>
          <cell r="P890" t="str">
            <v/>
          </cell>
          <cell r="Q890" t="str">
            <v/>
          </cell>
          <cell r="R890" t="str">
            <v/>
          </cell>
          <cell r="S890" t="str">
            <v/>
          </cell>
          <cell r="T890" t="str">
            <v/>
          </cell>
        </row>
        <row r="891">
          <cell r="O891" t="str">
            <v/>
          </cell>
          <cell r="P891" t="str">
            <v/>
          </cell>
          <cell r="Q891" t="str">
            <v/>
          </cell>
          <cell r="R891" t="str">
            <v/>
          </cell>
          <cell r="S891" t="str">
            <v/>
          </cell>
          <cell r="T891" t="str">
            <v/>
          </cell>
        </row>
        <row r="892">
          <cell r="O892" t="str">
            <v/>
          </cell>
          <cell r="P892" t="str">
            <v/>
          </cell>
          <cell r="Q892" t="str">
            <v/>
          </cell>
          <cell r="R892" t="str">
            <v/>
          </cell>
          <cell r="S892" t="str">
            <v/>
          </cell>
          <cell r="T892" t="str">
            <v/>
          </cell>
        </row>
        <row r="893">
          <cell r="O893" t="str">
            <v/>
          </cell>
          <cell r="P893" t="str">
            <v/>
          </cell>
          <cell r="Q893" t="str">
            <v/>
          </cell>
          <cell r="R893" t="str">
            <v/>
          </cell>
          <cell r="S893" t="str">
            <v/>
          </cell>
          <cell r="T893" t="str">
            <v/>
          </cell>
        </row>
        <row r="894">
          <cell r="O894" t="str">
            <v/>
          </cell>
          <cell r="P894" t="str">
            <v/>
          </cell>
          <cell r="Q894" t="str">
            <v/>
          </cell>
          <cell r="R894" t="str">
            <v/>
          </cell>
          <cell r="S894" t="str">
            <v/>
          </cell>
          <cell r="T894" t="str">
            <v/>
          </cell>
        </row>
        <row r="895">
          <cell r="O895" t="str">
            <v/>
          </cell>
          <cell r="P895" t="str">
            <v/>
          </cell>
          <cell r="Q895" t="str">
            <v/>
          </cell>
          <cell r="R895" t="str">
            <v/>
          </cell>
          <cell r="S895" t="str">
            <v/>
          </cell>
          <cell r="T895" t="str">
            <v/>
          </cell>
        </row>
        <row r="896">
          <cell r="O896" t="str">
            <v/>
          </cell>
          <cell r="P896" t="str">
            <v/>
          </cell>
          <cell r="Q896" t="str">
            <v/>
          </cell>
          <cell r="R896" t="str">
            <v/>
          </cell>
          <cell r="S896" t="str">
            <v/>
          </cell>
          <cell r="T896" t="str">
            <v/>
          </cell>
        </row>
        <row r="897">
          <cell r="O897" t="str">
            <v/>
          </cell>
          <cell r="P897" t="str">
            <v/>
          </cell>
          <cell r="Q897" t="str">
            <v/>
          </cell>
          <cell r="R897" t="str">
            <v/>
          </cell>
          <cell r="S897" t="str">
            <v/>
          </cell>
          <cell r="T897" t="str">
            <v/>
          </cell>
        </row>
        <row r="898">
          <cell r="O898" t="str">
            <v/>
          </cell>
          <cell r="P898" t="str">
            <v/>
          </cell>
          <cell r="Q898" t="str">
            <v/>
          </cell>
          <cell r="R898" t="str">
            <v/>
          </cell>
          <cell r="S898" t="str">
            <v/>
          </cell>
          <cell r="T898" t="str">
            <v/>
          </cell>
        </row>
        <row r="899">
          <cell r="O899" t="str">
            <v/>
          </cell>
          <cell r="P899" t="str">
            <v/>
          </cell>
          <cell r="Q899" t="str">
            <v/>
          </cell>
          <cell r="R899" t="str">
            <v/>
          </cell>
          <cell r="S899" t="str">
            <v/>
          </cell>
          <cell r="T899" t="str">
            <v/>
          </cell>
        </row>
        <row r="900">
          <cell r="O900" t="str">
            <v/>
          </cell>
          <cell r="P900" t="str">
            <v/>
          </cell>
          <cell r="Q900" t="str">
            <v/>
          </cell>
          <cell r="R900" t="str">
            <v/>
          </cell>
          <cell r="S900" t="str">
            <v/>
          </cell>
          <cell r="T900" t="str">
            <v/>
          </cell>
        </row>
        <row r="901">
          <cell r="O901" t="str">
            <v/>
          </cell>
          <cell r="P901" t="str">
            <v/>
          </cell>
          <cell r="Q901" t="str">
            <v/>
          </cell>
          <cell r="R901" t="str">
            <v/>
          </cell>
          <cell r="S901" t="str">
            <v/>
          </cell>
          <cell r="T901" t="str">
            <v/>
          </cell>
        </row>
        <row r="902">
          <cell r="O902" t="str">
            <v/>
          </cell>
          <cell r="P902" t="str">
            <v/>
          </cell>
          <cell r="Q902" t="str">
            <v/>
          </cell>
          <cell r="R902" t="str">
            <v/>
          </cell>
          <cell r="S902" t="str">
            <v/>
          </cell>
          <cell r="T902" t="str">
            <v/>
          </cell>
        </row>
        <row r="903">
          <cell r="O903" t="str">
            <v/>
          </cell>
          <cell r="P903" t="str">
            <v/>
          </cell>
          <cell r="Q903" t="str">
            <v/>
          </cell>
          <cell r="R903" t="str">
            <v/>
          </cell>
          <cell r="S903" t="str">
            <v/>
          </cell>
          <cell r="T903" t="str">
            <v/>
          </cell>
        </row>
        <row r="904">
          <cell r="O904" t="str">
            <v/>
          </cell>
          <cell r="P904" t="str">
            <v/>
          </cell>
          <cell r="Q904" t="str">
            <v/>
          </cell>
          <cell r="R904" t="str">
            <v/>
          </cell>
          <cell r="S904" t="str">
            <v/>
          </cell>
          <cell r="T904" t="str">
            <v/>
          </cell>
        </row>
        <row r="905">
          <cell r="O905" t="str">
            <v/>
          </cell>
          <cell r="P905" t="str">
            <v/>
          </cell>
          <cell r="Q905" t="str">
            <v/>
          </cell>
          <cell r="R905" t="str">
            <v/>
          </cell>
          <cell r="S905" t="str">
            <v/>
          </cell>
          <cell r="T905" t="str">
            <v/>
          </cell>
        </row>
        <row r="906">
          <cell r="O906" t="str">
            <v/>
          </cell>
          <cell r="P906" t="str">
            <v/>
          </cell>
          <cell r="Q906" t="str">
            <v/>
          </cell>
          <cell r="R906" t="str">
            <v/>
          </cell>
          <cell r="S906" t="str">
            <v/>
          </cell>
          <cell r="T906" t="str">
            <v/>
          </cell>
        </row>
        <row r="907">
          <cell r="O907" t="str">
            <v/>
          </cell>
          <cell r="P907" t="str">
            <v/>
          </cell>
          <cell r="Q907" t="str">
            <v/>
          </cell>
          <cell r="R907" t="str">
            <v/>
          </cell>
          <cell r="S907" t="str">
            <v/>
          </cell>
          <cell r="T907" t="str">
            <v/>
          </cell>
        </row>
        <row r="908">
          <cell r="O908" t="str">
            <v/>
          </cell>
          <cell r="P908" t="str">
            <v/>
          </cell>
          <cell r="Q908" t="str">
            <v/>
          </cell>
          <cell r="R908" t="str">
            <v/>
          </cell>
          <cell r="S908" t="str">
            <v/>
          </cell>
          <cell r="T908" t="str">
            <v/>
          </cell>
        </row>
        <row r="909">
          <cell r="O909" t="str">
            <v/>
          </cell>
          <cell r="P909" t="str">
            <v/>
          </cell>
          <cell r="Q909" t="str">
            <v/>
          </cell>
          <cell r="R909" t="str">
            <v/>
          </cell>
          <cell r="S909" t="str">
            <v/>
          </cell>
          <cell r="T909" t="str">
            <v/>
          </cell>
        </row>
        <row r="910">
          <cell r="O910" t="str">
            <v/>
          </cell>
          <cell r="P910" t="str">
            <v/>
          </cell>
          <cell r="Q910" t="str">
            <v/>
          </cell>
          <cell r="R910" t="str">
            <v/>
          </cell>
          <cell r="S910" t="str">
            <v/>
          </cell>
          <cell r="T910" t="str">
            <v/>
          </cell>
        </row>
        <row r="911">
          <cell r="O911" t="str">
            <v/>
          </cell>
          <cell r="P911" t="str">
            <v/>
          </cell>
          <cell r="Q911" t="str">
            <v/>
          </cell>
          <cell r="R911" t="str">
            <v/>
          </cell>
          <cell r="S911" t="str">
            <v/>
          </cell>
          <cell r="T911" t="str">
            <v/>
          </cell>
        </row>
        <row r="912">
          <cell r="O912" t="str">
            <v/>
          </cell>
          <cell r="P912" t="str">
            <v/>
          </cell>
          <cell r="Q912" t="str">
            <v/>
          </cell>
          <cell r="R912" t="str">
            <v/>
          </cell>
          <cell r="S912" t="str">
            <v/>
          </cell>
          <cell r="T912" t="str">
            <v/>
          </cell>
        </row>
        <row r="913">
          <cell r="O913" t="str">
            <v/>
          </cell>
          <cell r="P913" t="str">
            <v/>
          </cell>
          <cell r="Q913" t="str">
            <v/>
          </cell>
          <cell r="R913" t="str">
            <v/>
          </cell>
          <cell r="S913" t="str">
            <v/>
          </cell>
          <cell r="T913" t="str">
            <v/>
          </cell>
        </row>
        <row r="914">
          <cell r="O914" t="str">
            <v/>
          </cell>
          <cell r="P914" t="str">
            <v/>
          </cell>
          <cell r="Q914" t="str">
            <v/>
          </cell>
          <cell r="R914" t="str">
            <v/>
          </cell>
          <cell r="S914" t="str">
            <v/>
          </cell>
          <cell r="T914" t="str">
            <v/>
          </cell>
        </row>
        <row r="915">
          <cell r="O915" t="str">
            <v/>
          </cell>
          <cell r="P915" t="str">
            <v/>
          </cell>
          <cell r="Q915" t="str">
            <v/>
          </cell>
          <cell r="R915" t="str">
            <v/>
          </cell>
          <cell r="S915" t="str">
            <v/>
          </cell>
          <cell r="T915" t="str">
            <v/>
          </cell>
        </row>
        <row r="916">
          <cell r="O916" t="str">
            <v/>
          </cell>
          <cell r="P916" t="str">
            <v/>
          </cell>
          <cell r="Q916" t="str">
            <v/>
          </cell>
          <cell r="R916" t="str">
            <v/>
          </cell>
          <cell r="S916" t="str">
            <v/>
          </cell>
          <cell r="T916" t="str">
            <v/>
          </cell>
        </row>
        <row r="917">
          <cell r="O917" t="str">
            <v/>
          </cell>
          <cell r="P917" t="str">
            <v/>
          </cell>
          <cell r="Q917" t="str">
            <v/>
          </cell>
          <cell r="R917" t="str">
            <v/>
          </cell>
          <cell r="S917" t="str">
            <v/>
          </cell>
          <cell r="T917" t="str">
            <v/>
          </cell>
        </row>
        <row r="918">
          <cell r="O918" t="str">
            <v/>
          </cell>
          <cell r="P918" t="str">
            <v/>
          </cell>
          <cell r="Q918" t="str">
            <v/>
          </cell>
          <cell r="R918" t="str">
            <v/>
          </cell>
          <cell r="S918" t="str">
            <v/>
          </cell>
          <cell r="T918" t="str">
            <v/>
          </cell>
        </row>
        <row r="919">
          <cell r="O919" t="str">
            <v/>
          </cell>
          <cell r="P919" t="str">
            <v/>
          </cell>
          <cell r="Q919" t="str">
            <v/>
          </cell>
          <cell r="R919" t="str">
            <v/>
          </cell>
          <cell r="S919" t="str">
            <v/>
          </cell>
          <cell r="T919" t="str">
            <v/>
          </cell>
        </row>
        <row r="920">
          <cell r="O920" t="str">
            <v/>
          </cell>
          <cell r="P920" t="str">
            <v/>
          </cell>
          <cell r="Q920" t="str">
            <v/>
          </cell>
          <cell r="R920" t="str">
            <v/>
          </cell>
          <cell r="S920" t="str">
            <v/>
          </cell>
          <cell r="T920" t="str">
            <v/>
          </cell>
        </row>
        <row r="921">
          <cell r="O921" t="str">
            <v/>
          </cell>
          <cell r="P921" t="str">
            <v/>
          </cell>
          <cell r="Q921" t="str">
            <v/>
          </cell>
          <cell r="R921" t="str">
            <v/>
          </cell>
          <cell r="S921" t="str">
            <v/>
          </cell>
          <cell r="T921" t="str">
            <v/>
          </cell>
        </row>
        <row r="922">
          <cell r="O922" t="str">
            <v/>
          </cell>
          <cell r="P922" t="str">
            <v/>
          </cell>
          <cell r="Q922" t="str">
            <v/>
          </cell>
          <cell r="R922" t="str">
            <v/>
          </cell>
          <cell r="S922" t="str">
            <v/>
          </cell>
          <cell r="T922" t="str">
            <v/>
          </cell>
        </row>
        <row r="923">
          <cell r="O923" t="str">
            <v/>
          </cell>
          <cell r="P923" t="str">
            <v/>
          </cell>
          <cell r="Q923" t="str">
            <v/>
          </cell>
          <cell r="R923" t="str">
            <v/>
          </cell>
          <cell r="S923" t="str">
            <v/>
          </cell>
          <cell r="T923" t="str">
            <v/>
          </cell>
        </row>
        <row r="924">
          <cell r="O924" t="str">
            <v/>
          </cell>
          <cell r="P924" t="str">
            <v/>
          </cell>
          <cell r="Q924" t="str">
            <v/>
          </cell>
          <cell r="R924" t="str">
            <v/>
          </cell>
          <cell r="S924" t="str">
            <v/>
          </cell>
          <cell r="T924" t="str">
            <v/>
          </cell>
        </row>
        <row r="925">
          <cell r="O925" t="str">
            <v/>
          </cell>
          <cell r="P925" t="str">
            <v/>
          </cell>
          <cell r="Q925" t="str">
            <v/>
          </cell>
          <cell r="R925" t="str">
            <v/>
          </cell>
          <cell r="S925" t="str">
            <v/>
          </cell>
          <cell r="T925" t="str">
            <v/>
          </cell>
        </row>
        <row r="926">
          <cell r="O926" t="str">
            <v/>
          </cell>
          <cell r="P926" t="str">
            <v/>
          </cell>
          <cell r="Q926" t="str">
            <v/>
          </cell>
          <cell r="R926" t="str">
            <v/>
          </cell>
          <cell r="S926" t="str">
            <v/>
          </cell>
          <cell r="T926" t="str">
            <v/>
          </cell>
        </row>
        <row r="927">
          <cell r="O927" t="str">
            <v/>
          </cell>
          <cell r="P927" t="str">
            <v/>
          </cell>
          <cell r="Q927" t="str">
            <v/>
          </cell>
          <cell r="R927" t="str">
            <v/>
          </cell>
          <cell r="S927" t="str">
            <v/>
          </cell>
          <cell r="T927" t="str">
            <v/>
          </cell>
        </row>
        <row r="928">
          <cell r="O928" t="str">
            <v/>
          </cell>
          <cell r="P928" t="str">
            <v/>
          </cell>
          <cell r="Q928" t="str">
            <v/>
          </cell>
          <cell r="R928" t="str">
            <v/>
          </cell>
          <cell r="S928" t="str">
            <v/>
          </cell>
          <cell r="T928" t="str">
            <v/>
          </cell>
        </row>
        <row r="929">
          <cell r="O929" t="str">
            <v/>
          </cell>
          <cell r="P929" t="str">
            <v/>
          </cell>
          <cell r="Q929" t="str">
            <v/>
          </cell>
          <cell r="R929" t="str">
            <v/>
          </cell>
          <cell r="S929" t="str">
            <v/>
          </cell>
          <cell r="T929" t="str">
            <v/>
          </cell>
        </row>
        <row r="930">
          <cell r="O930" t="str">
            <v/>
          </cell>
          <cell r="P930" t="str">
            <v/>
          </cell>
          <cell r="Q930" t="str">
            <v/>
          </cell>
          <cell r="R930" t="str">
            <v/>
          </cell>
          <cell r="S930" t="str">
            <v/>
          </cell>
          <cell r="T930" t="str">
            <v/>
          </cell>
        </row>
        <row r="931">
          <cell r="O931" t="str">
            <v/>
          </cell>
          <cell r="P931" t="str">
            <v/>
          </cell>
          <cell r="Q931" t="str">
            <v/>
          </cell>
          <cell r="R931" t="str">
            <v/>
          </cell>
          <cell r="S931" t="str">
            <v/>
          </cell>
          <cell r="T931" t="str">
            <v/>
          </cell>
        </row>
        <row r="932">
          <cell r="O932" t="str">
            <v/>
          </cell>
          <cell r="P932" t="str">
            <v/>
          </cell>
          <cell r="Q932" t="str">
            <v/>
          </cell>
          <cell r="R932" t="str">
            <v/>
          </cell>
          <cell r="S932" t="str">
            <v/>
          </cell>
          <cell r="T932" t="str">
            <v/>
          </cell>
        </row>
        <row r="933">
          <cell r="O933" t="str">
            <v/>
          </cell>
          <cell r="P933" t="str">
            <v/>
          </cell>
          <cell r="Q933" t="str">
            <v/>
          </cell>
          <cell r="R933" t="str">
            <v/>
          </cell>
          <cell r="S933" t="str">
            <v/>
          </cell>
          <cell r="T933" t="str">
            <v/>
          </cell>
        </row>
        <row r="934">
          <cell r="O934" t="str">
            <v/>
          </cell>
          <cell r="P934" t="str">
            <v/>
          </cell>
          <cell r="Q934" t="str">
            <v/>
          </cell>
          <cell r="R934" t="str">
            <v/>
          </cell>
          <cell r="S934" t="str">
            <v/>
          </cell>
          <cell r="T934" t="str">
            <v/>
          </cell>
        </row>
        <row r="935">
          <cell r="O935" t="str">
            <v/>
          </cell>
          <cell r="P935" t="str">
            <v/>
          </cell>
          <cell r="Q935" t="str">
            <v/>
          </cell>
          <cell r="R935" t="str">
            <v/>
          </cell>
          <cell r="S935" t="str">
            <v/>
          </cell>
          <cell r="T935" t="str">
            <v/>
          </cell>
        </row>
        <row r="936">
          <cell r="O936" t="str">
            <v/>
          </cell>
          <cell r="P936" t="str">
            <v/>
          </cell>
          <cell r="Q936" t="str">
            <v/>
          </cell>
          <cell r="R936" t="str">
            <v/>
          </cell>
          <cell r="S936" t="str">
            <v/>
          </cell>
          <cell r="T936" t="str">
            <v/>
          </cell>
        </row>
        <row r="937">
          <cell r="O937" t="str">
            <v/>
          </cell>
          <cell r="P937" t="str">
            <v/>
          </cell>
          <cell r="Q937" t="str">
            <v/>
          </cell>
          <cell r="R937" t="str">
            <v/>
          </cell>
          <cell r="S937" t="str">
            <v/>
          </cell>
          <cell r="T937" t="str">
            <v/>
          </cell>
        </row>
        <row r="938">
          <cell r="O938" t="str">
            <v/>
          </cell>
          <cell r="P938" t="str">
            <v/>
          </cell>
          <cell r="Q938" t="str">
            <v/>
          </cell>
          <cell r="R938" t="str">
            <v/>
          </cell>
          <cell r="S938" t="str">
            <v/>
          </cell>
          <cell r="T938" t="str">
            <v/>
          </cell>
        </row>
        <row r="939">
          <cell r="O939" t="str">
            <v/>
          </cell>
          <cell r="P939" t="str">
            <v/>
          </cell>
          <cell r="Q939" t="str">
            <v/>
          </cell>
          <cell r="R939" t="str">
            <v/>
          </cell>
          <cell r="S939" t="str">
            <v/>
          </cell>
          <cell r="T939" t="str">
            <v/>
          </cell>
        </row>
        <row r="940">
          <cell r="O940" t="str">
            <v/>
          </cell>
          <cell r="P940" t="str">
            <v/>
          </cell>
          <cell r="Q940" t="str">
            <v/>
          </cell>
          <cell r="R940" t="str">
            <v/>
          </cell>
          <cell r="S940" t="str">
            <v/>
          </cell>
          <cell r="T940" t="str">
            <v/>
          </cell>
        </row>
        <row r="941">
          <cell r="O941" t="str">
            <v/>
          </cell>
          <cell r="P941" t="str">
            <v/>
          </cell>
          <cell r="Q941" t="str">
            <v/>
          </cell>
          <cell r="R941" t="str">
            <v/>
          </cell>
          <cell r="S941" t="str">
            <v/>
          </cell>
          <cell r="T941" t="str">
            <v/>
          </cell>
        </row>
        <row r="942">
          <cell r="O942" t="str">
            <v/>
          </cell>
          <cell r="P942" t="str">
            <v/>
          </cell>
          <cell r="Q942" t="str">
            <v/>
          </cell>
          <cell r="R942" t="str">
            <v/>
          </cell>
          <cell r="S942" t="str">
            <v/>
          </cell>
          <cell r="T942" t="str">
            <v/>
          </cell>
        </row>
        <row r="943">
          <cell r="O943" t="str">
            <v/>
          </cell>
          <cell r="P943" t="str">
            <v/>
          </cell>
          <cell r="Q943" t="str">
            <v/>
          </cell>
          <cell r="R943" t="str">
            <v/>
          </cell>
          <cell r="S943" t="str">
            <v/>
          </cell>
          <cell r="T943" t="str">
            <v/>
          </cell>
        </row>
        <row r="944">
          <cell r="O944" t="str">
            <v/>
          </cell>
          <cell r="P944" t="str">
            <v/>
          </cell>
          <cell r="Q944" t="str">
            <v/>
          </cell>
          <cell r="R944" t="str">
            <v/>
          </cell>
          <cell r="S944" t="str">
            <v/>
          </cell>
          <cell r="T944" t="str">
            <v/>
          </cell>
        </row>
        <row r="945">
          <cell r="O945" t="str">
            <v/>
          </cell>
          <cell r="P945" t="str">
            <v/>
          </cell>
          <cell r="Q945" t="str">
            <v/>
          </cell>
          <cell r="R945" t="str">
            <v/>
          </cell>
          <cell r="S945" t="str">
            <v/>
          </cell>
          <cell r="T945" t="str">
            <v/>
          </cell>
        </row>
        <row r="946">
          <cell r="O946" t="str">
            <v/>
          </cell>
          <cell r="P946" t="str">
            <v/>
          </cell>
          <cell r="Q946" t="str">
            <v/>
          </cell>
          <cell r="R946" t="str">
            <v/>
          </cell>
          <cell r="S946" t="str">
            <v/>
          </cell>
          <cell r="T946" t="str">
            <v/>
          </cell>
        </row>
        <row r="947">
          <cell r="O947" t="str">
            <v/>
          </cell>
          <cell r="P947" t="str">
            <v/>
          </cell>
          <cell r="Q947" t="str">
            <v/>
          </cell>
          <cell r="R947" t="str">
            <v/>
          </cell>
          <cell r="S947" t="str">
            <v/>
          </cell>
          <cell r="T947" t="str">
            <v/>
          </cell>
        </row>
        <row r="948">
          <cell r="O948" t="str">
            <v/>
          </cell>
          <cell r="P948" t="str">
            <v/>
          </cell>
          <cell r="Q948" t="str">
            <v/>
          </cell>
          <cell r="R948" t="str">
            <v/>
          </cell>
          <cell r="S948" t="str">
            <v/>
          </cell>
          <cell r="T948" t="str">
            <v/>
          </cell>
        </row>
        <row r="949">
          <cell r="O949" t="str">
            <v/>
          </cell>
          <cell r="P949" t="str">
            <v/>
          </cell>
          <cell r="Q949" t="str">
            <v/>
          </cell>
          <cell r="R949" t="str">
            <v/>
          </cell>
          <cell r="S949" t="str">
            <v/>
          </cell>
          <cell r="T949" t="str">
            <v/>
          </cell>
        </row>
        <row r="950">
          <cell r="O950" t="str">
            <v/>
          </cell>
          <cell r="P950" t="str">
            <v/>
          </cell>
          <cell r="Q950" t="str">
            <v/>
          </cell>
          <cell r="R950" t="str">
            <v/>
          </cell>
          <cell r="S950" t="str">
            <v/>
          </cell>
          <cell r="T950" t="str">
            <v/>
          </cell>
        </row>
        <row r="951">
          <cell r="O951" t="str">
            <v/>
          </cell>
          <cell r="P951" t="str">
            <v/>
          </cell>
          <cell r="Q951" t="str">
            <v/>
          </cell>
          <cell r="R951" t="str">
            <v/>
          </cell>
          <cell r="S951" t="str">
            <v/>
          </cell>
          <cell r="T951" t="str">
            <v/>
          </cell>
        </row>
        <row r="952">
          <cell r="O952" t="str">
            <v/>
          </cell>
          <cell r="P952" t="str">
            <v/>
          </cell>
          <cell r="Q952" t="str">
            <v/>
          </cell>
          <cell r="R952" t="str">
            <v/>
          </cell>
          <cell r="S952" t="str">
            <v/>
          </cell>
          <cell r="T952" t="str">
            <v/>
          </cell>
        </row>
        <row r="953">
          <cell r="O953" t="str">
            <v/>
          </cell>
          <cell r="P953" t="str">
            <v/>
          </cell>
          <cell r="Q953" t="str">
            <v/>
          </cell>
          <cell r="R953" t="str">
            <v/>
          </cell>
          <cell r="S953" t="str">
            <v/>
          </cell>
          <cell r="T953" t="str">
            <v/>
          </cell>
        </row>
        <row r="954">
          <cell r="O954" t="str">
            <v/>
          </cell>
          <cell r="P954" t="str">
            <v/>
          </cell>
          <cell r="Q954" t="str">
            <v/>
          </cell>
          <cell r="R954" t="str">
            <v/>
          </cell>
          <cell r="S954" t="str">
            <v/>
          </cell>
          <cell r="T954" t="str">
            <v/>
          </cell>
        </row>
        <row r="955">
          <cell r="O955" t="str">
            <v/>
          </cell>
          <cell r="P955" t="str">
            <v/>
          </cell>
          <cell r="Q955" t="str">
            <v/>
          </cell>
          <cell r="R955" t="str">
            <v/>
          </cell>
          <cell r="S955" t="str">
            <v/>
          </cell>
          <cell r="T955" t="str">
            <v/>
          </cell>
        </row>
        <row r="956">
          <cell r="O956" t="str">
            <v/>
          </cell>
          <cell r="P956" t="str">
            <v/>
          </cell>
          <cell r="Q956" t="str">
            <v/>
          </cell>
          <cell r="R956" t="str">
            <v/>
          </cell>
          <cell r="S956" t="str">
            <v/>
          </cell>
          <cell r="T956" t="str">
            <v/>
          </cell>
        </row>
        <row r="957">
          <cell r="O957" t="str">
            <v/>
          </cell>
          <cell r="P957" t="str">
            <v/>
          </cell>
          <cell r="Q957" t="str">
            <v/>
          </cell>
          <cell r="R957" t="str">
            <v/>
          </cell>
          <cell r="S957" t="str">
            <v/>
          </cell>
          <cell r="T957" t="str">
            <v/>
          </cell>
        </row>
        <row r="958">
          <cell r="O958" t="str">
            <v/>
          </cell>
          <cell r="P958" t="str">
            <v/>
          </cell>
          <cell r="Q958" t="str">
            <v/>
          </cell>
          <cell r="R958" t="str">
            <v/>
          </cell>
          <cell r="S958" t="str">
            <v/>
          </cell>
          <cell r="T958" t="str">
            <v/>
          </cell>
        </row>
        <row r="959">
          <cell r="O959" t="str">
            <v/>
          </cell>
          <cell r="P959" t="str">
            <v/>
          </cell>
          <cell r="Q959" t="str">
            <v/>
          </cell>
          <cell r="R959" t="str">
            <v/>
          </cell>
          <cell r="S959" t="str">
            <v/>
          </cell>
          <cell r="T959" t="str">
            <v/>
          </cell>
        </row>
        <row r="960">
          <cell r="O960" t="str">
            <v/>
          </cell>
          <cell r="P960" t="str">
            <v/>
          </cell>
          <cell r="Q960" t="str">
            <v/>
          </cell>
          <cell r="R960" t="str">
            <v/>
          </cell>
          <cell r="S960" t="str">
            <v/>
          </cell>
          <cell r="T960" t="str">
            <v/>
          </cell>
        </row>
        <row r="961">
          <cell r="O961" t="str">
            <v/>
          </cell>
          <cell r="P961" t="str">
            <v/>
          </cell>
          <cell r="Q961" t="str">
            <v/>
          </cell>
          <cell r="R961" t="str">
            <v/>
          </cell>
          <cell r="S961" t="str">
            <v/>
          </cell>
          <cell r="T961" t="str">
            <v/>
          </cell>
        </row>
        <row r="962">
          <cell r="O962" t="str">
            <v/>
          </cell>
          <cell r="P962" t="str">
            <v/>
          </cell>
          <cell r="Q962" t="str">
            <v/>
          </cell>
          <cell r="R962" t="str">
            <v/>
          </cell>
          <cell r="S962" t="str">
            <v/>
          </cell>
          <cell r="T962" t="str">
            <v/>
          </cell>
        </row>
        <row r="963">
          <cell r="O963" t="str">
            <v/>
          </cell>
          <cell r="P963" t="str">
            <v/>
          </cell>
          <cell r="Q963" t="str">
            <v/>
          </cell>
          <cell r="R963" t="str">
            <v/>
          </cell>
          <cell r="S963" t="str">
            <v/>
          </cell>
          <cell r="T963" t="str">
            <v/>
          </cell>
        </row>
        <row r="964">
          <cell r="O964" t="str">
            <v/>
          </cell>
          <cell r="P964" t="str">
            <v/>
          </cell>
          <cell r="Q964" t="str">
            <v/>
          </cell>
          <cell r="R964" t="str">
            <v/>
          </cell>
          <cell r="S964" t="str">
            <v/>
          </cell>
          <cell r="T964" t="str">
            <v/>
          </cell>
        </row>
        <row r="965">
          <cell r="O965" t="str">
            <v/>
          </cell>
          <cell r="P965" t="str">
            <v/>
          </cell>
          <cell r="Q965" t="str">
            <v/>
          </cell>
          <cell r="R965" t="str">
            <v/>
          </cell>
          <cell r="S965" t="str">
            <v/>
          </cell>
          <cell r="T965" t="str">
            <v/>
          </cell>
        </row>
        <row r="966">
          <cell r="O966" t="str">
            <v/>
          </cell>
          <cell r="P966" t="str">
            <v/>
          </cell>
          <cell r="Q966" t="str">
            <v/>
          </cell>
          <cell r="R966" t="str">
            <v/>
          </cell>
          <cell r="S966" t="str">
            <v/>
          </cell>
          <cell r="T966" t="str">
            <v/>
          </cell>
        </row>
        <row r="967">
          <cell r="O967" t="str">
            <v/>
          </cell>
          <cell r="P967" t="str">
            <v/>
          </cell>
          <cell r="Q967" t="str">
            <v/>
          </cell>
          <cell r="R967" t="str">
            <v/>
          </cell>
          <cell r="S967" t="str">
            <v/>
          </cell>
          <cell r="T967" t="str">
            <v/>
          </cell>
        </row>
        <row r="968">
          <cell r="O968" t="str">
            <v/>
          </cell>
          <cell r="P968" t="str">
            <v/>
          </cell>
          <cell r="Q968" t="str">
            <v/>
          </cell>
          <cell r="R968" t="str">
            <v/>
          </cell>
          <cell r="S968" t="str">
            <v/>
          </cell>
          <cell r="T968" t="str">
            <v/>
          </cell>
        </row>
        <row r="969">
          <cell r="O969" t="str">
            <v/>
          </cell>
          <cell r="P969" t="str">
            <v/>
          </cell>
          <cell r="Q969" t="str">
            <v/>
          </cell>
          <cell r="R969" t="str">
            <v/>
          </cell>
          <cell r="S969" t="str">
            <v/>
          </cell>
          <cell r="T969" t="str">
            <v/>
          </cell>
        </row>
        <row r="970">
          <cell r="O970" t="str">
            <v/>
          </cell>
          <cell r="P970" t="str">
            <v/>
          </cell>
          <cell r="Q970" t="str">
            <v/>
          </cell>
          <cell r="R970" t="str">
            <v/>
          </cell>
          <cell r="S970" t="str">
            <v/>
          </cell>
          <cell r="T970" t="str">
            <v/>
          </cell>
        </row>
        <row r="971">
          <cell r="O971" t="str">
            <v/>
          </cell>
          <cell r="P971" t="str">
            <v/>
          </cell>
          <cell r="Q971" t="str">
            <v/>
          </cell>
          <cell r="R971" t="str">
            <v/>
          </cell>
          <cell r="S971" t="str">
            <v/>
          </cell>
          <cell r="T971" t="str">
            <v/>
          </cell>
        </row>
        <row r="972">
          <cell r="O972" t="str">
            <v/>
          </cell>
          <cell r="P972" t="str">
            <v/>
          </cell>
          <cell r="Q972" t="str">
            <v/>
          </cell>
          <cell r="R972" t="str">
            <v/>
          </cell>
          <cell r="S972" t="str">
            <v/>
          </cell>
          <cell r="T972" t="str">
            <v/>
          </cell>
        </row>
        <row r="973">
          <cell r="O973" t="str">
            <v/>
          </cell>
          <cell r="P973" t="str">
            <v/>
          </cell>
          <cell r="Q973" t="str">
            <v/>
          </cell>
          <cell r="R973" t="str">
            <v/>
          </cell>
          <cell r="S973" t="str">
            <v/>
          </cell>
          <cell r="T973" t="str">
            <v/>
          </cell>
        </row>
        <row r="974">
          <cell r="O974" t="str">
            <v/>
          </cell>
          <cell r="P974" t="str">
            <v/>
          </cell>
          <cell r="Q974" t="str">
            <v/>
          </cell>
          <cell r="R974" t="str">
            <v/>
          </cell>
          <cell r="S974" t="str">
            <v/>
          </cell>
          <cell r="T974" t="str">
            <v/>
          </cell>
        </row>
        <row r="975">
          <cell r="O975" t="str">
            <v/>
          </cell>
          <cell r="P975" t="str">
            <v/>
          </cell>
          <cell r="Q975" t="str">
            <v/>
          </cell>
          <cell r="R975" t="str">
            <v/>
          </cell>
          <cell r="S975" t="str">
            <v/>
          </cell>
          <cell r="T975" t="str">
            <v/>
          </cell>
        </row>
        <row r="976">
          <cell r="O976" t="str">
            <v/>
          </cell>
          <cell r="P976" t="str">
            <v/>
          </cell>
          <cell r="Q976" t="str">
            <v/>
          </cell>
          <cell r="R976" t="str">
            <v/>
          </cell>
          <cell r="S976" t="str">
            <v/>
          </cell>
          <cell r="T976" t="str">
            <v/>
          </cell>
        </row>
        <row r="977">
          <cell r="O977" t="str">
            <v/>
          </cell>
          <cell r="P977" t="str">
            <v/>
          </cell>
          <cell r="Q977" t="str">
            <v/>
          </cell>
          <cell r="R977" t="str">
            <v/>
          </cell>
          <cell r="S977" t="str">
            <v/>
          </cell>
          <cell r="T977" t="str">
            <v/>
          </cell>
        </row>
        <row r="978">
          <cell r="O978" t="str">
            <v/>
          </cell>
          <cell r="P978" t="str">
            <v/>
          </cell>
          <cell r="Q978" t="str">
            <v/>
          </cell>
          <cell r="R978" t="str">
            <v/>
          </cell>
          <cell r="S978" t="str">
            <v/>
          </cell>
          <cell r="T978" t="str">
            <v/>
          </cell>
        </row>
        <row r="979">
          <cell r="O979" t="str">
            <v/>
          </cell>
          <cell r="P979" t="str">
            <v/>
          </cell>
          <cell r="Q979" t="str">
            <v/>
          </cell>
          <cell r="R979" t="str">
            <v/>
          </cell>
          <cell r="S979" t="str">
            <v/>
          </cell>
          <cell r="T979" t="str">
            <v/>
          </cell>
        </row>
        <row r="980">
          <cell r="O980" t="str">
            <v/>
          </cell>
          <cell r="P980" t="str">
            <v/>
          </cell>
          <cell r="Q980" t="str">
            <v/>
          </cell>
          <cell r="R980" t="str">
            <v/>
          </cell>
          <cell r="S980" t="str">
            <v/>
          </cell>
          <cell r="T980" t="str">
            <v/>
          </cell>
        </row>
        <row r="981">
          <cell r="O981" t="str">
            <v/>
          </cell>
          <cell r="P981" t="str">
            <v/>
          </cell>
          <cell r="Q981" t="str">
            <v/>
          </cell>
          <cell r="R981" t="str">
            <v/>
          </cell>
          <cell r="S981" t="str">
            <v/>
          </cell>
          <cell r="T981" t="str">
            <v/>
          </cell>
        </row>
        <row r="982">
          <cell r="O982" t="str">
            <v/>
          </cell>
          <cell r="P982" t="str">
            <v/>
          </cell>
          <cell r="Q982" t="str">
            <v/>
          </cell>
          <cell r="R982" t="str">
            <v/>
          </cell>
          <cell r="S982" t="str">
            <v/>
          </cell>
          <cell r="T982" t="str">
            <v/>
          </cell>
        </row>
        <row r="983">
          <cell r="O983" t="str">
            <v/>
          </cell>
          <cell r="P983" t="str">
            <v/>
          </cell>
          <cell r="Q983" t="str">
            <v/>
          </cell>
          <cell r="R983" t="str">
            <v/>
          </cell>
          <cell r="S983" t="str">
            <v/>
          </cell>
          <cell r="T983" t="str">
            <v/>
          </cell>
        </row>
        <row r="984">
          <cell r="O984" t="str">
            <v/>
          </cell>
          <cell r="P984" t="str">
            <v/>
          </cell>
          <cell r="Q984" t="str">
            <v/>
          </cell>
          <cell r="R984" t="str">
            <v/>
          </cell>
          <cell r="S984" t="str">
            <v/>
          </cell>
          <cell r="T984" t="str">
            <v/>
          </cell>
        </row>
        <row r="985">
          <cell r="O985" t="str">
            <v/>
          </cell>
          <cell r="P985" t="str">
            <v/>
          </cell>
          <cell r="Q985" t="str">
            <v/>
          </cell>
          <cell r="R985" t="str">
            <v/>
          </cell>
          <cell r="S985" t="str">
            <v/>
          </cell>
          <cell r="T985" t="str">
            <v/>
          </cell>
        </row>
        <row r="986">
          <cell r="O986" t="str">
            <v/>
          </cell>
          <cell r="P986" t="str">
            <v/>
          </cell>
          <cell r="Q986" t="str">
            <v/>
          </cell>
          <cell r="R986" t="str">
            <v/>
          </cell>
          <cell r="S986" t="str">
            <v/>
          </cell>
          <cell r="T986" t="str">
            <v/>
          </cell>
        </row>
        <row r="987">
          <cell r="O987" t="str">
            <v/>
          </cell>
          <cell r="P987" t="str">
            <v/>
          </cell>
          <cell r="Q987" t="str">
            <v/>
          </cell>
          <cell r="R987" t="str">
            <v/>
          </cell>
          <cell r="S987" t="str">
            <v/>
          </cell>
          <cell r="T987" t="str">
            <v/>
          </cell>
        </row>
        <row r="988">
          <cell r="O988" t="str">
            <v/>
          </cell>
          <cell r="P988" t="str">
            <v/>
          </cell>
          <cell r="Q988" t="str">
            <v/>
          </cell>
          <cell r="R988" t="str">
            <v/>
          </cell>
          <cell r="S988" t="str">
            <v/>
          </cell>
          <cell r="T988" t="str">
            <v/>
          </cell>
        </row>
        <row r="989">
          <cell r="O989" t="str">
            <v/>
          </cell>
          <cell r="P989" t="str">
            <v/>
          </cell>
          <cell r="Q989" t="str">
            <v/>
          </cell>
          <cell r="R989" t="str">
            <v/>
          </cell>
          <cell r="S989" t="str">
            <v/>
          </cell>
          <cell r="T989" t="str">
            <v/>
          </cell>
        </row>
        <row r="990">
          <cell r="O990" t="str">
            <v/>
          </cell>
          <cell r="P990" t="str">
            <v/>
          </cell>
          <cell r="Q990" t="str">
            <v/>
          </cell>
          <cell r="R990" t="str">
            <v/>
          </cell>
          <cell r="S990" t="str">
            <v/>
          </cell>
          <cell r="T990" t="str">
            <v/>
          </cell>
        </row>
        <row r="991">
          <cell r="O991" t="str">
            <v/>
          </cell>
          <cell r="P991" t="str">
            <v/>
          </cell>
          <cell r="Q991" t="str">
            <v/>
          </cell>
          <cell r="R991" t="str">
            <v/>
          </cell>
          <cell r="S991" t="str">
            <v/>
          </cell>
          <cell r="T991" t="str">
            <v/>
          </cell>
        </row>
        <row r="992">
          <cell r="O992" t="str">
            <v/>
          </cell>
          <cell r="P992" t="str">
            <v/>
          </cell>
          <cell r="Q992" t="str">
            <v/>
          </cell>
          <cell r="R992" t="str">
            <v/>
          </cell>
          <cell r="S992" t="str">
            <v/>
          </cell>
          <cell r="T992" t="str">
            <v/>
          </cell>
        </row>
        <row r="993">
          <cell r="O993" t="str">
            <v/>
          </cell>
          <cell r="P993" t="str">
            <v/>
          </cell>
          <cell r="Q993" t="str">
            <v/>
          </cell>
          <cell r="R993" t="str">
            <v/>
          </cell>
          <cell r="S993" t="str">
            <v/>
          </cell>
          <cell r="T993" t="str">
            <v/>
          </cell>
        </row>
        <row r="994">
          <cell r="O994" t="str">
            <v/>
          </cell>
          <cell r="P994" t="str">
            <v/>
          </cell>
          <cell r="Q994" t="str">
            <v/>
          </cell>
          <cell r="R994" t="str">
            <v/>
          </cell>
          <cell r="S994" t="str">
            <v/>
          </cell>
          <cell r="T994" t="str">
            <v/>
          </cell>
        </row>
        <row r="995">
          <cell r="O995" t="str">
            <v/>
          </cell>
          <cell r="P995" t="str">
            <v/>
          </cell>
          <cell r="Q995" t="str">
            <v/>
          </cell>
          <cell r="R995" t="str">
            <v/>
          </cell>
          <cell r="S995" t="str">
            <v/>
          </cell>
          <cell r="T995" t="str">
            <v/>
          </cell>
        </row>
        <row r="996">
          <cell r="O996" t="str">
            <v/>
          </cell>
          <cell r="P996" t="str">
            <v/>
          </cell>
          <cell r="Q996" t="str">
            <v/>
          </cell>
          <cell r="R996" t="str">
            <v/>
          </cell>
          <cell r="S996" t="str">
            <v/>
          </cell>
          <cell r="T996" t="str">
            <v/>
          </cell>
        </row>
        <row r="997">
          <cell r="O997" t="str">
            <v/>
          </cell>
          <cell r="P997" t="str">
            <v/>
          </cell>
          <cell r="Q997" t="str">
            <v/>
          </cell>
          <cell r="R997" t="str">
            <v/>
          </cell>
          <cell r="S997" t="str">
            <v/>
          </cell>
          <cell r="T997" t="str">
            <v/>
          </cell>
        </row>
        <row r="998">
          <cell r="O998" t="str">
            <v/>
          </cell>
          <cell r="P998" t="str">
            <v/>
          </cell>
          <cell r="Q998" t="str">
            <v/>
          </cell>
          <cell r="R998" t="str">
            <v/>
          </cell>
          <cell r="S998" t="str">
            <v/>
          </cell>
          <cell r="T998" t="str">
            <v/>
          </cell>
        </row>
        <row r="999">
          <cell r="O999" t="str">
            <v/>
          </cell>
          <cell r="P999" t="str">
            <v/>
          </cell>
          <cell r="Q999" t="str">
            <v/>
          </cell>
          <cell r="R999" t="str">
            <v/>
          </cell>
          <cell r="S999" t="str">
            <v/>
          </cell>
          <cell r="T999" t="str">
            <v/>
          </cell>
        </row>
        <row r="1000">
          <cell r="O1000" t="str">
            <v/>
          </cell>
          <cell r="P1000" t="str">
            <v/>
          </cell>
          <cell r="Q1000" t="str">
            <v/>
          </cell>
          <cell r="R1000" t="str">
            <v/>
          </cell>
          <cell r="S1000" t="str">
            <v/>
          </cell>
          <cell r="T1000" t="str">
            <v/>
          </cell>
        </row>
        <row r="1001">
          <cell r="O1001" t="str">
            <v/>
          </cell>
          <cell r="P1001" t="str">
            <v/>
          </cell>
          <cell r="Q1001" t="str">
            <v/>
          </cell>
          <cell r="R1001" t="str">
            <v/>
          </cell>
          <cell r="S1001" t="str">
            <v/>
          </cell>
          <cell r="T1001" t="str">
            <v/>
          </cell>
        </row>
        <row r="1002">
          <cell r="O1002" t="str">
            <v/>
          </cell>
          <cell r="P1002" t="str">
            <v/>
          </cell>
          <cell r="Q1002" t="str">
            <v/>
          </cell>
          <cell r="R1002" t="str">
            <v/>
          </cell>
          <cell r="S1002" t="str">
            <v/>
          </cell>
          <cell r="T1002" t="str">
            <v/>
          </cell>
        </row>
        <row r="1003">
          <cell r="O1003" t="str">
            <v/>
          </cell>
          <cell r="P1003" t="str">
            <v/>
          </cell>
          <cell r="Q1003" t="str">
            <v/>
          </cell>
          <cell r="R1003" t="str">
            <v/>
          </cell>
          <cell r="S1003" t="str">
            <v/>
          </cell>
          <cell r="T1003" t="str">
            <v/>
          </cell>
        </row>
        <row r="1004">
          <cell r="O1004" t="str">
            <v/>
          </cell>
          <cell r="P1004" t="str">
            <v/>
          </cell>
          <cell r="Q1004" t="str">
            <v/>
          </cell>
          <cell r="R1004" t="str">
            <v/>
          </cell>
          <cell r="S1004" t="str">
            <v/>
          </cell>
          <cell r="T1004" t="str">
            <v/>
          </cell>
        </row>
        <row r="1005">
          <cell r="O1005" t="str">
            <v/>
          </cell>
          <cell r="P1005" t="str">
            <v/>
          </cell>
          <cell r="Q1005" t="str">
            <v/>
          </cell>
          <cell r="R1005" t="str">
            <v/>
          </cell>
          <cell r="S1005" t="str">
            <v/>
          </cell>
          <cell r="T1005" t="str">
            <v/>
          </cell>
        </row>
        <row r="1006">
          <cell r="O1006" t="str">
            <v/>
          </cell>
          <cell r="P1006" t="str">
            <v/>
          </cell>
          <cell r="Q1006" t="str">
            <v/>
          </cell>
          <cell r="R1006" t="str">
            <v/>
          </cell>
          <cell r="S1006" t="str">
            <v/>
          </cell>
          <cell r="T1006" t="str">
            <v/>
          </cell>
        </row>
        <row r="1007">
          <cell r="O1007" t="str">
            <v/>
          </cell>
          <cell r="P1007" t="str">
            <v/>
          </cell>
          <cell r="Q1007" t="str">
            <v/>
          </cell>
          <cell r="R1007" t="str">
            <v/>
          </cell>
          <cell r="S1007" t="str">
            <v/>
          </cell>
          <cell r="T1007" t="str">
            <v/>
          </cell>
        </row>
        <row r="1008">
          <cell r="O1008" t="str">
            <v/>
          </cell>
          <cell r="P1008" t="str">
            <v/>
          </cell>
          <cell r="Q1008" t="str">
            <v/>
          </cell>
          <cell r="R1008" t="str">
            <v/>
          </cell>
          <cell r="S1008" t="str">
            <v/>
          </cell>
          <cell r="T1008" t="str">
            <v/>
          </cell>
        </row>
      </sheetData>
      <sheetData sheetId="2" refreshError="1"/>
      <sheetData sheetId="3" refreshError="1"/>
      <sheetData sheetId="4">
        <row r="2">
          <cell r="A2" t="str">
            <v>agree4</v>
          </cell>
          <cell r="K2" t="str">
            <v>Ndinobvumirana nazvo chaizvo</v>
          </cell>
          <cell r="L2" t="str">
            <v>strongly agree</v>
          </cell>
          <cell r="M2" t="str">
            <v/>
          </cell>
        </row>
        <row r="3">
          <cell r="A3" t="str">
            <v>agree4</v>
          </cell>
          <cell r="K3" t="str">
            <v xml:space="preserve">Ndinobvumirana nazvo chaizvo, Ndinobvumirana nazvo </v>
          </cell>
          <cell r="L3" t="str">
            <v>strongly agree, agree</v>
          </cell>
          <cell r="M3" t="str">
            <v/>
          </cell>
        </row>
        <row r="4">
          <cell r="A4" t="str">
            <v>agree4</v>
          </cell>
          <cell r="K4" t="str">
            <v>Ndinobvumirana nazvo chaizvo, Ndinobvumirana nazvo , Handibvumirani nazvo</v>
          </cell>
          <cell r="L4" t="str">
            <v>strongly agree, agree, disagree</v>
          </cell>
          <cell r="M4" t="str">
            <v/>
          </cell>
        </row>
        <row r="5">
          <cell r="A5" t="str">
            <v>agree4</v>
          </cell>
          <cell r="K5" t="str">
            <v>Ndinobvumirana nazvo chaizvo, Ndinobvumirana nazvo , Handibvumirani nazvo, Handibvumirani nazvo zvachose</v>
          </cell>
          <cell r="L5" t="str">
            <v>strongly agree, agree, disagree, strongly disagree</v>
          </cell>
          <cell r="M5" t="str">
            <v/>
          </cell>
        </row>
        <row r="6">
          <cell r="A6" t="str">
            <v>agree4</v>
          </cell>
          <cell r="K6" t="str">
            <v>Ndinobvumirana nazvo chaizvo, Ndinobvumirana nazvo , Handibvumirani nazvo, Handibvumirani nazvo zvachose, kuramba kupindura</v>
          </cell>
          <cell r="L6" t="str">
            <v>strongly agree, agree, disagree, strongly disagree, refuse</v>
          </cell>
          <cell r="M6" t="str">
            <v>Last</v>
          </cell>
        </row>
        <row r="7">
          <cell r="A7" t="str">
            <v>worried4</v>
          </cell>
          <cell r="K7" t="str">
            <v>ndinonyanya kunetseka</v>
          </cell>
          <cell r="L7" t="str">
            <v>very worried</v>
          </cell>
          <cell r="M7" t="str">
            <v/>
          </cell>
        </row>
        <row r="8">
          <cell r="A8" t="str">
            <v>worried4</v>
          </cell>
          <cell r="K8" t="str">
            <v>ndinonyanya kunetseka, ndinonetsekawo</v>
          </cell>
          <cell r="L8" t="str">
            <v>very worried, somewhat worried</v>
          </cell>
          <cell r="M8" t="str">
            <v/>
          </cell>
        </row>
        <row r="9">
          <cell r="A9" t="str">
            <v>worried4</v>
          </cell>
          <cell r="K9" t="str">
            <v>ndinonyanya kunetseka, ndinonetsekawo, handinetsekani zvakanyanya</v>
          </cell>
          <cell r="L9" t="str">
            <v>very worried, somewhat worried, not very worried</v>
          </cell>
          <cell r="M9" t="str">
            <v/>
          </cell>
        </row>
        <row r="10">
          <cell r="A10" t="str">
            <v>worried4</v>
          </cell>
          <cell r="K10" t="str">
            <v>ndinonyanya kunetseka, ndinonetsekawo, handinetsekani zvakanyanya, handinetsekani zvachose</v>
          </cell>
          <cell r="L10" t="str">
            <v>very worried, somewhat worried, not very worried, not at all worried</v>
          </cell>
          <cell r="M10" t="str">
            <v/>
          </cell>
        </row>
        <row r="11">
          <cell r="A11" t="str">
            <v>worried4</v>
          </cell>
          <cell r="K11" t="str">
            <v>ndinonyanya kunetseka, ndinonetsekawo, handinetsekani zvakanyanya, handinetsekani zvachose, kuramba kupindura</v>
          </cell>
          <cell r="L11" t="str">
            <v>very worried, somewhat worried, not very worried, not at all worried, refuse</v>
          </cell>
          <cell r="M11" t="str">
            <v>Last</v>
          </cell>
        </row>
        <row r="12">
          <cell r="A12" t="str">
            <v>worried4R</v>
          </cell>
          <cell r="K12" t="str">
            <v>ndainyanya kunetseka</v>
          </cell>
          <cell r="L12" t="str">
            <v>very worried</v>
          </cell>
          <cell r="M12" t="str">
            <v/>
          </cell>
        </row>
        <row r="13">
          <cell r="A13" t="str">
            <v>worried4R</v>
          </cell>
          <cell r="K13" t="str">
            <v>ndainyanya kunetseka, ndainetsekanawo</v>
          </cell>
          <cell r="L13" t="str">
            <v>very worried, somewhat worried</v>
          </cell>
          <cell r="M13" t="str">
            <v/>
          </cell>
        </row>
        <row r="14">
          <cell r="A14" t="str">
            <v>worried4R</v>
          </cell>
          <cell r="K14" t="str">
            <v>ndainyanya kunetseka, ndainetsekanawo, handainetsekana zvakanyanya</v>
          </cell>
          <cell r="L14" t="str">
            <v>very worried, somewhat worried, not very worried</v>
          </cell>
          <cell r="M14" t="str">
            <v/>
          </cell>
        </row>
        <row r="15">
          <cell r="A15" t="str">
            <v>worried4R</v>
          </cell>
          <cell r="K15" t="str">
            <v>ndainyanya kunetseka, ndainetsekanawo, handainetsekana zvakanyanya, handainetsekana zvachose</v>
          </cell>
          <cell r="L15" t="str">
            <v>very worried, somewhat worried, not very worried, not at all worried</v>
          </cell>
          <cell r="M15" t="str">
            <v/>
          </cell>
        </row>
        <row r="16">
          <cell r="A16" t="str">
            <v>worried4R</v>
          </cell>
          <cell r="K16" t="str">
            <v>ndainyanya kunetseka, ndainetsekanawo, handainetsekana zvakanyanya, handainetsekana zvachose, kuramba kupindura</v>
          </cell>
          <cell r="L16" t="str">
            <v>very worried, somewhat worried, not very worried, not at all worried, refuse</v>
          </cell>
          <cell r="M16" t="str">
            <v>Last</v>
          </cell>
        </row>
        <row r="17">
          <cell r="A17" t="str">
            <v>ladder10</v>
          </cell>
          <cell r="K17">
            <v>1</v>
          </cell>
          <cell r="L17">
            <v>1</v>
          </cell>
          <cell r="M17" t="str">
            <v/>
          </cell>
        </row>
        <row r="18">
          <cell r="A18" t="str">
            <v>ladder10</v>
          </cell>
          <cell r="K18" t="str">
            <v>1, 2</v>
          </cell>
          <cell r="L18" t="str">
            <v>1, 2</v>
          </cell>
          <cell r="M18" t="str">
            <v/>
          </cell>
        </row>
        <row r="19">
          <cell r="A19" t="str">
            <v>ladder10</v>
          </cell>
          <cell r="K19" t="str">
            <v>1, 2, 3</v>
          </cell>
          <cell r="L19" t="str">
            <v>1, 2, 3</v>
          </cell>
          <cell r="M19" t="str">
            <v/>
          </cell>
        </row>
        <row r="20">
          <cell r="A20" t="str">
            <v>ladder10</v>
          </cell>
          <cell r="K20" t="str">
            <v>1, 2, 3, 4</v>
          </cell>
          <cell r="L20" t="str">
            <v>1, 2, 3, 4</v>
          </cell>
          <cell r="M20" t="str">
            <v/>
          </cell>
        </row>
        <row r="21">
          <cell r="A21" t="str">
            <v>ladder10</v>
          </cell>
          <cell r="K21" t="str">
            <v>1, 2, 3, 4, 5</v>
          </cell>
          <cell r="L21" t="str">
            <v>1, 2, 3, 4, 5</v>
          </cell>
          <cell r="M21" t="str">
            <v/>
          </cell>
        </row>
        <row r="22">
          <cell r="A22" t="str">
            <v>ladder10</v>
          </cell>
          <cell r="K22" t="str">
            <v>1, 2, 3, 4, 5, 6</v>
          </cell>
          <cell r="L22" t="str">
            <v>1, 2, 3, 4, 5, 6</v>
          </cell>
          <cell r="M22" t="str">
            <v/>
          </cell>
        </row>
        <row r="23">
          <cell r="A23" t="str">
            <v>ladder10</v>
          </cell>
          <cell r="K23" t="str">
            <v>1, 2, 3, 4, 5, 6, 7</v>
          </cell>
          <cell r="L23" t="str">
            <v>1, 2, 3, 4, 5, 6, 7</v>
          </cell>
          <cell r="M23" t="str">
            <v/>
          </cell>
        </row>
        <row r="24">
          <cell r="A24" t="str">
            <v>ladder10</v>
          </cell>
          <cell r="K24" t="str">
            <v>1, 2, 3, 4, 5, 6, 7, 8</v>
          </cell>
          <cell r="L24" t="str">
            <v>1, 2, 3, 4, 5, 6, 7, 8</v>
          </cell>
          <cell r="M24" t="str">
            <v/>
          </cell>
        </row>
        <row r="25">
          <cell r="A25" t="str">
            <v>ladder10</v>
          </cell>
          <cell r="K25" t="str">
            <v>1, 2, 3, 4, 5, 6, 7, 8, 9</v>
          </cell>
          <cell r="L25" t="str">
            <v>1, 2, 3, 4, 5, 6, 7, 8, 9</v>
          </cell>
          <cell r="M25" t="str">
            <v/>
          </cell>
        </row>
        <row r="26">
          <cell r="A26" t="str">
            <v>ladder10</v>
          </cell>
          <cell r="K26" t="str">
            <v>1, 2, 3, 4, 5, 6, 7, 8, 9, 10</v>
          </cell>
          <cell r="L26" t="str">
            <v>1, 2, 3, 4, 5, 6, 7, 8, 9, 10</v>
          </cell>
          <cell r="M26" t="str">
            <v/>
          </cell>
        </row>
        <row r="27">
          <cell r="A27" t="str">
            <v>ladder10</v>
          </cell>
          <cell r="K27" t="str">
            <v>1, 2, 3, 4, 5, 6, 7, 8, 9, 10, kuramba kupindura</v>
          </cell>
          <cell r="L27" t="str">
            <v>1, 2, 3, 4, 5, 6, 7, 8, 9, 10, refuse</v>
          </cell>
          <cell r="M27" t="str">
            <v>Last</v>
          </cell>
        </row>
        <row r="28">
          <cell r="A28" t="str">
            <v>likely4</v>
          </cell>
          <cell r="K28" t="str">
            <v>zvingangoitike zvakanyanya</v>
          </cell>
          <cell r="L28" t="str">
            <v>very likely</v>
          </cell>
          <cell r="M28" t="str">
            <v/>
          </cell>
        </row>
        <row r="29">
          <cell r="A29" t="str">
            <v>likely4</v>
          </cell>
          <cell r="K29" t="str">
            <v>zvingangoitike zvakanyanya, zvingangoitike zvishoma</v>
          </cell>
          <cell r="L29" t="str">
            <v>very likely, somewhat likely</v>
          </cell>
          <cell r="M29" t="str">
            <v/>
          </cell>
        </row>
        <row r="30">
          <cell r="A30" t="str">
            <v>likely4</v>
          </cell>
          <cell r="K30" t="str">
            <v>zvingangoitike zvakanyanya, zvingangoitike zvishoma, hazvingaitike zvakanyanya</v>
          </cell>
          <cell r="L30" t="str">
            <v>very likely, somewhat likely, not very likely</v>
          </cell>
          <cell r="M30" t="str">
            <v/>
          </cell>
        </row>
        <row r="31">
          <cell r="A31" t="str">
            <v>likely4</v>
          </cell>
          <cell r="K31" t="str">
            <v>zvingangoitike zvakanyanya, zvingangoitike zvishoma, hazvingaitike zvakanyanya, hazvingaitike zvachose</v>
          </cell>
          <cell r="L31" t="str">
            <v>very likely, somewhat likely, not very likely, not at all likely</v>
          </cell>
          <cell r="M31" t="str">
            <v/>
          </cell>
        </row>
        <row r="32">
          <cell r="A32" t="str">
            <v>likely4</v>
          </cell>
          <cell r="K32" t="str">
            <v>zvingangoitike zvakanyanya, zvingangoitike zvishoma, hazvingaitike zvakanyanya, hazvingaitike zvachose, kuramba kupindura</v>
          </cell>
          <cell r="L32" t="str">
            <v>very likely, somewhat likely, not very likely, not at all likely, refuse</v>
          </cell>
          <cell r="M32" t="str">
            <v>Last</v>
          </cell>
        </row>
        <row r="33">
          <cell r="A33" t="str">
            <v>likely4R</v>
          </cell>
          <cell r="K33" t="str">
            <v>zvaitika zvakanyanya</v>
          </cell>
          <cell r="L33" t="str">
            <v>very likely</v>
          </cell>
          <cell r="M33" t="str">
            <v/>
          </cell>
        </row>
        <row r="34">
          <cell r="A34" t="str">
            <v>likely4R</v>
          </cell>
          <cell r="K34" t="str">
            <v>zvaitika zvakanyanya, zvaitika zvishoma</v>
          </cell>
          <cell r="L34" t="str">
            <v>very likely, somewhat likely</v>
          </cell>
          <cell r="M34" t="str">
            <v/>
          </cell>
        </row>
        <row r="35">
          <cell r="A35" t="str">
            <v>likely4R</v>
          </cell>
          <cell r="K35" t="str">
            <v>zvaitika zvakanyanya, zvaitika zvishoma, hazvaiitika zvakanyanya</v>
          </cell>
          <cell r="L35" t="str">
            <v>very likely, somewhat likely, not very likely</v>
          </cell>
          <cell r="M35" t="str">
            <v/>
          </cell>
        </row>
        <row r="36">
          <cell r="A36" t="str">
            <v>likely4R</v>
          </cell>
          <cell r="K36" t="str">
            <v>zvaitika zvakanyanya, zvaitika zvishoma, hazvaiitika zvakanyanya, hazvaiitika zvachose</v>
          </cell>
          <cell r="L36" t="str">
            <v>very likely, somewhat likely, not very likely, not at all likely</v>
          </cell>
          <cell r="M36" t="str">
            <v/>
          </cell>
        </row>
        <row r="37">
          <cell r="A37" t="str">
            <v>likely4R</v>
          </cell>
          <cell r="K37" t="str">
            <v>zvaitika zvakanyanya, zvaitika zvishoma, hazvaiitika zvakanyanya, hazvaiitika zvachose, kuramba kupindura</v>
          </cell>
          <cell r="L37" t="str">
            <v>very likely, somewhat likely, not very likely, not at all likely, refuse</v>
          </cell>
          <cell r="M37" t="str">
            <v>Last</v>
          </cell>
        </row>
        <row r="38">
          <cell r="A38" t="str">
            <v>ynr</v>
          </cell>
          <cell r="K38" t="str">
            <v>hongu</v>
          </cell>
          <cell r="L38" t="str">
            <v>yes</v>
          </cell>
          <cell r="M38" t="str">
            <v/>
          </cell>
        </row>
        <row r="39">
          <cell r="A39" t="str">
            <v>ynr</v>
          </cell>
          <cell r="K39" t="str">
            <v>hongu, kwete</v>
          </cell>
          <cell r="L39" t="str">
            <v>yes, no</v>
          </cell>
          <cell r="M39" t="str">
            <v/>
          </cell>
        </row>
        <row r="40">
          <cell r="A40" t="str">
            <v>ynr</v>
          </cell>
          <cell r="K40" t="str">
            <v>hongu, kwete, kuramba kupindura</v>
          </cell>
          <cell r="L40" t="str">
            <v>yes, no, refuse</v>
          </cell>
          <cell r="M40" t="str">
            <v>Last</v>
          </cell>
        </row>
        <row r="41">
          <cell r="A41" t="str">
            <v>yn</v>
          </cell>
          <cell r="K41" t="str">
            <v>hongu</v>
          </cell>
          <cell r="L41" t="str">
            <v>yes</v>
          </cell>
          <cell r="M41" t="str">
            <v/>
          </cell>
        </row>
        <row r="42">
          <cell r="A42" t="str">
            <v>yn</v>
          </cell>
          <cell r="K42" t="str">
            <v>hongu, kwete</v>
          </cell>
          <cell r="L42" t="str">
            <v>yes, no</v>
          </cell>
          <cell r="M42" t="str">
            <v>Last</v>
          </cell>
        </row>
        <row r="43">
          <cell r="A43" t="str">
            <v>hiv</v>
          </cell>
          <cell r="K43" t="str">
            <v>positive</v>
          </cell>
          <cell r="L43" t="str">
            <v>positive</v>
          </cell>
          <cell r="M43" t="str">
            <v/>
          </cell>
        </row>
        <row r="44">
          <cell r="A44" t="str">
            <v>hiv</v>
          </cell>
          <cell r="K44" t="str">
            <v>positive, negative</v>
          </cell>
          <cell r="L44" t="str">
            <v>positive, negative</v>
          </cell>
          <cell r="M44" t="str">
            <v/>
          </cell>
        </row>
        <row r="45">
          <cell r="A45" t="str">
            <v>hiv</v>
          </cell>
          <cell r="K45" t="str">
            <v>positive, negative, kuramba kupindura</v>
          </cell>
          <cell r="L45" t="str">
            <v>positive, negative, refuse</v>
          </cell>
          <cell r="M45" t="str">
            <v>Last</v>
          </cell>
        </row>
        <row r="46">
          <cell r="A46" t="str">
            <v>nosm</v>
          </cell>
          <cell r="K46" t="str">
            <v>kwete zvachose</v>
          </cell>
          <cell r="L46" t="str">
            <v>never</v>
          </cell>
          <cell r="M46" t="str">
            <v/>
          </cell>
        </row>
        <row r="47">
          <cell r="A47" t="str">
            <v>nosm</v>
          </cell>
          <cell r="K47" t="str">
            <v>kwete zvachose, kamwe chete kana kaviri</v>
          </cell>
          <cell r="L47" t="str">
            <v>never, once or twice</v>
          </cell>
          <cell r="M47" t="str">
            <v/>
          </cell>
        </row>
        <row r="48">
          <cell r="A48" t="str">
            <v>nosm</v>
          </cell>
          <cell r="K48" t="str">
            <v xml:space="preserve">kwete zvachose, kamwe chete kana kaviri, dzimwe nguva </v>
          </cell>
          <cell r="L48" t="str">
            <v>never, once or twice, several times</v>
          </cell>
          <cell r="M48" t="str">
            <v/>
          </cell>
        </row>
        <row r="49">
          <cell r="A49" t="str">
            <v>nosm</v>
          </cell>
          <cell r="K49" t="str">
            <v>kwete zvachose, kamwe chete kana kaviri, dzimwe nguva , nguva zhinji</v>
          </cell>
          <cell r="L49" t="str">
            <v>never, once or twice, several times, most of the time</v>
          </cell>
          <cell r="M49" t="str">
            <v/>
          </cell>
        </row>
        <row r="50">
          <cell r="A50" t="str">
            <v>nosm</v>
          </cell>
          <cell r="K50" t="str">
            <v>kwete zvachose, kamwe chete kana kaviri, dzimwe nguva , nguva zhinji, kuramba kupindura</v>
          </cell>
          <cell r="L50" t="str">
            <v>never, once or twice, several times, most of the time, refuse</v>
          </cell>
          <cell r="M50" t="str">
            <v>Last</v>
          </cell>
        </row>
        <row r="51">
          <cell r="A51" t="str">
            <v>nasqv</v>
          </cell>
          <cell r="K51" t="str">
            <v>kwete chose</v>
          </cell>
          <cell r="L51" t="str">
            <v>not at all</v>
          </cell>
          <cell r="M51" t="str">
            <v/>
          </cell>
        </row>
        <row r="52">
          <cell r="A52" t="str">
            <v>nasqv</v>
          </cell>
          <cell r="K52" t="str">
            <v>kwete chose, zvishoma</v>
          </cell>
          <cell r="L52" t="str">
            <v>not at all, a little bit</v>
          </cell>
          <cell r="M52" t="str">
            <v/>
          </cell>
        </row>
        <row r="53">
          <cell r="A53" t="str">
            <v>nasqv</v>
          </cell>
          <cell r="K53" t="str">
            <v>kwete chose, zvishoma, zvishomawo</v>
          </cell>
          <cell r="L53" t="str">
            <v>not at all, a little bit, somewhat</v>
          </cell>
          <cell r="M53" t="str">
            <v/>
          </cell>
        </row>
        <row r="54">
          <cell r="A54" t="str">
            <v>nasqv</v>
          </cell>
          <cell r="K54" t="str">
            <v>kwete chose, zvishoma, zvishomawo, zvakanyanya</v>
          </cell>
          <cell r="L54" t="str">
            <v>not at all, a little bit, somewhat, quite a bit</v>
          </cell>
          <cell r="M54" t="str">
            <v/>
          </cell>
        </row>
        <row r="55">
          <cell r="A55" t="str">
            <v>nasqv</v>
          </cell>
          <cell r="K55" t="str">
            <v>kwete chose, zvishoma, zvishomawo, zvakanyanya, zvakanyanya chose</v>
          </cell>
          <cell r="L55" t="str">
            <v>not at all, a little bit, somewhat, quite a bit, very much</v>
          </cell>
          <cell r="M55" t="str">
            <v/>
          </cell>
        </row>
        <row r="56">
          <cell r="A56" t="str">
            <v>nasqv</v>
          </cell>
          <cell r="K56" t="str">
            <v>kwete chose, zvishoma, zvishomawo, zvakanyanya, zvakanyanya chose, kuramba kupindura</v>
          </cell>
          <cell r="L56" t="str">
            <v>not at all, a little bit, somewhat, quite a bit, very much, refuse</v>
          </cell>
          <cell r="M56" t="str">
            <v>Last</v>
          </cell>
        </row>
        <row r="57">
          <cell r="A57" t="str">
            <v>nasqvna</v>
          </cell>
          <cell r="K57" t="str">
            <v>kwete chose</v>
          </cell>
          <cell r="L57" t="str">
            <v>not at all</v>
          </cell>
          <cell r="M57" t="str">
            <v/>
          </cell>
        </row>
        <row r="58">
          <cell r="A58" t="str">
            <v>nasqvna</v>
          </cell>
          <cell r="K58" t="str">
            <v>kwete chose, zvishoma</v>
          </cell>
          <cell r="L58" t="str">
            <v>not at all, a little bit</v>
          </cell>
          <cell r="M58" t="str">
            <v/>
          </cell>
        </row>
        <row r="59">
          <cell r="A59" t="str">
            <v>nasqvna</v>
          </cell>
          <cell r="K59" t="str">
            <v>kwete chose, zvishoma, zvishomawo</v>
          </cell>
          <cell r="L59" t="str">
            <v>not at all, a little bit, somewhat</v>
          </cell>
          <cell r="M59" t="str">
            <v/>
          </cell>
        </row>
        <row r="60">
          <cell r="A60" t="str">
            <v>nasqvna</v>
          </cell>
          <cell r="K60" t="str">
            <v>kwete chose, zvishoma, zvishomawo, zvakanyanya</v>
          </cell>
          <cell r="L60" t="str">
            <v>not at all, a little bit, somewhat, quite a bit</v>
          </cell>
          <cell r="M60" t="str">
            <v/>
          </cell>
        </row>
        <row r="61">
          <cell r="A61" t="str">
            <v>nasqvna</v>
          </cell>
          <cell r="K61" t="str">
            <v>kwete chose, zvishoma, zvishomawo, zvakanyanya, zvakanyanya chose</v>
          </cell>
          <cell r="L61" t="str">
            <v>not at all, a little bit, somewhat, quite a bit, very much</v>
          </cell>
          <cell r="M61" t="str">
            <v/>
          </cell>
        </row>
        <row r="62">
          <cell r="A62" t="str">
            <v>nasqvna</v>
          </cell>
          <cell r="K62" t="str">
            <v>kwete chose, zvishoma, zvishomawo, zvakanyanya, zvakanyanya chose, kuramba kupindura</v>
          </cell>
          <cell r="L62" t="str">
            <v>not at all, a little bit, somewhat, quite a bit, very much, refuse</v>
          </cell>
          <cell r="M62" t="str">
            <v/>
          </cell>
        </row>
        <row r="63">
          <cell r="A63" t="str">
            <v>nasqvna</v>
          </cell>
          <cell r="K63" t="str">
            <v>kwete chose, zvishoma, zvishomawo, zvakanyanya, zvakanyanya chose, kuramba kupindura, not applicable</v>
          </cell>
          <cell r="L63" t="str">
            <v>not at all, a little bit, somewhat, quite a bit, very much, refuse, not applicable</v>
          </cell>
          <cell r="M63" t="str">
            <v>Last</v>
          </cell>
        </row>
        <row r="64">
          <cell r="A64" t="str">
            <v>yndr</v>
          </cell>
          <cell r="K64" t="str">
            <v>Hongu</v>
          </cell>
          <cell r="L64" t="str">
            <v>yes</v>
          </cell>
          <cell r="M64" t="str">
            <v/>
          </cell>
        </row>
        <row r="65">
          <cell r="A65" t="str">
            <v>yndr</v>
          </cell>
          <cell r="K65" t="str">
            <v>Hongu, Kwete</v>
          </cell>
          <cell r="L65" t="str">
            <v>yes, no</v>
          </cell>
          <cell r="M65" t="str">
            <v/>
          </cell>
        </row>
        <row r="66">
          <cell r="A66" t="str">
            <v>yndr</v>
          </cell>
          <cell r="K66" t="str">
            <v>Hongu, Kwete, dk</v>
          </cell>
          <cell r="L66" t="str">
            <v>yes, no, dk</v>
          </cell>
          <cell r="M66" t="str">
            <v/>
          </cell>
        </row>
        <row r="67">
          <cell r="A67" t="str">
            <v>yndr</v>
          </cell>
          <cell r="K67" t="str">
            <v>Hongu, Kwete, dk, kuramba kupindura</v>
          </cell>
          <cell r="L67" t="str">
            <v>yes, no, dk, refuse</v>
          </cell>
          <cell r="M67" t="str">
            <v>Last</v>
          </cell>
        </row>
        <row r="68">
          <cell r="A68" t="str">
            <v>how</v>
          </cell>
          <cell r="K68" t="str">
            <v>from me</v>
          </cell>
          <cell r="L68" t="str">
            <v>from me</v>
          </cell>
          <cell r="M68" t="str">
            <v/>
          </cell>
        </row>
        <row r="69">
          <cell r="A69" t="str">
            <v>how</v>
          </cell>
          <cell r="K69" t="str">
            <v>from me, from a family member</v>
          </cell>
          <cell r="L69" t="str">
            <v>from me, from a family member</v>
          </cell>
          <cell r="M69" t="str">
            <v/>
          </cell>
        </row>
        <row r="70">
          <cell r="A70" t="str">
            <v>how</v>
          </cell>
          <cell r="K70" t="str">
            <v>from me, from a family member, from a friend</v>
          </cell>
          <cell r="L70" t="str">
            <v>from me, from a family member, from a friend</v>
          </cell>
          <cell r="M70" t="str">
            <v/>
          </cell>
        </row>
        <row r="71">
          <cell r="A71" t="str">
            <v>how</v>
          </cell>
          <cell r="K71" t="str">
            <v>from me, from a family member, from a friend, from a doctor or nurse</v>
          </cell>
          <cell r="L71" t="str">
            <v>from me, from a family member, from a friend, from a doctor or nurse</v>
          </cell>
          <cell r="M71" t="str">
            <v/>
          </cell>
        </row>
        <row r="72">
          <cell r="A72" t="str">
            <v>how</v>
          </cell>
          <cell r="K72" t="str">
            <v>from me, from a family member, from a friend, from a doctor or nurse, from someone else</v>
          </cell>
          <cell r="L72" t="str">
            <v>from me, from a family member, from a friend, from a doctor or nurse, from someone else</v>
          </cell>
          <cell r="M72" t="str">
            <v/>
          </cell>
        </row>
        <row r="73">
          <cell r="A73" t="str">
            <v>how</v>
          </cell>
          <cell r="K73" t="str">
            <v>from me, from a family member, from a friend, from a doctor or nurse, from someone else, refuse</v>
          </cell>
          <cell r="L73" t="str">
            <v>from me, from a family member, from a friend, from a doctor or nurse, from someone else, refuse</v>
          </cell>
          <cell r="M73" t="str">
            <v>Last</v>
          </cell>
        </row>
        <row r="74">
          <cell r="A74" t="str">
            <v>when</v>
          </cell>
          <cell r="K74" t="str">
            <v>never</v>
          </cell>
          <cell r="L74" t="str">
            <v>never</v>
          </cell>
          <cell r="M74" t="str">
            <v/>
          </cell>
        </row>
        <row r="75">
          <cell r="A75" t="str">
            <v>when</v>
          </cell>
          <cell r="K75" t="str">
            <v>never, in the next few weeks</v>
          </cell>
          <cell r="L75" t="str">
            <v>never, in the next few weeks</v>
          </cell>
          <cell r="M75" t="str">
            <v/>
          </cell>
        </row>
        <row r="76">
          <cell r="A76" t="str">
            <v>when</v>
          </cell>
          <cell r="K76" t="str">
            <v>never, in the next few weeks, in the next few months</v>
          </cell>
          <cell r="L76" t="str">
            <v>never, in the next few weeks, in the next few months</v>
          </cell>
          <cell r="M76" t="str">
            <v/>
          </cell>
        </row>
        <row r="77">
          <cell r="A77" t="str">
            <v>when</v>
          </cell>
          <cell r="K77" t="str">
            <v>never, in the next few weeks, in the next few months, between 6 months and 1 year from now</v>
          </cell>
          <cell r="L77" t="str">
            <v>never, in the next few weeks, in the next few months, between 6 months and 1 year from now</v>
          </cell>
          <cell r="M77" t="str">
            <v/>
          </cell>
        </row>
        <row r="78">
          <cell r="A78" t="str">
            <v>when</v>
          </cell>
          <cell r="K78" t="str">
            <v>never, in the next few weeks, in the next few months, between 6 months and 1 year from now, more than a year from now</v>
          </cell>
          <cell r="L78" t="str">
            <v>never, in the next few weeks, in the next few months, between 6 months and 1 year from now, more than a year from now</v>
          </cell>
          <cell r="M78" t="str">
            <v/>
          </cell>
        </row>
        <row r="79">
          <cell r="A79" t="str">
            <v>when</v>
          </cell>
          <cell r="K79" t="str">
            <v>never, in the next few weeks, in the next few months, between 6 months and 1 year from now, more than a year from now, dk</v>
          </cell>
          <cell r="L79" t="str">
            <v>never, in the next few weeks, in the next few months, between 6 months and 1 year from now, more than a year from now, dk</v>
          </cell>
          <cell r="M79" t="str">
            <v/>
          </cell>
        </row>
        <row r="80">
          <cell r="A80" t="str">
            <v>when</v>
          </cell>
          <cell r="K80" t="str">
            <v>never, in the next few weeks, in the next few months, between 6 months and 1 year from now, more than a year from now, dk, refuse</v>
          </cell>
          <cell r="L80" t="str">
            <v>never, in the next few weeks, in the next few months, between 6 months and 1 year from now, more than a year from now, dk, refuse</v>
          </cell>
          <cell r="M80" t="str">
            <v>Last</v>
          </cell>
        </row>
        <row r="81">
          <cell r="A81" t="str">
            <v>who</v>
          </cell>
          <cell r="K81" t="str">
            <v>my child goes alone</v>
          </cell>
          <cell r="L81" t="str">
            <v>my child goes alone</v>
          </cell>
          <cell r="M81" t="str">
            <v/>
          </cell>
        </row>
        <row r="82">
          <cell r="A82" t="str">
            <v>who</v>
          </cell>
          <cell r="K82" t="str">
            <v>my child goes alone, I go alone</v>
          </cell>
          <cell r="L82" t="str">
            <v>my child goes alone, I go alone</v>
          </cell>
          <cell r="M82" t="str">
            <v/>
          </cell>
        </row>
        <row r="83">
          <cell r="A83" t="str">
            <v>who</v>
          </cell>
          <cell r="K83" t="str">
            <v>my child goes alone, I go alone, my child and I go together</v>
          </cell>
          <cell r="L83" t="str">
            <v>my child goes alone, I go alone, my child and I go together</v>
          </cell>
          <cell r="M83" t="str">
            <v/>
          </cell>
        </row>
        <row r="84">
          <cell r="A84" t="str">
            <v>who</v>
          </cell>
          <cell r="K84" t="str">
            <v>my child goes alone, I go alone, my child and I go together, someone else goes alone</v>
          </cell>
          <cell r="L84" t="str">
            <v>my child goes alone, I go alone, my child and I go together, someone else goes alone</v>
          </cell>
          <cell r="M84" t="str">
            <v/>
          </cell>
        </row>
        <row r="85">
          <cell r="A85" t="str">
            <v>who</v>
          </cell>
          <cell r="K85" t="str">
            <v>my child goes alone, I go alone, my child and I go together, someone else goes alone, someone else goes with my child</v>
          </cell>
          <cell r="L85" t="str">
            <v>my child goes alone, I go alone, my child and I go together, someone else goes alone, someone else goes with my child</v>
          </cell>
          <cell r="M85" t="str">
            <v/>
          </cell>
        </row>
        <row r="86">
          <cell r="A86" t="str">
            <v>who</v>
          </cell>
          <cell r="K86" t="str">
            <v>my child goes alone, I go alone, my child and I go together, someone else goes alone, someone else goes with my child, not on medication</v>
          </cell>
          <cell r="L86" t="str">
            <v>my child goes alone, I go alone, my child and I go together, someone else goes alone, someone else goes with my child, not on medication</v>
          </cell>
          <cell r="M86" t="str">
            <v/>
          </cell>
        </row>
        <row r="87">
          <cell r="A87" t="str">
            <v>who</v>
          </cell>
          <cell r="K87" t="str">
            <v>my child goes alone, I go alone, my child and I go together, someone else goes alone, someone else goes with my child, not on medication, refuse</v>
          </cell>
          <cell r="L87" t="str">
            <v>my child goes alone, I go alone, my child and I go together, someone else goes alone, someone else goes with my child, not on medication, refuse</v>
          </cell>
          <cell r="M87" t="str">
            <v>Last</v>
          </cell>
        </row>
        <row r="88">
          <cell r="A88" t="str">
            <v>days</v>
          </cell>
          <cell r="K88">
            <v>0</v>
          </cell>
          <cell r="L88">
            <v>0</v>
          </cell>
          <cell r="M88" t="str">
            <v/>
          </cell>
        </row>
        <row r="89">
          <cell r="A89" t="str">
            <v>days</v>
          </cell>
          <cell r="K89" t="str">
            <v>0, 1</v>
          </cell>
          <cell r="L89" t="str">
            <v>0, 1</v>
          </cell>
          <cell r="M89" t="str">
            <v/>
          </cell>
        </row>
        <row r="90">
          <cell r="A90" t="str">
            <v>days</v>
          </cell>
          <cell r="K90" t="str">
            <v>0, 1, 2</v>
          </cell>
          <cell r="L90" t="str">
            <v>0, 1, 2</v>
          </cell>
          <cell r="M90" t="str">
            <v/>
          </cell>
        </row>
        <row r="91">
          <cell r="A91" t="str">
            <v>days</v>
          </cell>
          <cell r="K91" t="str">
            <v>0, 1, 2, 3</v>
          </cell>
          <cell r="L91" t="str">
            <v>0, 1, 2, 3</v>
          </cell>
          <cell r="M91" t="str">
            <v/>
          </cell>
        </row>
        <row r="92">
          <cell r="A92" t="str">
            <v>days</v>
          </cell>
          <cell r="K92" t="str">
            <v>0, 1, 2, 3, 4</v>
          </cell>
          <cell r="L92" t="str">
            <v>0, 1, 2, 3, 4</v>
          </cell>
          <cell r="M92" t="str">
            <v/>
          </cell>
        </row>
        <row r="93">
          <cell r="A93" t="str">
            <v>days</v>
          </cell>
          <cell r="K93" t="str">
            <v>0, 1, 2, 3, 4, 5</v>
          </cell>
          <cell r="L93" t="str">
            <v>0, 1, 2, 3, 4, 5</v>
          </cell>
          <cell r="M93" t="str">
            <v/>
          </cell>
        </row>
        <row r="94">
          <cell r="A94" t="str">
            <v>days</v>
          </cell>
          <cell r="K94" t="str">
            <v>0, 1, 2, 3, 4, 5, 6</v>
          </cell>
          <cell r="L94" t="str">
            <v>0, 1, 2, 3, 4, 5, 6</v>
          </cell>
          <cell r="M94" t="str">
            <v/>
          </cell>
        </row>
        <row r="95">
          <cell r="A95" t="str">
            <v>days</v>
          </cell>
          <cell r="K95" t="str">
            <v>0, 1, 2, 3, 4, 5, 6, 7</v>
          </cell>
          <cell r="L95" t="str">
            <v>0, 1, 2, 3, 4, 5, 6, 7</v>
          </cell>
          <cell r="M95" t="str">
            <v/>
          </cell>
        </row>
        <row r="96">
          <cell r="A96" t="str">
            <v>days</v>
          </cell>
          <cell r="K96" t="str">
            <v>0, 1, 2, 3, 4, 5, 6, 7, 8</v>
          </cell>
          <cell r="L96" t="str">
            <v>0, 1, 2, 3, 4, 5, 6, 7, 8</v>
          </cell>
          <cell r="M96" t="str">
            <v/>
          </cell>
        </row>
        <row r="97">
          <cell r="A97" t="str">
            <v>days</v>
          </cell>
          <cell r="K97" t="str">
            <v>0, 1, 2, 3, 4, 5, 6, 7, 8, 9</v>
          </cell>
          <cell r="L97" t="str">
            <v>0, 1, 2, 3, 4, 5, 6, 7, 8, 9</v>
          </cell>
          <cell r="M97" t="str">
            <v/>
          </cell>
        </row>
        <row r="98">
          <cell r="A98" t="str">
            <v>days</v>
          </cell>
          <cell r="K98" t="str">
            <v>0, 1, 2, 3, 4, 5, 6, 7, 8, 9, 10</v>
          </cell>
          <cell r="L98" t="str">
            <v>0, 1, 2, 3, 4, 5, 6, 7, 8, 9, 10</v>
          </cell>
          <cell r="M98" t="str">
            <v/>
          </cell>
        </row>
        <row r="99">
          <cell r="A99" t="str">
            <v>days</v>
          </cell>
          <cell r="K99" t="str">
            <v>0, 1, 2, 3, 4, 5, 6, 7, 8, 9, 10, 11</v>
          </cell>
          <cell r="L99" t="str">
            <v>0, 1, 2, 3, 4, 5, 6, 7, 8, 9, 10, 11</v>
          </cell>
          <cell r="M99" t="str">
            <v/>
          </cell>
        </row>
        <row r="100">
          <cell r="A100" t="str">
            <v>days</v>
          </cell>
          <cell r="K100" t="str">
            <v>0, 1, 2, 3, 4, 5, 6, 7, 8, 9, 10, 11, 12</v>
          </cell>
          <cell r="L100" t="str">
            <v>0, 1, 2, 3, 4, 5, 6, 7, 8, 9, 10, 11, 12</v>
          </cell>
          <cell r="M100" t="str">
            <v/>
          </cell>
        </row>
        <row r="101">
          <cell r="A101" t="str">
            <v>days</v>
          </cell>
          <cell r="K101" t="str">
            <v>0, 1, 2, 3, 4, 5, 6, 7, 8, 9, 10, 11, 12, 13</v>
          </cell>
          <cell r="L101" t="str">
            <v>0, 1, 2, 3, 4, 5, 6, 7, 8, 9, 10, 11, 12, 13</v>
          </cell>
          <cell r="M101" t="str">
            <v/>
          </cell>
        </row>
        <row r="102">
          <cell r="A102" t="str">
            <v>days</v>
          </cell>
          <cell r="K102" t="str">
            <v>0, 1, 2, 3, 4, 5, 6, 7, 8, 9, 10, 11, 12, 13, 14</v>
          </cell>
          <cell r="L102" t="str">
            <v>0, 1, 2, 3, 4, 5, 6, 7, 8, 9, 10, 11, 12, 13, 14</v>
          </cell>
          <cell r="M102" t="str">
            <v>Last</v>
          </cell>
        </row>
        <row r="103">
          <cell r="A103" t="str">
            <v>days</v>
          </cell>
          <cell r="K103" t="str">
            <v>0, 1, 2, 3, 4, 5, 6, 7, 8, 9, 10, 11, 12, 13, 14, kuramba kupindura</v>
          </cell>
          <cell r="L103" t="str">
            <v>0, 1, 2, 3, 4, 5, 6, 7, 8, 9, 10, 11, 12, 13, 14, refuse</v>
          </cell>
          <cell r="M103" t="str">
            <v>Last</v>
          </cell>
        </row>
        <row r="104">
          <cell r="A104" t="str">
            <v>nrso</v>
          </cell>
          <cell r="K104" t="str">
            <v>Kwete zvachose</v>
          </cell>
          <cell r="L104" t="str">
            <v>never</v>
          </cell>
          <cell r="M104" t="str">
            <v/>
          </cell>
        </row>
        <row r="105">
          <cell r="A105" t="str">
            <v>nrso</v>
          </cell>
          <cell r="K105" t="str">
            <v>Kwete zvachose, Kashomanana</v>
          </cell>
          <cell r="L105" t="str">
            <v>never, rarely</v>
          </cell>
          <cell r="M105" t="str">
            <v/>
          </cell>
        </row>
        <row r="106">
          <cell r="A106" t="str">
            <v>nrso</v>
          </cell>
          <cell r="K106" t="str">
            <v xml:space="preserve">Kwete zvachose, Kashomanana, Dzimwe nguva </v>
          </cell>
          <cell r="L106" t="str">
            <v>never, rarely, sometimes</v>
          </cell>
          <cell r="M106" t="str">
            <v/>
          </cell>
        </row>
        <row r="107">
          <cell r="A107" t="str">
            <v>nrso</v>
          </cell>
          <cell r="K107" t="str">
            <v xml:space="preserve">Kwete zvachose, Kashomanana, Dzimwe nguva , Kakawanda </v>
          </cell>
          <cell r="L107" t="str">
            <v>never, rarely, sometimes, often</v>
          </cell>
          <cell r="M107" t="str">
            <v/>
          </cell>
        </row>
        <row r="108">
          <cell r="A108" t="str">
            <v>nrso</v>
          </cell>
          <cell r="K108" t="str">
            <v>Kwete zvachose, Kashomanana, Dzimwe nguva , Kakawanda , kuramba kupindura</v>
          </cell>
          <cell r="L108" t="str">
            <v>never, rarely, sometimes, often, refuse</v>
          </cell>
          <cell r="M108" t="str">
            <v>Last</v>
          </cell>
        </row>
        <row r="109">
          <cell r="A109" t="str">
            <v>true3</v>
          </cell>
          <cell r="K109" t="str">
            <v>Hachisi chokwadi</v>
          </cell>
          <cell r="L109" t="str">
            <v>not true</v>
          </cell>
          <cell r="M109" t="str">
            <v/>
          </cell>
        </row>
        <row r="110">
          <cell r="A110" t="str">
            <v>true3</v>
          </cell>
          <cell r="K110" t="str">
            <v>Hachisi chokwadi, Chingangove chokwadi</v>
          </cell>
          <cell r="L110" t="str">
            <v>not true, somwhat true</v>
          </cell>
          <cell r="M110" t="str">
            <v/>
          </cell>
        </row>
        <row r="111">
          <cell r="A111" t="str">
            <v>true3</v>
          </cell>
          <cell r="K111" t="str">
            <v>Hachisi chokwadi, Chingangove chokwadi, Ichokwadi</v>
          </cell>
          <cell r="L111" t="str">
            <v>not true, somwhat true, certainly true</v>
          </cell>
          <cell r="M111" t="str">
            <v/>
          </cell>
        </row>
        <row r="112">
          <cell r="A112" t="str">
            <v>true3</v>
          </cell>
          <cell r="K112" t="str">
            <v>Hachisi chokwadi, Chingangove chokwadi, Ichokwadi, kuramba kupindura</v>
          </cell>
          <cell r="L112" t="str">
            <v>not true, somwhat true, certainly true, refuse</v>
          </cell>
          <cell r="M112" t="str">
            <v>Last</v>
          </cell>
        </row>
        <row r="113">
          <cell r="A113" t="str">
            <v>time4</v>
          </cell>
          <cell r="K113" t="str">
            <v>Kwete zvachose</v>
          </cell>
          <cell r="L113" t="str">
            <v>not at all</v>
          </cell>
          <cell r="M113" t="str">
            <v/>
          </cell>
        </row>
        <row r="114">
          <cell r="A114" t="str">
            <v>time4</v>
          </cell>
          <cell r="K114" t="str">
            <v>Kwete zvachose, Mazuva akati wandei</v>
          </cell>
          <cell r="L114" t="str">
            <v>not at all, several days</v>
          </cell>
          <cell r="M114" t="str">
            <v/>
          </cell>
        </row>
        <row r="115">
          <cell r="A115" t="str">
            <v>time4</v>
          </cell>
          <cell r="K115" t="str">
            <v>Kwete zvachose, Mazuva akati wandei, Mazuva akawanda kupfuura pakati nepakati</v>
          </cell>
          <cell r="L115" t="str">
            <v>not at all, several days, more than half the days</v>
          </cell>
          <cell r="M115" t="str">
            <v/>
          </cell>
        </row>
        <row r="116">
          <cell r="A116" t="str">
            <v>time4</v>
          </cell>
          <cell r="K116" t="str">
            <v xml:space="preserve">Kwete zvachose, Mazuva akati wandei, Mazuva akawanda kupfuura pakati nepakati, Zvingangoitika zuva rega rega </v>
          </cell>
          <cell r="L116" t="str">
            <v>not at all, several days, more than half the days, nearly every day</v>
          </cell>
          <cell r="M116" t="str">
            <v/>
          </cell>
        </row>
        <row r="117">
          <cell r="A117" t="str">
            <v>time4</v>
          </cell>
          <cell r="K117" t="str">
            <v>Kwete zvachose, Mazuva akati wandei, Mazuva akawanda kupfuura pakati nepakati, Zvingangoitika zuva rega rega , kuramba kupindura</v>
          </cell>
          <cell r="L117" t="str">
            <v>not at all, several days, more than half the days, nearly every day, refuse</v>
          </cell>
          <cell r="M117" t="str">
            <v>Last</v>
          </cell>
        </row>
        <row r="118">
          <cell r="A118" t="str">
            <v>betterusual4</v>
          </cell>
          <cell r="K118" t="str">
            <v>Zvakanaka kudarika zvemazuva ose</v>
          </cell>
          <cell r="L118" t="str">
            <v>Better than Usual</v>
          </cell>
          <cell r="M118" t="str">
            <v/>
          </cell>
        </row>
        <row r="119">
          <cell r="A119" t="str">
            <v>betterusual4</v>
          </cell>
          <cell r="K119" t="str">
            <v>Zvakanaka kudarika zvemazuva ose, Zvakafanana nemazuva ose</v>
          </cell>
          <cell r="L119" t="str">
            <v>Better than Usual, Same as Usual</v>
          </cell>
          <cell r="M119" t="str">
            <v/>
          </cell>
        </row>
        <row r="120">
          <cell r="A120" t="str">
            <v>betterusual4</v>
          </cell>
          <cell r="K120" t="str">
            <v>Zvakanaka kudarika zvemazuva ose, Zvakafanana nemazuva ose, Zvakashata kudarika zvemazuva ose</v>
          </cell>
          <cell r="L120" t="str">
            <v>Better than Usual, Same as Usual, Worse than Usual</v>
          </cell>
          <cell r="M120" t="str">
            <v/>
          </cell>
        </row>
        <row r="121">
          <cell r="A121" t="str">
            <v>betterusual4</v>
          </cell>
          <cell r="K121" t="str">
            <v>Zvakanaka kudarika zvemazuva ose, Zvakafanana nemazuva ose, Zvakashata kudarika zvemazuva ose, Zvakanyanya kushata kudarika zvemazuva ose</v>
          </cell>
          <cell r="L121" t="str">
            <v>Better than Usual, Same as Usual, Worse than Usual, Much Worse than Usual</v>
          </cell>
          <cell r="M121" t="str">
            <v/>
          </cell>
        </row>
        <row r="122">
          <cell r="A122" t="str">
            <v>betterusual4</v>
          </cell>
          <cell r="K122" t="str">
            <v>Zvakanaka kudarika zvemazuva ose, Zvakafanana nemazuva ose, Zvakashata kudarika zvemazuva ose, Zvakanyanya kushata kudarika zvemazuva ose, Handizivi_aramba</v>
          </cell>
          <cell r="L122" t="str">
            <v>Better than Usual, Same as Usual, Worse than Usual, Much Worse than Usual, dk_refuse</v>
          </cell>
          <cell r="M122" t="str">
            <v>Last</v>
          </cell>
        </row>
        <row r="123">
          <cell r="A123" t="str">
            <v>notusual4</v>
          </cell>
          <cell r="K123" t="str">
            <v>Kwete zvachose</v>
          </cell>
          <cell r="L123" t="str">
            <v>Not At All</v>
          </cell>
          <cell r="M123" t="str">
            <v/>
          </cell>
        </row>
        <row r="124">
          <cell r="A124" t="str">
            <v>notusual4</v>
          </cell>
          <cell r="K124" t="str">
            <v xml:space="preserve">Kwete zvachose, Hazvina kusiyana nemazuva ose </v>
          </cell>
          <cell r="L124" t="str">
            <v>Not At All, No More than Usual</v>
          </cell>
          <cell r="M124" t="str">
            <v/>
          </cell>
        </row>
        <row r="125">
          <cell r="A125" t="str">
            <v>notusual4</v>
          </cell>
          <cell r="K125" t="str">
            <v xml:space="preserve">Kwete zvachose, Hazvina kusiyana nemazuva ose , Zvingangodarika zvemazuva ose </v>
          </cell>
          <cell r="L125" t="str">
            <v>Not At All, No More than Usual, Rather More than Usual</v>
          </cell>
          <cell r="M125" t="str">
            <v/>
          </cell>
        </row>
        <row r="126">
          <cell r="A126" t="str">
            <v>notusual4</v>
          </cell>
          <cell r="K126" t="str">
            <v>Kwete zvachose, Hazvina kusiyana nemazuva ose , Zvingangodarika zvemazuva ose , Zvakanyanya kudarika zvemazuva ose</v>
          </cell>
          <cell r="L126" t="str">
            <v>Not At All, No More than Usual, Rather More than Usual, Much More than Usual</v>
          </cell>
          <cell r="M126" t="str">
            <v/>
          </cell>
        </row>
        <row r="127">
          <cell r="A127" t="str">
            <v>notusual4</v>
          </cell>
          <cell r="K127" t="str">
            <v>Kwete zvachose, Hazvina kusiyana nemazuva ose , Zvingangodarika zvemazuva ose , Zvakanyanya kudarika zvemazuva ose, Handizivi_aramba</v>
          </cell>
          <cell r="L127" t="str">
            <v>Not At All, No More than Usual, Rather More than Usual, Much More than Usual, dk_refuse</v>
          </cell>
          <cell r="M127" t="str">
            <v>Last</v>
          </cell>
        </row>
        <row r="128">
          <cell r="A128" t="str">
            <v>osrn</v>
          </cell>
          <cell r="K128" t="str">
            <v xml:space="preserve">Kakawanda </v>
          </cell>
          <cell r="L128" t="str">
            <v>often</v>
          </cell>
          <cell r="M128" t="str">
            <v/>
          </cell>
        </row>
        <row r="129">
          <cell r="A129" t="str">
            <v>osrn</v>
          </cell>
          <cell r="K129" t="str">
            <v>Kakawanda , Dzimwe nguva</v>
          </cell>
          <cell r="L129" t="str">
            <v>often, sometimes</v>
          </cell>
          <cell r="M129" t="str">
            <v/>
          </cell>
        </row>
        <row r="130">
          <cell r="A130" t="str">
            <v>osrn</v>
          </cell>
          <cell r="K130" t="str">
            <v>Kakawanda , Dzimwe nguva, Kashomanana</v>
          </cell>
          <cell r="L130" t="str">
            <v>often, sometimes, rarely</v>
          </cell>
          <cell r="M130" t="str">
            <v/>
          </cell>
        </row>
        <row r="131">
          <cell r="A131" t="str">
            <v>osrn</v>
          </cell>
          <cell r="K131" t="str">
            <v>Kakawanda , Dzimwe nguva, Kashomanana, Kwete zvachose</v>
          </cell>
          <cell r="L131" t="str">
            <v>often, sometimes, rarely, never</v>
          </cell>
          <cell r="M131" t="str">
            <v/>
          </cell>
        </row>
        <row r="132">
          <cell r="A132" t="str">
            <v>osrn</v>
          </cell>
          <cell r="K132" t="str">
            <v>Kakawanda , Dzimwe nguva, Kashomanana, Kwete zvachose, kuramba kupindura</v>
          </cell>
          <cell r="L132" t="str">
            <v>often, sometimes, rarely, never, refuse</v>
          </cell>
          <cell r="M132" t="str">
            <v>Last</v>
          </cell>
        </row>
        <row r="133">
          <cell r="A133" t="str">
            <v>relToYou</v>
          </cell>
          <cell r="K133" t="str">
            <v>wife or husband</v>
          </cell>
          <cell r="L133" t="str">
            <v>wife or husband</v>
          </cell>
          <cell r="M133" t="str">
            <v/>
          </cell>
        </row>
        <row r="134">
          <cell r="A134" t="str">
            <v>relToYou</v>
          </cell>
          <cell r="K134" t="str">
            <v>wife or husband, son or daughter (biological)</v>
          </cell>
          <cell r="L134" t="str">
            <v>wife or husband, son or daughter (biological)</v>
          </cell>
          <cell r="M134" t="str">
            <v/>
          </cell>
        </row>
        <row r="135">
          <cell r="A135" t="str">
            <v>relToYou</v>
          </cell>
          <cell r="K135" t="str">
            <v>wife or husband, son or daughter (biological), son or daughter (in law)</v>
          </cell>
          <cell r="L135" t="str">
            <v>wife or husband, son or daughter (biological), son or daughter (in law)</v>
          </cell>
          <cell r="M135" t="str">
            <v/>
          </cell>
        </row>
        <row r="136">
          <cell r="A136" t="str">
            <v>relToYou</v>
          </cell>
          <cell r="K136" t="str">
            <v>wife or husband, son or daughter (biological), son or daughter (in law), adopted_foster_step</v>
          </cell>
          <cell r="L136" t="str">
            <v>wife or husband, son or daughter (biological), son or daughter (in law), adopted_foster_step</v>
          </cell>
          <cell r="M136" t="str">
            <v/>
          </cell>
        </row>
        <row r="137">
          <cell r="A137" t="str">
            <v>relToYou</v>
          </cell>
          <cell r="K137" t="str">
            <v>wife or husband, son or daughter (biological), son or daughter (in law), adopted_foster_step, grandchild</v>
          </cell>
          <cell r="L137" t="str">
            <v>wife or husband, son or daughter (biological), son or daughter (in law), adopted_foster_step, grandchild</v>
          </cell>
          <cell r="M137" t="str">
            <v/>
          </cell>
        </row>
        <row r="138">
          <cell r="A138" t="str">
            <v>relToYou</v>
          </cell>
          <cell r="K138" t="str">
            <v>wife or husband, son or daughter (biological), son or daughter (in law), adopted_foster_step, grandchild, parent</v>
          </cell>
          <cell r="L138" t="str">
            <v>wife or husband, son or daughter (biological), son or daughter (in law), adopted_foster_step, grandchild, parent</v>
          </cell>
          <cell r="M138" t="str">
            <v/>
          </cell>
        </row>
        <row r="139">
          <cell r="A139" t="str">
            <v>relToYou</v>
          </cell>
          <cell r="K139" t="str">
            <v>wife or husband, son or daughter (biological), son or daughter (in law), adopted_foster_step, grandchild, parent, parent (in-law)</v>
          </cell>
          <cell r="L139" t="str">
            <v>wife or husband, son or daughter (biological), son or daughter (in law), adopted_foster_step, grandchild, parent, parent (in-law)</v>
          </cell>
          <cell r="M139" t="str">
            <v/>
          </cell>
        </row>
        <row r="140">
          <cell r="A140" t="str">
            <v>relToYou</v>
          </cell>
          <cell r="K140" t="str">
            <v>wife or husband, son or daughter (biological), son or daughter (in law), adopted_foster_step, grandchild, parent, parent (in-law), brother or sister</v>
          </cell>
          <cell r="L140" t="str">
            <v>wife or husband, son or daughter (biological), son or daughter (in law), adopted_foster_step, grandchild, parent, parent (in-law), brother or sister</v>
          </cell>
          <cell r="M140" t="str">
            <v/>
          </cell>
        </row>
        <row r="141">
          <cell r="A141" t="str">
            <v>relToYou</v>
          </cell>
          <cell r="K141" t="str">
            <v>wife or husband, son or daughter (biological), son or daughter (in law), adopted_foster_step, grandchild, parent, parent (in-law), brother or sister, brother or sister (in law)</v>
          </cell>
          <cell r="L141" t="str">
            <v>wife or husband, son or daughter (biological), son or daughter (in law), adopted_foster_step, grandchild, parent, parent (in-law), brother or sister, brother or sister (in law)</v>
          </cell>
          <cell r="M141" t="str">
            <v/>
          </cell>
        </row>
        <row r="142">
          <cell r="A142" t="str">
            <v>relToYou</v>
          </cell>
          <cell r="K142" t="str">
            <v>wife or husband, son or daughter (biological), son or daughter (in law), adopted_foster_step, grandchild, parent, parent (in-law), brother or sister, brother or sister (in law), other relative</v>
          </cell>
          <cell r="L142" t="str">
            <v>wife or husband, son or daughter (biological), son or daughter (in law), adopted_foster_step, grandchild, parent, parent (in-law), brother or sister, brother or sister (in law), other relative</v>
          </cell>
          <cell r="M142" t="str">
            <v/>
          </cell>
        </row>
        <row r="143">
          <cell r="A143" t="str">
            <v>relToYou</v>
          </cell>
          <cell r="K143" t="str">
            <v>wife or husband, son or daughter (biological), son or daughter (in law), adopted_foster_step, grandchild, parent, parent (in-law), brother or sister, brother or sister (in law), other relative, not related</v>
          </cell>
          <cell r="L143" t="str">
            <v>wife or husband, son or daughter (biological), son or daughter (in law), adopted_foster_step, grandchild, parent, parent (in-law), brother or sister, brother or sister (in law), other relative, not related</v>
          </cell>
          <cell r="M143" t="str">
            <v/>
          </cell>
        </row>
        <row r="144">
          <cell r="A144" t="str">
            <v>relToYou</v>
          </cell>
          <cell r="K144" t="str">
            <v>wife or husband, son or daughter (biological), son or daughter (in law), adopted_foster_step, grandchild, parent, parent (in-law), brother or sister, brother or sister (in law), other relative, not related, dk</v>
          </cell>
          <cell r="L144" t="str">
            <v>wife or husband, son or daughter (biological), son or daughter (in law), adopted_foster_step, grandchild, parent, parent (in-law), brother or sister, brother or sister (in law), other relative, not related, dk</v>
          </cell>
          <cell r="M144" t="str">
            <v>Last</v>
          </cell>
        </row>
        <row r="145">
          <cell r="A145" t="str">
            <v>female</v>
          </cell>
          <cell r="K145" t="str">
            <v>male</v>
          </cell>
          <cell r="L145" t="str">
            <v>male</v>
          </cell>
          <cell r="M145" t="str">
            <v/>
          </cell>
        </row>
        <row r="146">
          <cell r="A146" t="str">
            <v>female</v>
          </cell>
          <cell r="K146" t="str">
            <v>male, female</v>
          </cell>
          <cell r="L146" t="str">
            <v>male, female</v>
          </cell>
          <cell r="M146" t="str">
            <v>Last</v>
          </cell>
        </row>
        <row r="147">
          <cell r="A147" t="str">
            <v>water</v>
          </cell>
          <cell r="K147" t="str">
            <v>Piped: to dwelling</v>
          </cell>
          <cell r="L147" t="str">
            <v>Piped: to dwelling</v>
          </cell>
          <cell r="M147" t="str">
            <v/>
          </cell>
        </row>
        <row r="148">
          <cell r="A148" t="str">
            <v>water</v>
          </cell>
          <cell r="K148" t="str">
            <v>Piped: to dwelling, Piped: to yard</v>
          </cell>
          <cell r="L148" t="str">
            <v>Piped: to dwelling, Piped: to yard</v>
          </cell>
          <cell r="M148" t="str">
            <v/>
          </cell>
        </row>
        <row r="149">
          <cell r="A149" t="str">
            <v>water</v>
          </cell>
          <cell r="K149" t="str">
            <v>Piped: to dwelling, Piped: to yard, Piped: to neighbor</v>
          </cell>
          <cell r="L149" t="str">
            <v>Piped: to dwelling, Piped: to yard, Piped: to neighbor</v>
          </cell>
          <cell r="M149" t="str">
            <v/>
          </cell>
        </row>
        <row r="150">
          <cell r="A150" t="str">
            <v>water</v>
          </cell>
          <cell r="K150" t="str">
            <v>Piped: to dwelling, Piped: to yard, Piped: to neighbor, Piped: public taps/standpipe</v>
          </cell>
          <cell r="L150" t="str">
            <v>Piped: to dwelling, Piped: to yard, Piped: to neighbor, Piped: public taps/standpipe</v>
          </cell>
          <cell r="M150" t="str">
            <v/>
          </cell>
        </row>
        <row r="151">
          <cell r="A151" t="str">
            <v>water</v>
          </cell>
          <cell r="K151" t="str">
            <v>Piped: to dwelling, Piped: to yard, Piped: to neighbor, Piped: public taps/standpipe, Tubewell or borehole</v>
          </cell>
          <cell r="L151" t="str">
            <v>Piped: to dwelling, Piped: to yard, Piped: to neighbor, Piped: public taps/standpipe, Tubewell or borehole</v>
          </cell>
          <cell r="M151" t="str">
            <v/>
          </cell>
        </row>
        <row r="152">
          <cell r="A152" t="str">
            <v>water</v>
          </cell>
          <cell r="K152" t="str">
            <v>Piped: to dwelling, Piped: to yard, Piped: to neighbor, Piped: public taps/standpipe, Tubewell or borehole, Dug well: protected</v>
          </cell>
          <cell r="L152" t="str">
            <v>Piped: to dwelling, Piped: to yard, Piped: to neighbor, Piped: public taps/standpipe, Tubewell or borehole, Dug well: protected</v>
          </cell>
          <cell r="M152" t="str">
            <v/>
          </cell>
        </row>
        <row r="153">
          <cell r="A153" t="str">
            <v>water</v>
          </cell>
          <cell r="K153" t="str">
            <v>Piped: to dwelling, Piped: to yard, Piped: to neighbor, Piped: public taps/standpipe, Tubewell or borehole, Dug well: protected, Dug well: unprotected</v>
          </cell>
          <cell r="L153" t="str">
            <v>Piped: to dwelling, Piped: to yard, Piped: to neighbor, Piped: public taps/standpipe, Tubewell or borehole, Dug well: protected, Dug well: unprotected</v>
          </cell>
          <cell r="M153" t="str">
            <v/>
          </cell>
        </row>
        <row r="154">
          <cell r="A154" t="str">
            <v>water</v>
          </cell>
          <cell r="K154" t="str">
            <v>Piped: to dwelling, Piped: to yard, Piped: to neighbor, Piped: public taps/standpipe, Tubewell or borehole, Dug well: protected, Dug well: unprotected, Water from spring: protected</v>
          </cell>
          <cell r="L154" t="str">
            <v>Piped: to dwelling, Piped: to yard, Piped: to neighbor, Piped: public taps/standpipe, Tubewell or borehole, Dug well: protected, Dug well: unprotected, Water from spring: protected</v>
          </cell>
          <cell r="M154" t="str">
            <v/>
          </cell>
        </row>
        <row r="155">
          <cell r="A155" t="str">
            <v>water</v>
          </cell>
          <cell r="K155" t="str">
            <v>Piped: to dwelling, Piped: to yard, Piped: to neighbor, Piped: public taps/standpipe, Tubewell or borehole, Dug well: protected, Dug well: unprotected, Water from spring: protected, Water from spring: unprotected</v>
          </cell>
          <cell r="L155" t="str">
            <v>Piped: to dwelling, Piped: to yard, Piped: to neighbor, Piped: public taps/standpipe, Tubewell or borehole, Dug well: protected, Dug well: unprotected, Water from spring: protected, Water from spring: unprotected</v>
          </cell>
          <cell r="M155" t="str">
            <v/>
          </cell>
        </row>
        <row r="156">
          <cell r="A156" t="str">
            <v>water</v>
          </cell>
          <cell r="K156" t="str">
            <v>Piped: to dwelling, Piped: to yard, Piped: to neighbor, Piped: public taps/standpipe, Tubewell or borehole, Dug well: protected, Dug well: unprotected, Water from spring: protected, Water from spring: unprotected, Rainwater</v>
          </cell>
          <cell r="L156" t="str">
            <v>Piped: to dwelling, Piped: to yard, Piped: to neighbor, Piped: public taps/standpipe, Tubewell or borehole, Dug well: protected, Dug well: unprotected, Water from spring: protected, Water from spring: unprotected, Rainwater</v>
          </cell>
          <cell r="M156" t="str">
            <v/>
          </cell>
        </row>
        <row r="157">
          <cell r="A157" t="str">
            <v>water</v>
          </cell>
          <cell r="K157" t="str">
            <v>Piped: to dwelling, Piped: to yard, Piped: to neighbor, Piped: public taps/standpipe, Tubewell or borehole, Dug well: protected, Dug well: unprotected, Water from spring: protected, Water from spring: unprotected, Rainwater, Tanker truck</v>
          </cell>
          <cell r="L157" t="str">
            <v>Piped: to dwelling, Piped: to yard, Piped: to neighbor, Piped: public taps/standpipe, Tubewell or borehole, Dug well: protected, Dug well: unprotected, Water from spring: protected, Water from spring: unprotected, Rainwater, Tanker truck</v>
          </cell>
          <cell r="M157" t="str">
            <v/>
          </cell>
        </row>
        <row r="158">
          <cell r="A158" t="str">
            <v>water</v>
          </cell>
          <cell r="K158" t="str">
            <v>Piped: to dwelling, Piped: to yard, Piped: to neighbor, Piped: public taps/standpipe, Tubewell or borehole, Dug well: protected, Dug well: unprotected, Water from spring: protected, Water from spring: unprotected, Rainwater, Tanker truck, Cart with small tank</v>
          </cell>
          <cell r="L158" t="str">
            <v>Piped: to dwelling, Piped: to yard, Piped: to neighbor, Piped: public taps/standpipe, Tubewell or borehole, Dug well: protected, Dug well: unprotected, Water from spring: protected, Water from spring: unprotected, Rainwater, Tanker truck, Cart with small tank</v>
          </cell>
          <cell r="M158" t="str">
            <v/>
          </cell>
        </row>
        <row r="159">
          <cell r="A159" t="str">
            <v>water</v>
          </cell>
          <cell r="K159" t="str">
            <v>Piped: to dwelling, Piped: to yard, Piped: to neighbor, Piped: public taps/standpipe, Tubewell or borehole, Dug well: protected, Dug well: unprotected, Water from spring: protected, Water from spring: unprotected, Rainwater, Tanker truck, Cart with small tank, Surface water</v>
          </cell>
          <cell r="L159" t="str">
            <v>Piped: to dwelling, Piped: to yard, Piped: to neighbor, Piped: public taps/standpipe, Tubewell or borehole, Dug well: protected, Dug well: unprotected, Water from spring: protected, Water from spring: unprotected, Rainwater, Tanker truck, Cart with small tank, Surface water</v>
          </cell>
          <cell r="M159" t="str">
            <v/>
          </cell>
        </row>
        <row r="160">
          <cell r="A160" t="str">
            <v>water</v>
          </cell>
          <cell r="K160" t="str">
            <v>Piped: to dwelling, Piped: to yard, Piped: to neighbor, Piped: public taps/standpipe, Tubewell or borehole, Dug well: protected, Dug well: unprotected, Water from spring: protected, Water from spring: unprotected, Rainwater, Tanker truck, Cart with small tank, Surface water, Bottled water</v>
          </cell>
          <cell r="L160" t="str">
            <v>Piped: to dwelling, Piped: to yard, Piped: to neighbor, Piped: public taps/standpipe, Tubewell or borehole, Dug well: protected, Dug well: unprotected, Water from spring: protected, Water from spring: unprotected, Rainwater, Tanker truck, Cart with small tank, Surface water, Bottled water</v>
          </cell>
          <cell r="M160" t="str">
            <v/>
          </cell>
        </row>
        <row r="161">
          <cell r="A161" t="str">
            <v>water</v>
          </cell>
          <cell r="K161" t="str">
            <v>Piped: to dwelling, Piped: to yard, Piped: to neighbor, Piped: public taps/standpipe, Tubewell or borehole, Dug well: protected, Dug well: unprotected, Water from spring: protected, Water from spring: unprotected, Rainwater, Tanker truck, Cart with small tank, Surface water, Bottled water, Other</v>
          </cell>
          <cell r="L161" t="str">
            <v>Piped: to dwelling, Piped: to yard, Piped: to neighbor, Piped: public taps/standpipe, Tubewell or borehole, Dug well: protected, Dug well: unprotected, Water from spring: protected, Water from spring: unprotected, Rainwater, Tanker truck, Cart with small tank, Surface water, Bottled water, Other</v>
          </cell>
          <cell r="M161" t="str">
            <v/>
          </cell>
        </row>
        <row r="162">
          <cell r="A162" t="str">
            <v>water</v>
          </cell>
          <cell r="K162" t="str">
            <v>Piped: to dwelling, Piped: to yard, Piped: to neighbor, Piped: public taps/standpipe, Tubewell or borehole, Dug well: protected, Dug well: unprotected, Water from spring: protected, Water from spring: unprotected, Rainwater, Tanker truck, Cart with small tank, Surface water, Bottled water, Other, kuramba kupindura</v>
          </cell>
          <cell r="L162" t="str">
            <v>Piped: to dwelling, Piped: to yard, Piped: to neighbor, Piped: public taps/standpipe, Tubewell or borehole, Dug well: protected, Dug well: unprotected, Water from spring: protected, Water from spring: unprotected, Rainwater, Tanker truck, Cart with small tank, Surface water, Bottled water, Other, refuse</v>
          </cell>
          <cell r="M162" t="str">
            <v>Last</v>
          </cell>
        </row>
        <row r="163">
          <cell r="A163" t="str">
            <v>where</v>
          </cell>
          <cell r="K163" t="str">
            <v>inside own dwelling</v>
          </cell>
          <cell r="L163" t="str">
            <v>inside own dwelling</v>
          </cell>
          <cell r="M163" t="str">
            <v/>
          </cell>
        </row>
        <row r="164">
          <cell r="A164" t="str">
            <v>where</v>
          </cell>
          <cell r="K164" t="str">
            <v>inside own dwelling, in own plot</v>
          </cell>
          <cell r="L164" t="str">
            <v>inside own dwelling, in own plot</v>
          </cell>
          <cell r="M164" t="str">
            <v/>
          </cell>
        </row>
        <row r="165">
          <cell r="A165" t="str">
            <v>where</v>
          </cell>
          <cell r="K165" t="str">
            <v>inside own dwelling, in own plot, elsewhere</v>
          </cell>
          <cell r="L165" t="str">
            <v>inside own dwelling, in own plot, elsewhere</v>
          </cell>
          <cell r="M165" t="str">
            <v/>
          </cell>
        </row>
        <row r="166">
          <cell r="A166" t="str">
            <v>where</v>
          </cell>
          <cell r="K166" t="str">
            <v>inside own dwelling, in own plot, elsewhere, kuramba kupindura</v>
          </cell>
          <cell r="L166" t="str">
            <v>inside own dwelling, in own plot, elsewhere, refuse</v>
          </cell>
          <cell r="M166" t="str">
            <v>Last</v>
          </cell>
        </row>
        <row r="167">
          <cell r="A167" t="str">
            <v>waterTreat</v>
          </cell>
          <cell r="K167" t="str">
            <v>boil</v>
          </cell>
          <cell r="L167" t="str">
            <v>boil</v>
          </cell>
          <cell r="M167" t="str">
            <v/>
          </cell>
        </row>
        <row r="168">
          <cell r="A168" t="str">
            <v>waterTreat</v>
          </cell>
          <cell r="K168" t="str">
            <v>boil, add bleach/chlorine</v>
          </cell>
          <cell r="L168" t="str">
            <v>boil, add bleach/chlorine</v>
          </cell>
          <cell r="M168" t="str">
            <v/>
          </cell>
        </row>
        <row r="169">
          <cell r="A169" t="str">
            <v>waterTreat</v>
          </cell>
          <cell r="K169" t="str">
            <v>boil, add bleach/chlorine, strain through a cloth</v>
          </cell>
          <cell r="L169" t="str">
            <v>boil, add bleach/chlorine, strain through a cloth</v>
          </cell>
          <cell r="M169" t="str">
            <v/>
          </cell>
        </row>
        <row r="170">
          <cell r="A170" t="str">
            <v>waterTreat</v>
          </cell>
          <cell r="K170" t="str">
            <v>boil, add bleach/chlorine, strain through a cloth, use water filter</v>
          </cell>
          <cell r="L170" t="str">
            <v>boil, add bleach/chlorine, strain through a cloth, use water filter</v>
          </cell>
          <cell r="M170" t="str">
            <v/>
          </cell>
        </row>
        <row r="171">
          <cell r="A171" t="str">
            <v>waterTreat</v>
          </cell>
          <cell r="K171" t="str">
            <v>boil, add bleach/chlorine, strain through a cloth, use water filter, solar disinfection</v>
          </cell>
          <cell r="L171" t="str">
            <v>boil, add bleach/chlorine, strain through a cloth, use water filter, solar disinfection</v>
          </cell>
          <cell r="M171" t="str">
            <v/>
          </cell>
        </row>
        <row r="172">
          <cell r="A172" t="str">
            <v>waterTreat</v>
          </cell>
          <cell r="K172" t="str">
            <v>boil, add bleach/chlorine, strain through a cloth, use water filter, solar disinfection, let is stand and settle</v>
          </cell>
          <cell r="L172" t="str">
            <v>boil, add bleach/chlorine, strain through a cloth, use water filter, solar disinfection, let is stand and settle</v>
          </cell>
          <cell r="M172" t="str">
            <v/>
          </cell>
        </row>
        <row r="173">
          <cell r="A173" t="str">
            <v>waterTreat</v>
          </cell>
          <cell r="K173" t="str">
            <v>boil, add bleach/chlorine, strain through a cloth, use water filter, solar disinfection, let is stand and settle, other</v>
          </cell>
          <cell r="L173" t="str">
            <v>boil, add bleach/chlorine, strain through a cloth, use water filter, solar disinfection, let is stand and settle, other</v>
          </cell>
          <cell r="M173" t="str">
            <v/>
          </cell>
        </row>
        <row r="174">
          <cell r="A174" t="str">
            <v>waterTreat</v>
          </cell>
          <cell r="K174" t="str">
            <v>boil, add bleach/chlorine, strain through a cloth, use water filter, solar disinfection, let is stand and settle, other, dk</v>
          </cell>
          <cell r="L174" t="str">
            <v>boil, add bleach/chlorine, strain through a cloth, use water filter, solar disinfection, let is stand and settle, other, dk</v>
          </cell>
          <cell r="M174" t="str">
            <v/>
          </cell>
        </row>
        <row r="175">
          <cell r="A175" t="str">
            <v>waterTreat</v>
          </cell>
          <cell r="K175" t="str">
            <v>boil, add bleach/chlorine, strain through a cloth, use water filter, solar disinfection, let is stand and settle, other, dk, kuramba kupindura</v>
          </cell>
          <cell r="L175" t="str">
            <v>boil, add bleach/chlorine, strain through a cloth, use water filter, solar disinfection, let is stand and settle, other, dk, refuse</v>
          </cell>
          <cell r="M175" t="str">
            <v>Last</v>
          </cell>
        </row>
        <row r="176">
          <cell r="A176" t="str">
            <v>toilet</v>
          </cell>
          <cell r="K176" t="str">
            <v>Flush to piped sewar system</v>
          </cell>
          <cell r="L176" t="str">
            <v>Flush to piped sewar system</v>
          </cell>
          <cell r="M176" t="str">
            <v/>
          </cell>
        </row>
        <row r="177">
          <cell r="A177" t="str">
            <v>toilet</v>
          </cell>
          <cell r="K177" t="str">
            <v>Flush to piped sewar system, Flush to septic tank</v>
          </cell>
          <cell r="L177" t="str">
            <v>Flush to piped sewar system, Flush to septic tank</v>
          </cell>
          <cell r="M177" t="str">
            <v/>
          </cell>
        </row>
        <row r="178">
          <cell r="A178" t="str">
            <v>toilet</v>
          </cell>
          <cell r="K178" t="str">
            <v>Flush to piped sewar system, Flush to septic tank, Flush to pit latrine</v>
          </cell>
          <cell r="L178" t="str">
            <v>Flush to piped sewar system, Flush to septic tank, Flush to pit latrine</v>
          </cell>
          <cell r="M178" t="str">
            <v/>
          </cell>
        </row>
        <row r="179">
          <cell r="A179" t="str">
            <v>toilet</v>
          </cell>
          <cell r="K179" t="str">
            <v>Flush to piped sewar system, Flush to septic tank, Flush to pit latrine, Flush to somewhere else</v>
          </cell>
          <cell r="L179" t="str">
            <v>Flush to piped sewar system, Flush to septic tank, Flush to pit latrine, Flush to somewhere else</v>
          </cell>
          <cell r="M179" t="str">
            <v/>
          </cell>
        </row>
        <row r="180">
          <cell r="A180" t="str">
            <v>toilet</v>
          </cell>
          <cell r="K180" t="str">
            <v>Flush to piped sewar system, Flush to septic tank, Flush to pit latrine, Flush to somewhere else, Flush, don't know where</v>
          </cell>
          <cell r="L180" t="str">
            <v>Flush to piped sewar system, Flush to septic tank, Flush to pit latrine, Flush to somewhere else, Flush, don't know where</v>
          </cell>
          <cell r="M180" t="str">
            <v/>
          </cell>
        </row>
        <row r="181">
          <cell r="A181" t="str">
            <v>toilet</v>
          </cell>
          <cell r="K181" t="str">
            <v>Flush to piped sewar system, Flush to septic tank, Flush to pit latrine, Flush to somewhere else, Flush, don't know where, Ventilated improved pit latrine</v>
          </cell>
          <cell r="L181" t="str">
            <v>Flush to piped sewar system, Flush to septic tank, Flush to pit latrine, Flush to somewhere else, Flush, don't know where, Ventilated improved pit latrine</v>
          </cell>
          <cell r="M181" t="str">
            <v/>
          </cell>
        </row>
        <row r="182">
          <cell r="A182" t="str">
            <v>toilet</v>
          </cell>
          <cell r="K182" t="str">
            <v>Flush to piped sewar system, Flush to septic tank, Flush to pit latrine, Flush to somewhere else, Flush, don't know where, Ventilated improved pit latrine, Pit latrine with slab</v>
          </cell>
          <cell r="L182" t="str">
            <v>Flush to piped sewar system, Flush to septic tank, Flush to pit latrine, Flush to somewhere else, Flush, don't know where, Ventilated improved pit latrine, Pit latrine with slab</v>
          </cell>
          <cell r="M182" t="str">
            <v/>
          </cell>
        </row>
        <row r="183">
          <cell r="A183" t="str">
            <v>toilet</v>
          </cell>
          <cell r="K183" t="str">
            <v>Flush to piped sewar system, Flush to septic tank, Flush to pit latrine, Flush to somewhere else, Flush, don't know where, Ventilated improved pit latrine, Pit latrine with slab, Pit latrine without slab/open pit</v>
          </cell>
          <cell r="L183" t="str">
            <v>Flush to piped sewar system, Flush to septic tank, Flush to pit latrine, Flush to somewhere else, Flush, don't know where, Ventilated improved pit latrine, Pit latrine with slab, Pit latrine without slab/open pit</v>
          </cell>
          <cell r="M183" t="str">
            <v/>
          </cell>
        </row>
        <row r="184">
          <cell r="A184" t="str">
            <v>toilet</v>
          </cell>
          <cell r="K184" t="str">
            <v>Flush to piped sewar system, Flush to septic tank, Flush to pit latrine, Flush to somewhere else, Flush, don't know where, Ventilated improved pit latrine, Pit latrine with slab, Pit latrine without slab/open pit, Composting bucket</v>
          </cell>
          <cell r="L184" t="str">
            <v>Flush to piped sewar system, Flush to septic tank, Flush to pit latrine, Flush to somewhere else, Flush, don't know where, Ventilated improved pit latrine, Pit latrine with slab, Pit latrine without slab/open pit, Composting bucket</v>
          </cell>
          <cell r="M184" t="str">
            <v/>
          </cell>
        </row>
        <row r="185">
          <cell r="A185" t="str">
            <v>toilet</v>
          </cell>
          <cell r="K185" t="str">
            <v>Flush to piped sewar system, Flush to septic tank, Flush to pit latrine, Flush to somewhere else, Flush, don't know where, Ventilated improved pit latrine, Pit latrine with slab, Pit latrine without slab/open pit, Composting bucket, Bucket toilet</v>
          </cell>
          <cell r="L185" t="str">
            <v>Flush to piped sewar system, Flush to septic tank, Flush to pit latrine, Flush to somewhere else, Flush, don't know where, Ventilated improved pit latrine, Pit latrine with slab, Pit latrine without slab/open pit, Composting bucket, Bucket toilet</v>
          </cell>
          <cell r="M185" t="str">
            <v/>
          </cell>
        </row>
        <row r="186">
          <cell r="A186" t="str">
            <v>toilet</v>
          </cell>
          <cell r="K186" t="str">
            <v>Flush to piped sewar system, Flush to septic tank, Flush to pit latrine, Flush to somewhere else, Flush, don't know where, Ventilated improved pit latrine, Pit latrine with slab, Pit latrine without slab/open pit, Composting bucket, Bucket toilet, Hanging toilet</v>
          </cell>
          <cell r="L186" t="str">
            <v>Flush to piped sewar system, Flush to septic tank, Flush to pit latrine, Flush to somewhere else, Flush, don't know where, Ventilated improved pit latrine, Pit latrine with slab, Pit latrine without slab/open pit, Composting bucket, Bucket toilet, Hanging toilet</v>
          </cell>
          <cell r="M186" t="str">
            <v/>
          </cell>
        </row>
        <row r="187">
          <cell r="A187" t="str">
            <v>toilet</v>
          </cell>
          <cell r="K187" t="str">
            <v>Flush to piped sewar system, Flush to septic tank, Flush to pit latrine, Flush to somewhere else, Flush, don't know where, Ventilated improved pit latrine, Pit latrine with slab, Pit latrine without slab/open pit, Composting bucket, Bucket toilet, Hanging toilet, No facility/bush/field</v>
          </cell>
          <cell r="L187" t="str">
            <v>Flush to piped sewar system, Flush to septic tank, Flush to pit latrine, Flush to somewhere else, Flush, don't know where, Ventilated improved pit latrine, Pit latrine with slab, Pit latrine without slab/open pit, Composting bucket, Bucket toilet, Hanging toilet, No facility/bush/field</v>
          </cell>
          <cell r="M187" t="str">
            <v/>
          </cell>
        </row>
        <row r="188">
          <cell r="A188" t="str">
            <v>toilet</v>
          </cell>
          <cell r="K188" t="str">
            <v>Flush to piped sewar system, Flush to septic tank, Flush to pit latrine, Flush to somewhere else, Flush, don't know where, Ventilated improved pit latrine, Pit latrine with slab, Pit latrine without slab/open pit, Composting bucket, Bucket toilet, Hanging toilet, No facility/bush/field, Other</v>
          </cell>
          <cell r="L188" t="str">
            <v>Flush to piped sewar system, Flush to septic tank, Flush to pit latrine, Flush to somewhere else, Flush, don't know where, Ventilated improved pit latrine, Pit latrine with slab, Pit latrine without slab/open pit, Composting bucket, Bucket toilet, Hanging toilet, No facility/bush/field, Other</v>
          </cell>
          <cell r="M188" t="str">
            <v/>
          </cell>
        </row>
        <row r="189">
          <cell r="A189" t="str">
            <v>toilet</v>
          </cell>
          <cell r="K189" t="str">
            <v>Flush to piped sewar system, Flush to septic tank, Flush to pit latrine, Flush to somewhere else, Flush, don't know where, Ventilated improved pit latrine, Pit latrine with slab, Pit latrine without slab/open pit, Composting bucket, Bucket toilet, Hanging toilet, No facility/bush/field, Other, kuramba kupindura</v>
          </cell>
          <cell r="L189" t="str">
            <v>Flush to piped sewar system, Flush to septic tank, Flush to pit latrine, Flush to somewhere else, Flush, don't know where, Ventilated improved pit latrine, Pit latrine with slab, Pit latrine without slab/open pit, Composting bucket, Bucket toilet, Hanging toilet, No facility/bush/field, Other, refuse</v>
          </cell>
          <cell r="M189" t="str">
            <v>Last</v>
          </cell>
        </row>
        <row r="190">
          <cell r="A190" t="str">
            <v>fuel</v>
          </cell>
          <cell r="K190" t="str">
            <v>electricity</v>
          </cell>
          <cell r="L190" t="str">
            <v>electricity</v>
          </cell>
          <cell r="M190" t="str">
            <v/>
          </cell>
        </row>
        <row r="191">
          <cell r="A191" t="str">
            <v>fuel</v>
          </cell>
          <cell r="K191" t="str">
            <v>electricity, LPG</v>
          </cell>
          <cell r="L191" t="str">
            <v>electricity, LPG</v>
          </cell>
          <cell r="M191" t="str">
            <v/>
          </cell>
        </row>
        <row r="192">
          <cell r="A192" t="str">
            <v>fuel</v>
          </cell>
          <cell r="K192" t="str">
            <v>electricity, LPG, natural gas</v>
          </cell>
          <cell r="L192" t="str">
            <v>electricity, LPG, natural gas</v>
          </cell>
          <cell r="M192" t="str">
            <v/>
          </cell>
        </row>
        <row r="193">
          <cell r="A193" t="str">
            <v>fuel</v>
          </cell>
          <cell r="K193" t="str">
            <v>electricity, LPG, natural gas, biogas</v>
          </cell>
          <cell r="L193" t="str">
            <v>electricity, LPG, natural gas, biogas</v>
          </cell>
          <cell r="M193" t="str">
            <v/>
          </cell>
        </row>
        <row r="194">
          <cell r="A194" t="str">
            <v>fuel</v>
          </cell>
          <cell r="K194" t="str">
            <v>electricity, LPG, natural gas, biogas, kerosene</v>
          </cell>
          <cell r="L194" t="str">
            <v>electricity, LPG, natural gas, biogas, kerosene</v>
          </cell>
          <cell r="M194" t="str">
            <v/>
          </cell>
        </row>
        <row r="195">
          <cell r="A195" t="str">
            <v>fuel</v>
          </cell>
          <cell r="K195" t="str">
            <v>electricity, LPG, natural gas, biogas, kerosene, coal, lignite</v>
          </cell>
          <cell r="L195" t="str">
            <v>electricity, LPG, natural gas, biogas, kerosene, coal, lignite</v>
          </cell>
          <cell r="M195" t="str">
            <v/>
          </cell>
        </row>
        <row r="196">
          <cell r="A196" t="str">
            <v>fuel</v>
          </cell>
          <cell r="K196" t="str">
            <v>electricity, LPG, natural gas, biogas, kerosene, coal, lignite, charcoal</v>
          </cell>
          <cell r="L196" t="str">
            <v>electricity, LPG, natural gas, biogas, kerosene, coal, lignite, charcoal</v>
          </cell>
          <cell r="M196" t="str">
            <v/>
          </cell>
        </row>
        <row r="197">
          <cell r="A197" t="str">
            <v>fuel</v>
          </cell>
          <cell r="K197" t="str">
            <v>electricity, LPG, natural gas, biogas, kerosene, coal, lignite, charcoal, wood</v>
          </cell>
          <cell r="L197" t="str">
            <v>electricity, LPG, natural gas, biogas, kerosene, coal, lignite, charcoal, wood</v>
          </cell>
          <cell r="M197" t="str">
            <v/>
          </cell>
        </row>
        <row r="198">
          <cell r="A198" t="str">
            <v>fuel</v>
          </cell>
          <cell r="K198" t="str">
            <v>electricity, LPG, natural gas, biogas, kerosene, coal, lignite, charcoal, wood, straw, shurbs, grass</v>
          </cell>
          <cell r="L198" t="str">
            <v>electricity, LPG, natural gas, biogas, kerosene, coal, lignite, charcoal, wood, straw, shurbs, grass</v>
          </cell>
          <cell r="M198" t="str">
            <v/>
          </cell>
        </row>
        <row r="199">
          <cell r="A199" t="str">
            <v>fuel</v>
          </cell>
          <cell r="K199" t="str">
            <v>electricity, LPG, natural gas, biogas, kerosene, coal, lignite, charcoal, wood, straw, shurbs, grass, agricultural crop</v>
          </cell>
          <cell r="L199" t="str">
            <v>electricity, LPG, natural gas, biogas, kerosene, coal, lignite, charcoal, wood, straw, shurbs, grass, agricultural crop</v>
          </cell>
          <cell r="M199" t="str">
            <v/>
          </cell>
        </row>
        <row r="200">
          <cell r="A200" t="str">
            <v>fuel</v>
          </cell>
          <cell r="K200" t="str">
            <v>electricity, LPG, natural gas, biogas, kerosene, coal, lignite, charcoal, wood, straw, shurbs, grass, agricultural crop, animal dung</v>
          </cell>
          <cell r="L200" t="str">
            <v>electricity, LPG, natural gas, biogas, kerosene, coal, lignite, charcoal, wood, straw, shurbs, grass, agricultural crop, animal dung</v>
          </cell>
          <cell r="M200" t="str">
            <v/>
          </cell>
        </row>
        <row r="201">
          <cell r="A201" t="str">
            <v>fuel</v>
          </cell>
          <cell r="K201" t="str">
            <v>electricity, LPG, natural gas, biogas, kerosene, coal, lignite, charcoal, wood, straw, shurbs, grass, agricultural crop, animal dung, no food cooked in household</v>
          </cell>
          <cell r="L201" t="str">
            <v>electricity, LPG, natural gas, biogas, kerosene, coal, lignite, charcoal, wood, straw, shurbs, grass, agricultural crop, animal dung, no food cooked in household</v>
          </cell>
          <cell r="M201" t="str">
            <v/>
          </cell>
        </row>
        <row r="202">
          <cell r="A202" t="str">
            <v>fuel</v>
          </cell>
          <cell r="K202" t="str">
            <v>electricity, LPG, natural gas, biogas, kerosene, coal, lignite, charcoal, wood, straw, shurbs, grass, agricultural crop, animal dung, no food cooked in household, other</v>
          </cell>
          <cell r="L202" t="str">
            <v>electricity, LPG, natural gas, biogas, kerosene, coal, lignite, charcoal, wood, straw, shurbs, grass, agricultural crop, animal dung, no food cooked in household, other</v>
          </cell>
          <cell r="M202" t="str">
            <v/>
          </cell>
        </row>
        <row r="203">
          <cell r="A203" t="str">
            <v>fuel</v>
          </cell>
          <cell r="K203" t="str">
            <v>electricity, LPG, natural gas, biogas, kerosene, coal, lignite, charcoal, wood, straw, shurbs, grass, agricultural crop, animal dung, no food cooked in household, other, kuramba kupindura</v>
          </cell>
          <cell r="L203" t="str">
            <v>electricity, LPG, natural gas, biogas, kerosene, coal, lignite, charcoal, wood, straw, shurbs, grass, agricultural crop, animal dung, no food cooked in household, other, refuse</v>
          </cell>
          <cell r="M203" t="str">
            <v>Last</v>
          </cell>
        </row>
        <row r="204">
          <cell r="A204" t="str">
            <v>wherecook</v>
          </cell>
          <cell r="K204" t="str">
            <v>in the house</v>
          </cell>
          <cell r="L204" t="str">
            <v>in the house</v>
          </cell>
          <cell r="M204" t="str">
            <v/>
          </cell>
        </row>
        <row r="205">
          <cell r="A205" t="str">
            <v>wherecook</v>
          </cell>
          <cell r="K205" t="str">
            <v>in the house, in a separate building</v>
          </cell>
          <cell r="L205" t="str">
            <v>in the house, in a separate building</v>
          </cell>
          <cell r="M205" t="str">
            <v/>
          </cell>
        </row>
        <row r="206">
          <cell r="A206" t="str">
            <v>wherecook</v>
          </cell>
          <cell r="K206" t="str">
            <v>in the house, in a separate building, outdoors</v>
          </cell>
          <cell r="L206" t="str">
            <v>in the house, in a separate building, outdoors</v>
          </cell>
          <cell r="M206" t="str">
            <v/>
          </cell>
        </row>
        <row r="207">
          <cell r="A207" t="str">
            <v>wherecook</v>
          </cell>
          <cell r="K207" t="str">
            <v>in the house, in a separate building, outdoors, other</v>
          </cell>
          <cell r="L207" t="str">
            <v>in the house, in a separate building, outdoors, other</v>
          </cell>
          <cell r="M207" t="str">
            <v/>
          </cell>
        </row>
        <row r="208">
          <cell r="A208" t="str">
            <v>wherecook</v>
          </cell>
          <cell r="K208" t="str">
            <v>in the house, in a separate building, outdoors, other, kuramba kupindura</v>
          </cell>
          <cell r="L208" t="str">
            <v>in the house, in a separate building, outdoors, other, refuse</v>
          </cell>
          <cell r="M208" t="str">
            <v>Last</v>
          </cell>
        </row>
        <row r="209">
          <cell r="A209" t="str">
            <v>floor</v>
          </cell>
          <cell r="K209" t="str">
            <v>natural, earth/sand</v>
          </cell>
          <cell r="L209" t="str">
            <v>natural, earth/sand</v>
          </cell>
          <cell r="M209" t="str">
            <v/>
          </cell>
        </row>
        <row r="210">
          <cell r="A210" t="str">
            <v>floor</v>
          </cell>
          <cell r="K210" t="str">
            <v>natural, earth/sand, natural, dung</v>
          </cell>
          <cell r="L210" t="str">
            <v>natural, earth/sand, natural, dung</v>
          </cell>
          <cell r="M210" t="str">
            <v/>
          </cell>
        </row>
        <row r="211">
          <cell r="A211" t="str">
            <v>floor</v>
          </cell>
          <cell r="K211" t="str">
            <v>natural, earth/sand, natural, dung, rudimentary, wood planks</v>
          </cell>
          <cell r="L211" t="str">
            <v>natural, earth/sand, natural, dung, rudimentary, wood planks</v>
          </cell>
          <cell r="M211" t="str">
            <v/>
          </cell>
        </row>
        <row r="212">
          <cell r="A212" t="str">
            <v>floor</v>
          </cell>
          <cell r="K212" t="str">
            <v>natural, earth/sand, natural, dung, rudimentary, wood planks, rudimentary, palm/bamboo</v>
          </cell>
          <cell r="L212" t="str">
            <v>natural, earth/sand, natural, dung, rudimentary, wood planks, rudimentary, palm/bamboo</v>
          </cell>
          <cell r="M212" t="str">
            <v/>
          </cell>
        </row>
        <row r="213">
          <cell r="A213" t="str">
            <v>floor</v>
          </cell>
          <cell r="K213" t="str">
            <v>natural, earth/sand, natural, dung, rudimentary, wood planks, rudimentary, palm/bamboo, finshed, parquet or polished wood</v>
          </cell>
          <cell r="L213" t="str">
            <v>natural, earth/sand, natural, dung, rudimentary, wood planks, rudimentary, palm/bamboo, finshed, parquet or polished wood</v>
          </cell>
          <cell r="M213" t="str">
            <v/>
          </cell>
        </row>
        <row r="214">
          <cell r="A214" t="str">
            <v>floor</v>
          </cell>
          <cell r="K214" t="str">
            <v>natural, earth/sand, natural, dung, rudimentary, wood planks, rudimentary, palm/bamboo, finshed, parquet or polished wood, finished, vinyl or asphalt strips</v>
          </cell>
          <cell r="L214" t="str">
            <v>natural, earth/sand, natural, dung, rudimentary, wood planks, rudimentary, palm/bamboo, finshed, parquet or polished wood, finished, vinyl or asphalt strips</v>
          </cell>
          <cell r="M214" t="str">
            <v/>
          </cell>
        </row>
        <row r="215">
          <cell r="A215" t="str">
            <v>floor</v>
          </cell>
          <cell r="K215" t="str">
            <v>natural, earth/sand, natural, dung, rudimentary, wood planks, rudimentary, palm/bamboo, finshed, parquet or polished wood, finished, vinyl or asphalt strips, finished, ceramic tiles</v>
          </cell>
          <cell r="L215" t="str">
            <v>natural, earth/sand, natural, dung, rudimentary, wood planks, rudimentary, palm/bamboo, finshed, parquet or polished wood, finished, vinyl or asphalt strips, finished, ceramic tiles</v>
          </cell>
          <cell r="M215" t="str">
            <v/>
          </cell>
        </row>
        <row r="216">
          <cell r="A216" t="str">
            <v>floor</v>
          </cell>
          <cell r="K216" t="str">
            <v>natural, earth/sand, natural, dung, rudimentary, wood planks, rudimentary, palm/bamboo, finshed, parquet or polished wood, finished, vinyl or asphalt strips, finished, ceramic tiles, finished, cement</v>
          </cell>
          <cell r="L216" t="str">
            <v>natural, earth/sand, natural, dung, rudimentary, wood planks, rudimentary, palm/bamboo, finshed, parquet or polished wood, finished, vinyl or asphalt strips, finished, ceramic tiles, finished, cement</v>
          </cell>
          <cell r="M216" t="str">
            <v/>
          </cell>
        </row>
        <row r="217">
          <cell r="A217" t="str">
            <v>floor</v>
          </cell>
          <cell r="K217" t="str">
            <v>natural, earth/sand, natural, dung, rudimentary, wood planks, rudimentary, palm/bamboo, finshed, parquet or polished wood, finished, vinyl or asphalt strips, finished, ceramic tiles, finished, cement, finished, carpet</v>
          </cell>
          <cell r="L217" t="str">
            <v>natural, earth/sand, natural, dung, rudimentary, wood planks, rudimentary, palm/bamboo, finshed, parquet or polished wood, finished, vinyl or asphalt strips, finished, ceramic tiles, finished, cement, finished, carpet</v>
          </cell>
          <cell r="M217" t="str">
            <v/>
          </cell>
        </row>
        <row r="218">
          <cell r="A218" t="str">
            <v>floor</v>
          </cell>
          <cell r="K218" t="str">
            <v>natural, earth/sand, natural, dung, rudimentary, wood planks, rudimentary, palm/bamboo, finshed, parquet or polished wood, finished, vinyl or asphalt strips, finished, ceramic tiles, finished, cement, finished, carpet, other</v>
          </cell>
          <cell r="L218" t="str">
            <v>natural, earth/sand, natural, dung, rudimentary, wood planks, rudimentary, palm/bamboo, finshed, parquet or polished wood, finished, vinyl or asphalt strips, finished, ceramic tiles, finished, cement, finished, carpet, other</v>
          </cell>
          <cell r="M218" t="str">
            <v/>
          </cell>
        </row>
        <row r="219">
          <cell r="A219" t="str">
            <v>floor</v>
          </cell>
          <cell r="K219" t="str">
            <v>natural, earth/sand, natural, dung, rudimentary, wood planks, rudimentary, palm/bamboo, finshed, parquet or polished wood, finished, vinyl or asphalt strips, finished, ceramic tiles, finished, cement, finished, carpet, other, kuramba kupindura</v>
          </cell>
          <cell r="L219" t="str">
            <v>natural, earth/sand, natural, dung, rudimentary, wood planks, rudimentary, palm/bamboo, finshed, parquet or polished wood, finished, vinyl or asphalt strips, finished, ceramic tiles, finished, cement, finished, carpet, other, refuse</v>
          </cell>
          <cell r="M219" t="str">
            <v>Last</v>
          </cell>
        </row>
        <row r="220">
          <cell r="A220" t="str">
            <v>roof</v>
          </cell>
          <cell r="K220" t="str">
            <v>natural, no roof</v>
          </cell>
          <cell r="L220" t="str">
            <v>natural, no roof</v>
          </cell>
          <cell r="M220" t="str">
            <v/>
          </cell>
        </row>
        <row r="221">
          <cell r="A221" t="str">
            <v>roof</v>
          </cell>
          <cell r="K221" t="str">
            <v>natural, no roof, natural, thatch/palm leaf</v>
          </cell>
          <cell r="L221" t="str">
            <v>natural, no roof, natural, thatch/palm leaf</v>
          </cell>
          <cell r="M221" t="str">
            <v/>
          </cell>
        </row>
        <row r="222">
          <cell r="A222" t="str">
            <v>roof</v>
          </cell>
          <cell r="K222" t="str">
            <v>natural, no roof, natural, thatch/palm leaf, natural, sod</v>
          </cell>
          <cell r="L222" t="str">
            <v>natural, no roof, natural, thatch/palm leaf, natural, sod</v>
          </cell>
          <cell r="M222" t="str">
            <v/>
          </cell>
        </row>
        <row r="223">
          <cell r="A223" t="str">
            <v>roof</v>
          </cell>
          <cell r="K223" t="str">
            <v>natural, no roof, natural, thatch/palm leaf, natural, sod, rudimentary, rustic mat</v>
          </cell>
          <cell r="L223" t="str">
            <v>natural, no roof, natural, thatch/palm leaf, natural, sod, rudimentary, rustic mat</v>
          </cell>
          <cell r="M223" t="str">
            <v/>
          </cell>
        </row>
        <row r="224">
          <cell r="A224" t="str">
            <v>roof</v>
          </cell>
          <cell r="K224" t="str">
            <v>natural, no roof, natural, thatch/palm leaf, natural, sod, rudimentary, rustic mat, rudimentary, palm/bamboo</v>
          </cell>
          <cell r="L224" t="str">
            <v>natural, no roof, natural, thatch/palm leaf, natural, sod, rudimentary, rustic mat, rudimentary, palm/bamboo</v>
          </cell>
          <cell r="M224" t="str">
            <v/>
          </cell>
        </row>
        <row r="225">
          <cell r="A225" t="str">
            <v>roof</v>
          </cell>
          <cell r="K225" t="str">
            <v>natural, no roof, natural, thatch/palm leaf, natural, sod, rudimentary, rustic mat, rudimentary, palm/bamboo, rudimentary, wood planks</v>
          </cell>
          <cell r="L225" t="str">
            <v>natural, no roof, natural, thatch/palm leaf, natural, sod, rudimentary, rustic mat, rudimentary, palm/bamboo, rudimentary, wood planks</v>
          </cell>
          <cell r="M225" t="str">
            <v/>
          </cell>
        </row>
        <row r="226">
          <cell r="A226" t="str">
            <v>roof</v>
          </cell>
          <cell r="K226" t="str">
            <v>natural, no roof, natural, thatch/palm leaf, natural, sod, rudimentary, rustic mat, rudimentary, palm/bamboo, rudimentary, wood planks, rudimentary, cardboard</v>
          </cell>
          <cell r="L226" t="str">
            <v>natural, no roof, natural, thatch/palm leaf, natural, sod, rudimentary, rustic mat, rudimentary, palm/bamboo, rudimentary, wood planks, rudimentary, cardboard</v>
          </cell>
          <cell r="M226" t="str">
            <v/>
          </cell>
        </row>
        <row r="227">
          <cell r="A227" t="str">
            <v>roof</v>
          </cell>
          <cell r="K227" t="str">
            <v>natural, no roof, natural, thatch/palm leaf, natural, sod, rudimentary, rustic mat, rudimentary, palm/bamboo, rudimentary, wood planks, rudimentary, cardboard, finished, metal</v>
          </cell>
          <cell r="L227" t="str">
            <v>natural, no roof, natural, thatch/palm leaf, natural, sod, rudimentary, rustic mat, rudimentary, palm/bamboo, rudimentary, wood planks, rudimentary, cardboard, finished, metal</v>
          </cell>
          <cell r="M227" t="str">
            <v/>
          </cell>
        </row>
        <row r="228">
          <cell r="A228" t="str">
            <v>roof</v>
          </cell>
          <cell r="K228" t="str">
            <v>natural, no roof, natural, thatch/palm leaf, natural, sod, rudimentary, rustic mat, rudimentary, palm/bamboo, rudimentary, wood planks, rudimentary, cardboard, finished, metal, finished, wood</v>
          </cell>
          <cell r="L228" t="str">
            <v>natural, no roof, natural, thatch/palm leaf, natural, sod, rudimentary, rustic mat, rudimentary, palm/bamboo, rudimentary, wood planks, rudimentary, cardboard, finished, metal, finished, wood</v>
          </cell>
          <cell r="M228" t="str">
            <v/>
          </cell>
        </row>
        <row r="229">
          <cell r="A229" t="str">
            <v>roof</v>
          </cell>
          <cell r="K229" t="str">
            <v>natural, no roof, natural, thatch/palm leaf, natural, sod, rudimentary, rustic mat, rudimentary, palm/bamboo, rudimentary, wood planks, rudimentary, cardboard, finished, metal, finished, wood, finished, calamine/cement fiber</v>
          </cell>
          <cell r="L229" t="str">
            <v>natural, no roof, natural, thatch/palm leaf, natural, sod, rudimentary, rustic mat, rudimentary, palm/bamboo, rudimentary, wood planks, rudimentary, cardboard, finished, metal, finished, wood, finished, calamine/cement fiber</v>
          </cell>
          <cell r="M229" t="str">
            <v/>
          </cell>
        </row>
        <row r="230">
          <cell r="A230" t="str">
            <v>roof</v>
          </cell>
          <cell r="K230" t="str">
            <v>natural, no roof, natural, thatch/palm leaf, natural, sod, rudimentary, rustic mat, rudimentary, palm/bamboo, rudimentary, wood planks, rudimentary, cardboard, finished, metal, finished, wood, finished, calamine/cement fiber, finsihed, ceramic tiles</v>
          </cell>
          <cell r="L230" t="str">
            <v>natural, no roof, natural, thatch/palm leaf, natural, sod, rudimentary, rustic mat, rudimentary, palm/bamboo, rudimentary, wood planks, rudimentary, cardboard, finished, metal, finished, wood, finished, calamine/cement fiber, finsihed, ceramic tiles</v>
          </cell>
          <cell r="M230" t="str">
            <v/>
          </cell>
        </row>
        <row r="231">
          <cell r="A231" t="str">
            <v>roof</v>
          </cell>
          <cell r="K231" t="str">
            <v>natural, no roof, natural, thatch/palm leaf, natural, sod, rudimentary, rustic mat, rudimentary, palm/bamboo, rudimentary, wood planks, rudimentary, cardboard, finished, metal, finished, wood, finished, calamine/cement fiber, finsihed, ceramic tiles, finished, cement</v>
          </cell>
          <cell r="L231" t="str">
            <v>natural, no roof, natural, thatch/palm leaf, natural, sod, rudimentary, rustic mat, rudimentary, palm/bamboo, rudimentary, wood planks, rudimentary, cardboard, finished, metal, finished, wood, finished, calamine/cement fiber, finsihed, ceramic tiles, finished, cement</v>
          </cell>
          <cell r="M231" t="str">
            <v/>
          </cell>
        </row>
        <row r="232">
          <cell r="A232" t="str">
            <v>roof</v>
          </cell>
          <cell r="K232" t="str">
            <v>natural, no roof, natural, thatch/palm leaf, natural, sod, rudimentary, rustic mat, rudimentary, palm/bamboo, rudimentary, wood planks, rudimentary, cardboard, finished, metal, finished, wood, finished, calamine/cement fiber, finsihed, ceramic tiles, finished, cement, finished, roofing shingles</v>
          </cell>
          <cell r="L232" t="str">
            <v>natural, no roof, natural, thatch/palm leaf, natural, sod, rudimentary, rustic mat, rudimentary, palm/bamboo, rudimentary, wood planks, rudimentary, cardboard, finished, metal, finished, wood, finished, calamine/cement fiber, finsihed, ceramic tiles, finished, cement, finished, roofing shingles</v>
          </cell>
          <cell r="M232" t="str">
            <v/>
          </cell>
        </row>
        <row r="233">
          <cell r="A233" t="str">
            <v>roof</v>
          </cell>
          <cell r="K233" t="str">
            <v>natural, no roof, natural, thatch/palm leaf, natural, sod, rudimentary, rustic mat, rudimentary, palm/bamboo, rudimentary, wood planks, rudimentary, cardboard, finished, metal, finished, wood, finished, calamine/cement fiber, finsihed, ceramic tiles, finished, cement, finished, roofing shingles, other</v>
          </cell>
          <cell r="L233" t="str">
            <v>natural, no roof, natural, thatch/palm leaf, natural, sod, rudimentary, rustic mat, rudimentary, palm/bamboo, rudimentary, wood planks, rudimentary, cardboard, finished, metal, finished, wood, finished, calamine/cement fiber, finsihed, ceramic tiles, finished, cement, finished, roofing shingles, other</v>
          </cell>
          <cell r="M233" t="str">
            <v/>
          </cell>
        </row>
        <row r="234">
          <cell r="A234" t="str">
            <v>roof</v>
          </cell>
          <cell r="K234" t="str">
            <v>natural, no roof, natural, thatch/palm leaf, natural, sod, rudimentary, rustic mat, rudimentary, palm/bamboo, rudimentary, wood planks, rudimentary, cardboard, finished, metal, finished, wood, finished, calamine/cement fiber, finsihed, ceramic tiles, finished, cement, finished, roofing shingles, other, kuramba kupindura</v>
          </cell>
          <cell r="L234" t="str">
            <v>natural, no roof, natural, thatch/palm leaf, natural, sod, rudimentary, rustic mat, rudimentary, palm/bamboo, rudimentary, wood planks, rudimentary, cardboard, finished, metal, finished, wood, finished, calamine/cement fiber, finsihed, ceramic tiles, finished, cement, finished, roofing shingles, other, refuse</v>
          </cell>
          <cell r="M234" t="str">
            <v>Last</v>
          </cell>
        </row>
        <row r="235">
          <cell r="A235" t="str">
            <v>wall</v>
          </cell>
          <cell r="K235" t="str">
            <v>natural, no walls</v>
          </cell>
          <cell r="L235" t="str">
            <v>natural, no walls</v>
          </cell>
          <cell r="M235" t="str">
            <v/>
          </cell>
        </row>
        <row r="236">
          <cell r="A236" t="str">
            <v>wall</v>
          </cell>
          <cell r="K236" t="str">
            <v>natural, no walls, natural, cane/palm/trunks</v>
          </cell>
          <cell r="L236" t="str">
            <v>natural, no walls, natural, cane/palm/trunks</v>
          </cell>
          <cell r="M236" t="str">
            <v/>
          </cell>
        </row>
        <row r="237">
          <cell r="A237" t="str">
            <v>wall</v>
          </cell>
          <cell r="K237" t="str">
            <v>natural, no walls, natural, cane/palm/trunks, natural, dirt</v>
          </cell>
          <cell r="L237" t="str">
            <v>natural, no walls, natural, cane/palm/trunks, natural, dirt</v>
          </cell>
          <cell r="M237" t="str">
            <v/>
          </cell>
        </row>
        <row r="238">
          <cell r="A238" t="str">
            <v>wall</v>
          </cell>
          <cell r="K238" t="str">
            <v>natural, no walls, natural, cane/palm/trunks, natural, dirt, rudimentary, bamboo</v>
          </cell>
          <cell r="L238" t="str">
            <v>natural, no walls, natural, cane/palm/trunks, natural, dirt, rudimentary, bamboo</v>
          </cell>
          <cell r="M238" t="str">
            <v/>
          </cell>
        </row>
        <row r="239">
          <cell r="A239" t="str">
            <v>wall</v>
          </cell>
          <cell r="K239" t="str">
            <v>natural, no walls, natural, cane/palm/trunks, natural, dirt, rudimentary, bamboo, rudimentary, bamboo with mud</v>
          </cell>
          <cell r="L239" t="str">
            <v>natural, no walls, natural, cane/palm/trunks, natural, dirt, rudimentary, bamboo, rudimentary, bamboo with mud</v>
          </cell>
          <cell r="M239" t="str">
            <v/>
          </cell>
        </row>
        <row r="240">
          <cell r="A240" t="str">
            <v>wall</v>
          </cell>
          <cell r="K240" t="str">
            <v>natural, no walls, natural, cane/palm/trunks, natural, dirt, rudimentary, bamboo, rudimentary, bamboo with mud, rudimentary, stone with mud</v>
          </cell>
          <cell r="L240" t="str">
            <v>natural, no walls, natural, cane/palm/trunks, natural, dirt, rudimentary, bamboo, rudimentary, bamboo with mud, rudimentary, stone with mud</v>
          </cell>
          <cell r="M240" t="str">
            <v/>
          </cell>
        </row>
        <row r="241">
          <cell r="A241" t="str">
            <v>wall</v>
          </cell>
          <cell r="K241" t="str">
            <v>natural, no walls, natural, cane/palm/trunks, natural, dirt, rudimentary, bamboo, rudimentary, bamboo with mud, rudimentary, stone with mud, rudimentary, uncovered adobe</v>
          </cell>
          <cell r="L241" t="str">
            <v>natural, no walls, natural, cane/palm/trunks, natural, dirt, rudimentary, bamboo, rudimentary, bamboo with mud, rudimentary, stone with mud, rudimentary, uncovered adobe</v>
          </cell>
          <cell r="M241" t="str">
            <v/>
          </cell>
        </row>
        <row r="242">
          <cell r="A242" t="str">
            <v>wall</v>
          </cell>
          <cell r="K242" t="str">
            <v>natural, no walls, natural, cane/palm/trunks, natural, dirt, rudimentary, bamboo, rudimentary, bamboo with mud, rudimentary, stone with mud, rudimentary, uncovered adobe, rudimentary, plywood</v>
          </cell>
          <cell r="L242" t="str">
            <v>natural, no walls, natural, cane/palm/trunks, natural, dirt, rudimentary, bamboo, rudimentary, bamboo with mud, rudimentary, stone with mud, rudimentary, uncovered adobe, rudimentary, plywood</v>
          </cell>
          <cell r="M242" t="str">
            <v/>
          </cell>
        </row>
        <row r="243">
          <cell r="A243" t="str">
            <v>wall</v>
          </cell>
          <cell r="K243" t="str">
            <v>natural, no walls, natural, cane/palm/trunks, natural, dirt, rudimentary, bamboo, rudimentary, bamboo with mud, rudimentary, stone with mud, rudimentary, uncovered adobe, rudimentary, plywood, rudimentary, cardboard</v>
          </cell>
          <cell r="L243" t="str">
            <v>natural, no walls, natural, cane/palm/trunks, natural, dirt, rudimentary, bamboo, rudimentary, bamboo with mud, rudimentary, stone with mud, rudimentary, uncovered adobe, rudimentary, plywood, rudimentary, cardboard</v>
          </cell>
          <cell r="M243" t="str">
            <v/>
          </cell>
        </row>
        <row r="244">
          <cell r="A244" t="str">
            <v>wall</v>
          </cell>
          <cell r="K244" t="str">
            <v>natural, no walls, natural, cane/palm/trunks, natural, dirt, rudimentary, bamboo, rudimentary, bamboo with mud, rudimentary, stone with mud, rudimentary, uncovered adobe, rudimentary, plywood, rudimentary, cardboard, rudimentary, reused wood</v>
          </cell>
          <cell r="L244" t="str">
            <v>natural, no walls, natural, cane/palm/trunks, natural, dirt, rudimentary, bamboo, rudimentary, bamboo with mud, rudimentary, stone with mud, rudimentary, uncovered adobe, rudimentary, plywood, rudimentary, cardboard, rudimentary, reused wood</v>
          </cell>
          <cell r="M244" t="str">
            <v/>
          </cell>
        </row>
        <row r="245">
          <cell r="A245" t="str">
            <v>wall</v>
          </cell>
          <cell r="K245" t="str">
            <v>natural, no walls, natural, cane/palm/trunks, natural, dirt, rudimentary, bamboo, rudimentary, bamboo with mud, rudimentary, stone with mud, rudimentary, uncovered adobe, rudimentary, plywood, rudimentary, cardboard, rudimentary, reused wood, finished, cement</v>
          </cell>
          <cell r="L245" t="str">
            <v>natural, no walls, natural, cane/palm/trunks, natural, dirt, rudimentary, bamboo, rudimentary, bamboo with mud, rudimentary, stone with mud, rudimentary, uncovered adobe, rudimentary, plywood, rudimentary, cardboard, rudimentary, reused wood, finished, cement</v>
          </cell>
          <cell r="M245" t="str">
            <v/>
          </cell>
        </row>
        <row r="246">
          <cell r="A246" t="str">
            <v>wall</v>
          </cell>
          <cell r="K246" t="str">
            <v>natural, no walls, natural, cane/palm/trunks, natural, dirt, rudimentary, bamboo, rudimentary, bamboo with mud, rudimentary, stone with mud, rudimentary, uncovered adobe, rudimentary, plywood, rudimentary, cardboard, rudimentary, reused wood, finished, cement, finished, stone with lime/cement</v>
          </cell>
          <cell r="L246" t="str">
            <v>natural, no walls, natural, cane/palm/trunks, natural, dirt, rudimentary, bamboo, rudimentary, bamboo with mud, rudimentary, stone with mud, rudimentary, uncovered adobe, rudimentary, plywood, rudimentary, cardboard, rudimentary, reused wood, finished, cement, finished, stone with lime/cement</v>
          </cell>
          <cell r="M246" t="str">
            <v/>
          </cell>
        </row>
        <row r="247">
          <cell r="A247" t="str">
            <v>wall</v>
          </cell>
          <cell r="K247"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v>
          </cell>
          <cell r="L247"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v>
          </cell>
          <cell r="M247" t="str">
            <v/>
          </cell>
        </row>
        <row r="248">
          <cell r="A248" t="str">
            <v>wall</v>
          </cell>
          <cell r="K248"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v>
          </cell>
          <cell r="L248"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v>
          </cell>
          <cell r="M248" t="str">
            <v/>
          </cell>
        </row>
        <row r="249">
          <cell r="A249" t="str">
            <v>wall</v>
          </cell>
          <cell r="K249"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v>
          </cell>
          <cell r="L249"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v>
          </cell>
          <cell r="M249" t="str">
            <v/>
          </cell>
        </row>
        <row r="250">
          <cell r="A250" t="str">
            <v>wall</v>
          </cell>
          <cell r="K250"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 finished, wood planks/shingles</v>
          </cell>
          <cell r="L250"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 finished, wood planks/shingles</v>
          </cell>
          <cell r="M250" t="str">
            <v/>
          </cell>
        </row>
        <row r="251">
          <cell r="A251" t="str">
            <v>wall</v>
          </cell>
          <cell r="K251"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 finished, wood planks/shingles, other</v>
          </cell>
          <cell r="L251"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 finished, wood planks/shingles, other</v>
          </cell>
          <cell r="M251" t="str">
            <v/>
          </cell>
        </row>
        <row r="252">
          <cell r="A252" t="str">
            <v>wall</v>
          </cell>
          <cell r="K252"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 finished, wood planks/shingles, other, kuramba kupindura</v>
          </cell>
          <cell r="L252"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 finished, wood planks/shingles, other, refuse</v>
          </cell>
          <cell r="M252" t="str">
            <v>Last</v>
          </cell>
        </row>
        <row r="253">
          <cell r="A253" t="str">
            <v>month</v>
          </cell>
          <cell r="K253" t="str">
            <v>January</v>
          </cell>
          <cell r="L253" t="str">
            <v>January</v>
          </cell>
          <cell r="M253" t="str">
            <v/>
          </cell>
        </row>
        <row r="254">
          <cell r="A254" t="str">
            <v>month</v>
          </cell>
          <cell r="K254" t="str">
            <v>January, February</v>
          </cell>
          <cell r="L254" t="str">
            <v>January, February</v>
          </cell>
          <cell r="M254" t="str">
            <v/>
          </cell>
        </row>
        <row r="255">
          <cell r="A255" t="str">
            <v>month</v>
          </cell>
          <cell r="K255" t="str">
            <v>January, February, March</v>
          </cell>
          <cell r="L255" t="str">
            <v>January, February, March</v>
          </cell>
          <cell r="M255" t="str">
            <v/>
          </cell>
        </row>
        <row r="256">
          <cell r="A256" t="str">
            <v>month</v>
          </cell>
          <cell r="K256" t="str">
            <v>January, February, March, April</v>
          </cell>
          <cell r="L256" t="str">
            <v>January, February, March, April</v>
          </cell>
          <cell r="M256" t="str">
            <v/>
          </cell>
        </row>
        <row r="257">
          <cell r="A257" t="str">
            <v>month</v>
          </cell>
          <cell r="K257" t="str">
            <v>January, February, March, April, May</v>
          </cell>
          <cell r="L257" t="str">
            <v>January, February, March, April, May</v>
          </cell>
          <cell r="M257" t="str">
            <v/>
          </cell>
        </row>
        <row r="258">
          <cell r="A258" t="str">
            <v>month</v>
          </cell>
          <cell r="K258" t="str">
            <v>January, February, March, April, May, June</v>
          </cell>
          <cell r="L258" t="str">
            <v>January, February, March, April, May, June</v>
          </cell>
          <cell r="M258" t="str">
            <v/>
          </cell>
        </row>
        <row r="259">
          <cell r="A259" t="str">
            <v>month</v>
          </cell>
          <cell r="K259" t="str">
            <v>January, February, March, April, May, June, July</v>
          </cell>
          <cell r="L259" t="str">
            <v>January, February, March, April, May, June, July</v>
          </cell>
          <cell r="M259" t="str">
            <v/>
          </cell>
        </row>
        <row r="260">
          <cell r="A260" t="str">
            <v>month</v>
          </cell>
          <cell r="K260" t="str">
            <v>January, February, March, April, May, June, July, August</v>
          </cell>
          <cell r="L260" t="str">
            <v>January, February, March, April, May, June, July, August</v>
          </cell>
          <cell r="M260" t="str">
            <v/>
          </cell>
        </row>
        <row r="261">
          <cell r="A261" t="str">
            <v>month</v>
          </cell>
          <cell r="K261" t="str">
            <v>January, February, March, April, May, June, July, August, September</v>
          </cell>
          <cell r="L261" t="str">
            <v>January, February, March, April, May, June, July, August, September</v>
          </cell>
          <cell r="M261" t="str">
            <v/>
          </cell>
        </row>
        <row r="262">
          <cell r="A262" t="str">
            <v>month</v>
          </cell>
          <cell r="K262" t="str">
            <v>January, February, March, April, May, June, July, August, September, October</v>
          </cell>
          <cell r="L262" t="str">
            <v>January, February, March, April, May, June, July, August, September, October</v>
          </cell>
          <cell r="M262" t="str">
            <v/>
          </cell>
        </row>
        <row r="263">
          <cell r="A263" t="str">
            <v>month</v>
          </cell>
          <cell r="K263" t="str">
            <v>January, February, March, April, May, June, July, August, September, October, November</v>
          </cell>
          <cell r="L263" t="str">
            <v>January, February, March, April, May, June, July, August, September, October, November</v>
          </cell>
          <cell r="M263" t="str">
            <v/>
          </cell>
        </row>
        <row r="264">
          <cell r="A264" t="str">
            <v>month</v>
          </cell>
          <cell r="K264" t="str">
            <v>January, February, March, April, May, June, July, August, September, October, November, December</v>
          </cell>
          <cell r="L264" t="str">
            <v>January, February, March, April, May, June, July, August, September, October, November, December</v>
          </cell>
          <cell r="M264" t="str">
            <v/>
          </cell>
        </row>
        <row r="265">
          <cell r="A265" t="str">
            <v>month</v>
          </cell>
          <cell r="K265" t="str">
            <v>January, February, March, April, May, June, July, August, September, October, November, December, kuramba kupindura</v>
          </cell>
          <cell r="L265" t="str">
            <v>January, February, March, April, May, June, July, August, September, October, November, December, refuse</v>
          </cell>
          <cell r="M265" t="str">
            <v>Last</v>
          </cell>
        </row>
        <row r="266">
          <cell r="A266" t="str">
            <v>level</v>
          </cell>
          <cell r="K266" t="str">
            <v>primary</v>
          </cell>
          <cell r="L266" t="str">
            <v>primary</v>
          </cell>
          <cell r="M266" t="str">
            <v/>
          </cell>
        </row>
        <row r="267">
          <cell r="A267" t="str">
            <v>level</v>
          </cell>
          <cell r="K267" t="str">
            <v>primary, secondary</v>
          </cell>
          <cell r="L267" t="str">
            <v>primary, secondary</v>
          </cell>
          <cell r="M267" t="str">
            <v/>
          </cell>
        </row>
        <row r="268">
          <cell r="A268" t="str">
            <v>level</v>
          </cell>
          <cell r="K268" t="str">
            <v>primary, secondary, higher</v>
          </cell>
          <cell r="L268" t="str">
            <v>primary, secondary, higher</v>
          </cell>
          <cell r="M268" t="str">
            <v/>
          </cell>
        </row>
        <row r="269">
          <cell r="A269" t="str">
            <v>level</v>
          </cell>
          <cell r="K269" t="str">
            <v>primary, secondary, higher, kuramba kupindura</v>
          </cell>
          <cell r="L269" t="str">
            <v>primary, secondary, higher, refuse</v>
          </cell>
          <cell r="M269" t="str">
            <v>Last</v>
          </cell>
        </row>
        <row r="270">
          <cell r="A270" t="str">
            <v>read</v>
          </cell>
          <cell r="K270" t="str">
            <v>cannot read at all</v>
          </cell>
          <cell r="L270" t="str">
            <v>cannot read at all</v>
          </cell>
          <cell r="M270" t="str">
            <v/>
          </cell>
        </row>
        <row r="271">
          <cell r="A271" t="str">
            <v>read</v>
          </cell>
          <cell r="K271" t="str">
            <v>cannot read at all, able to read only part of the sentence</v>
          </cell>
          <cell r="L271" t="str">
            <v>cannot read at all, able to read only part of the sentence</v>
          </cell>
          <cell r="M271" t="str">
            <v/>
          </cell>
        </row>
        <row r="272">
          <cell r="A272" t="str">
            <v>read</v>
          </cell>
          <cell r="K272" t="str">
            <v>cannot read at all, able to read only part of the sentence, able to read the whole sentence</v>
          </cell>
          <cell r="L272" t="str">
            <v>cannot read at all, able to read only part of the sentence, able to read the whole sentence</v>
          </cell>
          <cell r="M272" t="str">
            <v/>
          </cell>
        </row>
        <row r="273">
          <cell r="A273" t="str">
            <v>read</v>
          </cell>
          <cell r="K273" t="str">
            <v>cannot read at all, able to read only part of the sentence, able to read the whole sentence, blind/visually impaired</v>
          </cell>
          <cell r="L273" t="str">
            <v>cannot read at all, able to read only part of the sentence, able to read the whole sentence, blind/visually impaired</v>
          </cell>
          <cell r="M273" t="str">
            <v/>
          </cell>
        </row>
        <row r="274">
          <cell r="A274" t="str">
            <v>read</v>
          </cell>
          <cell r="K274" t="str">
            <v>cannot read at all, able to read only part of the sentence, able to read the whole sentence, blind/visually impaired, kuramba kupindura</v>
          </cell>
          <cell r="L274" t="str">
            <v>cannot read at all, able to read only part of the sentence, able to read the whole sentence, blind/visually impaired, refuse</v>
          </cell>
          <cell r="M274" t="str">
            <v>Last</v>
          </cell>
        </row>
        <row r="275">
          <cell r="A275" t="str">
            <v>married</v>
          </cell>
          <cell r="K275" t="str">
            <v>yes, currently married</v>
          </cell>
          <cell r="L275" t="str">
            <v>yes, currently married</v>
          </cell>
          <cell r="M275" t="str">
            <v/>
          </cell>
        </row>
        <row r="276">
          <cell r="A276" t="str">
            <v>married</v>
          </cell>
          <cell r="K276" t="str">
            <v>yes, currently married, yes, living with someone</v>
          </cell>
          <cell r="L276" t="str">
            <v>yes, currently married, yes, living with someone</v>
          </cell>
          <cell r="M276" t="str">
            <v/>
          </cell>
        </row>
        <row r="277">
          <cell r="A277" t="str">
            <v>married</v>
          </cell>
          <cell r="K277" t="str">
            <v>yes, currently married, yes, living with someone, no, not in union</v>
          </cell>
          <cell r="L277" t="str">
            <v>yes, currently married, yes, living with someone, no, not in union</v>
          </cell>
          <cell r="M277" t="str">
            <v>Last</v>
          </cell>
        </row>
        <row r="278">
          <cell r="A278" t="str">
            <v>everMarried</v>
          </cell>
          <cell r="K278" t="str">
            <v>yes, formerly married</v>
          </cell>
          <cell r="L278" t="str">
            <v>yes, formerly married</v>
          </cell>
          <cell r="M278" t="str">
            <v/>
          </cell>
        </row>
        <row r="279">
          <cell r="A279" t="str">
            <v>everMarried</v>
          </cell>
          <cell r="K279" t="str">
            <v>yes, formerly married, yes, lived with someone</v>
          </cell>
          <cell r="L279" t="str">
            <v>yes, formerly married, yes, lived with someone</v>
          </cell>
          <cell r="M279" t="str">
            <v/>
          </cell>
        </row>
        <row r="280">
          <cell r="A280" t="str">
            <v>everMarried</v>
          </cell>
          <cell r="K280" t="str">
            <v>yes, formerly married, yes, lived with someone, no</v>
          </cell>
          <cell r="L280" t="str">
            <v>yes, formerly married, yes, lived with someone, no</v>
          </cell>
          <cell r="M280" t="str">
            <v>Last</v>
          </cell>
        </row>
        <row r="281">
          <cell r="A281" t="str">
            <v>marriedStatus</v>
          </cell>
          <cell r="K281" t="str">
            <v>widowed</v>
          </cell>
          <cell r="L281" t="str">
            <v>widowed</v>
          </cell>
          <cell r="M281" t="str">
            <v/>
          </cell>
        </row>
        <row r="282">
          <cell r="A282" t="str">
            <v>marriedStatus</v>
          </cell>
          <cell r="K282" t="str">
            <v>widowed, divorced</v>
          </cell>
          <cell r="L282" t="str">
            <v>widowed, divorced</v>
          </cell>
          <cell r="M282" t="str">
            <v/>
          </cell>
        </row>
        <row r="283">
          <cell r="A283" t="str">
            <v>marriedStatus</v>
          </cell>
          <cell r="K283" t="str">
            <v>widowed, divorced, separated</v>
          </cell>
          <cell r="L283" t="str">
            <v>widowed, divorced, separated</v>
          </cell>
          <cell r="M283" t="str">
            <v>Last</v>
          </cell>
        </row>
        <row r="284">
          <cell r="A284" t="str">
            <v>livingWhere</v>
          </cell>
          <cell r="K284" t="str">
            <v>living together</v>
          </cell>
          <cell r="L284" t="str">
            <v>living together</v>
          </cell>
          <cell r="M284" t="str">
            <v/>
          </cell>
        </row>
        <row r="285">
          <cell r="A285" t="str">
            <v>livingWhere</v>
          </cell>
          <cell r="K285" t="str">
            <v>living together, staying elsewhere</v>
          </cell>
          <cell r="L285" t="str">
            <v>living together, staying elsewhere</v>
          </cell>
          <cell r="M285" t="str">
            <v/>
          </cell>
        </row>
        <row r="286">
          <cell r="A286" t="str">
            <v>livingWhere</v>
          </cell>
          <cell r="K286" t="str">
            <v>living together, staying elsewhere, kuramba kupindura</v>
          </cell>
          <cell r="L286" t="str">
            <v>living together, staying elsewhere, refuse</v>
          </cell>
          <cell r="M286" t="str">
            <v>Last</v>
          </cell>
        </row>
        <row r="287">
          <cell r="A287" t="str">
            <v>decisions</v>
          </cell>
          <cell r="K287" t="str">
            <v>imi</v>
          </cell>
          <cell r="L287" t="str">
            <v>respondent</v>
          </cell>
          <cell r="M287" t="str">
            <v/>
          </cell>
        </row>
        <row r="288">
          <cell r="A288" t="str">
            <v>decisions</v>
          </cell>
          <cell r="K288" t="str">
            <v>imi, mumwe wenyu</v>
          </cell>
          <cell r="L288" t="str">
            <v>respondent, spouse/partner</v>
          </cell>
          <cell r="M288" t="str">
            <v/>
          </cell>
        </row>
        <row r="289">
          <cell r="A289" t="str">
            <v>decisions</v>
          </cell>
          <cell r="K289" t="str">
            <v>imi, mumwe wenyu, imi nemumwe wenyu pamwe chete</v>
          </cell>
          <cell r="L289" t="str">
            <v>respondent, spouse/partner, joint with spouse/partner</v>
          </cell>
          <cell r="M289" t="str">
            <v/>
          </cell>
        </row>
        <row r="290">
          <cell r="A290" t="str">
            <v>decisions</v>
          </cell>
          <cell r="K290" t="str">
            <v>imi, mumwe wenyu, imi nemumwe wenyu pamwe chete, mumwewo munhu</v>
          </cell>
          <cell r="L290" t="str">
            <v>respondent, spouse/partner, joint with spouse/partner, someone else</v>
          </cell>
          <cell r="M290" t="str">
            <v/>
          </cell>
        </row>
        <row r="291">
          <cell r="A291" t="str">
            <v>decisions</v>
          </cell>
          <cell r="K291" t="str">
            <v>imi, mumwe wenyu, imi nemumwe wenyu pamwe chete, mumwewo munhu, other</v>
          </cell>
          <cell r="L291" t="str">
            <v>respondent, spouse/partner, joint with spouse/partner, someone else, other</v>
          </cell>
          <cell r="M291" t="str">
            <v/>
          </cell>
        </row>
        <row r="292">
          <cell r="A292" t="str">
            <v>decisions</v>
          </cell>
          <cell r="K292" t="str">
            <v>imi, mumwe wenyu, imi nemumwe wenyu pamwe chete, mumwewo munhu, other, kuramba kupindura</v>
          </cell>
          <cell r="L292" t="str">
            <v>respondent, spouse/partner, joint with spouse/partner, someone else, other, refuse</v>
          </cell>
          <cell r="M292" t="str">
            <v>Last</v>
          </cell>
        </row>
        <row r="293">
          <cell r="A293" t="str">
            <v>girl</v>
          </cell>
          <cell r="K293" t="str">
            <v>boy</v>
          </cell>
          <cell r="L293" t="str">
            <v>boy</v>
          </cell>
          <cell r="M293" t="str">
            <v/>
          </cell>
        </row>
        <row r="294">
          <cell r="A294" t="str">
            <v>girl</v>
          </cell>
          <cell r="K294" t="str">
            <v>boy, girl</v>
          </cell>
          <cell r="L294" t="str">
            <v>boy, girl</v>
          </cell>
          <cell r="M294" t="str">
            <v>Last</v>
          </cell>
        </row>
        <row r="295">
          <cell r="A295" t="str">
            <v>relation</v>
          </cell>
          <cell r="K295" t="str">
            <v>biological parent</v>
          </cell>
          <cell r="L295" t="str">
            <v>biological parent</v>
          </cell>
          <cell r="M295" t="str">
            <v/>
          </cell>
        </row>
        <row r="296">
          <cell r="A296" t="str">
            <v>relation</v>
          </cell>
          <cell r="K296" t="str">
            <v>biological parent, step parent</v>
          </cell>
          <cell r="L296" t="str">
            <v>biological parent, step parent</v>
          </cell>
          <cell r="M296" t="str">
            <v/>
          </cell>
        </row>
        <row r="297">
          <cell r="A297" t="str">
            <v>relation</v>
          </cell>
          <cell r="K297" t="str">
            <v>biological parent, step parent, foster parent</v>
          </cell>
          <cell r="L297" t="str">
            <v>biological parent, step parent, foster parent</v>
          </cell>
          <cell r="M297" t="str">
            <v/>
          </cell>
        </row>
        <row r="298">
          <cell r="A298" t="str">
            <v>relation</v>
          </cell>
          <cell r="K298" t="str">
            <v>biological parent, step parent, foster parent, adopted parent</v>
          </cell>
          <cell r="L298" t="str">
            <v>biological parent, step parent, foster parent, adopted parent</v>
          </cell>
          <cell r="M298" t="str">
            <v/>
          </cell>
        </row>
        <row r="299">
          <cell r="A299" t="str">
            <v>relation</v>
          </cell>
          <cell r="K299" t="str">
            <v>biological parent, step parent, foster parent, adopted parent, grandparent</v>
          </cell>
          <cell r="L299" t="str">
            <v>biological parent, step parent, foster parent, adopted parent, grandparent</v>
          </cell>
          <cell r="M299" t="str">
            <v/>
          </cell>
        </row>
        <row r="300">
          <cell r="A300" t="str">
            <v>relation</v>
          </cell>
          <cell r="K300" t="str">
            <v>biological parent, step parent, foster parent, adopted parent, grandparent, sibling</v>
          </cell>
          <cell r="L300" t="str">
            <v>biological parent, step parent, foster parent, adopted parent, grandparent, sibling</v>
          </cell>
          <cell r="M300" t="str">
            <v/>
          </cell>
        </row>
        <row r="301">
          <cell r="A301" t="str">
            <v>relation</v>
          </cell>
          <cell r="K301" t="str">
            <v>biological parent, step parent, foster parent, adopted parent, grandparent, sibling, aunt/uncle</v>
          </cell>
          <cell r="L301" t="str">
            <v>biological parent, step parent, foster parent, adopted parent, grandparent, sibling, aunt/uncle</v>
          </cell>
          <cell r="M301" t="str">
            <v/>
          </cell>
        </row>
        <row r="302">
          <cell r="A302" t="str">
            <v>relation</v>
          </cell>
          <cell r="K302" t="str">
            <v>biological parent, step parent, foster parent, adopted parent, grandparent, sibling, aunt/uncle, other</v>
          </cell>
          <cell r="L302" t="str">
            <v>biological parent, step parent, foster parent, adopted parent, grandparent, sibling, aunt/uncle, other</v>
          </cell>
          <cell r="M302" t="str">
            <v>Last</v>
          </cell>
        </row>
        <row r="303">
          <cell r="A303" t="str">
            <v>whatKnows</v>
          </cell>
          <cell r="K303" t="str">
            <v>hongu, mwana anoziva</v>
          </cell>
          <cell r="L303" t="str">
            <v>yes, child knows</v>
          </cell>
          <cell r="M303" t="str">
            <v/>
          </cell>
        </row>
        <row r="304">
          <cell r="A304" t="str">
            <v>whatKnows</v>
          </cell>
          <cell r="K304" t="str">
            <v>hongu, mwana anoziva, kwete, mwana haazive</v>
          </cell>
          <cell r="L304" t="str">
            <v>yes, child knows, no, child does not know</v>
          </cell>
          <cell r="M304" t="str">
            <v/>
          </cell>
        </row>
        <row r="305">
          <cell r="A305" t="str">
            <v>whatKnows</v>
          </cell>
          <cell r="K305" t="str">
            <v>hongu, mwana anoziva, kwete, mwana haazive, mwana anogona kunge achiziva kana kufungidzira</v>
          </cell>
          <cell r="L305" t="str">
            <v>yes, child knows, no, child does not know, child might know or suspect</v>
          </cell>
          <cell r="M305" t="str">
            <v/>
          </cell>
        </row>
        <row r="306">
          <cell r="A306" t="str">
            <v>whatKnows</v>
          </cell>
          <cell r="K306" t="str">
            <v>hongu, mwana anoziva, kwete, mwana haazive, mwana anogona kunge achiziva kana kufungidzira, handizive</v>
          </cell>
          <cell r="L306" t="str">
            <v>yes, child knows, no, child does not know, child might know or suspect, dk</v>
          </cell>
          <cell r="M306" t="str">
            <v/>
          </cell>
        </row>
        <row r="307">
          <cell r="A307" t="str">
            <v>whatKnows</v>
          </cell>
          <cell r="K307" t="str">
            <v>hongu, mwana anoziva, kwete, mwana haazive, mwana anogona kunge achiziva kana kufungidzira, handizive, kuramba kupindura</v>
          </cell>
          <cell r="L307" t="str">
            <v>yes, child knows, no, child does not know, child might know or suspect, dk, refuse</v>
          </cell>
          <cell r="M307" t="str">
            <v>Last</v>
          </cell>
        </row>
        <row r="308">
          <cell r="A308" t="str">
            <v>howKnows</v>
          </cell>
          <cell r="K308" t="str">
            <v>kubva kwandiri</v>
          </cell>
          <cell r="L308" t="str">
            <v>from me</v>
          </cell>
          <cell r="M308" t="str">
            <v/>
          </cell>
        </row>
        <row r="309">
          <cell r="A309" t="str">
            <v>howKnows</v>
          </cell>
          <cell r="K309" t="str">
            <v>kubva kwandiri, kubva kune mumwe wemumhuri</v>
          </cell>
          <cell r="L309" t="str">
            <v>from me, from another family member</v>
          </cell>
          <cell r="M309" t="str">
            <v/>
          </cell>
        </row>
        <row r="310">
          <cell r="A310" t="str">
            <v>howKnows</v>
          </cell>
          <cell r="K310" t="str">
            <v>kubva kwandiri, kubva kune mumwe wemumhuri, kubva kumushandi weutano</v>
          </cell>
          <cell r="L310" t="str">
            <v>from me, from another family member, from a health worker</v>
          </cell>
          <cell r="M310" t="str">
            <v/>
          </cell>
        </row>
        <row r="311">
          <cell r="A311" t="str">
            <v>howKnows</v>
          </cell>
          <cell r="K311" t="str">
            <v>kubva kwandiri, kubva kune mumwe wemumhuri, kubva kumushandi weutano, kubva kumudzidzisi</v>
          </cell>
          <cell r="L311" t="str">
            <v>from me, from another family member, from a health worker, from a teacher</v>
          </cell>
          <cell r="M311" t="str">
            <v/>
          </cell>
        </row>
        <row r="312">
          <cell r="A312" t="str">
            <v>howKnows</v>
          </cell>
          <cell r="K312" t="str">
            <v>kubva kwandiri, kubva kune mumwe wemumhuri, kubva kumushandi weutano, kubva kumudzidzisi, kubva kune mumwewo</v>
          </cell>
          <cell r="L312" t="str">
            <v>from me, from another family member, from a health worker, from a teacher, from someone else</v>
          </cell>
          <cell r="M312" t="str">
            <v/>
          </cell>
        </row>
        <row r="313">
          <cell r="A313" t="str">
            <v>howKnows</v>
          </cell>
          <cell r="K313" t="str">
            <v>kubva kwandiri, kubva kune mumwe wemumhuri, kubva kumushandi weutano, kubva kumudzidzisi, kubva kune mumwewo, kuramba kupindura</v>
          </cell>
          <cell r="L313" t="str">
            <v>from me, from another family member, from a health worker, from a teacher, from someone else, refuse</v>
          </cell>
          <cell r="M313" t="str">
            <v>Last</v>
          </cell>
        </row>
        <row r="314">
          <cell r="A314" t="str">
            <v>ageLearned</v>
          </cell>
          <cell r="K314">
            <v>16</v>
          </cell>
          <cell r="L314">
            <v>16</v>
          </cell>
          <cell r="M314" t="str">
            <v/>
          </cell>
        </row>
        <row r="315">
          <cell r="A315" t="str">
            <v>ageLearned</v>
          </cell>
          <cell r="K315" t="str">
            <v>16, 15</v>
          </cell>
          <cell r="L315" t="str">
            <v>16, 15</v>
          </cell>
          <cell r="M315" t="str">
            <v/>
          </cell>
        </row>
        <row r="316">
          <cell r="A316" t="str">
            <v>ageLearned</v>
          </cell>
          <cell r="K316" t="str">
            <v>16, 15, 14</v>
          </cell>
          <cell r="L316" t="str">
            <v>16, 15, 14</v>
          </cell>
          <cell r="M316" t="str">
            <v/>
          </cell>
        </row>
        <row r="317">
          <cell r="A317" t="str">
            <v>ageLearned</v>
          </cell>
          <cell r="K317" t="str">
            <v>16, 15, 14, 13</v>
          </cell>
          <cell r="L317" t="str">
            <v>16, 15, 14, 13</v>
          </cell>
          <cell r="M317" t="str">
            <v/>
          </cell>
        </row>
        <row r="318">
          <cell r="A318" t="str">
            <v>ageLearned</v>
          </cell>
          <cell r="K318" t="str">
            <v>16, 15, 14, 13, 12</v>
          </cell>
          <cell r="L318" t="str">
            <v>16, 15, 14, 13, 12</v>
          </cell>
          <cell r="M318" t="str">
            <v/>
          </cell>
        </row>
        <row r="319">
          <cell r="A319" t="str">
            <v>ageLearned</v>
          </cell>
          <cell r="K319" t="str">
            <v>16, 15, 14, 13, 12, 11</v>
          </cell>
          <cell r="L319" t="str">
            <v>16, 15, 14, 13, 12, 11</v>
          </cell>
          <cell r="M319" t="str">
            <v/>
          </cell>
        </row>
        <row r="320">
          <cell r="A320" t="str">
            <v>ageLearned</v>
          </cell>
          <cell r="K320" t="str">
            <v>16, 15, 14, 13, 12, 11, 10</v>
          </cell>
          <cell r="L320" t="str">
            <v>16, 15, 14, 13, 12, 11, 10</v>
          </cell>
          <cell r="M320" t="str">
            <v/>
          </cell>
        </row>
        <row r="321">
          <cell r="A321" t="str">
            <v>ageLearned</v>
          </cell>
          <cell r="K321" t="str">
            <v>16, 15, 14, 13, 12, 11, 10, 9</v>
          </cell>
          <cell r="L321" t="str">
            <v>16, 15, 14, 13, 12, 11, 10, 9</v>
          </cell>
          <cell r="M321" t="str">
            <v/>
          </cell>
        </row>
        <row r="322">
          <cell r="A322" t="str">
            <v>ageLearned</v>
          </cell>
          <cell r="K322" t="str">
            <v>16, 15, 14, 13, 12, 11, 10, 9, 8</v>
          </cell>
          <cell r="L322" t="str">
            <v>16, 15, 14, 13, 12, 11, 10, 9, 8</v>
          </cell>
          <cell r="M322" t="str">
            <v/>
          </cell>
        </row>
        <row r="323">
          <cell r="A323" t="str">
            <v>ageLearned</v>
          </cell>
          <cell r="K323" t="str">
            <v>16, 15, 14, 13, 12, 11, 10, 9, 8, 7</v>
          </cell>
          <cell r="L323" t="str">
            <v>16, 15, 14, 13, 12, 11, 10, 9, 8, 7</v>
          </cell>
          <cell r="M323" t="str">
            <v/>
          </cell>
        </row>
        <row r="324">
          <cell r="A324" t="str">
            <v>ageLearned</v>
          </cell>
          <cell r="K324" t="str">
            <v>16, 15, 14, 13, 12, 11, 10, 9, 8, 7, 6</v>
          </cell>
          <cell r="L324" t="str">
            <v>16, 15, 14, 13, 12, 11, 10, 9, 8, 7, 6</v>
          </cell>
          <cell r="M324" t="str">
            <v/>
          </cell>
        </row>
        <row r="325">
          <cell r="A325" t="str">
            <v>ageLearned</v>
          </cell>
          <cell r="K325" t="str">
            <v>16, 15, 14, 13, 12, 11, 10, 9, 8, 7, 6, 5</v>
          </cell>
          <cell r="L325" t="str">
            <v>16, 15, 14, 13, 12, 11, 10, 9, 8, 7, 6, 5</v>
          </cell>
          <cell r="M325" t="str">
            <v/>
          </cell>
        </row>
        <row r="326">
          <cell r="A326" t="str">
            <v>ageLearned</v>
          </cell>
          <cell r="K326" t="str">
            <v>16, 15, 14, 13, 12, 11, 10, 9, 8, 7, 6, 5, dk</v>
          </cell>
          <cell r="L326" t="str">
            <v>16, 15, 14, 13, 12, 11, 10, 9, 8, 7, 6, 5, dk</v>
          </cell>
          <cell r="M326" t="str">
            <v>Last</v>
          </cell>
        </row>
        <row r="327">
          <cell r="A327" t="str">
            <v>schoolComp</v>
          </cell>
          <cell r="K327" t="str">
            <v>none</v>
          </cell>
          <cell r="L327" t="str">
            <v>none</v>
          </cell>
          <cell r="M327" t="str">
            <v/>
          </cell>
        </row>
        <row r="328">
          <cell r="A328" t="str">
            <v>schoolComp</v>
          </cell>
          <cell r="K328" t="str">
            <v>none, 1</v>
          </cell>
          <cell r="L328" t="str">
            <v>none, 1</v>
          </cell>
          <cell r="M328" t="str">
            <v/>
          </cell>
        </row>
        <row r="329">
          <cell r="A329" t="str">
            <v>schoolComp</v>
          </cell>
          <cell r="K329" t="str">
            <v>none, 1, 2</v>
          </cell>
          <cell r="L329" t="str">
            <v>none, 1, 2</v>
          </cell>
          <cell r="M329" t="str">
            <v/>
          </cell>
        </row>
        <row r="330">
          <cell r="A330" t="str">
            <v>schoolComp</v>
          </cell>
          <cell r="K330" t="str">
            <v>none, 1, 2, 3</v>
          </cell>
          <cell r="L330" t="str">
            <v>none, 1, 2, 3</v>
          </cell>
          <cell r="M330" t="str">
            <v/>
          </cell>
        </row>
        <row r="331">
          <cell r="A331" t="str">
            <v>schoolComp</v>
          </cell>
          <cell r="K331" t="str">
            <v>none, 1, 2, 3, 4</v>
          </cell>
          <cell r="L331" t="str">
            <v>none, 1, 2, 3, 4</v>
          </cell>
          <cell r="M331" t="str">
            <v/>
          </cell>
        </row>
        <row r="332">
          <cell r="A332" t="str">
            <v>schoolComp</v>
          </cell>
          <cell r="K332" t="str">
            <v>none, 1, 2, 3, 4, 5</v>
          </cell>
          <cell r="L332" t="str">
            <v>none, 1, 2, 3, 4, 5</v>
          </cell>
          <cell r="M332" t="str">
            <v/>
          </cell>
        </row>
        <row r="333">
          <cell r="A333" t="str">
            <v>schoolComp</v>
          </cell>
          <cell r="K333" t="str">
            <v>none, 1, 2, 3, 4, 5, 6</v>
          </cell>
          <cell r="L333" t="str">
            <v>none, 1, 2, 3, 4, 5, 6</v>
          </cell>
          <cell r="M333" t="str">
            <v/>
          </cell>
        </row>
        <row r="334">
          <cell r="A334" t="str">
            <v>schoolComp</v>
          </cell>
          <cell r="K334" t="str">
            <v>none, 1, 2, 3, 4, 5, 6, 7</v>
          </cell>
          <cell r="L334" t="str">
            <v>none, 1, 2, 3, 4, 5, 6, 7</v>
          </cell>
          <cell r="M334" t="str">
            <v/>
          </cell>
        </row>
        <row r="335">
          <cell r="A335" t="str">
            <v>schoolComp</v>
          </cell>
          <cell r="K335" t="str">
            <v>none, 1, 2, 3, 4, 5, 6, 7, O1</v>
          </cell>
          <cell r="L335" t="str">
            <v>none, 1, 2, 3, 4, 5, 6, 7, O1</v>
          </cell>
          <cell r="M335" t="str">
            <v/>
          </cell>
        </row>
        <row r="336">
          <cell r="A336" t="str">
            <v>schoolComp</v>
          </cell>
          <cell r="K336" t="str">
            <v>none, 1, 2, 3, 4, 5, 6, 7, O1, O2</v>
          </cell>
          <cell r="L336" t="str">
            <v>none, 1, 2, 3, 4, 5, 6, 7, O1, O2</v>
          </cell>
          <cell r="M336" t="str">
            <v/>
          </cell>
        </row>
        <row r="337">
          <cell r="A337" t="str">
            <v>schoolComp</v>
          </cell>
          <cell r="K337" t="str">
            <v>none, 1, 2, 3, 4, 5, 6, 7, O1, O2, O3</v>
          </cell>
          <cell r="L337" t="str">
            <v>none, 1, 2, 3, 4, 5, 6, 7, O1, O2, O3</v>
          </cell>
          <cell r="M337" t="str">
            <v/>
          </cell>
        </row>
        <row r="338">
          <cell r="A338" t="str">
            <v>schoolComp</v>
          </cell>
          <cell r="K338" t="str">
            <v>none, 1, 2, 3, 4, 5, 6, 7, O1, O2, O3, O4</v>
          </cell>
          <cell r="L338" t="str">
            <v>none, 1, 2, 3, 4, 5, 6, 7, O1, O2, O3, O4</v>
          </cell>
          <cell r="M338" t="str">
            <v/>
          </cell>
        </row>
        <row r="339">
          <cell r="A339" t="str">
            <v>schoolComp</v>
          </cell>
          <cell r="K339" t="str">
            <v>none, 1, 2, 3, 4, 5, 6, 7, O1, O2, O3, O4, A1</v>
          </cell>
          <cell r="L339" t="str">
            <v>none, 1, 2, 3, 4, 5, 6, 7, O1, O2, O3, O4, A1</v>
          </cell>
          <cell r="M339" t="str">
            <v/>
          </cell>
        </row>
        <row r="340">
          <cell r="A340" t="str">
            <v>schoolComp</v>
          </cell>
          <cell r="K340" t="str">
            <v>none, 1, 2, 3, 4, 5, 6, 7, O1, O2, O3, O4, A1, A2</v>
          </cell>
          <cell r="L340" t="str">
            <v>none, 1, 2, 3, 4, 5, 6, 7, O1, O2, O3, O4, A1, A2</v>
          </cell>
          <cell r="M340" t="str">
            <v>Last</v>
          </cell>
        </row>
        <row r="341">
          <cell r="A341" t="str">
            <v>schoolComp2</v>
          </cell>
          <cell r="K341" t="str">
            <v>none</v>
          </cell>
          <cell r="L341" t="str">
            <v>none</v>
          </cell>
          <cell r="M341" t="str">
            <v/>
          </cell>
        </row>
        <row r="342">
          <cell r="A342" t="str">
            <v>schoolComp2</v>
          </cell>
          <cell r="K342" t="str">
            <v>none, 1</v>
          </cell>
          <cell r="L342" t="str">
            <v>none, 1</v>
          </cell>
          <cell r="M342" t="str">
            <v/>
          </cell>
        </row>
        <row r="343">
          <cell r="A343" t="str">
            <v>schoolComp2</v>
          </cell>
          <cell r="K343" t="str">
            <v>none, 1, 2</v>
          </cell>
          <cell r="L343" t="str">
            <v>none, 1, 2</v>
          </cell>
          <cell r="M343" t="str">
            <v/>
          </cell>
        </row>
        <row r="344">
          <cell r="A344" t="str">
            <v>schoolComp2</v>
          </cell>
          <cell r="K344" t="str">
            <v>none, 1, 2, 3</v>
          </cell>
          <cell r="L344" t="str">
            <v>none, 1, 2, 3</v>
          </cell>
          <cell r="M344" t="str">
            <v/>
          </cell>
        </row>
        <row r="345">
          <cell r="A345" t="str">
            <v>schoolComp2</v>
          </cell>
          <cell r="K345" t="str">
            <v>none, 1, 2, 3, 4</v>
          </cell>
          <cell r="L345" t="str">
            <v>none, 1, 2, 3, 4</v>
          </cell>
          <cell r="M345" t="str">
            <v/>
          </cell>
        </row>
        <row r="346">
          <cell r="A346" t="str">
            <v>schoolComp2</v>
          </cell>
          <cell r="K346" t="str">
            <v>none, 1, 2, 3, 4, 5</v>
          </cell>
          <cell r="L346" t="str">
            <v>none, 1, 2, 3, 4, 5</v>
          </cell>
          <cell r="M346" t="str">
            <v/>
          </cell>
        </row>
        <row r="347">
          <cell r="A347" t="str">
            <v>schoolComp2</v>
          </cell>
          <cell r="K347" t="str">
            <v>none, 1, 2, 3, 4, 5, 6</v>
          </cell>
          <cell r="L347" t="str">
            <v>none, 1, 2, 3, 4, 5, 6</v>
          </cell>
          <cell r="M347" t="str">
            <v/>
          </cell>
        </row>
        <row r="348">
          <cell r="A348" t="str">
            <v>schoolComp2</v>
          </cell>
          <cell r="K348" t="str">
            <v>none, 1, 2, 3, 4, 5, 6, 7</v>
          </cell>
          <cell r="L348" t="str">
            <v>none, 1, 2, 3, 4, 5, 6, 7</v>
          </cell>
          <cell r="M348" t="str">
            <v/>
          </cell>
        </row>
        <row r="349">
          <cell r="A349" t="str">
            <v>schoolComp2</v>
          </cell>
          <cell r="K349" t="str">
            <v>none, 1, 2, 3, 4, 5, 6, 7, O1</v>
          </cell>
          <cell r="L349" t="str">
            <v>none, 1, 2, 3, 4, 5, 6, 7, O1</v>
          </cell>
          <cell r="M349" t="str">
            <v/>
          </cell>
        </row>
        <row r="350">
          <cell r="A350" t="str">
            <v>schoolComp2</v>
          </cell>
          <cell r="K350" t="str">
            <v>none, 1, 2, 3, 4, 5, 6, 7, O1, O2</v>
          </cell>
          <cell r="L350" t="str">
            <v>none, 1, 2, 3, 4, 5, 6, 7, O1, O2</v>
          </cell>
          <cell r="M350" t="str">
            <v/>
          </cell>
        </row>
        <row r="351">
          <cell r="A351" t="str">
            <v>schoolComp2</v>
          </cell>
          <cell r="K351" t="str">
            <v>none, 1, 2, 3, 4, 5, 6, 7, O1, O2, O3</v>
          </cell>
          <cell r="L351" t="str">
            <v>none, 1, 2, 3, 4, 5, 6, 7, O1, O2, O3</v>
          </cell>
          <cell r="M351" t="str">
            <v/>
          </cell>
        </row>
        <row r="352">
          <cell r="A352" t="str">
            <v>schoolComp2</v>
          </cell>
          <cell r="K352" t="str">
            <v>none, 1, 2, 3, 4, 5, 6, 7, O1, O2, O3, O4</v>
          </cell>
          <cell r="L352" t="str">
            <v>none, 1, 2, 3, 4, 5, 6, 7, O1, O2, O3, O4</v>
          </cell>
          <cell r="M352" t="str">
            <v/>
          </cell>
        </row>
        <row r="353">
          <cell r="A353" t="str">
            <v>schoolComp2</v>
          </cell>
          <cell r="K353" t="str">
            <v>none, 1, 2, 3, 4, 5, 6, 7, O1, O2, O3, O4, A1</v>
          </cell>
          <cell r="L353" t="str">
            <v>none, 1, 2, 3, 4, 5, 6, 7, O1, O2, O3, O4, A1</v>
          </cell>
          <cell r="M353" t="str">
            <v/>
          </cell>
        </row>
        <row r="354">
          <cell r="A354" t="str">
            <v>schoolComp2</v>
          </cell>
          <cell r="K354" t="str">
            <v>none, 1, 2, 3, 4, 5, 6, 7, O1, O2, O3, O4, A1, A2</v>
          </cell>
          <cell r="L354" t="str">
            <v>none, 1, 2, 3, 4, 5, 6, 7, O1, O2, O3, O4, A1, A2</v>
          </cell>
          <cell r="M354" t="str">
            <v/>
          </cell>
        </row>
        <row r="355">
          <cell r="A355" t="str">
            <v>schoolComp2</v>
          </cell>
          <cell r="K355" t="str">
            <v>none, 1, 2, 3, 4, 5, 6, 7, O1, O2, O3, O4, A1, A2, technical after O level</v>
          </cell>
          <cell r="L355" t="str">
            <v>none, 1, 2, 3, 4, 5, 6, 7, O1, O2, O3, O4, A1, A2, technical after O level</v>
          </cell>
          <cell r="M355" t="str">
            <v/>
          </cell>
        </row>
        <row r="356">
          <cell r="A356" t="str">
            <v>schoolComp2</v>
          </cell>
          <cell r="K356" t="str">
            <v>none, 1, 2, 3, 4, 5, 6, 7, O1, O2, O3, O4, A1, A2, technical after O level, technical after A level</v>
          </cell>
          <cell r="L356" t="str">
            <v>none, 1, 2, 3, 4, 5, 6, 7, O1, O2, O3, O4, A1, A2, technical after O level, technical after A level</v>
          </cell>
          <cell r="M356" t="str">
            <v/>
          </cell>
        </row>
        <row r="357">
          <cell r="A357" t="str">
            <v>schoolComp2</v>
          </cell>
          <cell r="K357" t="str">
            <v>none, 1, 2, 3, 4, 5, 6, 7, O1, O2, O3, O4, A1, A2, technical after O level, technical after A level, higher, 1 year</v>
          </cell>
          <cell r="L357" t="str">
            <v>none, 1, 2, 3, 4, 5, 6, 7, O1, O2, O3, O4, A1, A2, technical after O level, technical after A level, higher, 1 year</v>
          </cell>
          <cell r="M357" t="str">
            <v/>
          </cell>
        </row>
        <row r="358">
          <cell r="A358" t="str">
            <v>schoolComp2</v>
          </cell>
          <cell r="K358" t="str">
            <v>none, 1, 2, 3, 4, 5, 6, 7, O1, O2, O3, O4, A1, A2, technical after O level, technical after A level, higher, 1 year, higher, 2 years</v>
          </cell>
          <cell r="L358" t="str">
            <v>none, 1, 2, 3, 4, 5, 6, 7, O1, O2, O3, O4, A1, A2, technical after O level, technical after A level, higher, 1 year, higher, 2 years</v>
          </cell>
          <cell r="M358" t="str">
            <v/>
          </cell>
        </row>
        <row r="359">
          <cell r="A359" t="str">
            <v>schoolComp2</v>
          </cell>
          <cell r="K359" t="str">
            <v>none, 1, 2, 3, 4, 5, 6, 7, O1, O2, O3, O4, A1, A2, technical after O level, technical after A level, higher, 1 year, higher, 2 years, higher, 3 years</v>
          </cell>
          <cell r="L359" t="str">
            <v>none, 1, 2, 3, 4, 5, 6, 7, O1, O2, O3, O4, A1, A2, technical after O level, technical after A level, higher, 1 year, higher, 2 years, higher, 3 years</v>
          </cell>
          <cell r="M359" t="str">
            <v/>
          </cell>
        </row>
        <row r="360">
          <cell r="A360" t="str">
            <v>schoolComp2</v>
          </cell>
          <cell r="K360" t="str">
            <v>none, 1, 2, 3, 4, 5, 6, 7, O1, O2, O3, O4, A1, A2, technical after O level, technical after A level, higher, 1 year, higher, 2 years, higher, 3 years, higher, 4 years</v>
          </cell>
          <cell r="L360" t="str">
            <v>none, 1, 2, 3, 4, 5, 6, 7, O1, O2, O3, O4, A1, A2, technical after O level, technical after A level, higher, 1 year, higher, 2 years, higher, 3 years, higher, 4 years</v>
          </cell>
          <cell r="M360" t="str">
            <v/>
          </cell>
        </row>
        <row r="361">
          <cell r="A361" t="str">
            <v>schoolComp2</v>
          </cell>
          <cell r="K361" t="str">
            <v>none, 1, 2, 3, 4, 5, 6, 7, O1, O2, O3, O4, A1, A2, technical after O level, technical after A level, higher, 1 year, higher, 2 years, higher, 3 years, higher, 4 years, higher, more than 4 years</v>
          </cell>
          <cell r="L361" t="str">
            <v>none, 1, 2, 3, 4, 5, 6, 7, O1, O2, O3, O4, A1, A2, technical after O level, technical after A level, higher, 1 year, higher, 2 years, higher, 3 years, higher, 4 years, higher, more than 4 years</v>
          </cell>
          <cell r="M361" t="str">
            <v>Last</v>
          </cell>
        </row>
        <row r="362">
          <cell r="A362" t="str">
            <v>process</v>
          </cell>
          <cell r="K362" t="str">
            <v>kungoitika kamwechete zvotopfuura</v>
          </cell>
          <cell r="L362" t="str">
            <v>one time event</v>
          </cell>
          <cell r="M362" t="str">
            <v/>
          </cell>
        </row>
        <row r="363">
          <cell r="A363" t="str">
            <v>process</v>
          </cell>
          <cell r="K363" t="str">
            <v>kungoitika kamwechete zvotopfuura, kuitika zvishoma nezvishoma kwechinguva</v>
          </cell>
          <cell r="L363" t="str">
            <v>one time event, unfolded over time</v>
          </cell>
          <cell r="M363" t="str">
            <v/>
          </cell>
        </row>
        <row r="364">
          <cell r="A364" t="str">
            <v>process</v>
          </cell>
          <cell r="K364" t="str">
            <v>kungoitika kamwechete zvotopfuura, kuitika zvishoma nezvishoma kwechinguva, handizive</v>
          </cell>
          <cell r="L364" t="str">
            <v>one time event, unfolded over time, dk</v>
          </cell>
          <cell r="M364" t="str">
            <v>Last</v>
          </cell>
        </row>
        <row r="365">
          <cell r="A365" t="str">
            <v>disclosureDay</v>
          </cell>
          <cell r="K365" t="str">
            <v>zuva iroro risati rasvika</v>
          </cell>
          <cell r="L365" t="str">
            <v>before day</v>
          </cell>
          <cell r="M365" t="str">
            <v/>
          </cell>
        </row>
        <row r="366">
          <cell r="A366" t="str">
            <v>disclosureDay</v>
          </cell>
          <cell r="K366" t="str">
            <v>zuva iroro risati rasvika, zuva racho</v>
          </cell>
          <cell r="L366" t="str">
            <v>before day, on day</v>
          </cell>
          <cell r="M366" t="str">
            <v/>
          </cell>
        </row>
        <row r="367">
          <cell r="A367" t="str">
            <v>disclosureDay</v>
          </cell>
          <cell r="K367" t="str">
            <v>zuva iroro risati rasvika, zuva racho, zuva racho radarika</v>
          </cell>
          <cell r="L367" t="str">
            <v>before day, on day, after day</v>
          </cell>
          <cell r="M367" t="str">
            <v/>
          </cell>
        </row>
        <row r="368">
          <cell r="A368" t="str">
            <v>disclosureDay</v>
          </cell>
          <cell r="K368" t="str">
            <v>zuva iroro risati rasvika, zuva racho, zuva racho radarika, handizive</v>
          </cell>
          <cell r="L368" t="str">
            <v>before day, on day, after day, dk</v>
          </cell>
          <cell r="M368" t="str">
            <v>Last</v>
          </cell>
        </row>
        <row r="369">
          <cell r="A369" t="str">
            <v>disclosureExperience</v>
          </cell>
          <cell r="K369" t="str">
            <v>kwainge kwakaipisisa</v>
          </cell>
          <cell r="L369" t="str">
            <v>very bad</v>
          </cell>
          <cell r="M369" t="str">
            <v/>
          </cell>
        </row>
        <row r="370">
          <cell r="A370" t="str">
            <v>disclosureExperience</v>
          </cell>
          <cell r="K370" t="str">
            <v>kwainge kwakaipisisa, kwainge kwakaipawo</v>
          </cell>
          <cell r="L370" t="str">
            <v>very bad, somewhat bad</v>
          </cell>
          <cell r="M370" t="str">
            <v/>
          </cell>
        </row>
        <row r="371">
          <cell r="A371" t="str">
            <v>disclosureExperience</v>
          </cell>
          <cell r="K371" t="str">
            <v>kwainge kwakaipisisa, kwainge kwakaipawo, kwainge kwakanakawo</v>
          </cell>
          <cell r="L371" t="str">
            <v>very bad, somewhat bad, somewhat good</v>
          </cell>
          <cell r="M371" t="str">
            <v/>
          </cell>
        </row>
        <row r="372">
          <cell r="A372" t="str">
            <v>disclosureExperience</v>
          </cell>
          <cell r="K372" t="str">
            <v>kwainge kwakaipisisa, kwainge kwakaipawo, kwainge kwakanakawo, kwainge kwakanakisisa</v>
          </cell>
          <cell r="L372" t="str">
            <v>very bad, somewhat bad, somewhat good, very good</v>
          </cell>
          <cell r="M372" t="str">
            <v/>
          </cell>
        </row>
        <row r="373">
          <cell r="A373" t="str">
            <v>disclosureExperience</v>
          </cell>
          <cell r="K373" t="str">
            <v>kwainge kwakaipisisa, kwainge kwakaipawo, kwainge kwakanakawo, kwainge kwakanakisisa, handizive</v>
          </cell>
          <cell r="L373" t="str">
            <v>very bad, somewhat bad, somewhat good, very good, dk</v>
          </cell>
          <cell r="M373" t="str">
            <v>Last</v>
          </cell>
        </row>
        <row r="374">
          <cell r="A374" t="str">
            <v>reaction</v>
          </cell>
          <cell r="K374" t="str">
            <v>zvakanyanya</v>
          </cell>
          <cell r="L374" t="str">
            <v>a lot</v>
          </cell>
          <cell r="M374" t="str">
            <v/>
          </cell>
        </row>
        <row r="375">
          <cell r="A375" t="str">
            <v>reaction</v>
          </cell>
          <cell r="K375" t="str">
            <v>zvakanyanya, zvakanyanyawo</v>
          </cell>
          <cell r="L375" t="str">
            <v>a lot, somewhat</v>
          </cell>
          <cell r="M375" t="str">
            <v/>
          </cell>
        </row>
        <row r="376">
          <cell r="A376" t="str">
            <v>reaction</v>
          </cell>
          <cell r="K376" t="str">
            <v>zvakanyanya, zvakanyanyawo, zvisina kunyanya</v>
          </cell>
          <cell r="L376" t="str">
            <v>a lot, somewhat, not very much</v>
          </cell>
          <cell r="M376" t="str">
            <v/>
          </cell>
        </row>
        <row r="377">
          <cell r="A377" t="str">
            <v>reaction</v>
          </cell>
          <cell r="K377" t="str">
            <v>zvakanyanya, zvakanyanyawo, zvisina kunyanya, kwete zvachose</v>
          </cell>
          <cell r="L377" t="str">
            <v>a lot, somewhat, not very much, not at all</v>
          </cell>
          <cell r="M377" t="str">
            <v/>
          </cell>
        </row>
        <row r="378">
          <cell r="A378" t="str">
            <v>reaction</v>
          </cell>
          <cell r="K378" t="str">
            <v>zvakanyanya, zvakanyanyawo, zvisina kunyanya, kwete zvachose, handizive</v>
          </cell>
          <cell r="L378" t="str">
            <v>a lot, somewhat, not very much, not at all, dk</v>
          </cell>
          <cell r="M378" t="str">
            <v>Last</v>
          </cell>
        </row>
        <row r="379">
          <cell r="A379" t="str">
            <v>reactionTime</v>
          </cell>
          <cell r="K379" t="str">
            <v>kasingasvike zuva rimwe chete</v>
          </cell>
          <cell r="L379" t="str">
            <v>less than one day</v>
          </cell>
          <cell r="M379" t="str">
            <v/>
          </cell>
        </row>
        <row r="380">
          <cell r="A380" t="str">
            <v>reactionTime</v>
          </cell>
          <cell r="K380" t="str">
            <v>kasingasvike zuva rimwe chete, zuva rimwe kana mazuva maviri</v>
          </cell>
          <cell r="L380" t="str">
            <v>less than one day, 1-2 days</v>
          </cell>
          <cell r="M380" t="str">
            <v/>
          </cell>
        </row>
        <row r="381">
          <cell r="A381" t="str">
            <v>reactionTime</v>
          </cell>
          <cell r="K381" t="str">
            <v>kasingasvike zuva rimwe chete, zuva rimwe kana mazuva maviri, svondo rimwe chete</v>
          </cell>
          <cell r="L381" t="str">
            <v>less than one day, 1-2 days, a week</v>
          </cell>
          <cell r="M381" t="str">
            <v/>
          </cell>
        </row>
        <row r="382">
          <cell r="A382" t="str">
            <v>reactionTime</v>
          </cell>
          <cell r="K382" t="str">
            <v>kasingasvike zuva rimwe chete, zuva rimwe kana mazuva maviri, svondo rimwe chete, kudarika svondo rimwe chete</v>
          </cell>
          <cell r="L382" t="str">
            <v>less than one day, 1-2 days, a week, more than a week</v>
          </cell>
          <cell r="M382" t="str">
            <v/>
          </cell>
        </row>
        <row r="383">
          <cell r="A383" t="str">
            <v>reactionTime</v>
          </cell>
          <cell r="K383" t="str">
            <v>kasingasvike zuva rimwe chete, zuva rimwe kana mazuva maviri, svondo rimwe chete, kudarika svondo rimwe chete, mwedzi mumwe chete</v>
          </cell>
          <cell r="L383" t="str">
            <v>less than one day, 1-2 days, a week, more than a week, a month</v>
          </cell>
          <cell r="M383" t="str">
            <v/>
          </cell>
        </row>
        <row r="384">
          <cell r="A384" t="str">
            <v>reactionTime</v>
          </cell>
          <cell r="K384" t="str">
            <v>kasingasvike zuva rimwe chete, zuva rimwe kana mazuva maviri, svondo rimwe chete, kudarika svondo rimwe chete, mwedzi mumwe chete, kudarika mwedzi mumwe chete</v>
          </cell>
          <cell r="L384" t="str">
            <v>less than one day, 1-2 days, a week, more than a week, a month, more than a month</v>
          </cell>
          <cell r="M384" t="str">
            <v/>
          </cell>
        </row>
        <row r="385">
          <cell r="A385" t="str">
            <v>reactionTime</v>
          </cell>
          <cell r="K385" t="str">
            <v>kasingasvike zuva rimwe chete, zuva rimwe kana mazuva maviri, svondo rimwe chete, kudarika svondo rimwe chete, mwedzi mumwe chete, kudarika mwedzi mumwe chete, achiri kunzwa izvi</v>
          </cell>
          <cell r="L385" t="str">
            <v>less than one day, 1-2 days, a week, more than a week, a month, more than a month, still feels this way</v>
          </cell>
          <cell r="M385" t="str">
            <v/>
          </cell>
        </row>
        <row r="386">
          <cell r="A386" t="str">
            <v>reactionTime</v>
          </cell>
          <cell r="K386" t="str">
            <v>kasingasvike zuva rimwe chete, zuva rimwe kana mazuva maviri, svondo rimwe chete, kudarika svondo rimwe chete, mwedzi mumwe chete, kudarika mwedzi mumwe chete, achiri kunzwa izvi, handizive</v>
          </cell>
          <cell r="L386" t="str">
            <v>less than one day, 1-2 days, a week, more than a week, a month, more than a month, still feels this way, dk</v>
          </cell>
          <cell r="M386" t="str">
            <v>Last</v>
          </cell>
        </row>
        <row r="387">
          <cell r="A387" t="str">
            <v>acceptTime</v>
          </cell>
          <cell r="K387" t="str">
            <v>kasingasvike zuva rimwe chete</v>
          </cell>
          <cell r="L387" t="str">
            <v>less than one day</v>
          </cell>
          <cell r="M387" t="str">
            <v/>
          </cell>
        </row>
        <row r="388">
          <cell r="A388" t="str">
            <v>acceptTime</v>
          </cell>
          <cell r="K388" t="str">
            <v>kasingasvike zuva rimwe chete, zuva rimwe kana mazuva maviri</v>
          </cell>
          <cell r="L388" t="str">
            <v>less than one day, 1-2 days</v>
          </cell>
          <cell r="M388" t="str">
            <v/>
          </cell>
        </row>
        <row r="389">
          <cell r="A389" t="str">
            <v>acceptTime</v>
          </cell>
          <cell r="K389" t="str">
            <v>kasingasvike zuva rimwe chete, zuva rimwe kana mazuva maviri, svondo rimwe chete</v>
          </cell>
          <cell r="L389" t="str">
            <v>less than one day, 1-2 days, a week</v>
          </cell>
          <cell r="M389" t="str">
            <v/>
          </cell>
        </row>
        <row r="390">
          <cell r="A390" t="str">
            <v>acceptTime</v>
          </cell>
          <cell r="K390" t="str">
            <v>kasingasvike zuva rimwe chete, zuva rimwe kana mazuva maviri, svondo rimwe chete, kudarika svondo rimwe chete</v>
          </cell>
          <cell r="L390" t="str">
            <v>less than one day, 1-2 days, a week, more than a week</v>
          </cell>
          <cell r="M390" t="str">
            <v/>
          </cell>
        </row>
        <row r="391">
          <cell r="A391" t="str">
            <v>acceptTime</v>
          </cell>
          <cell r="K391" t="str">
            <v>kasingasvike zuva rimwe chete, zuva rimwe kana mazuva maviri, svondo rimwe chete, kudarika svondo rimwe chete, mwedzi mumwe chete</v>
          </cell>
          <cell r="L391" t="str">
            <v>less than one day, 1-2 days, a week, more than a week, a month</v>
          </cell>
          <cell r="M391" t="str">
            <v/>
          </cell>
        </row>
        <row r="392">
          <cell r="A392" t="str">
            <v>acceptTime</v>
          </cell>
          <cell r="K392" t="str">
            <v>kasingasvike zuva rimwe chete, zuva rimwe kana mazuva maviri, svondo rimwe chete, kudarika svondo rimwe chete, mwedzi mumwe chete, kudarika mwedzi mumwe chete</v>
          </cell>
          <cell r="L392" t="str">
            <v>less than one day, 1-2 days, a week, more than a week, a month, more than a month</v>
          </cell>
          <cell r="M392" t="str">
            <v/>
          </cell>
        </row>
        <row r="393">
          <cell r="A393" t="str">
            <v>acceptTime</v>
          </cell>
          <cell r="K393" t="str">
            <v>kasingasvike zuva rimwe chete, zuva rimwe kana mazuva maviri, svondo rimwe chete, kudarika svondo rimwe chete, mwedzi mumwe chete, kudarika mwedzi mumwe chete, handizive</v>
          </cell>
          <cell r="L393" t="str">
            <v>less than one day, 1-2 days, a week, more than a week, a month, more than a month, dk</v>
          </cell>
          <cell r="M393" t="str">
            <v>Last</v>
          </cell>
        </row>
        <row r="394">
          <cell r="A394" t="str">
            <v>adherence</v>
          </cell>
          <cell r="K394" t="str">
            <v>zvakashata</v>
          </cell>
          <cell r="L394" t="str">
            <v>worse</v>
          </cell>
          <cell r="M394" t="str">
            <v/>
          </cell>
        </row>
        <row r="395">
          <cell r="A395" t="str">
            <v>adherence</v>
          </cell>
          <cell r="K395" t="str">
            <v>zvakashata, zviri nani</v>
          </cell>
          <cell r="L395" t="str">
            <v>worse, better</v>
          </cell>
          <cell r="M395" t="str">
            <v/>
          </cell>
        </row>
        <row r="396">
          <cell r="A396" t="str">
            <v>adherence</v>
          </cell>
          <cell r="K396" t="str">
            <v>zvakashata, zviri nani, zvimwe chete</v>
          </cell>
          <cell r="L396" t="str">
            <v>worse, better, same</v>
          </cell>
          <cell r="M396" t="str">
            <v/>
          </cell>
        </row>
        <row r="397">
          <cell r="A397" t="str">
            <v>adherence</v>
          </cell>
          <cell r="K397" t="str">
            <v>zvakashata, zviri nani, zvimwe chete, handizive</v>
          </cell>
          <cell r="L397" t="str">
            <v>worse, better, same, dk</v>
          </cell>
          <cell r="M397" t="str">
            <v>Last</v>
          </cell>
        </row>
        <row r="398">
          <cell r="A398" t="str">
            <v>goodAge</v>
          </cell>
          <cell r="K398" t="str">
            <v>Zera rakanaka</v>
          </cell>
          <cell r="L398" t="str">
            <v>good age</v>
          </cell>
          <cell r="M398" t="str">
            <v/>
          </cell>
        </row>
        <row r="399">
          <cell r="A399" t="str">
            <v>goodAge</v>
          </cell>
          <cell r="K399" t="str">
            <v>Zera rakanaka, ndaifanirwa kunge ndakakurumidza kumuudza paamire paHIV</v>
          </cell>
          <cell r="L399" t="str">
            <v>good age, should have disclosed sooner</v>
          </cell>
          <cell r="M399" t="str">
            <v/>
          </cell>
        </row>
        <row r="400">
          <cell r="A400" t="str">
            <v>goodAge</v>
          </cell>
          <cell r="K400" t="str">
            <v>Zera rakanaka, ndaifanirwa kunge ndakakurumidza kumuudza paamire paHIV, ndaifanirwa kumira kusvikira mwana ati kurei</v>
          </cell>
          <cell r="L400" t="str">
            <v>good age, should have disclosed sooner, should have waited until child was older</v>
          </cell>
          <cell r="M400" t="str">
            <v/>
          </cell>
        </row>
        <row r="401">
          <cell r="A401" t="str">
            <v>goodAge</v>
          </cell>
          <cell r="K401" t="str">
            <v>Zera rakanaka, ndaifanirwa kunge ndakakurumidza kumuudza paamire paHIV, ndaifanirwa kumira kusvikira mwana ati kurei, handizive</v>
          </cell>
          <cell r="L401" t="str">
            <v>good age, should have disclosed sooner, should have waited until child was older, dk</v>
          </cell>
          <cell r="M401" t="str">
            <v>Last</v>
          </cell>
        </row>
        <row r="402">
          <cell r="A402" t="str">
            <v>phq99</v>
          </cell>
          <cell r="K402" t="str">
            <v>yes</v>
          </cell>
          <cell r="L402" t="str">
            <v>yes</v>
          </cell>
          <cell r="M402" t="str">
            <v/>
          </cell>
        </row>
        <row r="403">
          <cell r="A403" t="str">
            <v>phq99</v>
          </cell>
          <cell r="K403" t="str">
            <v>yes, no</v>
          </cell>
          <cell r="L403" t="str">
            <v>yes, no</v>
          </cell>
          <cell r="M403" t="str">
            <v/>
          </cell>
        </row>
        <row r="404">
          <cell r="A404" t="str">
            <v>phq99</v>
          </cell>
          <cell r="K404" t="str">
            <v>yes, no, I misspoke</v>
          </cell>
          <cell r="L404" t="str">
            <v>yes, no, I misspoke</v>
          </cell>
          <cell r="M404" t="str">
            <v>Last</v>
          </cell>
        </row>
        <row r="405">
          <cell r="A405" t="str">
            <v>replaceRel</v>
          </cell>
          <cell r="K405" t="str">
            <v>son or daughter (biological)</v>
          </cell>
          <cell r="L405" t="str">
            <v>son or daughter (biological)</v>
          </cell>
          <cell r="M405" t="str">
            <v/>
          </cell>
        </row>
        <row r="406">
          <cell r="A406" t="str">
            <v>replaceRel</v>
          </cell>
          <cell r="K406" t="str">
            <v>son or daughter (biological), son or daughter (in law)</v>
          </cell>
          <cell r="L406" t="str">
            <v>son or daughter (biological), son or daughter (in law)</v>
          </cell>
          <cell r="M406" t="str">
            <v/>
          </cell>
        </row>
        <row r="407">
          <cell r="A407" t="str">
            <v>replaceRel</v>
          </cell>
          <cell r="K407" t="str">
            <v>son or daughter (biological), son or daughter (in law), adopted_foster_step</v>
          </cell>
          <cell r="L407" t="str">
            <v>son or daughter (biological), son or daughter (in law), adopted_foster_step</v>
          </cell>
          <cell r="M407" t="str">
            <v/>
          </cell>
        </row>
        <row r="408">
          <cell r="A408" t="str">
            <v>replaceRel</v>
          </cell>
          <cell r="K408" t="str">
            <v>son or daughter (biological), son or daughter (in law), adopted_foster_step, grandchild</v>
          </cell>
          <cell r="L408" t="str">
            <v>son or daughter (biological), son or daughter (in law), adopted_foster_step, grandchild</v>
          </cell>
          <cell r="M408" t="str">
            <v/>
          </cell>
        </row>
        <row r="409">
          <cell r="A409" t="str">
            <v>replaceRel</v>
          </cell>
          <cell r="K409" t="str">
            <v>son or daughter (biological), son or daughter (in law), adopted_foster_step, grandchild, brother or sister</v>
          </cell>
          <cell r="L409" t="str">
            <v>son or daughter (biological), son or daughter (in law), adopted_foster_step, grandchild, brother or sister</v>
          </cell>
          <cell r="M409" t="str">
            <v/>
          </cell>
        </row>
        <row r="410">
          <cell r="A410" t="str">
            <v>replaceRel</v>
          </cell>
          <cell r="K410" t="str">
            <v>son or daughter (biological), son or daughter (in law), adopted_foster_step, grandchild, brother or sister, other relative</v>
          </cell>
          <cell r="L410" t="str">
            <v>son or daughter (biological), son or daughter (in law), adopted_foster_step, grandchild, brother or sister, other relative</v>
          </cell>
          <cell r="M410" t="str">
            <v/>
          </cell>
        </row>
        <row r="411">
          <cell r="A411" t="str">
            <v>replaceRel</v>
          </cell>
          <cell r="K411" t="str">
            <v>son or daughter (biological), son or daughter (in law), adopted_foster_step, grandchild, brother or sister, other relative, not related</v>
          </cell>
          <cell r="L411" t="str">
            <v>son or daughter (biological), son or daughter (in law), adopted_foster_step, grandchild, brother or sister, other relative, not related</v>
          </cell>
          <cell r="M411" t="str">
            <v>Last</v>
          </cell>
        </row>
        <row r="412">
          <cell r="A412" t="str">
            <v>noTime</v>
          </cell>
          <cell r="K412" t="str">
            <v>Yes, the caregiver had no time to prepare child</v>
          </cell>
          <cell r="L412" t="str">
            <v>Yes, the caregiver had no time to prepare child</v>
          </cell>
          <cell r="M412" t="str">
            <v>Last</v>
          </cell>
        </row>
        <row r="413">
          <cell r="A413" t="str">
            <v>learnedHIV</v>
          </cell>
          <cell r="K413" t="str">
            <v>Yes, child learned on same day I learned</v>
          </cell>
          <cell r="L413" t="str">
            <v>Yes, child learned on same day I learned</v>
          </cell>
          <cell r="M413" t="str">
            <v/>
          </cell>
        </row>
        <row r="414">
          <cell r="A414" t="str">
            <v>learnedHIV</v>
          </cell>
          <cell r="K414" t="str">
            <v>Yes, child learned on same day I learned, No, I learned BEFORE child</v>
          </cell>
          <cell r="L414" t="str">
            <v>Yes, child learned on same day I learned, No, I learned BEFORE child</v>
          </cell>
          <cell r="M414" t="str">
            <v/>
          </cell>
        </row>
        <row r="415">
          <cell r="A415" t="str">
            <v>learnedHIV</v>
          </cell>
          <cell r="K415" t="str">
            <v>Yes, child learned on same day I learned, No, I learned BEFORE child, [[No, I learned AFTER child]]</v>
          </cell>
          <cell r="L415" t="str">
            <v>Yes, child learned on same day I learned, No, I learned BEFORE child, [[No, I learned AFTER child]]</v>
          </cell>
          <cell r="M415" t="str">
            <v>Last</v>
          </cell>
        </row>
        <row r="416">
          <cell r="A416" t="str">
            <v>care</v>
          </cell>
        </row>
        <row r="417">
          <cell r="A417" t="str">
            <v>care</v>
          </cell>
        </row>
        <row r="418">
          <cell r="A418" t="str">
            <v>care</v>
          </cell>
        </row>
        <row r="419">
          <cell r="A419" t="str">
            <v>care</v>
          </cell>
        </row>
        <row r="420">
          <cell r="A420" t="str">
            <v>care</v>
          </cell>
        </row>
        <row r="421">
          <cell r="A421" t="str">
            <v>care</v>
          </cell>
        </row>
        <row r="422">
          <cell r="A422" t="str">
            <v>care</v>
          </cell>
        </row>
        <row r="423">
          <cell r="A423" t="str">
            <v>care</v>
          </cell>
        </row>
        <row r="424">
          <cell r="A424" t="str">
            <v>care</v>
          </cell>
        </row>
        <row r="425">
          <cell r="A425" t="str">
            <v>care</v>
          </cell>
        </row>
        <row r="426">
          <cell r="A426" t="str">
            <v>care</v>
          </cell>
        </row>
        <row r="427">
          <cell r="A427" t="str">
            <v>care</v>
          </cell>
        </row>
        <row r="428">
          <cell r="A428" t="str">
            <v>care</v>
          </cell>
        </row>
        <row r="429">
          <cell r="A429" t="str">
            <v>care</v>
          </cell>
        </row>
        <row r="430">
          <cell r="A430" t="str">
            <v>care</v>
          </cell>
        </row>
        <row r="431">
          <cell r="A431" t="str">
            <v>care</v>
          </cell>
        </row>
        <row r="432">
          <cell r="A432" t="str">
            <v>care</v>
          </cell>
        </row>
        <row r="433">
          <cell r="A433" t="str">
            <v>care</v>
          </cell>
        </row>
        <row r="434">
          <cell r="A434" t="str">
            <v>care</v>
          </cell>
        </row>
        <row r="435">
          <cell r="A435" t="str">
            <v>care</v>
          </cell>
        </row>
        <row r="436">
          <cell r="A436" t="str">
            <v>care</v>
          </cell>
        </row>
        <row r="437">
          <cell r="A437" t="str">
            <v>care</v>
          </cell>
        </row>
        <row r="438">
          <cell r="A438" t="str">
            <v>care</v>
          </cell>
        </row>
        <row r="439">
          <cell r="A439" t="str">
            <v>care</v>
          </cell>
        </row>
        <row r="440">
          <cell r="A440" t="str">
            <v>care</v>
          </cell>
        </row>
        <row r="441">
          <cell r="A441" t="str">
            <v>care</v>
          </cell>
        </row>
        <row r="442">
          <cell r="A442" t="str">
            <v>care</v>
          </cell>
        </row>
        <row r="443">
          <cell r="A443" t="str">
            <v>care</v>
          </cell>
        </row>
        <row r="444">
          <cell r="A444" t="str">
            <v>care</v>
          </cell>
        </row>
        <row r="445">
          <cell r="A445" t="str">
            <v>care</v>
          </cell>
        </row>
        <row r="446">
          <cell r="A446" t="str">
            <v>care</v>
          </cell>
        </row>
        <row r="447">
          <cell r="A447" t="str">
            <v>care</v>
          </cell>
        </row>
        <row r="448">
          <cell r="A448" t="str">
            <v>care</v>
          </cell>
        </row>
        <row r="449">
          <cell r="A449" t="str">
            <v>care</v>
          </cell>
        </row>
        <row r="450">
          <cell r="A450" t="str">
            <v>care</v>
          </cell>
        </row>
        <row r="451">
          <cell r="A451" t="str">
            <v>care</v>
          </cell>
        </row>
        <row r="452">
          <cell r="A452" t="str">
            <v>care</v>
          </cell>
        </row>
        <row r="453">
          <cell r="A453" t="str">
            <v>care</v>
          </cell>
        </row>
        <row r="454">
          <cell r="A454" t="str">
            <v>care</v>
          </cell>
        </row>
        <row r="455">
          <cell r="A455" t="str">
            <v>care</v>
          </cell>
        </row>
        <row r="456">
          <cell r="A456" t="str">
            <v>care</v>
          </cell>
        </row>
        <row r="457">
          <cell r="A457" t="str">
            <v>care</v>
          </cell>
        </row>
        <row r="458">
          <cell r="A458" t="str">
            <v>care</v>
          </cell>
        </row>
        <row r="459">
          <cell r="A459" t="str">
            <v>care</v>
          </cell>
        </row>
        <row r="460">
          <cell r="A460" t="str">
            <v>care</v>
          </cell>
        </row>
        <row r="461">
          <cell r="A461" t="str">
            <v>care</v>
          </cell>
        </row>
        <row r="462">
          <cell r="A462" t="str">
            <v>care</v>
          </cell>
        </row>
        <row r="463">
          <cell r="A463" t="str">
            <v>care</v>
          </cell>
        </row>
        <row r="464">
          <cell r="A464" t="str">
            <v>care</v>
          </cell>
        </row>
        <row r="465">
          <cell r="A465" t="str">
            <v>care</v>
          </cell>
        </row>
        <row r="466">
          <cell r="A466" t="str">
            <v>care</v>
          </cell>
        </row>
        <row r="467">
          <cell r="A467" t="str">
            <v>care</v>
          </cell>
        </row>
        <row r="468">
          <cell r="A468" t="str">
            <v>care</v>
          </cell>
        </row>
        <row r="469">
          <cell r="A469" t="str">
            <v>care</v>
          </cell>
        </row>
        <row r="470">
          <cell r="A470" t="str">
            <v>care</v>
          </cell>
        </row>
        <row r="471">
          <cell r="A471" t="str">
            <v>care</v>
          </cell>
        </row>
        <row r="472">
          <cell r="A472" t="str">
            <v>care</v>
          </cell>
        </row>
        <row r="473">
          <cell r="A473" t="str">
            <v>care</v>
          </cell>
        </row>
        <row r="474">
          <cell r="A474" t="str">
            <v>care</v>
          </cell>
        </row>
        <row r="475">
          <cell r="A475" t="str">
            <v>care</v>
          </cell>
        </row>
        <row r="476">
          <cell r="A476" t="str">
            <v>care</v>
          </cell>
        </row>
        <row r="477">
          <cell r="A477" t="str">
            <v>care</v>
          </cell>
        </row>
        <row r="478">
          <cell r="A478" t="str">
            <v>care</v>
          </cell>
        </row>
        <row r="479">
          <cell r="A479" t="str">
            <v>care</v>
          </cell>
        </row>
        <row r="480">
          <cell r="A480" t="str">
            <v>care</v>
          </cell>
        </row>
        <row r="481">
          <cell r="A481" t="str">
            <v>care</v>
          </cell>
        </row>
        <row r="482">
          <cell r="A482" t="str">
            <v>care</v>
          </cell>
        </row>
        <row r="483">
          <cell r="A483" t="str">
            <v>care</v>
          </cell>
        </row>
        <row r="484">
          <cell r="A484" t="str">
            <v>care</v>
          </cell>
        </row>
        <row r="485">
          <cell r="A485" t="str">
            <v>care</v>
          </cell>
        </row>
        <row r="486">
          <cell r="A486" t="str">
            <v>care</v>
          </cell>
        </row>
        <row r="487">
          <cell r="A487" t="str">
            <v>care</v>
          </cell>
        </row>
        <row r="488">
          <cell r="A488" t="str">
            <v>care</v>
          </cell>
        </row>
        <row r="489">
          <cell r="A489" t="str">
            <v>care</v>
          </cell>
        </row>
        <row r="490">
          <cell r="A490" t="str">
            <v>care</v>
          </cell>
        </row>
        <row r="491">
          <cell r="A491" t="str">
            <v>care</v>
          </cell>
        </row>
        <row r="492">
          <cell r="A492" t="str">
            <v>care</v>
          </cell>
        </row>
        <row r="493">
          <cell r="A493" t="str">
            <v>care</v>
          </cell>
        </row>
        <row r="494">
          <cell r="A494" t="str">
            <v>care</v>
          </cell>
        </row>
        <row r="495">
          <cell r="A495" t="str">
            <v>care</v>
          </cell>
        </row>
        <row r="496">
          <cell r="A496" t="str">
            <v>care</v>
          </cell>
        </row>
        <row r="497">
          <cell r="A497" t="str">
            <v>care</v>
          </cell>
        </row>
        <row r="498">
          <cell r="A498" t="str">
            <v>care</v>
          </cell>
        </row>
        <row r="499">
          <cell r="A499" t="str">
            <v>care</v>
          </cell>
        </row>
        <row r="500">
          <cell r="A500" t="str">
            <v>care</v>
          </cell>
        </row>
        <row r="501">
          <cell r="A501" t="str">
            <v>care</v>
          </cell>
        </row>
        <row r="502">
          <cell r="A502" t="str">
            <v>care</v>
          </cell>
        </row>
        <row r="503">
          <cell r="A503" t="str">
            <v>care</v>
          </cell>
        </row>
        <row r="504">
          <cell r="A504" t="str">
            <v>care</v>
          </cell>
        </row>
        <row r="505">
          <cell r="A505" t="str">
            <v>care</v>
          </cell>
        </row>
        <row r="506">
          <cell r="A506" t="str">
            <v>care</v>
          </cell>
        </row>
        <row r="507">
          <cell r="A507" t="str">
            <v>care</v>
          </cell>
        </row>
        <row r="508">
          <cell r="A508" t="str">
            <v>care</v>
          </cell>
        </row>
        <row r="509">
          <cell r="A509" t="str">
            <v>care</v>
          </cell>
        </row>
        <row r="510">
          <cell r="A510" t="str">
            <v>care</v>
          </cell>
        </row>
        <row r="511">
          <cell r="A511" t="str">
            <v>care</v>
          </cell>
        </row>
        <row r="512">
          <cell r="A512" t="str">
            <v>care</v>
          </cell>
        </row>
        <row r="513">
          <cell r="A513" t="str">
            <v>care</v>
          </cell>
        </row>
        <row r="514">
          <cell r="A514" t="str">
            <v>care</v>
          </cell>
        </row>
        <row r="515">
          <cell r="A515" t="str">
            <v>care</v>
          </cell>
        </row>
        <row r="516">
          <cell r="A516" t="str">
            <v>care</v>
          </cell>
        </row>
        <row r="517">
          <cell r="A517" t="str">
            <v>care</v>
          </cell>
        </row>
        <row r="518">
          <cell r="A518" t="str">
            <v>care</v>
          </cell>
        </row>
        <row r="519">
          <cell r="A519" t="str">
            <v>care</v>
          </cell>
        </row>
        <row r="520">
          <cell r="A520" t="str">
            <v>care</v>
          </cell>
        </row>
        <row r="521">
          <cell r="A521" t="str">
            <v>care</v>
          </cell>
        </row>
        <row r="522">
          <cell r="A522" t="str">
            <v>care</v>
          </cell>
        </row>
        <row r="523">
          <cell r="A523" t="str">
            <v>care</v>
          </cell>
        </row>
        <row r="524">
          <cell r="A524" t="str">
            <v>care</v>
          </cell>
        </row>
        <row r="525">
          <cell r="A525" t="str">
            <v>care</v>
          </cell>
        </row>
        <row r="526">
          <cell r="A526" t="str">
            <v>care</v>
          </cell>
        </row>
        <row r="527">
          <cell r="A527" t="str">
            <v>care</v>
          </cell>
        </row>
        <row r="528">
          <cell r="A528" t="str">
            <v>care</v>
          </cell>
        </row>
        <row r="529">
          <cell r="A529" t="str">
            <v>care</v>
          </cell>
        </row>
        <row r="530">
          <cell r="A530" t="str">
            <v>care</v>
          </cell>
        </row>
        <row r="531">
          <cell r="A531" t="str">
            <v>care</v>
          </cell>
        </row>
        <row r="532">
          <cell r="A532" t="str">
            <v>care</v>
          </cell>
        </row>
        <row r="533">
          <cell r="A533" t="str">
            <v>care</v>
          </cell>
        </row>
        <row r="534">
          <cell r="A534" t="str">
            <v>care</v>
          </cell>
        </row>
        <row r="535">
          <cell r="A535" t="str">
            <v>care</v>
          </cell>
        </row>
        <row r="536">
          <cell r="A536" t="str">
            <v>care</v>
          </cell>
        </row>
        <row r="537">
          <cell r="A537" t="str">
            <v>care</v>
          </cell>
        </row>
        <row r="538">
          <cell r="A538" t="str">
            <v>care</v>
          </cell>
        </row>
        <row r="539">
          <cell r="A539" t="str">
            <v>doesKnowWhen</v>
          </cell>
        </row>
        <row r="540">
          <cell r="A540" t="str">
            <v>doesKnowWhen</v>
          </cell>
        </row>
        <row r="541">
          <cell r="A541" t="str">
            <v>doesKnowWhen</v>
          </cell>
        </row>
        <row r="542">
          <cell r="A542" t="str">
            <v>doesKnowWhen</v>
          </cell>
        </row>
        <row r="543">
          <cell r="A543" t="str">
            <v>doesKnowWhen</v>
          </cell>
        </row>
        <row r="544">
          <cell r="A544" t="str">
            <v>doesKnowWhen</v>
          </cell>
        </row>
        <row r="545">
          <cell r="A545" t="str">
            <v>cName</v>
          </cell>
        </row>
        <row r="546">
          <cell r="A546" t="str">
            <v>cName</v>
          </cell>
        </row>
        <row r="547">
          <cell r="A547" t="str">
            <v>cName</v>
          </cell>
        </row>
        <row r="548">
          <cell r="A548" t="str">
            <v>cName</v>
          </cell>
        </row>
        <row r="549">
          <cell r="A549" t="str">
            <v>cName</v>
          </cell>
        </row>
        <row r="550">
          <cell r="A550" t="str">
            <v>cName</v>
          </cell>
        </row>
        <row r="551">
          <cell r="A551" t="str">
            <v>cName</v>
          </cell>
        </row>
        <row r="552">
          <cell r="A552" t="str">
            <v>cName</v>
          </cell>
        </row>
        <row r="553">
          <cell r="A553" t="str">
            <v>cName</v>
          </cell>
        </row>
        <row r="554">
          <cell r="A554" t="str">
            <v>cName</v>
          </cell>
        </row>
        <row r="555">
          <cell r="A555" t="str">
            <v>cName</v>
          </cell>
        </row>
        <row r="556">
          <cell r="A556" t="str">
            <v>cName</v>
          </cell>
        </row>
        <row r="557">
          <cell r="A557" t="str">
            <v>cName</v>
          </cell>
        </row>
        <row r="558">
          <cell r="A558" t="str">
            <v>cName</v>
          </cell>
        </row>
        <row r="559">
          <cell r="A559" t="str">
            <v>cName</v>
          </cell>
        </row>
        <row r="560">
          <cell r="A560" t="str">
            <v>cName</v>
          </cell>
        </row>
        <row r="561">
          <cell r="A561" t="str">
            <v>cName</v>
          </cell>
        </row>
        <row r="562">
          <cell r="A562" t="str">
            <v>cName</v>
          </cell>
        </row>
        <row r="563">
          <cell r="A563" t="str">
            <v>cName</v>
          </cell>
        </row>
        <row r="564">
          <cell r="A564" t="str">
            <v>cName</v>
          </cell>
        </row>
        <row r="565">
          <cell r="A565" t="str">
            <v>cName</v>
          </cell>
        </row>
        <row r="566">
          <cell r="A566" t="str">
            <v>cName</v>
          </cell>
        </row>
        <row r="567">
          <cell r="A567" t="str">
            <v>cName</v>
          </cell>
        </row>
        <row r="568">
          <cell r="A568" t="str">
            <v>cName</v>
          </cell>
        </row>
        <row r="569">
          <cell r="A569" t="str">
            <v>cName</v>
          </cell>
        </row>
        <row r="570">
          <cell r="A570" t="str">
            <v>cName</v>
          </cell>
        </row>
        <row r="571">
          <cell r="A571" t="str">
            <v>cName</v>
          </cell>
        </row>
        <row r="572">
          <cell r="A572" t="str">
            <v>cName</v>
          </cell>
        </row>
        <row r="573">
          <cell r="A573" t="str">
            <v>cName</v>
          </cell>
        </row>
        <row r="574">
          <cell r="A574" t="str">
            <v>cName</v>
          </cell>
        </row>
        <row r="575">
          <cell r="A575" t="str">
            <v>cName</v>
          </cell>
        </row>
        <row r="576">
          <cell r="A576" t="str">
            <v>cName</v>
          </cell>
        </row>
        <row r="577">
          <cell r="A577" t="str">
            <v>cName</v>
          </cell>
        </row>
        <row r="578">
          <cell r="A578" t="str">
            <v>cName</v>
          </cell>
        </row>
        <row r="579">
          <cell r="A579" t="str">
            <v>cName</v>
          </cell>
        </row>
        <row r="580">
          <cell r="A580" t="str">
            <v>cName</v>
          </cell>
        </row>
        <row r="581">
          <cell r="A581" t="str">
            <v>cName</v>
          </cell>
        </row>
        <row r="582">
          <cell r="A582" t="str">
            <v>cName</v>
          </cell>
        </row>
        <row r="583">
          <cell r="A583" t="str">
            <v>cName</v>
          </cell>
        </row>
        <row r="584">
          <cell r="A584" t="str">
            <v>cName</v>
          </cell>
        </row>
        <row r="585">
          <cell r="A585" t="str">
            <v>cName</v>
          </cell>
        </row>
        <row r="586">
          <cell r="A586" t="str">
            <v>cName</v>
          </cell>
        </row>
        <row r="587">
          <cell r="A587" t="str">
            <v>cName</v>
          </cell>
        </row>
        <row r="588">
          <cell r="A588" t="str">
            <v>cName</v>
          </cell>
        </row>
        <row r="589">
          <cell r="A589" t="str">
            <v>cName</v>
          </cell>
        </row>
        <row r="590">
          <cell r="A590" t="str">
            <v>cName</v>
          </cell>
        </row>
        <row r="591">
          <cell r="A591" t="str">
            <v>cName</v>
          </cell>
        </row>
        <row r="592">
          <cell r="A592" t="str">
            <v>cName</v>
          </cell>
        </row>
        <row r="593">
          <cell r="A593" t="str">
            <v>cName</v>
          </cell>
        </row>
        <row r="594">
          <cell r="A594" t="str">
            <v>cName</v>
          </cell>
        </row>
        <row r="595">
          <cell r="A595" t="str">
            <v>cName</v>
          </cell>
        </row>
        <row r="596">
          <cell r="A596" t="str">
            <v>cName</v>
          </cell>
        </row>
        <row r="597">
          <cell r="A597" t="str">
            <v>cName</v>
          </cell>
        </row>
        <row r="598">
          <cell r="A598" t="str">
            <v>cName</v>
          </cell>
        </row>
        <row r="599">
          <cell r="A599" t="str">
            <v>cName</v>
          </cell>
        </row>
        <row r="600">
          <cell r="A600" t="str">
            <v>cName</v>
          </cell>
        </row>
        <row r="601">
          <cell r="A601" t="str">
            <v>cName</v>
          </cell>
        </row>
        <row r="602">
          <cell r="A602" t="str">
            <v>cName</v>
          </cell>
        </row>
        <row r="603">
          <cell r="A603" t="str">
            <v>cName</v>
          </cell>
        </row>
        <row r="604">
          <cell r="A604" t="str">
            <v>cName</v>
          </cell>
        </row>
        <row r="605">
          <cell r="A605" t="str">
            <v>cName</v>
          </cell>
        </row>
        <row r="606">
          <cell r="A606" t="str">
            <v>cName</v>
          </cell>
        </row>
        <row r="607">
          <cell r="A607" t="str">
            <v>cName</v>
          </cell>
        </row>
        <row r="608">
          <cell r="A608" t="str">
            <v>cName</v>
          </cell>
        </row>
        <row r="609">
          <cell r="A609" t="str">
            <v>cName</v>
          </cell>
        </row>
        <row r="610">
          <cell r="A610" t="str">
            <v>cName</v>
          </cell>
        </row>
        <row r="611">
          <cell r="A611" t="str">
            <v>cName</v>
          </cell>
        </row>
        <row r="612">
          <cell r="A612" t="str">
            <v>cName</v>
          </cell>
        </row>
        <row r="613">
          <cell r="A613" t="str">
            <v>cName</v>
          </cell>
        </row>
        <row r="614">
          <cell r="A614" t="str">
            <v>cName</v>
          </cell>
        </row>
        <row r="615">
          <cell r="A615" t="str">
            <v>cName</v>
          </cell>
        </row>
        <row r="616">
          <cell r="A616" t="str">
            <v>cName</v>
          </cell>
        </row>
        <row r="617">
          <cell r="A617" t="str">
            <v>cName</v>
          </cell>
        </row>
        <row r="618">
          <cell r="A618" t="str">
            <v>cName</v>
          </cell>
        </row>
        <row r="619">
          <cell r="A619" t="str">
            <v>cName</v>
          </cell>
        </row>
        <row r="620">
          <cell r="A620" t="str">
            <v>cName</v>
          </cell>
        </row>
        <row r="621">
          <cell r="A621" t="str">
            <v>cName</v>
          </cell>
        </row>
        <row r="622">
          <cell r="A622" t="str">
            <v>cName</v>
          </cell>
        </row>
        <row r="623">
          <cell r="A623" t="str">
            <v>cName</v>
          </cell>
        </row>
        <row r="624">
          <cell r="A624" t="str">
            <v>cName</v>
          </cell>
        </row>
        <row r="625">
          <cell r="A625" t="str">
            <v>cName</v>
          </cell>
        </row>
        <row r="626">
          <cell r="A626" t="str">
            <v>cName</v>
          </cell>
        </row>
        <row r="627">
          <cell r="A627" t="str">
            <v>cName</v>
          </cell>
        </row>
        <row r="628">
          <cell r="A628" t="str">
            <v>cName</v>
          </cell>
        </row>
        <row r="629">
          <cell r="A629" t="str">
            <v>cName</v>
          </cell>
        </row>
        <row r="630">
          <cell r="A630" t="str">
            <v>cName</v>
          </cell>
        </row>
        <row r="631">
          <cell r="A631" t="str">
            <v>cName</v>
          </cell>
        </row>
        <row r="632">
          <cell r="A632" t="str">
            <v>cName</v>
          </cell>
        </row>
        <row r="633">
          <cell r="A633" t="str">
            <v>cName</v>
          </cell>
        </row>
        <row r="634">
          <cell r="A634" t="str">
            <v>cName</v>
          </cell>
        </row>
        <row r="635">
          <cell r="A635" t="str">
            <v>cName</v>
          </cell>
        </row>
        <row r="636">
          <cell r="A636" t="str">
            <v>cName</v>
          </cell>
        </row>
        <row r="637">
          <cell r="A637" t="str">
            <v>cName</v>
          </cell>
        </row>
        <row r="638">
          <cell r="A638" t="str">
            <v>cName</v>
          </cell>
        </row>
        <row r="639">
          <cell r="A639" t="str">
            <v>cName</v>
          </cell>
        </row>
        <row r="640">
          <cell r="A640" t="str">
            <v>cName</v>
          </cell>
        </row>
        <row r="641">
          <cell r="A641" t="str">
            <v>cName</v>
          </cell>
        </row>
        <row r="642">
          <cell r="A642" t="str">
            <v>cName</v>
          </cell>
        </row>
        <row r="643">
          <cell r="A643" t="str">
            <v>cName</v>
          </cell>
        </row>
        <row r="644">
          <cell r="A644" t="str">
            <v>cName</v>
          </cell>
        </row>
        <row r="645">
          <cell r="A645" t="str">
            <v>cName</v>
          </cell>
        </row>
        <row r="646">
          <cell r="A646" t="str">
            <v>cName</v>
          </cell>
        </row>
        <row r="647">
          <cell r="A647" t="str">
            <v>cName</v>
          </cell>
        </row>
        <row r="648">
          <cell r="A648" t="str">
            <v>cName</v>
          </cell>
        </row>
        <row r="649">
          <cell r="A649" t="str">
            <v>cName</v>
          </cell>
        </row>
        <row r="650">
          <cell r="A650" t="str">
            <v>cName</v>
          </cell>
        </row>
        <row r="651">
          <cell r="A651" t="str">
            <v>cName</v>
          </cell>
        </row>
        <row r="652">
          <cell r="A652" t="str">
            <v>cName</v>
          </cell>
        </row>
        <row r="653">
          <cell r="A653" t="str">
            <v>cName</v>
          </cell>
        </row>
        <row r="654">
          <cell r="A654" t="str">
            <v>cName</v>
          </cell>
        </row>
        <row r="655">
          <cell r="A655" t="str">
            <v>cName</v>
          </cell>
        </row>
        <row r="656">
          <cell r="A656" t="str">
            <v>cName</v>
          </cell>
        </row>
        <row r="657">
          <cell r="A657" t="str">
            <v>cName</v>
          </cell>
        </row>
        <row r="658">
          <cell r="A658" t="str">
            <v>cName</v>
          </cell>
        </row>
        <row r="659">
          <cell r="A659" t="str">
            <v>cName</v>
          </cell>
        </row>
        <row r="660">
          <cell r="A660" t="str">
            <v>cName</v>
          </cell>
        </row>
        <row r="661">
          <cell r="A661" t="str">
            <v>cName</v>
          </cell>
        </row>
        <row r="662">
          <cell r="A662" t="str">
            <v>cName</v>
          </cell>
        </row>
        <row r="663">
          <cell r="A663" t="str">
            <v>cName</v>
          </cell>
        </row>
        <row r="664">
          <cell r="A664" t="str">
            <v>cName</v>
          </cell>
        </row>
        <row r="665">
          <cell r="A665" t="str">
            <v>cName</v>
          </cell>
        </row>
        <row r="666">
          <cell r="A666" t="str">
            <v>cName</v>
          </cell>
        </row>
        <row r="667">
          <cell r="A667" t="str">
            <v>cName</v>
          </cell>
        </row>
        <row r="668">
          <cell r="A668" t="str">
            <v>maritalMid</v>
          </cell>
        </row>
        <row r="669">
          <cell r="A669" t="str">
            <v>maritalMid</v>
          </cell>
        </row>
        <row r="670">
          <cell r="A670" t="str">
            <v>maritalMid</v>
          </cell>
        </row>
        <row r="671">
          <cell r="A671" t="str">
            <v>maritalMid</v>
          </cell>
        </row>
        <row r="672">
          <cell r="A672" t="str">
            <v>maritalMid</v>
          </cell>
        </row>
        <row r="673">
          <cell r="A673" t="str">
            <v>maritalMid</v>
          </cell>
        </row>
        <row r="674">
          <cell r="A674" t="str">
            <v>maritalMid</v>
          </cell>
        </row>
        <row r="675">
          <cell r="A675" t="str">
            <v>maritalMid</v>
          </cell>
        </row>
        <row r="676">
          <cell r="A676" t="str">
            <v>maritalMid</v>
          </cell>
        </row>
        <row r="677">
          <cell r="A677" t="str">
            <v>maritalMid</v>
          </cell>
        </row>
        <row r="678">
          <cell r="A678" t="str">
            <v>maritalMid</v>
          </cell>
        </row>
        <row r="679">
          <cell r="A679" t="str">
            <v>maritalMid</v>
          </cell>
        </row>
        <row r="680">
          <cell r="A680" t="str">
            <v>maritalMid</v>
          </cell>
        </row>
        <row r="681">
          <cell r="A681" t="str">
            <v>maritalMid</v>
          </cell>
        </row>
        <row r="682">
          <cell r="A682" t="str">
            <v>maritalMid</v>
          </cell>
        </row>
        <row r="683">
          <cell r="A683" t="str">
            <v>maritalMid</v>
          </cell>
        </row>
        <row r="684">
          <cell r="A684" t="str">
            <v>maritalMid</v>
          </cell>
        </row>
        <row r="685">
          <cell r="A685" t="str">
            <v>maritalMid</v>
          </cell>
        </row>
        <row r="686">
          <cell r="A686" t="str">
            <v>maritalMid</v>
          </cell>
        </row>
        <row r="687">
          <cell r="A687" t="str">
            <v>maritalMid</v>
          </cell>
        </row>
        <row r="688">
          <cell r="A688" t="str">
            <v>maritalMid</v>
          </cell>
        </row>
        <row r="689">
          <cell r="A689" t="str">
            <v>maritalMid</v>
          </cell>
        </row>
        <row r="690">
          <cell r="A690" t="str">
            <v>maritalMid</v>
          </cell>
        </row>
        <row r="691">
          <cell r="A691" t="str">
            <v>maritalMid</v>
          </cell>
        </row>
        <row r="692">
          <cell r="A692" t="str">
            <v>maritalMid</v>
          </cell>
        </row>
        <row r="693">
          <cell r="A693" t="str">
            <v>maritalMid</v>
          </cell>
        </row>
        <row r="694">
          <cell r="A694" t="str">
            <v>maritalMid</v>
          </cell>
        </row>
        <row r="695">
          <cell r="A695" t="str">
            <v>maritalMid</v>
          </cell>
        </row>
        <row r="696">
          <cell r="A696" t="str">
            <v>maritalMid</v>
          </cell>
        </row>
        <row r="697">
          <cell r="A697" t="str">
            <v>maritalMid</v>
          </cell>
        </row>
        <row r="698">
          <cell r="A698" t="str">
            <v>maritalMid</v>
          </cell>
        </row>
        <row r="699">
          <cell r="A699" t="str">
            <v>maritalMid</v>
          </cell>
        </row>
        <row r="700">
          <cell r="A700" t="str">
            <v>maritalMid</v>
          </cell>
        </row>
        <row r="701">
          <cell r="A701" t="str">
            <v>maritalMid</v>
          </cell>
        </row>
        <row r="702">
          <cell r="A702" t="str">
            <v>maritalMid</v>
          </cell>
        </row>
        <row r="703">
          <cell r="A703" t="str">
            <v>maritalMid</v>
          </cell>
        </row>
        <row r="704">
          <cell r="A704" t="str">
            <v>maritalMid</v>
          </cell>
        </row>
        <row r="705">
          <cell r="A705" t="str">
            <v>maritalMid</v>
          </cell>
        </row>
        <row r="706">
          <cell r="A706" t="str">
            <v>maritalMid</v>
          </cell>
        </row>
        <row r="707">
          <cell r="A707" t="str">
            <v>maritalMid</v>
          </cell>
        </row>
        <row r="708">
          <cell r="A708" t="str">
            <v>maritalMid</v>
          </cell>
        </row>
        <row r="709">
          <cell r="A709" t="str">
            <v>maritalMid</v>
          </cell>
        </row>
        <row r="710">
          <cell r="A710" t="str">
            <v>maritalMid</v>
          </cell>
        </row>
        <row r="711">
          <cell r="A711" t="str">
            <v>maritalMid</v>
          </cell>
        </row>
        <row r="712">
          <cell r="A712" t="str">
            <v>maritalMid</v>
          </cell>
        </row>
        <row r="713">
          <cell r="A713" t="str">
            <v>maritalMid</v>
          </cell>
        </row>
        <row r="714">
          <cell r="A714" t="str">
            <v>maritalMid</v>
          </cell>
        </row>
        <row r="715">
          <cell r="A715" t="str">
            <v>maritalMid</v>
          </cell>
        </row>
        <row r="716">
          <cell r="A716" t="str">
            <v>maritalMid</v>
          </cell>
        </row>
        <row r="717">
          <cell r="A717" t="str">
            <v>maritalMid</v>
          </cell>
        </row>
        <row r="718">
          <cell r="A718" t="str">
            <v>maritalMid</v>
          </cell>
        </row>
        <row r="719">
          <cell r="A719" t="str">
            <v>maritalMid</v>
          </cell>
        </row>
        <row r="720">
          <cell r="A720" t="str">
            <v>maritalMid</v>
          </cell>
        </row>
        <row r="721">
          <cell r="A721" t="str">
            <v>maritalMid</v>
          </cell>
        </row>
        <row r="722">
          <cell r="A722" t="str">
            <v>maritalMid</v>
          </cell>
        </row>
        <row r="723">
          <cell r="A723" t="str">
            <v>maritalMid</v>
          </cell>
        </row>
        <row r="724">
          <cell r="A724" t="str">
            <v>maritalMid</v>
          </cell>
        </row>
        <row r="725">
          <cell r="A725" t="str">
            <v>maritalMid</v>
          </cell>
        </row>
        <row r="726">
          <cell r="A726" t="str">
            <v>maritalMid</v>
          </cell>
        </row>
        <row r="727">
          <cell r="A727" t="str">
            <v>maritalMid</v>
          </cell>
        </row>
        <row r="728">
          <cell r="A728" t="str">
            <v>maritalMid</v>
          </cell>
        </row>
        <row r="729">
          <cell r="A729" t="str">
            <v>maritalMid</v>
          </cell>
        </row>
        <row r="730">
          <cell r="A730" t="str">
            <v>maritalMid</v>
          </cell>
        </row>
        <row r="731">
          <cell r="A731" t="str">
            <v>maritalMid</v>
          </cell>
        </row>
        <row r="732">
          <cell r="A732" t="str">
            <v>maritalMid</v>
          </cell>
        </row>
        <row r="733">
          <cell r="A733" t="str">
            <v>maritalMid</v>
          </cell>
        </row>
        <row r="734">
          <cell r="A734" t="str">
            <v>maritalMid</v>
          </cell>
        </row>
        <row r="735">
          <cell r="A735" t="str">
            <v>maritalMid</v>
          </cell>
        </row>
        <row r="736">
          <cell r="A736" t="str">
            <v>maritalMid</v>
          </cell>
        </row>
        <row r="737">
          <cell r="A737" t="str">
            <v>maritalMid</v>
          </cell>
        </row>
        <row r="738">
          <cell r="A738" t="str">
            <v>maritalMid</v>
          </cell>
        </row>
        <row r="739">
          <cell r="A739" t="str">
            <v>maritalMid</v>
          </cell>
        </row>
        <row r="740">
          <cell r="A740" t="str">
            <v>maritalMid</v>
          </cell>
        </row>
        <row r="741">
          <cell r="A741" t="str">
            <v>maritalMid</v>
          </cell>
        </row>
        <row r="742">
          <cell r="A742" t="str">
            <v>maritalMid</v>
          </cell>
        </row>
        <row r="743">
          <cell r="A743" t="str">
            <v>maritalMid</v>
          </cell>
        </row>
        <row r="744">
          <cell r="A744" t="str">
            <v>maritalMid</v>
          </cell>
        </row>
        <row r="745">
          <cell r="A745" t="str">
            <v>maritalMid</v>
          </cell>
        </row>
        <row r="746">
          <cell r="A746" t="str">
            <v>maritalMid</v>
          </cell>
        </row>
        <row r="747">
          <cell r="A747" t="str">
            <v>maritalMid</v>
          </cell>
        </row>
        <row r="748">
          <cell r="A748" t="str">
            <v>maritalMid</v>
          </cell>
        </row>
        <row r="749">
          <cell r="A749" t="str">
            <v>maritalMid</v>
          </cell>
        </row>
        <row r="750">
          <cell r="A750" t="str">
            <v>maritalMid</v>
          </cell>
        </row>
        <row r="751">
          <cell r="A751" t="str">
            <v>maritalMid</v>
          </cell>
        </row>
        <row r="752">
          <cell r="A752" t="str">
            <v>maritalMid</v>
          </cell>
        </row>
        <row r="753">
          <cell r="A753" t="str">
            <v>maritalMid</v>
          </cell>
        </row>
        <row r="754">
          <cell r="A754" t="str">
            <v>maritalMid</v>
          </cell>
        </row>
        <row r="755">
          <cell r="A755" t="str">
            <v>maritalMid</v>
          </cell>
        </row>
        <row r="756">
          <cell r="A756" t="str">
            <v>maritalMid</v>
          </cell>
        </row>
        <row r="757">
          <cell r="A757" t="str">
            <v>maritalMid</v>
          </cell>
        </row>
        <row r="758">
          <cell r="A758" t="str">
            <v>maritalMid</v>
          </cell>
        </row>
        <row r="759">
          <cell r="A759" t="str">
            <v>maritalMid</v>
          </cell>
        </row>
        <row r="760">
          <cell r="A760" t="str">
            <v>maritalMid</v>
          </cell>
        </row>
        <row r="761">
          <cell r="A761" t="str">
            <v>maritalMid</v>
          </cell>
        </row>
        <row r="762">
          <cell r="A762" t="str">
            <v>maritalMid</v>
          </cell>
        </row>
        <row r="763">
          <cell r="A763" t="str">
            <v>maritalMid</v>
          </cell>
        </row>
        <row r="764">
          <cell r="A764" t="str">
            <v>maritalMid</v>
          </cell>
        </row>
        <row r="765">
          <cell r="A765" t="str">
            <v>maritalMid</v>
          </cell>
        </row>
        <row r="766">
          <cell r="A766" t="str">
            <v>maritalMid</v>
          </cell>
        </row>
        <row r="767">
          <cell r="A767" t="str">
            <v>maritalMid</v>
          </cell>
        </row>
        <row r="768">
          <cell r="A768" t="str">
            <v>maritalMid</v>
          </cell>
        </row>
        <row r="769">
          <cell r="A769" t="str">
            <v>maritalMid</v>
          </cell>
        </row>
        <row r="770">
          <cell r="A770" t="str">
            <v>maritalMid</v>
          </cell>
        </row>
        <row r="771">
          <cell r="A771" t="str">
            <v>maritalMid</v>
          </cell>
        </row>
        <row r="772">
          <cell r="A772" t="str">
            <v>maritalMid</v>
          </cell>
        </row>
        <row r="773">
          <cell r="A773" t="str">
            <v>maritalMid</v>
          </cell>
        </row>
        <row r="774">
          <cell r="A774" t="str">
            <v>maritalMid</v>
          </cell>
        </row>
        <row r="775">
          <cell r="A775" t="str">
            <v>maritalMid</v>
          </cell>
        </row>
        <row r="776">
          <cell r="A776" t="str">
            <v>maritalMid</v>
          </cell>
        </row>
        <row r="777">
          <cell r="A777" t="str">
            <v>maritalMid</v>
          </cell>
        </row>
        <row r="778">
          <cell r="A778" t="str">
            <v>maritalMid</v>
          </cell>
        </row>
        <row r="779">
          <cell r="A779" t="str">
            <v>maritalMid</v>
          </cell>
        </row>
        <row r="780">
          <cell r="A780" t="str">
            <v>maritalMid</v>
          </cell>
        </row>
        <row r="781">
          <cell r="A781" t="str">
            <v>maritalMid</v>
          </cell>
        </row>
        <row r="782">
          <cell r="A782" t="str">
            <v>maritalMid</v>
          </cell>
        </row>
        <row r="783">
          <cell r="A783" t="str">
            <v>maritalMid</v>
          </cell>
        </row>
        <row r="784">
          <cell r="A784" t="str">
            <v>maritalMid</v>
          </cell>
        </row>
        <row r="785">
          <cell r="A785" t="str">
            <v>maritalMid</v>
          </cell>
        </row>
        <row r="786">
          <cell r="A786" t="str">
            <v>maritalMid</v>
          </cell>
        </row>
        <row r="787">
          <cell r="A787" t="str">
            <v>maritalMid</v>
          </cell>
        </row>
        <row r="788">
          <cell r="A788" t="str">
            <v>maritalMid</v>
          </cell>
        </row>
        <row r="789">
          <cell r="A789" t="str">
            <v>maritalMid</v>
          </cell>
        </row>
        <row r="790">
          <cell r="A790" t="str">
            <v>maritalMid</v>
          </cell>
        </row>
        <row r="791">
          <cell r="A791" t="str">
            <v>dk12</v>
          </cell>
        </row>
        <row r="792">
          <cell r="A792" t="str">
            <v>dk12</v>
          </cell>
        </row>
        <row r="793">
          <cell r="A793" t="str">
            <v>dk12</v>
          </cell>
        </row>
        <row r="794">
          <cell r="A794" t="str">
            <v>dk12</v>
          </cell>
        </row>
        <row r="795">
          <cell r="A795" t="str">
            <v>dk12</v>
          </cell>
        </row>
        <row r="796">
          <cell r="A796" t="str">
            <v>dk12</v>
          </cell>
        </row>
        <row r="797">
          <cell r="A797" t="str">
            <v>dk12</v>
          </cell>
        </row>
        <row r="798">
          <cell r="A798" t="str">
            <v>dk12</v>
          </cell>
        </row>
        <row r="799">
          <cell r="A799" t="str">
            <v>dk12</v>
          </cell>
        </row>
        <row r="800">
          <cell r="A800" t="str">
            <v>dk12</v>
          </cell>
        </row>
        <row r="801">
          <cell r="A801" t="str">
            <v>dk12</v>
          </cell>
        </row>
        <row r="802">
          <cell r="A802" t="str">
            <v>dk12</v>
          </cell>
        </row>
        <row r="803">
          <cell r="A803" t="str">
            <v>dk12</v>
          </cell>
        </row>
        <row r="804">
          <cell r="A804" t="str">
            <v>dk12</v>
          </cell>
        </row>
        <row r="805">
          <cell r="A805" t="str">
            <v>dk12</v>
          </cell>
        </row>
        <row r="806">
          <cell r="A806" t="str">
            <v>dk12</v>
          </cell>
        </row>
        <row r="807">
          <cell r="A807" t="str">
            <v>dk12</v>
          </cell>
        </row>
        <row r="808">
          <cell r="A808" t="str">
            <v>dk12</v>
          </cell>
        </row>
        <row r="809">
          <cell r="A809" t="str">
            <v>dk12</v>
          </cell>
        </row>
        <row r="810">
          <cell r="A810" t="str">
            <v>dk12</v>
          </cell>
        </row>
        <row r="811">
          <cell r="A811" t="str">
            <v>dk12</v>
          </cell>
        </row>
        <row r="812">
          <cell r="A812" t="str">
            <v>dk12</v>
          </cell>
        </row>
        <row r="813">
          <cell r="A813" t="str">
            <v>dk12</v>
          </cell>
        </row>
        <row r="814">
          <cell r="A814" t="str">
            <v>dk12</v>
          </cell>
        </row>
        <row r="815">
          <cell r="A815" t="str">
            <v>dk12</v>
          </cell>
        </row>
        <row r="816">
          <cell r="A816" t="str">
            <v>dk12</v>
          </cell>
        </row>
        <row r="817">
          <cell r="A817" t="str">
            <v>dk12</v>
          </cell>
        </row>
        <row r="818">
          <cell r="A818" t="str">
            <v>dk12</v>
          </cell>
        </row>
        <row r="819">
          <cell r="A819" t="str">
            <v>dk12</v>
          </cell>
        </row>
        <row r="820">
          <cell r="A820" t="str">
            <v>dk12</v>
          </cell>
        </row>
        <row r="821">
          <cell r="A821" t="str">
            <v>dk12</v>
          </cell>
        </row>
        <row r="822">
          <cell r="A822" t="str">
            <v>dk12</v>
          </cell>
        </row>
        <row r="823">
          <cell r="A823" t="str">
            <v>dk12</v>
          </cell>
        </row>
        <row r="824">
          <cell r="A824" t="str">
            <v>dk12</v>
          </cell>
        </row>
        <row r="825">
          <cell r="A825" t="str">
            <v>dk12</v>
          </cell>
        </row>
        <row r="826">
          <cell r="A826" t="str">
            <v>dk12</v>
          </cell>
        </row>
        <row r="827">
          <cell r="A827" t="str">
            <v>dk12</v>
          </cell>
        </row>
        <row r="828">
          <cell r="A828" t="str">
            <v>dk12</v>
          </cell>
        </row>
        <row r="829">
          <cell r="A829" t="str">
            <v>dk12</v>
          </cell>
        </row>
        <row r="830">
          <cell r="A830" t="str">
            <v>dk12</v>
          </cell>
        </row>
        <row r="831">
          <cell r="A831" t="str">
            <v>dk12</v>
          </cell>
        </row>
        <row r="832">
          <cell r="A832" t="str">
            <v>dk12</v>
          </cell>
        </row>
        <row r="833">
          <cell r="A833" t="str">
            <v>dk12</v>
          </cell>
        </row>
        <row r="834">
          <cell r="A834" t="str">
            <v>dk12</v>
          </cell>
        </row>
        <row r="835">
          <cell r="A835" t="str">
            <v>dk12</v>
          </cell>
        </row>
        <row r="836">
          <cell r="A836" t="str">
            <v>dk12</v>
          </cell>
        </row>
        <row r="837">
          <cell r="A837" t="str">
            <v>dk12</v>
          </cell>
        </row>
        <row r="838">
          <cell r="A838" t="str">
            <v>dk12</v>
          </cell>
        </row>
        <row r="839">
          <cell r="A839" t="str">
            <v>dk12</v>
          </cell>
        </row>
        <row r="840">
          <cell r="A840" t="str">
            <v>dk12</v>
          </cell>
        </row>
        <row r="841">
          <cell r="A841" t="str">
            <v>dk12</v>
          </cell>
        </row>
        <row r="842">
          <cell r="A842" t="str">
            <v>dk12</v>
          </cell>
        </row>
        <row r="843">
          <cell r="A843" t="str">
            <v>dk12</v>
          </cell>
        </row>
        <row r="844">
          <cell r="A844" t="str">
            <v>dk12</v>
          </cell>
        </row>
        <row r="845">
          <cell r="A845" t="str">
            <v>dk12</v>
          </cell>
        </row>
        <row r="846">
          <cell r="A846" t="str">
            <v>dk12</v>
          </cell>
        </row>
        <row r="847">
          <cell r="A847" t="str">
            <v>dk12</v>
          </cell>
        </row>
        <row r="848">
          <cell r="A848" t="str">
            <v>dk12</v>
          </cell>
        </row>
        <row r="849">
          <cell r="A849" t="str">
            <v>dk12</v>
          </cell>
        </row>
        <row r="850">
          <cell r="A850" t="str">
            <v>dk12</v>
          </cell>
        </row>
        <row r="851">
          <cell r="A851" t="str">
            <v>dk12</v>
          </cell>
        </row>
        <row r="852">
          <cell r="A852" t="str">
            <v>dk12</v>
          </cell>
        </row>
        <row r="853">
          <cell r="A853" t="str">
            <v>dk12</v>
          </cell>
        </row>
        <row r="854">
          <cell r="A854" t="str">
            <v>dk12</v>
          </cell>
        </row>
        <row r="855">
          <cell r="A855" t="str">
            <v>dk12</v>
          </cell>
        </row>
        <row r="856">
          <cell r="A856" t="str">
            <v>dk12</v>
          </cell>
        </row>
        <row r="857">
          <cell r="A857" t="str">
            <v>dk12</v>
          </cell>
        </row>
        <row r="858">
          <cell r="A858" t="str">
            <v>dk12</v>
          </cell>
        </row>
        <row r="859">
          <cell r="A859" t="str">
            <v>dk12</v>
          </cell>
        </row>
        <row r="860">
          <cell r="A860" t="str">
            <v>dk12</v>
          </cell>
        </row>
        <row r="861">
          <cell r="A861" t="str">
            <v>dk12</v>
          </cell>
        </row>
        <row r="862">
          <cell r="A862" t="str">
            <v>dk12</v>
          </cell>
        </row>
        <row r="863">
          <cell r="A863" t="str">
            <v>dk12</v>
          </cell>
        </row>
        <row r="864">
          <cell r="A864" t="str">
            <v>dk12</v>
          </cell>
        </row>
        <row r="865">
          <cell r="A865" t="str">
            <v>dk12</v>
          </cell>
        </row>
        <row r="866">
          <cell r="A866" t="str">
            <v>dk12</v>
          </cell>
        </row>
        <row r="867">
          <cell r="A867" t="str">
            <v>dk12</v>
          </cell>
        </row>
        <row r="868">
          <cell r="A868" t="str">
            <v>dk12</v>
          </cell>
        </row>
        <row r="869">
          <cell r="A869" t="str">
            <v>dk12</v>
          </cell>
        </row>
        <row r="870">
          <cell r="A870" t="str">
            <v>dk12</v>
          </cell>
        </row>
        <row r="871">
          <cell r="A871" t="str">
            <v>dk12</v>
          </cell>
        </row>
        <row r="872">
          <cell r="A872" t="str">
            <v>dk12</v>
          </cell>
        </row>
        <row r="873">
          <cell r="A873" t="str">
            <v>dk12</v>
          </cell>
        </row>
        <row r="874">
          <cell r="A874" t="str">
            <v>dk12</v>
          </cell>
        </row>
        <row r="875">
          <cell r="A875" t="str">
            <v>dk12</v>
          </cell>
        </row>
        <row r="876">
          <cell r="A876" t="str">
            <v>dk12</v>
          </cell>
        </row>
        <row r="877">
          <cell r="A877" t="str">
            <v>dk12</v>
          </cell>
        </row>
        <row r="878">
          <cell r="A878" t="str">
            <v>dk12</v>
          </cell>
        </row>
        <row r="879">
          <cell r="A879" t="str">
            <v>dk12</v>
          </cell>
        </row>
        <row r="880">
          <cell r="A880" t="str">
            <v>dk12</v>
          </cell>
        </row>
        <row r="881">
          <cell r="A881" t="str">
            <v>dk12</v>
          </cell>
        </row>
        <row r="882">
          <cell r="A882" t="str">
            <v>dk12</v>
          </cell>
        </row>
        <row r="883">
          <cell r="A883" t="str">
            <v>dk12</v>
          </cell>
        </row>
        <row r="884">
          <cell r="A884" t="str">
            <v>dk12</v>
          </cell>
        </row>
        <row r="885">
          <cell r="A885" t="str">
            <v>dk12</v>
          </cell>
        </row>
        <row r="886">
          <cell r="A886" t="str">
            <v>dk12</v>
          </cell>
        </row>
        <row r="887">
          <cell r="A887" t="str">
            <v>dk12</v>
          </cell>
        </row>
        <row r="888">
          <cell r="A888" t="str">
            <v>dk12</v>
          </cell>
        </row>
        <row r="889">
          <cell r="A889" t="str">
            <v>dk12</v>
          </cell>
        </row>
        <row r="890">
          <cell r="A890" t="str">
            <v>dk12</v>
          </cell>
        </row>
        <row r="891">
          <cell r="A891" t="str">
            <v>dk12</v>
          </cell>
        </row>
        <row r="892">
          <cell r="A892" t="str">
            <v>dk12</v>
          </cell>
        </row>
        <row r="893">
          <cell r="A893" t="str">
            <v>dk12</v>
          </cell>
        </row>
        <row r="894">
          <cell r="A894" t="str">
            <v>dk12</v>
          </cell>
        </row>
        <row r="895">
          <cell r="A895" t="str">
            <v>dk12</v>
          </cell>
        </row>
        <row r="896">
          <cell r="A896" t="str">
            <v>dk12</v>
          </cell>
        </row>
        <row r="897">
          <cell r="A897" t="str">
            <v>dk12</v>
          </cell>
        </row>
        <row r="898">
          <cell r="A898" t="str">
            <v>dk12</v>
          </cell>
        </row>
        <row r="899">
          <cell r="A899" t="str">
            <v>dk12</v>
          </cell>
        </row>
        <row r="900">
          <cell r="A900" t="str">
            <v>dk12</v>
          </cell>
        </row>
        <row r="901">
          <cell r="A901" t="str">
            <v>dk12</v>
          </cell>
        </row>
        <row r="902">
          <cell r="A902" t="str">
            <v>dk12</v>
          </cell>
        </row>
        <row r="903">
          <cell r="A903" t="str">
            <v>dk12</v>
          </cell>
        </row>
        <row r="904">
          <cell r="A904" t="str">
            <v>dk12</v>
          </cell>
        </row>
        <row r="905">
          <cell r="A905" t="str">
            <v>dk12</v>
          </cell>
        </row>
        <row r="906">
          <cell r="A906" t="str">
            <v>dk12</v>
          </cell>
        </row>
        <row r="907">
          <cell r="A907" t="str">
            <v>dk12</v>
          </cell>
        </row>
        <row r="908">
          <cell r="A908" t="str">
            <v>dk12</v>
          </cell>
        </row>
        <row r="909">
          <cell r="A909" t="str">
            <v>dk12</v>
          </cell>
        </row>
        <row r="910">
          <cell r="A910" t="str">
            <v>dk12</v>
          </cell>
        </row>
        <row r="911">
          <cell r="A911" t="str">
            <v>dk12</v>
          </cell>
        </row>
        <row r="912">
          <cell r="A912" t="str">
            <v>dk12</v>
          </cell>
        </row>
        <row r="913">
          <cell r="A913" t="str">
            <v>dk12</v>
          </cell>
        </row>
        <row r="914">
          <cell r="A914" t="str">
            <v>dk16</v>
          </cell>
        </row>
        <row r="915">
          <cell r="A915" t="str">
            <v>dk16</v>
          </cell>
        </row>
        <row r="916">
          <cell r="A916" t="str">
            <v>dk16</v>
          </cell>
        </row>
        <row r="917">
          <cell r="A917" t="str">
            <v>dk16</v>
          </cell>
        </row>
        <row r="918">
          <cell r="A918" t="str">
            <v>dk16</v>
          </cell>
        </row>
        <row r="919">
          <cell r="A919" t="str">
            <v>dk16</v>
          </cell>
        </row>
        <row r="920">
          <cell r="A920" t="str">
            <v>dk16</v>
          </cell>
        </row>
        <row r="921">
          <cell r="A921" t="str">
            <v>dk16</v>
          </cell>
        </row>
        <row r="922">
          <cell r="A922" t="str">
            <v>dk16</v>
          </cell>
        </row>
        <row r="923">
          <cell r="A923" t="str">
            <v>dk16</v>
          </cell>
        </row>
        <row r="924">
          <cell r="A924" t="str">
            <v>dk16</v>
          </cell>
        </row>
        <row r="925">
          <cell r="A925" t="str">
            <v>dk16</v>
          </cell>
        </row>
        <row r="926">
          <cell r="A926" t="str">
            <v>dk16</v>
          </cell>
        </row>
        <row r="927">
          <cell r="A927" t="str">
            <v>dk16</v>
          </cell>
        </row>
        <row r="928">
          <cell r="A928" t="str">
            <v>dk16</v>
          </cell>
        </row>
        <row r="929">
          <cell r="A929" t="str">
            <v>dk16</v>
          </cell>
        </row>
        <row r="930">
          <cell r="A930" t="str">
            <v>dk16</v>
          </cell>
        </row>
        <row r="931">
          <cell r="A931" t="str">
            <v>dk16</v>
          </cell>
        </row>
        <row r="932">
          <cell r="A932" t="str">
            <v>dk16</v>
          </cell>
        </row>
        <row r="933">
          <cell r="A933" t="str">
            <v>dk16</v>
          </cell>
        </row>
        <row r="934">
          <cell r="A934" t="str">
            <v>dk16</v>
          </cell>
        </row>
        <row r="935">
          <cell r="A935" t="str">
            <v>dk16</v>
          </cell>
        </row>
        <row r="936">
          <cell r="A936" t="str">
            <v>dk16</v>
          </cell>
        </row>
        <row r="937">
          <cell r="A937" t="str">
            <v>dk16</v>
          </cell>
        </row>
        <row r="938">
          <cell r="A938" t="str">
            <v>dk16</v>
          </cell>
        </row>
        <row r="939">
          <cell r="A939" t="str">
            <v>dk16</v>
          </cell>
        </row>
        <row r="940">
          <cell r="A940" t="str">
            <v>dk16</v>
          </cell>
        </row>
        <row r="941">
          <cell r="A941" t="str">
            <v>dk16</v>
          </cell>
        </row>
        <row r="942">
          <cell r="A942" t="str">
            <v>dk16</v>
          </cell>
        </row>
        <row r="943">
          <cell r="A943" t="str">
            <v>dk16</v>
          </cell>
        </row>
        <row r="944">
          <cell r="A944" t="str">
            <v>dk16</v>
          </cell>
        </row>
        <row r="945">
          <cell r="A945" t="str">
            <v>dk16</v>
          </cell>
        </row>
        <row r="946">
          <cell r="A946" t="str">
            <v>dk16</v>
          </cell>
        </row>
        <row r="947">
          <cell r="A947" t="str">
            <v>dk16</v>
          </cell>
        </row>
        <row r="948">
          <cell r="A948" t="str">
            <v>dk16</v>
          </cell>
        </row>
        <row r="949">
          <cell r="A949" t="str">
            <v>dk16</v>
          </cell>
        </row>
        <row r="950">
          <cell r="A950" t="str">
            <v>dk16</v>
          </cell>
        </row>
        <row r="951">
          <cell r="A951" t="str">
            <v>dk16</v>
          </cell>
        </row>
        <row r="952">
          <cell r="A952" t="str">
            <v>dk16</v>
          </cell>
        </row>
        <row r="953">
          <cell r="A953" t="str">
            <v>dk16</v>
          </cell>
        </row>
        <row r="954">
          <cell r="A954" t="str">
            <v>dk16</v>
          </cell>
        </row>
        <row r="955">
          <cell r="A955" t="str">
            <v>dk16</v>
          </cell>
        </row>
        <row r="956">
          <cell r="A956" t="str">
            <v>dk16</v>
          </cell>
        </row>
        <row r="957">
          <cell r="A957" t="str">
            <v>dk16</v>
          </cell>
        </row>
        <row r="958">
          <cell r="A958" t="str">
            <v>dk16</v>
          </cell>
        </row>
        <row r="959">
          <cell r="A959" t="str">
            <v>dk16</v>
          </cell>
        </row>
        <row r="960">
          <cell r="A960" t="str">
            <v>dk16</v>
          </cell>
        </row>
        <row r="961">
          <cell r="A961" t="str">
            <v>dk16</v>
          </cell>
        </row>
        <row r="962">
          <cell r="A962" t="str">
            <v>dk16</v>
          </cell>
        </row>
        <row r="963">
          <cell r="A963" t="str">
            <v>dk16</v>
          </cell>
        </row>
        <row r="964">
          <cell r="A964" t="str">
            <v>dk16</v>
          </cell>
        </row>
        <row r="965">
          <cell r="A965" t="str">
            <v>dk16</v>
          </cell>
        </row>
        <row r="966">
          <cell r="A966" t="str">
            <v>dk16</v>
          </cell>
        </row>
        <row r="967">
          <cell r="A967" t="str">
            <v>dk16</v>
          </cell>
        </row>
        <row r="968">
          <cell r="A968" t="str">
            <v>dk16</v>
          </cell>
        </row>
        <row r="969">
          <cell r="A969" t="str">
            <v>dk16</v>
          </cell>
        </row>
        <row r="970">
          <cell r="A970" t="str">
            <v>dk16</v>
          </cell>
        </row>
        <row r="971">
          <cell r="A971" t="str">
            <v>dk16</v>
          </cell>
        </row>
        <row r="972">
          <cell r="A972" t="str">
            <v>dk16</v>
          </cell>
        </row>
        <row r="973">
          <cell r="A973" t="str">
            <v>dk16</v>
          </cell>
        </row>
        <row r="974">
          <cell r="A974" t="str">
            <v>dk16</v>
          </cell>
        </row>
        <row r="975">
          <cell r="A975" t="str">
            <v>dk16</v>
          </cell>
        </row>
        <row r="976">
          <cell r="A976" t="str">
            <v>dk16</v>
          </cell>
        </row>
        <row r="977">
          <cell r="A977" t="str">
            <v>dk16</v>
          </cell>
        </row>
        <row r="978">
          <cell r="A978" t="str">
            <v>dk16</v>
          </cell>
        </row>
        <row r="979">
          <cell r="A979" t="str">
            <v>dk16</v>
          </cell>
        </row>
        <row r="980">
          <cell r="A980" t="str">
            <v>dk16</v>
          </cell>
        </row>
        <row r="981">
          <cell r="A981" t="str">
            <v>dk16</v>
          </cell>
        </row>
        <row r="982">
          <cell r="A982" t="str">
            <v>dk16</v>
          </cell>
        </row>
        <row r="983">
          <cell r="A983" t="str">
            <v>dk16</v>
          </cell>
        </row>
        <row r="984">
          <cell r="A984" t="str">
            <v>dk16</v>
          </cell>
        </row>
        <row r="985">
          <cell r="A985" t="str">
            <v>dk16</v>
          </cell>
        </row>
        <row r="986">
          <cell r="A986" t="str">
            <v>dk16</v>
          </cell>
        </row>
        <row r="987">
          <cell r="A987" t="str">
            <v>dk16</v>
          </cell>
        </row>
        <row r="988">
          <cell r="A988" t="str">
            <v>dk16</v>
          </cell>
        </row>
        <row r="989">
          <cell r="A989" t="str">
            <v>dk16</v>
          </cell>
        </row>
        <row r="990">
          <cell r="A990" t="str">
            <v>dk16</v>
          </cell>
        </row>
        <row r="991">
          <cell r="A991" t="str">
            <v>dk16</v>
          </cell>
        </row>
        <row r="992">
          <cell r="A992" t="str">
            <v>dk16</v>
          </cell>
        </row>
        <row r="993">
          <cell r="A993" t="str">
            <v>dk16</v>
          </cell>
        </row>
        <row r="994">
          <cell r="A994" t="str">
            <v>dk16</v>
          </cell>
        </row>
        <row r="995">
          <cell r="A995" t="str">
            <v>dk16</v>
          </cell>
        </row>
        <row r="996">
          <cell r="A996" t="str">
            <v>dk16</v>
          </cell>
        </row>
        <row r="997">
          <cell r="A997" t="str">
            <v>dk16</v>
          </cell>
        </row>
        <row r="998">
          <cell r="A998" t="str">
            <v>dk16</v>
          </cell>
        </row>
        <row r="999">
          <cell r="A999" t="str">
            <v>dk16</v>
          </cell>
        </row>
        <row r="1000">
          <cell r="A1000" t="str">
            <v>dk16</v>
          </cell>
        </row>
        <row r="1001">
          <cell r="A1001" t="str">
            <v>dk16</v>
          </cell>
        </row>
        <row r="1002">
          <cell r="A1002" t="str">
            <v>dk16</v>
          </cell>
        </row>
        <row r="1003">
          <cell r="A1003" t="str">
            <v>dk16</v>
          </cell>
        </row>
        <row r="1004">
          <cell r="A1004" t="str">
            <v>dk16</v>
          </cell>
        </row>
        <row r="1005">
          <cell r="A1005" t="str">
            <v>dk16</v>
          </cell>
        </row>
        <row r="1006">
          <cell r="A1006" t="str">
            <v>dk16</v>
          </cell>
        </row>
        <row r="1007">
          <cell r="A1007" t="str">
            <v>dk16</v>
          </cell>
        </row>
        <row r="1008">
          <cell r="A1008" t="str">
            <v>dk16</v>
          </cell>
        </row>
        <row r="1009">
          <cell r="A1009" t="str">
            <v>dk16</v>
          </cell>
        </row>
        <row r="1010">
          <cell r="A1010" t="str">
            <v>dk16</v>
          </cell>
        </row>
        <row r="1011">
          <cell r="A1011" t="str">
            <v>dk16</v>
          </cell>
        </row>
        <row r="1012">
          <cell r="A1012" t="str">
            <v>dk16</v>
          </cell>
        </row>
        <row r="1013">
          <cell r="A1013" t="str">
            <v>dk16</v>
          </cell>
        </row>
        <row r="1014">
          <cell r="A1014" t="str">
            <v>dk16</v>
          </cell>
        </row>
        <row r="1015">
          <cell r="A1015" t="str">
            <v>dk16</v>
          </cell>
        </row>
        <row r="1016">
          <cell r="A1016" t="str">
            <v>dk16</v>
          </cell>
        </row>
        <row r="1017">
          <cell r="A1017" t="str">
            <v>dk16</v>
          </cell>
        </row>
        <row r="1018">
          <cell r="A1018" t="str">
            <v>dk16</v>
          </cell>
        </row>
        <row r="1019">
          <cell r="A1019" t="str">
            <v>dk16</v>
          </cell>
        </row>
        <row r="1020">
          <cell r="A1020" t="str">
            <v>dk16</v>
          </cell>
        </row>
        <row r="1021">
          <cell r="A1021" t="str">
            <v>dk16</v>
          </cell>
        </row>
        <row r="1022">
          <cell r="A1022" t="str">
            <v>dk16</v>
          </cell>
        </row>
        <row r="1023">
          <cell r="A1023" t="str">
            <v>dk16</v>
          </cell>
        </row>
        <row r="1024">
          <cell r="A1024" t="str">
            <v>dk16</v>
          </cell>
        </row>
        <row r="1025">
          <cell r="A1025" t="str">
            <v>dk16</v>
          </cell>
        </row>
        <row r="1026">
          <cell r="A1026" t="str">
            <v>dk16</v>
          </cell>
        </row>
        <row r="1027">
          <cell r="A1027" t="str">
            <v>dk16</v>
          </cell>
        </row>
        <row r="1028">
          <cell r="A1028" t="str">
            <v>dk16</v>
          </cell>
        </row>
        <row r="1029">
          <cell r="A1029" t="str">
            <v>dk16</v>
          </cell>
        </row>
        <row r="1030">
          <cell r="A1030" t="str">
            <v>dk16</v>
          </cell>
        </row>
        <row r="1031">
          <cell r="A1031" t="str">
            <v>dk16</v>
          </cell>
        </row>
        <row r="1032">
          <cell r="A1032" t="str">
            <v>dk16</v>
          </cell>
        </row>
        <row r="1033">
          <cell r="A1033" t="str">
            <v>dk16</v>
          </cell>
        </row>
        <row r="1034">
          <cell r="A1034" t="str">
            <v>dk16</v>
          </cell>
        </row>
        <row r="1035">
          <cell r="A1035" t="str">
            <v>dk16</v>
          </cell>
        </row>
        <row r="1036">
          <cell r="A1036" t="str">
            <v>dk16</v>
          </cell>
        </row>
        <row r="1037">
          <cell r="A1037" t="str">
            <v>ynrw</v>
          </cell>
        </row>
        <row r="1038">
          <cell r="A1038" t="str">
            <v>ynrw</v>
          </cell>
        </row>
        <row r="1039">
          <cell r="A1039" t="str">
            <v>ynrw</v>
          </cell>
        </row>
        <row r="1040">
          <cell r="A1040" t="str">
            <v>ynrw</v>
          </cell>
        </row>
        <row r="1041">
          <cell r="A1041" t="str">
            <v>dk20</v>
          </cell>
        </row>
        <row r="1042">
          <cell r="A1042" t="str">
            <v>dk20</v>
          </cell>
        </row>
        <row r="1043">
          <cell r="A1043" t="str">
            <v>dk20</v>
          </cell>
        </row>
        <row r="1044">
          <cell r="A1044" t="str">
            <v>dk20</v>
          </cell>
        </row>
        <row r="1045">
          <cell r="A1045" t="str">
            <v>dk20</v>
          </cell>
        </row>
        <row r="1046">
          <cell r="A1046" t="str">
            <v>dk20</v>
          </cell>
        </row>
        <row r="1047">
          <cell r="A1047" t="str">
            <v>dk20</v>
          </cell>
        </row>
        <row r="1048">
          <cell r="A1048" t="str">
            <v>dk20</v>
          </cell>
        </row>
        <row r="1049">
          <cell r="A1049" t="str">
            <v>dk20</v>
          </cell>
        </row>
        <row r="1050">
          <cell r="A1050" t="str">
            <v>dk20</v>
          </cell>
        </row>
        <row r="1051">
          <cell r="A1051" t="str">
            <v>dk20</v>
          </cell>
        </row>
        <row r="1052">
          <cell r="A1052" t="str">
            <v>dk20</v>
          </cell>
        </row>
        <row r="1053">
          <cell r="A1053" t="str">
            <v>dk20</v>
          </cell>
        </row>
        <row r="1054">
          <cell r="A1054" t="str">
            <v>dk20</v>
          </cell>
        </row>
        <row r="1055">
          <cell r="A1055" t="str">
            <v>dk20</v>
          </cell>
        </row>
        <row r="1056">
          <cell r="A1056" t="str">
            <v>dk20</v>
          </cell>
        </row>
        <row r="1057">
          <cell r="A1057" t="str">
            <v>dk20</v>
          </cell>
        </row>
        <row r="1058">
          <cell r="A1058" t="str">
            <v>dk20</v>
          </cell>
        </row>
        <row r="1059">
          <cell r="A1059" t="str">
            <v>dk20</v>
          </cell>
        </row>
        <row r="1060">
          <cell r="A1060" t="str">
            <v>dk20</v>
          </cell>
        </row>
        <row r="1061">
          <cell r="A1061" t="str">
            <v>dk20</v>
          </cell>
        </row>
        <row r="1062">
          <cell r="A1062" t="str">
            <v>dk20</v>
          </cell>
        </row>
        <row r="1063">
          <cell r="A1063" t="str">
            <v>dk20</v>
          </cell>
        </row>
        <row r="1064">
          <cell r="A1064" t="str">
            <v>dk20</v>
          </cell>
        </row>
        <row r="1065">
          <cell r="A1065" t="str">
            <v>dk20</v>
          </cell>
        </row>
        <row r="1066">
          <cell r="A1066" t="str">
            <v>dk20</v>
          </cell>
        </row>
        <row r="1067">
          <cell r="A1067" t="str">
            <v>dk20</v>
          </cell>
        </row>
        <row r="1068">
          <cell r="A1068" t="str">
            <v>dk20</v>
          </cell>
        </row>
        <row r="1069">
          <cell r="A1069" t="str">
            <v>dk20</v>
          </cell>
        </row>
        <row r="1070">
          <cell r="A1070" t="str">
            <v>dk20</v>
          </cell>
        </row>
        <row r="1071">
          <cell r="A1071" t="str">
            <v>dk20</v>
          </cell>
        </row>
        <row r="1072">
          <cell r="A1072" t="str">
            <v>dk20</v>
          </cell>
        </row>
        <row r="1073">
          <cell r="A1073" t="str">
            <v>dk20</v>
          </cell>
        </row>
        <row r="1074">
          <cell r="A1074" t="str">
            <v>dk20</v>
          </cell>
        </row>
        <row r="1075">
          <cell r="A1075" t="str">
            <v>dk20</v>
          </cell>
        </row>
        <row r="1076">
          <cell r="A1076" t="str">
            <v>dk20</v>
          </cell>
        </row>
        <row r="1077">
          <cell r="A1077" t="str">
            <v>dk20</v>
          </cell>
        </row>
        <row r="1078">
          <cell r="A1078" t="str">
            <v>dk20</v>
          </cell>
        </row>
        <row r="1079">
          <cell r="A1079" t="str">
            <v>dk20</v>
          </cell>
        </row>
        <row r="1080">
          <cell r="A1080" t="str">
            <v>dk20</v>
          </cell>
        </row>
        <row r="1081">
          <cell r="A1081" t="str">
            <v>dk20</v>
          </cell>
        </row>
        <row r="1082">
          <cell r="A1082" t="str">
            <v>dk20</v>
          </cell>
        </row>
        <row r="1083">
          <cell r="A1083" t="str">
            <v>dk20</v>
          </cell>
        </row>
        <row r="1084">
          <cell r="A1084" t="str">
            <v>dk20</v>
          </cell>
        </row>
        <row r="1085">
          <cell r="A1085" t="str">
            <v>dk20</v>
          </cell>
        </row>
        <row r="1086">
          <cell r="A1086" t="str">
            <v>dk20</v>
          </cell>
        </row>
        <row r="1087">
          <cell r="A1087" t="str">
            <v>dk20</v>
          </cell>
        </row>
        <row r="1088">
          <cell r="A1088" t="str">
            <v>dk20</v>
          </cell>
        </row>
        <row r="1089">
          <cell r="A1089" t="str">
            <v>dk20</v>
          </cell>
        </row>
        <row r="1090">
          <cell r="A1090" t="str">
            <v>dk20</v>
          </cell>
        </row>
        <row r="1091">
          <cell r="A1091" t="str">
            <v>dk20</v>
          </cell>
        </row>
        <row r="1092">
          <cell r="A1092" t="str">
            <v>dk20</v>
          </cell>
        </row>
        <row r="1093">
          <cell r="A1093" t="str">
            <v>dk20</v>
          </cell>
        </row>
        <row r="1094">
          <cell r="A1094" t="str">
            <v>dk20</v>
          </cell>
        </row>
        <row r="1095">
          <cell r="A1095" t="str">
            <v>dk20</v>
          </cell>
        </row>
        <row r="1096">
          <cell r="A1096" t="str">
            <v>dk20</v>
          </cell>
        </row>
        <row r="1097">
          <cell r="A1097" t="str">
            <v>dk20</v>
          </cell>
        </row>
        <row r="1098">
          <cell r="A1098" t="str">
            <v>dk20</v>
          </cell>
        </row>
        <row r="1099">
          <cell r="A1099" t="str">
            <v>dk20</v>
          </cell>
        </row>
        <row r="1100">
          <cell r="A1100" t="str">
            <v>dk20</v>
          </cell>
        </row>
        <row r="1101">
          <cell r="A1101" t="str">
            <v>dk20</v>
          </cell>
        </row>
        <row r="1102">
          <cell r="A1102" t="str">
            <v>dk20</v>
          </cell>
        </row>
        <row r="1103">
          <cell r="A1103" t="str">
            <v>dk20</v>
          </cell>
        </row>
        <row r="1104">
          <cell r="A1104" t="str">
            <v>dk20</v>
          </cell>
        </row>
        <row r="1105">
          <cell r="A1105" t="str">
            <v>dk20</v>
          </cell>
        </row>
        <row r="1106">
          <cell r="A1106" t="str">
            <v>dk20</v>
          </cell>
        </row>
        <row r="1107">
          <cell r="A1107" t="str">
            <v>dk20</v>
          </cell>
        </row>
        <row r="1108">
          <cell r="A1108" t="str">
            <v>dk20</v>
          </cell>
        </row>
        <row r="1109">
          <cell r="A1109" t="str">
            <v>dk20</v>
          </cell>
        </row>
        <row r="1110">
          <cell r="A1110" t="str">
            <v>dk20</v>
          </cell>
        </row>
        <row r="1111">
          <cell r="A1111" t="str">
            <v>dk20</v>
          </cell>
        </row>
        <row r="1112">
          <cell r="A1112" t="str">
            <v>dk20</v>
          </cell>
        </row>
        <row r="1113">
          <cell r="A1113" t="str">
            <v>dk20</v>
          </cell>
        </row>
        <row r="1114">
          <cell r="A1114" t="str">
            <v>dk20</v>
          </cell>
        </row>
        <row r="1115">
          <cell r="A1115" t="str">
            <v>dk20</v>
          </cell>
        </row>
        <row r="1116">
          <cell r="A1116" t="str">
            <v>dk20</v>
          </cell>
        </row>
        <row r="1117">
          <cell r="A1117" t="str">
            <v>dk20</v>
          </cell>
        </row>
        <row r="1118">
          <cell r="A1118" t="str">
            <v>dk20</v>
          </cell>
        </row>
        <row r="1119">
          <cell r="A1119" t="str">
            <v>dk20</v>
          </cell>
        </row>
        <row r="1120">
          <cell r="A1120" t="str">
            <v>dk20</v>
          </cell>
        </row>
        <row r="1121">
          <cell r="A1121" t="str">
            <v>dk20</v>
          </cell>
        </row>
        <row r="1122">
          <cell r="A1122" t="str">
            <v>dk20</v>
          </cell>
        </row>
        <row r="1123">
          <cell r="A1123" t="str">
            <v>dk20</v>
          </cell>
        </row>
        <row r="1124">
          <cell r="A1124" t="str">
            <v>dk20</v>
          </cell>
        </row>
        <row r="1125">
          <cell r="A1125" t="str">
            <v>dk20</v>
          </cell>
        </row>
        <row r="1126">
          <cell r="A1126" t="str">
            <v>dk20</v>
          </cell>
        </row>
        <row r="1127">
          <cell r="A1127" t="str">
            <v>dk20</v>
          </cell>
        </row>
        <row r="1128">
          <cell r="A1128" t="str">
            <v>dk20</v>
          </cell>
        </row>
        <row r="1129">
          <cell r="A1129" t="str">
            <v>dk20</v>
          </cell>
        </row>
        <row r="1130">
          <cell r="A1130" t="str">
            <v>dk20</v>
          </cell>
        </row>
        <row r="1131">
          <cell r="A1131" t="str">
            <v>dk20</v>
          </cell>
        </row>
        <row r="1132">
          <cell r="A1132" t="str">
            <v>dk20</v>
          </cell>
        </row>
        <row r="1133">
          <cell r="A1133" t="str">
            <v>dk20</v>
          </cell>
        </row>
        <row r="1134">
          <cell r="A1134" t="str">
            <v>dk20</v>
          </cell>
        </row>
        <row r="1135">
          <cell r="A1135" t="str">
            <v>dk20</v>
          </cell>
        </row>
        <row r="1136">
          <cell r="A1136" t="str">
            <v>dk20</v>
          </cell>
        </row>
        <row r="1137">
          <cell r="A1137" t="str">
            <v>dk20</v>
          </cell>
        </row>
        <row r="1138">
          <cell r="A1138" t="str">
            <v>dk20</v>
          </cell>
        </row>
        <row r="1139">
          <cell r="A1139" t="str">
            <v>dk20</v>
          </cell>
        </row>
        <row r="1140">
          <cell r="A1140" t="str">
            <v>dk20</v>
          </cell>
        </row>
        <row r="1141">
          <cell r="A1141" t="str">
            <v>dk20</v>
          </cell>
        </row>
        <row r="1142">
          <cell r="A1142" t="str">
            <v>dk20</v>
          </cell>
        </row>
        <row r="1143">
          <cell r="A1143" t="str">
            <v>dk20</v>
          </cell>
        </row>
        <row r="1144">
          <cell r="A1144" t="str">
            <v>dk20</v>
          </cell>
        </row>
        <row r="1145">
          <cell r="A1145" t="str">
            <v>dk20</v>
          </cell>
        </row>
        <row r="1146">
          <cell r="A1146" t="str">
            <v>dk20</v>
          </cell>
        </row>
        <row r="1147">
          <cell r="A1147" t="str">
            <v>dk20</v>
          </cell>
        </row>
        <row r="1148">
          <cell r="A1148" t="str">
            <v>dk20</v>
          </cell>
        </row>
        <row r="1149">
          <cell r="A1149" t="str">
            <v>dk20</v>
          </cell>
        </row>
        <row r="1150">
          <cell r="A1150" t="str">
            <v>dk20</v>
          </cell>
        </row>
        <row r="1151">
          <cell r="A1151" t="str">
            <v>dk20</v>
          </cell>
        </row>
        <row r="1152">
          <cell r="A1152" t="str">
            <v>dk20</v>
          </cell>
        </row>
        <row r="1153">
          <cell r="A1153" t="str">
            <v>dk20</v>
          </cell>
        </row>
        <row r="1154">
          <cell r="A1154" t="str">
            <v>dk20</v>
          </cell>
        </row>
        <row r="1155">
          <cell r="A1155" t="str">
            <v>dk20</v>
          </cell>
        </row>
        <row r="1156">
          <cell r="A1156" t="str">
            <v>dk20</v>
          </cell>
        </row>
        <row r="1157">
          <cell r="A1157" t="str">
            <v>dk20</v>
          </cell>
        </row>
        <row r="1158">
          <cell r="A1158" t="str">
            <v>dk20</v>
          </cell>
        </row>
        <row r="1159">
          <cell r="A1159" t="str">
            <v>dk20</v>
          </cell>
        </row>
        <row r="1160">
          <cell r="A1160" t="str">
            <v>dk20</v>
          </cell>
        </row>
        <row r="1161">
          <cell r="A1161" t="str">
            <v>dk20</v>
          </cell>
        </row>
        <row r="1162">
          <cell r="A1162" t="str">
            <v>dk20</v>
          </cell>
        </row>
        <row r="1163">
          <cell r="A1163" t="str">
            <v>dk20</v>
          </cell>
        </row>
        <row r="1164">
          <cell r="A1164" t="str">
            <v>dk24</v>
          </cell>
        </row>
        <row r="1165">
          <cell r="A1165" t="str">
            <v>dk24</v>
          </cell>
        </row>
        <row r="1166">
          <cell r="A1166" t="str">
            <v>dk24</v>
          </cell>
        </row>
        <row r="1167">
          <cell r="A1167" t="str">
            <v>dk24</v>
          </cell>
        </row>
        <row r="1168">
          <cell r="A1168" t="str">
            <v>dk24</v>
          </cell>
        </row>
        <row r="1169">
          <cell r="A1169" t="str">
            <v>dk24</v>
          </cell>
        </row>
        <row r="1170">
          <cell r="A1170" t="str">
            <v>dk24</v>
          </cell>
        </row>
        <row r="1171">
          <cell r="A1171" t="str">
            <v>dk24</v>
          </cell>
        </row>
        <row r="1172">
          <cell r="A1172" t="str">
            <v>dk24</v>
          </cell>
        </row>
        <row r="1173">
          <cell r="A1173" t="str">
            <v>dk24</v>
          </cell>
        </row>
        <row r="1174">
          <cell r="A1174" t="str">
            <v>dk24</v>
          </cell>
        </row>
        <row r="1175">
          <cell r="A1175" t="str">
            <v>dk24</v>
          </cell>
        </row>
        <row r="1176">
          <cell r="A1176" t="str">
            <v>dk24</v>
          </cell>
        </row>
        <row r="1177">
          <cell r="A1177" t="str">
            <v>dk24</v>
          </cell>
        </row>
        <row r="1178">
          <cell r="A1178" t="str">
            <v>dk24</v>
          </cell>
        </row>
        <row r="1179">
          <cell r="A1179" t="str">
            <v>dk24</v>
          </cell>
        </row>
        <row r="1180">
          <cell r="A1180" t="str">
            <v>dk24</v>
          </cell>
        </row>
        <row r="1181">
          <cell r="A1181" t="str">
            <v>dk24</v>
          </cell>
        </row>
        <row r="1182">
          <cell r="A1182" t="str">
            <v>dk24</v>
          </cell>
        </row>
        <row r="1183">
          <cell r="A1183" t="str">
            <v>dk24</v>
          </cell>
        </row>
        <row r="1184">
          <cell r="A1184" t="str">
            <v>dk24</v>
          </cell>
        </row>
        <row r="1185">
          <cell r="A1185" t="str">
            <v>dk24</v>
          </cell>
        </row>
        <row r="1186">
          <cell r="A1186" t="str">
            <v>dk24</v>
          </cell>
        </row>
        <row r="1187">
          <cell r="A1187" t="str">
            <v>dk24</v>
          </cell>
        </row>
        <row r="1188">
          <cell r="A1188" t="str">
            <v>dk24</v>
          </cell>
        </row>
        <row r="1189">
          <cell r="A1189" t="str">
            <v>dk24</v>
          </cell>
        </row>
        <row r="1190">
          <cell r="A1190" t="str">
            <v>dk24</v>
          </cell>
        </row>
        <row r="1191">
          <cell r="A1191" t="str">
            <v>dk24</v>
          </cell>
        </row>
        <row r="1192">
          <cell r="A1192" t="str">
            <v>dk24</v>
          </cell>
        </row>
        <row r="1193">
          <cell r="A1193" t="str">
            <v>dk24</v>
          </cell>
        </row>
        <row r="1194">
          <cell r="A1194" t="str">
            <v>dk24</v>
          </cell>
        </row>
        <row r="1195">
          <cell r="A1195" t="str">
            <v>dk24</v>
          </cell>
        </row>
        <row r="1196">
          <cell r="A1196" t="str">
            <v>dk24</v>
          </cell>
        </row>
        <row r="1197">
          <cell r="A1197" t="str">
            <v>dk24</v>
          </cell>
        </row>
        <row r="1198">
          <cell r="A1198" t="str">
            <v>dk24</v>
          </cell>
        </row>
        <row r="1199">
          <cell r="A1199" t="str">
            <v>dk24</v>
          </cell>
        </row>
        <row r="1200">
          <cell r="A1200" t="str">
            <v>dk24</v>
          </cell>
        </row>
        <row r="1201">
          <cell r="A1201" t="str">
            <v>dk24</v>
          </cell>
        </row>
        <row r="1202">
          <cell r="A1202" t="str">
            <v>dk24</v>
          </cell>
        </row>
        <row r="1203">
          <cell r="A1203" t="str">
            <v>dk24</v>
          </cell>
        </row>
        <row r="1204">
          <cell r="A1204" t="str">
            <v>dk24</v>
          </cell>
        </row>
        <row r="1205">
          <cell r="A1205" t="str">
            <v>dk24</v>
          </cell>
        </row>
        <row r="1206">
          <cell r="A1206" t="str">
            <v>dk24</v>
          </cell>
        </row>
        <row r="1207">
          <cell r="A1207" t="str">
            <v>dk24</v>
          </cell>
        </row>
        <row r="1208">
          <cell r="A1208" t="str">
            <v>dk24</v>
          </cell>
        </row>
        <row r="1209">
          <cell r="A1209" t="str">
            <v>dk24</v>
          </cell>
        </row>
        <row r="1210">
          <cell r="A1210" t="str">
            <v>dk24</v>
          </cell>
        </row>
        <row r="1211">
          <cell r="A1211" t="str">
            <v>dk24</v>
          </cell>
        </row>
        <row r="1212">
          <cell r="A1212" t="str">
            <v>dk24</v>
          </cell>
        </row>
        <row r="1213">
          <cell r="A1213" t="str">
            <v>dk24</v>
          </cell>
        </row>
        <row r="1214">
          <cell r="A1214" t="str">
            <v>dk24</v>
          </cell>
        </row>
        <row r="1215">
          <cell r="A1215" t="str">
            <v>dk24</v>
          </cell>
        </row>
        <row r="1216">
          <cell r="A1216" t="str">
            <v>dk24</v>
          </cell>
        </row>
        <row r="1217">
          <cell r="A1217" t="str">
            <v>dk24</v>
          </cell>
        </row>
        <row r="1218">
          <cell r="A1218" t="str">
            <v>dk24</v>
          </cell>
        </row>
        <row r="1219">
          <cell r="A1219" t="str">
            <v>dk24</v>
          </cell>
        </row>
        <row r="1220">
          <cell r="A1220" t="str">
            <v>dk24</v>
          </cell>
        </row>
        <row r="1221">
          <cell r="A1221" t="str">
            <v>dk24</v>
          </cell>
        </row>
        <row r="1222">
          <cell r="A1222" t="str">
            <v>dk24</v>
          </cell>
        </row>
        <row r="1223">
          <cell r="A1223" t="str">
            <v>dk24</v>
          </cell>
        </row>
        <row r="1224">
          <cell r="A1224" t="str">
            <v>dk24</v>
          </cell>
        </row>
        <row r="1225">
          <cell r="A1225" t="str">
            <v>dk24</v>
          </cell>
        </row>
        <row r="1226">
          <cell r="A1226" t="str">
            <v>dk24</v>
          </cell>
        </row>
        <row r="1227">
          <cell r="A1227" t="str">
            <v>dk24</v>
          </cell>
        </row>
        <row r="1228">
          <cell r="A1228" t="str">
            <v>dk24</v>
          </cell>
        </row>
        <row r="1229">
          <cell r="A1229" t="str">
            <v>dk24</v>
          </cell>
        </row>
        <row r="1230">
          <cell r="A1230" t="str">
            <v>dk24</v>
          </cell>
        </row>
        <row r="1231">
          <cell r="A1231" t="str">
            <v>dk24</v>
          </cell>
        </row>
        <row r="1232">
          <cell r="A1232" t="str">
            <v>dk24</v>
          </cell>
        </row>
        <row r="1233">
          <cell r="A1233" t="str">
            <v>dk24</v>
          </cell>
        </row>
        <row r="1234">
          <cell r="A1234" t="str">
            <v>dk24</v>
          </cell>
        </row>
        <row r="1235">
          <cell r="A1235" t="str">
            <v>dk24</v>
          </cell>
        </row>
        <row r="1236">
          <cell r="A1236" t="str">
            <v>dk24</v>
          </cell>
        </row>
        <row r="1237">
          <cell r="A1237" t="str">
            <v>dk24</v>
          </cell>
        </row>
        <row r="1238">
          <cell r="A1238" t="str">
            <v>dk24</v>
          </cell>
        </row>
        <row r="1239">
          <cell r="A1239" t="str">
            <v>dk24</v>
          </cell>
        </row>
        <row r="1240">
          <cell r="A1240" t="str">
            <v>dk24</v>
          </cell>
        </row>
        <row r="1241">
          <cell r="A1241" t="str">
            <v>dk24</v>
          </cell>
        </row>
        <row r="1242">
          <cell r="A1242" t="str">
            <v>dk24</v>
          </cell>
        </row>
        <row r="1243">
          <cell r="A1243" t="str">
            <v>dk24</v>
          </cell>
        </row>
        <row r="1244">
          <cell r="A1244" t="str">
            <v>dk24</v>
          </cell>
        </row>
        <row r="1245">
          <cell r="A1245" t="str">
            <v>dk24</v>
          </cell>
        </row>
        <row r="1246">
          <cell r="A1246" t="str">
            <v>dk24</v>
          </cell>
        </row>
        <row r="1247">
          <cell r="A1247" t="str">
            <v>dk24</v>
          </cell>
        </row>
        <row r="1248">
          <cell r="A1248" t="str">
            <v>dk24</v>
          </cell>
        </row>
        <row r="1249">
          <cell r="A1249" t="str">
            <v>dk24</v>
          </cell>
        </row>
        <row r="1250">
          <cell r="A1250" t="str">
            <v>dk24</v>
          </cell>
        </row>
        <row r="1251">
          <cell r="A1251" t="str">
            <v>dk24</v>
          </cell>
        </row>
        <row r="1252">
          <cell r="A1252" t="str">
            <v>dk24</v>
          </cell>
        </row>
        <row r="1253">
          <cell r="A1253" t="str">
            <v>dk24</v>
          </cell>
        </row>
        <row r="1254">
          <cell r="A1254" t="str">
            <v>dk24</v>
          </cell>
        </row>
        <row r="1255">
          <cell r="A1255" t="str">
            <v>dk24</v>
          </cell>
        </row>
        <row r="1256">
          <cell r="A1256" t="str">
            <v>dk24</v>
          </cell>
        </row>
        <row r="1257">
          <cell r="A1257" t="str">
            <v>dk24</v>
          </cell>
        </row>
        <row r="1258">
          <cell r="A1258" t="str">
            <v>dk24</v>
          </cell>
        </row>
        <row r="1259">
          <cell r="A1259" t="str">
            <v>dk24</v>
          </cell>
        </row>
        <row r="1260">
          <cell r="A1260" t="str">
            <v>dk24</v>
          </cell>
        </row>
        <row r="1261">
          <cell r="A1261" t="str">
            <v>dk24</v>
          </cell>
        </row>
        <row r="1262">
          <cell r="A1262" t="str">
            <v>dk24</v>
          </cell>
        </row>
        <row r="1263">
          <cell r="A1263" t="str">
            <v>dk24</v>
          </cell>
        </row>
        <row r="1264">
          <cell r="A1264" t="str">
            <v>dk24</v>
          </cell>
        </row>
        <row r="1265">
          <cell r="A1265" t="str">
            <v>dk24</v>
          </cell>
        </row>
        <row r="1266">
          <cell r="A1266" t="str">
            <v>dk24</v>
          </cell>
        </row>
        <row r="1267">
          <cell r="A1267" t="str">
            <v>dk24</v>
          </cell>
        </row>
        <row r="1268">
          <cell r="A1268" t="str">
            <v>dk24</v>
          </cell>
        </row>
        <row r="1269">
          <cell r="A1269" t="str">
            <v>dk24</v>
          </cell>
        </row>
        <row r="1270">
          <cell r="A1270" t="str">
            <v>dk24</v>
          </cell>
        </row>
        <row r="1271">
          <cell r="A1271" t="str">
            <v>dk24</v>
          </cell>
        </row>
        <row r="1272">
          <cell r="A1272" t="str">
            <v>dk24</v>
          </cell>
        </row>
        <row r="1273">
          <cell r="A1273" t="str">
            <v>dk24</v>
          </cell>
        </row>
        <row r="1274">
          <cell r="A1274" t="str">
            <v>dk24</v>
          </cell>
        </row>
        <row r="1275">
          <cell r="A1275" t="str">
            <v>dk24</v>
          </cell>
        </row>
        <row r="1276">
          <cell r="A1276" t="str">
            <v>dk24</v>
          </cell>
        </row>
        <row r="1277">
          <cell r="A1277" t="str">
            <v>dk24</v>
          </cell>
        </row>
        <row r="1278">
          <cell r="A1278" t="str">
            <v>dk24</v>
          </cell>
        </row>
        <row r="1279">
          <cell r="A1279" t="str">
            <v>dk24</v>
          </cell>
        </row>
        <row r="1280">
          <cell r="A1280" t="str">
            <v>dk24</v>
          </cell>
        </row>
        <row r="1281">
          <cell r="A1281" t="str">
            <v>dk24</v>
          </cell>
        </row>
        <row r="1282">
          <cell r="A1282" t="str">
            <v>dk24</v>
          </cell>
        </row>
        <row r="1283">
          <cell r="A1283" t="str">
            <v>dk24</v>
          </cell>
        </row>
        <row r="1284">
          <cell r="A1284" t="str">
            <v>dk24</v>
          </cell>
        </row>
        <row r="1285">
          <cell r="A1285" t="str">
            <v>dk24</v>
          </cell>
        </row>
        <row r="1286">
          <cell r="A1286" t="str">
            <v>dk24</v>
          </cell>
        </row>
      </sheetData>
      <sheetData sheetId="5"/>
      <sheetData sheetId="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1"/>
      <sheetName val="2-1"/>
      <sheetName val="2-2"/>
      <sheetName val="2-3"/>
      <sheetName val="3-1"/>
      <sheetName val="3-2"/>
      <sheetName val="3-3 (PAPER)"/>
      <sheetName val="3-3 (CAPI)"/>
      <sheetName val="3-4"/>
      <sheetName val="3 FN"/>
      <sheetName val="4"/>
      <sheetName val="4 FN"/>
      <sheetName val="5A"/>
      <sheetName val="5B"/>
      <sheetName val="5 FN"/>
      <sheetName val="6-1"/>
      <sheetName val="6-2"/>
      <sheetName val="6 FN"/>
      <sheetName val="7-1"/>
      <sheetName val="7-2"/>
      <sheetName val="7-3"/>
      <sheetName val="7 FN"/>
      <sheetName val="8"/>
      <sheetName val="9"/>
      <sheetName val="10"/>
      <sheetName val="11"/>
      <sheetName val="Int.Obs."/>
      <sheetName val="Calendar"/>
      <sheetName val="translations"/>
      <sheetName val="reference dates"/>
      <sheetName val="menu"/>
    </sheetNames>
    <sheetDataSet>
      <sheetData sheetId="0" refreshError="1">
        <row r="54">
          <cell r="H54" t="str">
            <v>ENGLISH</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row r="1">
          <cell r="B1" t="str">
            <v>ENGLISH</v>
          </cell>
          <cell r="C1" t="str">
            <v>LANGUAGE 2</v>
          </cell>
          <cell r="D1" t="str">
            <v>LANGUAGE 3</v>
          </cell>
          <cell r="E1" t="str">
            <v>LANGUAGE 4</v>
          </cell>
          <cell r="F1" t="str">
            <v>LANGUAGE 5</v>
          </cell>
          <cell r="G1" t="str">
            <v>LANGUAGE 6</v>
          </cell>
        </row>
        <row r="2">
          <cell r="A2" t="str">
            <v>Translation Date</v>
          </cell>
          <cell r="B2" t="str">
            <v>20 May 2015</v>
          </cell>
        </row>
        <row r="3">
          <cell r="A3" t="str">
            <v>Language Code</v>
          </cell>
          <cell r="B3" t="str">
            <v>01</v>
          </cell>
          <cell r="C3" t="str">
            <v>02</v>
          </cell>
          <cell r="D3" t="str">
            <v>03</v>
          </cell>
          <cell r="E3" t="str">
            <v>04</v>
          </cell>
          <cell r="F3" t="str">
            <v>05</v>
          </cell>
          <cell r="G3" t="str">
            <v>06</v>
          </cell>
        </row>
        <row r="4">
          <cell r="A4" t="str">
            <v>INTRODUCTION AND CONSENT</v>
          </cell>
          <cell r="B4" t="str">
            <v>Hello. My name is _______________________________________. I am working with [NAME OF ORGANIZATION]. We are conducting a survey about health and other topics all over [NAME OF COUNTRY]. The information we collect will help the government to plan health services. Your household was selected for the survey. The questions usually take about 30 to 60 minutes. All of the answers you give will be confidential and will not be shared with anyone other than members of our survey team. You don't have to be in the survey, but we hope you will agree to answer the questions since your views are important. If I ask you any question you don't want to answer, just let me know and I will go on to the next question or you can stop the interview at any time._x000D__x000D_In case you need more information about the survey, you may contact the person listed on the card that has already been given to your household._x000D__x000D_Do you have any questions?_x000D_May I begin the interview now?</v>
          </cell>
        </row>
        <row r="5">
          <cell r="A5">
            <v>102</v>
          </cell>
          <cell r="B5" t="str">
            <v>How long have you been living continuously in (NAME OF CURRENT CITY, TOWN OR VILLAGE OF RESIDENCE)?</v>
          </cell>
        </row>
        <row r="6">
          <cell r="A6">
            <v>103</v>
          </cell>
          <cell r="B6" t="str">
            <v>Just before you moved here, did you live in a city, in a town, or in a rural area?</v>
          </cell>
        </row>
        <row r="7">
          <cell r="A7">
            <v>104</v>
          </cell>
          <cell r="B7" t="str">
            <v>Before you moved here, which [PROVINCE/REGION/STATE] did you live in?</v>
          </cell>
        </row>
        <row r="8">
          <cell r="A8">
            <v>105</v>
          </cell>
          <cell r="B8" t="str">
            <v>In what month and year were you born?</v>
          </cell>
        </row>
        <row r="9">
          <cell r="A9">
            <v>106</v>
          </cell>
          <cell r="B9" t="str">
            <v>How old were you at your last birthday?</v>
          </cell>
        </row>
        <row r="10">
          <cell r="A10">
            <v>107</v>
          </cell>
          <cell r="B10" t="str">
            <v>Have you ever attended school?</v>
          </cell>
        </row>
        <row r="11">
          <cell r="A11">
            <v>108</v>
          </cell>
          <cell r="B11" t="str">
            <v>What is the highest level of school you attended: primary, secondary, or higher?</v>
          </cell>
        </row>
        <row r="12">
          <cell r="A12">
            <v>109</v>
          </cell>
          <cell r="B12" t="str">
            <v>What is the highest [GRADE/FORM/YEAR] you completed at that level?</v>
          </cell>
        </row>
        <row r="13">
          <cell r="A13">
            <v>111</v>
          </cell>
          <cell r="B13" t="str">
            <v>Now I would like you to read this sentence to me._x000D__x000D_SHOW CARD TO RESPONDENT._x000D__x000D_IF RESPONDENT CANNOT READ WHOLE SENTENCE,_x000D_PROBE: Can you read any part of the sentence to me?</v>
          </cell>
        </row>
        <row r="14">
          <cell r="A14">
            <v>113</v>
          </cell>
          <cell r="B14" t="str">
            <v>Do you read a newspaper or magazine at least once a week, less than once a week or not at all?</v>
          </cell>
        </row>
        <row r="15">
          <cell r="A15">
            <v>114</v>
          </cell>
          <cell r="B15" t="str">
            <v>Do you listen to the radio at least once a week, less than once a week or not at all?</v>
          </cell>
        </row>
        <row r="16">
          <cell r="A16">
            <v>115</v>
          </cell>
          <cell r="B16" t="str">
            <v>Do you watch television at least once a week, less than once a week or not at all?</v>
          </cell>
        </row>
        <row r="17">
          <cell r="A17">
            <v>116</v>
          </cell>
          <cell r="B17" t="str">
            <v>Do you own a mobile telephone?</v>
          </cell>
        </row>
        <row r="18">
          <cell r="A18">
            <v>117</v>
          </cell>
          <cell r="B18" t="str">
            <v>Do you use your mobile phone for any financial transactions?</v>
          </cell>
        </row>
        <row r="19">
          <cell r="A19">
            <v>118</v>
          </cell>
          <cell r="B19" t="str">
            <v>Do you have an account in a bank or other financial institution that you yourself use?</v>
          </cell>
        </row>
        <row r="20">
          <cell r="A20">
            <v>119</v>
          </cell>
          <cell r="B20" t="str">
            <v>Have you ever used the internet?</v>
          </cell>
        </row>
        <row r="21">
          <cell r="A21">
            <v>120</v>
          </cell>
          <cell r="B21" t="str">
            <v>In the last 12 months, have you used the internet?</v>
          </cell>
        </row>
        <row r="22">
          <cell r="A22">
            <v>121</v>
          </cell>
          <cell r="B22" t="str">
            <v>During the last one month, how often did you use the internet: almost every day, at least once a week, less than once a week, or not at all?</v>
          </cell>
        </row>
        <row r="23">
          <cell r="A23">
            <v>122</v>
          </cell>
          <cell r="B23" t="str">
            <v>COUNTRY-SPECIFIC QUESTION ON RELIGION, IF APPROPRIATE.</v>
          </cell>
        </row>
        <row r="24">
          <cell r="A24">
            <v>123</v>
          </cell>
          <cell r="B24" t="str">
            <v>COUNTRY-SPECIFIC QUESTION ON ETHNICITY, IF APPROPRIATE.</v>
          </cell>
        </row>
        <row r="25">
          <cell r="A25">
            <v>124</v>
          </cell>
          <cell r="B25" t="str">
            <v>In the last 12 months, how many times have you been away from home for one or more nights?</v>
          </cell>
        </row>
        <row r="26">
          <cell r="A26">
            <v>125</v>
          </cell>
          <cell r="B26" t="str">
            <v>In the last 12 months, have you been away from home for more than one month at a time?</v>
          </cell>
        </row>
        <row r="27">
          <cell r="A27">
            <v>201</v>
          </cell>
          <cell r="B27" t="str">
            <v>Now I would like to ask about all the births you have had during your life. Have you ever given birth?</v>
          </cell>
        </row>
        <row r="28">
          <cell r="A28">
            <v>202</v>
          </cell>
          <cell r="B28" t="str">
            <v>Do you have any sons or daughters to whom you have given birth who are now living with you?</v>
          </cell>
        </row>
        <row r="29">
          <cell r="A29" t="str">
            <v>203a)</v>
          </cell>
          <cell r="B29" t="str">
            <v xml:space="preserve">How many sons live with you? </v>
          </cell>
        </row>
        <row r="30">
          <cell r="A30" t="str">
            <v>203b)</v>
          </cell>
          <cell r="B30" t="str">
            <v>And how many daughters live with you?</v>
          </cell>
        </row>
        <row r="31">
          <cell r="A31">
            <v>204</v>
          </cell>
          <cell r="B31" t="str">
            <v>Do you have any sons or daughters to whom you have given birth who are alive but do not live with you?</v>
          </cell>
        </row>
        <row r="32">
          <cell r="A32" t="str">
            <v>205a)</v>
          </cell>
          <cell r="B32" t="str">
            <v>How many sons are alive but do not live with you?</v>
          </cell>
        </row>
        <row r="33">
          <cell r="A33" t="str">
            <v>205b)</v>
          </cell>
          <cell r="B33" t="str">
            <v>And how many daughters are alive but do not live with you?</v>
          </cell>
        </row>
        <row r="34">
          <cell r="A34">
            <v>206</v>
          </cell>
          <cell r="B34" t="str">
            <v>Have you ever given birth to a boy or girl who was born alive but later died?_x000D__x000D_IF NO, PROBE: Any baby who cried, who made any movement, sound, or effort to breathe, or who showed any other signs of life even if for a very short time?</v>
          </cell>
        </row>
        <row r="35">
          <cell r="A35" t="str">
            <v>207a)</v>
          </cell>
          <cell r="B35" t="str">
            <v>How many boys have died?</v>
          </cell>
        </row>
        <row r="36">
          <cell r="A36" t="str">
            <v>207b)</v>
          </cell>
          <cell r="B36" t="str">
            <v>And how many girls have died?</v>
          </cell>
        </row>
        <row r="37">
          <cell r="A37">
            <v>209</v>
          </cell>
          <cell r="B37" t="str">
            <v>Just to make sure that I have this right: you have had in TOTAL _____ births during your life. Is that correct?</v>
          </cell>
        </row>
        <row r="38">
          <cell r="A38">
            <v>211</v>
          </cell>
          <cell r="B38" t="str">
            <v>Now I would like to record the names of all your births, whether still alive or not, starting with the first one you had.</v>
          </cell>
        </row>
        <row r="39">
          <cell r="A39">
            <v>212</v>
          </cell>
          <cell r="B39" t="str">
            <v>What name was given to your (first/ next) baby?</v>
          </cell>
        </row>
        <row r="40">
          <cell r="A40">
            <v>213</v>
          </cell>
          <cell r="B40" t="str">
            <v>Is (NAME) a boy or a girl?</v>
          </cell>
        </row>
        <row r="41">
          <cell r="A41">
            <v>214</v>
          </cell>
          <cell r="B41" t="str">
            <v>Were any of these births twins?</v>
          </cell>
        </row>
        <row r="42">
          <cell r="A42">
            <v>215</v>
          </cell>
          <cell r="B42" t="str">
            <v>On what day, month, and year was (NAME) born?</v>
          </cell>
        </row>
        <row r="43">
          <cell r="A43">
            <v>216</v>
          </cell>
          <cell r="B43" t="str">
            <v>Is (NAME) still alive?</v>
          </cell>
        </row>
        <row r="44">
          <cell r="A44">
            <v>217</v>
          </cell>
          <cell r="B44" t="str">
            <v>How old was (NAME) at (NAME)'s last birthday?</v>
          </cell>
        </row>
        <row r="45">
          <cell r="A45">
            <v>218</v>
          </cell>
          <cell r="B45" t="str">
            <v>Is (NAME) living with you?</v>
          </cell>
        </row>
        <row r="46">
          <cell r="A46">
            <v>220</v>
          </cell>
          <cell r="B46" t="str">
            <v>How old was (NAME) when (he/she) died?_x000D__x000D_IF '12 MONTHS' OR '1 YR', ASK: Did (NAME) have (his/her) first birthday?_x000D__x000D_THEN ASK: Exactly how many months old was (NAME) when (he/she) died?</v>
          </cell>
        </row>
        <row r="47">
          <cell r="A47">
            <v>221</v>
          </cell>
          <cell r="B47" t="str">
            <v>Were there any other live births between (NAME OF PREVIOUS BIRTH) and (NAME), including any children who died after birth?</v>
          </cell>
        </row>
        <row r="48">
          <cell r="A48">
            <v>222</v>
          </cell>
          <cell r="B48" t="str">
            <v>Have you had any live births since the birth of (NAME OF LAST BIRTH)?</v>
          </cell>
        </row>
        <row r="49">
          <cell r="A49">
            <v>226</v>
          </cell>
          <cell r="B49" t="str">
            <v>Are you pregnant now?</v>
          </cell>
        </row>
        <row r="50">
          <cell r="A50">
            <v>227</v>
          </cell>
          <cell r="B50" t="str">
            <v>How many months pregnant are you?</v>
          </cell>
        </row>
        <row r="51">
          <cell r="A51">
            <v>228</v>
          </cell>
          <cell r="B51" t="str">
            <v>When you got pregnant, did you want to get pregnant at that time?</v>
          </cell>
        </row>
        <row r="52">
          <cell r="A52" t="str">
            <v>229a)</v>
          </cell>
          <cell r="B52" t="str">
            <v>Did you want to have a baby later on or did you not want any more children?</v>
          </cell>
        </row>
        <row r="53">
          <cell r="A53" t="str">
            <v>229b)</v>
          </cell>
          <cell r="B53" t="str">
            <v>Did you want to have a baby later on or did you not want any children?</v>
          </cell>
        </row>
        <row r="54">
          <cell r="A54">
            <v>230</v>
          </cell>
          <cell r="B54" t="str">
            <v>Have you ever had a pregnancy that miscarried, was aborted, or ended in a stillbirth?</v>
          </cell>
        </row>
        <row r="55">
          <cell r="A55">
            <v>231</v>
          </cell>
          <cell r="B55" t="str">
            <v>When did the last such pregnancy end?</v>
          </cell>
        </row>
        <row r="56">
          <cell r="A56">
            <v>233</v>
          </cell>
          <cell r="B56" t="str">
            <v>In what month and year did the preceding such pregnancy end?</v>
          </cell>
        </row>
        <row r="57">
          <cell r="A57">
            <v>234</v>
          </cell>
          <cell r="B57" t="str">
            <v>How many months pregnant were you when that pregnancy ended?</v>
          </cell>
        </row>
        <row r="58">
          <cell r="A58">
            <v>235</v>
          </cell>
          <cell r="B58" t="str">
            <v>Since January 2010, have you had any other pregnancies that did not result in a live birth?</v>
          </cell>
        </row>
        <row r="59">
          <cell r="A59">
            <v>237</v>
          </cell>
          <cell r="B59" t="str">
            <v>Did you have any miscarriages, abortions or stillbirths that ended before 2010?</v>
          </cell>
        </row>
        <row r="60">
          <cell r="A60">
            <v>238</v>
          </cell>
          <cell r="B60" t="str">
            <v>When did the last such pregnancy that terminated before 2010 end?</v>
          </cell>
        </row>
        <row r="61">
          <cell r="A61">
            <v>239</v>
          </cell>
          <cell r="B61" t="str">
            <v>When did your last menstrual period start?</v>
          </cell>
        </row>
        <row r="62">
          <cell r="A62">
            <v>240</v>
          </cell>
          <cell r="B62" t="str">
            <v>From one menstrual period to the next, are there certain days when a woman is more likely to become pregnant?</v>
          </cell>
        </row>
        <row r="63">
          <cell r="A63">
            <v>241</v>
          </cell>
          <cell r="B63" t="str">
            <v>Is this time just before her period begins, during her period, right after her period has ended, or halfway between two periods?</v>
          </cell>
        </row>
        <row r="64">
          <cell r="A64">
            <v>242</v>
          </cell>
          <cell r="B64" t="str">
            <v>After the birth of a child, can a woman become pregnant before her menstrual period has returned?</v>
          </cell>
        </row>
        <row r="65">
          <cell r="A65">
            <v>301</v>
          </cell>
          <cell r="B65" t="str">
            <v>Now I would like to talk about family planning - the various ways or methods that a couple can use to delay or avoid a pregnancy. Have you ever heard of (METHOD)?</v>
          </cell>
        </row>
        <row r="66">
          <cell r="A66" t="str">
            <v>301-01</v>
          </cell>
          <cell r="B66" t="str">
            <v>Female Sterilization._x000D_PROBE: Women can have an operation to avoid having any more children.</v>
          </cell>
        </row>
        <row r="67">
          <cell r="A67" t="str">
            <v>301-02</v>
          </cell>
          <cell r="B67" t="str">
            <v>Male Sterilization._x000D_PROBE: Men can have an operation to avoid having any more children.</v>
          </cell>
        </row>
        <row r="68">
          <cell r="A68" t="str">
            <v>301-03</v>
          </cell>
          <cell r="B68" t="str">
            <v>IUD._x000D_PROBE: Women can have a loop or coil placed inside them by a doctor or a nurse which can prevent pregnancy for one or more years.</v>
          </cell>
        </row>
        <row r="69">
          <cell r="A69" t="str">
            <v>301-04</v>
          </cell>
          <cell r="B69" t="str">
            <v>Injectables._x000D_PROBE: Women can have an injection by a health provider that stops them from becoming pregnant for one or more months.</v>
          </cell>
        </row>
        <row r="70">
          <cell r="A70" t="str">
            <v>301-05</v>
          </cell>
          <cell r="B70" t="str">
            <v>Implants._x000D_PROBE: Women can have one or more small rods placed in their upper arm by a doctor or nurse which can prevent pregnancy for one or more years.</v>
          </cell>
        </row>
        <row r="71">
          <cell r="A71" t="str">
            <v>301-06</v>
          </cell>
          <cell r="B71" t="str">
            <v xml:space="preserve">Pill._x000D_PROBE: Women can take a pill every day to avoid becoming pregnant. </v>
          </cell>
        </row>
        <row r="72">
          <cell r="A72" t="str">
            <v>301-07</v>
          </cell>
          <cell r="B72" t="str">
            <v>Condom._x000D_PROBE: Men can put a rubber sheath on their penis before sexual intercourse.</v>
          </cell>
        </row>
        <row r="73">
          <cell r="A73" t="str">
            <v>301-08</v>
          </cell>
          <cell r="B73" t="str">
            <v>Female Condom._x000D_PROBE: Women can place a sheath in their vagina before sexual intercourse.</v>
          </cell>
        </row>
        <row r="74">
          <cell r="A74" t="str">
            <v>301-09</v>
          </cell>
          <cell r="B74" t="str">
            <v>Emergency Contraception._x000D_PROBE: As an emergency measure, within three days after they have unprotected sexual intercourse, women can take special pills to prevent pregnancy.</v>
          </cell>
        </row>
        <row r="75">
          <cell r="A75" t="str">
            <v>301-10</v>
          </cell>
          <cell r="B75" t="str">
            <v>Standard Days Method._x000D_PROBE: A woman uses a string of colored beads to know the days she can get pregnant. On the days she can get pregnant, she uses a condom or does not have sexual intercourse.</v>
          </cell>
        </row>
        <row r="76">
          <cell r="A76" t="str">
            <v>301-11</v>
          </cell>
          <cell r="B76" t="str">
            <v>Lactational Amenorrhea Method (LAM)._x000D_PROBE: Up to six months after childbirth, before the menstrual period has returned, women use a method requiring frequent breastfeeding day and night.</v>
          </cell>
        </row>
        <row r="77">
          <cell r="A77" t="str">
            <v>301-12</v>
          </cell>
          <cell r="B77" t="str">
            <v>Rhythm Method._x000D_PROBE: To avoid pregnancy, women do not have sexual intercourse on the days of the month they think they can get pregnant.</v>
          </cell>
        </row>
        <row r="78">
          <cell r="A78" t="str">
            <v>301-13</v>
          </cell>
          <cell r="B78" t="str">
            <v>Withdrawal._x000D_PROBE: Men can be careful and pull out before climax.</v>
          </cell>
        </row>
        <row r="79">
          <cell r="A79" t="str">
            <v>301-14</v>
          </cell>
          <cell r="B79" t="str">
            <v>Have you heard of any other ways or methods that women or men can use to avoid pregnancy?</v>
          </cell>
        </row>
        <row r="80">
          <cell r="A80">
            <v>303</v>
          </cell>
          <cell r="B80" t="str">
            <v>Are you or your partner currently doing something or using any method to delay or avoid getting pregnant?</v>
          </cell>
        </row>
        <row r="81">
          <cell r="A81">
            <v>304</v>
          </cell>
          <cell r="B81" t="str">
            <v>Which method are you using?</v>
          </cell>
        </row>
        <row r="82">
          <cell r="A82">
            <v>305</v>
          </cell>
          <cell r="B82" t="str">
            <v>What is the brand name of the pills you are using?</v>
          </cell>
        </row>
        <row r="83">
          <cell r="A83">
            <v>306</v>
          </cell>
          <cell r="B83" t="str">
            <v>What is the brand name of the condoms you are using?</v>
          </cell>
        </row>
        <row r="84">
          <cell r="A84">
            <v>307</v>
          </cell>
          <cell r="B84" t="str">
            <v>In what facility did the sterilization take place?</v>
          </cell>
        </row>
        <row r="85">
          <cell r="A85">
            <v>308</v>
          </cell>
          <cell r="B85" t="str">
            <v>In what month and year was the sterilization performed?</v>
          </cell>
        </row>
        <row r="86">
          <cell r="A86">
            <v>309</v>
          </cell>
          <cell r="B86" t="str">
            <v>Since what month and year have you been using (CURRENT METHOD) without stopping?_x000D__x000D_PROBE: For how long have you been using (CURRENT METHOD) now without stopping?</v>
          </cell>
        </row>
        <row r="87">
          <cell r="A87">
            <v>312</v>
          </cell>
          <cell r="B87" t="str">
            <v>I would like to ask you some questions about the times you or your partner may have used a method to avoid getting pregnant during the last few years.</v>
          </cell>
        </row>
        <row r="88">
          <cell r="A88" t="str">
            <v>312a)</v>
          </cell>
          <cell r="B88" t="str">
            <v xml:space="preserve">When was the last time you used a method? Which method was that? </v>
          </cell>
        </row>
        <row r="89">
          <cell r="A89" t="str">
            <v>312b)</v>
          </cell>
          <cell r="B89" t="str">
            <v>When did you start using that method? How long after the birth of (NAME)?</v>
          </cell>
        </row>
        <row r="90">
          <cell r="A90" t="str">
            <v>312c)</v>
          </cell>
          <cell r="B90" t="str">
            <v>How long did you use the method then?</v>
          </cell>
        </row>
        <row r="91">
          <cell r="A91" t="str">
            <v>312d)</v>
          </cell>
          <cell r="B91" t="str">
            <v>Why did you stop using the (METHOD)? Did you become pregnant while using (METHOD), or did you stop to get pregnant, or did you stop for some other reason?</v>
          </cell>
        </row>
        <row r="92">
          <cell r="A92" t="str">
            <v>312e)</v>
          </cell>
          <cell r="B92" t="str">
            <v>IF DELIBERATELY STOPPED TO BECOME PREGNANT, ASK: How many months did it take you to get pregnant after you stopped using (METHOD)? AND ENTER ‘0’ IN EACH SUCH MONTH IN COLUMN 1.</v>
          </cell>
        </row>
        <row r="93">
          <cell r="A93">
            <v>312</v>
          </cell>
          <cell r="B93" t="str">
            <v>I would like to ask you some questions about the times you or your partner may have used a method to avoid getting pregnant during the last few years.</v>
          </cell>
        </row>
        <row r="94">
          <cell r="A94" t="str">
            <v>312B</v>
          </cell>
          <cell r="B94" t="str">
            <v>Between (EVENT) in (MONTH/YEAR) and (EVENT) in (MONTH/YEAR), did you or your partner use any method of contraception?</v>
          </cell>
        </row>
        <row r="95">
          <cell r="A95" t="str">
            <v>312C</v>
          </cell>
          <cell r="B95" t="str">
            <v>Which method was that?</v>
          </cell>
        </row>
        <row r="96">
          <cell r="A96" t="str">
            <v>312D</v>
          </cell>
          <cell r="B96" t="str">
            <v>How many months after (EVENT) in (MONTH/YEAR) did you start to use (METHOD)?</v>
          </cell>
        </row>
        <row r="97">
          <cell r="A97" t="str">
            <v>312F</v>
          </cell>
          <cell r="B97" t="str">
            <v>For how many months did you use (METHOD)?</v>
          </cell>
        </row>
        <row r="98">
          <cell r="A98" t="str">
            <v>312H</v>
          </cell>
          <cell r="B98" t="str">
            <v>Why did you stop using (METHOD)?</v>
          </cell>
        </row>
        <row r="99">
          <cell r="A99">
            <v>314</v>
          </cell>
          <cell r="B99" t="str">
            <v>Have you ever used anything or tried in any way to delay or avoid getting pregnant?</v>
          </cell>
        </row>
        <row r="100">
          <cell r="A100">
            <v>316</v>
          </cell>
          <cell r="B100" t="str">
            <v>You first started using (CURRENT METHOD) in (DATE FROM 308 OR 309). Where did you get it at that time?</v>
          </cell>
        </row>
        <row r="101">
          <cell r="A101">
            <v>318</v>
          </cell>
          <cell r="B101" t="str">
            <v>At  that time, were you told about side effects or problems you might have with the method?</v>
          </cell>
        </row>
        <row r="102">
          <cell r="A102">
            <v>319</v>
          </cell>
          <cell r="B102" t="str">
            <v>When you got sterilized, were you told about side effects or problems you might have with the method?</v>
          </cell>
        </row>
        <row r="103">
          <cell r="A103">
            <v>320</v>
          </cell>
          <cell r="B103" t="str">
            <v>Were you ever told by a health or family planning worker about side effects or problems you might have with the method?</v>
          </cell>
        </row>
        <row r="104">
          <cell r="A104">
            <v>321</v>
          </cell>
          <cell r="B104" t="str">
            <v>Were you told what to do if you experienced side effects or problems?</v>
          </cell>
        </row>
        <row r="105">
          <cell r="A105" t="str">
            <v>322a)</v>
          </cell>
          <cell r="B105" t="str">
            <v>At that time, were you told about other methods of family planning that you could use?</v>
          </cell>
        </row>
        <row r="106">
          <cell r="A106" t="str">
            <v>322b)</v>
          </cell>
          <cell r="B106" t="str">
            <v>When you obtained (CURRENT METHOD FROM 315) from (SOURCE OF METHOD FROM 307 OR 316), were you told about other methods of family planning that you could use?</v>
          </cell>
        </row>
        <row r="107">
          <cell r="A107">
            <v>323</v>
          </cell>
          <cell r="B107" t="str">
            <v>Were you ever told by a health or family planning worker about other methods of family planning that you could use?</v>
          </cell>
        </row>
        <row r="108">
          <cell r="A108">
            <v>325</v>
          </cell>
          <cell r="B108" t="str">
            <v>Where did you obtain (CURRENT METHOD) the last time?</v>
          </cell>
        </row>
        <row r="109">
          <cell r="A109">
            <v>326</v>
          </cell>
          <cell r="B109" t="str">
            <v>Do you know of a place where you can obtain a method of family planning?</v>
          </cell>
        </row>
        <row r="110">
          <cell r="A110">
            <v>327</v>
          </cell>
          <cell r="B110" t="str">
            <v>In the last 12 months, were you visited by a fieldworker?</v>
          </cell>
        </row>
        <row r="111">
          <cell r="A111">
            <v>328</v>
          </cell>
          <cell r="B111" t="str">
            <v>Did the fieldworker talk to you about family planning?</v>
          </cell>
        </row>
        <row r="112">
          <cell r="A112" t="str">
            <v>329a)</v>
          </cell>
          <cell r="B112" t="str">
            <v>In the last 12 months, have you visited a health facility for care for yourself or your children?</v>
          </cell>
        </row>
        <row r="113">
          <cell r="A113" t="str">
            <v>329b)</v>
          </cell>
          <cell r="B113" t="str">
            <v>In the last 12 months, have you visited a health facility for care for yourself?</v>
          </cell>
        </row>
        <row r="114">
          <cell r="A114">
            <v>330</v>
          </cell>
          <cell r="B114" t="str">
            <v>Did any staff member at the health facility speak to you about family planning methods?</v>
          </cell>
        </row>
        <row r="115">
          <cell r="A115">
            <v>402</v>
          </cell>
          <cell r="B115" t="str">
            <v>Now I would like to ask some questions about your children born in the last five years. (We will talk about each separately.)</v>
          </cell>
        </row>
        <row r="116">
          <cell r="A116">
            <v>405</v>
          </cell>
          <cell r="B116" t="str">
            <v>When you got pregnant with (NAME), did you want to get pregnant at that time?</v>
          </cell>
        </row>
        <row r="117">
          <cell r="A117" t="str">
            <v>406a)</v>
          </cell>
          <cell r="B117" t="str">
            <v>Did you want to have a baby later on, or did you not want any children?</v>
          </cell>
        </row>
        <row r="118">
          <cell r="A118" t="str">
            <v>406b)</v>
          </cell>
          <cell r="B118" t="str">
            <v>Did you want to have a baby later on, or did you not want any more children?</v>
          </cell>
        </row>
        <row r="119">
          <cell r="A119">
            <v>407</v>
          </cell>
          <cell r="B119" t="str">
            <v>How much longer did you want to wait?</v>
          </cell>
        </row>
        <row r="120">
          <cell r="A120">
            <v>408</v>
          </cell>
          <cell r="B120" t="str">
            <v>Did you see anyone for antenatal care for this pregnancy?</v>
          </cell>
        </row>
        <row r="121">
          <cell r="A121">
            <v>409</v>
          </cell>
          <cell r="B121" t="str">
            <v>Whom did you see?_x000D__x000D_Anyone else?</v>
          </cell>
        </row>
        <row r="122">
          <cell r="A122">
            <v>410</v>
          </cell>
          <cell r="B122" t="str">
            <v>Where did you receive antenatal care for this pregnancy?_x000D__x000D_Anywhere else?</v>
          </cell>
        </row>
        <row r="123">
          <cell r="A123">
            <v>411</v>
          </cell>
          <cell r="B123" t="str">
            <v>How many months pregnant were you when you first received antenatal care for this pregnancy?</v>
          </cell>
        </row>
        <row r="124">
          <cell r="A124">
            <v>412</v>
          </cell>
          <cell r="B124" t="str">
            <v>How many times did you receive antenatal care during this pregnancy?</v>
          </cell>
        </row>
        <row r="125">
          <cell r="A125">
            <v>413</v>
          </cell>
          <cell r="B125" t="str">
            <v>As part of your antenatal care during this pregnancy, were any of the following done at least once:</v>
          </cell>
        </row>
        <row r="126">
          <cell r="A126" t="str">
            <v>413a)</v>
          </cell>
          <cell r="B126" t="str">
            <v>Was your blood pressure measured?</v>
          </cell>
        </row>
        <row r="127">
          <cell r="A127" t="str">
            <v>413b)</v>
          </cell>
          <cell r="B127" t="str">
            <v>Did you give a urine sample?</v>
          </cell>
        </row>
        <row r="128">
          <cell r="A128" t="str">
            <v>413c)</v>
          </cell>
          <cell r="B128" t="str">
            <v>Did you give a blood sample?</v>
          </cell>
        </row>
        <row r="129">
          <cell r="A129">
            <v>414</v>
          </cell>
          <cell r="B129" t="str">
            <v>During this pregnancy, were you given an injection in the arm to prevent the baby from getting tetanus, that is, convulsions after birth?</v>
          </cell>
        </row>
        <row r="130">
          <cell r="A130">
            <v>415</v>
          </cell>
          <cell r="B130" t="str">
            <v>During this pregnancy, how many times did you get a tetanus injection?</v>
          </cell>
        </row>
        <row r="131">
          <cell r="A131">
            <v>417</v>
          </cell>
          <cell r="B131" t="str">
            <v>At any time before this pregnancy, did you receive any tetanus injections?</v>
          </cell>
        </row>
        <row r="132">
          <cell r="A132">
            <v>418</v>
          </cell>
          <cell r="B132" t="str">
            <v xml:space="preserve">Before this pregnancy, how many times did you receive a tetanus injection? </v>
          </cell>
        </row>
        <row r="133">
          <cell r="A133" t="str">
            <v>419a)</v>
          </cell>
          <cell r="B133" t="str">
            <v>How many years ago did you receive that tetanus injection?</v>
          </cell>
        </row>
        <row r="134">
          <cell r="A134" t="str">
            <v>419b)</v>
          </cell>
          <cell r="B134" t="str">
            <v>How many years ago did you receive the last tetanus injection prior to this pregnancy?</v>
          </cell>
        </row>
        <row r="135">
          <cell r="A135">
            <v>420</v>
          </cell>
          <cell r="B135" t="str">
            <v>During this pregnancy, were you given or did you buy any iron tablets or iron syrup?</v>
          </cell>
        </row>
        <row r="136">
          <cell r="A136">
            <v>421</v>
          </cell>
          <cell r="B136" t="str">
            <v>During the whole pregnancy, for how many days did you take the tablets or syrup?</v>
          </cell>
        </row>
        <row r="137">
          <cell r="A137">
            <v>422</v>
          </cell>
          <cell r="B137" t="str">
            <v>During this pregnancy, did you take any drug for intestinal worms?</v>
          </cell>
        </row>
        <row r="138">
          <cell r="A138">
            <v>423</v>
          </cell>
          <cell r="B138" t="str">
            <v>During this pregnancy, did you take SP/Fansidar to keep you from getting malaria?</v>
          </cell>
        </row>
        <row r="139">
          <cell r="A139">
            <v>424</v>
          </cell>
          <cell r="B139" t="str">
            <v xml:space="preserve">How many times did you take SP/Fansidar during this pregnancy? </v>
          </cell>
        </row>
        <row r="140">
          <cell r="A140">
            <v>425</v>
          </cell>
          <cell r="B140" t="str">
            <v>Did you get the SP/Fansidar during any antenatal care visit, during another visit to a health facility or from another source?</v>
          </cell>
        </row>
        <row r="141">
          <cell r="A141">
            <v>426</v>
          </cell>
          <cell r="B141" t="str">
            <v>When (NAME) was born, was (NAME) very large, larger than average, average, smaller than average, or very small?</v>
          </cell>
        </row>
        <row r="142">
          <cell r="A142">
            <v>427</v>
          </cell>
          <cell r="B142" t="str">
            <v>Was (NAME) weighed at birth?</v>
          </cell>
        </row>
        <row r="143">
          <cell r="A143">
            <v>428</v>
          </cell>
          <cell r="B143" t="str">
            <v>How much did (NAME) weigh?</v>
          </cell>
        </row>
        <row r="144">
          <cell r="A144">
            <v>429</v>
          </cell>
          <cell r="B144" t="str">
            <v>Who assisted with the delivery of (NAME)?_x000D__x000D_Anyone else?</v>
          </cell>
        </row>
        <row r="145">
          <cell r="A145">
            <v>430</v>
          </cell>
          <cell r="B145" t="str">
            <v>Where did you give birth to (NAME)?</v>
          </cell>
        </row>
        <row r="146">
          <cell r="A146">
            <v>431</v>
          </cell>
          <cell r="B146" t="str">
            <v>How long after (NAME) was delivered did you stay there?</v>
          </cell>
        </row>
        <row r="147">
          <cell r="A147">
            <v>432</v>
          </cell>
          <cell r="B147" t="str">
            <v>Was (NAME) delivered by caesarean, that is, did they cut your belly open to take the baby out?</v>
          </cell>
        </row>
        <row r="148">
          <cell r="A148">
            <v>433</v>
          </cell>
          <cell r="B148" t="str">
            <v>When was the decision made to have the caesarean section? Was it before or after your labor pains started?</v>
          </cell>
        </row>
        <row r="149">
          <cell r="A149">
            <v>434</v>
          </cell>
          <cell r="B149" t="str">
            <v>Immediately after the birth, was (NAME) put directly on the bare skin of your chest?</v>
          </cell>
        </row>
        <row r="150">
          <cell r="A150">
            <v>435</v>
          </cell>
          <cell r="B150" t="str">
            <v>I would like to talk to you about checks on your health after delivery, for example, someone asking you questions about your health or examining you. Did anyone check on your health while you were still in the facility?</v>
          </cell>
        </row>
        <row r="151">
          <cell r="A151">
            <v>436</v>
          </cell>
          <cell r="B151" t="str">
            <v>How long after delivery did the first check take place?</v>
          </cell>
        </row>
        <row r="152">
          <cell r="A152">
            <v>437</v>
          </cell>
          <cell r="B152" t="str">
            <v>Who checked on your health at that time?</v>
          </cell>
        </row>
        <row r="153">
          <cell r="A153">
            <v>438</v>
          </cell>
          <cell r="B153" t="str">
            <v>Now I would like to talk to you about checks on (NAME)’s health after delivery – for example, someone examining (NAME), checking the cord, or seeing if (NAME) is OK. Did anyone check on (NAME)’s health while you were still in the facility?</v>
          </cell>
        </row>
        <row r="154">
          <cell r="A154">
            <v>439</v>
          </cell>
          <cell r="B154" t="str">
            <v>How long after delivery was (NAME)’s health first checked?</v>
          </cell>
        </row>
        <row r="155">
          <cell r="A155">
            <v>440</v>
          </cell>
          <cell r="B155" t="str">
            <v>Who checked on (NAME)’s health at that time?</v>
          </cell>
        </row>
        <row r="156">
          <cell r="A156">
            <v>441</v>
          </cell>
          <cell r="B156" t="str">
            <v>Now I want to talk to you about what happened after you left the facility. Did anyone check on your health after you left the facility?</v>
          </cell>
        </row>
        <row r="157">
          <cell r="A157">
            <v>442</v>
          </cell>
          <cell r="B157" t="str">
            <v>How long after delivery did that check take place?</v>
          </cell>
        </row>
        <row r="158">
          <cell r="A158">
            <v>443</v>
          </cell>
          <cell r="B158" t="str">
            <v>Who checked on your health at that time?</v>
          </cell>
        </row>
        <row r="159">
          <cell r="A159">
            <v>444</v>
          </cell>
          <cell r="B159" t="str">
            <v>Where did the check take place?</v>
          </cell>
        </row>
        <row r="160">
          <cell r="A160">
            <v>445</v>
          </cell>
          <cell r="B160" t="str">
            <v>I would like to talk to you about checks on (NAME)’s health after you left (FACILITY IN 430). Did any health care provider or a traditional birth attendant check on (NAME)’s health in the two months after you left (FACILITY IN 430)?</v>
          </cell>
        </row>
        <row r="161">
          <cell r="A161">
            <v>446</v>
          </cell>
          <cell r="B161" t="str">
            <v>How many hours, days or weeks after the birth of (NAME) did that check take place?</v>
          </cell>
        </row>
        <row r="162">
          <cell r="A162">
            <v>447</v>
          </cell>
          <cell r="B162" t="str">
            <v>Who checked on (NAME)’s health at that time?</v>
          </cell>
        </row>
        <row r="163">
          <cell r="A163">
            <v>448</v>
          </cell>
          <cell r="B163" t="str">
            <v>Where did this check of (NAME) take place?</v>
          </cell>
        </row>
        <row r="164">
          <cell r="A164">
            <v>449</v>
          </cell>
          <cell r="B164" t="str">
            <v>I would like to talk to you about checks on your health after delivery, for example, someone asking you questions about your health or examining you. Did anyone check on your health after you gave birth to (NAME)?</v>
          </cell>
        </row>
        <row r="165">
          <cell r="A165">
            <v>450</v>
          </cell>
          <cell r="B165" t="str">
            <v>How long after delivery did the first check take place?</v>
          </cell>
        </row>
        <row r="166">
          <cell r="A166">
            <v>451</v>
          </cell>
          <cell r="B166" t="str">
            <v>Who checked on your health at that time?</v>
          </cell>
        </row>
        <row r="167">
          <cell r="A167">
            <v>452</v>
          </cell>
          <cell r="B167" t="str">
            <v>Where did this first check take place?</v>
          </cell>
        </row>
        <row r="168">
          <cell r="A168">
            <v>453</v>
          </cell>
          <cell r="B168" t="str">
            <v>I would like to talk to you about checks on (NAME)’s health after delivery – for example, someone examining (NAME), checking the cord, or seeing if (NAME) is OK. In the two months after (NAME) was born, did any health care provider or a traditional birth attendant check on (NAME)'s health?</v>
          </cell>
        </row>
        <row r="169">
          <cell r="A169">
            <v>454</v>
          </cell>
          <cell r="B169" t="str">
            <v>How many hours, days or weeks after the birth of (NAME) did the first check take place?</v>
          </cell>
        </row>
        <row r="170">
          <cell r="A170">
            <v>455</v>
          </cell>
          <cell r="B170" t="str">
            <v>Who checked on (NAME)'s health at that time?</v>
          </cell>
        </row>
        <row r="171">
          <cell r="A171">
            <v>456</v>
          </cell>
          <cell r="B171" t="str">
            <v>Where did this first check of (NAME) take place?</v>
          </cell>
        </row>
        <row r="172">
          <cell r="A172">
            <v>457</v>
          </cell>
          <cell r="B172" t="str">
            <v>During the first two days after (NAME)’s birth, did any health care provider do the following:</v>
          </cell>
        </row>
        <row r="173">
          <cell r="A173" t="str">
            <v>457a)</v>
          </cell>
          <cell r="B173" t="str">
            <v>Examine the cord?</v>
          </cell>
        </row>
        <row r="174">
          <cell r="A174" t="str">
            <v>457b)</v>
          </cell>
          <cell r="B174" t="str">
            <v>Measure (NAME)’s temperature?</v>
          </cell>
        </row>
        <row r="175">
          <cell r="A175" t="str">
            <v>457c)</v>
          </cell>
          <cell r="B175" t="str">
            <v>Counsel you on danger signs for newborns?</v>
          </cell>
        </row>
        <row r="176">
          <cell r="A176" t="str">
            <v>457d)</v>
          </cell>
          <cell r="B176" t="str">
            <v>Counsel you on breastfeeding?</v>
          </cell>
        </row>
        <row r="177">
          <cell r="A177" t="str">
            <v>457e)</v>
          </cell>
          <cell r="B177" t="str">
            <v>Observe (NAME) breastfeeding?</v>
          </cell>
        </row>
        <row r="178">
          <cell r="A178">
            <v>458</v>
          </cell>
          <cell r="B178" t="str">
            <v>Has your menstrual period returned since the birth of (NAME)?</v>
          </cell>
        </row>
        <row r="179">
          <cell r="A179">
            <v>459</v>
          </cell>
          <cell r="B179" t="str">
            <v>Did your period return between the birth of (NAME) and your next pregnancy?</v>
          </cell>
        </row>
        <row r="180">
          <cell r="A180">
            <v>460</v>
          </cell>
          <cell r="B180" t="str">
            <v>For how many months after the birth of (NAME) did you not have a period?</v>
          </cell>
        </row>
        <row r="181">
          <cell r="A181">
            <v>462</v>
          </cell>
          <cell r="B181" t="str">
            <v>Have you had sexual intercourse since the birth of (NAME)?</v>
          </cell>
        </row>
        <row r="182">
          <cell r="A182">
            <v>463</v>
          </cell>
          <cell r="B182" t="str">
            <v>For how many months after the birth of (NAME) did you not have sexual intercourse?</v>
          </cell>
        </row>
        <row r="183">
          <cell r="A183">
            <v>464</v>
          </cell>
          <cell r="B183" t="str">
            <v>Did you ever breastfeed (NAME)?</v>
          </cell>
        </row>
        <row r="184">
          <cell r="A184">
            <v>466</v>
          </cell>
          <cell r="B184" t="str">
            <v>How long after birth did you first put (NAME) to the breast?</v>
          </cell>
        </row>
        <row r="185">
          <cell r="A185">
            <v>467</v>
          </cell>
          <cell r="B185" t="str">
            <v>In the first three days after delivery, was (NAME) given anything to drink other than breast milk?</v>
          </cell>
        </row>
        <row r="186">
          <cell r="A186">
            <v>469</v>
          </cell>
          <cell r="B186" t="str">
            <v>Are you still breastfeeding (NAME)?</v>
          </cell>
        </row>
        <row r="187">
          <cell r="A187">
            <v>470</v>
          </cell>
          <cell r="B187" t="str">
            <v>Did (NAME) drink anything from a bottle with a nipple yesterday or last night?</v>
          </cell>
        </row>
        <row r="188">
          <cell r="A188" t="str">
            <v>504A</v>
          </cell>
          <cell r="B188" t="str">
            <v>Do you have a card or other document where (NAME)'s vaccinations are written down?</v>
          </cell>
        </row>
        <row r="189">
          <cell r="A189" t="str">
            <v>505A</v>
          </cell>
          <cell r="B189" t="str">
            <v>Did you ever have a vaccination card for (NAME)?</v>
          </cell>
        </row>
        <row r="190">
          <cell r="A190" t="str">
            <v>507A</v>
          </cell>
          <cell r="B190" t="str">
            <v>May I see the card or other document where (NAME)'s vaccinations are written down?</v>
          </cell>
        </row>
        <row r="191">
          <cell r="A191" t="str">
            <v>510A</v>
          </cell>
          <cell r="B191" t="str">
            <v>In addition to what is recorded on (this document/these documents), did (NAME) receive any other vaccinations, including vaccinations received in campaigns or immunization days or child health days?</v>
          </cell>
        </row>
        <row r="192">
          <cell r="A192" t="str">
            <v>511A</v>
          </cell>
          <cell r="B192" t="str">
            <v>Did (NAME) ever receive any vaccinations to prevent (NAME) from getting diseases, including vaccinations received in campaigns or immunization days or child health days?</v>
          </cell>
        </row>
        <row r="193">
          <cell r="A193" t="str">
            <v>512A</v>
          </cell>
          <cell r="B193" t="str">
            <v>Has (NAME) ever received a BCG vaccination against tuberculosis, that is, an injection in the arm or shoulder that usually causes a scar?</v>
          </cell>
        </row>
        <row r="194">
          <cell r="A194" t="str">
            <v>513A</v>
          </cell>
          <cell r="B194" t="str">
            <v>Within 24 hours after birth, did (NAME) receive a Hepatitis B vaccination, that is, an injection in the thigh to prevent Hepatitis B?</v>
          </cell>
        </row>
        <row r="195">
          <cell r="A195" t="str">
            <v>514A</v>
          </cell>
          <cell r="B195" t="str">
            <v>Has (NAME) ever received oral polio vaccine, that is, about two drops in the mouth to prevent polio?</v>
          </cell>
        </row>
        <row r="196">
          <cell r="A196" t="str">
            <v>515A</v>
          </cell>
          <cell r="B196" t="str">
            <v>Did (NAME) receive the first oral polio vaccine in the first two weeks after birth or later?</v>
          </cell>
        </row>
        <row r="197">
          <cell r="A197" t="str">
            <v>516A</v>
          </cell>
          <cell r="B197" t="str">
            <v>How many times did (NAME) receive the oral polio vaccine?</v>
          </cell>
        </row>
        <row r="198">
          <cell r="A198" t="str">
            <v>517A</v>
          </cell>
          <cell r="B198" t="str">
            <v>Has (NAME) ever received a pentavalent vaccination, that is, an injection given in the thigh sometimes at the same time as polio drops?</v>
          </cell>
        </row>
        <row r="199">
          <cell r="A199" t="str">
            <v>518A</v>
          </cell>
          <cell r="B199" t="str">
            <v>How many times did (NAME) receive the pentavalent vaccine?</v>
          </cell>
        </row>
        <row r="200">
          <cell r="A200" t="str">
            <v>519A</v>
          </cell>
          <cell r="B200" t="str">
            <v>Has (NAME) ever received a pneumococcal vaccination, that is, an injection in the thigh to prevent pneumonia?</v>
          </cell>
        </row>
        <row r="201">
          <cell r="A201" t="str">
            <v>520A</v>
          </cell>
          <cell r="B201" t="str">
            <v>How many times did (NAME) receive the pneumococcal vaccine?</v>
          </cell>
        </row>
        <row r="202">
          <cell r="A202" t="str">
            <v>521A</v>
          </cell>
          <cell r="B202" t="str">
            <v>Has (NAME) ever received a rotavirus vaccination, that is, liquid in the mouth to prevent diarrhea?</v>
          </cell>
        </row>
        <row r="203">
          <cell r="A203" t="str">
            <v>522A</v>
          </cell>
          <cell r="B203" t="str">
            <v>How many times did (NAME) receive the rotavirus vaccine?</v>
          </cell>
        </row>
        <row r="204">
          <cell r="A204" t="str">
            <v>523A</v>
          </cell>
          <cell r="B204" t="str">
            <v>Has (NAME) ever received a measles vaccination, that is, an injection in the arm to prevent measles?</v>
          </cell>
        </row>
        <row r="205">
          <cell r="A205" t="str">
            <v>524A</v>
          </cell>
          <cell r="B205" t="str">
            <v>How many times did (NAME) receive the measles vaccine?</v>
          </cell>
        </row>
        <row r="206">
          <cell r="A206" t="str">
            <v>525A</v>
          </cell>
          <cell r="B206" t="str">
            <v>In the last 7 days was (NAME) given:</v>
          </cell>
        </row>
        <row r="207">
          <cell r="A207" t="str">
            <v>525Aa)</v>
          </cell>
          <cell r="B207" t="str">
            <v>[LOCAL NAME FOR MULTIPLE MICRONUTRIENT POWDER]?</v>
          </cell>
        </row>
        <row r="208">
          <cell r="A208" t="str">
            <v>525Ab)</v>
          </cell>
          <cell r="B208" t="str">
            <v>[LOCAL NAME FOR READY TO USE THERAPEUTIC FOOD SUCH AS PLUMPY'NUT]?</v>
          </cell>
        </row>
        <row r="209">
          <cell r="A209" t="str">
            <v>525Ac)</v>
          </cell>
          <cell r="B209" t="str">
            <v>[LOCAL NAME FOR READY TO USE SUPPLEMENTAL FOOD SUCH AS PLUMPY'DOZ]?</v>
          </cell>
        </row>
        <row r="210">
          <cell r="A210" t="str">
            <v>504B</v>
          </cell>
          <cell r="B210" t="str">
            <v>Do you have a card or other document where (NAME)'s vaccinations are written down?</v>
          </cell>
        </row>
        <row r="211">
          <cell r="A211" t="str">
            <v>505B</v>
          </cell>
          <cell r="B211" t="str">
            <v>Did you ever have a vaccination card for (NAME)?</v>
          </cell>
        </row>
        <row r="212">
          <cell r="A212" t="str">
            <v>507B</v>
          </cell>
          <cell r="B212" t="str">
            <v>May I see the card or other document where (NAME)'s vaccinations are written down?</v>
          </cell>
        </row>
        <row r="213">
          <cell r="A213" t="str">
            <v>510B</v>
          </cell>
          <cell r="B213" t="str">
            <v>In addition to what is recorded on (this document/these documents), did (NAME) receive any other vaccinations, including vaccinations received in campaigns or immunization days or child health days?</v>
          </cell>
        </row>
        <row r="214">
          <cell r="A214" t="str">
            <v>511B</v>
          </cell>
          <cell r="B214" t="str">
            <v>Did (NAME) ever receive any vaccinations to prevent (NAME) from getting diseases, including vaccinations received in campaigns or immunization days or child health days?</v>
          </cell>
        </row>
        <row r="215">
          <cell r="A215" t="str">
            <v>512B</v>
          </cell>
          <cell r="B215" t="str">
            <v>Has (NAME) ever received a BCG vaccination against tuberculosis, that is, an injection in the arm or shoulder that usually causes a scar?</v>
          </cell>
        </row>
        <row r="216">
          <cell r="A216" t="str">
            <v>513B</v>
          </cell>
          <cell r="B216" t="str">
            <v>Within 24 hours after birth, did (NAME) receive a Hepatitis B vaccination, that is, an injection in the thigh to prevent Hepatitis B?</v>
          </cell>
        </row>
        <row r="217">
          <cell r="A217" t="str">
            <v>514B</v>
          </cell>
          <cell r="B217" t="str">
            <v>Has (NAME) ever received oral polio vaccine, that is, about two drops in the mouth to prevent polio?</v>
          </cell>
        </row>
        <row r="218">
          <cell r="A218" t="str">
            <v>515B</v>
          </cell>
          <cell r="B218" t="str">
            <v>Did (NAME) receive the first oral polio vaccine in the first two weeks after birth or later?</v>
          </cell>
        </row>
        <row r="219">
          <cell r="A219" t="str">
            <v>516B</v>
          </cell>
          <cell r="B219" t="str">
            <v>How many times did (NAME) receive the oral polio vaccine?</v>
          </cell>
        </row>
        <row r="220">
          <cell r="A220" t="str">
            <v>517B</v>
          </cell>
          <cell r="B220" t="str">
            <v>Has (NAME) ever received a pentavalent vaccination, that is, an injection given in the thigh sometimes at the same time as polio drops?</v>
          </cell>
        </row>
        <row r="221">
          <cell r="A221" t="str">
            <v>518B</v>
          </cell>
          <cell r="B221" t="str">
            <v>How many times did (NAME) receive the pentavalent vaccine?</v>
          </cell>
        </row>
        <row r="222">
          <cell r="A222" t="str">
            <v>519B</v>
          </cell>
          <cell r="B222" t="str">
            <v>Has (NAME) ever received a pneumococcal vaccination, that is, an injection in the thigh to prevent pneumonia?</v>
          </cell>
        </row>
        <row r="223">
          <cell r="A223" t="str">
            <v>520B</v>
          </cell>
          <cell r="B223" t="str">
            <v>How many times did (NAME) receive the pneumococcal vaccine?</v>
          </cell>
        </row>
        <row r="224">
          <cell r="A224" t="str">
            <v>521B</v>
          </cell>
          <cell r="B224" t="str">
            <v>Has (NAME) ever received a rotavirus vaccination, that is, liquid in the mouth to prevent diarrhea?</v>
          </cell>
        </row>
        <row r="225">
          <cell r="A225" t="str">
            <v>522B</v>
          </cell>
          <cell r="B225" t="str">
            <v>How many times did (NAME) receive the rotavirus vaccine?</v>
          </cell>
        </row>
        <row r="226">
          <cell r="A226" t="str">
            <v>523B</v>
          </cell>
          <cell r="B226" t="str">
            <v>Has (NAME) ever received a measles vaccination, that is, an injection in the arm to prevent measles?</v>
          </cell>
        </row>
        <row r="227">
          <cell r="A227" t="str">
            <v>524B</v>
          </cell>
          <cell r="B227" t="str">
            <v>How many times did (NAME) receive the measles vaccine?</v>
          </cell>
        </row>
        <row r="228">
          <cell r="A228" t="str">
            <v>525B</v>
          </cell>
          <cell r="B228" t="str">
            <v>In the last 7 days was (NAME) given:</v>
          </cell>
        </row>
        <row r="229">
          <cell r="A229" t="str">
            <v>525Ba)</v>
          </cell>
          <cell r="B229" t="str">
            <v>[LOCAL NAME FOR MULTIPLE MICRONUTRIENT POWDER]?</v>
          </cell>
        </row>
        <row r="230">
          <cell r="A230" t="str">
            <v>525Bb)</v>
          </cell>
          <cell r="B230" t="str">
            <v>[LOCAL NAME FOR READY TO USE THERAPEUTIC FOOD SUCH AS PLUMPY'NUT]?</v>
          </cell>
        </row>
        <row r="231">
          <cell r="A231" t="str">
            <v>525Bc)</v>
          </cell>
          <cell r="B231" t="str">
            <v>[LOCAL NAME FOR READY TO USE SUPPLEMENTAL FOOD SUCH AS PLUMPY'DOZ]?</v>
          </cell>
        </row>
        <row r="232">
          <cell r="A232">
            <v>602</v>
          </cell>
          <cell r="B232" t="str">
            <v>Now I would like to ask some questions about your children born in the last five years. (We will talk about each separately.)</v>
          </cell>
        </row>
        <row r="233">
          <cell r="A233">
            <v>605</v>
          </cell>
          <cell r="B233" t="str">
            <v>In the last six months, was (NAME) given a vitamin A dose like [this/any of these]?</v>
          </cell>
        </row>
        <row r="234">
          <cell r="A234">
            <v>606</v>
          </cell>
          <cell r="B234" t="str">
            <v>In the last seven days, was (NAME) given iron pills, sprinkles with iron, or iron syrup like [this/any of these]?</v>
          </cell>
        </row>
        <row r="235">
          <cell r="A235">
            <v>607</v>
          </cell>
          <cell r="B235" t="str">
            <v>Was (NAME) given any drug for intestinal worms in the last six months?</v>
          </cell>
        </row>
        <row r="236">
          <cell r="A236">
            <v>608</v>
          </cell>
          <cell r="B236" t="str">
            <v>Has (NAME) had diarrhea in the last 2 weeks?</v>
          </cell>
        </row>
        <row r="237">
          <cell r="A237" t="str">
            <v>609a)</v>
          </cell>
          <cell r="B237" t="str">
            <v>Now I would like to know how much (NAME) was given to drink during the diarrhea including breastmilk. Was (NAME) given less than usual to drink, about the same amount, or more than usual to drink?_x000D__x000D_IF LESS, PROBE: Was (NAME) given much less than usual to drink or somewhat less?</v>
          </cell>
        </row>
        <row r="238">
          <cell r="A238" t="str">
            <v>609b)</v>
          </cell>
          <cell r="B238" t="str">
            <v>Now I would like to know how much (NAME) was given to drink during the diarrhea. Was (NAME) given less than usual to drink, about the same amount, or more than usual to drink?_x000D__x000D_IF LESS, PROBE: Was (NAME) given much less than usual to drink or somewhat less?</v>
          </cell>
        </row>
        <row r="239">
          <cell r="A239">
            <v>610</v>
          </cell>
          <cell r="B239" t="str">
            <v>When (NAME) had diarrhea, was (NAME) given less than usual to eat, about the same amount, more than usual, or nothing to eat?_x000D__x000D_IF LESS, PROBE: Was (NAME) given much less than usual to eat or somewhat less?</v>
          </cell>
        </row>
        <row r="240">
          <cell r="A240">
            <v>611</v>
          </cell>
          <cell r="B240" t="str">
            <v>Did you seek advice or treatment for the diarrhea from any source?</v>
          </cell>
        </row>
        <row r="241">
          <cell r="A241">
            <v>612</v>
          </cell>
          <cell r="B241" t="str">
            <v>Where did you seek advice or treatment?_x000D__x000D_Anywhere else?</v>
          </cell>
        </row>
        <row r="242">
          <cell r="A242">
            <v>614</v>
          </cell>
          <cell r="B242" t="str">
            <v>Where did you first seek advice or treatment?</v>
          </cell>
        </row>
        <row r="243">
          <cell r="A243">
            <v>615</v>
          </cell>
          <cell r="B243" t="str">
            <v>Was (NAME) given any of the following at any time since (NAME) started having the diarrhea:</v>
          </cell>
        </row>
        <row r="244">
          <cell r="A244" t="str">
            <v>615a)</v>
          </cell>
          <cell r="B244" t="str">
            <v>A fluid made from a special packet called [LOCAL NAME FOR ORS PACKET]?</v>
          </cell>
        </row>
        <row r="245">
          <cell r="A245" t="str">
            <v>615b)</v>
          </cell>
          <cell r="B245" t="str">
            <v>A pre-packaged ORS liquid?</v>
          </cell>
        </row>
        <row r="246">
          <cell r="A246" t="str">
            <v>615c)</v>
          </cell>
          <cell r="B246" t="str">
            <v>A government-recommended homemade fluid?</v>
          </cell>
        </row>
        <row r="247">
          <cell r="A247" t="str">
            <v>615d)</v>
          </cell>
          <cell r="B247" t="str">
            <v>Zinc tablets or syrup?</v>
          </cell>
        </row>
        <row r="248">
          <cell r="A248" t="str">
            <v>616a)</v>
          </cell>
          <cell r="B248" t="str">
            <v>Was anything else given to treat the diarrhea?</v>
          </cell>
        </row>
        <row r="249">
          <cell r="A249" t="str">
            <v>616b)</v>
          </cell>
          <cell r="B249" t="str">
            <v>Was anything given to treat the diarrhea?</v>
          </cell>
        </row>
        <row r="250">
          <cell r="A250" t="str">
            <v>617a)</v>
          </cell>
          <cell r="B250" t="str">
            <v>What else was given to treat the diarrhea?_x000D__x000D_Anything else?</v>
          </cell>
        </row>
        <row r="251">
          <cell r="A251" t="str">
            <v>617b)</v>
          </cell>
          <cell r="B251" t="str">
            <v>What was given to treat the diarrhea?_x000D__x000D_Anything else?</v>
          </cell>
        </row>
        <row r="252">
          <cell r="A252">
            <v>618</v>
          </cell>
          <cell r="B252" t="str">
            <v>Has (NAME) been ill with a fever at any time in the last 2 weeks?</v>
          </cell>
        </row>
        <row r="253">
          <cell r="A253">
            <v>619</v>
          </cell>
          <cell r="B253" t="str">
            <v>At any time during the illness, did (NAME) have blood taken from (NAME)'s finger or heel for testing?</v>
          </cell>
        </row>
        <row r="254">
          <cell r="A254">
            <v>620</v>
          </cell>
          <cell r="B254" t="str">
            <v>Has (NAME) had an illness with a cough at any time in the last 2 weeks?</v>
          </cell>
        </row>
        <row r="255">
          <cell r="A255">
            <v>621</v>
          </cell>
          <cell r="B255" t="str">
            <v>Has (NAME) had fast, short, rapid breaths or difficulty breathing at any time in the last 2 weeks?</v>
          </cell>
        </row>
        <row r="256">
          <cell r="A256">
            <v>622</v>
          </cell>
          <cell r="B256" t="str">
            <v>Was the fast or difficult breathing due to a problem in the chest or to a blocked or runny nose?</v>
          </cell>
        </row>
        <row r="257">
          <cell r="A257">
            <v>624</v>
          </cell>
          <cell r="B257" t="str">
            <v>Did you seek advice or treatment for the illness from any source?</v>
          </cell>
        </row>
        <row r="258">
          <cell r="A258">
            <v>625</v>
          </cell>
          <cell r="B258" t="str">
            <v>Where did you seek advice or treatment?_x000D__x000D_Anywhere else?</v>
          </cell>
        </row>
        <row r="259">
          <cell r="A259">
            <v>627</v>
          </cell>
          <cell r="B259" t="str">
            <v>Where did you first seek advice or treatment?</v>
          </cell>
        </row>
        <row r="260">
          <cell r="A260">
            <v>628</v>
          </cell>
          <cell r="B260" t="str">
            <v>How many days after the illness began did you first seek advice or treatment for (NAME)?</v>
          </cell>
        </row>
        <row r="261">
          <cell r="A261">
            <v>629</v>
          </cell>
          <cell r="B261" t="str">
            <v>At any time during the illness, did (NAME) take any drugs for the illness?</v>
          </cell>
        </row>
        <row r="262">
          <cell r="A262">
            <v>630</v>
          </cell>
          <cell r="B262" t="str">
            <v>What drugs did (NAME) take?_x000D__x000D_Any other drugs?</v>
          </cell>
        </row>
        <row r="263">
          <cell r="A263">
            <v>633</v>
          </cell>
          <cell r="B263" t="str">
            <v>How long after the fever started did (NAME) first take an artemisinin combination therapy?</v>
          </cell>
        </row>
        <row r="264">
          <cell r="A264">
            <v>635</v>
          </cell>
          <cell r="B264" t="str">
            <v>How long after the fever started did (NAME) first take SP/Fansidar?</v>
          </cell>
        </row>
        <row r="265">
          <cell r="A265">
            <v>637</v>
          </cell>
          <cell r="B265" t="str">
            <v>How long after the fever started did (NAME) first take chloroquine?</v>
          </cell>
        </row>
        <row r="266">
          <cell r="A266">
            <v>639</v>
          </cell>
          <cell r="B266" t="str">
            <v>How long after the fever started did (NAME) first take amodiaquine?</v>
          </cell>
        </row>
        <row r="267">
          <cell r="A267">
            <v>641</v>
          </cell>
          <cell r="B267" t="str">
            <v>How long after the fever started did (NAME) first take quinine?</v>
          </cell>
        </row>
        <row r="268">
          <cell r="A268">
            <v>643</v>
          </cell>
          <cell r="B268" t="str">
            <v>How long after the fever started did (NAME) first take artesunate?</v>
          </cell>
        </row>
        <row r="269">
          <cell r="A269">
            <v>645</v>
          </cell>
          <cell r="B269" t="str">
            <v>How long after the fever started did (NAME) first take (OTHER ANTIMALARIAL)?</v>
          </cell>
        </row>
        <row r="270">
          <cell r="A270">
            <v>648</v>
          </cell>
          <cell r="B270" t="str">
            <v>Have you ever heard of a special product called [LOCAL NAME FOR ORS PACKET OR PRE-PACKAGED ORS LIQUID] you can get for the treatment of diarrhea?</v>
          </cell>
        </row>
        <row r="271">
          <cell r="A271">
            <v>648</v>
          </cell>
          <cell r="B271" t="str">
            <v>Have you ever heard of a special product called [LOCAL NAME FOR ORS PACKET OR PRE-PACKAGED ORS LIQUID] you can get for the treatment of diarrhea?</v>
          </cell>
        </row>
        <row r="272">
          <cell r="A272">
            <v>650</v>
          </cell>
          <cell r="B272" t="str">
            <v>Now I would like to ask you about liquids or foods that (NAME FROM 649) had yesterday during the day or at night. I am interested in whether your child had the item I mention even if it was combined with other foods._x000D_Did (NAME FROM 649) drink or eat:</v>
          </cell>
        </row>
        <row r="273">
          <cell r="A273" t="str">
            <v>650a)</v>
          </cell>
          <cell r="B273" t="str">
            <v>Plain water?</v>
          </cell>
        </row>
        <row r="274">
          <cell r="A274" t="str">
            <v>650b)</v>
          </cell>
          <cell r="B274" t="str">
            <v>Juice or juice drinks?</v>
          </cell>
        </row>
        <row r="275">
          <cell r="A275" t="str">
            <v>650c)</v>
          </cell>
          <cell r="B275" t="str">
            <v>Clear broth?</v>
          </cell>
        </row>
        <row r="276">
          <cell r="A276" t="str">
            <v>650d)</v>
          </cell>
          <cell r="B276" t="str">
            <v>Milk such as tinned, powdered, or fresh animal milk?_x000D_IF YES: How many times did (NAME) drink milk?</v>
          </cell>
        </row>
        <row r="277">
          <cell r="A277" t="str">
            <v>650e)</v>
          </cell>
          <cell r="B277" t="str">
            <v>Infant formula?_x000D_IF YES: How many times did (NAME) drink infant formula?</v>
          </cell>
        </row>
        <row r="278">
          <cell r="A278" t="str">
            <v>650f)</v>
          </cell>
          <cell r="B278" t="str">
            <v>Any other liquids?</v>
          </cell>
        </row>
        <row r="279">
          <cell r="A279" t="str">
            <v>650g)</v>
          </cell>
          <cell r="B279" t="str">
            <v>Yogurt?_x000D_IF YES: How many times did (NAME) eat yogurt?</v>
          </cell>
        </row>
        <row r="280">
          <cell r="A280" t="str">
            <v>650h)</v>
          </cell>
          <cell r="B280" t="str">
            <v>Any [BRAND NAME OF COMMERCIALLY FORTIFIED BABY FOOD, E.G., Cerelac]?</v>
          </cell>
        </row>
        <row r="281">
          <cell r="A281" t="str">
            <v>650i)</v>
          </cell>
          <cell r="B281" t="str">
            <v>Bread, rice, noodles, porridge, or other foods made from grains?</v>
          </cell>
        </row>
        <row r="282">
          <cell r="A282" t="str">
            <v>650j)</v>
          </cell>
          <cell r="B282" t="str">
            <v>Pumpkin, carrots, squash, or sweet potatoes that are yellow or orange inside?</v>
          </cell>
        </row>
        <row r="283">
          <cell r="A283" t="str">
            <v>650k)</v>
          </cell>
          <cell r="B283" t="str">
            <v>White potatoes, white yams, manioc, cassava, or any other foods made from roots?</v>
          </cell>
        </row>
        <row r="284">
          <cell r="A284" t="str">
            <v>650l)</v>
          </cell>
          <cell r="B284" t="str">
            <v>Any dark green, leafy vegetables?</v>
          </cell>
        </row>
        <row r="285">
          <cell r="A285" t="str">
            <v>650m)</v>
          </cell>
          <cell r="B285" t="str">
            <v>Ripe mangoes, papayas, or [INSERT ANY OTHER LOCALLY AVAILABLE VITAMIN A-RICH FRUITS]?</v>
          </cell>
        </row>
        <row r="286">
          <cell r="A286" t="str">
            <v>650n)</v>
          </cell>
          <cell r="B286" t="str">
            <v>Any other fruits or vegetables?</v>
          </cell>
        </row>
        <row r="287">
          <cell r="A287" t="str">
            <v>650o)</v>
          </cell>
          <cell r="B287" t="str">
            <v>Liver, kidney, heart, or other organ meats?</v>
          </cell>
        </row>
        <row r="288">
          <cell r="A288" t="str">
            <v>650p)</v>
          </cell>
          <cell r="B288" t="str">
            <v>Any meat, such as beef, pork, lamb, goat, chicken, or duck?</v>
          </cell>
        </row>
        <row r="289">
          <cell r="A289" t="str">
            <v>650q)</v>
          </cell>
          <cell r="B289" t="str">
            <v>Eggs?</v>
          </cell>
        </row>
        <row r="290">
          <cell r="A290" t="str">
            <v>650r)</v>
          </cell>
          <cell r="B290" t="str">
            <v>Fresh or dried fish or shellfish?</v>
          </cell>
        </row>
        <row r="291">
          <cell r="A291" t="str">
            <v>650s)</v>
          </cell>
          <cell r="B291" t="str">
            <v>Any foods made from beans, peas, lentils, or nuts?</v>
          </cell>
        </row>
        <row r="292">
          <cell r="A292" t="str">
            <v>650t)</v>
          </cell>
          <cell r="B292" t="str">
            <v>Cheese or other food made from milk?</v>
          </cell>
        </row>
        <row r="293">
          <cell r="A293" t="str">
            <v>650u)</v>
          </cell>
          <cell r="B293" t="str">
            <v>Any other solid, semi-solid, or soft food?</v>
          </cell>
        </row>
        <row r="294">
          <cell r="A294">
            <v>652</v>
          </cell>
          <cell r="B294" t="str">
            <v>Did (NAME FROM 649) eat any solid, semi-solid, or soft foods yesterday during the day or at night?_x000D__x000D_IF ‘YES’ PROBE: What kind of solid, semi-solid or soft foods did (NAME) eat?</v>
          </cell>
        </row>
        <row r="295">
          <cell r="A295">
            <v>653</v>
          </cell>
          <cell r="B295" t="str">
            <v>How many times did (NAME FROM 649) eat solid, semi-solid, or soft foods yesterday during the day or at night?</v>
          </cell>
        </row>
        <row r="296">
          <cell r="A296">
            <v>654</v>
          </cell>
          <cell r="B296" t="str">
            <v>The last time (NAME FROM 649) passed stools, what was done to dispose of the stools?</v>
          </cell>
        </row>
        <row r="297">
          <cell r="A297">
            <v>701</v>
          </cell>
          <cell r="B297" t="str">
            <v>Are you currently married or living together with a man as if married?</v>
          </cell>
        </row>
        <row r="298">
          <cell r="A298">
            <v>702</v>
          </cell>
          <cell r="B298" t="str">
            <v>Have you ever been married or lived together with a man as if married?</v>
          </cell>
        </row>
        <row r="299">
          <cell r="A299">
            <v>703</v>
          </cell>
          <cell r="B299" t="str">
            <v>What is your marital status now: are you widowed, divorced, or separated?</v>
          </cell>
        </row>
        <row r="300">
          <cell r="A300">
            <v>704</v>
          </cell>
          <cell r="B300" t="str">
            <v>Is your (husband/partner) living with you now or is he staying elsewhere?</v>
          </cell>
        </row>
        <row r="301">
          <cell r="A301">
            <v>706</v>
          </cell>
          <cell r="B301" t="str">
            <v>Does your (husband/partner) have other wives or does he live with other women as if married?</v>
          </cell>
        </row>
        <row r="302">
          <cell r="A302">
            <v>707</v>
          </cell>
          <cell r="B302" t="str">
            <v>Including yourself, in total, how many wives or live-in partners does he have?</v>
          </cell>
        </row>
        <row r="303">
          <cell r="A303">
            <v>708</v>
          </cell>
          <cell r="B303" t="str">
            <v>Are you the first, second, … wife?</v>
          </cell>
        </row>
        <row r="304">
          <cell r="A304">
            <v>709</v>
          </cell>
          <cell r="B304" t="str">
            <v>Have you been married or lived with a man only once or more than once?</v>
          </cell>
        </row>
        <row r="305">
          <cell r="A305" t="str">
            <v>710a)</v>
          </cell>
          <cell r="B305" t="str">
            <v>In what month and year did you start living with your (husband/partner)?</v>
          </cell>
        </row>
        <row r="306">
          <cell r="A306" t="str">
            <v>710b)</v>
          </cell>
          <cell r="B306" t="str">
            <v>Now I would like to ask about your first (husband/partner). In what month and year did you start living with him?</v>
          </cell>
        </row>
        <row r="307">
          <cell r="A307">
            <v>711</v>
          </cell>
          <cell r="B307" t="str">
            <v>How old were you when you first started living with him?</v>
          </cell>
        </row>
        <row r="308">
          <cell r="A308">
            <v>713</v>
          </cell>
          <cell r="B308" t="str">
            <v>Now I would like to ask some questions about sexual activity in order to gain a better understanding of some important life issues. Let me assure you again that your answers are completely confidential and will not be told to anyone. If we should come to any question that you don't want to answer, just let me know and we will go to the next question. How old were you when you had sexual intercourse for the very first time?</v>
          </cell>
        </row>
        <row r="309">
          <cell r="A309">
            <v>714</v>
          </cell>
          <cell r="B309" t="str">
            <v>I would like to ask you about your recent sexual activity. When was the last time you had sexual intercourse?</v>
          </cell>
        </row>
        <row r="310">
          <cell r="A310">
            <v>715</v>
          </cell>
          <cell r="B310" t="str">
            <v>When was the last time you had sexual intercourse with this person?</v>
          </cell>
        </row>
        <row r="311">
          <cell r="A311">
            <v>716</v>
          </cell>
          <cell r="B311" t="str">
            <v>The last time you had sexual intercourse with this person, was a condom used?</v>
          </cell>
        </row>
        <row r="312">
          <cell r="A312">
            <v>717</v>
          </cell>
          <cell r="B312" t="str">
            <v>Was a condom used every time you had sexual intercourse with this person in the last 12 months?</v>
          </cell>
        </row>
        <row r="313">
          <cell r="A313">
            <v>718</v>
          </cell>
          <cell r="B313" t="str">
            <v>What was your relationship to this person with whom you had sexual intercourse?_x000D__x000D_IF BOYFRIEND: Were you living together as if married?_x000D__x000D_IF YES, RECORD '2'._x000D_IF NO, RECORD '3'.</v>
          </cell>
        </row>
        <row r="314">
          <cell r="A314">
            <v>719</v>
          </cell>
          <cell r="B314" t="str">
            <v>How long ago did you first have sexual intercourse with this person?</v>
          </cell>
        </row>
        <row r="315">
          <cell r="A315">
            <v>720</v>
          </cell>
          <cell r="B315" t="str">
            <v>How many times during the last 12 months did you have sexual intercourse with this person?</v>
          </cell>
        </row>
        <row r="316">
          <cell r="A316">
            <v>721</v>
          </cell>
          <cell r="B316" t="str">
            <v>How old is this person?</v>
          </cell>
        </row>
        <row r="317">
          <cell r="A317">
            <v>722</v>
          </cell>
          <cell r="B317" t="str">
            <v>Apart from this person, have you had sexual intercourse with any other person in the last 12 months?</v>
          </cell>
        </row>
        <row r="318">
          <cell r="A318">
            <v>723</v>
          </cell>
          <cell r="B318" t="str">
            <v xml:space="preserve">In total, with how many different people have you had sexual intercourse in the last 12 months? </v>
          </cell>
        </row>
        <row r="319">
          <cell r="A319">
            <v>726</v>
          </cell>
          <cell r="B319" t="str">
            <v>In the past 12 months have you had sex or been sexually involved with anyone because he gave you or told you he would give you gifts, cash, or anything else?</v>
          </cell>
        </row>
        <row r="320">
          <cell r="A320">
            <v>727</v>
          </cell>
          <cell r="B320" t="str">
            <v>In total, with how many different people have you had sexual intercourse in your lifetime?</v>
          </cell>
        </row>
        <row r="321">
          <cell r="A321">
            <v>729</v>
          </cell>
          <cell r="B321" t="str">
            <v>You told me that a condom was used the last time you had sex. What is the brand name of the condom used at that time?</v>
          </cell>
        </row>
        <row r="322">
          <cell r="A322">
            <v>730</v>
          </cell>
          <cell r="B322" t="str">
            <v>From where did you obtain the condom the last time?</v>
          </cell>
        </row>
        <row r="323">
          <cell r="A323">
            <v>803</v>
          </cell>
          <cell r="B323" t="str">
            <v>Now I have some questions about the future. After the child you are expecting now, would you like to have another child, or would you prefer not to have any more children?</v>
          </cell>
        </row>
        <row r="324">
          <cell r="A324">
            <v>804</v>
          </cell>
          <cell r="B324" t="str">
            <v>Now I have some questions about the future. Would you like to have (a/another) child, or would you prefer not to have any (more) children?</v>
          </cell>
        </row>
        <row r="325">
          <cell r="A325" t="str">
            <v>805a)</v>
          </cell>
          <cell r="B325" t="str">
            <v>How long would you like to wait from now before the birth of (a/another) child?</v>
          </cell>
        </row>
        <row r="326">
          <cell r="A326" t="str">
            <v>805b)</v>
          </cell>
          <cell r="B326" t="str">
            <v>After the birth of the child you are expecting now, how long would you like to wait before the birth of another child?</v>
          </cell>
        </row>
        <row r="327">
          <cell r="A327" t="str">
            <v>810a)</v>
          </cell>
          <cell r="B327" t="str">
            <v>You have said that you do not want (a/another) child soon. Can you tell me why you are not using a method to prevent pregnancy?_x000D__x000D_Any other reason?</v>
          </cell>
        </row>
        <row r="328">
          <cell r="A328" t="str">
            <v>810b)</v>
          </cell>
          <cell r="B328" t="str">
            <v>You have said that you do not want any (more) children. Can you tell me why you are not using a method to prevent pregnancy?_x000D__x000D_Any other reason?</v>
          </cell>
        </row>
        <row r="329">
          <cell r="A329">
            <v>812</v>
          </cell>
          <cell r="B329" t="str">
            <v>Do you think you will use a contraceptive method to delay or avoid pregnancy at any time in the future?</v>
          </cell>
        </row>
        <row r="330">
          <cell r="A330" t="str">
            <v>813a)</v>
          </cell>
          <cell r="B330" t="str">
            <v>If you could go back to the time you did not have any children and could choose exactly the number of children to have in your whole life, how many would that be?</v>
          </cell>
        </row>
        <row r="331">
          <cell r="A331" t="str">
            <v>813b)</v>
          </cell>
          <cell r="B331" t="str">
            <v>If you could choose exactly the number of children to have in your whole life, how many would that be?</v>
          </cell>
        </row>
        <row r="332">
          <cell r="A332">
            <v>814</v>
          </cell>
          <cell r="B332" t="str">
            <v>How many of these children would you like to be boys, how many would you like to be girls and for how many would it not matter if it’s a boy or a girl?</v>
          </cell>
        </row>
        <row r="333">
          <cell r="A333">
            <v>815</v>
          </cell>
          <cell r="B333" t="str">
            <v>In the last few months have you:</v>
          </cell>
        </row>
        <row r="334">
          <cell r="A334" t="str">
            <v>815a)</v>
          </cell>
          <cell r="B334" t="str">
            <v>Heard about family planning on the radio?</v>
          </cell>
        </row>
        <row r="335">
          <cell r="A335" t="str">
            <v>815b)</v>
          </cell>
          <cell r="B335" t="str">
            <v>Seen anything about family planning on the television?</v>
          </cell>
        </row>
        <row r="336">
          <cell r="A336" t="str">
            <v>815c)</v>
          </cell>
          <cell r="B336" t="str">
            <v>Read about family planning in a newspaper or magazine?</v>
          </cell>
        </row>
        <row r="337">
          <cell r="A337" t="str">
            <v>815d)</v>
          </cell>
          <cell r="B337" t="str">
            <v>Received a voice or text message about family planning on a mobile phone?</v>
          </cell>
        </row>
        <row r="338">
          <cell r="A338">
            <v>816</v>
          </cell>
          <cell r="B338" t="str">
            <v>COUNTRY-SPECIFIC QUESTIONS ON MEDIA MESSAGES ABOUT FAMILY PLANNING.</v>
          </cell>
        </row>
        <row r="339">
          <cell r="A339">
            <v>819</v>
          </cell>
          <cell r="B339" t="str">
            <v>Would you say that using contraception is mainly your decision, mainly your (husband's/partner's) decision, or did you both decide together?</v>
          </cell>
        </row>
        <row r="340">
          <cell r="A340">
            <v>820</v>
          </cell>
          <cell r="B340" t="str">
            <v>Would you say that not using contraception is mainly your decision, mainly your (husband's/partner's) decision, or did you both decide together?</v>
          </cell>
        </row>
        <row r="341">
          <cell r="A341">
            <v>822</v>
          </cell>
          <cell r="B341" t="str">
            <v>Does your (husband/partner) want the same number of children that you want, or does he want more or fewer than you want?</v>
          </cell>
        </row>
        <row r="342">
          <cell r="A342">
            <v>902</v>
          </cell>
          <cell r="B342" t="str">
            <v>How old was your (husband/partner) on his last birthday?</v>
          </cell>
        </row>
        <row r="343">
          <cell r="A343">
            <v>903</v>
          </cell>
          <cell r="B343" t="str">
            <v>Did your (husband/partner) ever attend school?</v>
          </cell>
        </row>
        <row r="344">
          <cell r="A344">
            <v>904</v>
          </cell>
          <cell r="B344" t="str">
            <v>What was the highest level of school he attended: primary, secondary, or higher?</v>
          </cell>
        </row>
        <row r="345">
          <cell r="A345">
            <v>905</v>
          </cell>
          <cell r="B345" t="str">
            <v>What was the highest [GRADE/FORM/YEAR] he completed at that level?</v>
          </cell>
        </row>
        <row r="346">
          <cell r="A346">
            <v>906</v>
          </cell>
          <cell r="B346" t="str">
            <v>Has your (husband/partner) done any work in the last 7 days?</v>
          </cell>
        </row>
        <row r="347">
          <cell r="A347">
            <v>907</v>
          </cell>
          <cell r="B347" t="str">
            <v>Has your (husband/partner) done any work in the last 12 months?</v>
          </cell>
        </row>
        <row r="348">
          <cell r="A348">
            <v>908</v>
          </cell>
          <cell r="B348" t="str">
            <v>What is your (husband's/partner's) occupation? That is, what kind of work does he mainly do?</v>
          </cell>
        </row>
        <row r="349">
          <cell r="A349">
            <v>909</v>
          </cell>
          <cell r="B349" t="str">
            <v>Aside from your own housework, have you done any work in the last seven days?</v>
          </cell>
        </row>
        <row r="350">
          <cell r="A350">
            <v>910</v>
          </cell>
          <cell r="B350" t="str">
            <v>As you know, some women take up jobs for which they are paid in cash or kind. Others sell things, have a small business or work on the family farm or in the family business. In the last seven days, have you done any of these things or any other work?</v>
          </cell>
        </row>
        <row r="351">
          <cell r="A351">
            <v>911</v>
          </cell>
          <cell r="B351" t="str">
            <v>Although you did not work in the last seven days, do you have any job or business from which you were absent for leave, illness, vacation, maternity leave, or any other such reason?</v>
          </cell>
        </row>
        <row r="352">
          <cell r="A352">
            <v>912</v>
          </cell>
          <cell r="B352" t="str">
            <v>Have you done any work in the last 12 months?</v>
          </cell>
        </row>
        <row r="353">
          <cell r="A353">
            <v>913</v>
          </cell>
          <cell r="B353" t="str">
            <v>What is your occupation? That is, what kind of work do you mainly do?</v>
          </cell>
        </row>
        <row r="354">
          <cell r="A354">
            <v>914</v>
          </cell>
          <cell r="B354" t="str">
            <v>Do you do this work for a member of your family, for someone else, or are you self-employed?</v>
          </cell>
        </row>
        <row r="355">
          <cell r="A355">
            <v>915</v>
          </cell>
          <cell r="B355" t="str">
            <v>Do you usually work throughout the year, or do you work seasonally, or only once in a while?</v>
          </cell>
        </row>
        <row r="356">
          <cell r="A356">
            <v>916</v>
          </cell>
          <cell r="B356" t="str">
            <v>Are you paid in cash or kind for this work or are you not paid at all?</v>
          </cell>
        </row>
        <row r="357">
          <cell r="A357">
            <v>919</v>
          </cell>
          <cell r="B357" t="str">
            <v>Who usually decides how the money you earn will be used: you, your (husband/partner), or you and your (husband/partner) jointly?</v>
          </cell>
        </row>
        <row r="358">
          <cell r="A358">
            <v>920</v>
          </cell>
          <cell r="B358" t="str">
            <v>Would you say that the money that you earn is more than what your (husband/partner) earns, less than what he earns, or about the same?</v>
          </cell>
        </row>
        <row r="359">
          <cell r="A359">
            <v>921</v>
          </cell>
          <cell r="B359" t="str">
            <v>Who usually decides how your (husband's/partner's) earnings will be used: you, your (husband/partner), or you and your (husband/partner) jointly?</v>
          </cell>
        </row>
        <row r="360">
          <cell r="A360">
            <v>922</v>
          </cell>
          <cell r="B360" t="str">
            <v>Who usually makes decisions about health care for yourself: you, your (husband/partner), you and your (husband/partner) jointly, or someone else?</v>
          </cell>
        </row>
        <row r="361">
          <cell r="A361">
            <v>923</v>
          </cell>
          <cell r="B361" t="str">
            <v>Who usually makes decisions about making major household purchases?</v>
          </cell>
        </row>
        <row r="362">
          <cell r="A362">
            <v>924</v>
          </cell>
          <cell r="B362" t="str">
            <v>Who usually makes decisions about visits to your family or relatives?</v>
          </cell>
        </row>
        <row r="363">
          <cell r="A363">
            <v>925</v>
          </cell>
          <cell r="B363" t="str">
            <v>Do you own this or any other house either alone or jointly with someone else?</v>
          </cell>
        </row>
        <row r="364">
          <cell r="A364">
            <v>926</v>
          </cell>
          <cell r="B364" t="str">
            <v>Do you have a title deed for any house you own?</v>
          </cell>
        </row>
        <row r="365">
          <cell r="A365">
            <v>927</v>
          </cell>
          <cell r="B365" t="str">
            <v>Is your name on the title deed?</v>
          </cell>
        </row>
        <row r="366">
          <cell r="A366">
            <v>928</v>
          </cell>
          <cell r="B366" t="str">
            <v>Do you own any agricultural or non-agricultural land either alone or jointly with someone else?</v>
          </cell>
        </row>
        <row r="367">
          <cell r="A367">
            <v>929</v>
          </cell>
          <cell r="B367" t="str">
            <v>Do you have a title deed for any land you own?</v>
          </cell>
        </row>
        <row r="368">
          <cell r="A368">
            <v>930</v>
          </cell>
          <cell r="B368" t="str">
            <v>Is your name on the title deed?</v>
          </cell>
        </row>
        <row r="369">
          <cell r="A369">
            <v>932</v>
          </cell>
          <cell r="B369" t="str">
            <v>In your opinion, is a husband justified in hitting or beating his wife in the following situations:</v>
          </cell>
        </row>
        <row r="370">
          <cell r="A370" t="str">
            <v>932a)</v>
          </cell>
          <cell r="B370" t="str">
            <v>If she goes out without telling him?</v>
          </cell>
        </row>
        <row r="371">
          <cell r="A371" t="str">
            <v>932b)</v>
          </cell>
          <cell r="B371" t="str">
            <v>If she neglects the children?</v>
          </cell>
        </row>
        <row r="372">
          <cell r="A372" t="str">
            <v>932c)</v>
          </cell>
          <cell r="B372" t="str">
            <v>If she argues with him?</v>
          </cell>
        </row>
        <row r="373">
          <cell r="A373" t="str">
            <v>932d)</v>
          </cell>
          <cell r="B373" t="str">
            <v>If she refuses to have sex with him?</v>
          </cell>
        </row>
        <row r="374">
          <cell r="A374" t="str">
            <v>932e)</v>
          </cell>
          <cell r="B374" t="str">
            <v>If she burns the food?</v>
          </cell>
        </row>
        <row r="375">
          <cell r="A375">
            <v>1001</v>
          </cell>
          <cell r="B375" t="str">
            <v>Now I would like to talk about something else. Have you ever heard of HIV or AIDS?</v>
          </cell>
        </row>
        <row r="376">
          <cell r="A376">
            <v>1002</v>
          </cell>
          <cell r="B376" t="str">
            <v>HIV is the virus that can lead to AIDS. Can people reduce their chance of getting HIV by having just one uninfected sex partner who has no other sex partners?</v>
          </cell>
        </row>
        <row r="377">
          <cell r="A377">
            <v>1003</v>
          </cell>
          <cell r="B377" t="str">
            <v>Can people get HIV from mosquito bites?</v>
          </cell>
        </row>
        <row r="378">
          <cell r="A378">
            <v>1004</v>
          </cell>
          <cell r="B378" t="str">
            <v>Can people reduce their chance of getting HIV by using a condom every time they have sex?</v>
          </cell>
        </row>
        <row r="379">
          <cell r="A379">
            <v>1005</v>
          </cell>
          <cell r="B379" t="str">
            <v>Can people get HIV by sharing food with a person who has HIV?</v>
          </cell>
        </row>
        <row r="380">
          <cell r="A380">
            <v>1006</v>
          </cell>
          <cell r="B380" t="str">
            <v>Can people get HIV because of witchcraft or other supernatural means?</v>
          </cell>
        </row>
        <row r="381">
          <cell r="A381">
            <v>1007</v>
          </cell>
          <cell r="B381" t="str">
            <v>Is it possible for a healthy-looking person to have HIV?</v>
          </cell>
        </row>
        <row r="382">
          <cell r="A382">
            <v>1008</v>
          </cell>
          <cell r="B382" t="str">
            <v>Can HIV be transmitted from a mother to her baby:</v>
          </cell>
        </row>
        <row r="383">
          <cell r="A383" t="str">
            <v>1008a)</v>
          </cell>
          <cell r="B383" t="str">
            <v>During pregnancy?</v>
          </cell>
        </row>
        <row r="384">
          <cell r="A384" t="str">
            <v>1008b)</v>
          </cell>
          <cell r="B384" t="str">
            <v>During delivery?</v>
          </cell>
        </row>
        <row r="385">
          <cell r="A385" t="str">
            <v>1008c)</v>
          </cell>
          <cell r="B385" t="str">
            <v>By breastfeeding?</v>
          </cell>
        </row>
        <row r="386">
          <cell r="A386">
            <v>1010</v>
          </cell>
          <cell r="B386" t="str">
            <v>Are there any special drugs that a doctor or a nurse can give to a woman infected with HIV to reduce the risk of transmission to the baby?</v>
          </cell>
        </row>
        <row r="387">
          <cell r="A387">
            <v>1014</v>
          </cell>
          <cell r="B387" t="str">
            <v>During any of the antenatal visits for your last birth were you given any information about:</v>
          </cell>
        </row>
        <row r="388">
          <cell r="A388" t="str">
            <v>1014a)</v>
          </cell>
          <cell r="B388" t="str">
            <v>Babies getting HIV from their mother?</v>
          </cell>
        </row>
        <row r="389">
          <cell r="A389" t="str">
            <v>1014b)</v>
          </cell>
          <cell r="B389" t="str">
            <v>Things that you can do to prevent getting HIV?</v>
          </cell>
        </row>
        <row r="390">
          <cell r="A390" t="str">
            <v>1014c)</v>
          </cell>
          <cell r="B390" t="str">
            <v>Getting tested for HIV?</v>
          </cell>
        </row>
        <row r="391">
          <cell r="A391">
            <v>1015</v>
          </cell>
          <cell r="B391" t="str">
            <v>Were you offered a test for HIV as part of your antenatal care?</v>
          </cell>
        </row>
        <row r="392">
          <cell r="A392">
            <v>1016</v>
          </cell>
          <cell r="B392" t="str">
            <v>I don't want to know the results, but were you tested for HIV as part of your antenatal care?</v>
          </cell>
        </row>
        <row r="393">
          <cell r="A393">
            <v>1017</v>
          </cell>
          <cell r="B393" t="str">
            <v>Where was the test done?</v>
          </cell>
        </row>
        <row r="394">
          <cell r="A394">
            <v>1018</v>
          </cell>
          <cell r="B394" t="str">
            <v>I don't want to know the results, but did you get the results of the test?</v>
          </cell>
        </row>
        <row r="395">
          <cell r="A395">
            <v>1019</v>
          </cell>
          <cell r="B395" t="str">
            <v>All women are supposed to receive counseling after being tested. After you were tested, did you receive counseling?</v>
          </cell>
        </row>
        <row r="396">
          <cell r="A396">
            <v>1021</v>
          </cell>
          <cell r="B396" t="str">
            <v>Between the time you went for delivery but before the baby was born, were you offered an HIV test?</v>
          </cell>
        </row>
        <row r="397">
          <cell r="A397">
            <v>1022</v>
          </cell>
          <cell r="B397" t="str">
            <v>I don't want to know the results, but were you tested for HIV at that time?</v>
          </cell>
        </row>
        <row r="398">
          <cell r="A398">
            <v>1023</v>
          </cell>
          <cell r="B398" t="str">
            <v>I don't want to know the results, but did you get the results of the test?</v>
          </cell>
        </row>
        <row r="399">
          <cell r="A399">
            <v>1025</v>
          </cell>
          <cell r="B399" t="str">
            <v>Have you been tested for HIV since that time you were tested during your pregnancy?</v>
          </cell>
        </row>
        <row r="400">
          <cell r="A400">
            <v>1026</v>
          </cell>
          <cell r="B400" t="str">
            <v>How many months ago was your most recent HIV test?</v>
          </cell>
        </row>
        <row r="401">
          <cell r="A401">
            <v>1027</v>
          </cell>
          <cell r="B401" t="str">
            <v>I don't want to know the results, but have you ever been tested for HIV?</v>
          </cell>
        </row>
        <row r="402">
          <cell r="A402">
            <v>1028</v>
          </cell>
          <cell r="B402" t="str">
            <v>How many months ago was your most recent HIV test?</v>
          </cell>
        </row>
        <row r="403">
          <cell r="A403">
            <v>1029</v>
          </cell>
          <cell r="B403" t="str">
            <v>I don't want to know the results, but did you get the results of the test?</v>
          </cell>
        </row>
        <row r="404">
          <cell r="A404">
            <v>1030</v>
          </cell>
          <cell r="B404" t="str">
            <v>Where was the test done?</v>
          </cell>
        </row>
        <row r="405">
          <cell r="A405">
            <v>1031</v>
          </cell>
          <cell r="B405" t="str">
            <v>Do you know of a place where people can go to get an HIV test?</v>
          </cell>
        </row>
        <row r="406">
          <cell r="A406">
            <v>1032</v>
          </cell>
          <cell r="B406" t="str">
            <v>Where is that?_x000D__x000D_Any other place?</v>
          </cell>
        </row>
        <row r="407">
          <cell r="A407">
            <v>1033</v>
          </cell>
          <cell r="B407" t="str">
            <v>Have you heard of test kits people can use to test themselves for HIV?</v>
          </cell>
        </row>
        <row r="408">
          <cell r="A408">
            <v>1034</v>
          </cell>
          <cell r="B408" t="str">
            <v>Have you ever tested yourself for HIV using a self-test kit?</v>
          </cell>
        </row>
        <row r="409">
          <cell r="A409">
            <v>1035</v>
          </cell>
          <cell r="B409" t="str">
            <v>Would you buy fresh vegetables from a shopkeeper or vendor if you knew that this person had HIV?</v>
          </cell>
        </row>
        <row r="410">
          <cell r="A410">
            <v>1036</v>
          </cell>
          <cell r="B410" t="str">
            <v>Do you think children living with HIV should be allowed to attend school with children who do not have HIV?</v>
          </cell>
        </row>
        <row r="411">
          <cell r="A411">
            <v>1037</v>
          </cell>
          <cell r="B411" t="str">
            <v>Do you think people hesitate to take an HIV test because they are afraid of how other people will react if the test result is positive for HIV?</v>
          </cell>
        </row>
        <row r="412">
          <cell r="A412">
            <v>1038</v>
          </cell>
          <cell r="B412" t="str">
            <v>Do people talk badly about people living with HIV, or who are thought to be living with HIV?</v>
          </cell>
        </row>
        <row r="413">
          <cell r="A413">
            <v>1039</v>
          </cell>
          <cell r="B413" t="str">
            <v>Do people living with HIV, or thought to be living with HIV, lose the respect of other people?</v>
          </cell>
        </row>
        <row r="414">
          <cell r="A414">
            <v>1040</v>
          </cell>
          <cell r="B414" t="str">
            <v>Do you agree or disagree with the following statement: I would be ashamed if someone in my family had HIV.</v>
          </cell>
        </row>
        <row r="415">
          <cell r="A415">
            <v>1041</v>
          </cell>
          <cell r="B415" t="str">
            <v>Do you fear that you could get HIV if you come into contact with the saliva of a person living with HIV?</v>
          </cell>
        </row>
        <row r="416">
          <cell r="A416" t="str">
            <v>1042a)</v>
          </cell>
          <cell r="B416" t="str">
            <v>Apart from HIV, have you heard about other infections that can be transmitted through sexual contact?</v>
          </cell>
        </row>
        <row r="417">
          <cell r="A417" t="str">
            <v>1042b)</v>
          </cell>
          <cell r="B417" t="str">
            <v>Have you heard about infections that can be transmitted through sexual contact?</v>
          </cell>
        </row>
        <row r="418">
          <cell r="A418">
            <v>1045</v>
          </cell>
          <cell r="B418" t="str">
            <v>Now I would like to ask you some questions about your health in the last 12 months. During the last 12 months, have you had a disease which you got through sexual contact?</v>
          </cell>
        </row>
        <row r="419">
          <cell r="A419">
            <v>1046</v>
          </cell>
          <cell r="B419" t="str">
            <v>Sometimes women experience a bad-smelling abnormal genital discharge. During the last 12 months, have you had a bad-smelling abnormal genital discharge?</v>
          </cell>
        </row>
        <row r="420">
          <cell r="A420">
            <v>1047</v>
          </cell>
          <cell r="B420" t="str">
            <v>Sometimes women have a genital sore or ulcer. During the last 12 months, have you had a genital sore or ulcer?</v>
          </cell>
        </row>
        <row r="421">
          <cell r="A421">
            <v>1049</v>
          </cell>
          <cell r="B421" t="str">
            <v>The last time you had (PROBLEM FROM 1045/1046/1047), did you seek any kind of advice or treatment?</v>
          </cell>
        </row>
        <row r="422">
          <cell r="A422">
            <v>1050</v>
          </cell>
          <cell r="B422" t="str">
            <v>Where did you go?_x000D__x000D_Any other place?</v>
          </cell>
        </row>
        <row r="423">
          <cell r="A423">
            <v>1051</v>
          </cell>
          <cell r="B423" t="str">
            <v>If a wife knows her husband has a disease that she can get during sexual intercourse, is she justified in asking that they use a condom when they have sex?</v>
          </cell>
        </row>
        <row r="424">
          <cell r="A424">
            <v>1052</v>
          </cell>
          <cell r="B424" t="str">
            <v>Is a wife justified in refusing to have sex with her husband when she knows he has sex with other women?</v>
          </cell>
        </row>
        <row r="425">
          <cell r="A425">
            <v>1054</v>
          </cell>
          <cell r="B425" t="str">
            <v>Can you say no to your (husband/partner) if you do not want to have sexual intercourse?</v>
          </cell>
        </row>
        <row r="426">
          <cell r="A426">
            <v>1055</v>
          </cell>
          <cell r="B426" t="str">
            <v>Could you ask your (husband/partner) to use a condom if you wanted him to?</v>
          </cell>
        </row>
        <row r="427">
          <cell r="A427">
            <v>1101</v>
          </cell>
          <cell r="B427" t="str">
            <v>Now I would like to ask you some other questions relating to health matters. Have you had an injection for any reason in the last 12 months?_x000D__x000D_IF YES: How many injections have you had?</v>
          </cell>
        </row>
        <row r="428">
          <cell r="A428">
            <v>1102</v>
          </cell>
          <cell r="B428" t="str">
            <v>Among these injections, how many were administered by a doctor, a nurse, a pharmacist, a dentist, or any other health worker?</v>
          </cell>
        </row>
        <row r="429">
          <cell r="A429">
            <v>1103</v>
          </cell>
          <cell r="B429" t="str">
            <v>The last time you got an injection from a health worker, did he/she take the syringe and needle from a new, unopened package?</v>
          </cell>
        </row>
        <row r="430">
          <cell r="A430">
            <v>1104</v>
          </cell>
          <cell r="B430" t="str">
            <v>Do you currently smoke cigarettes every day, some days, or not at all?</v>
          </cell>
        </row>
        <row r="431">
          <cell r="A431">
            <v>1105</v>
          </cell>
          <cell r="B431" t="str">
            <v>On average, how many cigarettes do you currently smoke each day?</v>
          </cell>
        </row>
        <row r="432">
          <cell r="A432">
            <v>1106</v>
          </cell>
          <cell r="B432" t="str">
            <v>Do you currently smoke or use any other type of tobacco every day, some days, or not at all?</v>
          </cell>
        </row>
        <row r="433">
          <cell r="A433">
            <v>1107</v>
          </cell>
          <cell r="B433" t="str">
            <v>What other type of tobacco do you currently smoke or use?</v>
          </cell>
        </row>
        <row r="434">
          <cell r="A434">
            <v>1108</v>
          </cell>
          <cell r="B434" t="str">
            <v>Many different factors can prevent women from getting medical advice or treatment for themselves. When you are sick and want to get medical advice or treatment, is each of the following a big problem or not a big problem:</v>
          </cell>
        </row>
        <row r="435">
          <cell r="A435" t="str">
            <v>1108a)</v>
          </cell>
          <cell r="B435" t="str">
            <v>Getting permission to go to the doctor?</v>
          </cell>
        </row>
        <row r="436">
          <cell r="A436" t="str">
            <v>1108b)</v>
          </cell>
          <cell r="B436" t="str">
            <v>Getting money needed for advice or treatment?</v>
          </cell>
        </row>
        <row r="437">
          <cell r="A437" t="str">
            <v>1108c)</v>
          </cell>
          <cell r="B437" t="str">
            <v>The distance to the health facility?</v>
          </cell>
        </row>
        <row r="438">
          <cell r="A438" t="str">
            <v>1108d)</v>
          </cell>
          <cell r="B438" t="str">
            <v>Not wanting to go alone?</v>
          </cell>
        </row>
        <row r="439">
          <cell r="A439">
            <v>1109</v>
          </cell>
          <cell r="B439" t="str">
            <v>Are you covered by any health insurance?</v>
          </cell>
        </row>
        <row r="440">
          <cell r="A440">
            <v>1110</v>
          </cell>
          <cell r="B440" t="str">
            <v>What type of health insurance are you covered by?</v>
          </cell>
        </row>
        <row r="441">
          <cell r="A441" t="str">
            <v>GC1</v>
          </cell>
          <cell r="B441" t="str">
            <v>Now I would like to ask some questions about a practice known as female circumcision. Have you ever heard of female circumcision?</v>
          </cell>
        </row>
        <row r="442">
          <cell r="A442" t="str">
            <v>GC2</v>
          </cell>
          <cell r="B442" t="str">
            <v>In some countries, there is a practice in which a girl may have part of her genitals cut. Have you ever heard about this practice?</v>
          </cell>
        </row>
        <row r="443">
          <cell r="A443" t="str">
            <v>GC3</v>
          </cell>
          <cell r="B443" t="str">
            <v>Have you yourself ever been circumcised?</v>
          </cell>
        </row>
        <row r="444">
          <cell r="A444" t="str">
            <v>GC4</v>
          </cell>
          <cell r="B444" t="str">
            <v>Now I would like to ask you what was done to you at that time. Was any flesh removed from the genital area?</v>
          </cell>
        </row>
        <row r="445">
          <cell r="A445" t="str">
            <v>GC5</v>
          </cell>
          <cell r="B445" t="str">
            <v>Was the genital area just nicked without removing any flesh?</v>
          </cell>
        </row>
        <row r="446">
          <cell r="A446" t="str">
            <v>GC6</v>
          </cell>
          <cell r="B446" t="str">
            <v>Was your genital area sewn closed?</v>
          </cell>
        </row>
        <row r="447">
          <cell r="A447" t="str">
            <v>GC7</v>
          </cell>
          <cell r="B447" t="str">
            <v>How old were you when you were circumcised?</v>
          </cell>
        </row>
        <row r="448">
          <cell r="A448" t="str">
            <v>GC8</v>
          </cell>
          <cell r="B448" t="str">
            <v>Who performed the circumcision?</v>
          </cell>
        </row>
        <row r="449">
          <cell r="A449" t="str">
            <v>GC09A</v>
          </cell>
          <cell r="B449" t="str">
            <v xml:space="preserve">Now I would like to ask you some questions about your (daughter/daughters). </v>
          </cell>
        </row>
        <row r="450">
          <cell r="A450" t="str">
            <v>GC11</v>
          </cell>
          <cell r="B450" t="str">
            <v>Is (NAME OF DAUGHTER) circumcised?</v>
          </cell>
        </row>
        <row r="451">
          <cell r="A451" t="str">
            <v>GC12</v>
          </cell>
          <cell r="B451" t="str">
            <v>How old was (NAME OF DAUGHTER) when she was circumcised?</v>
          </cell>
        </row>
        <row r="452">
          <cell r="A452" t="str">
            <v>GC13</v>
          </cell>
          <cell r="B452" t="str">
            <v>Was her genital area sewn closed?</v>
          </cell>
        </row>
        <row r="453">
          <cell r="A453" t="str">
            <v>GC14</v>
          </cell>
          <cell r="B453" t="str">
            <v>Who performed the circumcision?</v>
          </cell>
        </row>
        <row r="454">
          <cell r="A454" t="str">
            <v>GC16</v>
          </cell>
          <cell r="B454" t="str">
            <v>Do you believe that female circumcision is required by your religion?</v>
          </cell>
        </row>
        <row r="455">
          <cell r="A455" t="str">
            <v>GC17</v>
          </cell>
          <cell r="B455" t="str">
            <v>Do you think that female circumcision should be continued, or should it be stopped?</v>
          </cell>
        </row>
        <row r="456">
          <cell r="A456" t="str">
            <v>F1</v>
          </cell>
          <cell r="B456" t="str">
            <v>Sometimes a woman can have a problem of constant leakage of urine or stool from her vagina during the day and night. This problem usually occurs after a difficult childbirth, but may also occur after a sexual assault or after pelvic surgery._x000D__x000D_Have you ever experienced a constant leakage of urine or stool from your vagina during the day and night?</v>
          </cell>
        </row>
        <row r="457">
          <cell r="A457" t="str">
            <v>F2</v>
          </cell>
          <cell r="B457" t="str">
            <v>Have you ever heard of this problem?</v>
          </cell>
        </row>
        <row r="458">
          <cell r="A458" t="str">
            <v>F3</v>
          </cell>
          <cell r="B458" t="str">
            <v>Did this problem start after you delivered a baby or had a stillbirth?</v>
          </cell>
        </row>
        <row r="459">
          <cell r="A459" t="str">
            <v>F4</v>
          </cell>
          <cell r="B459" t="str">
            <v>Did this problem start after a normal labor and delivery, or after a very difficult labor and delivery?</v>
          </cell>
        </row>
        <row r="460">
          <cell r="A460" t="str">
            <v>F5</v>
          </cell>
          <cell r="B460" t="str">
            <v xml:space="preserve">What do you think caused this problem? </v>
          </cell>
        </row>
        <row r="461">
          <cell r="A461" t="str">
            <v>F6</v>
          </cell>
          <cell r="B461" t="str">
            <v>How many days after (CAUSE OF PROBLEM FROM F3 OR F5) did the leakage start?</v>
          </cell>
        </row>
        <row r="462">
          <cell r="A462" t="str">
            <v>F7</v>
          </cell>
          <cell r="B462" t="str">
            <v>Have you sought treatment for this condition?</v>
          </cell>
        </row>
        <row r="463">
          <cell r="A463" t="str">
            <v>F8</v>
          </cell>
          <cell r="B463" t="str">
            <v>Why have you not sought treatment?</v>
          </cell>
        </row>
        <row r="464">
          <cell r="A464" t="str">
            <v>F9</v>
          </cell>
          <cell r="B464" t="str">
            <v>From whom did you last seek treatment?</v>
          </cell>
        </row>
        <row r="465">
          <cell r="A465" t="str">
            <v>F10</v>
          </cell>
          <cell r="B465" t="str">
            <v>Did you have an operation to fix the problem?</v>
          </cell>
        </row>
        <row r="466">
          <cell r="A466" t="str">
            <v>F11</v>
          </cell>
          <cell r="B466" t="str">
            <v>Did the treatment stop the leakage completely?_x000D__x000D_IF NO: Did the treatment reduce the leakage?</v>
          </cell>
        </row>
        <row r="467">
          <cell r="A467" t="str">
            <v>MM01</v>
          </cell>
          <cell r="B467" t="str">
            <v xml:space="preserve">Now I would like to ask you some questions about your brothers and sisters, that is, all of the children born to your natural mother, including those who are living with you, those living elsewhere and those who have died. How many children did your mother give birth to, including you? </v>
          </cell>
        </row>
        <row r="468">
          <cell r="A468" t="str">
            <v>MM03</v>
          </cell>
          <cell r="B468" t="str">
            <v>How many births did your mother have before you were born?</v>
          </cell>
        </row>
        <row r="469">
          <cell r="A469" t="str">
            <v>MM04</v>
          </cell>
          <cell r="B469" t="str">
            <v>What was the name given to your (oldest/ next oldest) brother or sister?</v>
          </cell>
        </row>
        <row r="470">
          <cell r="A470" t="str">
            <v>MM05</v>
          </cell>
          <cell r="B470" t="str">
            <v>Is (NAME) male or female?</v>
          </cell>
        </row>
        <row r="471">
          <cell r="A471" t="str">
            <v>MM06</v>
          </cell>
          <cell r="B471" t="str">
            <v>Is (NAME) still alive?</v>
          </cell>
        </row>
        <row r="472">
          <cell r="A472" t="str">
            <v>MM07</v>
          </cell>
          <cell r="B472" t="str">
            <v>How old is (NAME)?</v>
          </cell>
        </row>
        <row r="473">
          <cell r="A473" t="str">
            <v>MM08</v>
          </cell>
          <cell r="B473" t="str">
            <v>How many years ago did (NAME) die?</v>
          </cell>
        </row>
        <row r="474">
          <cell r="A474" t="str">
            <v>MM09</v>
          </cell>
          <cell r="B474" t="str">
            <v>How old was (NAME) when (he/she) died?</v>
          </cell>
        </row>
        <row r="475">
          <cell r="A475" t="str">
            <v>MM10</v>
          </cell>
          <cell r="B475" t="str">
            <v>Was (NAME) pregnant when she died?</v>
          </cell>
        </row>
        <row r="476">
          <cell r="A476" t="str">
            <v>MM11</v>
          </cell>
          <cell r="B476" t="str">
            <v>Did (NAME) die during childbirth?</v>
          </cell>
        </row>
        <row r="477">
          <cell r="A477" t="str">
            <v>MM12</v>
          </cell>
          <cell r="B477" t="str">
            <v>Did (NAME) die within two months after the end of a pregnancy or childbirth?</v>
          </cell>
        </row>
        <row r="478">
          <cell r="A478" t="str">
            <v>MM13</v>
          </cell>
          <cell r="B478" t="str">
            <v>How many live born children did (NAME) give birth to during her lifetime?</v>
          </cell>
        </row>
        <row r="479">
          <cell r="A479" t="str">
            <v>DV01A</v>
          </cell>
          <cell r="B479" t="str">
            <v>READ TO THE RESPONDENT:_x000D_Now I would like to ask you questions about some other important aspects of a woman's life. You may find some of these questions very personal. However, your answers are crucial for helping to understand the condition of women in [COUNTRY]. Let me assure you that your answers are completely confidential and will not be told to anyone and no one else in your household will know that you were asked these questions. If I ask you any question you don't want to answer, just let me know and I will go on to the next question.</v>
          </cell>
        </row>
        <row r="480">
          <cell r="A480" t="str">
            <v>DV03</v>
          </cell>
          <cell r="B480" t="str">
            <v>First, I am going to ask you about some situations which happen to some women. Please tell me if these apply to your relationship with your (last) (husband/partner)?</v>
          </cell>
        </row>
        <row r="481">
          <cell r="A481" t="str">
            <v>DV03a)</v>
          </cell>
          <cell r="B481" t="str">
            <v>He (is/was) jealous or angry if you (talk/talked) to other men?</v>
          </cell>
        </row>
        <row r="482">
          <cell r="A482" t="str">
            <v>DV03b)</v>
          </cell>
          <cell r="B482" t="str">
            <v>He frequently (accuses/accused) you of being unfaithful?</v>
          </cell>
        </row>
        <row r="483">
          <cell r="A483" t="str">
            <v>DV03c)</v>
          </cell>
          <cell r="B483" t="str">
            <v>He (does/did) not permit you to meet your female friends?</v>
          </cell>
        </row>
        <row r="484">
          <cell r="A484" t="str">
            <v>DV03d)</v>
          </cell>
          <cell r="B484" t="str">
            <v>He (tries/tried) to limit your contact with your family?</v>
          </cell>
        </row>
        <row r="485">
          <cell r="A485" t="str">
            <v>DV03e)</v>
          </cell>
          <cell r="B485" t="str">
            <v>He (insists/insisted) on knowing where you (are/were) at all times?</v>
          </cell>
        </row>
        <row r="486">
          <cell r="A486" t="str">
            <v>DV04</v>
          </cell>
          <cell r="B486" t="str">
            <v>Now I need to ask some more questions about your relationship with your (last) (husband/partner).</v>
          </cell>
        </row>
        <row r="487">
          <cell r="A487" t="str">
            <v>DV04A.</v>
          </cell>
          <cell r="B487" t="str">
            <v>Did your (last) (husband/partner) ever:</v>
          </cell>
        </row>
        <row r="488">
          <cell r="A488" t="str">
            <v>DV04B.</v>
          </cell>
          <cell r="B488" t="str">
            <v>How often did this happen during the last 12 months: often, only sometimes, or not at all?</v>
          </cell>
        </row>
        <row r="489">
          <cell r="A489" t="str">
            <v>DV04a)</v>
          </cell>
          <cell r="B489" t="str">
            <v>say or do something to humiliate you in front of others?</v>
          </cell>
        </row>
        <row r="490">
          <cell r="A490" t="str">
            <v>DV04b)</v>
          </cell>
          <cell r="B490" t="str">
            <v>threaten to hurt or harm you or someone you care about?</v>
          </cell>
        </row>
        <row r="491">
          <cell r="A491" t="str">
            <v>DV04c)</v>
          </cell>
          <cell r="B491" t="str">
            <v>insult you or make you feel bad about yourself?</v>
          </cell>
        </row>
        <row r="492">
          <cell r="A492" t="str">
            <v>DV05A.</v>
          </cell>
          <cell r="B492" t="str">
            <v>Did your (last) (husband/partner) ever do any of the following things to you:</v>
          </cell>
        </row>
        <row r="493">
          <cell r="A493" t="str">
            <v>DV05B.</v>
          </cell>
          <cell r="B493" t="str">
            <v>How often did this happen during the last 12 months: often, only sometimes, or not at all?</v>
          </cell>
        </row>
        <row r="494">
          <cell r="A494" t="str">
            <v>DV05a)</v>
          </cell>
          <cell r="B494" t="str">
            <v>push you, shake you, or throw something at you?</v>
          </cell>
        </row>
        <row r="495">
          <cell r="A495" t="str">
            <v>DV05b)</v>
          </cell>
          <cell r="B495" t="str">
            <v xml:space="preserve">slap you? </v>
          </cell>
        </row>
        <row r="496">
          <cell r="A496" t="str">
            <v>DV05c)</v>
          </cell>
          <cell r="B496" t="str">
            <v>twist your arm or pull your hair?</v>
          </cell>
        </row>
        <row r="497">
          <cell r="A497" t="str">
            <v>DV05d)</v>
          </cell>
          <cell r="B497" t="str">
            <v>punch you with his fist or with something that could hurt you?</v>
          </cell>
        </row>
        <row r="498">
          <cell r="A498" t="str">
            <v>DV05e)</v>
          </cell>
          <cell r="B498" t="str">
            <v>kick you, drag you, or beat you up?</v>
          </cell>
        </row>
        <row r="499">
          <cell r="A499" t="str">
            <v>DV05f)</v>
          </cell>
          <cell r="B499" t="str">
            <v>try to choke you or burn you on purpose?</v>
          </cell>
        </row>
        <row r="500">
          <cell r="A500" t="str">
            <v>DV05g)</v>
          </cell>
          <cell r="B500" t="str">
            <v>threaten or attack you with a knife, gun, or other weapon?</v>
          </cell>
        </row>
        <row r="501">
          <cell r="A501" t="str">
            <v>DV05h)</v>
          </cell>
          <cell r="B501" t="str">
            <v>physically force you to have sexual intercourse with him when you did not want to?</v>
          </cell>
        </row>
        <row r="502">
          <cell r="A502" t="str">
            <v>DV05i)</v>
          </cell>
          <cell r="B502" t="str">
            <v>physically force you to perform any  other sexual acts you did not want to?</v>
          </cell>
        </row>
        <row r="503">
          <cell r="A503" t="str">
            <v>DV05j)</v>
          </cell>
          <cell r="B503" t="str">
            <v>force you with threats or in any other  way to perform sexual acts you did not want to?</v>
          </cell>
        </row>
        <row r="504">
          <cell r="A504" t="str">
            <v>DV07</v>
          </cell>
          <cell r="B504" t="str">
            <v>How long after you first (got married/started living together) with  your (last) (husband/partner) did (this/any of these things) first happen?</v>
          </cell>
        </row>
        <row r="505">
          <cell r="A505" t="str">
            <v>DV08</v>
          </cell>
          <cell r="B505" t="str">
            <v>Did the following ever happen as a result of what your (last) (husband/partner) did to you:</v>
          </cell>
        </row>
        <row r="506">
          <cell r="A506" t="str">
            <v>DV08a)</v>
          </cell>
          <cell r="B506" t="str">
            <v>You had cuts, bruises, or aches?</v>
          </cell>
        </row>
        <row r="507">
          <cell r="A507" t="str">
            <v>DV08b)</v>
          </cell>
          <cell r="B507" t="str">
            <v>You had eye injuries, sprains, dislocations, or burns?</v>
          </cell>
        </row>
        <row r="508">
          <cell r="A508" t="str">
            <v>DV08c)</v>
          </cell>
          <cell r="B508" t="str">
            <v>You had deep wounds, broken bones, broken teeth, or any other serious injury?</v>
          </cell>
        </row>
        <row r="509">
          <cell r="A509" t="str">
            <v>DV09</v>
          </cell>
          <cell r="B509" t="str">
            <v>Have you ever hit, slapped, kicked, or done anything else to physically hurt your (last) (husband/partner) at times when he was not already beating or physically hurting you?</v>
          </cell>
        </row>
        <row r="510">
          <cell r="A510" t="str">
            <v>DV10</v>
          </cell>
          <cell r="B510" t="str">
            <v>In the last 12 months, how often have you done this to your (last) (husband/partner): often, only sometimes, or not at all?</v>
          </cell>
        </row>
        <row r="511">
          <cell r="A511" t="str">
            <v>DV11</v>
          </cell>
          <cell r="B511" t="str">
            <v>Does (did) your (last) (husband/partner) drink alcohol?</v>
          </cell>
        </row>
        <row r="512">
          <cell r="A512" t="str">
            <v>DV12</v>
          </cell>
          <cell r="B512" t="str">
            <v>How often does (did) he get drunk: often, only sometimes, or never?</v>
          </cell>
        </row>
        <row r="513">
          <cell r="A513" t="str">
            <v>DV13</v>
          </cell>
          <cell r="B513" t="str">
            <v>Are (Were) you afraid of your (last) (husband/partner): most of the time, sometimes, or never?</v>
          </cell>
        </row>
        <row r="514">
          <cell r="A514" t="str">
            <v>DV15A.</v>
          </cell>
          <cell r="B514" t="str">
            <v>So far we have been talking about the behavior of your (current/last) (husband/partner). Now I want to ask you about the behavior of any previous (husband/partner).</v>
          </cell>
        </row>
        <row r="515">
          <cell r="A515" t="str">
            <v>DV15B.</v>
          </cell>
          <cell r="B515" t="str">
            <v>How long ago did this last happen?</v>
          </cell>
        </row>
        <row r="516">
          <cell r="A516" t="str">
            <v>DV15a)</v>
          </cell>
          <cell r="B516" t="str">
            <v>Did any previous (husband/partner) ever hit, slap, kick, or do anything else to hurt you physically?</v>
          </cell>
        </row>
        <row r="517">
          <cell r="A517" t="str">
            <v xml:space="preserve">DV15b) </v>
          </cell>
          <cell r="B517" t="str">
            <v>Did any previous (husband/partner) physically force you to have intercourse or perform any other sexual acts against your will?</v>
          </cell>
        </row>
        <row r="518">
          <cell r="A518" t="str">
            <v>DV16a)</v>
          </cell>
          <cell r="B518" t="str">
            <v xml:space="preserve">From the time you were 15 years old has anyone other than (your/any) (husband/partner) hit you, slapped you, kicked you, or done anything else to hurt you physically? </v>
          </cell>
        </row>
        <row r="519">
          <cell r="A519" t="str">
            <v>DV16b)</v>
          </cell>
          <cell r="B519" t="str">
            <v>From the time you were 15 years old has anyone hit you, slapped you, kicked you, or done anything else to hurt you physically?</v>
          </cell>
        </row>
        <row r="520">
          <cell r="A520" t="str">
            <v>DV17</v>
          </cell>
          <cell r="B520" t="str">
            <v>Who has hurt you in this way?_x000D__x000D_Anyone else?</v>
          </cell>
        </row>
        <row r="521">
          <cell r="A521" t="str">
            <v>DV18</v>
          </cell>
          <cell r="B521" t="str">
            <v>In the last 12 months, how often has (this person/have these persons) physically hurt you: often, only sometimes, or not at all?</v>
          </cell>
        </row>
        <row r="522">
          <cell r="A522" t="str">
            <v>DV20</v>
          </cell>
          <cell r="B522" t="str">
            <v>Has any one ever hit, slapped, kicked, or done anything else to hurt you physically while you were pregnant?</v>
          </cell>
        </row>
        <row r="523">
          <cell r="A523" t="str">
            <v>DV21</v>
          </cell>
          <cell r="B523" t="str">
            <v>Who has done any of these things to physically hurt you while you were pregnant?_x000D__x000D_Anyone else?</v>
          </cell>
        </row>
        <row r="524">
          <cell r="A524" t="str">
            <v>DV22A</v>
          </cell>
          <cell r="B524" t="str">
            <v>Now I want to ask you about things that may have been done to you by someone other than (your/any) (husband/partner). At any time in your life, as a child or as an adult, has anyone ever forced you in any way to have sexual intercourse or perform any other sexual acts when you did not want to?</v>
          </cell>
        </row>
        <row r="525">
          <cell r="A525" t="str">
            <v>DV22B</v>
          </cell>
          <cell r="B525" t="str">
            <v>At any time in your life, as a child or as an adult, has anyone ever forced you in any way to have sexual intercourse or perform any other sexual acts when you did not want to?</v>
          </cell>
        </row>
        <row r="526">
          <cell r="A526" t="str">
            <v>DV23</v>
          </cell>
          <cell r="B526" t="str">
            <v>Who was the person who was forcing you the very first time this happened?</v>
          </cell>
        </row>
        <row r="527">
          <cell r="A527" t="str">
            <v>DV24a)</v>
          </cell>
          <cell r="B527" t="str">
            <v>In the last 12 months, has anyone other than (your/any) (husband/partner) physically forced you to have sexual intercourse when you did not want to?</v>
          </cell>
        </row>
        <row r="528">
          <cell r="A528" t="str">
            <v>DV24b)</v>
          </cell>
          <cell r="B528" t="str">
            <v>In the last 12 months has anyone physically forced you to have sexual intercourse when you did not want to?</v>
          </cell>
        </row>
        <row r="529">
          <cell r="A529" t="str">
            <v>DV25a)</v>
          </cell>
          <cell r="B529" t="str">
            <v>How old were you the first time you were forced to have sexual intercourse or perform any other sexual acts by anyone, including (your/any) husband/partner?</v>
          </cell>
        </row>
        <row r="530">
          <cell r="A530" t="str">
            <v>DV25b)</v>
          </cell>
          <cell r="B530" t="str">
            <v>How old were you the first first time you were forced to have sexual intercourse or perform any other sexual acts?</v>
          </cell>
        </row>
        <row r="531">
          <cell r="A531" t="str">
            <v>DV27</v>
          </cell>
          <cell r="B531" t="str">
            <v>Thinking about what you yourself have experienced among the different things we have been talking about, have you ever tried to seek help?</v>
          </cell>
        </row>
        <row r="532">
          <cell r="A532" t="str">
            <v>DV28</v>
          </cell>
          <cell r="B532" t="str">
            <v>From whom have you sought help?_x000D__x000D_Anyone else?</v>
          </cell>
        </row>
        <row r="533">
          <cell r="A533" t="str">
            <v>DV29</v>
          </cell>
          <cell r="B533" t="str">
            <v>Have you ever told any one about this?</v>
          </cell>
        </row>
        <row r="534">
          <cell r="A534" t="str">
            <v>DV30</v>
          </cell>
          <cell r="B534" t="str">
            <v>As far as you know, did your father ever beat your mother?</v>
          </cell>
        </row>
      </sheetData>
      <sheetData sheetId="30"/>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asures"/>
      <sheetName val="items"/>
      <sheetName val="adapt"/>
      <sheetName val="survey-c1-base"/>
      <sheetName val="survey-c1-tracking"/>
      <sheetName val="survey-c2-base"/>
      <sheetName val="survey-c1-end (2)"/>
      <sheetName val="survey-c1-end"/>
      <sheetName val="survey-c3-recruit"/>
      <sheetName val="survey-c3-base"/>
      <sheetName val="choices"/>
      <sheetName val="choiceslist"/>
      <sheetName val="menus"/>
      <sheetName val="choices-c1"/>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sheetData sheetId="12"/>
      <sheetData sheetId="13"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asures"/>
      <sheetName val="items"/>
      <sheetName val="adapt"/>
      <sheetName val="survey"/>
      <sheetName val="choices"/>
      <sheetName val="menus"/>
      <sheetName val="cormat"/>
    </sheetNames>
    <sheetDataSet>
      <sheetData sheetId="0" refreshError="1"/>
      <sheetData sheetId="1">
        <row r="2">
          <cell r="A2" t="str">
            <v>MISC_i1</v>
          </cell>
        </row>
      </sheetData>
      <sheetData sheetId="2" refreshError="1"/>
      <sheetData sheetId="3" refreshError="1"/>
      <sheetData sheetId="4">
        <row r="2">
          <cell r="A2" t="str">
            <v>agree4</v>
          </cell>
          <cell r="K2" t="str">
            <v>Ndinobvumirana nazvo chaizvo</v>
          </cell>
          <cell r="L2" t="str">
            <v>strongly agree</v>
          </cell>
          <cell r="M2" t="str">
            <v/>
          </cell>
        </row>
        <row r="3">
          <cell r="A3" t="str">
            <v>agree4</v>
          </cell>
          <cell r="K3" t="str">
            <v xml:space="preserve">Ndinobvumirana nazvo chaizvo, Ndinobvumirana nazvo </v>
          </cell>
          <cell r="L3" t="str">
            <v>strongly agree, agree</v>
          </cell>
          <cell r="M3" t="str">
            <v/>
          </cell>
        </row>
        <row r="4">
          <cell r="A4" t="str">
            <v>agree4</v>
          </cell>
          <cell r="K4" t="str">
            <v>Ndinobvumirana nazvo chaizvo, Ndinobvumirana nazvo , Handibvumirani nazvo</v>
          </cell>
          <cell r="L4" t="str">
            <v>strongly agree, agree, disagree</v>
          </cell>
          <cell r="M4" t="str">
            <v/>
          </cell>
        </row>
        <row r="5">
          <cell r="A5" t="str">
            <v>agree4</v>
          </cell>
          <cell r="K5" t="str">
            <v>Ndinobvumirana nazvo chaizvo, Ndinobvumirana nazvo , Handibvumirani nazvo, Handibvumirani nazvo zvachose</v>
          </cell>
          <cell r="L5" t="str">
            <v>strongly agree, agree, disagree, strongly disagree</v>
          </cell>
          <cell r="M5" t="str">
            <v/>
          </cell>
        </row>
        <row r="6">
          <cell r="A6" t="str">
            <v>agree4</v>
          </cell>
          <cell r="K6" t="str">
            <v>Ndinobvumirana nazvo chaizvo, Ndinobvumirana nazvo , Handibvumirani nazvo, Handibvumirani nazvo zvachose, kuramba kupindura</v>
          </cell>
          <cell r="L6" t="str">
            <v>strongly agree, agree, disagree, strongly disagree, refuse</v>
          </cell>
          <cell r="M6" t="str">
            <v>Last</v>
          </cell>
        </row>
        <row r="7">
          <cell r="A7" t="str">
            <v>worried4</v>
          </cell>
          <cell r="K7" t="str">
            <v>ndinonyanya kunetseka</v>
          </cell>
          <cell r="L7" t="str">
            <v>very worried</v>
          </cell>
          <cell r="M7" t="str">
            <v/>
          </cell>
        </row>
        <row r="8">
          <cell r="A8" t="str">
            <v>worried4</v>
          </cell>
          <cell r="K8" t="str">
            <v>ndinonyanya kunetseka, ndinonetsekawo</v>
          </cell>
          <cell r="L8" t="str">
            <v>very worried, somewhat worried</v>
          </cell>
          <cell r="M8" t="str">
            <v/>
          </cell>
        </row>
        <row r="9">
          <cell r="A9" t="str">
            <v>worried4</v>
          </cell>
          <cell r="K9" t="str">
            <v>ndinonyanya kunetseka, ndinonetsekawo, handinetsekani zvakanyanya</v>
          </cell>
          <cell r="L9" t="str">
            <v>very worried, somewhat worried, not very worried</v>
          </cell>
          <cell r="M9" t="str">
            <v/>
          </cell>
        </row>
        <row r="10">
          <cell r="A10" t="str">
            <v>worried4</v>
          </cell>
          <cell r="K10" t="str">
            <v>ndinonyanya kunetseka, ndinonetsekawo, handinetsekani zvakanyanya, handinetsekani zvachose</v>
          </cell>
          <cell r="L10" t="str">
            <v>very worried, somewhat worried, not very worried, not at all worried</v>
          </cell>
          <cell r="M10" t="str">
            <v/>
          </cell>
        </row>
        <row r="11">
          <cell r="A11" t="str">
            <v>worried4</v>
          </cell>
          <cell r="K11" t="str">
            <v>ndinonyanya kunetseka, ndinonetsekawo, handinetsekani zvakanyanya, handinetsekani zvachose, kuramba kupindura</v>
          </cell>
          <cell r="L11" t="str">
            <v>very worried, somewhat worried, not very worried, not at all worried, refuse</v>
          </cell>
          <cell r="M11" t="str">
            <v>Last</v>
          </cell>
        </row>
        <row r="12">
          <cell r="A12" t="str">
            <v>worried4R</v>
          </cell>
          <cell r="K12" t="str">
            <v>ndainyanya kunetseka</v>
          </cell>
          <cell r="L12" t="str">
            <v>very worried</v>
          </cell>
          <cell r="M12" t="str">
            <v/>
          </cell>
        </row>
        <row r="13">
          <cell r="A13" t="str">
            <v>worried4R</v>
          </cell>
          <cell r="K13" t="str">
            <v>ndainyanya kunetseka, ndainetsekanawo</v>
          </cell>
          <cell r="L13" t="str">
            <v>very worried, somewhat worried</v>
          </cell>
          <cell r="M13" t="str">
            <v/>
          </cell>
        </row>
        <row r="14">
          <cell r="A14" t="str">
            <v>worried4R</v>
          </cell>
          <cell r="K14" t="str">
            <v>ndainyanya kunetseka, ndainetsekanawo, handainetsekana zvakanyanya</v>
          </cell>
          <cell r="L14" t="str">
            <v>very worried, somewhat worried, not very worried</v>
          </cell>
          <cell r="M14" t="str">
            <v/>
          </cell>
        </row>
        <row r="15">
          <cell r="A15" t="str">
            <v>worried4R</v>
          </cell>
          <cell r="K15" t="str">
            <v>ndainyanya kunetseka, ndainetsekanawo, handainetsekana zvakanyanya, handainetsekana zvachose</v>
          </cell>
          <cell r="L15" t="str">
            <v>very worried, somewhat worried, not very worried, not at all worried</v>
          </cell>
          <cell r="M15" t="str">
            <v/>
          </cell>
        </row>
        <row r="16">
          <cell r="A16" t="str">
            <v>worried4R</v>
          </cell>
          <cell r="K16" t="str">
            <v>ndainyanya kunetseka, ndainetsekanawo, handainetsekana zvakanyanya, handainetsekana zvachose, kuramba kupindura</v>
          </cell>
          <cell r="L16" t="str">
            <v>very worried, somewhat worried, not very worried, not at all worried, refuse</v>
          </cell>
          <cell r="M16" t="str">
            <v>Last</v>
          </cell>
        </row>
        <row r="17">
          <cell r="A17" t="str">
            <v>ladder10</v>
          </cell>
          <cell r="K17">
            <v>1</v>
          </cell>
          <cell r="L17">
            <v>1</v>
          </cell>
          <cell r="M17" t="str">
            <v/>
          </cell>
        </row>
        <row r="18">
          <cell r="A18" t="str">
            <v>ladder10</v>
          </cell>
          <cell r="K18" t="str">
            <v>1, 2</v>
          </cell>
          <cell r="L18" t="str">
            <v>1, 2</v>
          </cell>
          <cell r="M18" t="str">
            <v/>
          </cell>
        </row>
        <row r="19">
          <cell r="A19" t="str">
            <v>ladder10</v>
          </cell>
          <cell r="K19" t="str">
            <v>1, 2, 3</v>
          </cell>
          <cell r="L19" t="str">
            <v>1, 2, 3</v>
          </cell>
          <cell r="M19" t="str">
            <v/>
          </cell>
        </row>
        <row r="20">
          <cell r="A20" t="str">
            <v>ladder10</v>
          </cell>
          <cell r="K20" t="str">
            <v>1, 2, 3, 4</v>
          </cell>
          <cell r="L20" t="str">
            <v>1, 2, 3, 4</v>
          </cell>
          <cell r="M20" t="str">
            <v/>
          </cell>
        </row>
        <row r="21">
          <cell r="A21" t="str">
            <v>ladder10</v>
          </cell>
          <cell r="K21" t="str">
            <v>1, 2, 3, 4, 5</v>
          </cell>
          <cell r="L21" t="str">
            <v>1, 2, 3, 4, 5</v>
          </cell>
          <cell r="M21" t="str">
            <v/>
          </cell>
        </row>
        <row r="22">
          <cell r="A22" t="str">
            <v>ladder10</v>
          </cell>
          <cell r="K22" t="str">
            <v>1, 2, 3, 4, 5, 6</v>
          </cell>
          <cell r="L22" t="str">
            <v>1, 2, 3, 4, 5, 6</v>
          </cell>
          <cell r="M22" t="str">
            <v/>
          </cell>
        </row>
        <row r="23">
          <cell r="A23" t="str">
            <v>ladder10</v>
          </cell>
          <cell r="K23" t="str">
            <v>1, 2, 3, 4, 5, 6, 7</v>
          </cell>
          <cell r="L23" t="str">
            <v>1, 2, 3, 4, 5, 6, 7</v>
          </cell>
          <cell r="M23" t="str">
            <v/>
          </cell>
        </row>
        <row r="24">
          <cell r="A24" t="str">
            <v>ladder10</v>
          </cell>
          <cell r="K24" t="str">
            <v>1, 2, 3, 4, 5, 6, 7, 8</v>
          </cell>
          <cell r="L24" t="str">
            <v>1, 2, 3, 4, 5, 6, 7, 8</v>
          </cell>
          <cell r="M24" t="str">
            <v/>
          </cell>
        </row>
        <row r="25">
          <cell r="A25" t="str">
            <v>ladder10</v>
          </cell>
          <cell r="K25" t="str">
            <v>1, 2, 3, 4, 5, 6, 7, 8, 9</v>
          </cell>
          <cell r="L25" t="str">
            <v>1, 2, 3, 4, 5, 6, 7, 8, 9</v>
          </cell>
          <cell r="M25" t="str">
            <v/>
          </cell>
        </row>
        <row r="26">
          <cell r="A26" t="str">
            <v>ladder10</v>
          </cell>
          <cell r="K26" t="str">
            <v>1, 2, 3, 4, 5, 6, 7, 8, 9, 10</v>
          </cell>
          <cell r="L26" t="str">
            <v>1, 2, 3, 4, 5, 6, 7, 8, 9, 10</v>
          </cell>
          <cell r="M26" t="str">
            <v/>
          </cell>
        </row>
        <row r="27">
          <cell r="A27" t="str">
            <v>ladder10</v>
          </cell>
          <cell r="K27" t="str">
            <v>1, 2, 3, 4, 5, 6, 7, 8, 9, 10, kuramba kupindura</v>
          </cell>
          <cell r="L27" t="str">
            <v>1, 2, 3, 4, 5, 6, 7, 8, 9, 10, refuse</v>
          </cell>
          <cell r="M27" t="str">
            <v>Last</v>
          </cell>
        </row>
        <row r="28">
          <cell r="A28" t="str">
            <v>likely4</v>
          </cell>
          <cell r="K28" t="str">
            <v>zvingangoitike zvakanyanya</v>
          </cell>
          <cell r="L28" t="str">
            <v>very likely</v>
          </cell>
          <cell r="M28" t="str">
            <v/>
          </cell>
        </row>
        <row r="29">
          <cell r="A29" t="str">
            <v>likely4</v>
          </cell>
          <cell r="K29" t="str">
            <v>zvingangoitike zvakanyanya, zvingangoitike zvishoma</v>
          </cell>
          <cell r="L29" t="str">
            <v>very likely, somewhat likely</v>
          </cell>
          <cell r="M29" t="str">
            <v/>
          </cell>
        </row>
        <row r="30">
          <cell r="A30" t="str">
            <v>likely4</v>
          </cell>
          <cell r="K30" t="str">
            <v>zvingangoitike zvakanyanya, zvingangoitike zvishoma, hazvingaitike zvakanyanya</v>
          </cell>
          <cell r="L30" t="str">
            <v>very likely, somewhat likely, not very likely</v>
          </cell>
          <cell r="M30" t="str">
            <v/>
          </cell>
        </row>
        <row r="31">
          <cell r="A31" t="str">
            <v>likely4</v>
          </cell>
          <cell r="K31" t="str">
            <v>zvingangoitike zvakanyanya, zvingangoitike zvishoma, hazvingaitike zvakanyanya, hazvingaitike zvachose</v>
          </cell>
          <cell r="L31" t="str">
            <v>very likely, somewhat likely, not very likely, not at all likely</v>
          </cell>
          <cell r="M31" t="str">
            <v/>
          </cell>
        </row>
        <row r="32">
          <cell r="A32" t="str">
            <v>likely4</v>
          </cell>
          <cell r="K32" t="str">
            <v>zvingangoitike zvakanyanya, zvingangoitike zvishoma, hazvingaitike zvakanyanya, hazvingaitike zvachose, kuramba kupindura</v>
          </cell>
          <cell r="L32" t="str">
            <v>very likely, somewhat likely, not very likely, not at all likely, refuse</v>
          </cell>
          <cell r="M32" t="str">
            <v>Last</v>
          </cell>
        </row>
        <row r="33">
          <cell r="A33" t="str">
            <v>likely4R</v>
          </cell>
          <cell r="K33" t="str">
            <v>zvaitika zvakanyanya</v>
          </cell>
          <cell r="L33" t="str">
            <v>very likely</v>
          </cell>
          <cell r="M33" t="str">
            <v/>
          </cell>
        </row>
        <row r="34">
          <cell r="A34" t="str">
            <v>likely4R</v>
          </cell>
          <cell r="K34" t="str">
            <v>zvaitika zvakanyanya, zvaitika zvishoma</v>
          </cell>
          <cell r="L34" t="str">
            <v>very likely, somewhat likely</v>
          </cell>
          <cell r="M34" t="str">
            <v/>
          </cell>
        </row>
        <row r="35">
          <cell r="A35" t="str">
            <v>likely4R</v>
          </cell>
          <cell r="K35" t="str">
            <v>zvaitika zvakanyanya, zvaitika zvishoma, hazvaiitika zvakanyanya</v>
          </cell>
          <cell r="L35" t="str">
            <v>very likely, somewhat likely, not very likely</v>
          </cell>
          <cell r="M35" t="str">
            <v/>
          </cell>
        </row>
        <row r="36">
          <cell r="A36" t="str">
            <v>likely4R</v>
          </cell>
          <cell r="K36" t="str">
            <v>zvaitika zvakanyanya, zvaitika zvishoma, hazvaiitika zvakanyanya, hazvaiitika zvachose</v>
          </cell>
          <cell r="L36" t="str">
            <v>very likely, somewhat likely, not very likely, not at all likely</v>
          </cell>
          <cell r="M36" t="str">
            <v/>
          </cell>
        </row>
        <row r="37">
          <cell r="A37" t="str">
            <v>likely4R</v>
          </cell>
          <cell r="K37" t="str">
            <v>zvaitika zvakanyanya, zvaitika zvishoma, hazvaiitika zvakanyanya, hazvaiitika zvachose, kuramba kupindura</v>
          </cell>
          <cell r="L37" t="str">
            <v>very likely, somewhat likely, not very likely, not at all likely, refuse</v>
          </cell>
          <cell r="M37" t="str">
            <v>Last</v>
          </cell>
        </row>
        <row r="38">
          <cell r="A38" t="str">
            <v>ynr</v>
          </cell>
          <cell r="K38" t="str">
            <v>hongu</v>
          </cell>
          <cell r="L38" t="str">
            <v>yes</v>
          </cell>
          <cell r="M38" t="str">
            <v/>
          </cell>
        </row>
        <row r="39">
          <cell r="A39" t="str">
            <v>ynr</v>
          </cell>
          <cell r="K39" t="str">
            <v>hongu, kwete</v>
          </cell>
          <cell r="L39" t="str">
            <v>yes, no</v>
          </cell>
          <cell r="M39" t="str">
            <v/>
          </cell>
        </row>
        <row r="40">
          <cell r="A40" t="str">
            <v>ynr</v>
          </cell>
          <cell r="K40" t="str">
            <v>hongu, kwete, kuramba kupindura</v>
          </cell>
          <cell r="L40" t="str">
            <v>yes, no, refuse</v>
          </cell>
          <cell r="M40" t="str">
            <v>Last</v>
          </cell>
        </row>
        <row r="41">
          <cell r="A41" t="str">
            <v>yn</v>
          </cell>
          <cell r="K41" t="str">
            <v>hongu</v>
          </cell>
          <cell r="L41" t="str">
            <v>yes</v>
          </cell>
          <cell r="M41" t="str">
            <v/>
          </cell>
        </row>
        <row r="42">
          <cell r="A42" t="str">
            <v>yn</v>
          </cell>
          <cell r="K42" t="str">
            <v>hongu, kwete</v>
          </cell>
          <cell r="L42" t="str">
            <v>yes, no</v>
          </cell>
          <cell r="M42" t="str">
            <v>Last</v>
          </cell>
        </row>
        <row r="43">
          <cell r="A43" t="str">
            <v>hiv</v>
          </cell>
          <cell r="K43" t="str">
            <v>positive</v>
          </cell>
          <cell r="L43" t="str">
            <v>positive</v>
          </cell>
          <cell r="M43" t="str">
            <v/>
          </cell>
        </row>
        <row r="44">
          <cell r="A44" t="str">
            <v>hiv</v>
          </cell>
          <cell r="K44" t="str">
            <v>positive, negative</v>
          </cell>
          <cell r="L44" t="str">
            <v>positive, negative</v>
          </cell>
          <cell r="M44" t="str">
            <v/>
          </cell>
        </row>
        <row r="45">
          <cell r="A45" t="str">
            <v>hiv</v>
          </cell>
          <cell r="K45" t="str">
            <v>positive, negative, kuramba kupindura</v>
          </cell>
          <cell r="L45" t="str">
            <v>positive, negative, refuse</v>
          </cell>
          <cell r="M45" t="str">
            <v>Last</v>
          </cell>
        </row>
        <row r="46">
          <cell r="A46" t="str">
            <v>nosm</v>
          </cell>
          <cell r="K46" t="str">
            <v>kwete zvachose</v>
          </cell>
          <cell r="L46" t="str">
            <v>never</v>
          </cell>
          <cell r="M46" t="str">
            <v/>
          </cell>
        </row>
        <row r="47">
          <cell r="A47" t="str">
            <v>nosm</v>
          </cell>
          <cell r="K47" t="str">
            <v>kwete zvachose, kamwe chete kana kaviri</v>
          </cell>
          <cell r="L47" t="str">
            <v>never, once or twice</v>
          </cell>
          <cell r="M47" t="str">
            <v/>
          </cell>
        </row>
        <row r="48">
          <cell r="A48" t="str">
            <v>nosm</v>
          </cell>
          <cell r="K48" t="str">
            <v xml:space="preserve">kwete zvachose, kamwe chete kana kaviri, dzimwe nguva </v>
          </cell>
          <cell r="L48" t="str">
            <v>never, once or twice, several times</v>
          </cell>
          <cell r="M48" t="str">
            <v/>
          </cell>
        </row>
        <row r="49">
          <cell r="A49" t="str">
            <v>nosm</v>
          </cell>
          <cell r="K49" t="str">
            <v>kwete zvachose, kamwe chete kana kaviri, dzimwe nguva , nguva zhinji</v>
          </cell>
          <cell r="L49" t="str">
            <v>never, once or twice, several times, most of the time</v>
          </cell>
          <cell r="M49" t="str">
            <v/>
          </cell>
        </row>
        <row r="50">
          <cell r="A50" t="str">
            <v>nosm</v>
          </cell>
          <cell r="K50" t="str">
            <v>kwete zvachose, kamwe chete kana kaviri, dzimwe nguva , nguva zhinji, kuramba kupindura</v>
          </cell>
          <cell r="L50" t="str">
            <v>never, once or twice, several times, most of the time, refuse</v>
          </cell>
          <cell r="M50" t="str">
            <v>Last</v>
          </cell>
        </row>
        <row r="51">
          <cell r="A51" t="str">
            <v>nasqv</v>
          </cell>
          <cell r="K51" t="str">
            <v>kwete chose</v>
          </cell>
          <cell r="L51" t="str">
            <v>not at all</v>
          </cell>
          <cell r="M51" t="str">
            <v/>
          </cell>
        </row>
        <row r="52">
          <cell r="A52" t="str">
            <v>nasqv</v>
          </cell>
          <cell r="K52" t="str">
            <v>kwete chose, zvishoma</v>
          </cell>
          <cell r="L52" t="str">
            <v>not at all, a little bit</v>
          </cell>
          <cell r="M52" t="str">
            <v/>
          </cell>
        </row>
        <row r="53">
          <cell r="A53" t="str">
            <v>nasqv</v>
          </cell>
          <cell r="K53" t="str">
            <v>kwete chose, zvishoma, zvishomawo</v>
          </cell>
          <cell r="L53" t="str">
            <v>not at all, a little bit, somewhat</v>
          </cell>
          <cell r="M53" t="str">
            <v/>
          </cell>
        </row>
        <row r="54">
          <cell r="A54" t="str">
            <v>nasqv</v>
          </cell>
          <cell r="K54" t="str">
            <v>kwete chose, zvishoma, zvishomawo, zvakanyanya</v>
          </cell>
          <cell r="L54" t="str">
            <v>not at all, a little bit, somewhat, quite a bit</v>
          </cell>
          <cell r="M54" t="str">
            <v/>
          </cell>
        </row>
        <row r="55">
          <cell r="A55" t="str">
            <v>nasqv</v>
          </cell>
          <cell r="K55" t="str">
            <v>kwete chose, zvishoma, zvishomawo, zvakanyanya, zvakanyanya chose</v>
          </cell>
          <cell r="L55" t="str">
            <v>not at all, a little bit, somewhat, quite a bit, very much</v>
          </cell>
          <cell r="M55" t="str">
            <v/>
          </cell>
        </row>
        <row r="56">
          <cell r="A56" t="str">
            <v>nasqv</v>
          </cell>
          <cell r="K56" t="str">
            <v>kwete chose, zvishoma, zvishomawo, zvakanyanya, zvakanyanya chose, kuramba kupindura</v>
          </cell>
          <cell r="L56" t="str">
            <v>not at all, a little bit, somewhat, quite a bit, very much, refuse</v>
          </cell>
          <cell r="M56" t="str">
            <v>Last</v>
          </cell>
        </row>
        <row r="57">
          <cell r="A57" t="str">
            <v>nasqvna</v>
          </cell>
          <cell r="K57" t="str">
            <v>kwete chose</v>
          </cell>
          <cell r="L57" t="str">
            <v>not at all</v>
          </cell>
          <cell r="M57" t="str">
            <v/>
          </cell>
        </row>
        <row r="58">
          <cell r="A58" t="str">
            <v>nasqvna</v>
          </cell>
          <cell r="K58" t="str">
            <v>kwete chose, zvishoma</v>
          </cell>
          <cell r="L58" t="str">
            <v>not at all, a little bit</v>
          </cell>
          <cell r="M58" t="str">
            <v/>
          </cell>
        </row>
        <row r="59">
          <cell r="A59" t="str">
            <v>nasqvna</v>
          </cell>
          <cell r="K59" t="str">
            <v>kwete chose, zvishoma, zvishomawo</v>
          </cell>
          <cell r="L59" t="str">
            <v>not at all, a little bit, somewhat</v>
          </cell>
          <cell r="M59" t="str">
            <v/>
          </cell>
        </row>
        <row r="60">
          <cell r="A60" t="str">
            <v>nasqvna</v>
          </cell>
          <cell r="K60" t="str">
            <v>kwete chose, zvishoma, zvishomawo, zvakanyanya</v>
          </cell>
          <cell r="L60" t="str">
            <v>not at all, a little bit, somewhat, quite a bit</v>
          </cell>
          <cell r="M60" t="str">
            <v/>
          </cell>
        </row>
        <row r="61">
          <cell r="A61" t="str">
            <v>nasqvna</v>
          </cell>
          <cell r="K61" t="str">
            <v>kwete chose, zvishoma, zvishomawo, zvakanyanya, zvakanyanya chose</v>
          </cell>
          <cell r="L61" t="str">
            <v>not at all, a little bit, somewhat, quite a bit, very much</v>
          </cell>
          <cell r="M61" t="str">
            <v/>
          </cell>
        </row>
        <row r="62">
          <cell r="A62" t="str">
            <v>nasqvna</v>
          </cell>
          <cell r="K62" t="str">
            <v>kwete chose, zvishoma, zvishomawo, zvakanyanya, zvakanyanya chose, kuramba kupindura</v>
          </cell>
          <cell r="L62" t="str">
            <v>not at all, a little bit, somewhat, quite a bit, very much, refuse</v>
          </cell>
          <cell r="M62" t="str">
            <v/>
          </cell>
        </row>
        <row r="63">
          <cell r="A63" t="str">
            <v>nasqvna</v>
          </cell>
          <cell r="K63" t="str">
            <v>kwete chose, zvishoma, zvishomawo, zvakanyanya, zvakanyanya chose, kuramba kupindura, not applicable</v>
          </cell>
          <cell r="L63" t="str">
            <v>not at all, a little bit, somewhat, quite a bit, very much, refuse, not applicable</v>
          </cell>
          <cell r="M63" t="str">
            <v>Last</v>
          </cell>
        </row>
        <row r="64">
          <cell r="A64" t="str">
            <v>yndr</v>
          </cell>
          <cell r="K64" t="str">
            <v>Hongu</v>
          </cell>
          <cell r="L64" t="str">
            <v>yes</v>
          </cell>
          <cell r="M64" t="str">
            <v/>
          </cell>
        </row>
        <row r="65">
          <cell r="A65" t="str">
            <v>yndr</v>
          </cell>
          <cell r="K65" t="str">
            <v>Hongu, Kwete</v>
          </cell>
          <cell r="L65" t="str">
            <v>yes, no</v>
          </cell>
          <cell r="M65" t="str">
            <v/>
          </cell>
        </row>
        <row r="66">
          <cell r="A66" t="str">
            <v>yndr</v>
          </cell>
          <cell r="K66" t="str">
            <v>Hongu, Kwete, dk</v>
          </cell>
          <cell r="L66" t="str">
            <v>yes, no, dk</v>
          </cell>
          <cell r="M66" t="str">
            <v/>
          </cell>
        </row>
        <row r="67">
          <cell r="A67" t="str">
            <v>yndr</v>
          </cell>
          <cell r="K67" t="str">
            <v>Hongu, Kwete, dk, kuramba kupindura</v>
          </cell>
          <cell r="L67" t="str">
            <v>yes, no, dk, refuse</v>
          </cell>
          <cell r="M67" t="str">
            <v>Last</v>
          </cell>
        </row>
        <row r="68">
          <cell r="A68" t="str">
            <v>how</v>
          </cell>
          <cell r="K68" t="str">
            <v>from me</v>
          </cell>
          <cell r="L68" t="str">
            <v>from me</v>
          </cell>
          <cell r="M68" t="str">
            <v/>
          </cell>
        </row>
        <row r="69">
          <cell r="A69" t="str">
            <v>how</v>
          </cell>
          <cell r="K69" t="str">
            <v>from me, from a family member</v>
          </cell>
          <cell r="L69" t="str">
            <v>from me, from a family member</v>
          </cell>
          <cell r="M69" t="str">
            <v/>
          </cell>
        </row>
        <row r="70">
          <cell r="A70" t="str">
            <v>how</v>
          </cell>
          <cell r="K70" t="str">
            <v>from me, from a family member, from a friend</v>
          </cell>
          <cell r="L70" t="str">
            <v>from me, from a family member, from a friend</v>
          </cell>
          <cell r="M70" t="str">
            <v/>
          </cell>
        </row>
        <row r="71">
          <cell r="A71" t="str">
            <v>how</v>
          </cell>
          <cell r="K71" t="str">
            <v>from me, from a family member, from a friend, from a doctor or nurse</v>
          </cell>
          <cell r="L71" t="str">
            <v>from me, from a family member, from a friend, from a doctor or nurse</v>
          </cell>
          <cell r="M71" t="str">
            <v/>
          </cell>
        </row>
        <row r="72">
          <cell r="A72" t="str">
            <v>how</v>
          </cell>
          <cell r="K72" t="str">
            <v>from me, from a family member, from a friend, from a doctor or nurse, from someone else</v>
          </cell>
          <cell r="L72" t="str">
            <v>from me, from a family member, from a friend, from a doctor or nurse, from someone else</v>
          </cell>
          <cell r="M72" t="str">
            <v/>
          </cell>
        </row>
        <row r="73">
          <cell r="A73" t="str">
            <v>how</v>
          </cell>
          <cell r="K73" t="str">
            <v>from me, from a family member, from a friend, from a doctor or nurse, from someone else, refuse</v>
          </cell>
          <cell r="L73" t="str">
            <v>from me, from a family member, from a friend, from a doctor or nurse, from someone else, refuse</v>
          </cell>
          <cell r="M73" t="str">
            <v>Last</v>
          </cell>
        </row>
        <row r="74">
          <cell r="A74" t="str">
            <v>when</v>
          </cell>
          <cell r="K74" t="str">
            <v>never</v>
          </cell>
          <cell r="L74" t="str">
            <v>never</v>
          </cell>
          <cell r="M74" t="str">
            <v/>
          </cell>
        </row>
        <row r="75">
          <cell r="A75" t="str">
            <v>when</v>
          </cell>
          <cell r="K75" t="str">
            <v>never, in the next few weeks</v>
          </cell>
          <cell r="L75" t="str">
            <v>never, in the next few weeks</v>
          </cell>
          <cell r="M75" t="str">
            <v/>
          </cell>
        </row>
        <row r="76">
          <cell r="A76" t="str">
            <v>when</v>
          </cell>
          <cell r="K76" t="str">
            <v>never, in the next few weeks, in the next few months</v>
          </cell>
          <cell r="L76" t="str">
            <v>never, in the next few weeks, in the next few months</v>
          </cell>
          <cell r="M76" t="str">
            <v/>
          </cell>
        </row>
        <row r="77">
          <cell r="A77" t="str">
            <v>when</v>
          </cell>
          <cell r="K77" t="str">
            <v>never, in the next few weeks, in the next few months, between 6 months and 1 year from now</v>
          </cell>
          <cell r="L77" t="str">
            <v>never, in the next few weeks, in the next few months, between 6 months and 1 year from now</v>
          </cell>
          <cell r="M77" t="str">
            <v/>
          </cell>
        </row>
        <row r="78">
          <cell r="A78" t="str">
            <v>when</v>
          </cell>
          <cell r="K78" t="str">
            <v>never, in the next few weeks, in the next few months, between 6 months and 1 year from now, more than a year from now</v>
          </cell>
          <cell r="L78" t="str">
            <v>never, in the next few weeks, in the next few months, between 6 months and 1 year from now, more than a year from now</v>
          </cell>
          <cell r="M78" t="str">
            <v/>
          </cell>
        </row>
        <row r="79">
          <cell r="A79" t="str">
            <v>when</v>
          </cell>
          <cell r="K79" t="str">
            <v>never, in the next few weeks, in the next few months, between 6 months and 1 year from now, more than a year from now, dk</v>
          </cell>
          <cell r="L79" t="str">
            <v>never, in the next few weeks, in the next few months, between 6 months and 1 year from now, more than a year from now, dk</v>
          </cell>
          <cell r="M79" t="str">
            <v/>
          </cell>
        </row>
        <row r="80">
          <cell r="A80" t="str">
            <v>when</v>
          </cell>
          <cell r="K80" t="str">
            <v>never, in the next few weeks, in the next few months, between 6 months and 1 year from now, more than a year from now, dk, refuse</v>
          </cell>
          <cell r="L80" t="str">
            <v>never, in the next few weeks, in the next few months, between 6 months and 1 year from now, more than a year from now, dk, refuse</v>
          </cell>
          <cell r="M80" t="str">
            <v>Last</v>
          </cell>
        </row>
        <row r="81">
          <cell r="A81" t="str">
            <v>who</v>
          </cell>
          <cell r="K81" t="str">
            <v>my child goes alone</v>
          </cell>
          <cell r="L81" t="str">
            <v>my child goes alone</v>
          </cell>
          <cell r="M81" t="str">
            <v/>
          </cell>
        </row>
        <row r="82">
          <cell r="A82" t="str">
            <v>who</v>
          </cell>
          <cell r="K82" t="str">
            <v>my child goes alone, I go alone</v>
          </cell>
          <cell r="L82" t="str">
            <v>my child goes alone, I go alone</v>
          </cell>
          <cell r="M82" t="str">
            <v/>
          </cell>
        </row>
        <row r="83">
          <cell r="A83" t="str">
            <v>who</v>
          </cell>
          <cell r="K83" t="str">
            <v>my child goes alone, I go alone, my child and I go together</v>
          </cell>
          <cell r="L83" t="str">
            <v>my child goes alone, I go alone, my child and I go together</v>
          </cell>
          <cell r="M83" t="str">
            <v/>
          </cell>
        </row>
        <row r="84">
          <cell r="A84" t="str">
            <v>who</v>
          </cell>
          <cell r="K84" t="str">
            <v>my child goes alone, I go alone, my child and I go together, someone else goes alone</v>
          </cell>
          <cell r="L84" t="str">
            <v>my child goes alone, I go alone, my child and I go together, someone else goes alone</v>
          </cell>
          <cell r="M84" t="str">
            <v/>
          </cell>
        </row>
        <row r="85">
          <cell r="A85" t="str">
            <v>who</v>
          </cell>
          <cell r="K85" t="str">
            <v>my child goes alone, I go alone, my child and I go together, someone else goes alone, someone else goes with my child</v>
          </cell>
          <cell r="L85" t="str">
            <v>my child goes alone, I go alone, my child and I go together, someone else goes alone, someone else goes with my child</v>
          </cell>
          <cell r="M85" t="str">
            <v/>
          </cell>
        </row>
        <row r="86">
          <cell r="A86" t="str">
            <v>who</v>
          </cell>
          <cell r="K86" t="str">
            <v>my child goes alone, I go alone, my child and I go together, someone else goes alone, someone else goes with my child, not on medication</v>
          </cell>
          <cell r="L86" t="str">
            <v>my child goes alone, I go alone, my child and I go together, someone else goes alone, someone else goes with my child, not on medication</v>
          </cell>
          <cell r="M86" t="str">
            <v/>
          </cell>
        </row>
        <row r="87">
          <cell r="A87" t="str">
            <v>who</v>
          </cell>
          <cell r="K87" t="str">
            <v>my child goes alone, I go alone, my child and I go together, someone else goes alone, someone else goes with my child, not on medication, refuse</v>
          </cell>
          <cell r="L87" t="str">
            <v>my child goes alone, I go alone, my child and I go together, someone else goes alone, someone else goes with my child, not on medication, refuse</v>
          </cell>
          <cell r="M87" t="str">
            <v>Last</v>
          </cell>
        </row>
        <row r="88">
          <cell r="A88" t="str">
            <v>days</v>
          </cell>
          <cell r="K88">
            <v>0</v>
          </cell>
          <cell r="L88">
            <v>0</v>
          </cell>
          <cell r="M88" t="str">
            <v/>
          </cell>
        </row>
        <row r="89">
          <cell r="A89" t="str">
            <v>days</v>
          </cell>
          <cell r="K89" t="str">
            <v>0, 1</v>
          </cell>
          <cell r="L89" t="str">
            <v>0, 1</v>
          </cell>
          <cell r="M89" t="str">
            <v/>
          </cell>
        </row>
        <row r="90">
          <cell r="A90" t="str">
            <v>days</v>
          </cell>
          <cell r="K90" t="str">
            <v>0, 1, 2</v>
          </cell>
          <cell r="L90" t="str">
            <v>0, 1, 2</v>
          </cell>
          <cell r="M90" t="str">
            <v/>
          </cell>
        </row>
        <row r="91">
          <cell r="A91" t="str">
            <v>days</v>
          </cell>
          <cell r="K91" t="str">
            <v>0, 1, 2, 3</v>
          </cell>
          <cell r="L91" t="str">
            <v>0, 1, 2, 3</v>
          </cell>
          <cell r="M91" t="str">
            <v/>
          </cell>
        </row>
        <row r="92">
          <cell r="A92" t="str">
            <v>days</v>
          </cell>
          <cell r="K92" t="str">
            <v>0, 1, 2, 3, 4</v>
          </cell>
          <cell r="L92" t="str">
            <v>0, 1, 2, 3, 4</v>
          </cell>
          <cell r="M92" t="str">
            <v/>
          </cell>
        </row>
        <row r="93">
          <cell r="A93" t="str">
            <v>days</v>
          </cell>
          <cell r="K93" t="str">
            <v>0, 1, 2, 3, 4, 5</v>
          </cell>
          <cell r="L93" t="str">
            <v>0, 1, 2, 3, 4, 5</v>
          </cell>
          <cell r="M93" t="str">
            <v/>
          </cell>
        </row>
        <row r="94">
          <cell r="A94" t="str">
            <v>days</v>
          </cell>
          <cell r="K94" t="str">
            <v>0, 1, 2, 3, 4, 5, 6</v>
          </cell>
          <cell r="L94" t="str">
            <v>0, 1, 2, 3, 4, 5, 6</v>
          </cell>
          <cell r="M94" t="str">
            <v/>
          </cell>
        </row>
        <row r="95">
          <cell r="A95" t="str">
            <v>days</v>
          </cell>
          <cell r="K95" t="str">
            <v>0, 1, 2, 3, 4, 5, 6, 7</v>
          </cell>
          <cell r="L95" t="str">
            <v>0, 1, 2, 3, 4, 5, 6, 7</v>
          </cell>
          <cell r="M95" t="str">
            <v/>
          </cell>
        </row>
        <row r="96">
          <cell r="A96" t="str">
            <v>days</v>
          </cell>
          <cell r="K96" t="str">
            <v>0, 1, 2, 3, 4, 5, 6, 7, 8</v>
          </cell>
          <cell r="L96" t="str">
            <v>0, 1, 2, 3, 4, 5, 6, 7, 8</v>
          </cell>
          <cell r="M96" t="str">
            <v/>
          </cell>
        </row>
        <row r="97">
          <cell r="A97" t="str">
            <v>days</v>
          </cell>
          <cell r="K97" t="str">
            <v>0, 1, 2, 3, 4, 5, 6, 7, 8, 9</v>
          </cell>
          <cell r="L97" t="str">
            <v>0, 1, 2, 3, 4, 5, 6, 7, 8, 9</v>
          </cell>
          <cell r="M97" t="str">
            <v/>
          </cell>
        </row>
        <row r="98">
          <cell r="A98" t="str">
            <v>days</v>
          </cell>
          <cell r="K98" t="str">
            <v>0, 1, 2, 3, 4, 5, 6, 7, 8, 9, 10</v>
          </cell>
          <cell r="L98" t="str">
            <v>0, 1, 2, 3, 4, 5, 6, 7, 8, 9, 10</v>
          </cell>
          <cell r="M98" t="str">
            <v/>
          </cell>
        </row>
        <row r="99">
          <cell r="A99" t="str">
            <v>days</v>
          </cell>
          <cell r="K99" t="str">
            <v>0, 1, 2, 3, 4, 5, 6, 7, 8, 9, 10, 11</v>
          </cell>
          <cell r="L99" t="str">
            <v>0, 1, 2, 3, 4, 5, 6, 7, 8, 9, 10, 11</v>
          </cell>
          <cell r="M99" t="str">
            <v/>
          </cell>
        </row>
        <row r="100">
          <cell r="A100" t="str">
            <v>days</v>
          </cell>
          <cell r="K100" t="str">
            <v>0, 1, 2, 3, 4, 5, 6, 7, 8, 9, 10, 11, 12</v>
          </cell>
          <cell r="L100" t="str">
            <v>0, 1, 2, 3, 4, 5, 6, 7, 8, 9, 10, 11, 12</v>
          </cell>
          <cell r="M100" t="str">
            <v/>
          </cell>
        </row>
        <row r="101">
          <cell r="A101" t="str">
            <v>days</v>
          </cell>
          <cell r="K101" t="str">
            <v>0, 1, 2, 3, 4, 5, 6, 7, 8, 9, 10, 11, 12, 13</v>
          </cell>
          <cell r="L101" t="str">
            <v>0, 1, 2, 3, 4, 5, 6, 7, 8, 9, 10, 11, 12, 13</v>
          </cell>
          <cell r="M101" t="str">
            <v/>
          </cell>
        </row>
        <row r="102">
          <cell r="A102" t="str">
            <v>days</v>
          </cell>
          <cell r="K102" t="str">
            <v>0, 1, 2, 3, 4, 5, 6, 7, 8, 9, 10, 11, 12, 13, 14</v>
          </cell>
          <cell r="L102" t="str">
            <v>0, 1, 2, 3, 4, 5, 6, 7, 8, 9, 10, 11, 12, 13, 14</v>
          </cell>
          <cell r="M102" t="str">
            <v>Last</v>
          </cell>
        </row>
        <row r="103">
          <cell r="A103" t="str">
            <v>days</v>
          </cell>
          <cell r="K103" t="str">
            <v>0, 1, 2, 3, 4, 5, 6, 7, 8, 9, 10, 11, 12, 13, 14, kuramba kupindura</v>
          </cell>
          <cell r="L103" t="str">
            <v>0, 1, 2, 3, 4, 5, 6, 7, 8, 9, 10, 11, 12, 13, 14, refuse</v>
          </cell>
          <cell r="M103" t="str">
            <v>Last</v>
          </cell>
        </row>
        <row r="104">
          <cell r="A104" t="str">
            <v>nrso</v>
          </cell>
          <cell r="K104" t="str">
            <v>Kwete zvachose</v>
          </cell>
          <cell r="L104" t="str">
            <v>never</v>
          </cell>
          <cell r="M104" t="str">
            <v/>
          </cell>
        </row>
        <row r="105">
          <cell r="A105" t="str">
            <v>nrso</v>
          </cell>
          <cell r="K105" t="str">
            <v>Kwete zvachose, Kashomanana</v>
          </cell>
          <cell r="L105" t="str">
            <v>never, rarely</v>
          </cell>
          <cell r="M105" t="str">
            <v/>
          </cell>
        </row>
        <row r="106">
          <cell r="A106" t="str">
            <v>nrso</v>
          </cell>
          <cell r="K106" t="str">
            <v xml:space="preserve">Kwete zvachose, Kashomanana, Dzimwe nguva </v>
          </cell>
          <cell r="L106" t="str">
            <v>never, rarely, sometimes</v>
          </cell>
          <cell r="M106" t="str">
            <v/>
          </cell>
        </row>
        <row r="107">
          <cell r="A107" t="str">
            <v>nrso</v>
          </cell>
          <cell r="K107" t="str">
            <v xml:space="preserve">Kwete zvachose, Kashomanana, Dzimwe nguva , Kakawanda </v>
          </cell>
          <cell r="L107" t="str">
            <v>never, rarely, sometimes, often</v>
          </cell>
          <cell r="M107" t="str">
            <v/>
          </cell>
        </row>
        <row r="108">
          <cell r="A108" t="str">
            <v>nrso</v>
          </cell>
          <cell r="K108" t="str">
            <v>Kwete zvachose, Kashomanana, Dzimwe nguva , Kakawanda , kuramba kupindura</v>
          </cell>
          <cell r="L108" t="str">
            <v>never, rarely, sometimes, often, refuse</v>
          </cell>
          <cell r="M108" t="str">
            <v>Last</v>
          </cell>
        </row>
        <row r="109">
          <cell r="A109" t="str">
            <v>true3</v>
          </cell>
          <cell r="K109" t="str">
            <v>Hachisi chokwadi</v>
          </cell>
          <cell r="L109" t="str">
            <v>not true</v>
          </cell>
          <cell r="M109" t="str">
            <v/>
          </cell>
        </row>
        <row r="110">
          <cell r="A110" t="str">
            <v>true3</v>
          </cell>
          <cell r="K110" t="str">
            <v>Hachisi chokwadi, Chingangove chokwadi</v>
          </cell>
          <cell r="L110" t="str">
            <v>not true, somwhat true</v>
          </cell>
          <cell r="M110" t="str">
            <v/>
          </cell>
        </row>
        <row r="111">
          <cell r="A111" t="str">
            <v>true3</v>
          </cell>
          <cell r="K111" t="str">
            <v>Hachisi chokwadi, Chingangove chokwadi, Ichokwadi</v>
          </cell>
          <cell r="L111" t="str">
            <v>not true, somwhat true, certainly true</v>
          </cell>
          <cell r="M111" t="str">
            <v/>
          </cell>
        </row>
        <row r="112">
          <cell r="A112" t="str">
            <v>true3</v>
          </cell>
          <cell r="K112" t="str">
            <v>Hachisi chokwadi, Chingangove chokwadi, Ichokwadi, kuramba kupindura</v>
          </cell>
          <cell r="L112" t="str">
            <v>not true, somwhat true, certainly true, refuse</v>
          </cell>
          <cell r="M112" t="str">
            <v>Last</v>
          </cell>
        </row>
        <row r="113">
          <cell r="A113" t="str">
            <v>time4</v>
          </cell>
          <cell r="K113" t="str">
            <v>Kwete zvachose</v>
          </cell>
          <cell r="L113" t="str">
            <v>not at all</v>
          </cell>
          <cell r="M113" t="str">
            <v/>
          </cell>
        </row>
        <row r="114">
          <cell r="A114" t="str">
            <v>time4</v>
          </cell>
          <cell r="K114" t="str">
            <v>Kwete zvachose, Mazuva akati wandei</v>
          </cell>
          <cell r="L114" t="str">
            <v>not at all, several days</v>
          </cell>
          <cell r="M114" t="str">
            <v/>
          </cell>
        </row>
        <row r="115">
          <cell r="A115" t="str">
            <v>time4</v>
          </cell>
          <cell r="K115" t="str">
            <v>Kwete zvachose, Mazuva akati wandei, Mazuva akawanda kupfuura pakati nepakati</v>
          </cell>
          <cell r="L115" t="str">
            <v>not at all, several days, more than half the days</v>
          </cell>
          <cell r="M115" t="str">
            <v/>
          </cell>
        </row>
        <row r="116">
          <cell r="A116" t="str">
            <v>time4</v>
          </cell>
          <cell r="K116" t="str">
            <v xml:space="preserve">Kwete zvachose, Mazuva akati wandei, Mazuva akawanda kupfuura pakati nepakati, Zvingangoitika zuva rega rega </v>
          </cell>
          <cell r="L116" t="str">
            <v>not at all, several days, more than half the days, nearly every day</v>
          </cell>
          <cell r="M116" t="str">
            <v/>
          </cell>
        </row>
        <row r="117">
          <cell r="A117" t="str">
            <v>time4</v>
          </cell>
          <cell r="K117" t="str">
            <v>Kwete zvachose, Mazuva akati wandei, Mazuva akawanda kupfuura pakati nepakati, Zvingangoitika zuva rega rega , kuramba kupindura</v>
          </cell>
          <cell r="L117" t="str">
            <v>not at all, several days, more than half the days, nearly every day, refuse</v>
          </cell>
          <cell r="M117" t="str">
            <v>Last</v>
          </cell>
        </row>
        <row r="118">
          <cell r="A118" t="str">
            <v>betterusual4</v>
          </cell>
          <cell r="K118" t="str">
            <v>Zvakanaka kudarika zvemazuva ose</v>
          </cell>
          <cell r="L118" t="str">
            <v>Better than Usual</v>
          </cell>
          <cell r="M118" t="str">
            <v/>
          </cell>
        </row>
        <row r="119">
          <cell r="A119" t="str">
            <v>betterusual4</v>
          </cell>
          <cell r="K119" t="str">
            <v>Zvakanaka kudarika zvemazuva ose, Zvakafanana nemazuva ose</v>
          </cell>
          <cell r="L119" t="str">
            <v>Better than Usual, Same as Usual</v>
          </cell>
          <cell r="M119" t="str">
            <v/>
          </cell>
        </row>
        <row r="120">
          <cell r="A120" t="str">
            <v>betterusual4</v>
          </cell>
          <cell r="K120" t="str">
            <v>Zvakanaka kudarika zvemazuva ose, Zvakafanana nemazuva ose, Zvakashata kudarika zvemazuva ose</v>
          </cell>
          <cell r="L120" t="str">
            <v>Better than Usual, Same as Usual, Worse than Usual</v>
          </cell>
          <cell r="M120" t="str">
            <v/>
          </cell>
        </row>
        <row r="121">
          <cell r="A121" t="str">
            <v>betterusual4</v>
          </cell>
          <cell r="K121" t="str">
            <v>Zvakanaka kudarika zvemazuva ose, Zvakafanana nemazuva ose, Zvakashata kudarika zvemazuva ose, Zvakanyanya kushata kudarika zvemazuva ose</v>
          </cell>
          <cell r="L121" t="str">
            <v>Better than Usual, Same as Usual, Worse than Usual, Much Worse than Usual</v>
          </cell>
          <cell r="M121" t="str">
            <v/>
          </cell>
        </row>
        <row r="122">
          <cell r="A122" t="str">
            <v>betterusual4</v>
          </cell>
          <cell r="K122" t="str">
            <v>Zvakanaka kudarika zvemazuva ose, Zvakafanana nemazuva ose, Zvakashata kudarika zvemazuva ose, Zvakanyanya kushata kudarika zvemazuva ose, Handizivi_aramba</v>
          </cell>
          <cell r="L122" t="str">
            <v>Better than Usual, Same as Usual, Worse than Usual, Much Worse than Usual, dk_refuse</v>
          </cell>
          <cell r="M122" t="str">
            <v>Last</v>
          </cell>
        </row>
        <row r="123">
          <cell r="A123" t="str">
            <v>notusual4</v>
          </cell>
          <cell r="K123" t="str">
            <v>Kwete zvachose</v>
          </cell>
          <cell r="L123" t="str">
            <v>Not At All</v>
          </cell>
          <cell r="M123" t="str">
            <v/>
          </cell>
        </row>
        <row r="124">
          <cell r="A124" t="str">
            <v>notusual4</v>
          </cell>
          <cell r="K124" t="str">
            <v xml:space="preserve">Kwete zvachose, Hazvina kusiyana nemazuva ose </v>
          </cell>
          <cell r="L124" t="str">
            <v>Not At All, No More than Usual</v>
          </cell>
          <cell r="M124" t="str">
            <v/>
          </cell>
        </row>
        <row r="125">
          <cell r="A125" t="str">
            <v>notusual4</v>
          </cell>
          <cell r="K125" t="str">
            <v xml:space="preserve">Kwete zvachose, Hazvina kusiyana nemazuva ose , Zvingangodarika zvemazuva ose </v>
          </cell>
          <cell r="L125" t="str">
            <v>Not At All, No More than Usual, Rather More than Usual</v>
          </cell>
          <cell r="M125" t="str">
            <v/>
          </cell>
        </row>
        <row r="126">
          <cell r="A126" t="str">
            <v>notusual4</v>
          </cell>
          <cell r="K126" t="str">
            <v>Kwete zvachose, Hazvina kusiyana nemazuva ose , Zvingangodarika zvemazuva ose , Zvakanyanya kudarika zvemazuva ose</v>
          </cell>
          <cell r="L126" t="str">
            <v>Not At All, No More than Usual, Rather More than Usual, Much More than Usual</v>
          </cell>
          <cell r="M126" t="str">
            <v/>
          </cell>
        </row>
        <row r="127">
          <cell r="A127" t="str">
            <v>notusual4</v>
          </cell>
          <cell r="K127" t="str">
            <v>Kwete zvachose, Hazvina kusiyana nemazuva ose , Zvingangodarika zvemazuva ose , Zvakanyanya kudarika zvemazuva ose, Handizivi_aramba</v>
          </cell>
          <cell r="L127" t="str">
            <v>Not At All, No More than Usual, Rather More than Usual, Much More than Usual, dk_refuse</v>
          </cell>
          <cell r="M127" t="str">
            <v>Last</v>
          </cell>
        </row>
        <row r="128">
          <cell r="A128" t="str">
            <v>osrn</v>
          </cell>
          <cell r="K128" t="str">
            <v xml:space="preserve">Kakawanda </v>
          </cell>
          <cell r="L128" t="str">
            <v>often</v>
          </cell>
          <cell r="M128" t="str">
            <v/>
          </cell>
        </row>
        <row r="129">
          <cell r="A129" t="str">
            <v>osrn</v>
          </cell>
          <cell r="K129" t="str">
            <v>Kakawanda , Dzimwe nguva</v>
          </cell>
          <cell r="L129" t="str">
            <v>often, sometimes</v>
          </cell>
          <cell r="M129" t="str">
            <v/>
          </cell>
        </row>
        <row r="130">
          <cell r="A130" t="str">
            <v>osrn</v>
          </cell>
          <cell r="K130" t="str">
            <v>Kakawanda , Dzimwe nguva, Kashomanana</v>
          </cell>
          <cell r="L130" t="str">
            <v>often, sometimes, rarely</v>
          </cell>
          <cell r="M130" t="str">
            <v/>
          </cell>
        </row>
        <row r="131">
          <cell r="A131" t="str">
            <v>osrn</v>
          </cell>
          <cell r="K131" t="str">
            <v>Kakawanda , Dzimwe nguva, Kashomanana, Kwete zvachose</v>
          </cell>
          <cell r="L131" t="str">
            <v>often, sometimes, rarely, never</v>
          </cell>
          <cell r="M131" t="str">
            <v/>
          </cell>
        </row>
        <row r="132">
          <cell r="A132" t="str">
            <v>osrn</v>
          </cell>
          <cell r="K132" t="str">
            <v>Kakawanda , Dzimwe nguva, Kashomanana, Kwete zvachose, kuramba kupindura</v>
          </cell>
          <cell r="L132" t="str">
            <v>often, sometimes, rarely, never, refuse</v>
          </cell>
          <cell r="M132" t="str">
            <v>Last</v>
          </cell>
        </row>
        <row r="133">
          <cell r="A133" t="str">
            <v>relToYou</v>
          </cell>
          <cell r="K133" t="str">
            <v>wife or husband</v>
          </cell>
          <cell r="L133" t="str">
            <v>wife or husband</v>
          </cell>
          <cell r="M133" t="str">
            <v/>
          </cell>
        </row>
        <row r="134">
          <cell r="A134" t="str">
            <v>relToYou</v>
          </cell>
          <cell r="K134" t="str">
            <v>wife or husband, son or daughter (biological)</v>
          </cell>
          <cell r="L134" t="str">
            <v>wife or husband, son or daughter (biological)</v>
          </cell>
          <cell r="M134" t="str">
            <v/>
          </cell>
        </row>
        <row r="135">
          <cell r="A135" t="str">
            <v>relToYou</v>
          </cell>
          <cell r="K135" t="str">
            <v>wife or husband, son or daughter (biological), son or daughter (in law)</v>
          </cell>
          <cell r="L135" t="str">
            <v>wife or husband, son or daughter (biological), son or daughter (in law)</v>
          </cell>
          <cell r="M135" t="str">
            <v/>
          </cell>
        </row>
        <row r="136">
          <cell r="A136" t="str">
            <v>relToYou</v>
          </cell>
          <cell r="K136" t="str">
            <v>wife or husband, son or daughter (biological), son or daughter (in law), adopted_foster_step</v>
          </cell>
          <cell r="L136" t="str">
            <v>wife or husband, son or daughter (biological), son or daughter (in law), adopted_foster_step</v>
          </cell>
          <cell r="M136" t="str">
            <v/>
          </cell>
        </row>
        <row r="137">
          <cell r="A137" t="str">
            <v>relToYou</v>
          </cell>
          <cell r="K137" t="str">
            <v>wife or husband, son or daughter (biological), son or daughter (in law), adopted_foster_step, grandchild</v>
          </cell>
          <cell r="L137" t="str">
            <v>wife or husband, son or daughter (biological), son or daughter (in law), adopted_foster_step, grandchild</v>
          </cell>
          <cell r="M137" t="str">
            <v/>
          </cell>
        </row>
        <row r="138">
          <cell r="A138" t="str">
            <v>relToYou</v>
          </cell>
          <cell r="K138" t="str">
            <v>wife or husband, son or daughter (biological), son or daughter (in law), adopted_foster_step, grandchild, parent</v>
          </cell>
          <cell r="L138" t="str">
            <v>wife or husband, son or daughter (biological), son or daughter (in law), adopted_foster_step, grandchild, parent</v>
          </cell>
          <cell r="M138" t="str">
            <v/>
          </cell>
        </row>
        <row r="139">
          <cell r="A139" t="str">
            <v>relToYou</v>
          </cell>
          <cell r="K139" t="str">
            <v>wife or husband, son or daughter (biological), son or daughter (in law), adopted_foster_step, grandchild, parent, parent (in-law)</v>
          </cell>
          <cell r="L139" t="str">
            <v>wife or husband, son or daughter (biological), son or daughter (in law), adopted_foster_step, grandchild, parent, parent (in-law)</v>
          </cell>
          <cell r="M139" t="str">
            <v/>
          </cell>
        </row>
        <row r="140">
          <cell r="A140" t="str">
            <v>relToYou</v>
          </cell>
          <cell r="K140" t="str">
            <v>wife or husband, son or daughter (biological), son or daughter (in law), adopted_foster_step, grandchild, parent, parent (in-law), brother or sister</v>
          </cell>
          <cell r="L140" t="str">
            <v>wife or husband, son or daughter (biological), son or daughter (in law), adopted_foster_step, grandchild, parent, parent (in-law), brother or sister</v>
          </cell>
          <cell r="M140" t="str">
            <v/>
          </cell>
        </row>
        <row r="141">
          <cell r="A141" t="str">
            <v>relToYou</v>
          </cell>
          <cell r="K141" t="str">
            <v>wife or husband, son or daughter (biological), son or daughter (in law), adopted_foster_step, grandchild, parent, parent (in-law), brother or sister, brother or sister (in law)</v>
          </cell>
          <cell r="L141" t="str">
            <v>wife or husband, son or daughter (biological), son or daughter (in law), adopted_foster_step, grandchild, parent, parent (in-law), brother or sister, brother or sister (in law)</v>
          </cell>
          <cell r="M141" t="str">
            <v/>
          </cell>
        </row>
        <row r="142">
          <cell r="A142" t="str">
            <v>relToYou</v>
          </cell>
          <cell r="K142" t="str">
            <v>wife or husband, son or daughter (biological), son or daughter (in law), adopted_foster_step, grandchild, parent, parent (in-law), brother or sister, brother or sister (in law), other relative</v>
          </cell>
          <cell r="L142" t="str">
            <v>wife or husband, son or daughter (biological), son or daughter (in law), adopted_foster_step, grandchild, parent, parent (in-law), brother or sister, brother or sister (in law), other relative</v>
          </cell>
          <cell r="M142" t="str">
            <v/>
          </cell>
        </row>
        <row r="143">
          <cell r="A143" t="str">
            <v>relToYou</v>
          </cell>
          <cell r="K143" t="str">
            <v>wife or husband, son or daughter (biological), son or daughter (in law), adopted_foster_step, grandchild, parent, parent (in-law), brother or sister, brother or sister (in law), other relative, not related</v>
          </cell>
          <cell r="L143" t="str">
            <v>wife or husband, son or daughter (biological), son or daughter (in law), adopted_foster_step, grandchild, parent, parent (in-law), brother or sister, brother or sister (in law), other relative, not related</v>
          </cell>
          <cell r="M143" t="str">
            <v/>
          </cell>
        </row>
        <row r="144">
          <cell r="A144" t="str">
            <v>relToYou</v>
          </cell>
          <cell r="K144" t="str">
            <v>wife or husband, son or daughter (biological), son or daughter (in law), adopted_foster_step, grandchild, parent, parent (in-law), brother or sister, brother or sister (in law), other relative, not related, dk</v>
          </cell>
          <cell r="L144" t="str">
            <v>wife or husband, son or daughter (biological), son or daughter (in law), adopted_foster_step, grandchild, parent, parent (in-law), brother or sister, brother or sister (in law), other relative, not related, dk</v>
          </cell>
          <cell r="M144" t="str">
            <v>Last</v>
          </cell>
        </row>
        <row r="145">
          <cell r="A145" t="str">
            <v>female</v>
          </cell>
          <cell r="K145" t="str">
            <v>male</v>
          </cell>
          <cell r="L145" t="str">
            <v>male</v>
          </cell>
          <cell r="M145" t="str">
            <v/>
          </cell>
        </row>
        <row r="146">
          <cell r="A146" t="str">
            <v>female</v>
          </cell>
          <cell r="K146" t="str">
            <v>male, female</v>
          </cell>
          <cell r="L146" t="str">
            <v>male, female</v>
          </cell>
          <cell r="M146" t="str">
            <v>Last</v>
          </cell>
        </row>
        <row r="147">
          <cell r="A147" t="str">
            <v>water</v>
          </cell>
          <cell r="K147" t="str">
            <v>Piped: to dwelling</v>
          </cell>
          <cell r="L147" t="str">
            <v>Piped: to dwelling</v>
          </cell>
          <cell r="M147" t="str">
            <v/>
          </cell>
        </row>
        <row r="148">
          <cell r="A148" t="str">
            <v>water</v>
          </cell>
          <cell r="K148" t="str">
            <v>Piped: to dwelling, Piped: to yard</v>
          </cell>
          <cell r="L148" t="str">
            <v>Piped: to dwelling, Piped: to yard</v>
          </cell>
          <cell r="M148" t="str">
            <v/>
          </cell>
        </row>
        <row r="149">
          <cell r="A149" t="str">
            <v>water</v>
          </cell>
          <cell r="K149" t="str">
            <v>Piped: to dwelling, Piped: to yard, Piped: to neighbor</v>
          </cell>
          <cell r="L149" t="str">
            <v>Piped: to dwelling, Piped: to yard, Piped: to neighbor</v>
          </cell>
          <cell r="M149" t="str">
            <v/>
          </cell>
        </row>
        <row r="150">
          <cell r="A150" t="str">
            <v>water</v>
          </cell>
          <cell r="K150" t="str">
            <v>Piped: to dwelling, Piped: to yard, Piped: to neighbor, Piped: public taps/standpipe</v>
          </cell>
          <cell r="L150" t="str">
            <v>Piped: to dwelling, Piped: to yard, Piped: to neighbor, Piped: public taps/standpipe</v>
          </cell>
          <cell r="M150" t="str">
            <v/>
          </cell>
        </row>
        <row r="151">
          <cell r="A151" t="str">
            <v>water</v>
          </cell>
          <cell r="K151" t="str">
            <v>Piped: to dwelling, Piped: to yard, Piped: to neighbor, Piped: public taps/standpipe, Tubewell or borehole</v>
          </cell>
          <cell r="L151" t="str">
            <v>Piped: to dwelling, Piped: to yard, Piped: to neighbor, Piped: public taps/standpipe, Tubewell or borehole</v>
          </cell>
          <cell r="M151" t="str">
            <v/>
          </cell>
        </row>
        <row r="152">
          <cell r="A152" t="str">
            <v>water</v>
          </cell>
          <cell r="K152" t="str">
            <v>Piped: to dwelling, Piped: to yard, Piped: to neighbor, Piped: public taps/standpipe, Tubewell or borehole, Dug well: protected</v>
          </cell>
          <cell r="L152" t="str">
            <v>Piped: to dwelling, Piped: to yard, Piped: to neighbor, Piped: public taps/standpipe, Tubewell or borehole, Dug well: protected</v>
          </cell>
          <cell r="M152" t="str">
            <v/>
          </cell>
        </row>
        <row r="153">
          <cell r="A153" t="str">
            <v>water</v>
          </cell>
          <cell r="K153" t="str">
            <v>Piped: to dwelling, Piped: to yard, Piped: to neighbor, Piped: public taps/standpipe, Tubewell or borehole, Dug well: protected, Dug well: unprotected</v>
          </cell>
          <cell r="L153" t="str">
            <v>Piped: to dwelling, Piped: to yard, Piped: to neighbor, Piped: public taps/standpipe, Tubewell or borehole, Dug well: protected, Dug well: unprotected</v>
          </cell>
          <cell r="M153" t="str">
            <v/>
          </cell>
        </row>
        <row r="154">
          <cell r="A154" t="str">
            <v>water</v>
          </cell>
          <cell r="K154" t="str">
            <v>Piped: to dwelling, Piped: to yard, Piped: to neighbor, Piped: public taps/standpipe, Tubewell or borehole, Dug well: protected, Dug well: unprotected, Water from spring: protected</v>
          </cell>
          <cell r="L154" t="str">
            <v>Piped: to dwelling, Piped: to yard, Piped: to neighbor, Piped: public taps/standpipe, Tubewell or borehole, Dug well: protected, Dug well: unprotected, Water from spring: protected</v>
          </cell>
          <cell r="M154" t="str">
            <v/>
          </cell>
        </row>
        <row r="155">
          <cell r="A155" t="str">
            <v>water</v>
          </cell>
          <cell r="K155" t="str">
            <v>Piped: to dwelling, Piped: to yard, Piped: to neighbor, Piped: public taps/standpipe, Tubewell or borehole, Dug well: protected, Dug well: unprotected, Water from spring: protected, Water from spring: unprotected</v>
          </cell>
          <cell r="L155" t="str">
            <v>Piped: to dwelling, Piped: to yard, Piped: to neighbor, Piped: public taps/standpipe, Tubewell or borehole, Dug well: protected, Dug well: unprotected, Water from spring: protected, Water from spring: unprotected</v>
          </cell>
          <cell r="M155" t="str">
            <v/>
          </cell>
        </row>
        <row r="156">
          <cell r="A156" t="str">
            <v>water</v>
          </cell>
          <cell r="K156" t="str">
            <v>Piped: to dwelling, Piped: to yard, Piped: to neighbor, Piped: public taps/standpipe, Tubewell or borehole, Dug well: protected, Dug well: unprotected, Water from spring: protected, Water from spring: unprotected, Rainwater</v>
          </cell>
          <cell r="L156" t="str">
            <v>Piped: to dwelling, Piped: to yard, Piped: to neighbor, Piped: public taps/standpipe, Tubewell or borehole, Dug well: protected, Dug well: unprotected, Water from spring: protected, Water from spring: unprotected, Rainwater</v>
          </cell>
          <cell r="M156" t="str">
            <v/>
          </cell>
        </row>
        <row r="157">
          <cell r="A157" t="str">
            <v>water</v>
          </cell>
          <cell r="K157" t="str">
            <v>Piped: to dwelling, Piped: to yard, Piped: to neighbor, Piped: public taps/standpipe, Tubewell or borehole, Dug well: protected, Dug well: unprotected, Water from spring: protected, Water from spring: unprotected, Rainwater, Tanker truck</v>
          </cell>
          <cell r="L157" t="str">
            <v>Piped: to dwelling, Piped: to yard, Piped: to neighbor, Piped: public taps/standpipe, Tubewell or borehole, Dug well: protected, Dug well: unprotected, Water from spring: protected, Water from spring: unprotected, Rainwater, Tanker truck</v>
          </cell>
          <cell r="M157" t="str">
            <v/>
          </cell>
        </row>
        <row r="158">
          <cell r="A158" t="str">
            <v>water</v>
          </cell>
          <cell r="K158" t="str">
            <v>Piped: to dwelling, Piped: to yard, Piped: to neighbor, Piped: public taps/standpipe, Tubewell or borehole, Dug well: protected, Dug well: unprotected, Water from spring: protected, Water from spring: unprotected, Rainwater, Tanker truck, Cart with small tank</v>
          </cell>
          <cell r="L158" t="str">
            <v>Piped: to dwelling, Piped: to yard, Piped: to neighbor, Piped: public taps/standpipe, Tubewell or borehole, Dug well: protected, Dug well: unprotected, Water from spring: protected, Water from spring: unprotected, Rainwater, Tanker truck, Cart with small tank</v>
          </cell>
          <cell r="M158" t="str">
            <v/>
          </cell>
        </row>
        <row r="159">
          <cell r="A159" t="str">
            <v>water</v>
          </cell>
          <cell r="K159" t="str">
            <v>Piped: to dwelling, Piped: to yard, Piped: to neighbor, Piped: public taps/standpipe, Tubewell or borehole, Dug well: protected, Dug well: unprotected, Water from spring: protected, Water from spring: unprotected, Rainwater, Tanker truck, Cart with small tank, Surface water</v>
          </cell>
          <cell r="L159" t="str">
            <v>Piped: to dwelling, Piped: to yard, Piped: to neighbor, Piped: public taps/standpipe, Tubewell or borehole, Dug well: protected, Dug well: unprotected, Water from spring: protected, Water from spring: unprotected, Rainwater, Tanker truck, Cart with small tank, Surface water</v>
          </cell>
          <cell r="M159" t="str">
            <v/>
          </cell>
        </row>
        <row r="160">
          <cell r="A160" t="str">
            <v>water</v>
          </cell>
          <cell r="K160" t="str">
            <v>Piped: to dwelling, Piped: to yard, Piped: to neighbor, Piped: public taps/standpipe, Tubewell or borehole, Dug well: protected, Dug well: unprotected, Water from spring: protected, Water from spring: unprotected, Rainwater, Tanker truck, Cart with small tank, Surface water, Bottled water</v>
          </cell>
          <cell r="L160" t="str">
            <v>Piped: to dwelling, Piped: to yard, Piped: to neighbor, Piped: public taps/standpipe, Tubewell or borehole, Dug well: protected, Dug well: unprotected, Water from spring: protected, Water from spring: unprotected, Rainwater, Tanker truck, Cart with small tank, Surface water, Bottled water</v>
          </cell>
          <cell r="M160" t="str">
            <v/>
          </cell>
        </row>
        <row r="161">
          <cell r="A161" t="str">
            <v>water</v>
          </cell>
          <cell r="K161" t="str">
            <v>Piped: to dwelling, Piped: to yard, Piped: to neighbor, Piped: public taps/standpipe, Tubewell or borehole, Dug well: protected, Dug well: unprotected, Water from spring: protected, Water from spring: unprotected, Rainwater, Tanker truck, Cart with small tank, Surface water, Bottled water, Other</v>
          </cell>
          <cell r="L161" t="str">
            <v>Piped: to dwelling, Piped: to yard, Piped: to neighbor, Piped: public taps/standpipe, Tubewell or borehole, Dug well: protected, Dug well: unprotected, Water from spring: protected, Water from spring: unprotected, Rainwater, Tanker truck, Cart with small tank, Surface water, Bottled water, Other</v>
          </cell>
          <cell r="M161" t="str">
            <v/>
          </cell>
        </row>
        <row r="162">
          <cell r="A162" t="str">
            <v>water</v>
          </cell>
          <cell r="K162" t="str">
            <v>Piped: to dwelling, Piped: to yard, Piped: to neighbor, Piped: public taps/standpipe, Tubewell or borehole, Dug well: protected, Dug well: unprotected, Water from spring: protected, Water from spring: unprotected, Rainwater, Tanker truck, Cart with small tank, Surface water, Bottled water, Other, kuramba kupindura</v>
          </cell>
          <cell r="L162" t="str">
            <v>Piped: to dwelling, Piped: to yard, Piped: to neighbor, Piped: public taps/standpipe, Tubewell or borehole, Dug well: protected, Dug well: unprotected, Water from spring: protected, Water from spring: unprotected, Rainwater, Tanker truck, Cart with small tank, Surface water, Bottled water, Other, refuse</v>
          </cell>
          <cell r="M162" t="str">
            <v>Last</v>
          </cell>
        </row>
        <row r="163">
          <cell r="A163" t="str">
            <v>where</v>
          </cell>
          <cell r="K163" t="str">
            <v>inside own dwelling</v>
          </cell>
          <cell r="L163" t="str">
            <v>inside own dwelling</v>
          </cell>
          <cell r="M163" t="str">
            <v/>
          </cell>
        </row>
        <row r="164">
          <cell r="A164" t="str">
            <v>where</v>
          </cell>
          <cell r="K164" t="str">
            <v>inside own dwelling, in own plot</v>
          </cell>
          <cell r="L164" t="str">
            <v>inside own dwelling, in own plot</v>
          </cell>
          <cell r="M164" t="str">
            <v/>
          </cell>
        </row>
        <row r="165">
          <cell r="A165" t="str">
            <v>where</v>
          </cell>
          <cell r="K165" t="str">
            <v>inside own dwelling, in own plot, elsewhere</v>
          </cell>
          <cell r="L165" t="str">
            <v>inside own dwelling, in own plot, elsewhere</v>
          </cell>
          <cell r="M165" t="str">
            <v/>
          </cell>
        </row>
        <row r="166">
          <cell r="A166" t="str">
            <v>where</v>
          </cell>
          <cell r="K166" t="str">
            <v>inside own dwelling, in own plot, elsewhere, kuramba kupindura</v>
          </cell>
          <cell r="L166" t="str">
            <v>inside own dwelling, in own plot, elsewhere, refuse</v>
          </cell>
          <cell r="M166" t="str">
            <v>Last</v>
          </cell>
        </row>
        <row r="167">
          <cell r="A167" t="str">
            <v>waterTreat</v>
          </cell>
          <cell r="K167" t="str">
            <v>boil</v>
          </cell>
          <cell r="L167" t="str">
            <v>boil</v>
          </cell>
          <cell r="M167" t="str">
            <v/>
          </cell>
        </row>
        <row r="168">
          <cell r="A168" t="str">
            <v>waterTreat</v>
          </cell>
          <cell r="K168" t="str">
            <v>boil, add bleach/chlorine</v>
          </cell>
          <cell r="L168" t="str">
            <v>boil, add bleach/chlorine</v>
          </cell>
          <cell r="M168" t="str">
            <v/>
          </cell>
        </row>
        <row r="169">
          <cell r="A169" t="str">
            <v>waterTreat</v>
          </cell>
          <cell r="K169" t="str">
            <v>boil, add bleach/chlorine, strain through a cloth</v>
          </cell>
          <cell r="L169" t="str">
            <v>boil, add bleach/chlorine, strain through a cloth</v>
          </cell>
          <cell r="M169" t="str">
            <v/>
          </cell>
        </row>
        <row r="170">
          <cell r="A170" t="str">
            <v>waterTreat</v>
          </cell>
          <cell r="K170" t="str">
            <v>boil, add bleach/chlorine, strain through a cloth, use water filter</v>
          </cell>
          <cell r="L170" t="str">
            <v>boil, add bleach/chlorine, strain through a cloth, use water filter</v>
          </cell>
          <cell r="M170" t="str">
            <v/>
          </cell>
        </row>
        <row r="171">
          <cell r="A171" t="str">
            <v>waterTreat</v>
          </cell>
          <cell r="K171" t="str">
            <v>boil, add bleach/chlorine, strain through a cloth, use water filter, solar disinfection</v>
          </cell>
          <cell r="L171" t="str">
            <v>boil, add bleach/chlorine, strain through a cloth, use water filter, solar disinfection</v>
          </cell>
          <cell r="M171" t="str">
            <v/>
          </cell>
        </row>
        <row r="172">
          <cell r="A172" t="str">
            <v>waterTreat</v>
          </cell>
          <cell r="K172" t="str">
            <v>boil, add bleach/chlorine, strain through a cloth, use water filter, solar disinfection, let is stand and settle</v>
          </cell>
          <cell r="L172" t="str">
            <v>boil, add bleach/chlorine, strain through a cloth, use water filter, solar disinfection, let is stand and settle</v>
          </cell>
          <cell r="M172" t="str">
            <v/>
          </cell>
        </row>
        <row r="173">
          <cell r="A173" t="str">
            <v>waterTreat</v>
          </cell>
          <cell r="K173" t="str">
            <v>boil, add bleach/chlorine, strain through a cloth, use water filter, solar disinfection, let is stand and settle, other</v>
          </cell>
          <cell r="L173" t="str">
            <v>boil, add bleach/chlorine, strain through a cloth, use water filter, solar disinfection, let is stand and settle, other</v>
          </cell>
          <cell r="M173" t="str">
            <v/>
          </cell>
        </row>
        <row r="174">
          <cell r="A174" t="str">
            <v>waterTreat</v>
          </cell>
          <cell r="K174" t="str">
            <v>boil, add bleach/chlorine, strain through a cloth, use water filter, solar disinfection, let is stand and settle, other, dk</v>
          </cell>
          <cell r="L174" t="str">
            <v>boil, add bleach/chlorine, strain through a cloth, use water filter, solar disinfection, let is stand and settle, other, dk</v>
          </cell>
          <cell r="M174" t="str">
            <v/>
          </cell>
        </row>
        <row r="175">
          <cell r="A175" t="str">
            <v>waterTreat</v>
          </cell>
          <cell r="K175" t="str">
            <v>boil, add bleach/chlorine, strain through a cloth, use water filter, solar disinfection, let is stand and settle, other, dk, kuramba kupindura</v>
          </cell>
          <cell r="L175" t="str">
            <v>boil, add bleach/chlorine, strain through a cloth, use water filter, solar disinfection, let is stand and settle, other, dk, refuse</v>
          </cell>
          <cell r="M175" t="str">
            <v>Last</v>
          </cell>
        </row>
        <row r="176">
          <cell r="A176" t="str">
            <v>toilet</v>
          </cell>
          <cell r="K176" t="str">
            <v>Flush to piped sewar system</v>
          </cell>
          <cell r="L176" t="str">
            <v>Flush to piped sewar system</v>
          </cell>
          <cell r="M176" t="str">
            <v/>
          </cell>
        </row>
        <row r="177">
          <cell r="A177" t="str">
            <v>toilet</v>
          </cell>
          <cell r="K177" t="str">
            <v>Flush to piped sewar system, Flush to septic tank</v>
          </cell>
          <cell r="L177" t="str">
            <v>Flush to piped sewar system, Flush to septic tank</v>
          </cell>
          <cell r="M177" t="str">
            <v/>
          </cell>
        </row>
        <row r="178">
          <cell r="A178" t="str">
            <v>toilet</v>
          </cell>
          <cell r="K178" t="str">
            <v>Flush to piped sewar system, Flush to septic tank, Flush to pit latrine</v>
          </cell>
          <cell r="L178" t="str">
            <v>Flush to piped sewar system, Flush to septic tank, Flush to pit latrine</v>
          </cell>
          <cell r="M178" t="str">
            <v/>
          </cell>
        </row>
        <row r="179">
          <cell r="A179" t="str">
            <v>toilet</v>
          </cell>
          <cell r="K179" t="str">
            <v>Flush to piped sewar system, Flush to septic tank, Flush to pit latrine, Flush to somewhere else</v>
          </cell>
          <cell r="L179" t="str">
            <v>Flush to piped sewar system, Flush to septic tank, Flush to pit latrine, Flush to somewhere else</v>
          </cell>
          <cell r="M179" t="str">
            <v/>
          </cell>
        </row>
        <row r="180">
          <cell r="A180" t="str">
            <v>toilet</v>
          </cell>
          <cell r="K180" t="str">
            <v>Flush to piped sewar system, Flush to septic tank, Flush to pit latrine, Flush to somewhere else, Flush, don't know where</v>
          </cell>
          <cell r="L180" t="str">
            <v>Flush to piped sewar system, Flush to septic tank, Flush to pit latrine, Flush to somewhere else, Flush, don't know where</v>
          </cell>
          <cell r="M180" t="str">
            <v/>
          </cell>
        </row>
        <row r="181">
          <cell r="A181" t="str">
            <v>toilet</v>
          </cell>
          <cell r="K181" t="str">
            <v>Flush to piped sewar system, Flush to septic tank, Flush to pit latrine, Flush to somewhere else, Flush, don't know where, Ventilated improved pit latrine</v>
          </cell>
          <cell r="L181" t="str">
            <v>Flush to piped sewar system, Flush to septic tank, Flush to pit latrine, Flush to somewhere else, Flush, don't know where, Ventilated improved pit latrine</v>
          </cell>
          <cell r="M181" t="str">
            <v/>
          </cell>
        </row>
        <row r="182">
          <cell r="A182" t="str">
            <v>toilet</v>
          </cell>
          <cell r="K182" t="str">
            <v>Flush to piped sewar system, Flush to septic tank, Flush to pit latrine, Flush to somewhere else, Flush, don't know where, Ventilated improved pit latrine, Pit latrine with slab</v>
          </cell>
          <cell r="L182" t="str">
            <v>Flush to piped sewar system, Flush to septic tank, Flush to pit latrine, Flush to somewhere else, Flush, don't know where, Ventilated improved pit latrine, Pit latrine with slab</v>
          </cell>
          <cell r="M182" t="str">
            <v/>
          </cell>
        </row>
        <row r="183">
          <cell r="A183" t="str">
            <v>toilet</v>
          </cell>
          <cell r="K183" t="str">
            <v>Flush to piped sewar system, Flush to septic tank, Flush to pit latrine, Flush to somewhere else, Flush, don't know where, Ventilated improved pit latrine, Pit latrine with slab, Pit latrine without slab/open pit</v>
          </cell>
          <cell r="L183" t="str">
            <v>Flush to piped sewar system, Flush to septic tank, Flush to pit latrine, Flush to somewhere else, Flush, don't know where, Ventilated improved pit latrine, Pit latrine with slab, Pit latrine without slab/open pit</v>
          </cell>
          <cell r="M183" t="str">
            <v/>
          </cell>
        </row>
        <row r="184">
          <cell r="A184" t="str">
            <v>toilet</v>
          </cell>
          <cell r="K184" t="str">
            <v>Flush to piped sewar system, Flush to septic tank, Flush to pit latrine, Flush to somewhere else, Flush, don't know where, Ventilated improved pit latrine, Pit latrine with slab, Pit latrine without slab/open pit, Composting bucket</v>
          </cell>
          <cell r="L184" t="str">
            <v>Flush to piped sewar system, Flush to septic tank, Flush to pit latrine, Flush to somewhere else, Flush, don't know where, Ventilated improved pit latrine, Pit latrine with slab, Pit latrine without slab/open pit, Composting bucket</v>
          </cell>
          <cell r="M184" t="str">
            <v/>
          </cell>
        </row>
        <row r="185">
          <cell r="A185" t="str">
            <v>toilet</v>
          </cell>
          <cell r="K185" t="str">
            <v>Flush to piped sewar system, Flush to septic tank, Flush to pit latrine, Flush to somewhere else, Flush, don't know where, Ventilated improved pit latrine, Pit latrine with slab, Pit latrine without slab/open pit, Composting bucket, Bucket toilet</v>
          </cell>
          <cell r="L185" t="str">
            <v>Flush to piped sewar system, Flush to septic tank, Flush to pit latrine, Flush to somewhere else, Flush, don't know where, Ventilated improved pit latrine, Pit latrine with slab, Pit latrine without slab/open pit, Composting bucket, Bucket toilet</v>
          </cell>
          <cell r="M185" t="str">
            <v/>
          </cell>
        </row>
        <row r="186">
          <cell r="A186" t="str">
            <v>toilet</v>
          </cell>
          <cell r="K186" t="str">
            <v>Flush to piped sewar system, Flush to septic tank, Flush to pit latrine, Flush to somewhere else, Flush, don't know where, Ventilated improved pit latrine, Pit latrine with slab, Pit latrine without slab/open pit, Composting bucket, Bucket toilet, Hanging toilet</v>
          </cell>
          <cell r="L186" t="str">
            <v>Flush to piped sewar system, Flush to septic tank, Flush to pit latrine, Flush to somewhere else, Flush, don't know where, Ventilated improved pit latrine, Pit latrine with slab, Pit latrine without slab/open pit, Composting bucket, Bucket toilet, Hanging toilet</v>
          </cell>
          <cell r="M186" t="str">
            <v/>
          </cell>
        </row>
        <row r="187">
          <cell r="A187" t="str">
            <v>toilet</v>
          </cell>
          <cell r="K187" t="str">
            <v>Flush to piped sewar system, Flush to septic tank, Flush to pit latrine, Flush to somewhere else, Flush, don't know where, Ventilated improved pit latrine, Pit latrine with slab, Pit latrine without slab/open pit, Composting bucket, Bucket toilet, Hanging toilet, No facility/bush/field</v>
          </cell>
          <cell r="L187" t="str">
            <v>Flush to piped sewar system, Flush to septic tank, Flush to pit latrine, Flush to somewhere else, Flush, don't know where, Ventilated improved pit latrine, Pit latrine with slab, Pit latrine without slab/open pit, Composting bucket, Bucket toilet, Hanging toilet, No facility/bush/field</v>
          </cell>
          <cell r="M187" t="str">
            <v/>
          </cell>
        </row>
        <row r="188">
          <cell r="A188" t="str">
            <v>toilet</v>
          </cell>
          <cell r="K188" t="str">
            <v>Flush to piped sewar system, Flush to septic tank, Flush to pit latrine, Flush to somewhere else, Flush, don't know where, Ventilated improved pit latrine, Pit latrine with slab, Pit latrine without slab/open pit, Composting bucket, Bucket toilet, Hanging toilet, No facility/bush/field, Other</v>
          </cell>
          <cell r="L188" t="str">
            <v>Flush to piped sewar system, Flush to septic tank, Flush to pit latrine, Flush to somewhere else, Flush, don't know where, Ventilated improved pit latrine, Pit latrine with slab, Pit latrine without slab/open pit, Composting bucket, Bucket toilet, Hanging toilet, No facility/bush/field, Other</v>
          </cell>
          <cell r="M188" t="str">
            <v/>
          </cell>
        </row>
        <row r="189">
          <cell r="A189" t="str">
            <v>toilet</v>
          </cell>
          <cell r="K189" t="str">
            <v>Flush to piped sewar system, Flush to septic tank, Flush to pit latrine, Flush to somewhere else, Flush, don't know where, Ventilated improved pit latrine, Pit latrine with slab, Pit latrine without slab/open pit, Composting bucket, Bucket toilet, Hanging toilet, No facility/bush/field, Other, kuramba kupindura</v>
          </cell>
          <cell r="L189" t="str">
            <v>Flush to piped sewar system, Flush to septic tank, Flush to pit latrine, Flush to somewhere else, Flush, don't know where, Ventilated improved pit latrine, Pit latrine with slab, Pit latrine without slab/open pit, Composting bucket, Bucket toilet, Hanging toilet, No facility/bush/field, Other, refuse</v>
          </cell>
          <cell r="M189" t="str">
            <v>Last</v>
          </cell>
        </row>
        <row r="190">
          <cell r="A190" t="str">
            <v>fuel</v>
          </cell>
          <cell r="K190" t="str">
            <v>electricity</v>
          </cell>
          <cell r="L190" t="str">
            <v>electricity</v>
          </cell>
          <cell r="M190" t="str">
            <v/>
          </cell>
        </row>
        <row r="191">
          <cell r="A191" t="str">
            <v>fuel</v>
          </cell>
          <cell r="K191" t="str">
            <v>electricity, LPG</v>
          </cell>
          <cell r="L191" t="str">
            <v>electricity, LPG</v>
          </cell>
          <cell r="M191" t="str">
            <v/>
          </cell>
        </row>
        <row r="192">
          <cell r="A192" t="str">
            <v>fuel</v>
          </cell>
          <cell r="K192" t="str">
            <v>electricity, LPG, natural gas</v>
          </cell>
          <cell r="L192" t="str">
            <v>electricity, LPG, natural gas</v>
          </cell>
          <cell r="M192" t="str">
            <v/>
          </cell>
        </row>
        <row r="193">
          <cell r="A193" t="str">
            <v>fuel</v>
          </cell>
          <cell r="K193" t="str">
            <v>electricity, LPG, natural gas, biogas</v>
          </cell>
          <cell r="L193" t="str">
            <v>electricity, LPG, natural gas, biogas</v>
          </cell>
          <cell r="M193" t="str">
            <v/>
          </cell>
        </row>
        <row r="194">
          <cell r="A194" t="str">
            <v>fuel</v>
          </cell>
          <cell r="K194" t="str">
            <v>electricity, LPG, natural gas, biogas, kerosene</v>
          </cell>
          <cell r="L194" t="str">
            <v>electricity, LPG, natural gas, biogas, kerosene</v>
          </cell>
          <cell r="M194" t="str">
            <v/>
          </cell>
        </row>
        <row r="195">
          <cell r="A195" t="str">
            <v>fuel</v>
          </cell>
          <cell r="K195" t="str">
            <v>electricity, LPG, natural gas, biogas, kerosene, coal, lignite</v>
          </cell>
          <cell r="L195" t="str">
            <v>electricity, LPG, natural gas, biogas, kerosene, coal, lignite</v>
          </cell>
          <cell r="M195" t="str">
            <v/>
          </cell>
        </row>
        <row r="196">
          <cell r="A196" t="str">
            <v>fuel</v>
          </cell>
          <cell r="K196" t="str">
            <v>electricity, LPG, natural gas, biogas, kerosene, coal, lignite, charcoal</v>
          </cell>
          <cell r="L196" t="str">
            <v>electricity, LPG, natural gas, biogas, kerosene, coal, lignite, charcoal</v>
          </cell>
          <cell r="M196" t="str">
            <v/>
          </cell>
        </row>
        <row r="197">
          <cell r="A197" t="str">
            <v>fuel</v>
          </cell>
          <cell r="K197" t="str">
            <v>electricity, LPG, natural gas, biogas, kerosene, coal, lignite, charcoal, wood</v>
          </cell>
          <cell r="L197" t="str">
            <v>electricity, LPG, natural gas, biogas, kerosene, coal, lignite, charcoal, wood</v>
          </cell>
          <cell r="M197" t="str">
            <v/>
          </cell>
        </row>
        <row r="198">
          <cell r="A198" t="str">
            <v>fuel</v>
          </cell>
          <cell r="K198" t="str">
            <v>electricity, LPG, natural gas, biogas, kerosene, coal, lignite, charcoal, wood, straw, shurbs, grass</v>
          </cell>
          <cell r="L198" t="str">
            <v>electricity, LPG, natural gas, biogas, kerosene, coal, lignite, charcoal, wood, straw, shurbs, grass</v>
          </cell>
          <cell r="M198" t="str">
            <v/>
          </cell>
        </row>
        <row r="199">
          <cell r="A199" t="str">
            <v>fuel</v>
          </cell>
          <cell r="K199" t="str">
            <v>electricity, LPG, natural gas, biogas, kerosene, coal, lignite, charcoal, wood, straw, shurbs, grass, agricultural crop</v>
          </cell>
          <cell r="L199" t="str">
            <v>electricity, LPG, natural gas, biogas, kerosene, coal, lignite, charcoal, wood, straw, shurbs, grass, agricultural crop</v>
          </cell>
          <cell r="M199" t="str">
            <v/>
          </cell>
        </row>
        <row r="200">
          <cell r="A200" t="str">
            <v>fuel</v>
          </cell>
          <cell r="K200" t="str">
            <v>electricity, LPG, natural gas, biogas, kerosene, coal, lignite, charcoal, wood, straw, shurbs, grass, agricultural crop, animal dung</v>
          </cell>
          <cell r="L200" t="str">
            <v>electricity, LPG, natural gas, biogas, kerosene, coal, lignite, charcoal, wood, straw, shurbs, grass, agricultural crop, animal dung</v>
          </cell>
          <cell r="M200" t="str">
            <v/>
          </cell>
        </row>
        <row r="201">
          <cell r="A201" t="str">
            <v>fuel</v>
          </cell>
          <cell r="K201" t="str">
            <v>electricity, LPG, natural gas, biogas, kerosene, coal, lignite, charcoal, wood, straw, shurbs, grass, agricultural crop, animal dung, no food cooked in household</v>
          </cell>
          <cell r="L201" t="str">
            <v>electricity, LPG, natural gas, biogas, kerosene, coal, lignite, charcoal, wood, straw, shurbs, grass, agricultural crop, animal dung, no food cooked in household</v>
          </cell>
          <cell r="M201" t="str">
            <v/>
          </cell>
        </row>
        <row r="202">
          <cell r="A202" t="str">
            <v>fuel</v>
          </cell>
          <cell r="K202" t="str">
            <v>electricity, LPG, natural gas, biogas, kerosene, coal, lignite, charcoal, wood, straw, shurbs, grass, agricultural crop, animal dung, no food cooked in household, other</v>
          </cell>
          <cell r="L202" t="str">
            <v>electricity, LPG, natural gas, biogas, kerosene, coal, lignite, charcoal, wood, straw, shurbs, grass, agricultural crop, animal dung, no food cooked in household, other</v>
          </cell>
          <cell r="M202" t="str">
            <v/>
          </cell>
        </row>
        <row r="203">
          <cell r="A203" t="str">
            <v>fuel</v>
          </cell>
          <cell r="K203" t="str">
            <v>electricity, LPG, natural gas, biogas, kerosene, coal, lignite, charcoal, wood, straw, shurbs, grass, agricultural crop, animal dung, no food cooked in household, other, kuramba kupindura</v>
          </cell>
          <cell r="L203" t="str">
            <v>electricity, LPG, natural gas, biogas, kerosene, coal, lignite, charcoal, wood, straw, shurbs, grass, agricultural crop, animal dung, no food cooked in household, other, refuse</v>
          </cell>
          <cell r="M203" t="str">
            <v>Last</v>
          </cell>
        </row>
        <row r="204">
          <cell r="A204" t="str">
            <v>wherecook</v>
          </cell>
          <cell r="K204" t="str">
            <v>in the house</v>
          </cell>
          <cell r="L204" t="str">
            <v>in the house</v>
          </cell>
          <cell r="M204" t="str">
            <v/>
          </cell>
        </row>
        <row r="205">
          <cell r="A205" t="str">
            <v>wherecook</v>
          </cell>
          <cell r="K205" t="str">
            <v>in the house, in a separate building</v>
          </cell>
          <cell r="L205" t="str">
            <v>in the house, in a separate building</v>
          </cell>
          <cell r="M205" t="str">
            <v/>
          </cell>
        </row>
        <row r="206">
          <cell r="A206" t="str">
            <v>wherecook</v>
          </cell>
          <cell r="K206" t="str">
            <v>in the house, in a separate building, outdoors</v>
          </cell>
          <cell r="L206" t="str">
            <v>in the house, in a separate building, outdoors</v>
          </cell>
          <cell r="M206" t="str">
            <v/>
          </cell>
        </row>
        <row r="207">
          <cell r="A207" t="str">
            <v>wherecook</v>
          </cell>
          <cell r="K207" t="str">
            <v>in the house, in a separate building, outdoors, other</v>
          </cell>
          <cell r="L207" t="str">
            <v>in the house, in a separate building, outdoors, other</v>
          </cell>
          <cell r="M207" t="str">
            <v/>
          </cell>
        </row>
        <row r="208">
          <cell r="A208" t="str">
            <v>wherecook</v>
          </cell>
          <cell r="K208" t="str">
            <v>in the house, in a separate building, outdoors, other, kuramba kupindura</v>
          </cell>
          <cell r="L208" t="str">
            <v>in the house, in a separate building, outdoors, other, refuse</v>
          </cell>
          <cell r="M208" t="str">
            <v>Last</v>
          </cell>
        </row>
        <row r="209">
          <cell r="A209" t="str">
            <v>floor</v>
          </cell>
          <cell r="K209" t="str">
            <v>natural, earth/sand</v>
          </cell>
          <cell r="L209" t="str">
            <v>natural, earth/sand</v>
          </cell>
          <cell r="M209" t="str">
            <v/>
          </cell>
        </row>
        <row r="210">
          <cell r="A210" t="str">
            <v>floor</v>
          </cell>
          <cell r="K210" t="str">
            <v>natural, earth/sand, natural, dung</v>
          </cell>
          <cell r="L210" t="str">
            <v>natural, earth/sand, natural, dung</v>
          </cell>
          <cell r="M210" t="str">
            <v/>
          </cell>
        </row>
        <row r="211">
          <cell r="A211" t="str">
            <v>floor</v>
          </cell>
          <cell r="K211" t="str">
            <v>natural, earth/sand, natural, dung, rudimentary, wood planks</v>
          </cell>
          <cell r="L211" t="str">
            <v>natural, earth/sand, natural, dung, rudimentary, wood planks</v>
          </cell>
          <cell r="M211" t="str">
            <v/>
          </cell>
        </row>
        <row r="212">
          <cell r="A212" t="str">
            <v>floor</v>
          </cell>
          <cell r="K212" t="str">
            <v>natural, earth/sand, natural, dung, rudimentary, wood planks, rudimentary, palm/bamboo</v>
          </cell>
          <cell r="L212" t="str">
            <v>natural, earth/sand, natural, dung, rudimentary, wood planks, rudimentary, palm/bamboo</v>
          </cell>
          <cell r="M212" t="str">
            <v/>
          </cell>
        </row>
        <row r="213">
          <cell r="A213" t="str">
            <v>floor</v>
          </cell>
          <cell r="K213" t="str">
            <v>natural, earth/sand, natural, dung, rudimentary, wood planks, rudimentary, palm/bamboo, finshed, parquet or polished wood</v>
          </cell>
          <cell r="L213" t="str">
            <v>natural, earth/sand, natural, dung, rudimentary, wood planks, rudimentary, palm/bamboo, finshed, parquet or polished wood</v>
          </cell>
          <cell r="M213" t="str">
            <v/>
          </cell>
        </row>
        <row r="214">
          <cell r="A214" t="str">
            <v>floor</v>
          </cell>
          <cell r="K214" t="str">
            <v>natural, earth/sand, natural, dung, rudimentary, wood planks, rudimentary, palm/bamboo, finshed, parquet or polished wood, finished, vinyl or asphalt strips</v>
          </cell>
          <cell r="L214" t="str">
            <v>natural, earth/sand, natural, dung, rudimentary, wood planks, rudimentary, palm/bamboo, finshed, parquet or polished wood, finished, vinyl or asphalt strips</v>
          </cell>
          <cell r="M214" t="str">
            <v/>
          </cell>
        </row>
        <row r="215">
          <cell r="A215" t="str">
            <v>floor</v>
          </cell>
          <cell r="K215" t="str">
            <v>natural, earth/sand, natural, dung, rudimentary, wood planks, rudimentary, palm/bamboo, finshed, parquet or polished wood, finished, vinyl or asphalt strips, finished, ceramic tiles</v>
          </cell>
          <cell r="L215" t="str">
            <v>natural, earth/sand, natural, dung, rudimentary, wood planks, rudimentary, palm/bamboo, finshed, parquet or polished wood, finished, vinyl or asphalt strips, finished, ceramic tiles</v>
          </cell>
          <cell r="M215" t="str">
            <v/>
          </cell>
        </row>
        <row r="216">
          <cell r="A216" t="str">
            <v>floor</v>
          </cell>
          <cell r="K216" t="str">
            <v>natural, earth/sand, natural, dung, rudimentary, wood planks, rudimentary, palm/bamboo, finshed, parquet or polished wood, finished, vinyl or asphalt strips, finished, ceramic tiles, finished, cement</v>
          </cell>
          <cell r="L216" t="str">
            <v>natural, earth/sand, natural, dung, rudimentary, wood planks, rudimentary, palm/bamboo, finshed, parquet or polished wood, finished, vinyl or asphalt strips, finished, ceramic tiles, finished, cement</v>
          </cell>
          <cell r="M216" t="str">
            <v/>
          </cell>
        </row>
        <row r="217">
          <cell r="A217" t="str">
            <v>floor</v>
          </cell>
          <cell r="K217" t="str">
            <v>natural, earth/sand, natural, dung, rudimentary, wood planks, rudimentary, palm/bamboo, finshed, parquet or polished wood, finished, vinyl or asphalt strips, finished, ceramic tiles, finished, cement, finished, carpet</v>
          </cell>
          <cell r="L217" t="str">
            <v>natural, earth/sand, natural, dung, rudimentary, wood planks, rudimentary, palm/bamboo, finshed, parquet or polished wood, finished, vinyl or asphalt strips, finished, ceramic tiles, finished, cement, finished, carpet</v>
          </cell>
          <cell r="M217" t="str">
            <v/>
          </cell>
        </row>
        <row r="218">
          <cell r="A218" t="str">
            <v>floor</v>
          </cell>
          <cell r="K218" t="str">
            <v>natural, earth/sand, natural, dung, rudimentary, wood planks, rudimentary, palm/bamboo, finshed, parquet or polished wood, finished, vinyl or asphalt strips, finished, ceramic tiles, finished, cement, finished, carpet, other</v>
          </cell>
          <cell r="L218" t="str">
            <v>natural, earth/sand, natural, dung, rudimentary, wood planks, rudimentary, palm/bamboo, finshed, parquet or polished wood, finished, vinyl or asphalt strips, finished, ceramic tiles, finished, cement, finished, carpet, other</v>
          </cell>
          <cell r="M218" t="str">
            <v/>
          </cell>
        </row>
        <row r="219">
          <cell r="A219" t="str">
            <v>floor</v>
          </cell>
          <cell r="K219" t="str">
            <v>natural, earth/sand, natural, dung, rudimentary, wood planks, rudimentary, palm/bamboo, finshed, parquet or polished wood, finished, vinyl or asphalt strips, finished, ceramic tiles, finished, cement, finished, carpet, other, kuramba kupindura</v>
          </cell>
          <cell r="L219" t="str">
            <v>natural, earth/sand, natural, dung, rudimentary, wood planks, rudimentary, palm/bamboo, finshed, parquet or polished wood, finished, vinyl or asphalt strips, finished, ceramic tiles, finished, cement, finished, carpet, other, refuse</v>
          </cell>
          <cell r="M219" t="str">
            <v>Last</v>
          </cell>
        </row>
        <row r="220">
          <cell r="A220" t="str">
            <v>roof</v>
          </cell>
          <cell r="K220" t="str">
            <v>natural, no roof</v>
          </cell>
          <cell r="L220" t="str">
            <v>natural, no roof</v>
          </cell>
          <cell r="M220" t="str">
            <v/>
          </cell>
        </row>
        <row r="221">
          <cell r="A221" t="str">
            <v>roof</v>
          </cell>
          <cell r="K221" t="str">
            <v>natural, no roof, natural, thatch/palm leaf</v>
          </cell>
          <cell r="L221" t="str">
            <v>natural, no roof, natural, thatch/palm leaf</v>
          </cell>
          <cell r="M221" t="str">
            <v/>
          </cell>
        </row>
        <row r="222">
          <cell r="A222" t="str">
            <v>roof</v>
          </cell>
          <cell r="K222" t="str">
            <v>natural, no roof, natural, thatch/palm leaf, natural, sod</v>
          </cell>
          <cell r="L222" t="str">
            <v>natural, no roof, natural, thatch/palm leaf, natural, sod</v>
          </cell>
          <cell r="M222" t="str">
            <v/>
          </cell>
        </row>
        <row r="223">
          <cell r="A223" t="str">
            <v>roof</v>
          </cell>
          <cell r="K223" t="str">
            <v>natural, no roof, natural, thatch/palm leaf, natural, sod, rudimentary, rustic mat</v>
          </cell>
          <cell r="L223" t="str">
            <v>natural, no roof, natural, thatch/palm leaf, natural, sod, rudimentary, rustic mat</v>
          </cell>
          <cell r="M223" t="str">
            <v/>
          </cell>
        </row>
        <row r="224">
          <cell r="A224" t="str">
            <v>roof</v>
          </cell>
          <cell r="K224" t="str">
            <v>natural, no roof, natural, thatch/palm leaf, natural, sod, rudimentary, rustic mat, rudimentary, palm/bamboo</v>
          </cell>
          <cell r="L224" t="str">
            <v>natural, no roof, natural, thatch/palm leaf, natural, sod, rudimentary, rustic mat, rudimentary, palm/bamboo</v>
          </cell>
          <cell r="M224" t="str">
            <v/>
          </cell>
        </row>
        <row r="225">
          <cell r="A225" t="str">
            <v>roof</v>
          </cell>
          <cell r="K225" t="str">
            <v>natural, no roof, natural, thatch/palm leaf, natural, sod, rudimentary, rustic mat, rudimentary, palm/bamboo, rudimentary, wood planks</v>
          </cell>
          <cell r="L225" t="str">
            <v>natural, no roof, natural, thatch/palm leaf, natural, sod, rudimentary, rustic mat, rudimentary, palm/bamboo, rudimentary, wood planks</v>
          </cell>
          <cell r="M225" t="str">
            <v/>
          </cell>
        </row>
        <row r="226">
          <cell r="A226" t="str">
            <v>roof</v>
          </cell>
          <cell r="K226" t="str">
            <v>natural, no roof, natural, thatch/palm leaf, natural, sod, rudimentary, rustic mat, rudimentary, palm/bamboo, rudimentary, wood planks, rudimentary, cardboard</v>
          </cell>
          <cell r="L226" t="str">
            <v>natural, no roof, natural, thatch/palm leaf, natural, sod, rudimentary, rustic mat, rudimentary, palm/bamboo, rudimentary, wood planks, rudimentary, cardboard</v>
          </cell>
          <cell r="M226" t="str">
            <v/>
          </cell>
        </row>
        <row r="227">
          <cell r="A227" t="str">
            <v>roof</v>
          </cell>
          <cell r="K227" t="str">
            <v>natural, no roof, natural, thatch/palm leaf, natural, sod, rudimentary, rustic mat, rudimentary, palm/bamboo, rudimentary, wood planks, rudimentary, cardboard, finished, metal</v>
          </cell>
          <cell r="L227" t="str">
            <v>natural, no roof, natural, thatch/palm leaf, natural, sod, rudimentary, rustic mat, rudimentary, palm/bamboo, rudimentary, wood planks, rudimentary, cardboard, finished, metal</v>
          </cell>
          <cell r="M227" t="str">
            <v/>
          </cell>
        </row>
        <row r="228">
          <cell r="A228" t="str">
            <v>roof</v>
          </cell>
          <cell r="K228" t="str">
            <v>natural, no roof, natural, thatch/palm leaf, natural, sod, rudimentary, rustic mat, rudimentary, palm/bamboo, rudimentary, wood planks, rudimentary, cardboard, finished, metal, finished, wood</v>
          </cell>
          <cell r="L228" t="str">
            <v>natural, no roof, natural, thatch/palm leaf, natural, sod, rudimentary, rustic mat, rudimentary, palm/bamboo, rudimentary, wood planks, rudimentary, cardboard, finished, metal, finished, wood</v>
          </cell>
          <cell r="M228" t="str">
            <v/>
          </cell>
        </row>
        <row r="229">
          <cell r="A229" t="str">
            <v>roof</v>
          </cell>
          <cell r="K229" t="str">
            <v>natural, no roof, natural, thatch/palm leaf, natural, sod, rudimentary, rustic mat, rudimentary, palm/bamboo, rudimentary, wood planks, rudimentary, cardboard, finished, metal, finished, wood, finished, calamine/cement fiber</v>
          </cell>
          <cell r="L229" t="str">
            <v>natural, no roof, natural, thatch/palm leaf, natural, sod, rudimentary, rustic mat, rudimentary, palm/bamboo, rudimentary, wood planks, rudimentary, cardboard, finished, metal, finished, wood, finished, calamine/cement fiber</v>
          </cell>
          <cell r="M229" t="str">
            <v/>
          </cell>
        </row>
        <row r="230">
          <cell r="A230" t="str">
            <v>roof</v>
          </cell>
          <cell r="K230" t="str">
            <v>natural, no roof, natural, thatch/palm leaf, natural, sod, rudimentary, rustic mat, rudimentary, palm/bamboo, rudimentary, wood planks, rudimentary, cardboard, finished, metal, finished, wood, finished, calamine/cement fiber, finsihed, ceramic tiles</v>
          </cell>
          <cell r="L230" t="str">
            <v>natural, no roof, natural, thatch/palm leaf, natural, sod, rudimentary, rustic mat, rudimentary, palm/bamboo, rudimentary, wood planks, rudimentary, cardboard, finished, metal, finished, wood, finished, calamine/cement fiber, finsihed, ceramic tiles</v>
          </cell>
          <cell r="M230" t="str">
            <v/>
          </cell>
        </row>
        <row r="231">
          <cell r="A231" t="str">
            <v>roof</v>
          </cell>
          <cell r="K231" t="str">
            <v>natural, no roof, natural, thatch/palm leaf, natural, sod, rudimentary, rustic mat, rudimentary, palm/bamboo, rudimentary, wood planks, rudimentary, cardboard, finished, metal, finished, wood, finished, calamine/cement fiber, finsihed, ceramic tiles, finished, cement</v>
          </cell>
          <cell r="L231" t="str">
            <v>natural, no roof, natural, thatch/palm leaf, natural, sod, rudimentary, rustic mat, rudimentary, palm/bamboo, rudimentary, wood planks, rudimentary, cardboard, finished, metal, finished, wood, finished, calamine/cement fiber, finsihed, ceramic tiles, finished, cement</v>
          </cell>
          <cell r="M231" t="str">
            <v/>
          </cell>
        </row>
        <row r="232">
          <cell r="A232" t="str">
            <v>roof</v>
          </cell>
          <cell r="K232" t="str">
            <v>natural, no roof, natural, thatch/palm leaf, natural, sod, rudimentary, rustic mat, rudimentary, palm/bamboo, rudimentary, wood planks, rudimentary, cardboard, finished, metal, finished, wood, finished, calamine/cement fiber, finsihed, ceramic tiles, finished, cement, finished, roofing shingles</v>
          </cell>
          <cell r="L232" t="str">
            <v>natural, no roof, natural, thatch/palm leaf, natural, sod, rudimentary, rustic mat, rudimentary, palm/bamboo, rudimentary, wood planks, rudimentary, cardboard, finished, metal, finished, wood, finished, calamine/cement fiber, finsihed, ceramic tiles, finished, cement, finished, roofing shingles</v>
          </cell>
          <cell r="M232" t="str">
            <v/>
          </cell>
        </row>
        <row r="233">
          <cell r="A233" t="str">
            <v>roof</v>
          </cell>
          <cell r="K233" t="str">
            <v>natural, no roof, natural, thatch/palm leaf, natural, sod, rudimentary, rustic mat, rudimentary, palm/bamboo, rudimentary, wood planks, rudimentary, cardboard, finished, metal, finished, wood, finished, calamine/cement fiber, finsihed, ceramic tiles, finished, cement, finished, roofing shingles, other</v>
          </cell>
          <cell r="L233" t="str">
            <v>natural, no roof, natural, thatch/palm leaf, natural, sod, rudimentary, rustic mat, rudimentary, palm/bamboo, rudimentary, wood planks, rudimentary, cardboard, finished, metal, finished, wood, finished, calamine/cement fiber, finsihed, ceramic tiles, finished, cement, finished, roofing shingles, other</v>
          </cell>
          <cell r="M233" t="str">
            <v/>
          </cell>
        </row>
        <row r="234">
          <cell r="A234" t="str">
            <v>roof</v>
          </cell>
          <cell r="K234" t="str">
            <v>natural, no roof, natural, thatch/palm leaf, natural, sod, rudimentary, rustic mat, rudimentary, palm/bamboo, rudimentary, wood planks, rudimentary, cardboard, finished, metal, finished, wood, finished, calamine/cement fiber, finsihed, ceramic tiles, finished, cement, finished, roofing shingles, other, kuramba kupindura</v>
          </cell>
          <cell r="L234" t="str">
            <v>natural, no roof, natural, thatch/palm leaf, natural, sod, rudimentary, rustic mat, rudimentary, palm/bamboo, rudimentary, wood planks, rudimentary, cardboard, finished, metal, finished, wood, finished, calamine/cement fiber, finsihed, ceramic tiles, finished, cement, finished, roofing shingles, other, refuse</v>
          </cell>
          <cell r="M234" t="str">
            <v>Last</v>
          </cell>
        </row>
        <row r="235">
          <cell r="A235" t="str">
            <v>wall</v>
          </cell>
          <cell r="K235" t="str">
            <v>natural, no walls</v>
          </cell>
          <cell r="L235" t="str">
            <v>natural, no walls</v>
          </cell>
          <cell r="M235" t="str">
            <v/>
          </cell>
        </row>
        <row r="236">
          <cell r="A236" t="str">
            <v>wall</v>
          </cell>
          <cell r="K236" t="str">
            <v>natural, no walls, natural, cane/palm/trunks</v>
          </cell>
          <cell r="L236" t="str">
            <v>natural, no walls, natural, cane/palm/trunks</v>
          </cell>
          <cell r="M236" t="str">
            <v/>
          </cell>
        </row>
        <row r="237">
          <cell r="A237" t="str">
            <v>wall</v>
          </cell>
          <cell r="K237" t="str">
            <v>natural, no walls, natural, cane/palm/trunks, natural, dirt</v>
          </cell>
          <cell r="L237" t="str">
            <v>natural, no walls, natural, cane/palm/trunks, natural, dirt</v>
          </cell>
          <cell r="M237" t="str">
            <v/>
          </cell>
        </row>
        <row r="238">
          <cell r="A238" t="str">
            <v>wall</v>
          </cell>
          <cell r="K238" t="str">
            <v>natural, no walls, natural, cane/palm/trunks, natural, dirt, rudimentary, bamboo</v>
          </cell>
          <cell r="L238" t="str">
            <v>natural, no walls, natural, cane/palm/trunks, natural, dirt, rudimentary, bamboo</v>
          </cell>
          <cell r="M238" t="str">
            <v/>
          </cell>
        </row>
        <row r="239">
          <cell r="A239" t="str">
            <v>wall</v>
          </cell>
          <cell r="K239" t="str">
            <v>natural, no walls, natural, cane/palm/trunks, natural, dirt, rudimentary, bamboo, rudimentary, bamboo with mud</v>
          </cell>
          <cell r="L239" t="str">
            <v>natural, no walls, natural, cane/palm/trunks, natural, dirt, rudimentary, bamboo, rudimentary, bamboo with mud</v>
          </cell>
          <cell r="M239" t="str">
            <v/>
          </cell>
        </row>
        <row r="240">
          <cell r="A240" t="str">
            <v>wall</v>
          </cell>
          <cell r="K240" t="str">
            <v>natural, no walls, natural, cane/palm/trunks, natural, dirt, rudimentary, bamboo, rudimentary, bamboo with mud, rudimentary, stone with mud</v>
          </cell>
          <cell r="L240" t="str">
            <v>natural, no walls, natural, cane/palm/trunks, natural, dirt, rudimentary, bamboo, rudimentary, bamboo with mud, rudimentary, stone with mud</v>
          </cell>
          <cell r="M240" t="str">
            <v/>
          </cell>
        </row>
        <row r="241">
          <cell r="A241" t="str">
            <v>wall</v>
          </cell>
          <cell r="K241" t="str">
            <v>natural, no walls, natural, cane/palm/trunks, natural, dirt, rudimentary, bamboo, rudimentary, bamboo with mud, rudimentary, stone with mud, rudimentary, uncovered adobe</v>
          </cell>
          <cell r="L241" t="str">
            <v>natural, no walls, natural, cane/palm/trunks, natural, dirt, rudimentary, bamboo, rudimentary, bamboo with mud, rudimentary, stone with mud, rudimentary, uncovered adobe</v>
          </cell>
          <cell r="M241" t="str">
            <v/>
          </cell>
        </row>
        <row r="242">
          <cell r="A242" t="str">
            <v>wall</v>
          </cell>
          <cell r="K242" t="str">
            <v>natural, no walls, natural, cane/palm/trunks, natural, dirt, rudimentary, bamboo, rudimentary, bamboo with mud, rudimentary, stone with mud, rudimentary, uncovered adobe, rudimentary, plywood</v>
          </cell>
          <cell r="L242" t="str">
            <v>natural, no walls, natural, cane/palm/trunks, natural, dirt, rudimentary, bamboo, rudimentary, bamboo with mud, rudimentary, stone with mud, rudimentary, uncovered adobe, rudimentary, plywood</v>
          </cell>
          <cell r="M242" t="str">
            <v/>
          </cell>
        </row>
        <row r="243">
          <cell r="A243" t="str">
            <v>wall</v>
          </cell>
          <cell r="K243" t="str">
            <v>natural, no walls, natural, cane/palm/trunks, natural, dirt, rudimentary, bamboo, rudimentary, bamboo with mud, rudimentary, stone with mud, rudimentary, uncovered adobe, rudimentary, plywood, rudimentary, cardboard</v>
          </cell>
          <cell r="L243" t="str">
            <v>natural, no walls, natural, cane/palm/trunks, natural, dirt, rudimentary, bamboo, rudimentary, bamboo with mud, rudimentary, stone with mud, rudimentary, uncovered adobe, rudimentary, plywood, rudimentary, cardboard</v>
          </cell>
          <cell r="M243" t="str">
            <v/>
          </cell>
        </row>
        <row r="244">
          <cell r="A244" t="str">
            <v>wall</v>
          </cell>
          <cell r="K244" t="str">
            <v>natural, no walls, natural, cane/palm/trunks, natural, dirt, rudimentary, bamboo, rudimentary, bamboo with mud, rudimentary, stone with mud, rudimentary, uncovered adobe, rudimentary, plywood, rudimentary, cardboard, rudimentary, reused wood</v>
          </cell>
          <cell r="L244" t="str">
            <v>natural, no walls, natural, cane/palm/trunks, natural, dirt, rudimentary, bamboo, rudimentary, bamboo with mud, rudimentary, stone with mud, rudimentary, uncovered adobe, rudimentary, plywood, rudimentary, cardboard, rudimentary, reused wood</v>
          </cell>
          <cell r="M244" t="str">
            <v/>
          </cell>
        </row>
        <row r="245">
          <cell r="A245" t="str">
            <v>wall</v>
          </cell>
          <cell r="K245" t="str">
            <v>natural, no walls, natural, cane/palm/trunks, natural, dirt, rudimentary, bamboo, rudimentary, bamboo with mud, rudimentary, stone with mud, rudimentary, uncovered adobe, rudimentary, plywood, rudimentary, cardboard, rudimentary, reused wood, finished, cement</v>
          </cell>
          <cell r="L245" t="str">
            <v>natural, no walls, natural, cane/palm/trunks, natural, dirt, rudimentary, bamboo, rudimentary, bamboo with mud, rudimentary, stone with mud, rudimentary, uncovered adobe, rudimentary, plywood, rudimentary, cardboard, rudimentary, reused wood, finished, cement</v>
          </cell>
          <cell r="M245" t="str">
            <v/>
          </cell>
        </row>
        <row r="246">
          <cell r="A246" t="str">
            <v>wall</v>
          </cell>
          <cell r="K246" t="str">
            <v>natural, no walls, natural, cane/palm/trunks, natural, dirt, rudimentary, bamboo, rudimentary, bamboo with mud, rudimentary, stone with mud, rudimentary, uncovered adobe, rudimentary, plywood, rudimentary, cardboard, rudimentary, reused wood, finished, cement, finished, stone with lime/cement</v>
          </cell>
          <cell r="L246" t="str">
            <v>natural, no walls, natural, cane/palm/trunks, natural, dirt, rudimentary, bamboo, rudimentary, bamboo with mud, rudimentary, stone with mud, rudimentary, uncovered adobe, rudimentary, plywood, rudimentary, cardboard, rudimentary, reused wood, finished, cement, finished, stone with lime/cement</v>
          </cell>
          <cell r="M246" t="str">
            <v/>
          </cell>
        </row>
        <row r="247">
          <cell r="A247" t="str">
            <v>wall</v>
          </cell>
          <cell r="K247"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v>
          </cell>
          <cell r="L247"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v>
          </cell>
          <cell r="M247" t="str">
            <v/>
          </cell>
        </row>
        <row r="248">
          <cell r="A248" t="str">
            <v>wall</v>
          </cell>
          <cell r="K248"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v>
          </cell>
          <cell r="L248"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v>
          </cell>
          <cell r="M248" t="str">
            <v/>
          </cell>
        </row>
        <row r="249">
          <cell r="A249" t="str">
            <v>wall</v>
          </cell>
          <cell r="K249"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v>
          </cell>
          <cell r="L249"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v>
          </cell>
          <cell r="M249" t="str">
            <v/>
          </cell>
        </row>
        <row r="250">
          <cell r="A250" t="str">
            <v>wall</v>
          </cell>
          <cell r="K250"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 finished, wood planks/shingles</v>
          </cell>
          <cell r="L250"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 finished, wood planks/shingles</v>
          </cell>
          <cell r="M250" t="str">
            <v/>
          </cell>
        </row>
        <row r="251">
          <cell r="A251" t="str">
            <v>wall</v>
          </cell>
          <cell r="K251"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 finished, wood planks/shingles, other</v>
          </cell>
          <cell r="L251"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 finished, wood planks/shingles, other</v>
          </cell>
          <cell r="M251" t="str">
            <v/>
          </cell>
        </row>
        <row r="252">
          <cell r="A252" t="str">
            <v>wall</v>
          </cell>
          <cell r="K252"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 finished, wood planks/shingles, other, kuramba kupindura</v>
          </cell>
          <cell r="L252"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 finished, wood planks/shingles, other, refuse</v>
          </cell>
          <cell r="M252" t="str">
            <v>Last</v>
          </cell>
        </row>
        <row r="253">
          <cell r="A253" t="str">
            <v>month</v>
          </cell>
          <cell r="K253" t="str">
            <v>January</v>
          </cell>
          <cell r="L253" t="str">
            <v>January</v>
          </cell>
          <cell r="M253" t="str">
            <v/>
          </cell>
        </row>
        <row r="254">
          <cell r="A254" t="str">
            <v>month</v>
          </cell>
          <cell r="K254" t="str">
            <v>January, February</v>
          </cell>
          <cell r="L254" t="str">
            <v>January, February</v>
          </cell>
          <cell r="M254" t="str">
            <v/>
          </cell>
        </row>
        <row r="255">
          <cell r="A255" t="str">
            <v>month</v>
          </cell>
          <cell r="K255" t="str">
            <v>January, February, March</v>
          </cell>
          <cell r="L255" t="str">
            <v>January, February, March</v>
          </cell>
          <cell r="M255" t="str">
            <v/>
          </cell>
        </row>
        <row r="256">
          <cell r="A256" t="str">
            <v>month</v>
          </cell>
          <cell r="K256" t="str">
            <v>January, February, March, April</v>
          </cell>
          <cell r="L256" t="str">
            <v>January, February, March, April</v>
          </cell>
          <cell r="M256" t="str">
            <v/>
          </cell>
        </row>
        <row r="257">
          <cell r="A257" t="str">
            <v>month</v>
          </cell>
          <cell r="K257" t="str">
            <v>January, February, March, April, May</v>
          </cell>
          <cell r="L257" t="str">
            <v>January, February, March, April, May</v>
          </cell>
          <cell r="M257" t="str">
            <v/>
          </cell>
        </row>
        <row r="258">
          <cell r="A258" t="str">
            <v>month</v>
          </cell>
          <cell r="K258" t="str">
            <v>January, February, March, April, May, June</v>
          </cell>
          <cell r="L258" t="str">
            <v>January, February, March, April, May, June</v>
          </cell>
          <cell r="M258" t="str">
            <v/>
          </cell>
        </row>
        <row r="259">
          <cell r="A259" t="str">
            <v>month</v>
          </cell>
          <cell r="K259" t="str">
            <v>January, February, March, April, May, June, July</v>
          </cell>
          <cell r="L259" t="str">
            <v>January, February, March, April, May, June, July</v>
          </cell>
          <cell r="M259" t="str">
            <v/>
          </cell>
        </row>
        <row r="260">
          <cell r="A260" t="str">
            <v>month</v>
          </cell>
          <cell r="K260" t="str">
            <v>January, February, March, April, May, June, July, August</v>
          </cell>
          <cell r="L260" t="str">
            <v>January, February, March, April, May, June, July, August</v>
          </cell>
          <cell r="M260" t="str">
            <v/>
          </cell>
        </row>
        <row r="261">
          <cell r="A261" t="str">
            <v>month</v>
          </cell>
          <cell r="K261" t="str">
            <v>January, February, March, April, May, June, July, August, September</v>
          </cell>
          <cell r="L261" t="str">
            <v>January, February, March, April, May, June, July, August, September</v>
          </cell>
          <cell r="M261" t="str">
            <v/>
          </cell>
        </row>
        <row r="262">
          <cell r="A262" t="str">
            <v>month</v>
          </cell>
          <cell r="K262" t="str">
            <v>January, February, March, April, May, June, July, August, September, October</v>
          </cell>
          <cell r="L262" t="str">
            <v>January, February, March, April, May, June, July, August, September, October</v>
          </cell>
          <cell r="M262" t="str">
            <v/>
          </cell>
        </row>
        <row r="263">
          <cell r="A263" t="str">
            <v>month</v>
          </cell>
          <cell r="K263" t="str">
            <v>January, February, March, April, May, June, July, August, September, October, November</v>
          </cell>
          <cell r="L263" t="str">
            <v>January, February, March, April, May, June, July, August, September, October, November</v>
          </cell>
          <cell r="M263" t="str">
            <v/>
          </cell>
        </row>
        <row r="264">
          <cell r="A264" t="str">
            <v>month</v>
          </cell>
          <cell r="K264" t="str">
            <v>January, February, March, April, May, June, July, August, September, October, November, December</v>
          </cell>
          <cell r="L264" t="str">
            <v>January, February, March, April, May, June, July, August, September, October, November, December</v>
          </cell>
          <cell r="M264" t="str">
            <v/>
          </cell>
        </row>
        <row r="265">
          <cell r="A265" t="str">
            <v>month</v>
          </cell>
          <cell r="K265" t="str">
            <v>January, February, March, April, May, June, July, August, September, October, November, December, kuramba kupindura</v>
          </cell>
          <cell r="L265" t="str">
            <v>January, February, March, April, May, June, July, August, September, October, November, December, refuse</v>
          </cell>
          <cell r="M265" t="str">
            <v>Last</v>
          </cell>
        </row>
        <row r="266">
          <cell r="A266" t="str">
            <v>level</v>
          </cell>
          <cell r="K266" t="str">
            <v>primary</v>
          </cell>
          <cell r="L266" t="str">
            <v>primary</v>
          </cell>
          <cell r="M266" t="str">
            <v/>
          </cell>
        </row>
        <row r="267">
          <cell r="A267" t="str">
            <v>level</v>
          </cell>
          <cell r="K267" t="str">
            <v>primary, secondary</v>
          </cell>
          <cell r="L267" t="str">
            <v>primary, secondary</v>
          </cell>
          <cell r="M267" t="str">
            <v/>
          </cell>
        </row>
        <row r="268">
          <cell r="A268" t="str">
            <v>level</v>
          </cell>
          <cell r="K268" t="str">
            <v>primary, secondary, higher</v>
          </cell>
          <cell r="L268" t="str">
            <v>primary, secondary, higher</v>
          </cell>
          <cell r="M268" t="str">
            <v/>
          </cell>
        </row>
        <row r="269">
          <cell r="A269" t="str">
            <v>level</v>
          </cell>
          <cell r="K269" t="str">
            <v>primary, secondary, higher, kuramba kupindura</v>
          </cell>
          <cell r="L269" t="str">
            <v>primary, secondary, higher, refuse</v>
          </cell>
          <cell r="M269" t="str">
            <v>Last</v>
          </cell>
        </row>
        <row r="270">
          <cell r="A270" t="str">
            <v>read</v>
          </cell>
          <cell r="K270" t="str">
            <v>cannot read at all</v>
          </cell>
          <cell r="L270" t="str">
            <v>cannot read at all</v>
          </cell>
          <cell r="M270" t="str">
            <v/>
          </cell>
        </row>
        <row r="271">
          <cell r="A271" t="str">
            <v>read</v>
          </cell>
          <cell r="K271" t="str">
            <v>cannot read at all, able to read only part of the sentence</v>
          </cell>
          <cell r="L271" t="str">
            <v>cannot read at all, able to read only part of the sentence</v>
          </cell>
          <cell r="M271" t="str">
            <v/>
          </cell>
        </row>
        <row r="272">
          <cell r="A272" t="str">
            <v>read</v>
          </cell>
          <cell r="K272" t="str">
            <v>cannot read at all, able to read only part of the sentence, able to read the whole sentence</v>
          </cell>
          <cell r="L272" t="str">
            <v>cannot read at all, able to read only part of the sentence, able to read the whole sentence</v>
          </cell>
          <cell r="M272" t="str">
            <v/>
          </cell>
        </row>
        <row r="273">
          <cell r="A273" t="str">
            <v>read</v>
          </cell>
          <cell r="K273" t="str">
            <v>cannot read at all, able to read only part of the sentence, able to read the whole sentence, blind/visually impaired</v>
          </cell>
          <cell r="L273" t="str">
            <v>cannot read at all, able to read only part of the sentence, able to read the whole sentence, blind/visually impaired</v>
          </cell>
          <cell r="M273" t="str">
            <v/>
          </cell>
        </row>
        <row r="274">
          <cell r="A274" t="str">
            <v>read</v>
          </cell>
          <cell r="K274" t="str">
            <v>cannot read at all, able to read only part of the sentence, able to read the whole sentence, blind/visually impaired, kuramba kupindura</v>
          </cell>
          <cell r="L274" t="str">
            <v>cannot read at all, able to read only part of the sentence, able to read the whole sentence, blind/visually impaired, refuse</v>
          </cell>
          <cell r="M274" t="str">
            <v>Last</v>
          </cell>
        </row>
        <row r="275">
          <cell r="A275" t="str">
            <v>married</v>
          </cell>
          <cell r="K275" t="str">
            <v>yes, currently married</v>
          </cell>
          <cell r="L275" t="str">
            <v>yes, currently married</v>
          </cell>
          <cell r="M275" t="str">
            <v/>
          </cell>
        </row>
        <row r="276">
          <cell r="A276" t="str">
            <v>married</v>
          </cell>
          <cell r="K276" t="str">
            <v>yes, currently married, yes, living with someone</v>
          </cell>
          <cell r="L276" t="str">
            <v>yes, currently married, yes, living with someone</v>
          </cell>
          <cell r="M276" t="str">
            <v/>
          </cell>
        </row>
        <row r="277">
          <cell r="A277" t="str">
            <v>married</v>
          </cell>
          <cell r="K277" t="str">
            <v>yes, currently married, yes, living with someone, no, not in union</v>
          </cell>
          <cell r="L277" t="str">
            <v>yes, currently married, yes, living with someone, no, not in union</v>
          </cell>
          <cell r="M277" t="str">
            <v>Last</v>
          </cell>
        </row>
        <row r="278">
          <cell r="A278" t="str">
            <v>everMarried</v>
          </cell>
          <cell r="K278" t="str">
            <v>yes, formerly married</v>
          </cell>
          <cell r="L278" t="str">
            <v>yes, formerly married</v>
          </cell>
          <cell r="M278" t="str">
            <v/>
          </cell>
        </row>
        <row r="279">
          <cell r="A279" t="str">
            <v>everMarried</v>
          </cell>
          <cell r="K279" t="str">
            <v>yes, formerly married, yes, lived with someone</v>
          </cell>
          <cell r="L279" t="str">
            <v>yes, formerly married, yes, lived with someone</v>
          </cell>
          <cell r="M279" t="str">
            <v/>
          </cell>
        </row>
        <row r="280">
          <cell r="A280" t="str">
            <v>everMarried</v>
          </cell>
          <cell r="K280" t="str">
            <v>yes, formerly married, yes, lived with someone, no</v>
          </cell>
          <cell r="L280" t="str">
            <v>yes, formerly married, yes, lived with someone, no</v>
          </cell>
          <cell r="M280" t="str">
            <v>Last</v>
          </cell>
        </row>
        <row r="281">
          <cell r="A281" t="str">
            <v>marriedStatus</v>
          </cell>
          <cell r="K281" t="str">
            <v>widowed</v>
          </cell>
          <cell r="L281" t="str">
            <v>widowed</v>
          </cell>
          <cell r="M281" t="str">
            <v/>
          </cell>
        </row>
        <row r="282">
          <cell r="A282" t="str">
            <v>marriedStatus</v>
          </cell>
          <cell r="K282" t="str">
            <v>widowed, divorced</v>
          </cell>
          <cell r="L282" t="str">
            <v>widowed, divorced</v>
          </cell>
          <cell r="M282" t="str">
            <v/>
          </cell>
        </row>
        <row r="283">
          <cell r="A283" t="str">
            <v>marriedStatus</v>
          </cell>
          <cell r="K283" t="str">
            <v>widowed, divorced, separated</v>
          </cell>
          <cell r="L283" t="str">
            <v>widowed, divorced, separated</v>
          </cell>
          <cell r="M283" t="str">
            <v>Last</v>
          </cell>
        </row>
        <row r="284">
          <cell r="A284" t="str">
            <v>livingWhere</v>
          </cell>
          <cell r="K284" t="str">
            <v>living together</v>
          </cell>
          <cell r="L284" t="str">
            <v>living together</v>
          </cell>
          <cell r="M284" t="str">
            <v/>
          </cell>
        </row>
        <row r="285">
          <cell r="A285" t="str">
            <v>livingWhere</v>
          </cell>
          <cell r="K285" t="str">
            <v>living together, staying elsewhere</v>
          </cell>
          <cell r="L285" t="str">
            <v>living together, staying elsewhere</v>
          </cell>
          <cell r="M285" t="str">
            <v/>
          </cell>
        </row>
        <row r="286">
          <cell r="A286" t="str">
            <v>livingWhere</v>
          </cell>
          <cell r="K286" t="str">
            <v>living together, staying elsewhere, kuramba kupindura</v>
          </cell>
          <cell r="L286" t="str">
            <v>living together, staying elsewhere, refuse</v>
          </cell>
          <cell r="M286" t="str">
            <v>Last</v>
          </cell>
        </row>
        <row r="287">
          <cell r="A287" t="str">
            <v>decisions</v>
          </cell>
          <cell r="K287" t="str">
            <v>imi</v>
          </cell>
          <cell r="L287" t="str">
            <v>respondent</v>
          </cell>
          <cell r="M287" t="str">
            <v/>
          </cell>
        </row>
        <row r="288">
          <cell r="A288" t="str">
            <v>decisions</v>
          </cell>
          <cell r="K288" t="str">
            <v>imi, mumwe wenyu</v>
          </cell>
          <cell r="L288" t="str">
            <v>respondent, spouse/partner</v>
          </cell>
          <cell r="M288" t="str">
            <v/>
          </cell>
        </row>
        <row r="289">
          <cell r="A289" t="str">
            <v>decisions</v>
          </cell>
          <cell r="K289" t="str">
            <v>imi, mumwe wenyu, imi nemumwe wenyu pamwe chete</v>
          </cell>
          <cell r="L289" t="str">
            <v>respondent, spouse/partner, joint with spouse/partner</v>
          </cell>
          <cell r="M289" t="str">
            <v/>
          </cell>
        </row>
        <row r="290">
          <cell r="A290" t="str">
            <v>decisions</v>
          </cell>
          <cell r="K290" t="str">
            <v>imi, mumwe wenyu, imi nemumwe wenyu pamwe chete, mumwewo munhu</v>
          </cell>
          <cell r="L290" t="str">
            <v>respondent, spouse/partner, joint with spouse/partner, someone else</v>
          </cell>
          <cell r="M290" t="str">
            <v/>
          </cell>
        </row>
        <row r="291">
          <cell r="A291" t="str">
            <v>decisions</v>
          </cell>
          <cell r="K291" t="str">
            <v>imi, mumwe wenyu, imi nemumwe wenyu pamwe chete, mumwewo munhu, other</v>
          </cell>
          <cell r="L291" t="str">
            <v>respondent, spouse/partner, joint with spouse/partner, someone else, other</v>
          </cell>
          <cell r="M291" t="str">
            <v/>
          </cell>
        </row>
        <row r="292">
          <cell r="A292" t="str">
            <v>decisions</v>
          </cell>
          <cell r="K292" t="str">
            <v>imi, mumwe wenyu, imi nemumwe wenyu pamwe chete, mumwewo munhu, other, kuramba kupindura</v>
          </cell>
          <cell r="L292" t="str">
            <v>respondent, spouse/partner, joint with spouse/partner, someone else, other, refuse</v>
          </cell>
          <cell r="M292" t="str">
            <v>Last</v>
          </cell>
        </row>
        <row r="293">
          <cell r="A293" t="str">
            <v>girl</v>
          </cell>
          <cell r="K293" t="str">
            <v>boy</v>
          </cell>
          <cell r="L293" t="str">
            <v>boy</v>
          </cell>
          <cell r="M293" t="str">
            <v/>
          </cell>
        </row>
        <row r="294">
          <cell r="A294" t="str">
            <v>girl</v>
          </cell>
          <cell r="K294" t="str">
            <v>boy, girl</v>
          </cell>
          <cell r="L294" t="str">
            <v>boy, girl</v>
          </cell>
          <cell r="M294" t="str">
            <v>Last</v>
          </cell>
        </row>
        <row r="295">
          <cell r="A295" t="str">
            <v>relation</v>
          </cell>
          <cell r="K295" t="str">
            <v>biological parent</v>
          </cell>
          <cell r="L295" t="str">
            <v>biological parent</v>
          </cell>
          <cell r="M295" t="str">
            <v/>
          </cell>
        </row>
        <row r="296">
          <cell r="A296" t="str">
            <v>relation</v>
          </cell>
          <cell r="K296" t="str">
            <v>biological parent, step parent</v>
          </cell>
          <cell r="L296" t="str">
            <v>biological parent, step parent</v>
          </cell>
          <cell r="M296" t="str">
            <v/>
          </cell>
        </row>
        <row r="297">
          <cell r="A297" t="str">
            <v>relation</v>
          </cell>
          <cell r="K297" t="str">
            <v>biological parent, step parent, foster parent</v>
          </cell>
          <cell r="L297" t="str">
            <v>biological parent, step parent, foster parent</v>
          </cell>
          <cell r="M297" t="str">
            <v/>
          </cell>
        </row>
        <row r="298">
          <cell r="A298" t="str">
            <v>relation</v>
          </cell>
          <cell r="K298" t="str">
            <v>biological parent, step parent, foster parent, adopted parent</v>
          </cell>
          <cell r="L298" t="str">
            <v>biological parent, step parent, foster parent, adopted parent</v>
          </cell>
          <cell r="M298" t="str">
            <v/>
          </cell>
        </row>
        <row r="299">
          <cell r="A299" t="str">
            <v>relation</v>
          </cell>
          <cell r="K299" t="str">
            <v>biological parent, step parent, foster parent, adopted parent, grandparent</v>
          </cell>
          <cell r="L299" t="str">
            <v>biological parent, step parent, foster parent, adopted parent, grandparent</v>
          </cell>
          <cell r="M299" t="str">
            <v/>
          </cell>
        </row>
        <row r="300">
          <cell r="A300" t="str">
            <v>relation</v>
          </cell>
          <cell r="K300" t="str">
            <v>biological parent, step parent, foster parent, adopted parent, grandparent, sibling</v>
          </cell>
          <cell r="L300" t="str">
            <v>biological parent, step parent, foster parent, adopted parent, grandparent, sibling</v>
          </cell>
          <cell r="M300" t="str">
            <v/>
          </cell>
        </row>
        <row r="301">
          <cell r="A301" t="str">
            <v>relation</v>
          </cell>
          <cell r="K301" t="str">
            <v>biological parent, step parent, foster parent, adopted parent, grandparent, sibling, aunt/uncle</v>
          </cell>
          <cell r="L301" t="str">
            <v>biological parent, step parent, foster parent, adopted parent, grandparent, sibling, aunt/uncle</v>
          </cell>
          <cell r="M301" t="str">
            <v/>
          </cell>
        </row>
        <row r="302">
          <cell r="A302" t="str">
            <v>relation</v>
          </cell>
          <cell r="K302" t="str">
            <v>biological parent, step parent, foster parent, adopted parent, grandparent, sibling, aunt/uncle, other</v>
          </cell>
          <cell r="L302" t="str">
            <v>biological parent, step parent, foster parent, adopted parent, grandparent, sibling, aunt/uncle, other</v>
          </cell>
          <cell r="M302" t="str">
            <v>Last</v>
          </cell>
        </row>
        <row r="303">
          <cell r="A303" t="str">
            <v>whatKnows</v>
          </cell>
          <cell r="K303" t="str">
            <v>hongu, mwana anoziva</v>
          </cell>
          <cell r="L303" t="str">
            <v>yes, child knows</v>
          </cell>
          <cell r="M303" t="str">
            <v/>
          </cell>
        </row>
        <row r="304">
          <cell r="A304" t="str">
            <v>whatKnows</v>
          </cell>
          <cell r="K304" t="str">
            <v>hongu, mwana anoziva, kwete, mwana haazive</v>
          </cell>
          <cell r="L304" t="str">
            <v>yes, child knows, no, child does not know</v>
          </cell>
          <cell r="M304" t="str">
            <v/>
          </cell>
        </row>
        <row r="305">
          <cell r="A305" t="str">
            <v>whatKnows</v>
          </cell>
          <cell r="K305" t="str">
            <v>hongu, mwana anoziva, kwete, mwana haazive, mwana anogona kunge achiziva kana kufungidzira</v>
          </cell>
          <cell r="L305" t="str">
            <v>yes, child knows, no, child does not know, child might know or suspect</v>
          </cell>
          <cell r="M305" t="str">
            <v/>
          </cell>
        </row>
        <row r="306">
          <cell r="A306" t="str">
            <v>whatKnows</v>
          </cell>
          <cell r="K306" t="str">
            <v>hongu, mwana anoziva, kwete, mwana haazive, mwana anogona kunge achiziva kana kufungidzira, handizive</v>
          </cell>
          <cell r="L306" t="str">
            <v>yes, child knows, no, child does not know, child might know or suspect, dk</v>
          </cell>
          <cell r="M306" t="str">
            <v/>
          </cell>
        </row>
        <row r="307">
          <cell r="A307" t="str">
            <v>whatKnows</v>
          </cell>
          <cell r="K307" t="str">
            <v>hongu, mwana anoziva, kwete, mwana haazive, mwana anogona kunge achiziva kana kufungidzira, handizive, kuramba kupindura</v>
          </cell>
          <cell r="L307" t="str">
            <v>yes, child knows, no, child does not know, child might know or suspect, dk, refuse</v>
          </cell>
          <cell r="M307" t="str">
            <v>Last</v>
          </cell>
        </row>
        <row r="308">
          <cell r="A308" t="str">
            <v>howKnows</v>
          </cell>
          <cell r="K308" t="str">
            <v>kubva kwandiri</v>
          </cell>
          <cell r="L308" t="str">
            <v>from me</v>
          </cell>
          <cell r="M308" t="str">
            <v/>
          </cell>
        </row>
        <row r="309">
          <cell r="A309" t="str">
            <v>howKnows</v>
          </cell>
          <cell r="K309" t="str">
            <v>kubva kwandiri, kubva kune mumwe wemumhuri</v>
          </cell>
          <cell r="L309" t="str">
            <v>from me, from another family member</v>
          </cell>
          <cell r="M309" t="str">
            <v/>
          </cell>
        </row>
        <row r="310">
          <cell r="A310" t="str">
            <v>howKnows</v>
          </cell>
          <cell r="K310" t="str">
            <v>kubva kwandiri, kubva kune mumwe wemumhuri, kubva kumushandi weutano</v>
          </cell>
          <cell r="L310" t="str">
            <v>from me, from another family member, from a health worker</v>
          </cell>
          <cell r="M310" t="str">
            <v/>
          </cell>
        </row>
        <row r="311">
          <cell r="A311" t="str">
            <v>howKnows</v>
          </cell>
          <cell r="K311" t="str">
            <v>kubva kwandiri, kubva kune mumwe wemumhuri, kubva kumushandi weutano, kubva kumudzidzisi</v>
          </cell>
          <cell r="L311" t="str">
            <v>from me, from another family member, from a health worker, from a teacher</v>
          </cell>
          <cell r="M311" t="str">
            <v/>
          </cell>
        </row>
        <row r="312">
          <cell r="A312" t="str">
            <v>howKnows</v>
          </cell>
          <cell r="K312" t="str">
            <v>kubva kwandiri, kubva kune mumwe wemumhuri, kubva kumushandi weutano, kubva kumudzidzisi, kubva kune mumwewo</v>
          </cell>
          <cell r="L312" t="str">
            <v>from me, from another family member, from a health worker, from a teacher, from someone else</v>
          </cell>
          <cell r="M312" t="str">
            <v/>
          </cell>
        </row>
        <row r="313">
          <cell r="A313" t="str">
            <v>howKnows</v>
          </cell>
          <cell r="K313" t="str">
            <v>kubva kwandiri, kubva kune mumwe wemumhuri, kubva kumushandi weutano, kubva kumudzidzisi, kubva kune mumwewo, kuramba kupindura</v>
          </cell>
          <cell r="L313" t="str">
            <v>from me, from another family member, from a health worker, from a teacher, from someone else, refuse</v>
          </cell>
          <cell r="M313" t="str">
            <v>Last</v>
          </cell>
        </row>
        <row r="314">
          <cell r="A314" t="str">
            <v>ageLearned</v>
          </cell>
          <cell r="K314">
            <v>16</v>
          </cell>
          <cell r="L314">
            <v>16</v>
          </cell>
          <cell r="M314" t="str">
            <v/>
          </cell>
        </row>
        <row r="315">
          <cell r="A315" t="str">
            <v>ageLearned</v>
          </cell>
          <cell r="K315" t="str">
            <v>16, 15</v>
          </cell>
          <cell r="L315" t="str">
            <v>16, 15</v>
          </cell>
          <cell r="M315" t="str">
            <v/>
          </cell>
        </row>
        <row r="316">
          <cell r="A316" t="str">
            <v>ageLearned</v>
          </cell>
          <cell r="K316" t="str">
            <v>16, 15, 14</v>
          </cell>
          <cell r="L316" t="str">
            <v>16, 15, 14</v>
          </cell>
          <cell r="M316" t="str">
            <v/>
          </cell>
        </row>
        <row r="317">
          <cell r="A317" t="str">
            <v>ageLearned</v>
          </cell>
          <cell r="K317" t="str">
            <v>16, 15, 14, 13</v>
          </cell>
          <cell r="L317" t="str">
            <v>16, 15, 14, 13</v>
          </cell>
          <cell r="M317" t="str">
            <v/>
          </cell>
        </row>
        <row r="318">
          <cell r="A318" t="str">
            <v>ageLearned</v>
          </cell>
          <cell r="K318" t="str">
            <v>16, 15, 14, 13, 12</v>
          </cell>
          <cell r="L318" t="str">
            <v>16, 15, 14, 13, 12</v>
          </cell>
          <cell r="M318" t="str">
            <v/>
          </cell>
        </row>
        <row r="319">
          <cell r="A319" t="str">
            <v>ageLearned</v>
          </cell>
          <cell r="K319" t="str">
            <v>16, 15, 14, 13, 12, 11</v>
          </cell>
          <cell r="L319" t="str">
            <v>16, 15, 14, 13, 12, 11</v>
          </cell>
          <cell r="M319" t="str">
            <v/>
          </cell>
        </row>
        <row r="320">
          <cell r="A320" t="str">
            <v>ageLearned</v>
          </cell>
          <cell r="K320" t="str">
            <v>16, 15, 14, 13, 12, 11, 10</v>
          </cell>
          <cell r="L320" t="str">
            <v>16, 15, 14, 13, 12, 11, 10</v>
          </cell>
          <cell r="M320" t="str">
            <v/>
          </cell>
        </row>
        <row r="321">
          <cell r="A321" t="str">
            <v>ageLearned</v>
          </cell>
          <cell r="K321" t="str">
            <v>16, 15, 14, 13, 12, 11, 10, 9</v>
          </cell>
          <cell r="L321" t="str">
            <v>16, 15, 14, 13, 12, 11, 10, 9</v>
          </cell>
          <cell r="M321" t="str">
            <v/>
          </cell>
        </row>
        <row r="322">
          <cell r="A322" t="str">
            <v>ageLearned</v>
          </cell>
          <cell r="K322" t="str">
            <v>16, 15, 14, 13, 12, 11, 10, 9, 8</v>
          </cell>
          <cell r="L322" t="str">
            <v>16, 15, 14, 13, 12, 11, 10, 9, 8</v>
          </cell>
          <cell r="M322" t="str">
            <v/>
          </cell>
        </row>
        <row r="323">
          <cell r="A323" t="str">
            <v>ageLearned</v>
          </cell>
          <cell r="K323" t="str">
            <v>16, 15, 14, 13, 12, 11, 10, 9, 8, 7</v>
          </cell>
          <cell r="L323" t="str">
            <v>16, 15, 14, 13, 12, 11, 10, 9, 8, 7</v>
          </cell>
          <cell r="M323" t="str">
            <v/>
          </cell>
        </row>
        <row r="324">
          <cell r="A324" t="str">
            <v>ageLearned</v>
          </cell>
          <cell r="K324" t="str">
            <v>16, 15, 14, 13, 12, 11, 10, 9, 8, 7, 6</v>
          </cell>
          <cell r="L324" t="str">
            <v>16, 15, 14, 13, 12, 11, 10, 9, 8, 7, 6</v>
          </cell>
          <cell r="M324" t="str">
            <v/>
          </cell>
        </row>
        <row r="325">
          <cell r="A325" t="str">
            <v>ageLearned</v>
          </cell>
          <cell r="K325" t="str">
            <v>16, 15, 14, 13, 12, 11, 10, 9, 8, 7, 6, 5</v>
          </cell>
          <cell r="L325" t="str">
            <v>16, 15, 14, 13, 12, 11, 10, 9, 8, 7, 6, 5</v>
          </cell>
          <cell r="M325" t="str">
            <v/>
          </cell>
        </row>
        <row r="326">
          <cell r="A326" t="str">
            <v>ageLearned</v>
          </cell>
          <cell r="K326" t="str">
            <v>16, 15, 14, 13, 12, 11, 10, 9, 8, 7, 6, 5, dk</v>
          </cell>
          <cell r="L326" t="str">
            <v>16, 15, 14, 13, 12, 11, 10, 9, 8, 7, 6, 5, dk</v>
          </cell>
          <cell r="M326" t="str">
            <v>Last</v>
          </cell>
        </row>
        <row r="327">
          <cell r="A327" t="str">
            <v>schoolComp</v>
          </cell>
          <cell r="K327" t="str">
            <v>none</v>
          </cell>
          <cell r="L327" t="str">
            <v>none</v>
          </cell>
          <cell r="M327" t="str">
            <v/>
          </cell>
        </row>
        <row r="328">
          <cell r="A328" t="str">
            <v>schoolComp</v>
          </cell>
          <cell r="K328" t="str">
            <v>none, 1</v>
          </cell>
          <cell r="L328" t="str">
            <v>none, 1</v>
          </cell>
          <cell r="M328" t="str">
            <v/>
          </cell>
        </row>
        <row r="329">
          <cell r="A329" t="str">
            <v>schoolComp</v>
          </cell>
          <cell r="K329" t="str">
            <v>none, 1, 2</v>
          </cell>
          <cell r="L329" t="str">
            <v>none, 1, 2</v>
          </cell>
          <cell r="M329" t="str">
            <v/>
          </cell>
        </row>
        <row r="330">
          <cell r="A330" t="str">
            <v>schoolComp</v>
          </cell>
          <cell r="K330" t="str">
            <v>none, 1, 2, 3</v>
          </cell>
          <cell r="L330" t="str">
            <v>none, 1, 2, 3</v>
          </cell>
          <cell r="M330" t="str">
            <v/>
          </cell>
        </row>
        <row r="331">
          <cell r="A331" t="str">
            <v>schoolComp</v>
          </cell>
          <cell r="K331" t="str">
            <v>none, 1, 2, 3, 4</v>
          </cell>
          <cell r="L331" t="str">
            <v>none, 1, 2, 3, 4</v>
          </cell>
          <cell r="M331" t="str">
            <v/>
          </cell>
        </row>
        <row r="332">
          <cell r="A332" t="str">
            <v>schoolComp</v>
          </cell>
          <cell r="K332" t="str">
            <v>none, 1, 2, 3, 4, 5</v>
          </cell>
          <cell r="L332" t="str">
            <v>none, 1, 2, 3, 4, 5</v>
          </cell>
          <cell r="M332" t="str">
            <v/>
          </cell>
        </row>
        <row r="333">
          <cell r="A333" t="str">
            <v>schoolComp</v>
          </cell>
          <cell r="K333" t="str">
            <v>none, 1, 2, 3, 4, 5, 6</v>
          </cell>
          <cell r="L333" t="str">
            <v>none, 1, 2, 3, 4, 5, 6</v>
          </cell>
          <cell r="M333" t="str">
            <v/>
          </cell>
        </row>
        <row r="334">
          <cell r="A334" t="str">
            <v>schoolComp</v>
          </cell>
          <cell r="K334" t="str">
            <v>none, 1, 2, 3, 4, 5, 6, 7</v>
          </cell>
          <cell r="L334" t="str">
            <v>none, 1, 2, 3, 4, 5, 6, 7</v>
          </cell>
          <cell r="M334" t="str">
            <v/>
          </cell>
        </row>
        <row r="335">
          <cell r="A335" t="str">
            <v>schoolComp</v>
          </cell>
          <cell r="K335" t="str">
            <v>none, 1, 2, 3, 4, 5, 6, 7, O1</v>
          </cell>
          <cell r="L335" t="str">
            <v>none, 1, 2, 3, 4, 5, 6, 7, O1</v>
          </cell>
          <cell r="M335" t="str">
            <v/>
          </cell>
        </row>
        <row r="336">
          <cell r="A336" t="str">
            <v>schoolComp</v>
          </cell>
          <cell r="K336" t="str">
            <v>none, 1, 2, 3, 4, 5, 6, 7, O1, O2</v>
          </cell>
          <cell r="L336" t="str">
            <v>none, 1, 2, 3, 4, 5, 6, 7, O1, O2</v>
          </cell>
          <cell r="M336" t="str">
            <v/>
          </cell>
        </row>
        <row r="337">
          <cell r="A337" t="str">
            <v>schoolComp</v>
          </cell>
          <cell r="K337" t="str">
            <v>none, 1, 2, 3, 4, 5, 6, 7, O1, O2, O3</v>
          </cell>
          <cell r="L337" t="str">
            <v>none, 1, 2, 3, 4, 5, 6, 7, O1, O2, O3</v>
          </cell>
          <cell r="M337" t="str">
            <v/>
          </cell>
        </row>
        <row r="338">
          <cell r="A338" t="str">
            <v>schoolComp</v>
          </cell>
          <cell r="K338" t="str">
            <v>none, 1, 2, 3, 4, 5, 6, 7, O1, O2, O3, O4</v>
          </cell>
          <cell r="L338" t="str">
            <v>none, 1, 2, 3, 4, 5, 6, 7, O1, O2, O3, O4</v>
          </cell>
          <cell r="M338" t="str">
            <v/>
          </cell>
        </row>
        <row r="339">
          <cell r="A339" t="str">
            <v>schoolComp</v>
          </cell>
          <cell r="K339" t="str">
            <v>none, 1, 2, 3, 4, 5, 6, 7, O1, O2, O3, O4, A1</v>
          </cell>
          <cell r="L339" t="str">
            <v>none, 1, 2, 3, 4, 5, 6, 7, O1, O2, O3, O4, A1</v>
          </cell>
          <cell r="M339" t="str">
            <v/>
          </cell>
        </row>
        <row r="340">
          <cell r="A340" t="str">
            <v>schoolComp</v>
          </cell>
          <cell r="K340" t="str">
            <v>none, 1, 2, 3, 4, 5, 6, 7, O1, O2, O3, O4, A1, A2</v>
          </cell>
          <cell r="L340" t="str">
            <v>none, 1, 2, 3, 4, 5, 6, 7, O1, O2, O3, O4, A1, A2</v>
          </cell>
          <cell r="M340" t="str">
            <v>Last</v>
          </cell>
        </row>
        <row r="341">
          <cell r="A341" t="str">
            <v>schoolComp2</v>
          </cell>
          <cell r="K341" t="str">
            <v>none</v>
          </cell>
          <cell r="L341" t="str">
            <v>none</v>
          </cell>
          <cell r="M341" t="str">
            <v/>
          </cell>
        </row>
        <row r="342">
          <cell r="A342" t="str">
            <v>schoolComp2</v>
          </cell>
          <cell r="K342" t="str">
            <v>none, 1</v>
          </cell>
          <cell r="L342" t="str">
            <v>none, 1</v>
          </cell>
          <cell r="M342" t="str">
            <v/>
          </cell>
        </row>
        <row r="343">
          <cell r="A343" t="str">
            <v>schoolComp2</v>
          </cell>
          <cell r="K343" t="str">
            <v>none, 1, 2</v>
          </cell>
          <cell r="L343" t="str">
            <v>none, 1, 2</v>
          </cell>
          <cell r="M343" t="str">
            <v/>
          </cell>
        </row>
        <row r="344">
          <cell r="A344" t="str">
            <v>schoolComp2</v>
          </cell>
          <cell r="K344" t="str">
            <v>none, 1, 2, 3</v>
          </cell>
          <cell r="L344" t="str">
            <v>none, 1, 2, 3</v>
          </cell>
          <cell r="M344" t="str">
            <v/>
          </cell>
        </row>
        <row r="345">
          <cell r="A345" t="str">
            <v>schoolComp2</v>
          </cell>
          <cell r="K345" t="str">
            <v>none, 1, 2, 3, 4</v>
          </cell>
          <cell r="L345" t="str">
            <v>none, 1, 2, 3, 4</v>
          </cell>
          <cell r="M345" t="str">
            <v/>
          </cell>
        </row>
        <row r="346">
          <cell r="A346" t="str">
            <v>schoolComp2</v>
          </cell>
          <cell r="K346" t="str">
            <v>none, 1, 2, 3, 4, 5</v>
          </cell>
          <cell r="L346" t="str">
            <v>none, 1, 2, 3, 4, 5</v>
          </cell>
          <cell r="M346" t="str">
            <v/>
          </cell>
        </row>
        <row r="347">
          <cell r="A347" t="str">
            <v>schoolComp2</v>
          </cell>
          <cell r="K347" t="str">
            <v>none, 1, 2, 3, 4, 5, 6</v>
          </cell>
          <cell r="L347" t="str">
            <v>none, 1, 2, 3, 4, 5, 6</v>
          </cell>
          <cell r="M347" t="str">
            <v/>
          </cell>
        </row>
        <row r="348">
          <cell r="A348" t="str">
            <v>schoolComp2</v>
          </cell>
          <cell r="K348" t="str">
            <v>none, 1, 2, 3, 4, 5, 6, 7</v>
          </cell>
          <cell r="L348" t="str">
            <v>none, 1, 2, 3, 4, 5, 6, 7</v>
          </cell>
          <cell r="M348" t="str">
            <v/>
          </cell>
        </row>
        <row r="349">
          <cell r="A349" t="str">
            <v>schoolComp2</v>
          </cell>
          <cell r="K349" t="str">
            <v>none, 1, 2, 3, 4, 5, 6, 7, O1</v>
          </cell>
          <cell r="L349" t="str">
            <v>none, 1, 2, 3, 4, 5, 6, 7, O1</v>
          </cell>
          <cell r="M349" t="str">
            <v/>
          </cell>
        </row>
        <row r="350">
          <cell r="A350" t="str">
            <v>schoolComp2</v>
          </cell>
          <cell r="K350" t="str">
            <v>none, 1, 2, 3, 4, 5, 6, 7, O1, O2</v>
          </cell>
          <cell r="L350" t="str">
            <v>none, 1, 2, 3, 4, 5, 6, 7, O1, O2</v>
          </cell>
          <cell r="M350" t="str">
            <v/>
          </cell>
        </row>
        <row r="351">
          <cell r="A351" t="str">
            <v>schoolComp2</v>
          </cell>
          <cell r="K351" t="str">
            <v>none, 1, 2, 3, 4, 5, 6, 7, O1, O2, O3</v>
          </cell>
          <cell r="L351" t="str">
            <v>none, 1, 2, 3, 4, 5, 6, 7, O1, O2, O3</v>
          </cell>
          <cell r="M351" t="str">
            <v/>
          </cell>
        </row>
        <row r="352">
          <cell r="A352" t="str">
            <v>schoolComp2</v>
          </cell>
          <cell r="K352" t="str">
            <v>none, 1, 2, 3, 4, 5, 6, 7, O1, O2, O3, O4</v>
          </cell>
          <cell r="L352" t="str">
            <v>none, 1, 2, 3, 4, 5, 6, 7, O1, O2, O3, O4</v>
          </cell>
          <cell r="M352" t="str">
            <v/>
          </cell>
        </row>
        <row r="353">
          <cell r="A353" t="str">
            <v>schoolComp2</v>
          </cell>
          <cell r="K353" t="str">
            <v>none, 1, 2, 3, 4, 5, 6, 7, O1, O2, O3, O4, A1</v>
          </cell>
          <cell r="L353" t="str">
            <v>none, 1, 2, 3, 4, 5, 6, 7, O1, O2, O3, O4, A1</v>
          </cell>
          <cell r="M353" t="str">
            <v/>
          </cell>
        </row>
        <row r="354">
          <cell r="A354" t="str">
            <v>schoolComp2</v>
          </cell>
          <cell r="K354" t="str">
            <v>none, 1, 2, 3, 4, 5, 6, 7, O1, O2, O3, O4, A1, A2</v>
          </cell>
          <cell r="L354" t="str">
            <v>none, 1, 2, 3, 4, 5, 6, 7, O1, O2, O3, O4, A1, A2</v>
          </cell>
          <cell r="M354" t="str">
            <v/>
          </cell>
        </row>
        <row r="355">
          <cell r="A355" t="str">
            <v>schoolComp2</v>
          </cell>
          <cell r="K355" t="str">
            <v>none, 1, 2, 3, 4, 5, 6, 7, O1, O2, O3, O4, A1, A2, technical after O level</v>
          </cell>
          <cell r="L355" t="str">
            <v>none, 1, 2, 3, 4, 5, 6, 7, O1, O2, O3, O4, A1, A2, technical after O level</v>
          </cell>
          <cell r="M355" t="str">
            <v/>
          </cell>
        </row>
        <row r="356">
          <cell r="A356" t="str">
            <v>schoolComp2</v>
          </cell>
          <cell r="K356" t="str">
            <v>none, 1, 2, 3, 4, 5, 6, 7, O1, O2, O3, O4, A1, A2, technical after O level, technical after A level</v>
          </cell>
          <cell r="L356" t="str">
            <v>none, 1, 2, 3, 4, 5, 6, 7, O1, O2, O3, O4, A1, A2, technical after O level, technical after A level</v>
          </cell>
          <cell r="M356" t="str">
            <v/>
          </cell>
        </row>
        <row r="357">
          <cell r="A357" t="str">
            <v>schoolComp2</v>
          </cell>
          <cell r="K357" t="str">
            <v>none, 1, 2, 3, 4, 5, 6, 7, O1, O2, O3, O4, A1, A2, technical after O level, technical after A level, higher, 1 year</v>
          </cell>
          <cell r="L357" t="str">
            <v>none, 1, 2, 3, 4, 5, 6, 7, O1, O2, O3, O4, A1, A2, technical after O level, technical after A level, higher, 1 year</v>
          </cell>
          <cell r="M357" t="str">
            <v/>
          </cell>
        </row>
        <row r="358">
          <cell r="A358" t="str">
            <v>schoolComp2</v>
          </cell>
          <cell r="K358" t="str">
            <v>none, 1, 2, 3, 4, 5, 6, 7, O1, O2, O3, O4, A1, A2, technical after O level, technical after A level, higher, 1 year, higher, 2 years</v>
          </cell>
          <cell r="L358" t="str">
            <v>none, 1, 2, 3, 4, 5, 6, 7, O1, O2, O3, O4, A1, A2, technical after O level, technical after A level, higher, 1 year, higher, 2 years</v>
          </cell>
          <cell r="M358" t="str">
            <v/>
          </cell>
        </row>
        <row r="359">
          <cell r="A359" t="str">
            <v>schoolComp2</v>
          </cell>
          <cell r="K359" t="str">
            <v>none, 1, 2, 3, 4, 5, 6, 7, O1, O2, O3, O4, A1, A2, technical after O level, technical after A level, higher, 1 year, higher, 2 years, higher, 3 years</v>
          </cell>
          <cell r="L359" t="str">
            <v>none, 1, 2, 3, 4, 5, 6, 7, O1, O2, O3, O4, A1, A2, technical after O level, technical after A level, higher, 1 year, higher, 2 years, higher, 3 years</v>
          </cell>
          <cell r="M359" t="str">
            <v/>
          </cell>
        </row>
        <row r="360">
          <cell r="A360" t="str">
            <v>schoolComp2</v>
          </cell>
          <cell r="K360" t="str">
            <v>none, 1, 2, 3, 4, 5, 6, 7, O1, O2, O3, O4, A1, A2, technical after O level, technical after A level, higher, 1 year, higher, 2 years, higher, 3 years, higher, 4 years</v>
          </cell>
          <cell r="L360" t="str">
            <v>none, 1, 2, 3, 4, 5, 6, 7, O1, O2, O3, O4, A1, A2, technical after O level, technical after A level, higher, 1 year, higher, 2 years, higher, 3 years, higher, 4 years</v>
          </cell>
          <cell r="M360" t="str">
            <v/>
          </cell>
        </row>
        <row r="361">
          <cell r="A361" t="str">
            <v>schoolComp2</v>
          </cell>
          <cell r="K361" t="str">
            <v>none, 1, 2, 3, 4, 5, 6, 7, O1, O2, O3, O4, A1, A2, technical after O level, technical after A level, higher, 1 year, higher, 2 years, higher, 3 years, higher, 4 years, higher, more than 4 years</v>
          </cell>
          <cell r="L361" t="str">
            <v>none, 1, 2, 3, 4, 5, 6, 7, O1, O2, O3, O4, A1, A2, technical after O level, technical after A level, higher, 1 year, higher, 2 years, higher, 3 years, higher, 4 years, higher, more than 4 years</v>
          </cell>
          <cell r="M361" t="str">
            <v>Last</v>
          </cell>
        </row>
        <row r="362">
          <cell r="A362" t="str">
            <v>process</v>
          </cell>
          <cell r="K362" t="str">
            <v>kungoitika kamwechete zvotopfuura</v>
          </cell>
          <cell r="L362" t="str">
            <v>one time event</v>
          </cell>
          <cell r="M362" t="str">
            <v/>
          </cell>
        </row>
        <row r="363">
          <cell r="A363" t="str">
            <v>process</v>
          </cell>
          <cell r="K363" t="str">
            <v>kungoitika kamwechete zvotopfuura, kuitika zvishoma nezvishoma kwechinguva</v>
          </cell>
          <cell r="L363" t="str">
            <v>one time event, unfolded over time</v>
          </cell>
          <cell r="M363" t="str">
            <v/>
          </cell>
        </row>
        <row r="364">
          <cell r="A364" t="str">
            <v>process</v>
          </cell>
          <cell r="K364" t="str">
            <v>kungoitika kamwechete zvotopfuura, kuitika zvishoma nezvishoma kwechinguva, handizive</v>
          </cell>
          <cell r="L364" t="str">
            <v>one time event, unfolded over time, dk</v>
          </cell>
          <cell r="M364" t="str">
            <v>Last</v>
          </cell>
        </row>
        <row r="365">
          <cell r="A365" t="str">
            <v>disclosureDay</v>
          </cell>
          <cell r="K365" t="str">
            <v>zuva iroro risati rasvika</v>
          </cell>
          <cell r="L365" t="str">
            <v>before day</v>
          </cell>
          <cell r="M365" t="str">
            <v/>
          </cell>
        </row>
        <row r="366">
          <cell r="A366" t="str">
            <v>disclosureDay</v>
          </cell>
          <cell r="K366" t="str">
            <v>zuva iroro risati rasvika, zuva racho</v>
          </cell>
          <cell r="L366" t="str">
            <v>before day, on day</v>
          </cell>
          <cell r="M366" t="str">
            <v/>
          </cell>
        </row>
        <row r="367">
          <cell r="A367" t="str">
            <v>disclosureDay</v>
          </cell>
          <cell r="K367" t="str">
            <v>zuva iroro risati rasvika, zuva racho, zuva racho radarika</v>
          </cell>
          <cell r="L367" t="str">
            <v>before day, on day, after day</v>
          </cell>
          <cell r="M367" t="str">
            <v/>
          </cell>
        </row>
        <row r="368">
          <cell r="A368" t="str">
            <v>disclosureDay</v>
          </cell>
          <cell r="K368" t="str">
            <v>zuva iroro risati rasvika, zuva racho, zuva racho radarika, handizive</v>
          </cell>
          <cell r="L368" t="str">
            <v>before day, on day, after day, dk</v>
          </cell>
          <cell r="M368" t="str">
            <v>Last</v>
          </cell>
        </row>
        <row r="369">
          <cell r="A369" t="str">
            <v>disclosureExperience</v>
          </cell>
          <cell r="K369" t="str">
            <v>kwainge kwakaipisisa</v>
          </cell>
          <cell r="L369" t="str">
            <v>very bad</v>
          </cell>
          <cell r="M369" t="str">
            <v/>
          </cell>
        </row>
        <row r="370">
          <cell r="A370" t="str">
            <v>disclosureExperience</v>
          </cell>
          <cell r="K370" t="str">
            <v>kwainge kwakaipisisa, kwainge kwakaipawo</v>
          </cell>
          <cell r="L370" t="str">
            <v>very bad, somewhat bad</v>
          </cell>
          <cell r="M370" t="str">
            <v/>
          </cell>
        </row>
        <row r="371">
          <cell r="A371" t="str">
            <v>disclosureExperience</v>
          </cell>
          <cell r="K371" t="str">
            <v>kwainge kwakaipisisa, kwainge kwakaipawo, kwainge kwakanakawo</v>
          </cell>
          <cell r="L371" t="str">
            <v>very bad, somewhat bad, somewhat good</v>
          </cell>
          <cell r="M371" t="str">
            <v/>
          </cell>
        </row>
        <row r="372">
          <cell r="A372" t="str">
            <v>disclosureExperience</v>
          </cell>
          <cell r="K372" t="str">
            <v>kwainge kwakaipisisa, kwainge kwakaipawo, kwainge kwakanakawo, kwainge kwakanakisisa</v>
          </cell>
          <cell r="L372" t="str">
            <v>very bad, somewhat bad, somewhat good, very good</v>
          </cell>
          <cell r="M372" t="str">
            <v/>
          </cell>
        </row>
        <row r="373">
          <cell r="A373" t="str">
            <v>disclosureExperience</v>
          </cell>
          <cell r="K373" t="str">
            <v>kwainge kwakaipisisa, kwainge kwakaipawo, kwainge kwakanakawo, kwainge kwakanakisisa, handizive</v>
          </cell>
          <cell r="L373" t="str">
            <v>very bad, somewhat bad, somewhat good, very good, dk</v>
          </cell>
          <cell r="M373" t="str">
            <v>Last</v>
          </cell>
        </row>
        <row r="374">
          <cell r="A374" t="str">
            <v>reaction</v>
          </cell>
          <cell r="K374" t="str">
            <v>zvakanyanya</v>
          </cell>
          <cell r="L374" t="str">
            <v>a lot</v>
          </cell>
          <cell r="M374" t="str">
            <v/>
          </cell>
        </row>
        <row r="375">
          <cell r="A375" t="str">
            <v>reaction</v>
          </cell>
          <cell r="K375" t="str">
            <v>zvakanyanya, zvakanyanyawo</v>
          </cell>
          <cell r="L375" t="str">
            <v>a lot, somewhat</v>
          </cell>
          <cell r="M375" t="str">
            <v/>
          </cell>
        </row>
        <row r="376">
          <cell r="A376" t="str">
            <v>reaction</v>
          </cell>
          <cell r="K376" t="str">
            <v>zvakanyanya, zvakanyanyawo, zvisina kunyanya</v>
          </cell>
          <cell r="L376" t="str">
            <v>a lot, somewhat, not very much</v>
          </cell>
          <cell r="M376" t="str">
            <v/>
          </cell>
        </row>
        <row r="377">
          <cell r="A377" t="str">
            <v>reaction</v>
          </cell>
          <cell r="K377" t="str">
            <v>zvakanyanya, zvakanyanyawo, zvisina kunyanya, kwete zvachose</v>
          </cell>
          <cell r="L377" t="str">
            <v>a lot, somewhat, not very much, not at all</v>
          </cell>
          <cell r="M377" t="str">
            <v/>
          </cell>
        </row>
        <row r="378">
          <cell r="A378" t="str">
            <v>reaction</v>
          </cell>
          <cell r="K378" t="str">
            <v>zvakanyanya, zvakanyanyawo, zvisina kunyanya, kwete zvachose, handizive</v>
          </cell>
          <cell r="L378" t="str">
            <v>a lot, somewhat, not very much, not at all, dk</v>
          </cell>
          <cell r="M378" t="str">
            <v>Last</v>
          </cell>
        </row>
        <row r="379">
          <cell r="A379" t="str">
            <v>reactionTime</v>
          </cell>
          <cell r="K379" t="str">
            <v>kasingasvike zuva rimwe chete</v>
          </cell>
          <cell r="L379" t="str">
            <v>less than one day</v>
          </cell>
          <cell r="M379" t="str">
            <v/>
          </cell>
        </row>
        <row r="380">
          <cell r="A380" t="str">
            <v>reactionTime</v>
          </cell>
          <cell r="K380" t="str">
            <v>kasingasvike zuva rimwe chete, zuva rimwe kana mazuva maviri</v>
          </cell>
          <cell r="L380" t="str">
            <v>less than one day, 1-2 days</v>
          </cell>
          <cell r="M380" t="str">
            <v/>
          </cell>
        </row>
        <row r="381">
          <cell r="A381" t="str">
            <v>reactionTime</v>
          </cell>
          <cell r="K381" t="str">
            <v>kasingasvike zuva rimwe chete, zuva rimwe kana mazuva maviri, svondo rimwe chete</v>
          </cell>
          <cell r="L381" t="str">
            <v>less than one day, 1-2 days, a week</v>
          </cell>
          <cell r="M381" t="str">
            <v/>
          </cell>
        </row>
        <row r="382">
          <cell r="A382" t="str">
            <v>reactionTime</v>
          </cell>
          <cell r="K382" t="str">
            <v>kasingasvike zuva rimwe chete, zuva rimwe kana mazuva maviri, svondo rimwe chete, kudarika svondo rimwe chete</v>
          </cell>
          <cell r="L382" t="str">
            <v>less than one day, 1-2 days, a week, more than a week</v>
          </cell>
          <cell r="M382" t="str">
            <v/>
          </cell>
        </row>
        <row r="383">
          <cell r="A383" t="str">
            <v>reactionTime</v>
          </cell>
          <cell r="K383" t="str">
            <v>kasingasvike zuva rimwe chete, zuva rimwe kana mazuva maviri, svondo rimwe chete, kudarika svondo rimwe chete, mwedzi mumwe chete</v>
          </cell>
          <cell r="L383" t="str">
            <v>less than one day, 1-2 days, a week, more than a week, a month</v>
          </cell>
          <cell r="M383" t="str">
            <v/>
          </cell>
        </row>
        <row r="384">
          <cell r="A384" t="str">
            <v>reactionTime</v>
          </cell>
          <cell r="K384" t="str">
            <v>kasingasvike zuva rimwe chete, zuva rimwe kana mazuva maviri, svondo rimwe chete, kudarika svondo rimwe chete, mwedzi mumwe chete, kudarika mwedzi mumwe chete</v>
          </cell>
          <cell r="L384" t="str">
            <v>less than one day, 1-2 days, a week, more than a week, a month, more than a month</v>
          </cell>
          <cell r="M384" t="str">
            <v/>
          </cell>
        </row>
        <row r="385">
          <cell r="A385" t="str">
            <v>reactionTime</v>
          </cell>
          <cell r="K385" t="str">
            <v>kasingasvike zuva rimwe chete, zuva rimwe kana mazuva maviri, svondo rimwe chete, kudarika svondo rimwe chete, mwedzi mumwe chete, kudarika mwedzi mumwe chete, achiri kunzwa izvi</v>
          </cell>
          <cell r="L385" t="str">
            <v>less than one day, 1-2 days, a week, more than a week, a month, more than a month, still feels this way</v>
          </cell>
          <cell r="M385" t="str">
            <v/>
          </cell>
        </row>
        <row r="386">
          <cell r="A386" t="str">
            <v>reactionTime</v>
          </cell>
          <cell r="K386" t="str">
            <v>kasingasvike zuva rimwe chete, zuva rimwe kana mazuva maviri, svondo rimwe chete, kudarika svondo rimwe chete, mwedzi mumwe chete, kudarika mwedzi mumwe chete, achiri kunzwa izvi, handizive</v>
          </cell>
          <cell r="L386" t="str">
            <v>less than one day, 1-2 days, a week, more than a week, a month, more than a month, still feels this way, dk</v>
          </cell>
          <cell r="M386" t="str">
            <v>Last</v>
          </cell>
        </row>
        <row r="387">
          <cell r="A387" t="str">
            <v>acceptTime</v>
          </cell>
          <cell r="K387" t="str">
            <v>kasingasvike zuva rimwe chete</v>
          </cell>
          <cell r="L387" t="str">
            <v>less than one day</v>
          </cell>
          <cell r="M387" t="str">
            <v/>
          </cell>
        </row>
        <row r="388">
          <cell r="A388" t="str">
            <v>acceptTime</v>
          </cell>
          <cell r="K388" t="str">
            <v>kasingasvike zuva rimwe chete, zuva rimwe kana mazuva maviri</v>
          </cell>
          <cell r="L388" t="str">
            <v>less than one day, 1-2 days</v>
          </cell>
          <cell r="M388" t="str">
            <v/>
          </cell>
        </row>
        <row r="389">
          <cell r="A389" t="str">
            <v>acceptTime</v>
          </cell>
          <cell r="K389" t="str">
            <v>kasingasvike zuva rimwe chete, zuva rimwe kana mazuva maviri, svondo rimwe chete</v>
          </cell>
          <cell r="L389" t="str">
            <v>less than one day, 1-2 days, a week</v>
          </cell>
          <cell r="M389" t="str">
            <v/>
          </cell>
        </row>
        <row r="390">
          <cell r="A390" t="str">
            <v>acceptTime</v>
          </cell>
          <cell r="K390" t="str">
            <v>kasingasvike zuva rimwe chete, zuva rimwe kana mazuva maviri, svondo rimwe chete, kudarika svondo rimwe chete</v>
          </cell>
          <cell r="L390" t="str">
            <v>less than one day, 1-2 days, a week, more than a week</v>
          </cell>
          <cell r="M390" t="str">
            <v/>
          </cell>
        </row>
        <row r="391">
          <cell r="A391" t="str">
            <v>acceptTime</v>
          </cell>
          <cell r="K391" t="str">
            <v>kasingasvike zuva rimwe chete, zuva rimwe kana mazuva maviri, svondo rimwe chete, kudarika svondo rimwe chete, mwedzi mumwe chete</v>
          </cell>
          <cell r="L391" t="str">
            <v>less than one day, 1-2 days, a week, more than a week, a month</v>
          </cell>
          <cell r="M391" t="str">
            <v/>
          </cell>
        </row>
        <row r="392">
          <cell r="A392" t="str">
            <v>acceptTime</v>
          </cell>
          <cell r="K392" t="str">
            <v>kasingasvike zuva rimwe chete, zuva rimwe kana mazuva maviri, svondo rimwe chete, kudarika svondo rimwe chete, mwedzi mumwe chete, kudarika mwedzi mumwe chete</v>
          </cell>
          <cell r="L392" t="str">
            <v>less than one day, 1-2 days, a week, more than a week, a month, more than a month</v>
          </cell>
          <cell r="M392" t="str">
            <v/>
          </cell>
        </row>
        <row r="393">
          <cell r="A393" t="str">
            <v>acceptTime</v>
          </cell>
          <cell r="K393" t="str">
            <v>kasingasvike zuva rimwe chete, zuva rimwe kana mazuva maviri, svondo rimwe chete, kudarika svondo rimwe chete, mwedzi mumwe chete, kudarika mwedzi mumwe chete, handizive</v>
          </cell>
          <cell r="L393" t="str">
            <v>less than one day, 1-2 days, a week, more than a week, a month, more than a month, dk</v>
          </cell>
          <cell r="M393" t="str">
            <v>Last</v>
          </cell>
        </row>
        <row r="394">
          <cell r="A394" t="str">
            <v>adherence</v>
          </cell>
          <cell r="K394" t="str">
            <v>zvakashata</v>
          </cell>
          <cell r="L394" t="str">
            <v>worse</v>
          </cell>
          <cell r="M394" t="str">
            <v/>
          </cell>
        </row>
        <row r="395">
          <cell r="A395" t="str">
            <v>adherence</v>
          </cell>
          <cell r="K395" t="str">
            <v>zvakashata, zviri nani</v>
          </cell>
          <cell r="L395" t="str">
            <v>worse, better</v>
          </cell>
          <cell r="M395" t="str">
            <v/>
          </cell>
        </row>
        <row r="396">
          <cell r="A396" t="str">
            <v>adherence</v>
          </cell>
          <cell r="K396" t="str">
            <v>zvakashata, zviri nani, zvimwe chete</v>
          </cell>
          <cell r="L396" t="str">
            <v>worse, better, same</v>
          </cell>
          <cell r="M396" t="str">
            <v/>
          </cell>
        </row>
        <row r="397">
          <cell r="A397" t="str">
            <v>adherence</v>
          </cell>
          <cell r="K397" t="str">
            <v>zvakashata, zviri nani, zvimwe chete, handizive</v>
          </cell>
          <cell r="L397" t="str">
            <v>worse, better, same, dk</v>
          </cell>
          <cell r="M397" t="str">
            <v>Last</v>
          </cell>
        </row>
        <row r="398">
          <cell r="A398" t="str">
            <v>goodAge</v>
          </cell>
          <cell r="K398" t="str">
            <v>Zera rakanaka</v>
          </cell>
          <cell r="L398" t="str">
            <v>good age</v>
          </cell>
          <cell r="M398" t="str">
            <v/>
          </cell>
        </row>
        <row r="399">
          <cell r="A399" t="str">
            <v>goodAge</v>
          </cell>
          <cell r="K399" t="str">
            <v>Zera rakanaka, ndaifanirwa kunge ndakakurumidza kumuudza paamire paHIV</v>
          </cell>
          <cell r="L399" t="str">
            <v>good age, should have disclosed sooner</v>
          </cell>
          <cell r="M399" t="str">
            <v/>
          </cell>
        </row>
        <row r="400">
          <cell r="A400" t="str">
            <v>goodAge</v>
          </cell>
          <cell r="K400" t="str">
            <v>Zera rakanaka, ndaifanirwa kunge ndakakurumidza kumuudza paamire paHIV, ndaifanirwa kumira kusvikira mwana ati kurei</v>
          </cell>
          <cell r="L400" t="str">
            <v>good age, should have disclosed sooner, should have waited until child was older</v>
          </cell>
          <cell r="M400" t="str">
            <v/>
          </cell>
        </row>
        <row r="401">
          <cell r="A401" t="str">
            <v>goodAge</v>
          </cell>
          <cell r="K401" t="str">
            <v>Zera rakanaka, ndaifanirwa kunge ndakakurumidza kumuudza paamire paHIV, ndaifanirwa kumira kusvikira mwana ati kurei, handizive</v>
          </cell>
          <cell r="L401" t="str">
            <v>good age, should have disclosed sooner, should have waited until child was older, dk</v>
          </cell>
          <cell r="M401" t="str">
            <v>Last</v>
          </cell>
        </row>
        <row r="402">
          <cell r="A402" t="str">
            <v>phq99</v>
          </cell>
          <cell r="K402" t="str">
            <v>yes</v>
          </cell>
          <cell r="L402" t="str">
            <v>yes</v>
          </cell>
          <cell r="M402" t="str">
            <v/>
          </cell>
        </row>
        <row r="403">
          <cell r="A403" t="str">
            <v>phq99</v>
          </cell>
          <cell r="K403" t="str">
            <v>yes, no</v>
          </cell>
          <cell r="L403" t="str">
            <v>yes, no</v>
          </cell>
          <cell r="M403" t="str">
            <v/>
          </cell>
        </row>
        <row r="404">
          <cell r="A404" t="str">
            <v>phq99</v>
          </cell>
          <cell r="K404" t="str">
            <v>yes, no, I misspoke</v>
          </cell>
          <cell r="L404" t="str">
            <v>yes, no, I misspoke</v>
          </cell>
          <cell r="M404" t="str">
            <v>Last</v>
          </cell>
        </row>
        <row r="405">
          <cell r="A405" t="str">
            <v>replaceRel</v>
          </cell>
          <cell r="K405" t="str">
            <v>son or daughter (biological)</v>
          </cell>
          <cell r="L405" t="str">
            <v>son or daughter (biological)</v>
          </cell>
          <cell r="M405" t="str">
            <v/>
          </cell>
        </row>
        <row r="406">
          <cell r="A406" t="str">
            <v>replaceRel</v>
          </cell>
          <cell r="K406" t="str">
            <v>son or daughter (biological), son or daughter (in law)</v>
          </cell>
          <cell r="L406" t="str">
            <v>son or daughter (biological), son or daughter (in law)</v>
          </cell>
          <cell r="M406" t="str">
            <v/>
          </cell>
        </row>
        <row r="407">
          <cell r="A407" t="str">
            <v>replaceRel</v>
          </cell>
          <cell r="K407" t="str">
            <v>son or daughter (biological), son or daughter (in law), adopted_foster_step</v>
          </cell>
          <cell r="L407" t="str">
            <v>son or daughter (biological), son or daughter (in law), adopted_foster_step</v>
          </cell>
          <cell r="M407" t="str">
            <v/>
          </cell>
        </row>
        <row r="408">
          <cell r="A408" t="str">
            <v>replaceRel</v>
          </cell>
          <cell r="K408" t="str">
            <v>son or daughter (biological), son or daughter (in law), adopted_foster_step, grandchild</v>
          </cell>
          <cell r="L408" t="str">
            <v>son or daughter (biological), son or daughter (in law), adopted_foster_step, grandchild</v>
          </cell>
          <cell r="M408" t="str">
            <v/>
          </cell>
        </row>
        <row r="409">
          <cell r="A409" t="str">
            <v>replaceRel</v>
          </cell>
          <cell r="K409" t="str">
            <v>son or daughter (biological), son or daughter (in law), adopted_foster_step, grandchild, brother or sister</v>
          </cell>
          <cell r="L409" t="str">
            <v>son or daughter (biological), son or daughter (in law), adopted_foster_step, grandchild, brother or sister</v>
          </cell>
          <cell r="M409" t="str">
            <v/>
          </cell>
        </row>
        <row r="410">
          <cell r="A410" t="str">
            <v>replaceRel</v>
          </cell>
          <cell r="K410" t="str">
            <v>son or daughter (biological), son or daughter (in law), adopted_foster_step, grandchild, brother or sister, other relative</v>
          </cell>
          <cell r="L410" t="str">
            <v>son or daughter (biological), son or daughter (in law), adopted_foster_step, grandchild, brother or sister, other relative</v>
          </cell>
          <cell r="M410" t="str">
            <v/>
          </cell>
        </row>
        <row r="411">
          <cell r="A411" t="str">
            <v>replaceRel</v>
          </cell>
          <cell r="K411" t="str">
            <v>son or daughter (biological), son or daughter (in law), adopted_foster_step, grandchild, brother or sister, other relative, not related</v>
          </cell>
          <cell r="L411" t="str">
            <v>son or daughter (biological), son or daughter (in law), adopted_foster_step, grandchild, brother or sister, other relative, not related</v>
          </cell>
          <cell r="M411" t="str">
            <v>Last</v>
          </cell>
        </row>
        <row r="412">
          <cell r="A412" t="str">
            <v>noTime</v>
          </cell>
          <cell r="K412" t="str">
            <v>Yes, the caregiver had no time to prepare child</v>
          </cell>
          <cell r="L412" t="str">
            <v>Yes, the caregiver had no time to prepare child</v>
          </cell>
          <cell r="M412" t="str">
            <v>Last</v>
          </cell>
        </row>
        <row r="413">
          <cell r="A413" t="str">
            <v>learnedHIV</v>
          </cell>
          <cell r="K413" t="str">
            <v>Yes, child learned on same day I learned</v>
          </cell>
          <cell r="L413" t="str">
            <v>Yes, child learned on same day I learned</v>
          </cell>
          <cell r="M413" t="str">
            <v/>
          </cell>
        </row>
        <row r="414">
          <cell r="A414" t="str">
            <v>learnedHIV</v>
          </cell>
          <cell r="K414" t="str">
            <v>Yes, child learned on same day I learned, No, I learned BEFORE child</v>
          </cell>
          <cell r="L414" t="str">
            <v>Yes, child learned on same day I learned, No, I learned BEFORE child</v>
          </cell>
          <cell r="M414" t="str">
            <v/>
          </cell>
        </row>
        <row r="415">
          <cell r="A415" t="str">
            <v>learnedHIV</v>
          </cell>
          <cell r="K415" t="str">
            <v>Yes, child learned on same day I learned, No, I learned BEFORE child, [[No, I learned AFTER child]]</v>
          </cell>
          <cell r="L415" t="str">
            <v>Yes, child learned on same day I learned, No, I learned BEFORE child, [[No, I learned AFTER child]]</v>
          </cell>
          <cell r="M415" t="str">
            <v>Last</v>
          </cell>
        </row>
        <row r="416">
          <cell r="A416" t="str">
            <v>care</v>
          </cell>
          <cell r="M416" t="str">
            <v/>
          </cell>
        </row>
        <row r="417">
          <cell r="A417" t="str">
            <v>care</v>
          </cell>
        </row>
        <row r="418">
          <cell r="A418" t="str">
            <v>care</v>
          </cell>
        </row>
        <row r="419">
          <cell r="A419" t="str">
            <v>care</v>
          </cell>
        </row>
        <row r="420">
          <cell r="A420" t="str">
            <v>care</v>
          </cell>
        </row>
        <row r="421">
          <cell r="A421" t="str">
            <v>care</v>
          </cell>
        </row>
        <row r="422">
          <cell r="A422" t="str">
            <v>care</v>
          </cell>
        </row>
        <row r="423">
          <cell r="A423" t="str">
            <v>care</v>
          </cell>
        </row>
        <row r="424">
          <cell r="A424" t="str">
            <v>care</v>
          </cell>
        </row>
        <row r="425">
          <cell r="A425" t="str">
            <v>care</v>
          </cell>
        </row>
        <row r="426">
          <cell r="A426" t="str">
            <v>care</v>
          </cell>
        </row>
        <row r="427">
          <cell r="A427" t="str">
            <v>care</v>
          </cell>
        </row>
        <row r="428">
          <cell r="A428" t="str">
            <v>care</v>
          </cell>
        </row>
        <row r="429">
          <cell r="A429" t="str">
            <v>care</v>
          </cell>
        </row>
        <row r="430">
          <cell r="A430" t="str">
            <v>care</v>
          </cell>
        </row>
        <row r="431">
          <cell r="A431" t="str">
            <v>care</v>
          </cell>
        </row>
        <row r="432">
          <cell r="A432" t="str">
            <v>care</v>
          </cell>
        </row>
        <row r="433">
          <cell r="A433" t="str">
            <v>care</v>
          </cell>
        </row>
        <row r="434">
          <cell r="A434" t="str">
            <v>care</v>
          </cell>
        </row>
        <row r="435">
          <cell r="A435" t="str">
            <v>care</v>
          </cell>
        </row>
        <row r="436">
          <cell r="A436" t="str">
            <v>care</v>
          </cell>
        </row>
        <row r="437">
          <cell r="A437" t="str">
            <v>care</v>
          </cell>
        </row>
        <row r="438">
          <cell r="A438" t="str">
            <v>care</v>
          </cell>
        </row>
        <row r="439">
          <cell r="A439" t="str">
            <v>care</v>
          </cell>
        </row>
        <row r="440">
          <cell r="A440" t="str">
            <v>care</v>
          </cell>
        </row>
        <row r="441">
          <cell r="A441" t="str">
            <v>care</v>
          </cell>
        </row>
        <row r="442">
          <cell r="A442" t="str">
            <v>care</v>
          </cell>
        </row>
        <row r="443">
          <cell r="A443" t="str">
            <v>care</v>
          </cell>
        </row>
        <row r="444">
          <cell r="A444" t="str">
            <v>care</v>
          </cell>
        </row>
        <row r="445">
          <cell r="A445" t="str">
            <v>care</v>
          </cell>
        </row>
        <row r="446">
          <cell r="A446" t="str">
            <v>care</v>
          </cell>
        </row>
        <row r="447">
          <cell r="A447" t="str">
            <v>care</v>
          </cell>
        </row>
        <row r="448">
          <cell r="A448" t="str">
            <v>care</v>
          </cell>
        </row>
        <row r="449">
          <cell r="A449" t="str">
            <v>care</v>
          </cell>
        </row>
        <row r="450">
          <cell r="A450" t="str">
            <v>care</v>
          </cell>
        </row>
        <row r="451">
          <cell r="A451" t="str">
            <v>care</v>
          </cell>
        </row>
        <row r="452">
          <cell r="A452" t="str">
            <v>care</v>
          </cell>
        </row>
        <row r="453">
          <cell r="A453" t="str">
            <v>care</v>
          </cell>
        </row>
        <row r="454">
          <cell r="A454" t="str">
            <v>care</v>
          </cell>
        </row>
        <row r="455">
          <cell r="A455" t="str">
            <v>care</v>
          </cell>
        </row>
        <row r="456">
          <cell r="A456" t="str">
            <v>care</v>
          </cell>
        </row>
        <row r="457">
          <cell r="A457" t="str">
            <v>care</v>
          </cell>
        </row>
        <row r="458">
          <cell r="A458" t="str">
            <v>care</v>
          </cell>
        </row>
        <row r="459">
          <cell r="A459" t="str">
            <v>care</v>
          </cell>
        </row>
        <row r="460">
          <cell r="A460" t="str">
            <v>care</v>
          </cell>
        </row>
        <row r="461">
          <cell r="A461" t="str">
            <v>care</v>
          </cell>
        </row>
        <row r="462">
          <cell r="A462" t="str">
            <v>care</v>
          </cell>
        </row>
        <row r="463">
          <cell r="A463" t="str">
            <v>care</v>
          </cell>
        </row>
        <row r="464">
          <cell r="A464" t="str">
            <v>care</v>
          </cell>
        </row>
        <row r="465">
          <cell r="A465" t="str">
            <v>care</v>
          </cell>
        </row>
        <row r="466">
          <cell r="A466" t="str">
            <v>care</v>
          </cell>
        </row>
        <row r="467">
          <cell r="A467" t="str">
            <v>care</v>
          </cell>
        </row>
        <row r="468">
          <cell r="A468" t="str">
            <v>care</v>
          </cell>
        </row>
        <row r="469">
          <cell r="A469" t="str">
            <v>care</v>
          </cell>
        </row>
        <row r="470">
          <cell r="A470" t="str">
            <v>care</v>
          </cell>
        </row>
        <row r="471">
          <cell r="A471" t="str">
            <v>care</v>
          </cell>
        </row>
        <row r="472">
          <cell r="A472" t="str">
            <v>care</v>
          </cell>
        </row>
        <row r="473">
          <cell r="A473" t="str">
            <v>care</v>
          </cell>
        </row>
        <row r="474">
          <cell r="A474" t="str">
            <v>care</v>
          </cell>
        </row>
        <row r="475">
          <cell r="A475" t="str">
            <v>care</v>
          </cell>
        </row>
        <row r="476">
          <cell r="A476" t="str">
            <v>care</v>
          </cell>
        </row>
        <row r="477">
          <cell r="A477" t="str">
            <v>care</v>
          </cell>
        </row>
        <row r="478">
          <cell r="A478" t="str">
            <v>care</v>
          </cell>
        </row>
        <row r="479">
          <cell r="A479" t="str">
            <v>care</v>
          </cell>
        </row>
        <row r="480">
          <cell r="A480" t="str">
            <v>care</v>
          </cell>
        </row>
        <row r="481">
          <cell r="A481" t="str">
            <v>care</v>
          </cell>
        </row>
        <row r="482">
          <cell r="A482" t="str">
            <v>care</v>
          </cell>
        </row>
        <row r="483">
          <cell r="A483" t="str">
            <v>care</v>
          </cell>
        </row>
        <row r="484">
          <cell r="A484" t="str">
            <v>care</v>
          </cell>
        </row>
        <row r="485">
          <cell r="A485" t="str">
            <v>care</v>
          </cell>
        </row>
        <row r="486">
          <cell r="A486" t="str">
            <v>care</v>
          </cell>
        </row>
        <row r="487">
          <cell r="A487" t="str">
            <v>care</v>
          </cell>
        </row>
        <row r="488">
          <cell r="A488" t="str">
            <v>care</v>
          </cell>
        </row>
        <row r="489">
          <cell r="A489" t="str">
            <v>care</v>
          </cell>
        </row>
        <row r="490">
          <cell r="A490" t="str">
            <v>care</v>
          </cell>
        </row>
        <row r="491">
          <cell r="A491" t="str">
            <v>care</v>
          </cell>
        </row>
        <row r="492">
          <cell r="A492" t="str">
            <v>care</v>
          </cell>
        </row>
        <row r="493">
          <cell r="A493" t="str">
            <v>care</v>
          </cell>
        </row>
        <row r="494">
          <cell r="A494" t="str">
            <v>care</v>
          </cell>
        </row>
        <row r="495">
          <cell r="A495" t="str">
            <v>care</v>
          </cell>
        </row>
        <row r="496">
          <cell r="A496" t="str">
            <v>care</v>
          </cell>
        </row>
        <row r="497">
          <cell r="A497" t="str">
            <v>care</v>
          </cell>
        </row>
        <row r="498">
          <cell r="A498" t="str">
            <v>care</v>
          </cell>
        </row>
        <row r="499">
          <cell r="A499" t="str">
            <v>care</v>
          </cell>
        </row>
        <row r="500">
          <cell r="A500" t="str">
            <v>care</v>
          </cell>
        </row>
        <row r="501">
          <cell r="A501" t="str">
            <v>care</v>
          </cell>
        </row>
        <row r="502">
          <cell r="A502" t="str">
            <v>care</v>
          </cell>
        </row>
        <row r="503">
          <cell r="A503" t="str">
            <v>care</v>
          </cell>
        </row>
        <row r="504">
          <cell r="A504" t="str">
            <v>care</v>
          </cell>
        </row>
        <row r="505">
          <cell r="A505" t="str">
            <v>care</v>
          </cell>
        </row>
        <row r="506">
          <cell r="A506" t="str">
            <v>care</v>
          </cell>
        </row>
        <row r="507">
          <cell r="A507" t="str">
            <v>care</v>
          </cell>
        </row>
        <row r="508">
          <cell r="A508" t="str">
            <v>care</v>
          </cell>
        </row>
        <row r="509">
          <cell r="A509" t="str">
            <v>care</v>
          </cell>
        </row>
        <row r="510">
          <cell r="A510" t="str">
            <v>care</v>
          </cell>
        </row>
        <row r="511">
          <cell r="A511" t="str">
            <v>care</v>
          </cell>
        </row>
        <row r="512">
          <cell r="A512" t="str">
            <v>care</v>
          </cell>
        </row>
        <row r="513">
          <cell r="A513" t="str">
            <v>care</v>
          </cell>
        </row>
        <row r="514">
          <cell r="A514" t="str">
            <v>care</v>
          </cell>
        </row>
        <row r="515">
          <cell r="A515" t="str">
            <v>care</v>
          </cell>
        </row>
        <row r="516">
          <cell r="A516" t="str">
            <v>care</v>
          </cell>
        </row>
        <row r="517">
          <cell r="A517" t="str">
            <v>care</v>
          </cell>
        </row>
        <row r="518">
          <cell r="A518" t="str">
            <v>care</v>
          </cell>
        </row>
        <row r="519">
          <cell r="A519" t="str">
            <v>care</v>
          </cell>
        </row>
        <row r="520">
          <cell r="A520" t="str">
            <v>care</v>
          </cell>
        </row>
        <row r="521">
          <cell r="A521" t="str">
            <v>care</v>
          </cell>
        </row>
        <row r="522">
          <cell r="A522" t="str">
            <v>care</v>
          </cell>
        </row>
        <row r="523">
          <cell r="A523" t="str">
            <v>care</v>
          </cell>
        </row>
        <row r="524">
          <cell r="A524" t="str">
            <v>care</v>
          </cell>
        </row>
        <row r="525">
          <cell r="A525" t="str">
            <v>care</v>
          </cell>
        </row>
        <row r="526">
          <cell r="A526" t="str">
            <v>care</v>
          </cell>
        </row>
        <row r="527">
          <cell r="A527" t="str">
            <v>care</v>
          </cell>
        </row>
        <row r="528">
          <cell r="A528" t="str">
            <v>care</v>
          </cell>
        </row>
        <row r="529">
          <cell r="A529" t="str">
            <v>care</v>
          </cell>
        </row>
        <row r="530">
          <cell r="A530" t="str">
            <v>care</v>
          </cell>
        </row>
        <row r="531">
          <cell r="A531" t="str">
            <v>care</v>
          </cell>
        </row>
        <row r="532">
          <cell r="A532" t="str">
            <v>care</v>
          </cell>
        </row>
        <row r="533">
          <cell r="A533" t="str">
            <v>care</v>
          </cell>
        </row>
        <row r="534">
          <cell r="A534" t="str">
            <v>care</v>
          </cell>
        </row>
        <row r="535">
          <cell r="A535" t="str">
            <v>care</v>
          </cell>
        </row>
        <row r="536">
          <cell r="A536" t="str">
            <v>care</v>
          </cell>
        </row>
        <row r="537">
          <cell r="A537" t="str">
            <v>care</v>
          </cell>
        </row>
        <row r="538">
          <cell r="A538" t="str">
            <v>care</v>
          </cell>
        </row>
        <row r="539">
          <cell r="A539" t="str">
            <v>care</v>
          </cell>
        </row>
        <row r="540">
          <cell r="A540" t="str">
            <v>care</v>
          </cell>
        </row>
        <row r="541">
          <cell r="A541" t="str">
            <v>care</v>
          </cell>
        </row>
        <row r="542">
          <cell r="A542" t="str">
            <v>care</v>
          </cell>
        </row>
        <row r="543">
          <cell r="A543" t="str">
            <v>care</v>
          </cell>
        </row>
        <row r="544">
          <cell r="A544" t="str">
            <v>care</v>
          </cell>
        </row>
        <row r="545">
          <cell r="A545" t="str">
            <v>care</v>
          </cell>
        </row>
        <row r="546">
          <cell r="A546" t="str">
            <v>care</v>
          </cell>
        </row>
        <row r="547">
          <cell r="A547" t="str">
            <v>care</v>
          </cell>
        </row>
        <row r="548">
          <cell r="A548" t="str">
            <v>care</v>
          </cell>
        </row>
        <row r="549">
          <cell r="A549" t="str">
            <v>care</v>
          </cell>
        </row>
        <row r="550">
          <cell r="A550" t="str">
            <v>care</v>
          </cell>
        </row>
        <row r="551">
          <cell r="A551" t="str">
            <v>care</v>
          </cell>
        </row>
        <row r="552">
          <cell r="A552" t="str">
            <v>care</v>
          </cell>
        </row>
        <row r="553">
          <cell r="A553" t="str">
            <v>care</v>
          </cell>
        </row>
        <row r="554">
          <cell r="A554" t="str">
            <v>care</v>
          </cell>
        </row>
        <row r="555">
          <cell r="A555" t="str">
            <v>care</v>
          </cell>
        </row>
        <row r="556">
          <cell r="A556" t="str">
            <v>care</v>
          </cell>
        </row>
        <row r="557">
          <cell r="A557" t="str">
            <v>care</v>
          </cell>
        </row>
        <row r="558">
          <cell r="A558" t="str">
            <v>care</v>
          </cell>
        </row>
        <row r="559">
          <cell r="A559" t="str">
            <v>care</v>
          </cell>
        </row>
        <row r="560">
          <cell r="A560" t="str">
            <v>care</v>
          </cell>
        </row>
        <row r="561">
          <cell r="A561" t="str">
            <v>care</v>
          </cell>
        </row>
        <row r="562">
          <cell r="A562" t="str">
            <v>care</v>
          </cell>
        </row>
        <row r="563">
          <cell r="A563" t="str">
            <v>care</v>
          </cell>
        </row>
        <row r="564">
          <cell r="A564" t="str">
            <v>care</v>
          </cell>
        </row>
        <row r="565">
          <cell r="A565" t="str">
            <v>care</v>
          </cell>
        </row>
        <row r="566">
          <cell r="A566" t="str">
            <v>care</v>
          </cell>
        </row>
        <row r="567">
          <cell r="A567" t="str">
            <v>care</v>
          </cell>
        </row>
        <row r="568">
          <cell r="A568" t="str">
            <v>care</v>
          </cell>
        </row>
        <row r="569">
          <cell r="A569" t="str">
            <v>care</v>
          </cell>
        </row>
        <row r="570">
          <cell r="A570" t="str">
            <v>care</v>
          </cell>
        </row>
        <row r="571">
          <cell r="A571" t="str">
            <v>care</v>
          </cell>
        </row>
        <row r="572">
          <cell r="A572" t="str">
            <v>care</v>
          </cell>
        </row>
        <row r="573">
          <cell r="A573" t="str">
            <v>care</v>
          </cell>
        </row>
        <row r="574">
          <cell r="A574" t="str">
            <v>care</v>
          </cell>
        </row>
        <row r="575">
          <cell r="A575" t="str">
            <v>care</v>
          </cell>
        </row>
        <row r="576">
          <cell r="A576" t="str">
            <v>care</v>
          </cell>
        </row>
        <row r="577">
          <cell r="A577" t="str">
            <v>care</v>
          </cell>
        </row>
        <row r="578">
          <cell r="A578" t="str">
            <v>care</v>
          </cell>
        </row>
        <row r="579">
          <cell r="A579" t="str">
            <v>care</v>
          </cell>
        </row>
        <row r="580">
          <cell r="A580" t="str">
            <v>care</v>
          </cell>
        </row>
        <row r="581">
          <cell r="A581" t="str">
            <v>care</v>
          </cell>
        </row>
        <row r="582">
          <cell r="A582" t="str">
            <v>care</v>
          </cell>
        </row>
        <row r="583">
          <cell r="A583" t="str">
            <v>care</v>
          </cell>
        </row>
        <row r="584">
          <cell r="A584" t="str">
            <v>care</v>
          </cell>
        </row>
        <row r="585">
          <cell r="A585" t="str">
            <v>care</v>
          </cell>
        </row>
        <row r="586">
          <cell r="A586" t="str">
            <v>care</v>
          </cell>
        </row>
        <row r="587">
          <cell r="A587" t="str">
            <v>care</v>
          </cell>
        </row>
        <row r="588">
          <cell r="A588" t="str">
            <v>care</v>
          </cell>
        </row>
        <row r="589">
          <cell r="A589" t="str">
            <v>care</v>
          </cell>
        </row>
        <row r="590">
          <cell r="A590" t="str">
            <v>care</v>
          </cell>
        </row>
        <row r="591">
          <cell r="A591" t="str">
            <v>care</v>
          </cell>
        </row>
        <row r="592">
          <cell r="A592" t="str">
            <v>care</v>
          </cell>
        </row>
        <row r="593">
          <cell r="A593" t="str">
            <v>care</v>
          </cell>
        </row>
        <row r="594">
          <cell r="A594" t="str">
            <v>care</v>
          </cell>
        </row>
        <row r="595">
          <cell r="A595" t="str">
            <v>care</v>
          </cell>
        </row>
        <row r="596">
          <cell r="A596" t="str">
            <v>care</v>
          </cell>
        </row>
        <row r="597">
          <cell r="A597" t="str">
            <v>care</v>
          </cell>
        </row>
        <row r="598">
          <cell r="A598" t="str">
            <v>care</v>
          </cell>
        </row>
        <row r="599">
          <cell r="A599" t="str">
            <v>care</v>
          </cell>
        </row>
        <row r="600">
          <cell r="A600" t="str">
            <v>care</v>
          </cell>
        </row>
        <row r="601">
          <cell r="A601" t="str">
            <v>care</v>
          </cell>
        </row>
        <row r="602">
          <cell r="A602" t="str">
            <v>care</v>
          </cell>
        </row>
        <row r="603">
          <cell r="A603" t="str">
            <v>care</v>
          </cell>
        </row>
        <row r="604">
          <cell r="A604" t="str">
            <v>care</v>
          </cell>
        </row>
        <row r="605">
          <cell r="A605" t="str">
            <v>care</v>
          </cell>
        </row>
        <row r="606">
          <cell r="A606" t="str">
            <v>care</v>
          </cell>
        </row>
        <row r="607">
          <cell r="A607" t="str">
            <v>care</v>
          </cell>
        </row>
        <row r="608">
          <cell r="A608" t="str">
            <v>care</v>
          </cell>
        </row>
        <row r="609">
          <cell r="A609" t="str">
            <v>care</v>
          </cell>
        </row>
        <row r="610">
          <cell r="A610" t="str">
            <v>care</v>
          </cell>
        </row>
        <row r="611">
          <cell r="A611" t="str">
            <v>care</v>
          </cell>
        </row>
        <row r="612">
          <cell r="A612" t="str">
            <v>care</v>
          </cell>
        </row>
        <row r="613">
          <cell r="A613" t="str">
            <v>care</v>
          </cell>
        </row>
        <row r="614">
          <cell r="A614" t="str">
            <v>care</v>
          </cell>
        </row>
        <row r="615">
          <cell r="A615" t="str">
            <v>care</v>
          </cell>
        </row>
        <row r="616">
          <cell r="A616" t="str">
            <v>care</v>
          </cell>
        </row>
        <row r="617">
          <cell r="A617" t="str">
            <v>care</v>
          </cell>
        </row>
        <row r="618">
          <cell r="A618" t="str">
            <v>care</v>
          </cell>
        </row>
        <row r="619">
          <cell r="A619" t="str">
            <v>care</v>
          </cell>
        </row>
        <row r="620">
          <cell r="A620" t="str">
            <v>care</v>
          </cell>
        </row>
        <row r="621">
          <cell r="A621" t="str">
            <v>care</v>
          </cell>
        </row>
        <row r="622">
          <cell r="A622" t="str">
            <v>care</v>
          </cell>
        </row>
        <row r="623">
          <cell r="A623" t="str">
            <v>care</v>
          </cell>
        </row>
        <row r="624">
          <cell r="A624" t="str">
            <v>care</v>
          </cell>
        </row>
        <row r="625">
          <cell r="A625" t="str">
            <v>care</v>
          </cell>
        </row>
        <row r="626">
          <cell r="A626" t="str">
            <v>care</v>
          </cell>
        </row>
        <row r="627">
          <cell r="A627" t="str">
            <v>care</v>
          </cell>
        </row>
        <row r="628">
          <cell r="A628" t="str">
            <v>care</v>
          </cell>
        </row>
        <row r="629">
          <cell r="A629" t="str">
            <v>care</v>
          </cell>
        </row>
        <row r="630">
          <cell r="A630" t="str">
            <v>care</v>
          </cell>
        </row>
        <row r="631">
          <cell r="A631" t="str">
            <v>care</v>
          </cell>
        </row>
        <row r="632">
          <cell r="A632" t="str">
            <v>care</v>
          </cell>
        </row>
        <row r="633">
          <cell r="A633" t="str">
            <v>care</v>
          </cell>
        </row>
        <row r="634">
          <cell r="A634" t="str">
            <v>care</v>
          </cell>
        </row>
        <row r="635">
          <cell r="A635" t="str">
            <v>care</v>
          </cell>
        </row>
        <row r="636">
          <cell r="A636" t="str">
            <v>care</v>
          </cell>
        </row>
        <row r="637">
          <cell r="A637" t="str">
            <v>care</v>
          </cell>
        </row>
        <row r="638">
          <cell r="A638" t="str">
            <v>care</v>
          </cell>
        </row>
        <row r="639">
          <cell r="A639" t="str">
            <v>care</v>
          </cell>
        </row>
        <row r="640">
          <cell r="A640" t="str">
            <v>care</v>
          </cell>
        </row>
        <row r="641">
          <cell r="A641" t="str">
            <v>care</v>
          </cell>
        </row>
        <row r="642">
          <cell r="A642" t="str">
            <v>care</v>
          </cell>
        </row>
        <row r="643">
          <cell r="A643" t="str">
            <v>care</v>
          </cell>
        </row>
        <row r="644">
          <cell r="A644" t="str">
            <v>care</v>
          </cell>
        </row>
        <row r="645">
          <cell r="A645" t="str">
            <v>care</v>
          </cell>
        </row>
        <row r="646">
          <cell r="A646" t="str">
            <v>care</v>
          </cell>
        </row>
        <row r="647">
          <cell r="A647" t="str">
            <v>care</v>
          </cell>
        </row>
        <row r="648">
          <cell r="A648" t="str">
            <v>care</v>
          </cell>
        </row>
        <row r="649">
          <cell r="A649" t="str">
            <v>care</v>
          </cell>
        </row>
        <row r="650">
          <cell r="A650" t="str">
            <v>care</v>
          </cell>
        </row>
        <row r="651">
          <cell r="A651" t="str">
            <v>care</v>
          </cell>
        </row>
        <row r="652">
          <cell r="A652" t="str">
            <v>care</v>
          </cell>
        </row>
        <row r="653">
          <cell r="A653" t="str">
            <v>care</v>
          </cell>
        </row>
        <row r="654">
          <cell r="A654" t="str">
            <v>care</v>
          </cell>
        </row>
        <row r="655">
          <cell r="A655" t="str">
            <v>care</v>
          </cell>
        </row>
        <row r="656">
          <cell r="A656" t="str">
            <v>care</v>
          </cell>
        </row>
        <row r="657">
          <cell r="A657" t="str">
            <v>care</v>
          </cell>
        </row>
        <row r="658">
          <cell r="A658" t="str">
            <v>care</v>
          </cell>
        </row>
        <row r="659">
          <cell r="A659" t="str">
            <v>care</v>
          </cell>
        </row>
        <row r="660">
          <cell r="A660" t="str">
            <v>care</v>
          </cell>
        </row>
        <row r="661">
          <cell r="A661" t="str">
            <v>care</v>
          </cell>
        </row>
        <row r="662">
          <cell r="A662" t="str">
            <v>care</v>
          </cell>
        </row>
        <row r="663">
          <cell r="A663" t="str">
            <v>care</v>
          </cell>
        </row>
        <row r="664">
          <cell r="A664" t="str">
            <v>care</v>
          </cell>
        </row>
        <row r="665">
          <cell r="A665" t="str">
            <v>care</v>
          </cell>
        </row>
        <row r="666">
          <cell r="A666" t="str">
            <v>care</v>
          </cell>
        </row>
        <row r="667">
          <cell r="A667" t="str">
            <v>care</v>
          </cell>
        </row>
        <row r="668">
          <cell r="A668" t="str">
            <v>care</v>
          </cell>
        </row>
        <row r="669">
          <cell r="A669" t="str">
            <v>care</v>
          </cell>
        </row>
        <row r="670">
          <cell r="A670" t="str">
            <v>care</v>
          </cell>
        </row>
        <row r="671">
          <cell r="A671" t="str">
            <v>care</v>
          </cell>
        </row>
        <row r="672">
          <cell r="A672" t="str">
            <v>care</v>
          </cell>
        </row>
        <row r="673">
          <cell r="A673" t="str">
            <v>care</v>
          </cell>
        </row>
        <row r="674">
          <cell r="A674" t="str">
            <v>care</v>
          </cell>
        </row>
        <row r="675">
          <cell r="A675" t="str">
            <v>care</v>
          </cell>
        </row>
        <row r="676">
          <cell r="A676" t="str">
            <v>care</v>
          </cell>
        </row>
        <row r="677">
          <cell r="A677" t="str">
            <v>care</v>
          </cell>
        </row>
        <row r="678">
          <cell r="A678" t="str">
            <v>care</v>
          </cell>
        </row>
        <row r="679">
          <cell r="A679" t="str">
            <v>care</v>
          </cell>
        </row>
        <row r="680">
          <cell r="A680" t="str">
            <v>care</v>
          </cell>
        </row>
        <row r="681">
          <cell r="A681" t="str">
            <v>care</v>
          </cell>
        </row>
        <row r="682">
          <cell r="A682" t="str">
            <v>care</v>
          </cell>
        </row>
        <row r="683">
          <cell r="A683" t="str">
            <v>care</v>
          </cell>
        </row>
        <row r="684">
          <cell r="A684" t="str">
            <v>care</v>
          </cell>
        </row>
        <row r="685">
          <cell r="A685" t="str">
            <v>care</v>
          </cell>
        </row>
        <row r="686">
          <cell r="A686" t="str">
            <v>care</v>
          </cell>
        </row>
        <row r="687">
          <cell r="A687" t="str">
            <v>care</v>
          </cell>
        </row>
        <row r="688">
          <cell r="A688" t="str">
            <v>care</v>
          </cell>
        </row>
        <row r="689">
          <cell r="A689" t="str">
            <v>care</v>
          </cell>
        </row>
        <row r="690">
          <cell r="A690" t="str">
            <v>care</v>
          </cell>
        </row>
        <row r="691">
          <cell r="A691" t="str">
            <v>care</v>
          </cell>
        </row>
        <row r="692">
          <cell r="A692" t="str">
            <v>care</v>
          </cell>
        </row>
        <row r="693">
          <cell r="A693" t="str">
            <v>care</v>
          </cell>
        </row>
        <row r="694">
          <cell r="A694" t="str">
            <v>care</v>
          </cell>
        </row>
        <row r="695">
          <cell r="A695" t="str">
            <v>care</v>
          </cell>
        </row>
        <row r="696">
          <cell r="A696" t="str">
            <v>care</v>
          </cell>
        </row>
        <row r="697">
          <cell r="A697" t="str">
            <v>care</v>
          </cell>
        </row>
        <row r="698">
          <cell r="A698" t="str">
            <v>care</v>
          </cell>
        </row>
        <row r="699">
          <cell r="A699" t="str">
            <v>care</v>
          </cell>
        </row>
        <row r="700">
          <cell r="A700" t="str">
            <v>care</v>
          </cell>
        </row>
        <row r="701">
          <cell r="A701" t="str">
            <v>care</v>
          </cell>
        </row>
        <row r="702">
          <cell r="A702" t="str">
            <v>care</v>
          </cell>
        </row>
        <row r="703">
          <cell r="A703" t="str">
            <v>care</v>
          </cell>
        </row>
        <row r="704">
          <cell r="A704" t="str">
            <v>care</v>
          </cell>
        </row>
        <row r="705">
          <cell r="A705" t="str">
            <v>care</v>
          </cell>
        </row>
        <row r="706">
          <cell r="A706" t="str">
            <v>care</v>
          </cell>
        </row>
        <row r="707">
          <cell r="A707" t="str">
            <v>care</v>
          </cell>
        </row>
        <row r="708">
          <cell r="A708" t="str">
            <v>care</v>
          </cell>
        </row>
        <row r="709">
          <cell r="A709" t="str">
            <v>care</v>
          </cell>
        </row>
        <row r="710">
          <cell r="A710" t="str">
            <v>care</v>
          </cell>
        </row>
        <row r="711">
          <cell r="A711" t="str">
            <v>care</v>
          </cell>
        </row>
        <row r="712">
          <cell r="A712" t="str">
            <v>care</v>
          </cell>
        </row>
        <row r="713">
          <cell r="A713" t="str">
            <v>care</v>
          </cell>
        </row>
        <row r="714">
          <cell r="A714" t="str">
            <v>care</v>
          </cell>
        </row>
        <row r="715">
          <cell r="A715" t="str">
            <v>care</v>
          </cell>
        </row>
        <row r="716">
          <cell r="A716" t="str">
            <v>care</v>
          </cell>
        </row>
        <row r="717">
          <cell r="A717" t="str">
            <v>care</v>
          </cell>
        </row>
        <row r="718">
          <cell r="A718" t="str">
            <v>care</v>
          </cell>
        </row>
        <row r="719">
          <cell r="A719" t="str">
            <v>care</v>
          </cell>
        </row>
        <row r="720">
          <cell r="A720" t="str">
            <v>care</v>
          </cell>
        </row>
        <row r="721">
          <cell r="A721" t="str">
            <v>care</v>
          </cell>
        </row>
        <row r="722">
          <cell r="A722" t="str">
            <v>care</v>
          </cell>
        </row>
        <row r="723">
          <cell r="A723" t="str">
            <v>care</v>
          </cell>
        </row>
        <row r="724">
          <cell r="A724" t="str">
            <v>care</v>
          </cell>
        </row>
        <row r="725">
          <cell r="A725" t="str">
            <v>care</v>
          </cell>
        </row>
        <row r="726">
          <cell r="A726" t="str">
            <v>care</v>
          </cell>
        </row>
        <row r="727">
          <cell r="A727" t="str">
            <v>care</v>
          </cell>
        </row>
        <row r="728">
          <cell r="A728" t="str">
            <v>care</v>
          </cell>
        </row>
        <row r="729">
          <cell r="A729" t="str">
            <v>care</v>
          </cell>
        </row>
        <row r="730">
          <cell r="A730" t="str">
            <v>care</v>
          </cell>
        </row>
        <row r="731">
          <cell r="A731" t="str">
            <v>care</v>
          </cell>
        </row>
        <row r="732">
          <cell r="A732" t="str">
            <v>care</v>
          </cell>
        </row>
        <row r="733">
          <cell r="A733" t="str">
            <v>care</v>
          </cell>
        </row>
        <row r="734">
          <cell r="A734" t="str">
            <v>care</v>
          </cell>
        </row>
        <row r="735">
          <cell r="A735" t="str">
            <v>care</v>
          </cell>
        </row>
        <row r="736">
          <cell r="A736" t="str">
            <v>care</v>
          </cell>
        </row>
        <row r="737">
          <cell r="A737" t="str">
            <v>care</v>
          </cell>
        </row>
        <row r="738">
          <cell r="A738" t="str">
            <v>care</v>
          </cell>
        </row>
        <row r="739">
          <cell r="A739" t="str">
            <v>care</v>
          </cell>
        </row>
        <row r="740">
          <cell r="A740" t="str">
            <v>care</v>
          </cell>
        </row>
        <row r="741">
          <cell r="A741" t="str">
            <v>care</v>
          </cell>
        </row>
        <row r="742">
          <cell r="A742" t="str">
            <v>care</v>
          </cell>
        </row>
        <row r="743">
          <cell r="A743" t="str">
            <v>care</v>
          </cell>
        </row>
        <row r="744">
          <cell r="A744" t="str">
            <v>care</v>
          </cell>
        </row>
        <row r="745">
          <cell r="A745" t="str">
            <v>care</v>
          </cell>
        </row>
        <row r="746">
          <cell r="A746" t="str">
            <v>care</v>
          </cell>
        </row>
        <row r="747">
          <cell r="A747" t="str">
            <v>care</v>
          </cell>
        </row>
        <row r="748">
          <cell r="A748" t="str">
            <v>care</v>
          </cell>
        </row>
        <row r="749">
          <cell r="A749" t="str">
            <v>care</v>
          </cell>
        </row>
        <row r="750">
          <cell r="A750" t="str">
            <v>care</v>
          </cell>
        </row>
        <row r="751">
          <cell r="A751" t="str">
            <v>care</v>
          </cell>
        </row>
        <row r="752">
          <cell r="A752" t="str">
            <v>care</v>
          </cell>
        </row>
        <row r="753">
          <cell r="A753" t="str">
            <v>care</v>
          </cell>
        </row>
        <row r="754">
          <cell r="A754" t="str">
            <v>care</v>
          </cell>
        </row>
        <row r="755">
          <cell r="A755" t="str">
            <v>care</v>
          </cell>
        </row>
        <row r="756">
          <cell r="A756" t="str">
            <v>care</v>
          </cell>
        </row>
        <row r="757">
          <cell r="A757" t="str">
            <v>care</v>
          </cell>
        </row>
        <row r="758">
          <cell r="A758" t="str">
            <v>care</v>
          </cell>
        </row>
        <row r="759">
          <cell r="A759" t="str">
            <v>care</v>
          </cell>
        </row>
        <row r="760">
          <cell r="A760" t="str">
            <v>care</v>
          </cell>
        </row>
        <row r="761">
          <cell r="A761" t="str">
            <v>care</v>
          </cell>
        </row>
        <row r="762">
          <cell r="A762" t="str">
            <v>care</v>
          </cell>
        </row>
        <row r="763">
          <cell r="A763" t="str">
            <v>care</v>
          </cell>
        </row>
        <row r="764">
          <cell r="A764" t="str">
            <v>care</v>
          </cell>
        </row>
        <row r="765">
          <cell r="A765" t="str">
            <v>care</v>
          </cell>
        </row>
        <row r="766">
          <cell r="A766" t="str">
            <v>care</v>
          </cell>
        </row>
        <row r="767">
          <cell r="A767" t="str">
            <v>care</v>
          </cell>
        </row>
        <row r="768">
          <cell r="A768" t="str">
            <v>care</v>
          </cell>
        </row>
        <row r="769">
          <cell r="A769" t="str">
            <v>care</v>
          </cell>
        </row>
        <row r="770">
          <cell r="A770" t="str">
            <v>care</v>
          </cell>
        </row>
        <row r="771">
          <cell r="A771" t="str">
            <v>care</v>
          </cell>
        </row>
        <row r="772">
          <cell r="A772" t="str">
            <v>care</v>
          </cell>
        </row>
        <row r="773">
          <cell r="A773" t="str">
            <v>care</v>
          </cell>
        </row>
        <row r="774">
          <cell r="A774" t="str">
            <v>care</v>
          </cell>
        </row>
        <row r="775">
          <cell r="A775" t="str">
            <v>care</v>
          </cell>
        </row>
        <row r="776">
          <cell r="A776" t="str">
            <v>care</v>
          </cell>
        </row>
        <row r="777">
          <cell r="A777" t="str">
            <v>care</v>
          </cell>
        </row>
        <row r="778">
          <cell r="A778" t="str">
            <v>care</v>
          </cell>
        </row>
        <row r="779">
          <cell r="A779" t="str">
            <v>care</v>
          </cell>
        </row>
        <row r="780">
          <cell r="A780" t="str">
            <v>care</v>
          </cell>
        </row>
        <row r="781">
          <cell r="A781" t="str">
            <v>care</v>
          </cell>
        </row>
        <row r="782">
          <cell r="A782" t="str">
            <v>care</v>
          </cell>
        </row>
        <row r="783">
          <cell r="A783" t="str">
            <v>care</v>
          </cell>
        </row>
        <row r="784">
          <cell r="A784" t="str">
            <v>care</v>
          </cell>
        </row>
        <row r="785">
          <cell r="A785" t="str">
            <v>care</v>
          </cell>
        </row>
        <row r="786">
          <cell r="A786" t="str">
            <v>care</v>
          </cell>
        </row>
        <row r="787">
          <cell r="A787" t="str">
            <v>care</v>
          </cell>
        </row>
        <row r="788">
          <cell r="A788" t="str">
            <v>care</v>
          </cell>
        </row>
        <row r="789">
          <cell r="A789" t="str">
            <v>care</v>
          </cell>
        </row>
        <row r="790">
          <cell r="A790" t="str">
            <v>care</v>
          </cell>
        </row>
        <row r="791">
          <cell r="A791" t="str">
            <v>care</v>
          </cell>
        </row>
        <row r="792">
          <cell r="A792" t="str">
            <v>care</v>
          </cell>
        </row>
        <row r="793">
          <cell r="A793" t="str">
            <v>care</v>
          </cell>
        </row>
        <row r="794">
          <cell r="A794" t="str">
            <v>care</v>
          </cell>
        </row>
        <row r="795">
          <cell r="A795" t="str">
            <v>care</v>
          </cell>
        </row>
        <row r="796">
          <cell r="A796" t="str">
            <v>care</v>
          </cell>
        </row>
        <row r="797">
          <cell r="A797" t="str">
            <v>care</v>
          </cell>
        </row>
        <row r="798">
          <cell r="A798" t="str">
            <v>care</v>
          </cell>
        </row>
        <row r="799">
          <cell r="A799" t="str">
            <v>care</v>
          </cell>
        </row>
        <row r="800">
          <cell r="A800" t="str">
            <v>care</v>
          </cell>
        </row>
        <row r="801">
          <cell r="A801" t="str">
            <v>care</v>
          </cell>
        </row>
        <row r="802">
          <cell r="A802" t="str">
            <v>care</v>
          </cell>
        </row>
        <row r="803">
          <cell r="A803" t="str">
            <v>care</v>
          </cell>
        </row>
        <row r="804">
          <cell r="A804" t="str">
            <v>care</v>
          </cell>
        </row>
        <row r="805">
          <cell r="A805" t="str">
            <v>care</v>
          </cell>
        </row>
        <row r="806">
          <cell r="A806" t="str">
            <v>care</v>
          </cell>
        </row>
        <row r="807">
          <cell r="A807" t="str">
            <v>care</v>
          </cell>
        </row>
        <row r="808">
          <cell r="A808" t="str">
            <v>care</v>
          </cell>
        </row>
        <row r="809">
          <cell r="A809" t="str">
            <v>care</v>
          </cell>
        </row>
        <row r="810">
          <cell r="A810" t="str">
            <v>care</v>
          </cell>
        </row>
        <row r="811">
          <cell r="A811" t="str">
            <v>care</v>
          </cell>
        </row>
        <row r="812">
          <cell r="A812" t="str">
            <v>care</v>
          </cell>
        </row>
        <row r="813">
          <cell r="A813" t="str">
            <v>care</v>
          </cell>
        </row>
        <row r="814">
          <cell r="A814" t="str">
            <v>care</v>
          </cell>
        </row>
        <row r="815">
          <cell r="A815" t="str">
            <v>care</v>
          </cell>
        </row>
        <row r="816">
          <cell r="A816" t="str">
            <v>care</v>
          </cell>
        </row>
        <row r="817">
          <cell r="A817" t="str">
            <v>care</v>
          </cell>
        </row>
        <row r="818">
          <cell r="A818" t="str">
            <v>care</v>
          </cell>
        </row>
        <row r="819">
          <cell r="A819" t="str">
            <v>care</v>
          </cell>
        </row>
        <row r="820">
          <cell r="A820" t="str">
            <v>care</v>
          </cell>
        </row>
        <row r="821">
          <cell r="A821" t="str">
            <v>care</v>
          </cell>
        </row>
        <row r="822">
          <cell r="A822" t="str">
            <v>care</v>
          </cell>
        </row>
        <row r="823">
          <cell r="A823" t="str">
            <v>care</v>
          </cell>
        </row>
        <row r="824">
          <cell r="A824" t="str">
            <v>care</v>
          </cell>
        </row>
        <row r="825">
          <cell r="A825" t="str">
            <v>care</v>
          </cell>
        </row>
        <row r="826">
          <cell r="A826" t="str">
            <v>care</v>
          </cell>
        </row>
        <row r="827">
          <cell r="A827" t="str">
            <v>care</v>
          </cell>
        </row>
        <row r="828">
          <cell r="A828" t="str">
            <v>care</v>
          </cell>
        </row>
        <row r="829">
          <cell r="A829" t="str">
            <v>care</v>
          </cell>
        </row>
        <row r="830">
          <cell r="A830" t="str">
            <v>care</v>
          </cell>
        </row>
        <row r="831">
          <cell r="A831" t="str">
            <v>care</v>
          </cell>
        </row>
        <row r="832">
          <cell r="A832" t="str">
            <v>care</v>
          </cell>
        </row>
        <row r="833">
          <cell r="A833" t="str">
            <v>care</v>
          </cell>
        </row>
        <row r="834">
          <cell r="A834" t="str">
            <v>care</v>
          </cell>
        </row>
        <row r="835">
          <cell r="A835" t="str">
            <v>care</v>
          </cell>
        </row>
        <row r="836">
          <cell r="A836" t="str">
            <v>care</v>
          </cell>
        </row>
        <row r="837">
          <cell r="A837" t="str">
            <v>care</v>
          </cell>
        </row>
        <row r="838">
          <cell r="A838" t="str">
            <v>care</v>
          </cell>
        </row>
        <row r="839">
          <cell r="A839" t="str">
            <v>care</v>
          </cell>
        </row>
        <row r="840">
          <cell r="A840" t="str">
            <v>care</v>
          </cell>
        </row>
        <row r="841">
          <cell r="A841" t="str">
            <v>care</v>
          </cell>
        </row>
        <row r="842">
          <cell r="A842" t="str">
            <v>care</v>
          </cell>
        </row>
        <row r="843">
          <cell r="A843" t="str">
            <v>care</v>
          </cell>
        </row>
        <row r="844">
          <cell r="A844" t="str">
            <v>care</v>
          </cell>
        </row>
        <row r="845">
          <cell r="A845" t="str">
            <v>care</v>
          </cell>
        </row>
        <row r="846">
          <cell r="A846" t="str">
            <v>care</v>
          </cell>
        </row>
        <row r="847">
          <cell r="A847" t="str">
            <v>care</v>
          </cell>
        </row>
        <row r="848">
          <cell r="A848" t="str">
            <v>care</v>
          </cell>
        </row>
        <row r="849">
          <cell r="A849" t="str">
            <v>care</v>
          </cell>
        </row>
        <row r="850">
          <cell r="A850" t="str">
            <v>care</v>
          </cell>
        </row>
        <row r="851">
          <cell r="A851" t="str">
            <v>care</v>
          </cell>
        </row>
        <row r="852">
          <cell r="A852" t="str">
            <v>care</v>
          </cell>
        </row>
        <row r="853">
          <cell r="A853" t="str">
            <v>care</v>
          </cell>
        </row>
        <row r="854">
          <cell r="A854" t="str">
            <v>care</v>
          </cell>
        </row>
        <row r="855">
          <cell r="A855" t="str">
            <v>care</v>
          </cell>
        </row>
        <row r="856">
          <cell r="A856" t="str">
            <v>care</v>
          </cell>
        </row>
        <row r="857">
          <cell r="A857" t="str">
            <v>care</v>
          </cell>
        </row>
        <row r="858">
          <cell r="A858" t="str">
            <v>care</v>
          </cell>
        </row>
        <row r="859">
          <cell r="A859" t="str">
            <v>care</v>
          </cell>
        </row>
        <row r="860">
          <cell r="A860" t="str">
            <v>care</v>
          </cell>
        </row>
        <row r="861">
          <cell r="A861" t="str">
            <v>care</v>
          </cell>
        </row>
        <row r="862">
          <cell r="A862" t="str">
            <v>care</v>
          </cell>
        </row>
        <row r="863">
          <cell r="A863" t="str">
            <v>care</v>
          </cell>
        </row>
        <row r="864">
          <cell r="A864" t="str">
            <v>care</v>
          </cell>
        </row>
        <row r="865">
          <cell r="A865" t="str">
            <v>care</v>
          </cell>
        </row>
        <row r="866">
          <cell r="A866" t="str">
            <v>care</v>
          </cell>
        </row>
      </sheetData>
      <sheetData sheetId="5" refreshError="1"/>
      <sheetData sheetId="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dhsprogram.com/publications/publication-dhsq7-dhs-questionnaires-and-manuals.cfm" TargetMode="External"/><Relationship Id="rId2" Type="http://schemas.openxmlformats.org/officeDocument/2006/relationships/hyperlink" Target="http://dhsprogram.com/publications/publication-dhsq7-dhs-questionnaires-and-manuals.cfm" TargetMode="External"/><Relationship Id="rId1" Type="http://schemas.openxmlformats.org/officeDocument/2006/relationships/hyperlink" Target="http://dhsprogram.com/publications/publication-dhsq7-dhs-questionnaires-and-manuals.cfm"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X33"/>
  <sheetViews>
    <sheetView workbookViewId="0">
      <pane xSplit="1" ySplit="1" topLeftCell="B2" activePane="bottomRight" state="frozen"/>
      <selection pane="topRight" activeCell="B1" sqref="B1"/>
      <selection pane="bottomLeft" activeCell="A2" sqref="A2"/>
      <selection pane="bottomRight" activeCell="A21" sqref="A21"/>
    </sheetView>
  </sheetViews>
  <sheetFormatPr baseColWidth="10" defaultColWidth="17.1640625" defaultRowHeight="13"/>
  <cols>
    <col min="1" max="1" width="51.6640625" style="18" customWidth="1" collapsed="1"/>
    <col min="2" max="2" width="17.1640625" style="18" collapsed="1"/>
    <col min="3" max="3" width="7.6640625" style="18" bestFit="1" customWidth="1" collapsed="1"/>
    <col min="4" max="5" width="17.1640625" style="18" collapsed="1"/>
    <col min="6" max="6" width="20.6640625" style="18" bestFit="1" customWidth="1" collapsed="1"/>
    <col min="7" max="7" width="29.33203125" style="18" customWidth="1" collapsed="1"/>
    <col min="8" max="8" width="52.83203125" style="18" customWidth="1" collapsed="1"/>
    <col min="9" max="9" width="57.83203125" style="18" customWidth="1" collapsed="1"/>
    <col min="10" max="16384" width="17.1640625" style="18" collapsed="1"/>
  </cols>
  <sheetData>
    <row r="1" spans="1:24" ht="14">
      <c r="A1" s="41" t="s">
        <v>0</v>
      </c>
      <c r="B1" s="41" t="s">
        <v>1</v>
      </c>
      <c r="C1" s="35" t="s">
        <v>142</v>
      </c>
      <c r="D1" s="35" t="s">
        <v>144</v>
      </c>
      <c r="E1" s="35" t="s">
        <v>145</v>
      </c>
      <c r="F1" s="42" t="s">
        <v>38</v>
      </c>
      <c r="G1" s="42" t="s">
        <v>74</v>
      </c>
      <c r="H1" s="41" t="s">
        <v>2</v>
      </c>
      <c r="I1" s="35" t="s">
        <v>146</v>
      </c>
      <c r="J1" s="41"/>
      <c r="K1" s="41"/>
      <c r="L1" s="41"/>
      <c r="M1" s="41"/>
      <c r="N1" s="41"/>
      <c r="O1" s="41"/>
      <c r="P1" s="41"/>
      <c r="Q1" s="41"/>
      <c r="R1" s="41"/>
      <c r="S1" s="41"/>
      <c r="T1" s="41"/>
      <c r="U1" s="41"/>
      <c r="V1" s="41"/>
      <c r="W1" s="41"/>
      <c r="X1" s="41"/>
    </row>
    <row r="2" spans="1:24" ht="42">
      <c r="A2" s="18" t="s">
        <v>91</v>
      </c>
      <c r="B2" s="43" t="s">
        <v>143</v>
      </c>
      <c r="C2" s="43" t="s">
        <v>27</v>
      </c>
      <c r="D2" s="44" t="s">
        <v>148</v>
      </c>
      <c r="E2" s="44" t="s">
        <v>158</v>
      </c>
      <c r="F2" s="43" t="s">
        <v>53</v>
      </c>
      <c r="G2" s="45"/>
      <c r="H2" s="46" t="s">
        <v>182</v>
      </c>
      <c r="I2" s="45"/>
    </row>
    <row r="3" spans="1:24" ht="14">
      <c r="A3" s="18" t="s">
        <v>112</v>
      </c>
      <c r="B3" s="18" t="s">
        <v>147</v>
      </c>
      <c r="C3" s="18" t="s">
        <v>28</v>
      </c>
      <c r="D3" s="18" t="s">
        <v>148</v>
      </c>
      <c r="E3" s="18" t="s">
        <v>149</v>
      </c>
      <c r="F3" s="18" t="s">
        <v>140</v>
      </c>
    </row>
    <row r="4" spans="1:24" ht="14">
      <c r="A4" s="18" t="s">
        <v>113</v>
      </c>
      <c r="B4" s="18" t="s">
        <v>150</v>
      </c>
      <c r="C4" s="18" t="s">
        <v>28</v>
      </c>
      <c r="D4" s="18" t="s">
        <v>148</v>
      </c>
      <c r="E4" s="18" t="s">
        <v>151</v>
      </c>
      <c r="F4" s="18" t="s">
        <v>140</v>
      </c>
      <c r="H4" s="47"/>
    </row>
    <row r="5" spans="1:24" ht="14">
      <c r="A5" s="18" t="s">
        <v>114</v>
      </c>
      <c r="B5" s="18" t="s">
        <v>152</v>
      </c>
      <c r="C5" s="18" t="s">
        <v>28</v>
      </c>
      <c r="D5" s="18" t="s">
        <v>148</v>
      </c>
      <c r="E5" s="18" t="s">
        <v>153</v>
      </c>
      <c r="F5" s="18" t="s">
        <v>140</v>
      </c>
    </row>
    <row r="6" spans="1:24" ht="42">
      <c r="A6" s="18" t="s">
        <v>115</v>
      </c>
      <c r="B6" s="18" t="s">
        <v>2905</v>
      </c>
      <c r="C6" s="18" t="s">
        <v>27</v>
      </c>
      <c r="D6" s="18" t="s">
        <v>148</v>
      </c>
      <c r="E6" s="18" t="s">
        <v>149</v>
      </c>
      <c r="F6" s="18" t="s">
        <v>141</v>
      </c>
      <c r="H6" s="18" t="s">
        <v>154</v>
      </c>
      <c r="I6" s="18" t="s">
        <v>155</v>
      </c>
    </row>
    <row r="7" spans="1:24" ht="28">
      <c r="A7" s="18" t="s">
        <v>116</v>
      </c>
      <c r="B7" s="18" t="s">
        <v>2906</v>
      </c>
      <c r="C7" s="18" t="s">
        <v>27</v>
      </c>
      <c r="D7" s="18" t="s">
        <v>148</v>
      </c>
      <c r="E7" s="18" t="s">
        <v>149</v>
      </c>
      <c r="F7" s="18" t="s">
        <v>53</v>
      </c>
      <c r="H7" s="18" t="s">
        <v>156</v>
      </c>
      <c r="I7" s="18" t="s">
        <v>157</v>
      </c>
    </row>
    <row r="8" spans="1:24" ht="14">
      <c r="A8" s="18" t="s">
        <v>117</v>
      </c>
      <c r="B8" s="18" t="s">
        <v>117</v>
      </c>
      <c r="C8" s="18" t="s">
        <v>28</v>
      </c>
      <c r="D8" s="18" t="s">
        <v>148</v>
      </c>
      <c r="E8" s="18" t="s">
        <v>158</v>
      </c>
      <c r="F8" s="18" t="s">
        <v>53</v>
      </c>
    </row>
    <row r="9" spans="1:24" ht="42">
      <c r="A9" s="18" t="s">
        <v>118</v>
      </c>
      <c r="B9" s="18" t="s">
        <v>159</v>
      </c>
      <c r="C9" s="18" t="s">
        <v>27</v>
      </c>
      <c r="D9" s="18" t="s">
        <v>148</v>
      </c>
      <c r="E9" s="18" t="s">
        <v>149</v>
      </c>
      <c r="F9" s="18" t="s">
        <v>53</v>
      </c>
      <c r="G9" s="18" t="s">
        <v>160</v>
      </c>
      <c r="H9" s="32" t="s">
        <v>161</v>
      </c>
    </row>
    <row r="10" spans="1:24" ht="70">
      <c r="A10" s="18" t="s">
        <v>119</v>
      </c>
      <c r="B10" s="18" t="s">
        <v>162</v>
      </c>
      <c r="C10" s="18" t="s">
        <v>27</v>
      </c>
      <c r="D10" s="18" t="s">
        <v>148</v>
      </c>
      <c r="E10" s="18" t="s">
        <v>149</v>
      </c>
      <c r="F10" s="18" t="s">
        <v>53</v>
      </c>
      <c r="G10" s="18" t="s">
        <v>160</v>
      </c>
      <c r="H10" s="18" t="s">
        <v>163</v>
      </c>
      <c r="I10" s="18" t="s">
        <v>164</v>
      </c>
    </row>
    <row r="11" spans="1:24" ht="56">
      <c r="A11" s="18" t="s">
        <v>120</v>
      </c>
      <c r="B11" s="18" t="s">
        <v>165</v>
      </c>
      <c r="C11" s="18" t="s">
        <v>27</v>
      </c>
      <c r="D11" s="18" t="s">
        <v>148</v>
      </c>
      <c r="E11" s="18" t="s">
        <v>149</v>
      </c>
      <c r="F11" s="18" t="s">
        <v>53</v>
      </c>
      <c r="G11" s="18" t="s">
        <v>160</v>
      </c>
      <c r="H11" s="18" t="s">
        <v>166</v>
      </c>
      <c r="I11" s="18" t="s">
        <v>167</v>
      </c>
    </row>
    <row r="12" spans="1:24" ht="14">
      <c r="A12" s="18" t="s">
        <v>121</v>
      </c>
      <c r="B12" s="18" t="s">
        <v>168</v>
      </c>
      <c r="C12" s="18" t="s">
        <v>28</v>
      </c>
      <c r="D12" s="18" t="s">
        <v>169</v>
      </c>
      <c r="F12" s="18" t="s">
        <v>140</v>
      </c>
    </row>
    <row r="13" spans="1:24" ht="14">
      <c r="A13" s="32" t="s">
        <v>122</v>
      </c>
      <c r="B13" s="18" t="s">
        <v>170</v>
      </c>
      <c r="C13" s="18" t="s">
        <v>28</v>
      </c>
      <c r="D13" s="18" t="s">
        <v>169</v>
      </c>
      <c r="E13" s="18" t="s">
        <v>149</v>
      </c>
      <c r="F13" s="18" t="s">
        <v>140</v>
      </c>
    </row>
    <row r="14" spans="1:24" ht="14">
      <c r="A14" s="32" t="s">
        <v>123</v>
      </c>
      <c r="B14" s="18" t="s">
        <v>171</v>
      </c>
      <c r="C14" s="18" t="s">
        <v>28</v>
      </c>
      <c r="D14" s="18" t="s">
        <v>169</v>
      </c>
      <c r="F14" s="18" t="s">
        <v>140</v>
      </c>
      <c r="H14" s="32"/>
    </row>
    <row r="15" spans="1:24" ht="14">
      <c r="A15" s="18" t="s">
        <v>124</v>
      </c>
      <c r="B15" s="18" t="s">
        <v>172</v>
      </c>
      <c r="C15" s="18" t="s">
        <v>28</v>
      </c>
      <c r="D15" s="18" t="s">
        <v>173</v>
      </c>
      <c r="F15" s="18" t="s">
        <v>140</v>
      </c>
    </row>
    <row r="16" spans="1:24" ht="28">
      <c r="A16" s="18" t="s">
        <v>125</v>
      </c>
      <c r="B16" s="18" t="s">
        <v>174</v>
      </c>
      <c r="C16" s="18" t="s">
        <v>28</v>
      </c>
      <c r="D16" s="18" t="s">
        <v>169</v>
      </c>
      <c r="E16" s="18" t="s">
        <v>175</v>
      </c>
      <c r="F16" s="18" t="s">
        <v>141</v>
      </c>
      <c r="H16" s="32"/>
    </row>
    <row r="17" spans="1:9" ht="42">
      <c r="A17" s="18" t="s">
        <v>126</v>
      </c>
      <c r="B17" s="18" t="s">
        <v>176</v>
      </c>
      <c r="C17" s="18" t="s">
        <v>27</v>
      </c>
      <c r="D17" s="18" t="s">
        <v>148</v>
      </c>
      <c r="E17" s="18" t="s">
        <v>158</v>
      </c>
      <c r="F17" s="18" t="s">
        <v>141</v>
      </c>
      <c r="G17" s="18" t="s">
        <v>177</v>
      </c>
      <c r="H17" s="32" t="s">
        <v>178</v>
      </c>
      <c r="I17" s="18" t="s">
        <v>179</v>
      </c>
    </row>
    <row r="18" spans="1:9" ht="42">
      <c r="A18" s="18" t="s">
        <v>127</v>
      </c>
      <c r="B18" s="18" t="s">
        <v>180</v>
      </c>
      <c r="C18" s="18" t="s">
        <v>27</v>
      </c>
      <c r="D18" s="18" t="s">
        <v>148</v>
      </c>
      <c r="E18" s="18" t="s">
        <v>158</v>
      </c>
      <c r="F18" s="18" t="s">
        <v>141</v>
      </c>
      <c r="G18" s="18" t="s">
        <v>181</v>
      </c>
      <c r="H18" s="32" t="s">
        <v>178</v>
      </c>
      <c r="I18" s="18" t="s">
        <v>179</v>
      </c>
    </row>
    <row r="19" spans="1:9" ht="28">
      <c r="A19" s="18" t="s">
        <v>128</v>
      </c>
      <c r="B19" s="44" t="s">
        <v>183</v>
      </c>
      <c r="C19" s="43" t="s">
        <v>27</v>
      </c>
      <c r="D19" s="44" t="s">
        <v>148</v>
      </c>
      <c r="E19" s="44" t="s">
        <v>158</v>
      </c>
      <c r="F19" s="43" t="s">
        <v>141</v>
      </c>
      <c r="G19" s="45"/>
      <c r="H19" s="48" t="s">
        <v>184</v>
      </c>
      <c r="I19" s="45"/>
    </row>
    <row r="20" spans="1:9" ht="14">
      <c r="A20" s="18" t="s">
        <v>129</v>
      </c>
      <c r="B20" s="44" t="s">
        <v>185</v>
      </c>
      <c r="C20" s="43" t="s">
        <v>27</v>
      </c>
      <c r="D20" s="44" t="s">
        <v>148</v>
      </c>
      <c r="E20" s="44" t="s">
        <v>158</v>
      </c>
      <c r="F20" s="43" t="s">
        <v>141</v>
      </c>
      <c r="G20" s="45"/>
      <c r="H20" s="48" t="s">
        <v>186</v>
      </c>
      <c r="I20" s="45"/>
    </row>
    <row r="21" spans="1:9" ht="42">
      <c r="A21" s="18" t="s">
        <v>130</v>
      </c>
      <c r="B21" s="44" t="s">
        <v>187</v>
      </c>
      <c r="C21" s="43" t="s">
        <v>27</v>
      </c>
      <c r="D21" s="44" t="s">
        <v>148</v>
      </c>
      <c r="E21" s="44" t="s">
        <v>158</v>
      </c>
      <c r="F21" s="43" t="s">
        <v>141</v>
      </c>
      <c r="G21" s="45"/>
      <c r="H21" s="48" t="s">
        <v>188</v>
      </c>
      <c r="I21" s="45"/>
    </row>
    <row r="22" spans="1:9" ht="28">
      <c r="A22" s="18" t="s">
        <v>131</v>
      </c>
      <c r="B22" s="43" t="s">
        <v>189</v>
      </c>
      <c r="C22" s="43" t="s">
        <v>27</v>
      </c>
      <c r="D22" s="44" t="s">
        <v>148</v>
      </c>
      <c r="E22" s="44" t="s">
        <v>158</v>
      </c>
      <c r="F22" s="43" t="s">
        <v>53</v>
      </c>
      <c r="G22" s="45"/>
      <c r="H22" s="45"/>
      <c r="I22" s="49" t="s">
        <v>190</v>
      </c>
    </row>
    <row r="23" spans="1:9" ht="28">
      <c r="A23" s="18" t="s">
        <v>132</v>
      </c>
      <c r="B23" s="44" t="s">
        <v>191</v>
      </c>
      <c r="C23" s="43" t="s">
        <v>27</v>
      </c>
      <c r="D23" s="44" t="s">
        <v>148</v>
      </c>
      <c r="E23" s="44" t="s">
        <v>158</v>
      </c>
      <c r="F23" s="43" t="s">
        <v>55</v>
      </c>
      <c r="G23" s="45"/>
      <c r="H23" s="48"/>
      <c r="I23" s="49" t="s">
        <v>190</v>
      </c>
    </row>
    <row r="24" spans="1:9" ht="28">
      <c r="A24" s="18" t="s">
        <v>133</v>
      </c>
      <c r="B24" s="44" t="s">
        <v>192</v>
      </c>
      <c r="C24" s="43" t="s">
        <v>27</v>
      </c>
      <c r="D24" s="44" t="s">
        <v>148</v>
      </c>
      <c r="E24" s="44" t="s">
        <v>158</v>
      </c>
      <c r="F24" s="43" t="s">
        <v>54</v>
      </c>
      <c r="G24" s="45"/>
      <c r="H24" s="48"/>
      <c r="I24" s="49" t="s">
        <v>190</v>
      </c>
    </row>
    <row r="25" spans="1:9" ht="14">
      <c r="A25" s="18" t="s">
        <v>134</v>
      </c>
      <c r="B25" s="44" t="s">
        <v>193</v>
      </c>
      <c r="C25" s="43" t="s">
        <v>28</v>
      </c>
      <c r="D25" s="44"/>
      <c r="E25" s="44"/>
      <c r="F25" s="43" t="s">
        <v>138</v>
      </c>
      <c r="G25" s="45"/>
      <c r="H25" s="48"/>
      <c r="I25" s="45"/>
    </row>
    <row r="26" spans="1:9" ht="14">
      <c r="A26" s="18" t="s">
        <v>135</v>
      </c>
      <c r="B26" s="44" t="s">
        <v>194</v>
      </c>
      <c r="C26" s="43" t="s">
        <v>28</v>
      </c>
      <c r="D26" s="44" t="s">
        <v>195</v>
      </c>
      <c r="E26" s="44" t="s">
        <v>158</v>
      </c>
      <c r="F26" s="43" t="s">
        <v>141</v>
      </c>
      <c r="G26" s="45"/>
      <c r="H26" s="48"/>
      <c r="I26" s="45"/>
    </row>
    <row r="27" spans="1:9" ht="14">
      <c r="A27" s="18" t="s">
        <v>1290</v>
      </c>
      <c r="B27" s="44" t="s">
        <v>2907</v>
      </c>
      <c r="C27" s="43" t="s">
        <v>28</v>
      </c>
      <c r="D27" s="44" t="s">
        <v>148</v>
      </c>
      <c r="E27" s="44" t="s">
        <v>149</v>
      </c>
      <c r="F27" s="18" t="s">
        <v>139</v>
      </c>
      <c r="G27" s="45"/>
      <c r="H27" s="45"/>
      <c r="I27" s="45"/>
    </row>
    <row r="28" spans="1:9" ht="14">
      <c r="A28" s="18" t="s">
        <v>136</v>
      </c>
      <c r="B28" s="44" t="s">
        <v>196</v>
      </c>
      <c r="C28" s="43" t="s">
        <v>28</v>
      </c>
      <c r="D28" s="44" t="s">
        <v>148</v>
      </c>
      <c r="E28" s="45" t="s">
        <v>149</v>
      </c>
      <c r="F28" s="43" t="s">
        <v>140</v>
      </c>
      <c r="G28" s="45"/>
      <c r="H28" s="45"/>
      <c r="I28" s="45"/>
    </row>
    <row r="29" spans="1:9" ht="14">
      <c r="A29" s="18" t="s">
        <v>1291</v>
      </c>
      <c r="B29" s="18" t="s">
        <v>2908</v>
      </c>
      <c r="C29" s="18" t="s">
        <v>28</v>
      </c>
      <c r="D29" s="18" t="s">
        <v>148</v>
      </c>
      <c r="E29" s="45" t="s">
        <v>149</v>
      </c>
      <c r="F29" s="18" t="s">
        <v>139</v>
      </c>
    </row>
    <row r="30" spans="1:9" ht="14">
      <c r="A30" s="18" t="s">
        <v>1342</v>
      </c>
      <c r="B30" s="18" t="s">
        <v>2909</v>
      </c>
      <c r="C30" s="18" t="s">
        <v>28</v>
      </c>
      <c r="D30" s="18" t="s">
        <v>148</v>
      </c>
      <c r="E30" s="18" t="s">
        <v>151</v>
      </c>
      <c r="F30" s="18" t="s">
        <v>139</v>
      </c>
    </row>
    <row r="31" spans="1:9" ht="28">
      <c r="A31" s="18" t="s">
        <v>1414</v>
      </c>
      <c r="B31" s="18" t="s">
        <v>2910</v>
      </c>
      <c r="C31" s="18" t="s">
        <v>28</v>
      </c>
      <c r="D31" s="18" t="s">
        <v>148</v>
      </c>
      <c r="E31" s="18" t="s">
        <v>153</v>
      </c>
      <c r="F31" s="18" t="s">
        <v>139</v>
      </c>
    </row>
    <row r="32" spans="1:9" ht="56">
      <c r="A32" s="18" t="s">
        <v>2146</v>
      </c>
      <c r="B32" s="18" t="s">
        <v>1593</v>
      </c>
      <c r="C32" s="18" t="s">
        <v>27</v>
      </c>
      <c r="D32" s="18" t="s">
        <v>148</v>
      </c>
      <c r="E32" s="18" t="s">
        <v>158</v>
      </c>
      <c r="F32" s="43" t="s">
        <v>141</v>
      </c>
      <c r="H32" s="18" t="s">
        <v>1594</v>
      </c>
    </row>
    <row r="33" spans="1:3" ht="14">
      <c r="A33" s="18" t="s">
        <v>1612</v>
      </c>
      <c r="B33" s="18" t="s">
        <v>1613</v>
      </c>
      <c r="C33" s="18" t="s">
        <v>28</v>
      </c>
    </row>
  </sheetData>
  <dataValidations count="2">
    <dataValidation type="list" allowBlank="1" showInputMessage="1" showErrorMessage="1" sqref="C3:C18 C29:C100" xr:uid="{00000000-0002-0000-0000-000000000000}">
      <formula1>"yes,no"</formula1>
    </dataValidation>
    <dataValidation type="list" allowBlank="1" sqref="C2 C19:C28" xr:uid="{00000000-0002-0000-0000-000001000000}">
      <formula1>"yes,no"</formula1>
    </dataValidation>
  </dataValidations>
  <hyperlinks>
    <hyperlink ref="I22" r:id="rId1" xr:uid="{00000000-0004-0000-0000-000000000000}"/>
    <hyperlink ref="I23" r:id="rId2" xr:uid="{00000000-0004-0000-0000-000001000000}"/>
    <hyperlink ref="I24" r:id="rId3" xr:uid="{00000000-0004-0000-0000-000002000000}"/>
  </hyperlinks>
  <pageMargins left="0.75" right="0.75" top="1" bottom="1" header="0.5" footer="0.5"/>
  <pageSetup orientation="portrait" horizontalDpi="4294967292" verticalDpi="429496729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2000000}">
          <x14:formula1>
            <xm:f>menus!$C:$C</xm:f>
          </x14:formula1>
          <xm:sqref>F2:F101</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Y1010"/>
  <sheetViews>
    <sheetView workbookViewId="0">
      <pane xSplit="1" ySplit="1" topLeftCell="B375" activePane="bottomRight" state="frozen"/>
      <selection pane="topRight" activeCell="B1" sqref="B1"/>
      <selection pane="bottomLeft" activeCell="A2" sqref="A2"/>
      <selection pane="bottomRight" activeCell="A386" sqref="A1:A1048576"/>
    </sheetView>
  </sheetViews>
  <sheetFormatPr baseColWidth="10" defaultColWidth="17.1640625" defaultRowHeight="13"/>
  <cols>
    <col min="1" max="1" width="16" style="20" customWidth="1" collapsed="1"/>
    <col min="2" max="2" width="44.6640625" style="4" customWidth="1" collapsed="1"/>
    <col min="3" max="3" width="44.6640625" style="16" customWidth="1" collapsed="1"/>
    <col min="4" max="4" width="10.83203125" style="2" customWidth="1" collapsed="1"/>
    <col min="5" max="5" width="26.1640625" style="2" customWidth="1" collapsed="1"/>
    <col min="6" max="6" width="7.5" style="2" customWidth="1" collapsed="1"/>
    <col min="7" max="7" width="14" style="14" customWidth="1" collapsed="1"/>
    <col min="8" max="8" width="14" style="2" customWidth="1" collapsed="1"/>
    <col min="9" max="9" width="16.6640625" style="2" customWidth="1" collapsed="1"/>
    <col min="10" max="10" width="14" style="2" customWidth="1" collapsed="1"/>
    <col min="11" max="13" width="17.1640625" style="2" customWidth="1" collapsed="1"/>
    <col min="14" max="14" width="44.1640625" style="2" customWidth="1" collapsed="1"/>
    <col min="15" max="16" width="46.33203125" style="20" customWidth="1" collapsed="1"/>
    <col min="17" max="18" width="17.1640625" style="20" customWidth="1" collapsed="1"/>
    <col min="19" max="20" width="47.6640625" style="20" customWidth="1" collapsed="1"/>
    <col min="21" max="21" width="17.1640625" style="20" customWidth="1" collapsed="1"/>
    <col min="22" max="16384" width="17.1640625" style="2" collapsed="1"/>
  </cols>
  <sheetData>
    <row r="1" spans="1:25" ht="14">
      <c r="A1" s="21" t="s">
        <v>3</v>
      </c>
      <c r="B1" s="1" t="s">
        <v>4</v>
      </c>
      <c r="C1" s="15" t="s">
        <v>197</v>
      </c>
      <c r="D1" s="1" t="s">
        <v>0</v>
      </c>
      <c r="E1" s="1" t="s">
        <v>198</v>
      </c>
      <c r="F1" s="1" t="s">
        <v>199</v>
      </c>
      <c r="G1" s="10" t="s">
        <v>5</v>
      </c>
      <c r="H1" s="1" t="s">
        <v>25</v>
      </c>
      <c r="I1" s="1" t="s">
        <v>245</v>
      </c>
      <c r="J1" s="1" t="s">
        <v>246</v>
      </c>
      <c r="K1" s="1" t="s">
        <v>26</v>
      </c>
      <c r="L1" s="1" t="s">
        <v>247</v>
      </c>
      <c r="M1" s="1" t="s">
        <v>248</v>
      </c>
      <c r="N1" s="1" t="s">
        <v>37</v>
      </c>
      <c r="O1" s="27" t="s">
        <v>69</v>
      </c>
      <c r="P1" s="27" t="s">
        <v>70</v>
      </c>
      <c r="Q1" s="27" t="s">
        <v>2259</v>
      </c>
      <c r="R1" s="28" t="s">
        <v>2260</v>
      </c>
      <c r="S1" s="27" t="s">
        <v>71</v>
      </c>
      <c r="T1" s="27" t="s">
        <v>72</v>
      </c>
      <c r="U1" s="21" t="s">
        <v>73</v>
      </c>
      <c r="V1" s="36"/>
      <c r="W1" s="3"/>
      <c r="X1" s="3"/>
      <c r="Y1" s="3"/>
    </row>
    <row r="2" spans="1:25" ht="70">
      <c r="A2" s="26" t="str">
        <f>CONCATENATE(D2,G2)</f>
        <v>MISC_i1</v>
      </c>
      <c r="B2" s="32" t="s">
        <v>555</v>
      </c>
      <c r="C2" s="2" t="s">
        <v>1746</v>
      </c>
      <c r="D2" s="32" t="s">
        <v>193</v>
      </c>
      <c r="E2" s="32"/>
      <c r="F2" s="32"/>
      <c r="G2" s="13" t="s">
        <v>556</v>
      </c>
      <c r="H2" s="32"/>
      <c r="I2" s="32" t="s">
        <v>557</v>
      </c>
      <c r="J2" s="32" t="s">
        <v>557</v>
      </c>
      <c r="K2" s="32"/>
      <c r="L2" s="32"/>
      <c r="M2" s="32">
        <v>1</v>
      </c>
      <c r="N2" s="32"/>
      <c r="O2" s="20" t="e">
        <f t="array" ref="O2">IF(ISBLANK(B2),"",INDEX(adapt!E$2:E$1000,MATCH(A2,IF(adapt!J$2:J$1000="yes",adapt!A$2:A$1000),0)))</f>
        <v>#N/A</v>
      </c>
      <c r="P2" s="20" t="e">
        <f t="array" ref="P2">IF(ISBLANK(B2),"",INDEX(adapt!F$2:F$1000,MATCH(A2,IF(adapt!J$2:J$1000="yes",adapt!A$2:A$1000),0)))</f>
        <v>#N/A</v>
      </c>
      <c r="Q2" s="30" t="str">
        <f>IF($A2="","",IF(ISNA(O2),"no",IF(OR(O2=0,O2=""),"no","yes")))</f>
        <v>no</v>
      </c>
      <c r="R2" s="30" t="str">
        <f>IF($A2="","",IF(ISNA(P2),"no",IF(P2=0,"no","yes")))</f>
        <v>no</v>
      </c>
      <c r="S2" s="29" t="str">
        <f t="shared" ref="S2:S65" si="0">IF(Q2="no",B2,O2)</f>
        <v xml:space="preserve">Before we begin, I want to remind you that there are no right or wrong answers to the questions I will ask you. I'll say this several times throughout our time together today, and I really mean it. </v>
      </c>
      <c r="T2" s="29" t="str">
        <f t="shared" ref="T2:T65" si="1">IF(R2="no",C2,P2)</f>
        <v>Tisati tatanga, ndiri kuda kukuyeuchidzai kuti hapana mhinduro dzakanaka kana kuipa pamibvunzo yandichakubvunzai. Ndicharamba ndichidzokorora mashoko aya patichataura zuva ranhasi, uye ndinonyatsorevesa.</v>
      </c>
      <c r="U2" s="31" t="str">
        <f>IF(COUNTIFS(adapt!J:J,"yes",adapt!A:A,A2)&gt;1,"problem",IF(COUNTIFS(adapt!J:J,"yes",adapt!A:A,A2)=0,"","ok"))</f>
        <v/>
      </c>
    </row>
    <row r="3" spans="1:25" ht="70">
      <c r="A3" s="26" t="str">
        <f>CONCATENATE(D3,G3)</f>
        <v>MISC_i2a</v>
      </c>
      <c r="B3" s="32" t="s">
        <v>1033</v>
      </c>
      <c r="C3" s="5" t="s">
        <v>1752</v>
      </c>
      <c r="D3" s="32" t="s">
        <v>193</v>
      </c>
      <c r="E3" s="32"/>
      <c r="F3" s="32"/>
      <c r="G3" s="11" t="s">
        <v>1034</v>
      </c>
      <c r="H3" s="32"/>
      <c r="I3" s="32" t="s">
        <v>557</v>
      </c>
      <c r="J3" s="32" t="s">
        <v>557</v>
      </c>
      <c r="K3" s="33"/>
      <c r="L3" s="33"/>
      <c r="M3" s="33">
        <v>1</v>
      </c>
      <c r="N3" s="33"/>
      <c r="O3" s="20" t="e">
        <f t="array" ref="O3">IF(ISBLANK(B3),"",INDEX(adapt!E$2:E$1000,MATCH(A3,IF(adapt!J$2:J$1000="yes",adapt!A$2:A$1000),0)))</f>
        <v>#N/A</v>
      </c>
      <c r="P3" s="20" t="e">
        <f t="array" ref="P3">IF(ISBLANK(B3),"",INDEX(adapt!F$2:F$1000,MATCH(A3,IF(adapt!J$2:J$1000="yes",adapt!A$2:A$1000),0)))</f>
        <v>#N/A</v>
      </c>
      <c r="Q3" s="30" t="str">
        <f t="shared" ref="Q3:Q66" si="2">IF($A3="","",IF(ISNA(O3),"no",IF(OR(O3=0,O3=""),"no","yes")))</f>
        <v>no</v>
      </c>
      <c r="R3" s="30" t="str">
        <f t="shared" ref="R3:R66" si="3">IF($A3="","",IF(ISNA(P3),"no",IF(P3=0,"no","yes")))</f>
        <v>no</v>
      </c>
      <c r="S3" s="29" t="str">
        <f t="shared" si="0"/>
        <v>I want you to answer freely, so I'll remind you that we will not link your name to your answers. You can trust that what you tell me will remain private. However, the choice to respond is always yours.</v>
      </c>
      <c r="T3" s="29" t="str">
        <f t="shared" si="1"/>
        <v>Ndiri kuda kuti mupindure makasununguka, saka ndichakuyeuchidzai zvakare kuti hatinanganidzi zita renyu nemhinduro dzenyu. Munofanira kuva nechokwadi chekuti zvamuchandiudza hazviudzwi mumwe munhu.</v>
      </c>
      <c r="U3" s="31" t="str">
        <f>IF(COUNTIFS(adapt!J:J,"yes",adapt!A:A,A3)&gt;1,"problem",IF(COUNTIFS(adapt!J:J,"yes",adapt!A:A,A3)=0,"","ok"))</f>
        <v/>
      </c>
    </row>
    <row r="4" spans="1:25" ht="56">
      <c r="A4" s="26" t="str">
        <f>CONCATENATE(D4,G4)</f>
        <v>MISC_2b</v>
      </c>
      <c r="B4" s="32" t="s">
        <v>1036</v>
      </c>
      <c r="C4" s="5" t="s">
        <v>1751</v>
      </c>
      <c r="D4" s="32" t="s">
        <v>193</v>
      </c>
      <c r="E4" s="32"/>
      <c r="F4" s="32"/>
      <c r="G4" s="11" t="s">
        <v>1035</v>
      </c>
      <c r="H4" s="32"/>
      <c r="I4" s="32" t="s">
        <v>557</v>
      </c>
      <c r="J4" s="32" t="s">
        <v>557</v>
      </c>
      <c r="K4" s="33"/>
      <c r="L4" s="33"/>
      <c r="M4" s="33">
        <v>1</v>
      </c>
      <c r="N4" s="33"/>
      <c r="O4" s="20" t="e">
        <f t="array" ref="O4">IF(ISBLANK(B4),"",INDEX(adapt!E$2:E$1000,MATCH(A4,IF(adapt!J$2:J$1000="yes",adapt!A$2:A$1000),0)))</f>
        <v>#N/A</v>
      </c>
      <c r="P4" s="20" t="e">
        <f t="array" ref="P4">IF(ISBLANK(B4),"",INDEX(adapt!F$2:F$1000,MATCH(A4,IF(adapt!J$2:J$1000="yes",adapt!A$2:A$1000),0)))</f>
        <v>#N/A</v>
      </c>
      <c r="Q4" s="30" t="str">
        <f t="shared" si="2"/>
        <v>no</v>
      </c>
      <c r="R4" s="30" t="str">
        <f t="shared" si="3"/>
        <v>no</v>
      </c>
      <c r="S4" s="29" t="str">
        <f t="shared" si="0"/>
        <v>If there is a question that you do not want to answer, you can just tell me to skip it.</v>
      </c>
      <c r="T4" s="29" t="str">
        <f t="shared" si="1"/>
        <v>Zvichakadaro, ndimi munosarudza kupindura kana kusapindura. Kana paine mubvunzo wamunenge musingadi kupindura, munongondiudza kuti ndiende pane unotevera.</v>
      </c>
      <c r="U4" s="31" t="str">
        <f>IF(COUNTIFS(adapt!J:J,"yes",adapt!A:A,A4)&gt;1,"problem",IF(COUNTIFS(adapt!J:J,"yes",adapt!A:A,A4)=0,"","ok"))</f>
        <v/>
      </c>
    </row>
    <row r="5" spans="1:25" ht="28">
      <c r="A5" s="26" t="str">
        <f t="shared" ref="A5:A12" si="4">CONCATENATE(D5,G5)</f>
        <v>MISC_i3</v>
      </c>
      <c r="B5" s="32" t="s">
        <v>559</v>
      </c>
      <c r="C5" s="5" t="s">
        <v>1747</v>
      </c>
      <c r="D5" s="32" t="s">
        <v>193</v>
      </c>
      <c r="E5" s="32"/>
      <c r="F5" s="32"/>
      <c r="G5" s="11" t="s">
        <v>560</v>
      </c>
      <c r="H5" s="32"/>
      <c r="I5" s="32" t="s">
        <v>557</v>
      </c>
      <c r="J5" s="32" t="s">
        <v>557</v>
      </c>
      <c r="K5" s="33"/>
      <c r="L5" s="33"/>
      <c r="M5" s="33">
        <v>1</v>
      </c>
      <c r="N5" s="33"/>
      <c r="O5" s="20">
        <f t="array" ref="O5">IF(ISBLANK(B5),"",INDEX(adapt!E$2:E$1000,MATCH(A5,IF(adapt!J$2:J$1000="yes",adapt!A$2:A$1000),0)))</f>
        <v>0</v>
      </c>
      <c r="P5" s="20" t="str">
        <f t="array" ref="P5">IF(ISBLANK(B5),"",INDEX(adapt!F$2:F$1000,MATCH(A5,IF(adapt!J$2:J$1000="yes",adapt!A$2:A$1000),0)))</f>
        <v>Ngatitange nemibvunzo mishomanana yepamba penyu.</v>
      </c>
      <c r="Q5" s="30" t="str">
        <f t="shared" si="2"/>
        <v>no</v>
      </c>
      <c r="R5" s="30" t="str">
        <f t="shared" si="3"/>
        <v>yes</v>
      </c>
      <c r="S5" s="29" t="str">
        <f t="shared" si="0"/>
        <v>Let's start with a few questions about your household.</v>
      </c>
      <c r="T5" s="29" t="str">
        <f t="shared" si="1"/>
        <v>Ngatitange nemibvunzo mishomanana yepamba penyu.</v>
      </c>
      <c r="U5" s="31" t="str">
        <f>IF(COUNTIFS(adapt!J:J,"yes",adapt!A:A,A5)&gt;1,"problem",IF(COUNTIFS(adapt!J:J,"yes",adapt!A:A,A5)=0,"","ok"))</f>
        <v>ok</v>
      </c>
    </row>
    <row r="6" spans="1:25" ht="56">
      <c r="A6" s="26" t="str">
        <f t="shared" si="4"/>
        <v>MISC1</v>
      </c>
      <c r="B6" s="32" t="s">
        <v>2523</v>
      </c>
      <c r="C6" s="5" t="s">
        <v>2524</v>
      </c>
      <c r="D6" s="32" t="s">
        <v>193</v>
      </c>
      <c r="E6" s="32" t="s">
        <v>561</v>
      </c>
      <c r="F6" s="32"/>
      <c r="G6" s="11">
        <v>1</v>
      </c>
      <c r="H6" s="32"/>
      <c r="I6" s="32" t="s">
        <v>557</v>
      </c>
      <c r="J6" s="32" t="s">
        <v>557</v>
      </c>
      <c r="K6" s="33"/>
      <c r="L6" s="33"/>
      <c r="M6" s="33">
        <v>1</v>
      </c>
      <c r="N6" s="33" t="s">
        <v>562</v>
      </c>
      <c r="O6" s="20" t="e">
        <f t="array" ref="O6">IF(ISBLANK(B6),"",INDEX(adapt!E$2:E$1000,MATCH(A6,IF(adapt!J$2:J$1000="yes",adapt!A$2:A$1000),0)))</f>
        <v>#N/A</v>
      </c>
      <c r="P6" s="20" t="e">
        <f t="array" ref="P6">IF(ISBLANK(B6),"",INDEX(adapt!F$2:F$1000,MATCH(A6,IF(adapt!J$2:J$1000="yes",adapt!A$2:A$1000),0)))</f>
        <v>#N/A</v>
      </c>
      <c r="Q6" s="30" t="str">
        <f t="shared" si="2"/>
        <v>no</v>
      </c>
      <c r="R6" s="30" t="str">
        <f t="shared" si="3"/>
        <v>no</v>
      </c>
      <c r="S6" s="29" t="str">
        <f t="shared" si="0"/>
        <v>How many people live in your household? By this I mean the people who usually sleep in your household dwelling and eat together. [do NOT count the respondent]</v>
      </c>
      <c r="T6" s="29" t="str">
        <f t="shared" si="1"/>
        <v>Vanhu vangani vanogara pamba penyu? Apa ndinoreva vanhu vanowanzorara pamba penyu uye vanodya pamwe chete. [do NOT count the respondent]</v>
      </c>
      <c r="U6" s="31" t="str">
        <f>IF(COUNTIFS(adapt!J:J,"yes",adapt!A:A,A6)&gt;1,"problem",IF(COUNTIFS(adapt!J:J,"yes",adapt!A:A,A6)=0,"","ok"))</f>
        <v/>
      </c>
    </row>
    <row r="7" spans="1:25" ht="28">
      <c r="A7" s="26" t="str">
        <f t="shared" si="4"/>
        <v>MISC_i4</v>
      </c>
      <c r="B7" s="32" t="s">
        <v>2525</v>
      </c>
      <c r="C7" s="5" t="s">
        <v>2526</v>
      </c>
      <c r="D7" s="32" t="s">
        <v>193</v>
      </c>
      <c r="E7" s="32"/>
      <c r="F7" s="32"/>
      <c r="G7" s="11" t="s">
        <v>563</v>
      </c>
      <c r="H7" s="32"/>
      <c r="I7" s="32" t="s">
        <v>557</v>
      </c>
      <c r="J7" s="32" t="s">
        <v>557</v>
      </c>
      <c r="K7" s="33"/>
      <c r="L7" s="33"/>
      <c r="M7" s="33">
        <v>1</v>
      </c>
      <c r="N7" s="33"/>
      <c r="O7" s="20" t="e">
        <f t="array" ref="O7">IF(ISBLANK(B7),"",INDEX(adapt!E$2:E$1000,MATCH(A7,IF(adapt!J$2:J$1000="yes",adapt!A$2:A$1000),0)))</f>
        <v>#N/A</v>
      </c>
      <c r="P7" s="20" t="e">
        <f t="array" ref="P7">IF(ISBLANK(B7),"",INDEX(adapt!F$2:F$1000,MATCH(A7,IF(adapt!J$2:J$1000="yes",adapt!A$2:A$1000),0)))</f>
        <v>#N/A</v>
      </c>
      <c r="Q7" s="30" t="str">
        <f t="shared" si="2"/>
        <v>no</v>
      </c>
      <c r="R7" s="30" t="str">
        <f t="shared" si="3"/>
        <v>no</v>
      </c>
      <c r="S7" s="29" t="str">
        <f t="shared" si="0"/>
        <v>Please list each person [do NOT list the respondent]</v>
      </c>
      <c r="T7" s="29" t="str">
        <f t="shared" si="1"/>
        <v>Ndapota, ndiudzei munhu mumwe nemumwe. [do NOT list the respondent]</v>
      </c>
      <c r="U7" s="31" t="str">
        <f>IF(COUNTIFS(adapt!J:J,"yes",adapt!A:A,A7)&gt;1,"problem",IF(COUNTIFS(adapt!J:J,"yes",adapt!A:A,A7)=0,"","ok"))</f>
        <v/>
      </c>
    </row>
    <row r="8" spans="1:25" ht="14">
      <c r="A8" s="26" t="str">
        <f t="shared" si="4"/>
        <v>DHS7H2</v>
      </c>
      <c r="B8" s="32" t="s">
        <v>564</v>
      </c>
      <c r="C8" s="7" t="s">
        <v>1748</v>
      </c>
      <c r="D8" s="32" t="s">
        <v>189</v>
      </c>
      <c r="E8" s="32" t="s">
        <v>561</v>
      </c>
      <c r="F8" s="32">
        <v>31</v>
      </c>
      <c r="G8" s="11">
        <v>2</v>
      </c>
      <c r="H8" s="32"/>
      <c r="I8" s="32" t="s">
        <v>557</v>
      </c>
      <c r="J8" s="32" t="s">
        <v>557</v>
      </c>
      <c r="K8" s="33"/>
      <c r="L8" s="33"/>
      <c r="M8" s="33">
        <v>1</v>
      </c>
      <c r="N8" s="33"/>
      <c r="O8" s="20" t="e">
        <f t="array" ref="O8">IF(ISBLANK(B8),"",INDEX(adapt!E$2:E$1000,MATCH(A8,IF(adapt!J$2:J$1000="yes",adapt!A$2:A$1000),0)))</f>
        <v>#N/A</v>
      </c>
      <c r="P8" s="20" t="e">
        <f t="array" ref="P8">IF(ISBLANK(B8),"",INDEX(adapt!F$2:F$1000,MATCH(A8,IF(adapt!J$2:J$1000="yes",adapt!A$2:A$1000),0)))</f>
        <v>#N/A</v>
      </c>
      <c r="Q8" s="30" t="str">
        <f t="shared" si="2"/>
        <v>no</v>
      </c>
      <c r="R8" s="30" t="str">
        <f t="shared" si="3"/>
        <v>no</v>
      </c>
      <c r="S8" s="29" t="str">
        <f t="shared" si="0"/>
        <v>Name</v>
      </c>
      <c r="T8" s="29" t="str">
        <f t="shared" si="1"/>
        <v>Zita.</v>
      </c>
      <c r="U8" s="31" t="str">
        <f>IF(COUNTIFS(adapt!J:J,"yes",adapt!A:A,A8)&gt;1,"problem",IF(COUNTIFS(adapt!J:J,"yes",adapt!A:A,A8)=0,"","ok"))</f>
        <v/>
      </c>
    </row>
    <row r="9" spans="1:25" ht="14">
      <c r="A9" s="26" t="str">
        <f t="shared" si="4"/>
        <v>DHS7H3</v>
      </c>
      <c r="B9" s="32" t="s">
        <v>565</v>
      </c>
      <c r="C9" s="5" t="s">
        <v>1749</v>
      </c>
      <c r="D9" s="32" t="s">
        <v>189</v>
      </c>
      <c r="E9" s="32" t="s">
        <v>561</v>
      </c>
      <c r="F9" s="32">
        <v>31</v>
      </c>
      <c r="G9" s="11">
        <v>3</v>
      </c>
      <c r="H9" s="32" t="s">
        <v>219</v>
      </c>
      <c r="I9" s="32" t="s">
        <v>557</v>
      </c>
      <c r="J9" s="32" t="s">
        <v>557</v>
      </c>
      <c r="K9" s="33"/>
      <c r="L9" s="33"/>
      <c r="M9" s="33">
        <v>1</v>
      </c>
      <c r="N9" s="33" t="s">
        <v>566</v>
      </c>
      <c r="O9" s="20" t="e">
        <f t="array" ref="O9">IF(ISBLANK(B9),"",INDEX(adapt!E$2:E$1000,MATCH(A9,IF(adapt!J$2:J$1000="yes",adapt!A$2:A$1000),0)))</f>
        <v>#N/A</v>
      </c>
      <c r="P9" s="20" t="e">
        <f t="array" ref="P9">IF(ISBLANK(B9),"",INDEX(adapt!F$2:F$1000,MATCH(A9,IF(adapt!J$2:J$1000="yes",adapt!A$2:A$1000),0)))</f>
        <v>#N/A</v>
      </c>
      <c r="Q9" s="30" t="str">
        <f t="shared" si="2"/>
        <v>no</v>
      </c>
      <c r="R9" s="30" t="str">
        <f t="shared" si="3"/>
        <v>no</v>
      </c>
      <c r="S9" s="29" t="str">
        <f t="shared" si="0"/>
        <v>Relationship to you</v>
      </c>
      <c r="T9" s="29" t="str">
        <f t="shared" si="1"/>
        <v>Ukama hwenyu naye.</v>
      </c>
      <c r="U9" s="31" t="str">
        <f>IF(COUNTIFS(adapt!J:J,"yes",adapt!A:A,A9)&gt;1,"problem",IF(COUNTIFS(adapt!J:J,"yes",adapt!A:A,A9)=0,"","ok"))</f>
        <v/>
      </c>
    </row>
    <row r="10" spans="1:25" ht="14">
      <c r="A10" s="26" t="str">
        <f t="shared" si="4"/>
        <v>DHS7H4</v>
      </c>
      <c r="B10" s="32" t="s">
        <v>567</v>
      </c>
      <c r="C10" s="5" t="s">
        <v>1750</v>
      </c>
      <c r="D10" s="32" t="s">
        <v>189</v>
      </c>
      <c r="E10" s="32" t="s">
        <v>561</v>
      </c>
      <c r="F10" s="32">
        <v>31</v>
      </c>
      <c r="G10" s="11">
        <v>4</v>
      </c>
      <c r="H10" s="32" t="s">
        <v>220</v>
      </c>
      <c r="I10" s="32" t="s">
        <v>557</v>
      </c>
      <c r="J10" s="32" t="s">
        <v>557</v>
      </c>
      <c r="K10" s="33"/>
      <c r="L10" s="33"/>
      <c r="M10" s="33">
        <v>1</v>
      </c>
      <c r="N10" s="33"/>
      <c r="O10" s="20" t="e">
        <f t="array" ref="O10">IF(ISBLANK(B10),"",INDEX(adapt!E$2:E$1000,MATCH(A10,IF(adapt!J$2:J$1000="yes",adapt!A$2:A$1000),0)))</f>
        <v>#N/A</v>
      </c>
      <c r="P10" s="20" t="e">
        <f t="array" ref="P10">IF(ISBLANK(B10),"",INDEX(adapt!F$2:F$1000,MATCH(A10,IF(adapt!J$2:J$1000="yes",adapt!A$2:A$1000),0)))</f>
        <v>#N/A</v>
      </c>
      <c r="Q10" s="30" t="str">
        <f t="shared" si="2"/>
        <v>no</v>
      </c>
      <c r="R10" s="30" t="str">
        <f t="shared" si="3"/>
        <v>no</v>
      </c>
      <c r="S10" s="29" t="str">
        <f t="shared" si="0"/>
        <v>Sex</v>
      </c>
      <c r="T10" s="29" t="str">
        <f t="shared" si="1"/>
        <v>Munhurume/munhukadzi</v>
      </c>
      <c r="U10" s="31" t="str">
        <f>IF(COUNTIFS(adapt!J:J,"yes",adapt!A:A,A10)&gt;1,"problem",IF(COUNTIFS(adapt!J:J,"yes",adapt!A:A,A10)=0,"","ok"))</f>
        <v/>
      </c>
    </row>
    <row r="11" spans="1:25" ht="14">
      <c r="A11" s="26" t="str">
        <f t="shared" si="4"/>
        <v>DHS7H7</v>
      </c>
      <c r="B11" s="32" t="s">
        <v>568</v>
      </c>
      <c r="C11" s="5" t="s">
        <v>1753</v>
      </c>
      <c r="D11" s="32" t="s">
        <v>189</v>
      </c>
      <c r="E11" s="32" t="s">
        <v>561</v>
      </c>
      <c r="F11" s="32">
        <v>31</v>
      </c>
      <c r="G11" s="11">
        <v>7</v>
      </c>
      <c r="H11" s="32"/>
      <c r="I11" s="32" t="s">
        <v>557</v>
      </c>
      <c r="J11" s="32" t="s">
        <v>557</v>
      </c>
      <c r="K11" s="33"/>
      <c r="L11" s="33"/>
      <c r="M11" s="33">
        <v>1</v>
      </c>
      <c r="N11" s="33"/>
      <c r="O11" s="20" t="e">
        <f t="array" ref="O11">IF(ISBLANK(B11),"",INDEX(adapt!E$2:E$1000,MATCH(A11,IF(adapt!J$2:J$1000="yes",adapt!A$2:A$1000),0)))</f>
        <v>#N/A</v>
      </c>
      <c r="P11" s="20" t="e">
        <f t="array" ref="P11">IF(ISBLANK(B11),"",INDEX(adapt!F$2:F$1000,MATCH(A11,IF(adapt!J$2:J$1000="yes",adapt!A$2:A$1000),0)))</f>
        <v>#N/A</v>
      </c>
      <c r="Q11" s="30" t="str">
        <f t="shared" si="2"/>
        <v>no</v>
      </c>
      <c r="R11" s="30" t="str">
        <f t="shared" si="3"/>
        <v>no</v>
      </c>
      <c r="S11" s="29" t="str">
        <f t="shared" si="0"/>
        <v>Age [if unknown, give approximate age]</v>
      </c>
      <c r="T11" s="29" t="str">
        <f t="shared" si="1"/>
        <v>Makore ake [if unknown, give approximate age]</v>
      </c>
      <c r="U11" s="31" t="str">
        <f>IF(COUNTIFS(adapt!J:J,"yes",adapt!A:A,A11)&gt;1,"problem",IF(COUNTIFS(adapt!J:J,"yes",adapt!A:A,A11)=0,"","ok"))</f>
        <v/>
      </c>
    </row>
    <row r="12" spans="1:25" ht="28">
      <c r="A12" s="26" t="str">
        <f t="shared" si="4"/>
        <v>DHS7H101</v>
      </c>
      <c r="B12" s="32" t="s">
        <v>569</v>
      </c>
      <c r="C12" s="5" t="s">
        <v>1754</v>
      </c>
      <c r="D12" s="32" t="s">
        <v>189</v>
      </c>
      <c r="E12" s="32" t="s">
        <v>570</v>
      </c>
      <c r="F12" s="32">
        <v>76</v>
      </c>
      <c r="G12" s="11">
        <v>101</v>
      </c>
      <c r="H12" s="32" t="s">
        <v>221</v>
      </c>
      <c r="I12" s="32" t="s">
        <v>557</v>
      </c>
      <c r="J12" s="32" t="s">
        <v>557</v>
      </c>
      <c r="K12" s="33"/>
      <c r="L12" s="33"/>
      <c r="M12" s="33">
        <v>1</v>
      </c>
      <c r="N12" s="33"/>
      <c r="O12" s="20" t="e">
        <f t="array" ref="O12">IF(ISBLANK(B12),"",INDEX(adapt!E$2:E$1000,MATCH(A12,IF(adapt!J$2:J$1000="yes",adapt!A$2:A$1000),0)))</f>
        <v>#N/A</v>
      </c>
      <c r="P12" s="20" t="e">
        <f t="array" ref="P12">IF(ISBLANK(B12),"",INDEX(adapt!F$2:F$1000,MATCH(A12,IF(adapt!J$2:J$1000="yes",adapt!A$2:A$1000),0)))</f>
        <v>#N/A</v>
      </c>
      <c r="Q12" s="30" t="str">
        <f t="shared" si="2"/>
        <v>no</v>
      </c>
      <c r="R12" s="30" t="str">
        <f t="shared" si="3"/>
        <v>no</v>
      </c>
      <c r="S12" s="29" t="str">
        <f t="shared" si="0"/>
        <v>What is the main source of drinking water for members of your household?</v>
      </c>
      <c r="T12" s="29" t="str">
        <f t="shared" si="1"/>
        <v>Mvura yamunonwa pamba penyu inobva pai?</v>
      </c>
      <c r="U12" s="31" t="str">
        <f>IF(COUNTIFS(adapt!J:J,"yes",adapt!A:A,A12)&gt;1,"problem",IF(COUNTIFS(adapt!J:J,"yes",adapt!A:A,A12)=0,"","ok"))</f>
        <v/>
      </c>
    </row>
    <row r="13" spans="1:25" ht="42">
      <c r="A13" s="26" t="str">
        <f t="shared" ref="A13:A70" si="5">CONCATENATE(D13,G13)</f>
        <v>DHS7H102</v>
      </c>
      <c r="B13" s="32" t="s">
        <v>571</v>
      </c>
      <c r="C13" s="5" t="s">
        <v>1755</v>
      </c>
      <c r="D13" s="32" t="s">
        <v>189</v>
      </c>
      <c r="E13" s="32" t="s">
        <v>570</v>
      </c>
      <c r="F13" s="32">
        <v>76</v>
      </c>
      <c r="G13" s="13">
        <v>102</v>
      </c>
      <c r="H13" s="32" t="s">
        <v>221</v>
      </c>
      <c r="I13" s="32" t="s">
        <v>557</v>
      </c>
      <c r="J13" s="32" t="s">
        <v>557</v>
      </c>
      <c r="K13" s="32"/>
      <c r="L13" s="32"/>
      <c r="M13" s="32">
        <v>1</v>
      </c>
      <c r="N13" s="32" t="s">
        <v>572</v>
      </c>
      <c r="O13" s="20" t="e">
        <f t="array" ref="O13">IF(ISBLANK(B13),"",INDEX(adapt!E$2:E$1000,MATCH(A13,IF(adapt!J$2:J$1000="yes",adapt!A$2:A$1000),0)))</f>
        <v>#N/A</v>
      </c>
      <c r="P13" s="20" t="e">
        <f t="array" ref="P13">IF(ISBLANK(B13),"",INDEX(adapt!F$2:F$1000,MATCH(A13,IF(adapt!J$2:J$1000="yes",adapt!A$2:A$1000),0)))</f>
        <v>#N/A</v>
      </c>
      <c r="Q13" s="30" t="str">
        <f t="shared" si="2"/>
        <v>no</v>
      </c>
      <c r="R13" s="30" t="str">
        <f t="shared" si="3"/>
        <v>no</v>
      </c>
      <c r="S13" s="29" t="str">
        <f t="shared" si="0"/>
        <v>What is the main source of water used by your household for other purposes such as cooking and handwashing?</v>
      </c>
      <c r="T13" s="29" t="str">
        <f t="shared" si="1"/>
        <v>Mvura yamunoshandisa zvimwewo zvakaita sekubika kana kuwacha inobva pai?</v>
      </c>
      <c r="U13" s="31" t="str">
        <f>IF(COUNTIFS(adapt!J:J,"yes",adapt!A:A,A13)&gt;1,"problem",IF(COUNTIFS(adapt!J:J,"yes",adapt!A:A,A13)=0,"","ok"))</f>
        <v/>
      </c>
    </row>
    <row r="14" spans="1:25" ht="14">
      <c r="A14" s="26" t="str">
        <f t="shared" si="5"/>
        <v>DHS7H103</v>
      </c>
      <c r="B14" s="32" t="s">
        <v>573</v>
      </c>
      <c r="C14" s="5" t="s">
        <v>1756</v>
      </c>
      <c r="D14" s="32" t="s">
        <v>189</v>
      </c>
      <c r="E14" s="32" t="s">
        <v>570</v>
      </c>
      <c r="F14" s="32">
        <v>76</v>
      </c>
      <c r="G14" s="13">
        <v>103</v>
      </c>
      <c r="H14" s="32" t="s">
        <v>222</v>
      </c>
      <c r="I14" s="32" t="s">
        <v>557</v>
      </c>
      <c r="J14" s="32" t="s">
        <v>557</v>
      </c>
      <c r="K14" s="32"/>
      <c r="L14" s="32"/>
      <c r="M14" s="32">
        <v>1</v>
      </c>
      <c r="N14" s="32" t="s">
        <v>572</v>
      </c>
      <c r="O14" s="20" t="e">
        <f t="array" ref="O14">IF(ISBLANK(B14),"",INDEX(adapt!E$2:E$1000,MATCH(A14,IF(adapt!J$2:J$1000="yes",adapt!A$2:A$1000),0)))</f>
        <v>#N/A</v>
      </c>
      <c r="P14" s="20" t="e">
        <f t="array" ref="P14">IF(ISBLANK(B14),"",INDEX(adapt!F$2:F$1000,MATCH(A14,IF(adapt!J$2:J$1000="yes",adapt!A$2:A$1000),0)))</f>
        <v>#N/A</v>
      </c>
      <c r="Q14" s="30" t="str">
        <f t="shared" si="2"/>
        <v>no</v>
      </c>
      <c r="R14" s="30" t="str">
        <f t="shared" si="3"/>
        <v>no</v>
      </c>
      <c r="S14" s="29" t="str">
        <f t="shared" si="0"/>
        <v>Where is that water source located?</v>
      </c>
      <c r="T14" s="29" t="str">
        <f t="shared" si="1"/>
        <v>Ndekupi kunowanikwa mvura iyoyo?</v>
      </c>
      <c r="U14" s="31" t="str">
        <f>IF(COUNTIFS(adapt!J:J,"yes",adapt!A:A,A14)&gt;1,"problem",IF(COUNTIFS(adapt!J:J,"yes",adapt!A:A,A14)=0,"","ok"))</f>
        <v/>
      </c>
    </row>
    <row r="15" spans="1:25" ht="28">
      <c r="A15" s="26" t="str">
        <f t="shared" si="5"/>
        <v>DHS7H104</v>
      </c>
      <c r="B15" s="32" t="s">
        <v>2403</v>
      </c>
      <c r="C15" s="5" t="s">
        <v>2404</v>
      </c>
      <c r="D15" s="32" t="s">
        <v>189</v>
      </c>
      <c r="E15" s="32" t="s">
        <v>570</v>
      </c>
      <c r="F15" s="32">
        <v>76</v>
      </c>
      <c r="G15" s="13">
        <v>104</v>
      </c>
      <c r="H15" s="32"/>
      <c r="I15" s="32" t="s">
        <v>557</v>
      </c>
      <c r="J15" s="32" t="s">
        <v>557</v>
      </c>
      <c r="K15" s="32"/>
      <c r="L15" s="32"/>
      <c r="M15" s="32">
        <v>1</v>
      </c>
      <c r="N15" s="32" t="s">
        <v>572</v>
      </c>
      <c r="O15" s="20" t="e">
        <f t="array" ref="O15">IF(ISBLANK(B15),"",INDEX(adapt!E$2:E$1000,MATCH(A15,IF(adapt!J$2:J$1000="yes",adapt!A$2:A$1000),0)))</f>
        <v>#N/A</v>
      </c>
      <c r="P15" s="20" t="e">
        <f t="array" ref="P15">IF(ISBLANK(B15),"",INDEX(adapt!F$2:F$1000,MATCH(A15,IF(adapt!J$2:J$1000="yes",adapt!A$2:A$1000),0)))</f>
        <v>#N/A</v>
      </c>
      <c r="Q15" s="30" t="str">
        <f t="shared" si="2"/>
        <v>no</v>
      </c>
      <c r="R15" s="30" t="str">
        <f t="shared" si="3"/>
        <v>no</v>
      </c>
      <c r="S15" s="29" t="str">
        <f t="shared" si="0"/>
        <v>How long does it take to go there, get water, and come back? [in min]</v>
      </c>
      <c r="T15" s="29" t="str">
        <f t="shared" si="1"/>
        <v>Munhu anotora nguva yakareba sei kuenda ikoko, kuchera mvura nekudzoka? [in min]</v>
      </c>
      <c r="U15" s="31" t="str">
        <f>IF(COUNTIFS(adapt!J:J,"yes",adapt!A:A,A15)&gt;1,"problem",IF(COUNTIFS(adapt!J:J,"yes",adapt!A:A,A15)=0,"","ok"))</f>
        <v/>
      </c>
    </row>
    <row r="16" spans="1:25" ht="28">
      <c r="A16" s="26" t="str">
        <f t="shared" si="5"/>
        <v>DHS7H106</v>
      </c>
      <c r="B16" s="32" t="s">
        <v>574</v>
      </c>
      <c r="C16" s="5" t="s">
        <v>1757</v>
      </c>
      <c r="D16" s="32" t="s">
        <v>189</v>
      </c>
      <c r="E16" s="32" t="s">
        <v>570</v>
      </c>
      <c r="F16" s="32">
        <v>76</v>
      </c>
      <c r="G16" s="13">
        <v>106</v>
      </c>
      <c r="H16" s="32" t="s">
        <v>209</v>
      </c>
      <c r="I16" s="32" t="s">
        <v>557</v>
      </c>
      <c r="J16" s="32" t="s">
        <v>557</v>
      </c>
      <c r="K16" s="32"/>
      <c r="L16" s="32"/>
      <c r="M16" s="32">
        <v>1</v>
      </c>
      <c r="N16" s="32" t="s">
        <v>572</v>
      </c>
      <c r="O16" s="20" t="e">
        <f t="array" ref="O16">IF(ISBLANK(B16),"",INDEX(adapt!E$2:E$1000,MATCH(A16,IF(adapt!J$2:J$1000="yes",adapt!A$2:A$1000),0)))</f>
        <v>#N/A</v>
      </c>
      <c r="P16" s="20" t="e">
        <f t="array" ref="P16">IF(ISBLANK(B16),"",INDEX(adapt!F$2:F$1000,MATCH(A16,IF(adapt!J$2:J$1000="yes",adapt!A$2:A$1000),0)))</f>
        <v>#N/A</v>
      </c>
      <c r="Q16" s="30" t="str">
        <f t="shared" si="2"/>
        <v>no</v>
      </c>
      <c r="R16" s="30" t="str">
        <f t="shared" si="3"/>
        <v>no</v>
      </c>
      <c r="S16" s="29" t="str">
        <f t="shared" si="0"/>
        <v>In the past two weeks, was the water from this source not available for at least one full day?</v>
      </c>
      <c r="T16" s="29" t="str">
        <f t="shared" si="1"/>
        <v>MUMASVONDO MAVIRI APFUURA, pane here pakamboshaikwa mvura iyi zvezuva rose?</v>
      </c>
      <c r="U16" s="31" t="str">
        <f>IF(COUNTIFS(adapt!J:J,"yes",adapt!A:A,A16)&gt;1,"problem",IF(COUNTIFS(adapt!J:J,"yes",adapt!A:A,A16)=0,"","ok"))</f>
        <v/>
      </c>
    </row>
    <row r="17" spans="1:21" ht="28">
      <c r="A17" s="26" t="str">
        <f t="shared" si="5"/>
        <v>DHS7H107</v>
      </c>
      <c r="B17" s="32" t="s">
        <v>575</v>
      </c>
      <c r="C17" s="5" t="s">
        <v>1758</v>
      </c>
      <c r="D17" s="32" t="s">
        <v>189</v>
      </c>
      <c r="E17" s="32" t="s">
        <v>570</v>
      </c>
      <c r="F17" s="32">
        <v>76</v>
      </c>
      <c r="G17" s="13">
        <v>107</v>
      </c>
      <c r="H17" s="32" t="s">
        <v>209</v>
      </c>
      <c r="I17" s="32" t="s">
        <v>557</v>
      </c>
      <c r="J17" s="32" t="s">
        <v>557</v>
      </c>
      <c r="K17" s="32"/>
      <c r="L17" s="32"/>
      <c r="M17" s="32">
        <v>1</v>
      </c>
      <c r="N17" s="32" t="s">
        <v>572</v>
      </c>
      <c r="O17" s="20" t="e">
        <f t="array" ref="O17">IF(ISBLANK(B17),"",INDEX(adapt!E$2:E$1000,MATCH(A17,IF(adapt!J$2:J$1000="yes",adapt!A$2:A$1000),0)))</f>
        <v>#N/A</v>
      </c>
      <c r="P17" s="20" t="e">
        <f t="array" ref="P17">IF(ISBLANK(B17),"",INDEX(adapt!F$2:F$1000,MATCH(A17,IF(adapt!J$2:J$1000="yes",adapt!A$2:A$1000),0)))</f>
        <v>#N/A</v>
      </c>
      <c r="Q17" s="30" t="str">
        <f t="shared" si="2"/>
        <v>no</v>
      </c>
      <c r="R17" s="30" t="str">
        <f t="shared" si="3"/>
        <v>no</v>
      </c>
      <c r="S17" s="29" t="str">
        <f t="shared" si="0"/>
        <v>Do you do anything to the water to make it safer to drink?</v>
      </c>
      <c r="T17" s="29" t="str">
        <f t="shared" si="1"/>
        <v>Pane zvamunoita here kumvura iyi kuti isarwarise kana yanwiwa?</v>
      </c>
      <c r="U17" s="31" t="str">
        <f>IF(COUNTIFS(adapt!J:J,"yes",adapt!A:A,A17)&gt;1,"problem",IF(COUNTIFS(adapt!J:J,"yes",adapt!A:A,A17)=0,"","ok"))</f>
        <v/>
      </c>
    </row>
    <row r="18" spans="1:21" ht="28">
      <c r="A18" s="26" t="str">
        <f t="shared" si="5"/>
        <v>DHS7H108</v>
      </c>
      <c r="B18" s="32" t="s">
        <v>576</v>
      </c>
      <c r="C18" s="5" t="s">
        <v>2446</v>
      </c>
      <c r="D18" s="32" t="s">
        <v>189</v>
      </c>
      <c r="E18" s="32" t="s">
        <v>570</v>
      </c>
      <c r="F18" s="32">
        <v>76</v>
      </c>
      <c r="G18" s="13">
        <v>108</v>
      </c>
      <c r="H18" s="32" t="s">
        <v>223</v>
      </c>
      <c r="I18" s="32" t="s">
        <v>557</v>
      </c>
      <c r="J18" s="32" t="s">
        <v>557</v>
      </c>
      <c r="K18" s="32"/>
      <c r="L18" s="32"/>
      <c r="M18" s="32">
        <v>1</v>
      </c>
      <c r="N18" s="32" t="s">
        <v>572</v>
      </c>
      <c r="O18" s="20" t="e">
        <f t="array" ref="O18">IF(ISBLANK(B18),"",INDEX(adapt!E$2:E$1000,MATCH(A18,IF(adapt!J$2:J$1000="yes",adapt!A$2:A$1000),0)))</f>
        <v>#N/A</v>
      </c>
      <c r="P18" s="20" t="e">
        <f t="array" ref="P18">IF(ISBLANK(B18),"",INDEX(adapt!F$2:F$1000,MATCH(A18,IF(adapt!J$2:J$1000="yes",adapt!A$2:A$1000),0)))</f>
        <v>#N/A</v>
      </c>
      <c r="Q18" s="30" t="str">
        <f t="shared" si="2"/>
        <v>no</v>
      </c>
      <c r="R18" s="30" t="str">
        <f t="shared" si="3"/>
        <v>no</v>
      </c>
      <c r="S18" s="29" t="str">
        <f t="shared" si="0"/>
        <v>What do you usually do to make the water safer to drink? [record all mentioned]</v>
      </c>
      <c r="T18" s="29" t="str">
        <f t="shared" si="1"/>
        <v>Ndezvipi zvamunowanzoita kuti mvura iyi isarwarise kana yanwiwa? [record all mentioned]</v>
      </c>
      <c r="U18" s="31" t="str">
        <f>IF(COUNTIFS(adapt!J:J,"yes",adapt!A:A,A18)&gt;1,"problem",IF(COUNTIFS(adapt!J:J,"yes",adapt!A:A,A18)=0,"","ok"))</f>
        <v/>
      </c>
    </row>
    <row r="19" spans="1:21" ht="28">
      <c r="A19" s="26" t="str">
        <f t="shared" si="5"/>
        <v>DHS7H109</v>
      </c>
      <c r="B19" s="32" t="s">
        <v>577</v>
      </c>
      <c r="C19" s="5" t="s">
        <v>1759</v>
      </c>
      <c r="D19" s="32" t="s">
        <v>189</v>
      </c>
      <c r="E19" s="32" t="s">
        <v>570</v>
      </c>
      <c r="F19" s="32">
        <v>76</v>
      </c>
      <c r="G19" s="13">
        <v>109</v>
      </c>
      <c r="H19" s="32" t="s">
        <v>224</v>
      </c>
      <c r="I19" s="32" t="s">
        <v>557</v>
      </c>
      <c r="J19" s="32" t="s">
        <v>557</v>
      </c>
      <c r="K19" s="32"/>
      <c r="L19" s="32"/>
      <c r="M19" s="32">
        <v>1</v>
      </c>
      <c r="N19" s="32" t="s">
        <v>572</v>
      </c>
      <c r="O19" s="20" t="e">
        <f t="array" ref="O19">IF(ISBLANK(B19),"",INDEX(adapt!E$2:E$1000,MATCH(A19,IF(adapt!J$2:J$1000="yes",adapt!A$2:A$1000),0)))</f>
        <v>#N/A</v>
      </c>
      <c r="P19" s="20" t="e">
        <f t="array" ref="P19">IF(ISBLANK(B19),"",INDEX(adapt!F$2:F$1000,MATCH(A19,IF(adapt!J$2:J$1000="yes",adapt!A$2:A$1000),0)))</f>
        <v>#N/A</v>
      </c>
      <c r="Q19" s="30" t="str">
        <f t="shared" si="2"/>
        <v>no</v>
      </c>
      <c r="R19" s="30" t="str">
        <f t="shared" si="3"/>
        <v>no</v>
      </c>
      <c r="S19" s="29" t="str">
        <f t="shared" si="0"/>
        <v>What kind of toilet facility do members of your household usually use?</v>
      </c>
      <c r="T19" s="29" t="str">
        <f t="shared" si="1"/>
        <v>Vanhu vepamba penyu vanowanzoshandisa chimbuzi chakaita sei?</v>
      </c>
      <c r="U19" s="31" t="str">
        <f>IF(COUNTIFS(adapt!J:J,"yes",adapt!A:A,A19)&gt;1,"problem",IF(COUNTIFS(adapt!J:J,"yes",adapt!A:A,A19)=0,"","ok"))</f>
        <v/>
      </c>
    </row>
    <row r="20" spans="1:21" ht="28">
      <c r="A20" s="26" t="str">
        <f t="shared" si="5"/>
        <v>DHS7H110</v>
      </c>
      <c r="B20" s="32" t="s">
        <v>578</v>
      </c>
      <c r="C20" s="5" t="s">
        <v>1760</v>
      </c>
      <c r="D20" s="32" t="s">
        <v>189</v>
      </c>
      <c r="E20" s="32" t="s">
        <v>570</v>
      </c>
      <c r="F20" s="32">
        <v>76</v>
      </c>
      <c r="G20" s="13">
        <v>110</v>
      </c>
      <c r="H20" s="32" t="s">
        <v>204</v>
      </c>
      <c r="I20" s="32" t="s">
        <v>557</v>
      </c>
      <c r="J20" s="32" t="s">
        <v>557</v>
      </c>
      <c r="K20" s="32"/>
      <c r="L20" s="32"/>
      <c r="M20" s="32">
        <v>1</v>
      </c>
      <c r="N20" s="32" t="s">
        <v>572</v>
      </c>
      <c r="O20" s="20" t="e">
        <f t="array" ref="O20">IF(ISBLANK(B20),"",INDEX(adapt!E$2:E$1000,MATCH(A20,IF(adapt!J$2:J$1000="yes",adapt!A$2:A$1000),0)))</f>
        <v>#N/A</v>
      </c>
      <c r="P20" s="20" t="e">
        <f t="array" ref="P20">IF(ISBLANK(B20),"",INDEX(adapt!F$2:F$1000,MATCH(A20,IF(adapt!J$2:J$1000="yes",adapt!A$2:A$1000),0)))</f>
        <v>#N/A</v>
      </c>
      <c r="Q20" s="30" t="str">
        <f t="shared" si="2"/>
        <v>no</v>
      </c>
      <c r="R20" s="30" t="str">
        <f t="shared" si="3"/>
        <v>no</v>
      </c>
      <c r="S20" s="29" t="str">
        <f t="shared" si="0"/>
        <v>Do you share this toilet facility with other households?</v>
      </c>
      <c r="T20" s="29" t="str">
        <f t="shared" si="1"/>
        <v>Chimbuzi ichi munochishandisa pamwe chete nevavakidzani venyu here?</v>
      </c>
      <c r="U20" s="31" t="str">
        <f>IF(COUNTIFS(adapt!J:J,"yes",adapt!A:A,A20)&gt;1,"problem",IF(COUNTIFS(adapt!J:J,"yes",adapt!A:A,A20)=0,"","ok"))</f>
        <v/>
      </c>
    </row>
    <row r="21" spans="1:21" ht="28">
      <c r="A21" s="26" t="str">
        <f t="shared" si="5"/>
        <v>DHS7H111</v>
      </c>
      <c r="B21" s="32" t="s">
        <v>579</v>
      </c>
      <c r="C21" s="5" t="s">
        <v>1761</v>
      </c>
      <c r="D21" s="32" t="s">
        <v>189</v>
      </c>
      <c r="E21" s="32" t="s">
        <v>570</v>
      </c>
      <c r="F21" s="32">
        <v>76</v>
      </c>
      <c r="G21" s="13">
        <v>111</v>
      </c>
      <c r="H21" s="32"/>
      <c r="I21" s="32" t="s">
        <v>557</v>
      </c>
      <c r="J21" s="32" t="s">
        <v>557</v>
      </c>
      <c r="K21" s="32"/>
      <c r="L21" s="32"/>
      <c r="M21" s="32">
        <v>1</v>
      </c>
      <c r="N21" s="32" t="s">
        <v>572</v>
      </c>
      <c r="O21" s="20" t="e">
        <f t="array" ref="O21">IF(ISBLANK(B21),"",INDEX(adapt!E$2:E$1000,MATCH(A21,IF(adapt!J$2:J$1000="yes",adapt!A$2:A$1000),0)))</f>
        <v>#N/A</v>
      </c>
      <c r="P21" s="20" t="e">
        <f t="array" ref="P21">IF(ISBLANK(B21),"",INDEX(adapt!F$2:F$1000,MATCH(A21,IF(adapt!J$2:J$1000="yes",adapt!A$2:A$1000),0)))</f>
        <v>#N/A</v>
      </c>
      <c r="Q21" s="30" t="str">
        <f t="shared" si="2"/>
        <v>no</v>
      </c>
      <c r="R21" s="30" t="str">
        <f t="shared" si="3"/>
        <v>no</v>
      </c>
      <c r="S21" s="29" t="str">
        <f t="shared" si="0"/>
        <v>Including your own household, how many households use this toilet facility?</v>
      </c>
      <c r="T21" s="29" t="str">
        <f t="shared" si="1"/>
        <v>Muchiverenga nepamba penyu, dzimba ngani dzinoshandisa chimbuzi ichi?</v>
      </c>
      <c r="U21" s="31" t="str">
        <f>IF(COUNTIFS(adapt!J:J,"yes",adapt!A:A,A21)&gt;1,"problem",IF(COUNTIFS(adapt!J:J,"yes",adapt!A:A,A21)=0,"","ok"))</f>
        <v/>
      </c>
    </row>
    <row r="22" spans="1:21" ht="14">
      <c r="A22" s="26" t="str">
        <f t="shared" si="5"/>
        <v>DHS7H112</v>
      </c>
      <c r="B22" s="32" t="s">
        <v>580</v>
      </c>
      <c r="C22" s="5" t="s">
        <v>1762</v>
      </c>
      <c r="D22" s="32" t="s">
        <v>189</v>
      </c>
      <c r="E22" s="32" t="s">
        <v>570</v>
      </c>
      <c r="F22" s="32">
        <v>76</v>
      </c>
      <c r="G22" s="13">
        <v>112</v>
      </c>
      <c r="H22" s="32" t="s">
        <v>222</v>
      </c>
      <c r="I22" s="32" t="s">
        <v>557</v>
      </c>
      <c r="J22" s="32" t="s">
        <v>557</v>
      </c>
      <c r="K22" s="32"/>
      <c r="L22" s="32"/>
      <c r="M22" s="32">
        <v>1</v>
      </c>
      <c r="N22" s="32" t="s">
        <v>572</v>
      </c>
      <c r="O22" s="20" t="e">
        <f t="array" ref="O22">IF(ISBLANK(B22),"",INDEX(adapt!E$2:E$1000,MATCH(A22,IF(adapt!J$2:J$1000="yes",adapt!A$2:A$1000),0)))</f>
        <v>#N/A</v>
      </c>
      <c r="P22" s="20" t="e">
        <f t="array" ref="P22">IF(ISBLANK(B22),"",INDEX(adapt!F$2:F$1000,MATCH(A22,IF(adapt!J$2:J$1000="yes",adapt!A$2:A$1000),0)))</f>
        <v>#N/A</v>
      </c>
      <c r="Q22" s="30" t="str">
        <f t="shared" si="2"/>
        <v>no</v>
      </c>
      <c r="R22" s="30" t="str">
        <f t="shared" si="3"/>
        <v>no</v>
      </c>
      <c r="S22" s="29" t="str">
        <f t="shared" si="0"/>
        <v>Where is this toilet facility located?</v>
      </c>
      <c r="T22" s="29" t="str">
        <f t="shared" si="1"/>
        <v>Chimbuzi ichi chiri kupi?</v>
      </c>
      <c r="U22" s="31" t="str">
        <f>IF(COUNTIFS(adapt!J:J,"yes",adapt!A:A,A22)&gt;1,"problem",IF(COUNTIFS(adapt!J:J,"yes",adapt!A:A,A22)=0,"","ok"))</f>
        <v/>
      </c>
    </row>
    <row r="23" spans="1:21" ht="28">
      <c r="A23" s="26" t="str">
        <f t="shared" si="5"/>
        <v>DHS7H113</v>
      </c>
      <c r="B23" s="32" t="s">
        <v>581</v>
      </c>
      <c r="C23" s="5" t="s">
        <v>1763</v>
      </c>
      <c r="D23" s="32" t="s">
        <v>189</v>
      </c>
      <c r="E23" s="32" t="s">
        <v>570</v>
      </c>
      <c r="F23" s="32">
        <v>76</v>
      </c>
      <c r="G23" s="13">
        <v>113</v>
      </c>
      <c r="H23" s="32" t="s">
        <v>225</v>
      </c>
      <c r="I23" s="32" t="s">
        <v>557</v>
      </c>
      <c r="J23" s="32" t="s">
        <v>557</v>
      </c>
      <c r="K23" s="32"/>
      <c r="L23" s="32"/>
      <c r="M23" s="32">
        <v>1</v>
      </c>
      <c r="N23" s="32" t="s">
        <v>572</v>
      </c>
      <c r="O23" s="20" t="e">
        <f t="array" ref="O23">IF(ISBLANK(B23),"",INDEX(adapt!E$2:E$1000,MATCH(A23,IF(adapt!J$2:J$1000="yes",adapt!A$2:A$1000),0)))</f>
        <v>#N/A</v>
      </c>
      <c r="P23" s="20" t="e">
        <f t="array" ref="P23">IF(ISBLANK(B23),"",INDEX(adapt!F$2:F$1000,MATCH(A23,IF(adapt!J$2:J$1000="yes",adapt!A$2:A$1000),0)))</f>
        <v>#N/A</v>
      </c>
      <c r="Q23" s="30" t="str">
        <f t="shared" si="2"/>
        <v>no</v>
      </c>
      <c r="R23" s="30" t="str">
        <f t="shared" si="3"/>
        <v>no</v>
      </c>
      <c r="S23" s="29" t="str">
        <f t="shared" si="0"/>
        <v>What type of fuel does your household mainly use for cooking?</v>
      </c>
      <c r="T23" s="29" t="str">
        <f t="shared" si="1"/>
        <v>Pamba penyu munowanzoshandisa chii pakubika (huni, ndove, parafini)?</v>
      </c>
      <c r="U23" s="31" t="str">
        <f>IF(COUNTIFS(adapt!J:J,"yes",adapt!A:A,A23)&gt;1,"problem",IF(COUNTIFS(adapt!J:J,"yes",adapt!A:A,A23)=0,"","ok"))</f>
        <v/>
      </c>
    </row>
    <row r="24" spans="1:21" ht="28">
      <c r="A24" s="26" t="str">
        <f t="shared" si="5"/>
        <v>DHS7H114</v>
      </c>
      <c r="B24" s="32" t="s">
        <v>582</v>
      </c>
      <c r="C24" s="5" t="s">
        <v>1764</v>
      </c>
      <c r="D24" s="32" t="s">
        <v>189</v>
      </c>
      <c r="E24" s="32" t="s">
        <v>570</v>
      </c>
      <c r="F24" s="32">
        <v>76</v>
      </c>
      <c r="G24" s="13">
        <v>114</v>
      </c>
      <c r="H24" s="32" t="s">
        <v>226</v>
      </c>
      <c r="I24" s="32" t="s">
        <v>557</v>
      </c>
      <c r="J24" s="32" t="s">
        <v>557</v>
      </c>
      <c r="K24" s="32"/>
      <c r="L24" s="32"/>
      <c r="M24" s="32">
        <v>1</v>
      </c>
      <c r="N24" s="32" t="s">
        <v>572</v>
      </c>
      <c r="O24" s="20" t="e">
        <f t="array" ref="O24">IF(ISBLANK(B24),"",INDEX(adapt!E$2:E$1000,MATCH(A24,IF(adapt!J$2:J$1000="yes",adapt!A$2:A$1000),0)))</f>
        <v>#N/A</v>
      </c>
      <c r="P24" s="20" t="e">
        <f t="array" ref="P24">IF(ISBLANK(B24),"",INDEX(adapt!F$2:F$1000,MATCH(A24,IF(adapt!J$2:J$1000="yes",adapt!A$2:A$1000),0)))</f>
        <v>#N/A</v>
      </c>
      <c r="Q24" s="30" t="str">
        <f t="shared" si="2"/>
        <v>no</v>
      </c>
      <c r="R24" s="30" t="str">
        <f t="shared" si="3"/>
        <v>no</v>
      </c>
      <c r="S24" s="29" t="str">
        <f t="shared" si="0"/>
        <v>Is the cooking usually done in the house, in a separate building, or outdoors?</v>
      </c>
      <c r="T24" s="29" t="str">
        <f t="shared" si="1"/>
        <v>Munowanzobikira mumba yamunogara here, imwewo imba kana kuti panze?</v>
      </c>
      <c r="U24" s="31" t="str">
        <f>IF(COUNTIFS(adapt!J:J,"yes",adapt!A:A,A24)&gt;1,"problem",IF(COUNTIFS(adapt!J:J,"yes",adapt!A:A,A24)=0,"","ok"))</f>
        <v/>
      </c>
    </row>
    <row r="25" spans="1:21" ht="28">
      <c r="A25" s="26" t="str">
        <f t="shared" si="5"/>
        <v>DHS7H115</v>
      </c>
      <c r="B25" s="32" t="s">
        <v>583</v>
      </c>
      <c r="C25" s="5" t="s">
        <v>1765</v>
      </c>
      <c r="D25" s="32" t="s">
        <v>189</v>
      </c>
      <c r="E25" s="32" t="s">
        <v>570</v>
      </c>
      <c r="F25" s="32">
        <v>76</v>
      </c>
      <c r="G25" s="13">
        <v>115</v>
      </c>
      <c r="H25" s="32" t="s">
        <v>205</v>
      </c>
      <c r="I25" s="32" t="s">
        <v>557</v>
      </c>
      <c r="J25" s="32" t="s">
        <v>557</v>
      </c>
      <c r="K25" s="32"/>
      <c r="L25" s="32"/>
      <c r="M25" s="32">
        <v>1</v>
      </c>
      <c r="N25" s="32" t="s">
        <v>572</v>
      </c>
      <c r="O25" s="20" t="e">
        <f t="array" ref="O25">IF(ISBLANK(B25),"",INDEX(adapt!E$2:E$1000,MATCH(A25,IF(adapt!J$2:J$1000="yes",adapt!A$2:A$1000),0)))</f>
        <v>#N/A</v>
      </c>
      <c r="P25" s="20" t="e">
        <f t="array" ref="P25">IF(ISBLANK(B25),"",INDEX(adapt!F$2:F$1000,MATCH(A25,IF(adapt!J$2:J$1000="yes",adapt!A$2:A$1000),0)))</f>
        <v>#N/A</v>
      </c>
      <c r="Q25" s="30" t="str">
        <f t="shared" si="2"/>
        <v>no</v>
      </c>
      <c r="R25" s="30" t="str">
        <f t="shared" si="3"/>
        <v>no</v>
      </c>
      <c r="S25" s="29" t="str">
        <f t="shared" si="0"/>
        <v>Do you have a separate room which is used as a kitchen?</v>
      </c>
      <c r="T25" s="29" t="str">
        <f t="shared" si="1"/>
        <v>Mune imwewo imba yamunoshandisa semba yekubikira here?</v>
      </c>
      <c r="U25" s="31" t="str">
        <f>IF(COUNTIFS(adapt!J:J,"yes",adapt!A:A,A25)&gt;1,"problem",IF(COUNTIFS(adapt!J:J,"yes",adapt!A:A,A25)=0,"","ok"))</f>
        <v/>
      </c>
    </row>
    <row r="26" spans="1:21" ht="28">
      <c r="A26" s="26" t="str">
        <f t="shared" si="5"/>
        <v>DHS7H116</v>
      </c>
      <c r="B26" s="32" t="s">
        <v>584</v>
      </c>
      <c r="C26" s="5" t="s">
        <v>1766</v>
      </c>
      <c r="D26" s="32" t="s">
        <v>189</v>
      </c>
      <c r="E26" s="32" t="s">
        <v>570</v>
      </c>
      <c r="F26" s="32">
        <v>76</v>
      </c>
      <c r="G26" s="13">
        <v>116</v>
      </c>
      <c r="H26" s="32"/>
      <c r="I26" s="32" t="s">
        <v>557</v>
      </c>
      <c r="J26" s="32" t="s">
        <v>557</v>
      </c>
      <c r="K26" s="32"/>
      <c r="L26" s="32"/>
      <c r="M26" s="32">
        <v>1</v>
      </c>
      <c r="N26" s="32" t="s">
        <v>572</v>
      </c>
      <c r="O26" s="20" t="e">
        <f t="array" ref="O26">IF(ISBLANK(B26),"",INDEX(adapt!E$2:E$1000,MATCH(A26,IF(adapt!J$2:J$1000="yes",adapt!A$2:A$1000),0)))</f>
        <v>#N/A</v>
      </c>
      <c r="P26" s="20" t="e">
        <f t="array" ref="P26">IF(ISBLANK(B26),"",INDEX(adapt!F$2:F$1000,MATCH(A26,IF(adapt!J$2:J$1000="yes",adapt!A$2:A$1000),0)))</f>
        <v>#N/A</v>
      </c>
      <c r="Q26" s="30" t="str">
        <f t="shared" si="2"/>
        <v>no</v>
      </c>
      <c r="R26" s="30" t="str">
        <f t="shared" si="3"/>
        <v>no</v>
      </c>
      <c r="S26" s="29" t="str">
        <f t="shared" si="0"/>
        <v>How many rooms in this household are used for sleeping?</v>
      </c>
      <c r="T26" s="29" t="str">
        <f t="shared" si="1"/>
        <v>Pamba penyu pane makamuri (maroom) mangani anorarirwa nevanhu?</v>
      </c>
      <c r="U26" s="31" t="str">
        <f>IF(COUNTIFS(adapt!J:J,"yes",adapt!A:A,A26)&gt;1,"problem",IF(COUNTIFS(adapt!J:J,"yes",adapt!A:A,A26)=0,"","ok"))</f>
        <v/>
      </c>
    </row>
    <row r="27" spans="1:21" ht="42">
      <c r="A27" s="26" t="str">
        <f t="shared" si="5"/>
        <v>DHS7H117</v>
      </c>
      <c r="B27" s="32" t="s">
        <v>585</v>
      </c>
      <c r="C27" s="5" t="s">
        <v>1767</v>
      </c>
      <c r="D27" s="32" t="s">
        <v>189</v>
      </c>
      <c r="E27" s="32" t="s">
        <v>570</v>
      </c>
      <c r="F27" s="32">
        <v>76</v>
      </c>
      <c r="G27" s="13">
        <v>117</v>
      </c>
      <c r="H27" s="32" t="s">
        <v>209</v>
      </c>
      <c r="I27" s="32" t="s">
        <v>557</v>
      </c>
      <c r="J27" s="32" t="s">
        <v>557</v>
      </c>
      <c r="K27" s="32"/>
      <c r="L27" s="32"/>
      <c r="M27" s="32">
        <v>1</v>
      </c>
      <c r="N27" s="32" t="s">
        <v>572</v>
      </c>
      <c r="O27" s="20" t="e">
        <f t="array" ref="O27">IF(ISBLANK(B27),"",INDEX(adapt!E$2:E$1000,MATCH(A27,IF(adapt!J$2:J$1000="yes",adapt!A$2:A$1000),0)))</f>
        <v>#N/A</v>
      </c>
      <c r="P27" s="20" t="e">
        <f t="array" ref="P27">IF(ISBLANK(B27),"",INDEX(adapt!F$2:F$1000,MATCH(A27,IF(adapt!J$2:J$1000="yes",adapt!A$2:A$1000),0)))</f>
        <v>#N/A</v>
      </c>
      <c r="Q27" s="30" t="str">
        <f t="shared" si="2"/>
        <v>no</v>
      </c>
      <c r="R27" s="30" t="str">
        <f t="shared" si="3"/>
        <v>no</v>
      </c>
      <c r="S27" s="29" t="str">
        <f t="shared" si="0"/>
        <v>Does this household own any livestock, herds, other farm animals, or poultry?</v>
      </c>
      <c r="T27" s="29" t="str">
        <f t="shared" si="1"/>
        <v>Pamba penyu pane zvipfuwo here zvakaita semombe, mbudzi, makwayi, nguruve, madhongi, huku, madhadha nezvimwewo?</v>
      </c>
      <c r="U27" s="31" t="str">
        <f>IF(COUNTIFS(adapt!J:J,"yes",adapt!A:A,A27)&gt;1,"problem",IF(COUNTIFS(adapt!J:J,"yes",adapt!A:A,A27)=0,"","ok"))</f>
        <v/>
      </c>
    </row>
    <row r="28" spans="1:21" ht="28">
      <c r="A28" s="26" t="str">
        <f t="shared" si="5"/>
        <v>DHS7H118</v>
      </c>
      <c r="B28" s="32" t="s">
        <v>586</v>
      </c>
      <c r="C28" s="5" t="s">
        <v>1768</v>
      </c>
      <c r="D28" s="32" t="s">
        <v>189</v>
      </c>
      <c r="E28" s="32" t="s">
        <v>570</v>
      </c>
      <c r="F28" s="32">
        <v>76</v>
      </c>
      <c r="G28" s="13">
        <v>118</v>
      </c>
      <c r="H28" s="32"/>
      <c r="I28" s="32" t="s">
        <v>557</v>
      </c>
      <c r="J28" s="32" t="s">
        <v>557</v>
      </c>
      <c r="K28" s="32"/>
      <c r="L28" s="32"/>
      <c r="M28" s="32">
        <v>1</v>
      </c>
      <c r="N28" s="32" t="s">
        <v>572</v>
      </c>
      <c r="O28" s="20" t="e">
        <f t="array" ref="O28">IF(ISBLANK(B28),"",INDEX(adapt!E$2:E$1000,MATCH(A28,IF(adapt!J$2:J$1000="yes",adapt!A$2:A$1000),0)))</f>
        <v>#N/A</v>
      </c>
      <c r="P28" s="20" t="e">
        <f t="array" ref="P28">IF(ISBLANK(B28),"",INDEX(adapt!F$2:F$1000,MATCH(A28,IF(adapt!J$2:J$1000="yes",adapt!A$2:A$1000),0)))</f>
        <v>#N/A</v>
      </c>
      <c r="Q28" s="30" t="str">
        <f t="shared" si="2"/>
        <v>no</v>
      </c>
      <c r="R28" s="30" t="str">
        <f t="shared" si="3"/>
        <v>no</v>
      </c>
      <c r="S28" s="29" t="str">
        <f t="shared" si="0"/>
        <v>How many of the following animals does this household own?</v>
      </c>
      <c r="T28" s="29" t="str">
        <f t="shared" si="1"/>
        <v>Pamba penyu pane mhuka dzinotevera dzakawanda sei?</v>
      </c>
      <c r="U28" s="31" t="str">
        <f>IF(COUNTIFS(adapt!J:J,"yes",adapt!A:A,A28)&gt;1,"problem",IF(COUNTIFS(adapt!J:J,"yes",adapt!A:A,A28)=0,"","ok"))</f>
        <v/>
      </c>
    </row>
    <row r="29" spans="1:21" ht="14">
      <c r="A29" s="26" t="str">
        <f t="shared" si="5"/>
        <v>DHS7H118a</v>
      </c>
      <c r="B29" s="32" t="s">
        <v>587</v>
      </c>
      <c r="C29" s="5" t="s">
        <v>2447</v>
      </c>
      <c r="D29" s="32" t="s">
        <v>189</v>
      </c>
      <c r="E29" s="32" t="s">
        <v>570</v>
      </c>
      <c r="F29" s="32">
        <v>76</v>
      </c>
      <c r="G29" s="13" t="s">
        <v>588</v>
      </c>
      <c r="H29" s="32"/>
      <c r="I29" s="32" t="s">
        <v>557</v>
      </c>
      <c r="J29" s="32" t="s">
        <v>557</v>
      </c>
      <c r="K29" s="32"/>
      <c r="L29" s="32"/>
      <c r="M29" s="32">
        <v>1</v>
      </c>
      <c r="N29" s="32" t="s">
        <v>572</v>
      </c>
      <c r="O29" s="20" t="e">
        <f t="array" ref="O29">IF(ISBLANK(B29),"",INDEX(adapt!E$2:E$1000,MATCH(A29,IF(adapt!J$2:J$1000="yes",adapt!A$2:A$1000),0)))</f>
        <v>#N/A</v>
      </c>
      <c r="P29" s="20" t="e">
        <f t="array" ref="P29">IF(ISBLANK(B29),"",INDEX(adapt!F$2:F$1000,MATCH(A29,IF(adapt!J$2:J$1000="yes",adapt!A$2:A$1000),0)))</f>
        <v>#N/A</v>
      </c>
      <c r="Q29" s="30" t="str">
        <f t="shared" si="2"/>
        <v>no</v>
      </c>
      <c r="R29" s="30" t="str">
        <f t="shared" si="3"/>
        <v>no</v>
      </c>
      <c r="S29" s="29" t="str">
        <f t="shared" si="0"/>
        <v>Milk cows or bulls?</v>
      </c>
      <c r="T29" s="29" t="str">
        <f t="shared" si="1"/>
        <v>Mombe?</v>
      </c>
      <c r="U29" s="31" t="str">
        <f>IF(COUNTIFS(adapt!J:J,"yes",adapt!A:A,A29)&gt;1,"problem",IF(COUNTIFS(adapt!J:J,"yes",adapt!A:A,A29)=0,"","ok"))</f>
        <v/>
      </c>
    </row>
    <row r="30" spans="1:21" ht="14">
      <c r="A30" s="26" t="str">
        <f t="shared" si="5"/>
        <v>DHS7H118b</v>
      </c>
      <c r="B30" s="32" t="s">
        <v>589</v>
      </c>
      <c r="C30" s="5" t="s">
        <v>1769</v>
      </c>
      <c r="D30" s="32" t="s">
        <v>189</v>
      </c>
      <c r="E30" s="32" t="s">
        <v>570</v>
      </c>
      <c r="F30" s="32">
        <v>76</v>
      </c>
      <c r="G30" s="13" t="s">
        <v>590</v>
      </c>
      <c r="H30" s="32"/>
      <c r="I30" s="32" t="s">
        <v>557</v>
      </c>
      <c r="J30" s="32" t="s">
        <v>557</v>
      </c>
      <c r="K30" s="32"/>
      <c r="L30" s="32"/>
      <c r="M30" s="32">
        <v>1</v>
      </c>
      <c r="N30" s="32" t="s">
        <v>572</v>
      </c>
      <c r="O30" s="20" t="e">
        <f t="array" ref="O30">IF(ISBLANK(B30),"",INDEX(adapt!E$2:E$1000,MATCH(A30,IF(adapt!J$2:J$1000="yes",adapt!A$2:A$1000),0)))</f>
        <v>#N/A</v>
      </c>
      <c r="P30" s="20" t="e">
        <f t="array" ref="P30">IF(ISBLANK(B30),"",INDEX(adapt!F$2:F$1000,MATCH(A30,IF(adapt!J$2:J$1000="yes",adapt!A$2:A$1000),0)))</f>
        <v>#N/A</v>
      </c>
      <c r="Q30" s="30" t="str">
        <f t="shared" si="2"/>
        <v>no</v>
      </c>
      <c r="R30" s="30" t="str">
        <f t="shared" si="3"/>
        <v>no</v>
      </c>
      <c r="S30" s="29" t="str">
        <f t="shared" si="0"/>
        <v>Other cattle?</v>
      </c>
      <c r="T30" s="29" t="str">
        <f t="shared" si="1"/>
        <v>Dzimwewo mombe?</v>
      </c>
      <c r="U30" s="31" t="str">
        <f>IF(COUNTIFS(adapt!J:J,"yes",adapt!A:A,A30)&gt;1,"problem",IF(COUNTIFS(adapt!J:J,"yes",adapt!A:A,A30)=0,"","ok"))</f>
        <v/>
      </c>
    </row>
    <row r="31" spans="1:21" ht="14">
      <c r="A31" s="26" t="str">
        <f t="shared" si="5"/>
        <v>DHS7H118c</v>
      </c>
      <c r="B31" s="32" t="s">
        <v>591</v>
      </c>
      <c r="C31" s="5" t="s">
        <v>1770</v>
      </c>
      <c r="D31" s="32" t="s">
        <v>189</v>
      </c>
      <c r="E31" s="32" t="s">
        <v>570</v>
      </c>
      <c r="F31" s="32">
        <v>76</v>
      </c>
      <c r="G31" s="13" t="s">
        <v>592</v>
      </c>
      <c r="H31" s="32"/>
      <c r="I31" s="32" t="s">
        <v>557</v>
      </c>
      <c r="J31" s="32" t="s">
        <v>557</v>
      </c>
      <c r="K31" s="32"/>
      <c r="L31" s="32"/>
      <c r="M31" s="32">
        <v>1</v>
      </c>
      <c r="N31" s="32" t="s">
        <v>572</v>
      </c>
      <c r="O31" s="20" t="e">
        <f t="array" ref="O31">IF(ISBLANK(B31),"",INDEX(adapt!E$2:E$1000,MATCH(A31,IF(adapt!J$2:J$1000="yes",adapt!A$2:A$1000),0)))</f>
        <v>#N/A</v>
      </c>
      <c r="P31" s="20" t="e">
        <f t="array" ref="P31">IF(ISBLANK(B31),"",INDEX(adapt!F$2:F$1000,MATCH(A31,IF(adapt!J$2:J$1000="yes",adapt!A$2:A$1000),0)))</f>
        <v>#N/A</v>
      </c>
      <c r="Q31" s="30" t="str">
        <f t="shared" si="2"/>
        <v>no</v>
      </c>
      <c r="R31" s="30" t="str">
        <f t="shared" si="3"/>
        <v>no</v>
      </c>
      <c r="S31" s="29" t="str">
        <f t="shared" si="0"/>
        <v>Horses</v>
      </c>
      <c r="T31" s="29" t="str">
        <f t="shared" si="1"/>
        <v>Mabhiza?</v>
      </c>
      <c r="U31" s="31" t="str">
        <f>IF(COUNTIFS(adapt!J:J,"yes",adapt!A:A,A31)&gt;1,"problem",IF(COUNTIFS(adapt!J:J,"yes",adapt!A:A,A31)=0,"","ok"))</f>
        <v/>
      </c>
    </row>
    <row r="32" spans="1:21" ht="14">
      <c r="A32" s="26" t="str">
        <f t="shared" si="5"/>
        <v>DHS7H118c_</v>
      </c>
      <c r="B32" s="32" t="s">
        <v>593</v>
      </c>
      <c r="C32" s="5" t="s">
        <v>1771</v>
      </c>
      <c r="D32" s="32" t="s">
        <v>189</v>
      </c>
      <c r="E32" s="32" t="s">
        <v>570</v>
      </c>
      <c r="F32" s="32">
        <v>76</v>
      </c>
      <c r="G32" s="13" t="s">
        <v>594</v>
      </c>
      <c r="H32" s="32"/>
      <c r="I32" s="32" t="s">
        <v>557</v>
      </c>
      <c r="J32" s="32" t="s">
        <v>557</v>
      </c>
      <c r="K32" s="32"/>
      <c r="L32" s="32"/>
      <c r="M32" s="32">
        <v>1</v>
      </c>
      <c r="N32" s="32" t="s">
        <v>595</v>
      </c>
      <c r="O32" s="20" t="e">
        <f t="array" ref="O32">IF(ISBLANK(B32),"",INDEX(adapt!E$2:E$1000,MATCH(A32,IF(adapt!J$2:J$1000="yes",adapt!A$2:A$1000),0)))</f>
        <v>#N/A</v>
      </c>
      <c r="P32" s="20" t="e">
        <f t="array" ref="P32">IF(ISBLANK(B32),"",INDEX(adapt!F$2:F$1000,MATCH(A32,IF(adapt!J$2:J$1000="yes",adapt!A$2:A$1000),0)))</f>
        <v>#N/A</v>
      </c>
      <c r="Q32" s="30" t="str">
        <f t="shared" si="2"/>
        <v>no</v>
      </c>
      <c r="R32" s="30" t="str">
        <f t="shared" si="3"/>
        <v>no</v>
      </c>
      <c r="S32" s="29" t="str">
        <f t="shared" si="0"/>
        <v>Donkeys or mules?</v>
      </c>
      <c r="T32" s="29" t="str">
        <f t="shared" si="1"/>
        <v>Madhongi kana manyurusi?</v>
      </c>
      <c r="U32" s="31" t="str">
        <f>IF(COUNTIFS(adapt!J:J,"yes",adapt!A:A,A32)&gt;1,"problem",IF(COUNTIFS(adapt!J:J,"yes",adapt!A:A,A32)=0,"","ok"))</f>
        <v/>
      </c>
    </row>
    <row r="33" spans="1:21" ht="14">
      <c r="A33" s="26" t="str">
        <f t="shared" si="5"/>
        <v>DHS7H118d</v>
      </c>
      <c r="B33" s="32" t="s">
        <v>596</v>
      </c>
      <c r="C33" s="5" t="s">
        <v>1772</v>
      </c>
      <c r="D33" s="32" t="s">
        <v>189</v>
      </c>
      <c r="E33" s="32" t="s">
        <v>570</v>
      </c>
      <c r="F33" s="32">
        <v>76</v>
      </c>
      <c r="G33" s="13" t="s">
        <v>597</v>
      </c>
      <c r="H33" s="32"/>
      <c r="I33" s="32" t="s">
        <v>557</v>
      </c>
      <c r="J33" s="32" t="s">
        <v>557</v>
      </c>
      <c r="K33" s="32"/>
      <c r="L33" s="32"/>
      <c r="M33" s="32">
        <v>1</v>
      </c>
      <c r="N33" s="32" t="s">
        <v>572</v>
      </c>
      <c r="O33" s="20" t="e">
        <f t="array" ref="O33">IF(ISBLANK(B33),"",INDEX(adapt!E$2:E$1000,MATCH(A33,IF(adapt!J$2:J$1000="yes",adapt!A$2:A$1000),0)))</f>
        <v>#N/A</v>
      </c>
      <c r="P33" s="20" t="e">
        <f t="array" ref="P33">IF(ISBLANK(B33),"",INDEX(adapt!F$2:F$1000,MATCH(A33,IF(adapt!J$2:J$1000="yes",adapt!A$2:A$1000),0)))</f>
        <v>#N/A</v>
      </c>
      <c r="Q33" s="30" t="str">
        <f t="shared" si="2"/>
        <v>no</v>
      </c>
      <c r="R33" s="30" t="str">
        <f t="shared" si="3"/>
        <v>no</v>
      </c>
      <c r="S33" s="29" t="str">
        <f t="shared" si="0"/>
        <v>Goats?</v>
      </c>
      <c r="T33" s="29" t="str">
        <f t="shared" si="1"/>
        <v>Mbudzi?</v>
      </c>
      <c r="U33" s="31" t="str">
        <f>IF(COUNTIFS(adapt!J:J,"yes",adapt!A:A,A33)&gt;1,"problem",IF(COUNTIFS(adapt!J:J,"yes",adapt!A:A,A33)=0,"","ok"))</f>
        <v/>
      </c>
    </row>
    <row r="34" spans="1:21" ht="14">
      <c r="A34" s="26" t="str">
        <f t="shared" si="5"/>
        <v>DHS7H118e</v>
      </c>
      <c r="B34" s="32" t="s">
        <v>598</v>
      </c>
      <c r="C34" s="5" t="s">
        <v>1773</v>
      </c>
      <c r="D34" s="32" t="s">
        <v>189</v>
      </c>
      <c r="E34" s="32" t="s">
        <v>570</v>
      </c>
      <c r="F34" s="32">
        <v>76</v>
      </c>
      <c r="G34" s="13" t="s">
        <v>599</v>
      </c>
      <c r="H34" s="32"/>
      <c r="I34" s="32" t="s">
        <v>557</v>
      </c>
      <c r="J34" s="32" t="s">
        <v>557</v>
      </c>
      <c r="K34" s="32"/>
      <c r="L34" s="32"/>
      <c r="M34" s="32">
        <v>1</v>
      </c>
      <c r="N34" s="32" t="s">
        <v>572</v>
      </c>
      <c r="O34" s="20" t="e">
        <f t="array" ref="O34">IF(ISBLANK(B34),"",INDEX(adapt!E$2:E$1000,MATCH(A34,IF(adapt!J$2:J$1000="yes",adapt!A$2:A$1000),0)))</f>
        <v>#N/A</v>
      </c>
      <c r="P34" s="20" t="e">
        <f t="array" ref="P34">IF(ISBLANK(B34),"",INDEX(adapt!F$2:F$1000,MATCH(A34,IF(adapt!J$2:J$1000="yes",adapt!A$2:A$1000),0)))</f>
        <v>#N/A</v>
      </c>
      <c r="Q34" s="30" t="str">
        <f t="shared" si="2"/>
        <v>no</v>
      </c>
      <c r="R34" s="30" t="str">
        <f t="shared" si="3"/>
        <v>no</v>
      </c>
      <c r="S34" s="29" t="str">
        <f t="shared" si="0"/>
        <v>Sheep?</v>
      </c>
      <c r="T34" s="29" t="str">
        <f t="shared" si="1"/>
        <v>Makwayi?</v>
      </c>
      <c r="U34" s="31" t="str">
        <f>IF(COUNTIFS(adapt!J:J,"yes",adapt!A:A,A34)&gt;1,"problem",IF(COUNTIFS(adapt!J:J,"yes",adapt!A:A,A34)=0,"","ok"))</f>
        <v/>
      </c>
    </row>
    <row r="35" spans="1:21" ht="14">
      <c r="A35" s="26" t="str">
        <f t="shared" si="5"/>
        <v>DHS7H118f</v>
      </c>
      <c r="B35" s="32" t="s">
        <v>600</v>
      </c>
      <c r="C35" s="5" t="s">
        <v>1774</v>
      </c>
      <c r="D35" s="32" t="s">
        <v>189</v>
      </c>
      <c r="E35" s="32" t="s">
        <v>570</v>
      </c>
      <c r="F35" s="32">
        <v>76</v>
      </c>
      <c r="G35" s="13" t="s">
        <v>601</v>
      </c>
      <c r="H35" s="32"/>
      <c r="I35" s="32" t="s">
        <v>557</v>
      </c>
      <c r="J35" s="32" t="s">
        <v>557</v>
      </c>
      <c r="K35" s="32"/>
      <c r="L35" s="32"/>
      <c r="M35" s="32">
        <v>1</v>
      </c>
      <c r="N35" s="32" t="s">
        <v>572</v>
      </c>
      <c r="O35" s="20" t="e">
        <f t="array" ref="O35">IF(ISBLANK(B35),"",INDEX(adapt!E$2:E$1000,MATCH(A35,IF(adapt!J$2:J$1000="yes",adapt!A$2:A$1000),0)))</f>
        <v>#N/A</v>
      </c>
      <c r="P35" s="20" t="e">
        <f t="array" ref="P35">IF(ISBLANK(B35),"",INDEX(adapt!F$2:F$1000,MATCH(A35,IF(adapt!J$2:J$1000="yes",adapt!A$2:A$1000),0)))</f>
        <v>#N/A</v>
      </c>
      <c r="Q35" s="30" t="str">
        <f t="shared" si="2"/>
        <v>no</v>
      </c>
      <c r="R35" s="30" t="str">
        <f t="shared" si="3"/>
        <v>no</v>
      </c>
      <c r="S35" s="29" t="str">
        <f t="shared" si="0"/>
        <v>Chickens or other poultry?</v>
      </c>
      <c r="T35" s="29" t="str">
        <f t="shared" si="1"/>
        <v>Huku kana zvimwewo zvine manhenga?</v>
      </c>
      <c r="U35" s="31" t="str">
        <f>IF(COUNTIFS(adapt!J:J,"yes",adapt!A:A,A35)&gt;1,"problem",IF(COUNTIFS(adapt!J:J,"yes",adapt!A:A,A35)=0,"","ok"))</f>
        <v/>
      </c>
    </row>
    <row r="36" spans="1:21" ht="14">
      <c r="A36" s="26" t="str">
        <f t="shared" si="5"/>
        <v>DHS7H118g</v>
      </c>
      <c r="B36" s="32" t="s">
        <v>602</v>
      </c>
      <c r="C36" s="5" t="s">
        <v>1775</v>
      </c>
      <c r="D36" s="32" t="s">
        <v>189</v>
      </c>
      <c r="E36" s="32" t="s">
        <v>570</v>
      </c>
      <c r="F36" s="32">
        <v>76</v>
      </c>
      <c r="G36" s="13" t="s">
        <v>603</v>
      </c>
      <c r="H36" s="32"/>
      <c r="I36" s="32" t="s">
        <v>557</v>
      </c>
      <c r="J36" s="32" t="s">
        <v>557</v>
      </c>
      <c r="K36" s="32"/>
      <c r="L36" s="32"/>
      <c r="M36" s="32">
        <v>1</v>
      </c>
      <c r="N36" s="32" t="s">
        <v>604</v>
      </c>
      <c r="O36" s="20" t="e">
        <f t="array" ref="O36">IF(ISBLANK(B36),"",INDEX(adapt!E$2:E$1000,MATCH(A36,IF(adapt!J$2:J$1000="yes",adapt!A$2:A$1000),0)))</f>
        <v>#N/A</v>
      </c>
      <c r="P36" s="20" t="e">
        <f t="array" ref="P36">IF(ISBLANK(B36),"",INDEX(adapt!F$2:F$1000,MATCH(A36,IF(adapt!J$2:J$1000="yes",adapt!A$2:A$1000),0)))</f>
        <v>#N/A</v>
      </c>
      <c r="Q36" s="30" t="str">
        <f t="shared" si="2"/>
        <v>no</v>
      </c>
      <c r="R36" s="30" t="str">
        <f t="shared" si="3"/>
        <v>no</v>
      </c>
      <c r="S36" s="29" t="str">
        <f t="shared" si="0"/>
        <v>Rabbits?</v>
      </c>
      <c r="T36" s="29" t="str">
        <f t="shared" si="1"/>
        <v>Shuro/tsuro?</v>
      </c>
      <c r="U36" s="31" t="str">
        <f>IF(COUNTIFS(adapt!J:J,"yes",adapt!A:A,A36)&gt;1,"problem",IF(COUNTIFS(adapt!J:J,"yes",adapt!A:A,A36)=0,"","ok"))</f>
        <v/>
      </c>
    </row>
    <row r="37" spans="1:21" ht="14">
      <c r="A37" s="26" t="str">
        <f t="shared" si="5"/>
        <v>DHS7H118h</v>
      </c>
      <c r="B37" s="32" t="s">
        <v>605</v>
      </c>
      <c r="C37" s="5" t="s">
        <v>1776</v>
      </c>
      <c r="D37" s="32" t="s">
        <v>189</v>
      </c>
      <c r="E37" s="32" t="s">
        <v>570</v>
      </c>
      <c r="F37" s="32">
        <v>76</v>
      </c>
      <c r="G37" s="13" t="s">
        <v>606</v>
      </c>
      <c r="H37" s="32"/>
      <c r="I37" s="32" t="s">
        <v>557</v>
      </c>
      <c r="J37" s="32" t="s">
        <v>557</v>
      </c>
      <c r="K37" s="32"/>
      <c r="L37" s="32"/>
      <c r="M37" s="32">
        <v>1</v>
      </c>
      <c r="N37" s="32" t="s">
        <v>604</v>
      </c>
      <c r="O37" s="20" t="e">
        <f t="array" ref="O37">IF(ISBLANK(B37),"",INDEX(adapt!E$2:E$1000,MATCH(A37,IF(adapt!J$2:J$1000="yes",adapt!A$2:A$1000),0)))</f>
        <v>#N/A</v>
      </c>
      <c r="P37" s="20" t="e">
        <f t="array" ref="P37">IF(ISBLANK(B37),"",INDEX(adapt!F$2:F$1000,MATCH(A37,IF(adapt!J$2:J$1000="yes",adapt!A$2:A$1000),0)))</f>
        <v>#N/A</v>
      </c>
      <c r="Q37" s="30" t="str">
        <f t="shared" si="2"/>
        <v>no</v>
      </c>
      <c r="R37" s="30" t="str">
        <f t="shared" si="3"/>
        <v>no</v>
      </c>
      <c r="S37" s="29" t="str">
        <f t="shared" si="0"/>
        <v>Pigs?</v>
      </c>
      <c r="T37" s="29" t="str">
        <f t="shared" si="1"/>
        <v>Nguruve?</v>
      </c>
      <c r="U37" s="31" t="str">
        <f>IF(COUNTIFS(adapt!J:J,"yes",adapt!A:A,A37)&gt;1,"problem",IF(COUNTIFS(adapt!J:J,"yes",adapt!A:A,A37)=0,"","ok"))</f>
        <v/>
      </c>
    </row>
    <row r="38" spans="1:21" ht="28">
      <c r="A38" s="26" t="str">
        <f t="shared" si="5"/>
        <v>DHS7H119</v>
      </c>
      <c r="B38" s="32" t="s">
        <v>607</v>
      </c>
      <c r="C38" s="5" t="s">
        <v>1777</v>
      </c>
      <c r="D38" s="32" t="s">
        <v>189</v>
      </c>
      <c r="E38" s="32" t="s">
        <v>570</v>
      </c>
      <c r="F38" s="32">
        <v>76</v>
      </c>
      <c r="G38" s="13">
        <v>119</v>
      </c>
      <c r="H38" s="32" t="s">
        <v>209</v>
      </c>
      <c r="I38" s="32" t="s">
        <v>557</v>
      </c>
      <c r="J38" s="32" t="s">
        <v>557</v>
      </c>
      <c r="K38" s="32"/>
      <c r="L38" s="32"/>
      <c r="M38" s="32">
        <v>1</v>
      </c>
      <c r="N38" s="32" t="s">
        <v>572</v>
      </c>
      <c r="O38" s="20" t="e">
        <f t="array" ref="O38">IF(ISBLANK(B38),"",INDEX(adapt!E$2:E$1000,MATCH(A38,IF(adapt!J$2:J$1000="yes",adapt!A$2:A$1000),0)))</f>
        <v>#N/A</v>
      </c>
      <c r="P38" s="20" t="e">
        <f t="array" ref="P38">IF(ISBLANK(B38),"",INDEX(adapt!F$2:F$1000,MATCH(A38,IF(adapt!J$2:J$1000="yes",adapt!A$2:A$1000),0)))</f>
        <v>#N/A</v>
      </c>
      <c r="Q38" s="30" t="str">
        <f t="shared" si="2"/>
        <v>no</v>
      </c>
      <c r="R38" s="30" t="str">
        <f t="shared" si="3"/>
        <v>no</v>
      </c>
      <c r="S38" s="29" t="str">
        <f t="shared" si="0"/>
        <v>Does any member of this household own any agricultural land?</v>
      </c>
      <c r="T38" s="29" t="str">
        <f t="shared" si="1"/>
        <v>Pane munhu wepamba apa ane munda here?</v>
      </c>
      <c r="U38" s="31" t="str">
        <f>IF(COUNTIFS(adapt!J:J,"yes",adapt!A:A,A38)&gt;1,"problem",IF(COUNTIFS(adapt!J:J,"yes",adapt!A:A,A38)=0,"","ok"))</f>
        <v/>
      </c>
    </row>
    <row r="39" spans="1:21" ht="28">
      <c r="A39" s="26" t="str">
        <f t="shared" si="5"/>
        <v>DHS7H120</v>
      </c>
      <c r="B39" s="32" t="s">
        <v>608</v>
      </c>
      <c r="C39" s="5" t="s">
        <v>1778</v>
      </c>
      <c r="D39" s="32" t="s">
        <v>189</v>
      </c>
      <c r="E39" s="32" t="s">
        <v>570</v>
      </c>
      <c r="F39" s="32">
        <v>76</v>
      </c>
      <c r="G39" s="13">
        <v>120</v>
      </c>
      <c r="H39" s="32"/>
      <c r="I39" s="32" t="s">
        <v>557</v>
      </c>
      <c r="J39" s="32" t="s">
        <v>557</v>
      </c>
      <c r="K39" s="32"/>
      <c r="L39" s="32"/>
      <c r="M39" s="32">
        <v>1</v>
      </c>
      <c r="N39" s="32" t="s">
        <v>572</v>
      </c>
      <c r="O39" s="20" t="str">
        <f t="array" ref="O39">IF(ISBLANK(B39),"",INDEX(adapt!E$2:E$1000,MATCH(A39,IF(adapt!J$2:J$1000="yes",adapt!A$2:A$1000),0)))</f>
        <v>How many acres of agricultural land do members of this household own?</v>
      </c>
      <c r="P39" s="20" t="str">
        <f t="array" ref="P39">IF(ISBLANK(B39),"",INDEX(adapt!F$2:F$1000,MATCH(A39,IF(adapt!J$2:J$1000="yes",adapt!A$2:A$1000),0)))</f>
        <v>Vanhu vepamba penyu vane minda inorimwa yakakura zvakadii (ma'acre')?</v>
      </c>
      <c r="Q39" s="30" t="str">
        <f t="shared" si="2"/>
        <v>yes</v>
      </c>
      <c r="R39" s="30" t="str">
        <f t="shared" si="3"/>
        <v>yes</v>
      </c>
      <c r="S39" s="29" t="str">
        <f t="shared" si="0"/>
        <v>How many acres of agricultural land do members of this household own?</v>
      </c>
      <c r="T39" s="29" t="str">
        <f t="shared" si="1"/>
        <v>Vanhu vepamba penyu vane minda inorimwa yakakura zvakadii (ma'acre')?</v>
      </c>
      <c r="U39" s="31" t="str">
        <f>IF(COUNTIFS(adapt!J:J,"yes",adapt!A:A,A39)&gt;1,"problem",IF(COUNTIFS(adapt!J:J,"yes",adapt!A:A,A39)=0,"","ok"))</f>
        <v>ok</v>
      </c>
    </row>
    <row r="40" spans="1:21" ht="14">
      <c r="A40" s="26" t="str">
        <f t="shared" si="5"/>
        <v>DHS7H121a</v>
      </c>
      <c r="B40" s="32" t="s">
        <v>609</v>
      </c>
      <c r="C40" s="5" t="s">
        <v>1779</v>
      </c>
      <c r="D40" s="32" t="s">
        <v>189</v>
      </c>
      <c r="E40" s="32" t="s">
        <v>570</v>
      </c>
      <c r="F40" s="32">
        <v>76</v>
      </c>
      <c r="G40" s="13" t="s">
        <v>610</v>
      </c>
      <c r="H40" s="32"/>
      <c r="I40" s="32" t="s">
        <v>557</v>
      </c>
      <c r="J40" s="32" t="s">
        <v>557</v>
      </c>
      <c r="K40" s="32"/>
      <c r="L40" s="32"/>
      <c r="M40" s="32">
        <v>1</v>
      </c>
      <c r="N40" s="32" t="s">
        <v>572</v>
      </c>
      <c r="O40" s="20" t="e">
        <f t="array" ref="O40">IF(ISBLANK(B40),"",INDEX(adapt!E$2:E$1000,MATCH(A40,IF(adapt!J$2:J$1000="yes",adapt!A$2:A$1000),0)))</f>
        <v>#N/A</v>
      </c>
      <c r="P40" s="20" t="e">
        <f t="array" ref="P40">IF(ISBLANK(B40),"",INDEX(adapt!F$2:F$1000,MATCH(A40,IF(adapt!J$2:J$1000="yes",adapt!A$2:A$1000),0)))</f>
        <v>#N/A</v>
      </c>
      <c r="Q40" s="30" t="str">
        <f t="shared" si="2"/>
        <v>no</v>
      </c>
      <c r="R40" s="30" t="str">
        <f t="shared" si="3"/>
        <v>no</v>
      </c>
      <c r="S40" s="29" t="str">
        <f t="shared" si="0"/>
        <v>Does your household have:</v>
      </c>
      <c r="T40" s="29" t="str">
        <f t="shared" si="1"/>
        <v>Pamba penyu pane zvinhu zvinotevera here?</v>
      </c>
      <c r="U40" s="31" t="str">
        <f>IF(COUNTIFS(adapt!J:J,"yes",adapt!A:A,A40)&gt;1,"problem",IF(COUNTIFS(adapt!J:J,"yes",adapt!A:A,A40)=0,"","ok"))</f>
        <v/>
      </c>
    </row>
    <row r="41" spans="1:21" ht="14">
      <c r="A41" s="26" t="str">
        <f t="shared" si="5"/>
        <v>DHS7H121b</v>
      </c>
      <c r="B41" s="32" t="s">
        <v>611</v>
      </c>
      <c r="C41" s="5" t="s">
        <v>1780</v>
      </c>
      <c r="D41" s="32" t="s">
        <v>189</v>
      </c>
      <c r="E41" s="32" t="s">
        <v>570</v>
      </c>
      <c r="F41" s="32">
        <v>76</v>
      </c>
      <c r="G41" s="13" t="s">
        <v>612</v>
      </c>
      <c r="H41" s="32" t="s">
        <v>209</v>
      </c>
      <c r="I41" s="32" t="s">
        <v>557</v>
      </c>
      <c r="J41" s="32" t="s">
        <v>557</v>
      </c>
      <c r="K41" s="32"/>
      <c r="L41" s="32"/>
      <c r="M41" s="32">
        <v>1</v>
      </c>
      <c r="N41" s="32" t="s">
        <v>572</v>
      </c>
      <c r="O41" s="20" t="e">
        <f t="array" ref="O41">IF(ISBLANK(B41),"",INDEX(adapt!E$2:E$1000,MATCH(A41,IF(adapt!J$2:J$1000="yes",adapt!A$2:A$1000),0)))</f>
        <v>#N/A</v>
      </c>
      <c r="P41" s="20" t="e">
        <f t="array" ref="P41">IF(ISBLANK(B41),"",INDEX(adapt!F$2:F$1000,MATCH(A41,IF(adapt!J$2:J$1000="yes",adapt!A$2:A$1000),0)))</f>
        <v>#N/A</v>
      </c>
      <c r="Q41" s="30" t="str">
        <f t="shared" si="2"/>
        <v>no</v>
      </c>
      <c r="R41" s="30" t="str">
        <f t="shared" si="3"/>
        <v>no</v>
      </c>
      <c r="S41" s="29" t="str">
        <f t="shared" si="0"/>
        <v>Electricity?</v>
      </c>
      <c r="T41" s="29" t="str">
        <f t="shared" si="1"/>
        <v>Magetsi?</v>
      </c>
      <c r="U41" s="31" t="str">
        <f>IF(COUNTIFS(adapt!J:J,"yes",adapt!A:A,A41)&gt;1,"problem",IF(COUNTIFS(adapt!J:J,"yes",adapt!A:A,A41)=0,"","ok"))</f>
        <v/>
      </c>
    </row>
    <row r="42" spans="1:21" ht="14">
      <c r="A42" s="26" t="str">
        <f t="shared" si="5"/>
        <v>DHS7H121c</v>
      </c>
      <c r="B42" s="32" t="s">
        <v>613</v>
      </c>
      <c r="C42" s="5" t="s">
        <v>1781</v>
      </c>
      <c r="D42" s="32" t="s">
        <v>189</v>
      </c>
      <c r="E42" s="32" t="s">
        <v>570</v>
      </c>
      <c r="F42" s="32">
        <v>76</v>
      </c>
      <c r="G42" s="13" t="s">
        <v>614</v>
      </c>
      <c r="H42" s="32" t="s">
        <v>209</v>
      </c>
      <c r="I42" s="32" t="s">
        <v>557</v>
      </c>
      <c r="J42" s="32" t="s">
        <v>557</v>
      </c>
      <c r="K42" s="32"/>
      <c r="L42" s="32"/>
      <c r="M42" s="32">
        <v>1</v>
      </c>
      <c r="N42" s="32" t="s">
        <v>572</v>
      </c>
      <c r="O42" s="20" t="e">
        <f t="array" ref="O42">IF(ISBLANK(B42),"",INDEX(adapt!E$2:E$1000,MATCH(A42,IF(adapt!J$2:J$1000="yes",adapt!A$2:A$1000),0)))</f>
        <v>#N/A</v>
      </c>
      <c r="P42" s="20" t="e">
        <f t="array" ref="P42">IF(ISBLANK(B42),"",INDEX(adapt!F$2:F$1000,MATCH(A42,IF(adapt!J$2:J$1000="yes",adapt!A$2:A$1000),0)))</f>
        <v>#N/A</v>
      </c>
      <c r="Q42" s="30" t="str">
        <f t="shared" si="2"/>
        <v>no</v>
      </c>
      <c r="R42" s="30" t="str">
        <f t="shared" si="3"/>
        <v>no</v>
      </c>
      <c r="S42" s="29" t="str">
        <f t="shared" si="0"/>
        <v>A radio?</v>
      </c>
      <c r="T42" s="29" t="str">
        <f t="shared" si="1"/>
        <v>Redhiyo?</v>
      </c>
      <c r="U42" s="31" t="str">
        <f>IF(COUNTIFS(adapt!J:J,"yes",adapt!A:A,A42)&gt;1,"problem",IF(COUNTIFS(adapt!J:J,"yes",adapt!A:A,A42)=0,"","ok"))</f>
        <v/>
      </c>
    </row>
    <row r="43" spans="1:21" ht="14">
      <c r="A43" s="26" t="str">
        <f t="shared" si="5"/>
        <v>DHS7H121d</v>
      </c>
      <c r="B43" s="32" t="s">
        <v>615</v>
      </c>
      <c r="C43" s="5" t="s">
        <v>1782</v>
      </c>
      <c r="D43" s="32" t="s">
        <v>189</v>
      </c>
      <c r="E43" s="32" t="s">
        <v>570</v>
      </c>
      <c r="F43" s="32">
        <v>76</v>
      </c>
      <c r="G43" s="13" t="s">
        <v>616</v>
      </c>
      <c r="H43" s="32" t="s">
        <v>209</v>
      </c>
      <c r="I43" s="32" t="s">
        <v>557</v>
      </c>
      <c r="J43" s="32" t="s">
        <v>557</v>
      </c>
      <c r="K43" s="32"/>
      <c r="L43" s="32"/>
      <c r="M43" s="32">
        <v>1</v>
      </c>
      <c r="N43" s="32" t="s">
        <v>572</v>
      </c>
      <c r="O43" s="20" t="e">
        <f t="array" ref="O43">IF(ISBLANK(B43),"",INDEX(adapt!E$2:E$1000,MATCH(A43,IF(adapt!J$2:J$1000="yes",adapt!A$2:A$1000),0)))</f>
        <v>#N/A</v>
      </c>
      <c r="P43" s="20" t="e">
        <f t="array" ref="P43">IF(ISBLANK(B43),"",INDEX(adapt!F$2:F$1000,MATCH(A43,IF(adapt!J$2:J$1000="yes",adapt!A$2:A$1000),0)))</f>
        <v>#N/A</v>
      </c>
      <c r="Q43" s="30" t="str">
        <f t="shared" si="2"/>
        <v>no</v>
      </c>
      <c r="R43" s="30" t="str">
        <f t="shared" si="3"/>
        <v>no</v>
      </c>
      <c r="S43" s="29" t="str">
        <f t="shared" si="0"/>
        <v>A television?</v>
      </c>
      <c r="T43" s="29" t="str">
        <f t="shared" si="1"/>
        <v>Terevhizheni?</v>
      </c>
      <c r="U43" s="31" t="str">
        <f>IF(COUNTIFS(adapt!J:J,"yes",adapt!A:A,A43)&gt;1,"problem",IF(COUNTIFS(adapt!J:J,"yes",adapt!A:A,A43)=0,"","ok"))</f>
        <v/>
      </c>
    </row>
    <row r="44" spans="1:21" ht="28">
      <c r="A44" s="26" t="str">
        <f t="shared" si="5"/>
        <v>DHS7H121e</v>
      </c>
      <c r="B44" s="32" t="s">
        <v>617</v>
      </c>
      <c r="C44" s="5" t="s">
        <v>1783</v>
      </c>
      <c r="D44" s="32" t="s">
        <v>189</v>
      </c>
      <c r="E44" s="32" t="s">
        <v>570</v>
      </c>
      <c r="F44" s="32">
        <v>76</v>
      </c>
      <c r="G44" s="13" t="s">
        <v>618</v>
      </c>
      <c r="H44" s="32" t="s">
        <v>209</v>
      </c>
      <c r="I44" s="32" t="s">
        <v>557</v>
      </c>
      <c r="J44" s="32" t="s">
        <v>557</v>
      </c>
      <c r="K44" s="32"/>
      <c r="L44" s="32"/>
      <c r="M44" s="32">
        <v>1</v>
      </c>
      <c r="N44" s="32" t="s">
        <v>619</v>
      </c>
      <c r="O44" s="20" t="e">
        <f t="array" ref="O44">IF(ISBLANK(B44),"",INDEX(adapt!E$2:E$1000,MATCH(A44,IF(adapt!J$2:J$1000="yes",adapt!A$2:A$1000),0)))</f>
        <v>#N/A</v>
      </c>
      <c r="P44" s="20" t="e">
        <f t="array" ref="P44">IF(ISBLANK(B44),"",INDEX(adapt!F$2:F$1000,MATCH(A44,IF(adapt!J$2:J$1000="yes",adapt!A$2:A$1000),0)))</f>
        <v>#N/A</v>
      </c>
      <c r="Q44" s="30" t="str">
        <f t="shared" si="2"/>
        <v>no</v>
      </c>
      <c r="R44" s="30" t="str">
        <f t="shared" si="3"/>
        <v>no</v>
      </c>
      <c r="S44" s="29" t="str">
        <f t="shared" si="0"/>
        <v>A land-line phone?</v>
      </c>
      <c r="T44" s="29" t="str">
        <f t="shared" si="1"/>
        <v>Foni yemumba (yetambo)?</v>
      </c>
      <c r="U44" s="31" t="str">
        <f>IF(COUNTIFS(adapt!J:J,"yes",adapt!A:A,A44)&gt;1,"problem",IF(COUNTIFS(adapt!J:J,"yes",adapt!A:A,A44)=0,"","ok"))</f>
        <v/>
      </c>
    </row>
    <row r="45" spans="1:21" ht="14">
      <c r="A45" s="26" t="str">
        <f t="shared" si="5"/>
        <v>DHS7H121f</v>
      </c>
      <c r="B45" s="32" t="s">
        <v>620</v>
      </c>
      <c r="C45" s="5" t="s">
        <v>1784</v>
      </c>
      <c r="D45" s="32" t="s">
        <v>189</v>
      </c>
      <c r="E45" s="32" t="s">
        <v>570</v>
      </c>
      <c r="F45" s="32">
        <v>76</v>
      </c>
      <c r="G45" s="13" t="s">
        <v>621</v>
      </c>
      <c r="H45" s="32" t="s">
        <v>209</v>
      </c>
      <c r="I45" s="32" t="s">
        <v>557</v>
      </c>
      <c r="J45" s="32" t="s">
        <v>557</v>
      </c>
      <c r="K45" s="32"/>
      <c r="L45" s="32"/>
      <c r="M45" s="32">
        <v>1</v>
      </c>
      <c r="N45" s="32" t="s">
        <v>572</v>
      </c>
      <c r="O45" s="20" t="e">
        <f t="array" ref="O45">IF(ISBLANK(B45),"",INDEX(adapt!E$2:E$1000,MATCH(A45,IF(adapt!J$2:J$1000="yes",adapt!A$2:A$1000),0)))</f>
        <v>#N/A</v>
      </c>
      <c r="P45" s="20" t="e">
        <f t="array" ref="P45">IF(ISBLANK(B45),"",INDEX(adapt!F$2:F$1000,MATCH(A45,IF(adapt!J$2:J$1000="yes",adapt!A$2:A$1000),0)))</f>
        <v>#N/A</v>
      </c>
      <c r="Q45" s="30" t="str">
        <f t="shared" si="2"/>
        <v>no</v>
      </c>
      <c r="R45" s="30" t="str">
        <f t="shared" si="3"/>
        <v>no</v>
      </c>
      <c r="S45" s="29" t="str">
        <f t="shared" si="0"/>
        <v>A computer?</v>
      </c>
      <c r="T45" s="29" t="str">
        <f t="shared" si="1"/>
        <v>Kombiyuta?</v>
      </c>
      <c r="U45" s="31" t="str">
        <f>IF(COUNTIFS(adapt!J:J,"yes",adapt!A:A,A45)&gt;1,"problem",IF(COUNTIFS(adapt!J:J,"yes",adapt!A:A,A45)=0,"","ok"))</f>
        <v/>
      </c>
    </row>
    <row r="46" spans="1:21" ht="14">
      <c r="A46" s="26" t="str">
        <f t="shared" si="5"/>
        <v>DHS7H121g</v>
      </c>
      <c r="B46" s="32" t="s">
        <v>622</v>
      </c>
      <c r="C46" s="5" t="s">
        <v>1785</v>
      </c>
      <c r="D46" s="32" t="s">
        <v>189</v>
      </c>
      <c r="E46" s="32" t="s">
        <v>570</v>
      </c>
      <c r="F46" s="32">
        <v>76</v>
      </c>
      <c r="G46" s="13" t="s">
        <v>623</v>
      </c>
      <c r="H46" s="32" t="s">
        <v>209</v>
      </c>
      <c r="I46" s="32" t="s">
        <v>557</v>
      </c>
      <c r="J46" s="32" t="s">
        <v>557</v>
      </c>
      <c r="K46" s="32"/>
      <c r="L46" s="32"/>
      <c r="M46" s="32">
        <v>1</v>
      </c>
      <c r="N46" s="32" t="s">
        <v>572</v>
      </c>
      <c r="O46" s="20" t="e">
        <f t="array" ref="O46">IF(ISBLANK(B46),"",INDEX(adapt!E$2:E$1000,MATCH(A46,IF(adapt!J$2:J$1000="yes",adapt!A$2:A$1000),0)))</f>
        <v>#N/A</v>
      </c>
      <c r="P46" s="20" t="e">
        <f t="array" ref="P46">IF(ISBLANK(B46),"",INDEX(adapt!F$2:F$1000,MATCH(A46,IF(adapt!J$2:J$1000="yes",adapt!A$2:A$1000),0)))</f>
        <v>#N/A</v>
      </c>
      <c r="Q46" s="30" t="str">
        <f t="shared" si="2"/>
        <v>no</v>
      </c>
      <c r="R46" s="30" t="str">
        <f t="shared" si="3"/>
        <v>no</v>
      </c>
      <c r="S46" s="29" t="str">
        <f t="shared" si="0"/>
        <v>A refrigerator?</v>
      </c>
      <c r="T46" s="29" t="str">
        <f t="shared" si="1"/>
        <v>Firiji?</v>
      </c>
      <c r="U46" s="31" t="str">
        <f>IF(COUNTIFS(adapt!J:J,"yes",adapt!A:A,A46)&gt;1,"problem",IF(COUNTIFS(adapt!J:J,"yes",adapt!A:A,A46)=0,"","ok"))</f>
        <v/>
      </c>
    </row>
    <row r="47" spans="1:21" ht="14">
      <c r="A47" s="26" t="str">
        <f t="shared" si="5"/>
        <v>DHS7H121h</v>
      </c>
      <c r="B47" s="32" t="s">
        <v>624</v>
      </c>
      <c r="C47" s="5" t="s">
        <v>1786</v>
      </c>
      <c r="D47" s="32" t="s">
        <v>189</v>
      </c>
      <c r="E47" s="32" t="s">
        <v>570</v>
      </c>
      <c r="F47" s="32">
        <v>76</v>
      </c>
      <c r="G47" s="13" t="s">
        <v>625</v>
      </c>
      <c r="H47" s="32" t="s">
        <v>209</v>
      </c>
      <c r="I47" s="32" t="s">
        <v>557</v>
      </c>
      <c r="J47" s="32" t="s">
        <v>557</v>
      </c>
      <c r="K47" s="32"/>
      <c r="L47" s="32"/>
      <c r="M47" s="32">
        <v>1</v>
      </c>
      <c r="N47" s="32" t="s">
        <v>604</v>
      </c>
      <c r="O47" s="20" t="e">
        <f t="array" ref="O47">IF(ISBLANK(B47),"",INDEX(adapt!E$2:E$1000,MATCH(A47,IF(adapt!J$2:J$1000="yes",adapt!A$2:A$1000),0)))</f>
        <v>#N/A</v>
      </c>
      <c r="P47" s="20" t="e">
        <f t="array" ref="P47">IF(ISBLANK(B47),"",INDEX(adapt!F$2:F$1000,MATCH(A47,IF(adapt!J$2:J$1000="yes",adapt!A$2:A$1000),0)))</f>
        <v>#N/A</v>
      </c>
      <c r="Q47" s="30" t="str">
        <f t="shared" si="2"/>
        <v>no</v>
      </c>
      <c r="R47" s="30" t="str">
        <f t="shared" si="3"/>
        <v>no</v>
      </c>
      <c r="S47" s="29" t="str">
        <f t="shared" si="0"/>
        <v>A battery/generator?</v>
      </c>
      <c r="T47" s="29" t="str">
        <f t="shared" si="1"/>
        <v>Bhatiri/jenareta?</v>
      </c>
      <c r="U47" s="31" t="str">
        <f>IF(COUNTIFS(adapt!J:J,"yes",adapt!A:A,A47)&gt;1,"problem",IF(COUNTIFS(adapt!J:J,"yes",adapt!A:A,A47)=0,"","ok"))</f>
        <v/>
      </c>
    </row>
    <row r="48" spans="1:21" ht="14">
      <c r="A48" s="26" t="str">
        <f t="shared" si="5"/>
        <v>DHS7H121i</v>
      </c>
      <c r="B48" s="32" t="s">
        <v>626</v>
      </c>
      <c r="C48" s="5" t="s">
        <v>1787</v>
      </c>
      <c r="D48" s="32" t="s">
        <v>189</v>
      </c>
      <c r="E48" s="32" t="s">
        <v>570</v>
      </c>
      <c r="F48" s="32">
        <v>76</v>
      </c>
      <c r="G48" s="13" t="s">
        <v>627</v>
      </c>
      <c r="H48" s="32" t="s">
        <v>209</v>
      </c>
      <c r="I48" s="32" t="s">
        <v>557</v>
      </c>
      <c r="J48" s="32" t="s">
        <v>557</v>
      </c>
      <c r="K48" s="32"/>
      <c r="L48" s="32"/>
      <c r="M48" s="32">
        <v>1</v>
      </c>
      <c r="N48" s="32" t="s">
        <v>604</v>
      </c>
      <c r="O48" s="20" t="e">
        <f t="array" ref="O48">IF(ISBLANK(B48),"",INDEX(adapt!E$2:E$1000,MATCH(A48,IF(adapt!J$2:J$1000="yes",adapt!A$2:A$1000),0)))</f>
        <v>#N/A</v>
      </c>
      <c r="P48" s="20" t="e">
        <f t="array" ref="P48">IF(ISBLANK(B48),"",INDEX(adapt!F$2:F$1000,MATCH(A48,IF(adapt!J$2:J$1000="yes",adapt!A$2:A$1000),0)))</f>
        <v>#N/A</v>
      </c>
      <c r="Q48" s="30" t="str">
        <f t="shared" si="2"/>
        <v>no</v>
      </c>
      <c r="R48" s="30" t="str">
        <f t="shared" si="3"/>
        <v>no</v>
      </c>
      <c r="S48" s="29" t="str">
        <f t="shared" si="0"/>
        <v>A solar panel?</v>
      </c>
      <c r="T48" s="29" t="str">
        <f t="shared" si="1"/>
        <v>Solar?</v>
      </c>
      <c r="U48" s="31" t="str">
        <f>IF(COUNTIFS(adapt!J:J,"yes",adapt!A:A,A48)&gt;1,"problem",IF(COUNTIFS(adapt!J:J,"yes",adapt!A:A,A48)=0,"","ok"))</f>
        <v/>
      </c>
    </row>
    <row r="49" spans="1:21" ht="14">
      <c r="A49" s="26" t="str">
        <f t="shared" si="5"/>
        <v>DHS7H121j</v>
      </c>
      <c r="B49" s="32" t="s">
        <v>628</v>
      </c>
      <c r="C49" s="5" t="s">
        <v>1788</v>
      </c>
      <c r="D49" s="32" t="s">
        <v>189</v>
      </c>
      <c r="E49" s="32" t="s">
        <v>570</v>
      </c>
      <c r="F49" s="32">
        <v>76</v>
      </c>
      <c r="G49" s="13" t="s">
        <v>629</v>
      </c>
      <c r="H49" s="32" t="s">
        <v>209</v>
      </c>
      <c r="I49" s="32" t="s">
        <v>557</v>
      </c>
      <c r="J49" s="32" t="s">
        <v>557</v>
      </c>
      <c r="K49" s="32"/>
      <c r="L49" s="32"/>
      <c r="M49" s="32">
        <v>1</v>
      </c>
      <c r="N49" s="32" t="s">
        <v>604</v>
      </c>
      <c r="O49" s="20" t="e">
        <f t="array" ref="O49">IF(ISBLANK(B49),"",INDEX(adapt!E$2:E$1000,MATCH(A49,IF(adapt!J$2:J$1000="yes",adapt!A$2:A$1000),0)))</f>
        <v>#N/A</v>
      </c>
      <c r="P49" s="20" t="e">
        <f t="array" ref="P49">IF(ISBLANK(B49),"",INDEX(adapt!F$2:F$1000,MATCH(A49,IF(adapt!J$2:J$1000="yes",adapt!A$2:A$1000),0)))</f>
        <v>#N/A</v>
      </c>
      <c r="Q49" s="30" t="str">
        <f t="shared" si="2"/>
        <v>no</v>
      </c>
      <c r="R49" s="30" t="str">
        <f t="shared" si="3"/>
        <v>no</v>
      </c>
      <c r="S49" s="29" t="str">
        <f t="shared" si="0"/>
        <v>A computer in working condition?</v>
      </c>
      <c r="T49" s="29" t="str">
        <f t="shared" si="1"/>
        <v>Kombiyuta inoshanda?</v>
      </c>
      <c r="U49" s="31" t="str">
        <f>IF(COUNTIFS(adapt!J:J,"yes",adapt!A:A,A49)&gt;1,"problem",IF(COUNTIFS(adapt!J:J,"yes",adapt!A:A,A49)=0,"","ok"))</f>
        <v/>
      </c>
    </row>
    <row r="50" spans="1:21" ht="14">
      <c r="A50" s="26" t="str">
        <f t="shared" si="5"/>
        <v>DHS7H121k</v>
      </c>
      <c r="B50" s="32" t="s">
        <v>630</v>
      </c>
      <c r="C50" s="5" t="s">
        <v>1789</v>
      </c>
      <c r="D50" s="32" t="s">
        <v>189</v>
      </c>
      <c r="E50" s="32" t="s">
        <v>570</v>
      </c>
      <c r="F50" s="32">
        <v>76</v>
      </c>
      <c r="G50" s="13" t="s">
        <v>631</v>
      </c>
      <c r="H50" s="32" t="s">
        <v>209</v>
      </c>
      <c r="I50" s="32" t="s">
        <v>557</v>
      </c>
      <c r="J50" s="32" t="s">
        <v>557</v>
      </c>
      <c r="K50" s="32"/>
      <c r="L50" s="32"/>
      <c r="M50" s="32">
        <v>1</v>
      </c>
      <c r="N50" s="32" t="s">
        <v>604</v>
      </c>
      <c r="O50" s="20" t="e">
        <f t="array" ref="O50">IF(ISBLANK(B50),"",INDEX(adapt!E$2:E$1000,MATCH(A50,IF(adapt!J$2:J$1000="yes",adapt!A$2:A$1000),0)))</f>
        <v>#N/A</v>
      </c>
      <c r="P50" s="20" t="e">
        <f t="array" ref="P50">IF(ISBLANK(B50),"",INDEX(adapt!F$2:F$1000,MATCH(A50,IF(adapt!J$2:J$1000="yes",adapt!A$2:A$1000),0)))</f>
        <v>#N/A</v>
      </c>
      <c r="Q50" s="30" t="str">
        <f t="shared" si="2"/>
        <v>no</v>
      </c>
      <c r="R50" s="30" t="str">
        <f t="shared" si="3"/>
        <v>no</v>
      </c>
      <c r="S50" s="29" t="str">
        <f t="shared" si="0"/>
        <v>A tractor?</v>
      </c>
      <c r="T50" s="29" t="str">
        <f t="shared" si="1"/>
        <v>Tarakita?</v>
      </c>
      <c r="U50" s="31" t="str">
        <f>IF(COUNTIFS(adapt!J:J,"yes",adapt!A:A,A50)&gt;1,"problem",IF(COUNTIFS(adapt!J:J,"yes",adapt!A:A,A50)=0,"","ok"))</f>
        <v/>
      </c>
    </row>
    <row r="51" spans="1:21" ht="14">
      <c r="A51" s="26" t="str">
        <f t="shared" si="5"/>
        <v>DHS7H121l</v>
      </c>
      <c r="B51" s="32" t="s">
        <v>632</v>
      </c>
      <c r="C51" s="5" t="s">
        <v>1790</v>
      </c>
      <c r="D51" s="32" t="s">
        <v>189</v>
      </c>
      <c r="E51" s="32" t="s">
        <v>570</v>
      </c>
      <c r="F51" s="32">
        <v>76</v>
      </c>
      <c r="G51" s="13" t="s">
        <v>633</v>
      </c>
      <c r="H51" s="32" t="s">
        <v>209</v>
      </c>
      <c r="I51" s="32" t="s">
        <v>557</v>
      </c>
      <c r="J51" s="32" t="s">
        <v>557</v>
      </c>
      <c r="K51" s="32"/>
      <c r="L51" s="32"/>
      <c r="M51" s="32">
        <v>1</v>
      </c>
      <c r="N51" s="32" t="s">
        <v>604</v>
      </c>
      <c r="O51" s="20" t="e">
        <f t="array" ref="O51">IF(ISBLANK(B51),"",INDEX(adapt!E$2:E$1000,MATCH(A51,IF(adapt!J$2:J$1000="yes",adapt!A$2:A$1000),0)))</f>
        <v>#N/A</v>
      </c>
      <c r="P51" s="20" t="e">
        <f t="array" ref="P51">IF(ISBLANK(B51),"",INDEX(adapt!F$2:F$1000,MATCH(A51,IF(adapt!J$2:J$1000="yes",adapt!A$2:A$1000),0)))</f>
        <v>#N/A</v>
      </c>
      <c r="Q51" s="30" t="str">
        <f t="shared" si="2"/>
        <v>no</v>
      </c>
      <c r="R51" s="30" t="str">
        <f t="shared" si="3"/>
        <v>no</v>
      </c>
      <c r="S51" s="29" t="str">
        <f t="shared" si="0"/>
        <v>A wheelbarrow?</v>
      </c>
      <c r="T51" s="29" t="str">
        <f t="shared" si="1"/>
        <v>Bhara?</v>
      </c>
      <c r="U51" s="31" t="str">
        <f>IF(COUNTIFS(adapt!J:J,"yes",adapt!A:A,A51)&gt;1,"problem",IF(COUNTIFS(adapt!J:J,"yes",adapt!A:A,A51)=0,"","ok"))</f>
        <v/>
      </c>
    </row>
    <row r="52" spans="1:21" ht="14">
      <c r="A52" s="26" t="str">
        <f t="shared" si="5"/>
        <v>DHS7H122</v>
      </c>
      <c r="B52" s="32" t="s">
        <v>634</v>
      </c>
      <c r="C52" s="5" t="s">
        <v>1791</v>
      </c>
      <c r="D52" s="32" t="s">
        <v>189</v>
      </c>
      <c r="E52" s="32" t="s">
        <v>570</v>
      </c>
      <c r="F52" s="32">
        <v>76</v>
      </c>
      <c r="G52" s="13">
        <v>122</v>
      </c>
      <c r="H52" s="32"/>
      <c r="I52" s="32" t="s">
        <v>557</v>
      </c>
      <c r="J52" s="32" t="s">
        <v>557</v>
      </c>
      <c r="K52" s="32"/>
      <c r="L52" s="32"/>
      <c r="M52" s="32">
        <v>1</v>
      </c>
      <c r="N52" s="32" t="s">
        <v>572</v>
      </c>
      <c r="O52" s="20" t="e">
        <f t="array" ref="O52">IF(ISBLANK(B52),"",INDEX(adapt!E$2:E$1000,MATCH(A52,IF(adapt!J$2:J$1000="yes",adapt!A$2:A$1000),0)))</f>
        <v>#N/A</v>
      </c>
      <c r="P52" s="20" t="e">
        <f t="array" ref="P52">IF(ISBLANK(B52),"",INDEX(adapt!F$2:F$1000,MATCH(A52,IF(adapt!J$2:J$1000="yes",adapt!A$2:A$1000),0)))</f>
        <v>#N/A</v>
      </c>
      <c r="Q52" s="30" t="str">
        <f t="shared" si="2"/>
        <v>no</v>
      </c>
      <c r="R52" s="30" t="str">
        <f t="shared" si="3"/>
        <v>no</v>
      </c>
      <c r="S52" s="29" t="str">
        <f t="shared" si="0"/>
        <v>Does any member of this household own:</v>
      </c>
      <c r="T52" s="29" t="str">
        <f t="shared" si="1"/>
        <v>Pane munhu wepamba penyu ane zvinotevera here?</v>
      </c>
      <c r="U52" s="31" t="str">
        <f>IF(COUNTIFS(adapt!J:J,"yes",adapt!A:A,A52)&gt;1,"problem",IF(COUNTIFS(adapt!J:J,"yes",adapt!A:A,A52)=0,"","ok"))</f>
        <v/>
      </c>
    </row>
    <row r="53" spans="1:21" ht="14">
      <c r="A53" s="26" t="str">
        <f t="shared" si="5"/>
        <v>DHS7H122a</v>
      </c>
      <c r="B53" s="32" t="s">
        <v>635</v>
      </c>
      <c r="C53" s="5" t="s">
        <v>1792</v>
      </c>
      <c r="D53" s="32" t="s">
        <v>189</v>
      </c>
      <c r="E53" s="32" t="s">
        <v>570</v>
      </c>
      <c r="F53" s="32">
        <v>76</v>
      </c>
      <c r="G53" s="13" t="s">
        <v>636</v>
      </c>
      <c r="H53" s="32" t="s">
        <v>209</v>
      </c>
      <c r="I53" s="32" t="s">
        <v>557</v>
      </c>
      <c r="J53" s="32" t="s">
        <v>557</v>
      </c>
      <c r="K53" s="32"/>
      <c r="L53" s="32"/>
      <c r="M53" s="32">
        <v>1</v>
      </c>
      <c r="N53" s="32" t="s">
        <v>572</v>
      </c>
      <c r="O53" s="20" t="e">
        <f t="array" ref="O53">IF(ISBLANK(B53),"",INDEX(adapt!E$2:E$1000,MATCH(A53,IF(adapt!J$2:J$1000="yes",adapt!A$2:A$1000),0)))</f>
        <v>#N/A</v>
      </c>
      <c r="P53" s="20" t="e">
        <f t="array" ref="P53">IF(ISBLANK(B53),"",INDEX(adapt!F$2:F$1000,MATCH(A53,IF(adapt!J$2:J$1000="yes",adapt!A$2:A$1000),0)))</f>
        <v>#N/A</v>
      </c>
      <c r="Q53" s="30" t="str">
        <f t="shared" si="2"/>
        <v>no</v>
      </c>
      <c r="R53" s="30" t="str">
        <f t="shared" si="3"/>
        <v>no</v>
      </c>
      <c r="S53" s="29" t="str">
        <f t="shared" si="0"/>
        <v>A watch?</v>
      </c>
      <c r="T53" s="29" t="str">
        <f t="shared" si="1"/>
        <v>Wachi?</v>
      </c>
      <c r="U53" s="31" t="str">
        <f>IF(COUNTIFS(adapt!J:J,"yes",adapt!A:A,A53)&gt;1,"problem",IF(COUNTIFS(adapt!J:J,"yes",adapt!A:A,A53)=0,"","ok"))</f>
        <v/>
      </c>
    </row>
    <row r="54" spans="1:21" ht="14">
      <c r="A54" s="26" t="str">
        <f t="shared" si="5"/>
        <v>DHS7H122b</v>
      </c>
      <c r="B54" s="32" t="s">
        <v>637</v>
      </c>
      <c r="C54" s="5" t="s">
        <v>1793</v>
      </c>
      <c r="D54" s="32" t="s">
        <v>189</v>
      </c>
      <c r="E54" s="32" t="s">
        <v>570</v>
      </c>
      <c r="F54" s="32">
        <v>76</v>
      </c>
      <c r="G54" s="13" t="s">
        <v>638</v>
      </c>
      <c r="H54" s="32" t="s">
        <v>209</v>
      </c>
      <c r="I54" s="32" t="s">
        <v>557</v>
      </c>
      <c r="J54" s="32" t="s">
        <v>557</v>
      </c>
      <c r="K54" s="32"/>
      <c r="L54" s="32"/>
      <c r="M54" s="32">
        <v>1</v>
      </c>
      <c r="N54" s="32" t="s">
        <v>572</v>
      </c>
      <c r="O54" s="20" t="e">
        <f t="array" ref="O54">IF(ISBLANK(B54),"",INDEX(adapt!E$2:E$1000,MATCH(A54,IF(adapt!J$2:J$1000="yes",adapt!A$2:A$1000),0)))</f>
        <v>#N/A</v>
      </c>
      <c r="P54" s="20" t="e">
        <f t="array" ref="P54">IF(ISBLANK(B54),"",INDEX(adapt!F$2:F$1000,MATCH(A54,IF(adapt!J$2:J$1000="yes",adapt!A$2:A$1000),0)))</f>
        <v>#N/A</v>
      </c>
      <c r="Q54" s="30" t="str">
        <f t="shared" si="2"/>
        <v>no</v>
      </c>
      <c r="R54" s="30" t="str">
        <f t="shared" si="3"/>
        <v>no</v>
      </c>
      <c r="S54" s="29" t="str">
        <f t="shared" si="0"/>
        <v>A mobile phone?</v>
      </c>
      <c r="T54" s="29" t="str">
        <f t="shared" si="1"/>
        <v>Nharembozha?</v>
      </c>
      <c r="U54" s="31" t="str">
        <f>IF(COUNTIFS(adapt!J:J,"yes",adapt!A:A,A54)&gt;1,"problem",IF(COUNTIFS(adapt!J:J,"yes",adapt!A:A,A54)=0,"","ok"))</f>
        <v/>
      </c>
    </row>
    <row r="55" spans="1:21" ht="14">
      <c r="A55" s="26" t="str">
        <f t="shared" si="5"/>
        <v>DHS7H122c</v>
      </c>
      <c r="B55" s="32" t="s">
        <v>639</v>
      </c>
      <c r="C55" s="5" t="s">
        <v>1794</v>
      </c>
      <c r="D55" s="32" t="s">
        <v>189</v>
      </c>
      <c r="E55" s="32" t="s">
        <v>570</v>
      </c>
      <c r="F55" s="32">
        <v>76</v>
      </c>
      <c r="G55" s="13" t="s">
        <v>640</v>
      </c>
      <c r="H55" s="32" t="s">
        <v>209</v>
      </c>
      <c r="I55" s="32" t="s">
        <v>557</v>
      </c>
      <c r="J55" s="32" t="s">
        <v>557</v>
      </c>
      <c r="K55" s="32"/>
      <c r="L55" s="32"/>
      <c r="M55" s="32">
        <v>1</v>
      </c>
      <c r="N55" s="32" t="s">
        <v>572</v>
      </c>
      <c r="O55" s="20" t="e">
        <f t="array" ref="O55">IF(ISBLANK(B55),"",INDEX(adapt!E$2:E$1000,MATCH(A55,IF(adapt!J$2:J$1000="yes",adapt!A$2:A$1000),0)))</f>
        <v>#N/A</v>
      </c>
      <c r="P55" s="20" t="e">
        <f t="array" ref="P55">IF(ISBLANK(B55),"",INDEX(adapt!F$2:F$1000,MATCH(A55,IF(adapt!J$2:J$1000="yes",adapt!A$2:A$1000),0)))</f>
        <v>#N/A</v>
      </c>
      <c r="Q55" s="30" t="str">
        <f t="shared" si="2"/>
        <v>no</v>
      </c>
      <c r="R55" s="30" t="str">
        <f t="shared" si="3"/>
        <v>no</v>
      </c>
      <c r="S55" s="29" t="str">
        <f t="shared" si="0"/>
        <v>A bicycle?</v>
      </c>
      <c r="T55" s="29" t="str">
        <f t="shared" si="1"/>
        <v>Bhasikoro?</v>
      </c>
      <c r="U55" s="31" t="str">
        <f>IF(COUNTIFS(adapt!J:J,"yes",adapt!A:A,A55)&gt;1,"problem",IF(COUNTIFS(adapt!J:J,"yes",adapt!A:A,A55)=0,"","ok"))</f>
        <v/>
      </c>
    </row>
    <row r="56" spans="1:21" ht="14">
      <c r="A56" s="26" t="str">
        <f t="shared" si="5"/>
        <v>DHS7H122d</v>
      </c>
      <c r="B56" s="32" t="s">
        <v>641</v>
      </c>
      <c r="C56" s="5" t="s">
        <v>1795</v>
      </c>
      <c r="D56" s="32" t="s">
        <v>189</v>
      </c>
      <c r="E56" s="32" t="s">
        <v>570</v>
      </c>
      <c r="F56" s="32">
        <v>76</v>
      </c>
      <c r="G56" s="13" t="s">
        <v>642</v>
      </c>
      <c r="H56" s="32" t="s">
        <v>209</v>
      </c>
      <c r="I56" s="32" t="s">
        <v>557</v>
      </c>
      <c r="J56" s="32" t="s">
        <v>557</v>
      </c>
      <c r="K56" s="32"/>
      <c r="L56" s="32"/>
      <c r="M56" s="32">
        <v>1</v>
      </c>
      <c r="N56" s="32" t="s">
        <v>572</v>
      </c>
      <c r="O56" s="20" t="e">
        <f t="array" ref="O56">IF(ISBLANK(B56),"",INDEX(adapt!E$2:E$1000,MATCH(A56,IF(adapt!J$2:J$1000="yes",adapt!A$2:A$1000),0)))</f>
        <v>#N/A</v>
      </c>
      <c r="P56" s="20" t="e">
        <f t="array" ref="P56">IF(ISBLANK(B56),"",INDEX(adapt!F$2:F$1000,MATCH(A56,IF(adapt!J$2:J$1000="yes",adapt!A$2:A$1000),0)))</f>
        <v>#N/A</v>
      </c>
      <c r="Q56" s="30" t="str">
        <f t="shared" si="2"/>
        <v>no</v>
      </c>
      <c r="R56" s="30" t="str">
        <f t="shared" si="3"/>
        <v>no</v>
      </c>
      <c r="S56" s="29" t="str">
        <f t="shared" si="0"/>
        <v>A motorcycle or motor scooter?</v>
      </c>
      <c r="T56" s="29" t="str">
        <f t="shared" si="1"/>
        <v>Mudhudhudhu kana scooter?</v>
      </c>
      <c r="U56" s="31" t="str">
        <f>IF(COUNTIFS(adapt!J:J,"yes",adapt!A:A,A56)&gt;1,"problem",IF(COUNTIFS(adapt!J:J,"yes",adapt!A:A,A56)=0,"","ok"))</f>
        <v/>
      </c>
    </row>
    <row r="57" spans="1:21" ht="14">
      <c r="A57" s="26" t="str">
        <f t="shared" si="5"/>
        <v>DHS7H122e</v>
      </c>
      <c r="B57" s="32" t="s">
        <v>643</v>
      </c>
      <c r="C57" s="5" t="s">
        <v>1796</v>
      </c>
      <c r="D57" s="32" t="s">
        <v>189</v>
      </c>
      <c r="E57" s="32" t="s">
        <v>570</v>
      </c>
      <c r="F57" s="32">
        <v>76</v>
      </c>
      <c r="G57" s="13" t="s">
        <v>644</v>
      </c>
      <c r="H57" s="32" t="s">
        <v>209</v>
      </c>
      <c r="I57" s="32" t="s">
        <v>557</v>
      </c>
      <c r="J57" s="32" t="s">
        <v>557</v>
      </c>
      <c r="K57" s="32"/>
      <c r="L57" s="32"/>
      <c r="M57" s="32">
        <v>1</v>
      </c>
      <c r="N57" s="32" t="s">
        <v>572</v>
      </c>
      <c r="O57" s="20" t="e">
        <f t="array" ref="O57">IF(ISBLANK(B57),"",INDEX(adapt!E$2:E$1000,MATCH(A57,IF(adapt!J$2:J$1000="yes",adapt!A$2:A$1000),0)))</f>
        <v>#N/A</v>
      </c>
      <c r="P57" s="20" t="e">
        <f t="array" ref="P57">IF(ISBLANK(B57),"",INDEX(adapt!F$2:F$1000,MATCH(A57,IF(adapt!J$2:J$1000="yes",adapt!A$2:A$1000),0)))</f>
        <v>#N/A</v>
      </c>
      <c r="Q57" s="30" t="str">
        <f t="shared" si="2"/>
        <v>no</v>
      </c>
      <c r="R57" s="30" t="str">
        <f t="shared" si="3"/>
        <v>no</v>
      </c>
      <c r="S57" s="29" t="str">
        <f t="shared" si="0"/>
        <v>An animal-drawn cart?</v>
      </c>
      <c r="T57" s="29" t="str">
        <f t="shared" si="1"/>
        <v>Ngoro?</v>
      </c>
      <c r="U57" s="31" t="str">
        <f>IF(COUNTIFS(adapt!J:J,"yes",adapt!A:A,A57)&gt;1,"problem",IF(COUNTIFS(adapt!J:J,"yes",adapt!A:A,A57)=0,"","ok"))</f>
        <v/>
      </c>
    </row>
    <row r="58" spans="1:21" ht="14">
      <c r="A58" s="26" t="str">
        <f t="shared" si="5"/>
        <v>DHS7H122f</v>
      </c>
      <c r="B58" s="32" t="s">
        <v>645</v>
      </c>
      <c r="C58" s="5" t="s">
        <v>1797</v>
      </c>
      <c r="D58" s="32" t="s">
        <v>189</v>
      </c>
      <c r="E58" s="32" t="s">
        <v>570</v>
      </c>
      <c r="F58" s="32">
        <v>76</v>
      </c>
      <c r="G58" s="13" t="s">
        <v>646</v>
      </c>
      <c r="H58" s="32" t="s">
        <v>209</v>
      </c>
      <c r="I58" s="32" t="s">
        <v>557</v>
      </c>
      <c r="J58" s="32" t="s">
        <v>557</v>
      </c>
      <c r="K58" s="32"/>
      <c r="L58" s="32"/>
      <c r="M58" s="32">
        <v>1</v>
      </c>
      <c r="N58" s="32" t="s">
        <v>572</v>
      </c>
      <c r="O58" s="20" t="e">
        <f t="array" ref="O58">IF(ISBLANK(B58),"",INDEX(adapt!E$2:E$1000,MATCH(A58,IF(adapt!J$2:J$1000="yes",adapt!A$2:A$1000),0)))</f>
        <v>#N/A</v>
      </c>
      <c r="P58" s="20" t="e">
        <f t="array" ref="P58">IF(ISBLANK(B58),"",INDEX(adapt!F$2:F$1000,MATCH(A58,IF(adapt!J$2:J$1000="yes",adapt!A$2:A$1000),0)))</f>
        <v>#N/A</v>
      </c>
      <c r="Q58" s="30" t="str">
        <f t="shared" si="2"/>
        <v>no</v>
      </c>
      <c r="R58" s="30" t="str">
        <f t="shared" si="3"/>
        <v>no</v>
      </c>
      <c r="S58" s="29" t="str">
        <f t="shared" si="0"/>
        <v>A car or truck?</v>
      </c>
      <c r="T58" s="29" t="str">
        <f t="shared" si="1"/>
        <v>Mota kana rori?</v>
      </c>
      <c r="U58" s="31" t="str">
        <f>IF(COUNTIFS(adapt!J:J,"yes",adapt!A:A,A58)&gt;1,"problem",IF(COUNTIFS(adapt!J:J,"yes",adapt!A:A,A58)=0,"","ok"))</f>
        <v/>
      </c>
    </row>
    <row r="59" spans="1:21" ht="14">
      <c r="A59" s="26" t="str">
        <f t="shared" si="5"/>
        <v>DHS7H122g</v>
      </c>
      <c r="B59" s="32" t="s">
        <v>647</v>
      </c>
      <c r="C59" s="5" t="s">
        <v>1798</v>
      </c>
      <c r="D59" s="32" t="s">
        <v>189</v>
      </c>
      <c r="E59" s="32" t="s">
        <v>570</v>
      </c>
      <c r="F59" s="32">
        <v>76</v>
      </c>
      <c r="G59" s="13" t="s">
        <v>648</v>
      </c>
      <c r="H59" s="32" t="s">
        <v>209</v>
      </c>
      <c r="I59" s="32" t="s">
        <v>557</v>
      </c>
      <c r="J59" s="32" t="s">
        <v>557</v>
      </c>
      <c r="K59" s="32"/>
      <c r="L59" s="32"/>
      <c r="M59" s="32">
        <v>1</v>
      </c>
      <c r="N59" s="32" t="s">
        <v>572</v>
      </c>
      <c r="O59" s="20" t="e">
        <f t="array" ref="O59">IF(ISBLANK(B59),"",INDEX(adapt!E$2:E$1000,MATCH(A59,IF(adapt!J$2:J$1000="yes",adapt!A$2:A$1000),0)))</f>
        <v>#N/A</v>
      </c>
      <c r="P59" s="20" t="e">
        <f t="array" ref="P59">IF(ISBLANK(B59),"",INDEX(adapt!F$2:F$1000,MATCH(A59,IF(adapt!J$2:J$1000="yes",adapt!A$2:A$1000),0)))</f>
        <v>#N/A</v>
      </c>
      <c r="Q59" s="30" t="str">
        <f t="shared" si="2"/>
        <v>no</v>
      </c>
      <c r="R59" s="30" t="str">
        <f t="shared" si="3"/>
        <v>no</v>
      </c>
      <c r="S59" s="29" t="str">
        <f t="shared" si="0"/>
        <v>A boat with a motor?</v>
      </c>
      <c r="T59" s="29" t="str">
        <f t="shared" si="1"/>
        <v>Boat rine injini?</v>
      </c>
      <c r="U59" s="31" t="str">
        <f>IF(COUNTIFS(adapt!J:J,"yes",adapt!A:A,A59)&gt;1,"problem",IF(COUNTIFS(adapt!J:J,"yes",adapt!A:A,A59)=0,"","ok"))</f>
        <v/>
      </c>
    </row>
    <row r="60" spans="1:21" ht="28">
      <c r="A60" s="26" t="str">
        <f t="shared" si="5"/>
        <v>DHS7H123</v>
      </c>
      <c r="B60" s="32" t="s">
        <v>649</v>
      </c>
      <c r="C60" s="5" t="s">
        <v>1799</v>
      </c>
      <c r="D60" s="32" t="s">
        <v>189</v>
      </c>
      <c r="E60" s="32" t="s">
        <v>570</v>
      </c>
      <c r="F60" s="32">
        <v>76</v>
      </c>
      <c r="G60" s="13">
        <v>123</v>
      </c>
      <c r="H60" s="32" t="s">
        <v>209</v>
      </c>
      <c r="I60" s="32" t="s">
        <v>557</v>
      </c>
      <c r="J60" s="32" t="s">
        <v>557</v>
      </c>
      <c r="K60" s="32"/>
      <c r="L60" s="32"/>
      <c r="M60" s="32">
        <v>1</v>
      </c>
      <c r="N60" s="32" t="s">
        <v>572</v>
      </c>
      <c r="O60" s="20" t="e">
        <f t="array" ref="O60">IF(ISBLANK(B60),"",INDEX(adapt!E$2:E$1000,MATCH(A60,IF(adapt!J$2:J$1000="yes",adapt!A$2:A$1000),0)))</f>
        <v>#N/A</v>
      </c>
      <c r="P60" s="20" t="e">
        <f t="array" ref="P60">IF(ISBLANK(B60),"",INDEX(adapt!F$2:F$1000,MATCH(A60,IF(adapt!J$2:J$1000="yes",adapt!A$2:A$1000),0)))</f>
        <v>#N/A</v>
      </c>
      <c r="Q60" s="30" t="str">
        <f t="shared" si="2"/>
        <v>no</v>
      </c>
      <c r="R60" s="30" t="str">
        <f t="shared" si="3"/>
        <v>no</v>
      </c>
      <c r="S60" s="29" t="str">
        <f t="shared" si="0"/>
        <v>Does any member of this household have a bank account?</v>
      </c>
      <c r="T60" s="29" t="str">
        <f t="shared" si="1"/>
        <v>Pane munhu wepamba penyu ane akaundi yekubhengi here (kwete zvemufoni)?</v>
      </c>
      <c r="U60" s="31" t="str">
        <f>IF(COUNTIFS(adapt!J:J,"yes",adapt!A:A,A60)&gt;1,"problem",IF(COUNTIFS(adapt!J:J,"yes",adapt!A:A,A60)=0,"","ok"))</f>
        <v/>
      </c>
    </row>
    <row r="61" spans="1:21" ht="14">
      <c r="A61" s="26" t="str">
        <f t="shared" si="5"/>
        <v>DHS7H142</v>
      </c>
      <c r="B61" s="32" t="s">
        <v>650</v>
      </c>
      <c r="C61" s="5" t="s">
        <v>1800</v>
      </c>
      <c r="D61" s="32" t="s">
        <v>189</v>
      </c>
      <c r="E61" s="32" t="s">
        <v>570</v>
      </c>
      <c r="F61" s="32">
        <v>76</v>
      </c>
      <c r="G61" s="13">
        <v>142</v>
      </c>
      <c r="H61" s="32" t="s">
        <v>227</v>
      </c>
      <c r="I61" s="32" t="s">
        <v>557</v>
      </c>
      <c r="J61" s="32" t="s">
        <v>557</v>
      </c>
      <c r="K61" s="32"/>
      <c r="L61" s="32"/>
      <c r="M61" s="32">
        <v>1</v>
      </c>
      <c r="N61" s="32" t="s">
        <v>572</v>
      </c>
      <c r="O61" s="20" t="e">
        <f t="array" ref="O61">IF(ISBLANK(B61),"",INDEX(adapt!E$2:E$1000,MATCH(A61,IF(adapt!J$2:J$1000="yes",adapt!A$2:A$1000),0)))</f>
        <v>#N/A</v>
      </c>
      <c r="P61" s="20" t="e">
        <f t="array" ref="P61">IF(ISBLANK(B61),"",INDEX(adapt!F$2:F$1000,MATCH(A61,IF(adapt!J$2:J$1000="yes",adapt!A$2:A$1000),0)))</f>
        <v>#N/A</v>
      </c>
      <c r="Q61" s="30" t="str">
        <f t="shared" si="2"/>
        <v>no</v>
      </c>
      <c r="R61" s="30" t="str">
        <f t="shared" si="3"/>
        <v>no</v>
      </c>
      <c r="S61" s="29" t="str">
        <f t="shared" si="0"/>
        <v>What is the main material of the floor in your dwelling?</v>
      </c>
      <c r="T61" s="29" t="str">
        <f t="shared" si="1"/>
        <v>Floor yemba yamunogara yakagadzirwa nei?</v>
      </c>
      <c r="U61" s="31" t="str">
        <f>IF(COUNTIFS(adapt!J:J,"yes",adapt!A:A,A61)&gt;1,"problem",IF(COUNTIFS(adapt!J:J,"yes",adapt!A:A,A61)=0,"","ok"))</f>
        <v/>
      </c>
    </row>
    <row r="62" spans="1:21" ht="14">
      <c r="A62" s="26" t="str">
        <f t="shared" si="5"/>
        <v>DHS7H143</v>
      </c>
      <c r="B62" s="32" t="s">
        <v>651</v>
      </c>
      <c r="C62" s="5" t="s">
        <v>1801</v>
      </c>
      <c r="D62" s="32" t="s">
        <v>189</v>
      </c>
      <c r="E62" s="32" t="s">
        <v>570</v>
      </c>
      <c r="F62" s="32">
        <v>76</v>
      </c>
      <c r="G62" s="13">
        <v>143</v>
      </c>
      <c r="H62" s="32" t="s">
        <v>228</v>
      </c>
      <c r="I62" s="32" t="s">
        <v>557</v>
      </c>
      <c r="J62" s="32" t="s">
        <v>557</v>
      </c>
      <c r="K62" s="32"/>
      <c r="L62" s="32"/>
      <c r="M62" s="32">
        <v>1</v>
      </c>
      <c r="N62" s="32" t="s">
        <v>572</v>
      </c>
      <c r="O62" s="20" t="e">
        <f t="array" ref="O62">IF(ISBLANK(B62),"",INDEX(adapt!E$2:E$1000,MATCH(A62,IF(adapt!J$2:J$1000="yes",adapt!A$2:A$1000),0)))</f>
        <v>#N/A</v>
      </c>
      <c r="P62" s="20" t="e">
        <f t="array" ref="P62">IF(ISBLANK(B62),"",INDEX(adapt!F$2:F$1000,MATCH(A62,IF(adapt!J$2:J$1000="yes",adapt!A$2:A$1000),0)))</f>
        <v>#N/A</v>
      </c>
      <c r="Q62" s="30" t="str">
        <f t="shared" si="2"/>
        <v>no</v>
      </c>
      <c r="R62" s="30" t="str">
        <f t="shared" si="3"/>
        <v>no</v>
      </c>
      <c r="S62" s="29" t="str">
        <f t="shared" si="0"/>
        <v>What is the main material of the roof of your dwelling?</v>
      </c>
      <c r="T62" s="29" t="str">
        <f t="shared" si="1"/>
        <v>Imba yamunogara yakapfirirwa nei?</v>
      </c>
      <c r="U62" s="31" t="str">
        <f>IF(COUNTIFS(adapt!J:J,"yes",adapt!A:A,A62)&gt;1,"problem",IF(COUNTIFS(adapt!J:J,"yes",adapt!A:A,A62)=0,"","ok"))</f>
        <v/>
      </c>
    </row>
    <row r="63" spans="1:21" ht="28">
      <c r="A63" s="26" t="str">
        <f t="shared" si="5"/>
        <v>DHS7H144</v>
      </c>
      <c r="B63" s="32" t="s">
        <v>652</v>
      </c>
      <c r="C63" s="5" t="s">
        <v>1802</v>
      </c>
      <c r="D63" s="32" t="s">
        <v>189</v>
      </c>
      <c r="E63" s="32" t="s">
        <v>570</v>
      </c>
      <c r="F63" s="32">
        <v>76</v>
      </c>
      <c r="G63" s="13">
        <v>144</v>
      </c>
      <c r="H63" s="32" t="s">
        <v>229</v>
      </c>
      <c r="I63" s="32" t="s">
        <v>557</v>
      </c>
      <c r="J63" s="32" t="s">
        <v>557</v>
      </c>
      <c r="K63" s="32"/>
      <c r="L63" s="32"/>
      <c r="M63" s="32">
        <v>1</v>
      </c>
      <c r="N63" s="32" t="s">
        <v>572</v>
      </c>
      <c r="O63" s="20" t="e">
        <f t="array" ref="O63">IF(ISBLANK(B63),"",INDEX(adapt!E$2:E$1000,MATCH(A63,IF(adapt!J$2:J$1000="yes",adapt!A$2:A$1000),0)))</f>
        <v>#N/A</v>
      </c>
      <c r="P63" s="20" t="e">
        <f t="array" ref="P63">IF(ISBLANK(B63),"",INDEX(adapt!F$2:F$1000,MATCH(A63,IF(adapt!J$2:J$1000="yes",adapt!A$2:A$1000),0)))</f>
        <v>#N/A</v>
      </c>
      <c r="Q63" s="30" t="str">
        <f t="shared" si="2"/>
        <v>no</v>
      </c>
      <c r="R63" s="30" t="str">
        <f t="shared" si="3"/>
        <v>no</v>
      </c>
      <c r="S63" s="29" t="str">
        <f t="shared" si="0"/>
        <v>What is the main material of the exterior walls of the dwelling?</v>
      </c>
      <c r="T63" s="29" t="str">
        <f t="shared" si="1"/>
        <v>Madziro ekunze emba yamunogara akavakwa nechii?</v>
      </c>
      <c r="U63" s="31" t="str">
        <f>IF(COUNTIFS(adapt!J:J,"yes",adapt!A:A,A63)&gt;1,"problem",IF(COUNTIFS(adapt!J:J,"yes",adapt!A:A,A63)=0,"","ok"))</f>
        <v/>
      </c>
    </row>
    <row r="64" spans="1:21" ht="28">
      <c r="A64" s="26" t="str">
        <f t="shared" si="5"/>
        <v>MISC_i5</v>
      </c>
      <c r="B64" s="32" t="s">
        <v>653</v>
      </c>
      <c r="C64" s="5" t="s">
        <v>1803</v>
      </c>
      <c r="D64" s="32" t="s">
        <v>193</v>
      </c>
      <c r="E64" s="32"/>
      <c r="F64" s="32"/>
      <c r="G64" s="13" t="s">
        <v>654</v>
      </c>
      <c r="H64" s="32"/>
      <c r="I64" s="32"/>
      <c r="J64" s="32"/>
      <c r="K64" s="32"/>
      <c r="L64" s="32"/>
      <c r="M64" s="32">
        <v>1</v>
      </c>
      <c r="N64" s="32"/>
      <c r="O64" s="20" t="e">
        <f t="array" ref="O64">IF(ISBLANK(B64),"",INDEX(adapt!E$2:E$1000,MATCH(A64,IF(adapt!J$2:J$1000="yes",adapt!A$2:A$1000),0)))</f>
        <v>#N/A</v>
      </c>
      <c r="P64" s="20" t="e">
        <f t="array" ref="P64">IF(ISBLANK(B64),"",INDEX(adapt!F$2:F$1000,MATCH(A64,IF(adapt!J$2:J$1000="yes",adapt!A$2:A$1000),0)))</f>
        <v>#N/A</v>
      </c>
      <c r="Q64" s="30" t="str">
        <f t="shared" si="2"/>
        <v>no</v>
      </c>
      <c r="R64" s="30" t="str">
        <f t="shared" si="3"/>
        <v>no</v>
      </c>
      <c r="S64" s="29" t="str">
        <f t="shared" si="0"/>
        <v>Now I'll ask some questions about you.</v>
      </c>
      <c r="T64" s="29" t="str">
        <f t="shared" si="1"/>
        <v>Iye zvino, ndava kukubvunzai mibvunzo yakanangana nemi.</v>
      </c>
      <c r="U64" s="31" t="str">
        <f>IF(COUNTIFS(adapt!J:J,"yes",adapt!A:A,A64)&gt;1,"problem",IF(COUNTIFS(adapt!J:J,"yes",adapt!A:A,A64)=0,"","ok"))</f>
        <v/>
      </c>
    </row>
    <row r="65" spans="1:21" ht="42">
      <c r="A65" s="26" t="str">
        <f t="shared" si="5"/>
        <v>DHS7W102</v>
      </c>
      <c r="B65" s="32" t="s">
        <v>655</v>
      </c>
      <c r="C65" s="5" t="s">
        <v>1804</v>
      </c>
      <c r="D65" s="32" t="s">
        <v>191</v>
      </c>
      <c r="E65" s="32"/>
      <c r="F65" s="32"/>
      <c r="G65" s="13">
        <v>102</v>
      </c>
      <c r="H65" s="32"/>
      <c r="I65" s="32" t="s">
        <v>557</v>
      </c>
      <c r="J65" s="32" t="s">
        <v>557</v>
      </c>
      <c r="K65" s="32"/>
      <c r="L65" s="32"/>
      <c r="M65" s="32">
        <v>1</v>
      </c>
      <c r="N65" s="32"/>
      <c r="O65" s="20" t="str">
        <f t="array" ref="O65">IF(ISBLANK(B65),"",INDEX(adapt!E$2:E$1000,MATCH(A65,IF(adapt!J$2:J$1000="yes",adapt!A$2:A$1000),0)))</f>
        <v>How long have you been living continuously where you are now? [if less than 1 year, enter 0]</v>
      </c>
      <c r="P65" s="20" t="str">
        <f t="array" ref="P65">IF(ISBLANK(B65),"",INDEX(adapt!F$2:F$1000,MATCH(A65,IF(adapt!J$2:J$1000="yes",adapt!A$2:A$1000),0)))</f>
        <v>Mava nenguva yakareba zvakadii muchigara mu munharaunda menyu musina kumbobuda?</v>
      </c>
      <c r="Q65" s="30" t="str">
        <f t="shared" si="2"/>
        <v>yes</v>
      </c>
      <c r="R65" s="30" t="str">
        <f t="shared" si="3"/>
        <v>yes</v>
      </c>
      <c r="S65" s="29" t="str">
        <f t="shared" si="0"/>
        <v>How long have you been living continuously where you are now? [if less than 1 year, enter 0]</v>
      </c>
      <c r="T65" s="29" t="str">
        <f t="shared" si="1"/>
        <v>Mava nenguva yakareba zvakadii muchigara mu munharaunda menyu musina kumbobuda?</v>
      </c>
      <c r="U65" s="31" t="str">
        <f>IF(COUNTIFS(adapt!J:J,"yes",adapt!A:A,A65)&gt;1,"problem",IF(COUNTIFS(adapt!J:J,"yes",adapt!A:A,A65)=0,"","ok"))</f>
        <v>ok</v>
      </c>
    </row>
    <row r="66" spans="1:21" ht="14">
      <c r="A66" s="26" t="str">
        <f t="shared" si="5"/>
        <v>DHS7W105a</v>
      </c>
      <c r="B66" s="32" t="s">
        <v>656</v>
      </c>
      <c r="C66" s="5" t="s">
        <v>1805</v>
      </c>
      <c r="D66" s="32" t="s">
        <v>191</v>
      </c>
      <c r="E66" s="32" t="s">
        <v>561</v>
      </c>
      <c r="F66" s="32" t="s">
        <v>657</v>
      </c>
      <c r="G66" s="13" t="s">
        <v>658</v>
      </c>
      <c r="H66" s="32" t="s">
        <v>230</v>
      </c>
      <c r="I66" s="32" t="s">
        <v>557</v>
      </c>
      <c r="J66" s="32" t="s">
        <v>557</v>
      </c>
      <c r="K66" s="32"/>
      <c r="L66" s="32"/>
      <c r="M66" s="32">
        <v>1</v>
      </c>
      <c r="N66" s="32"/>
      <c r="O66" s="20" t="e">
        <f t="array" ref="O66">IF(ISBLANK(B66),"",INDEX(adapt!E$2:E$1000,MATCH(A66,IF(adapt!J$2:J$1000="yes",adapt!A$2:A$1000),0)))</f>
        <v>#N/A</v>
      </c>
      <c r="P66" s="20" t="e">
        <f t="array" ref="P66">IF(ISBLANK(B66),"",INDEX(adapt!F$2:F$1000,MATCH(A66,IF(adapt!J$2:J$1000="yes",adapt!A$2:A$1000),0)))</f>
        <v>#N/A</v>
      </c>
      <c r="Q66" s="30" t="str">
        <f t="shared" si="2"/>
        <v>no</v>
      </c>
      <c r="R66" s="30" t="str">
        <f t="shared" si="3"/>
        <v>no</v>
      </c>
      <c r="S66" s="29" t="str">
        <f t="shared" ref="S66:S129" si="6">IF(Q66="no",B66,O66)</f>
        <v>In what month were you born?</v>
      </c>
      <c r="T66" s="29" t="str">
        <f t="shared" ref="T66:T129" si="7">IF(R66="no",C66,P66)</f>
        <v>Makazvarwa mwedzi upi?</v>
      </c>
      <c r="U66" s="31" t="str">
        <f>IF(COUNTIFS(adapt!J:J,"yes",adapt!A:A,A66)&gt;1,"problem",IF(COUNTIFS(adapt!J:J,"yes",adapt!A:A,A66)=0,"","ok"))</f>
        <v/>
      </c>
    </row>
    <row r="67" spans="1:21" ht="14">
      <c r="A67" s="26" t="str">
        <f t="shared" si="5"/>
        <v>DHS7W105b</v>
      </c>
      <c r="B67" s="32" t="s">
        <v>659</v>
      </c>
      <c r="C67" s="5" t="s">
        <v>1806</v>
      </c>
      <c r="D67" s="32" t="s">
        <v>191</v>
      </c>
      <c r="E67" s="32" t="s">
        <v>561</v>
      </c>
      <c r="F67" s="32" t="s">
        <v>657</v>
      </c>
      <c r="G67" s="13" t="s">
        <v>660</v>
      </c>
      <c r="H67" s="32"/>
      <c r="I67" s="32" t="s">
        <v>557</v>
      </c>
      <c r="J67" s="32" t="s">
        <v>557</v>
      </c>
      <c r="K67" s="32"/>
      <c r="L67" s="32"/>
      <c r="M67" s="32">
        <v>1</v>
      </c>
      <c r="N67" s="32"/>
      <c r="O67" s="20" t="e">
        <f t="array" ref="O67">IF(ISBLANK(B67),"",INDEX(adapt!E$2:E$1000,MATCH(A67,IF(adapt!J$2:J$1000="yes",adapt!A$2:A$1000),0)))</f>
        <v>#N/A</v>
      </c>
      <c r="P67" s="20" t="e">
        <f t="array" ref="P67">IF(ISBLANK(B67),"",INDEX(adapt!F$2:F$1000,MATCH(A67,IF(adapt!J$2:J$1000="yes",adapt!A$2:A$1000),0)))</f>
        <v>#N/A</v>
      </c>
      <c r="Q67" s="30" t="str">
        <f t="shared" ref="Q67:Q130" si="8">IF($A67="","",IF(ISNA(O67),"no",IF(OR(O67=0,O67=""),"no","yes")))</f>
        <v>no</v>
      </c>
      <c r="R67" s="30" t="str">
        <f t="shared" ref="R67:R130" si="9">IF($A67="","",IF(ISNA(P67),"no",IF(P67=0,"no","yes")))</f>
        <v>no</v>
      </c>
      <c r="S67" s="29" t="str">
        <f t="shared" si="6"/>
        <v>In what year were you born?</v>
      </c>
      <c r="T67" s="29" t="str">
        <f t="shared" si="7"/>
        <v>Makazvarwa gore ripi?</v>
      </c>
      <c r="U67" s="31" t="str">
        <f>IF(COUNTIFS(adapt!J:J,"yes",adapt!A:A,A67)&gt;1,"problem",IF(COUNTIFS(adapt!J:J,"yes",adapt!A:A,A67)=0,"","ok"))</f>
        <v/>
      </c>
    </row>
    <row r="68" spans="1:21" ht="28">
      <c r="A68" s="26" t="str">
        <f t="shared" si="5"/>
        <v>DHS7W106</v>
      </c>
      <c r="B68" s="32" t="s">
        <v>661</v>
      </c>
      <c r="C68" s="5" t="s">
        <v>1807</v>
      </c>
      <c r="D68" s="32" t="s">
        <v>191</v>
      </c>
      <c r="E68" s="32" t="s">
        <v>561</v>
      </c>
      <c r="F68" s="32" t="s">
        <v>657</v>
      </c>
      <c r="G68" s="13">
        <v>106</v>
      </c>
      <c r="H68" s="32"/>
      <c r="I68" s="32" t="s">
        <v>557</v>
      </c>
      <c r="J68" s="32" t="s">
        <v>557</v>
      </c>
      <c r="K68" s="32"/>
      <c r="L68" s="32"/>
      <c r="M68" s="32">
        <v>1</v>
      </c>
      <c r="N68" s="32"/>
      <c r="O68" s="20" t="e">
        <f t="array" ref="O68">IF(ISBLANK(B68),"",INDEX(adapt!E$2:E$1000,MATCH(A68,IF(adapt!J$2:J$1000="yes",adapt!A$2:A$1000),0)))</f>
        <v>#N/A</v>
      </c>
      <c r="P68" s="20" t="e">
        <f t="array" ref="P68">IF(ISBLANK(B68),"",INDEX(adapt!F$2:F$1000,MATCH(A68,IF(adapt!J$2:J$1000="yes",adapt!A$2:A$1000),0)))</f>
        <v>#N/A</v>
      </c>
      <c r="Q68" s="30" t="str">
        <f t="shared" si="8"/>
        <v>no</v>
      </c>
      <c r="R68" s="30" t="str">
        <f t="shared" si="9"/>
        <v>no</v>
      </c>
      <c r="S68" s="29" t="str">
        <f t="shared" si="6"/>
        <v>How old were you at your last birthday?</v>
      </c>
      <c r="T68" s="29" t="str">
        <f t="shared" si="7"/>
        <v>Makange mava nemakore mangani pabirthday renyu rakapedzisira kusvika?</v>
      </c>
      <c r="U68" s="31" t="str">
        <f>IF(COUNTIFS(adapt!J:J,"yes",adapt!A:A,A68)&gt;1,"problem",IF(COUNTIFS(adapt!J:J,"yes",adapt!A:A,A68)=0,"","ok"))</f>
        <v/>
      </c>
    </row>
    <row r="69" spans="1:21" ht="14">
      <c r="A69" s="26" t="str">
        <f t="shared" si="5"/>
        <v>DHS7W107</v>
      </c>
      <c r="B69" s="32" t="s">
        <v>662</v>
      </c>
      <c r="C69" s="5" t="s">
        <v>1808</v>
      </c>
      <c r="D69" s="32" t="s">
        <v>191</v>
      </c>
      <c r="E69" s="32" t="s">
        <v>663</v>
      </c>
      <c r="F69" s="32">
        <v>67</v>
      </c>
      <c r="G69" s="13">
        <v>107</v>
      </c>
      <c r="H69" s="32" t="s">
        <v>204</v>
      </c>
      <c r="I69" s="32" t="s">
        <v>557</v>
      </c>
      <c r="J69" s="32" t="s">
        <v>557</v>
      </c>
      <c r="K69" s="32"/>
      <c r="L69" s="32"/>
      <c r="M69" s="32">
        <v>1</v>
      </c>
      <c r="N69" s="32"/>
      <c r="O69" s="20" t="e">
        <f t="array" ref="O69">IF(ISBLANK(B69),"",INDEX(adapt!E$2:E$1000,MATCH(A69,IF(adapt!J$2:J$1000="yes",adapt!A$2:A$1000),0)))</f>
        <v>#N/A</v>
      </c>
      <c r="P69" s="20" t="e">
        <f t="array" ref="P69">IF(ISBLANK(B69),"",INDEX(adapt!F$2:F$1000,MATCH(A69,IF(adapt!J$2:J$1000="yes",adapt!A$2:A$1000),0)))</f>
        <v>#N/A</v>
      </c>
      <c r="Q69" s="30" t="str">
        <f t="shared" si="8"/>
        <v>no</v>
      </c>
      <c r="R69" s="30" t="str">
        <f t="shared" si="9"/>
        <v>no</v>
      </c>
      <c r="S69" s="29" t="str">
        <f t="shared" si="6"/>
        <v>Have you ever attended school?</v>
      </c>
      <c r="T69" s="29" t="str">
        <f t="shared" si="7"/>
        <v>Makaenda kuchikoro here?</v>
      </c>
      <c r="U69" s="31" t="str">
        <f>IF(COUNTIFS(adapt!J:J,"yes",adapt!A:A,A69)&gt;1,"problem",IF(COUNTIFS(adapt!J:J,"yes",adapt!A:A,A69)=0,"","ok"))</f>
        <v/>
      </c>
    </row>
    <row r="70" spans="1:21" ht="28">
      <c r="A70" s="26" t="str">
        <f t="shared" si="5"/>
        <v>DHS7W108</v>
      </c>
      <c r="B70" s="32" t="s">
        <v>664</v>
      </c>
      <c r="C70" s="5" t="s">
        <v>1809</v>
      </c>
      <c r="D70" s="32" t="s">
        <v>191</v>
      </c>
      <c r="E70" s="32" t="s">
        <v>663</v>
      </c>
      <c r="F70" s="32">
        <v>67</v>
      </c>
      <c r="G70" s="13">
        <v>108</v>
      </c>
      <c r="H70" s="32" t="s">
        <v>231</v>
      </c>
      <c r="I70" s="32" t="s">
        <v>557</v>
      </c>
      <c r="J70" s="32" t="s">
        <v>557</v>
      </c>
      <c r="K70" s="32"/>
      <c r="L70" s="32"/>
      <c r="M70" s="32">
        <v>1</v>
      </c>
      <c r="N70" s="32"/>
      <c r="O70" s="20" t="e">
        <f t="array" ref="O70">IF(ISBLANK(B70),"",INDEX(adapt!E$2:E$1000,MATCH(A70,IF(adapt!J$2:J$1000="yes",adapt!A$2:A$1000),0)))</f>
        <v>#N/A</v>
      </c>
      <c r="P70" s="20" t="e">
        <f t="array" ref="P70">IF(ISBLANK(B70),"",INDEX(adapt!F$2:F$1000,MATCH(A70,IF(adapt!J$2:J$1000="yes",adapt!A$2:A$1000),0)))</f>
        <v>#N/A</v>
      </c>
      <c r="Q70" s="30" t="str">
        <f t="shared" si="8"/>
        <v>no</v>
      </c>
      <c r="R70" s="30" t="str">
        <f t="shared" si="9"/>
        <v>no</v>
      </c>
      <c r="S70" s="29" t="str">
        <f t="shared" si="6"/>
        <v>What is the highest level of school you attended: primary, secondary, or higher?</v>
      </c>
      <c r="T70" s="29" t="str">
        <f t="shared" si="7"/>
        <v>Makasvika padanho ripi rechikoro: puraimari, sekondari kana kudarika?</v>
      </c>
      <c r="U70" s="31" t="str">
        <f>IF(COUNTIFS(adapt!J:J,"yes",adapt!A:A,A70)&gt;1,"problem",IF(COUNTIFS(adapt!J:J,"yes",adapt!A:A,A70)=0,"","ok"))</f>
        <v/>
      </c>
    </row>
    <row r="71" spans="1:21" ht="28">
      <c r="A71" s="26" t="str">
        <f t="shared" ref="A71:A134" si="10">CONCATENATE(D71,G71)</f>
        <v>DHS7W109</v>
      </c>
      <c r="B71" s="32" t="s">
        <v>665</v>
      </c>
      <c r="C71" s="5" t="s">
        <v>1810</v>
      </c>
      <c r="D71" s="32" t="s">
        <v>191</v>
      </c>
      <c r="E71" s="32" t="s">
        <v>663</v>
      </c>
      <c r="F71" s="32">
        <v>67</v>
      </c>
      <c r="G71" s="13">
        <v>109</v>
      </c>
      <c r="H71" s="32"/>
      <c r="I71" s="32" t="s">
        <v>557</v>
      </c>
      <c r="J71" s="32" t="s">
        <v>557</v>
      </c>
      <c r="K71" s="32"/>
      <c r="L71" s="32"/>
      <c r="M71" s="32">
        <v>1</v>
      </c>
      <c r="N71" s="32"/>
      <c r="O71" s="20" t="str">
        <f t="array" ref="O71">IF(ISBLANK(B71),"",INDEX(adapt!E$2:E$1000,MATCH(A71,IF(adapt!J$2:J$1000="yes",adapt!A$2:A$1000),0)))</f>
        <v>What is the highest level of schooling that you completed?</v>
      </c>
      <c r="P71" s="20" t="str">
        <f t="array" ref="P71">IF(ISBLANK(B71),"",INDEX(adapt!F$2:F$1000,MATCH(A71,IF(adapt!J$2:J$1000="yes",adapt!A$2:A$1000),0)))</f>
        <v>Makapedza chikoro kusvika padanho ripi?</v>
      </c>
      <c r="Q71" s="30" t="str">
        <f t="shared" si="8"/>
        <v>yes</v>
      </c>
      <c r="R71" s="30" t="str">
        <f t="shared" si="9"/>
        <v>yes</v>
      </c>
      <c r="S71" s="29" t="str">
        <f t="shared" si="6"/>
        <v>What is the highest level of schooling that you completed?</v>
      </c>
      <c r="T71" s="29" t="str">
        <f t="shared" si="7"/>
        <v>Makapedza chikoro kusvika padanho ripi?</v>
      </c>
      <c r="U71" s="31" t="str">
        <f>IF(COUNTIFS(adapt!J:J,"yes",adapt!A:A,A71)&gt;1,"problem",IF(COUNTIFS(adapt!J:J,"yes",adapt!A:A,A71)=0,"","ok"))</f>
        <v>ok</v>
      </c>
    </row>
    <row r="72" spans="1:21" ht="56">
      <c r="A72" s="26" t="str">
        <f t="shared" si="10"/>
        <v>DHS7W111a</v>
      </c>
      <c r="B72" s="32" t="s">
        <v>666</v>
      </c>
      <c r="C72" s="5" t="s">
        <v>1811</v>
      </c>
      <c r="D72" s="32" t="s">
        <v>191</v>
      </c>
      <c r="E72" s="32"/>
      <c r="F72" s="32"/>
      <c r="G72" s="13" t="s">
        <v>667</v>
      </c>
      <c r="H72" s="32"/>
      <c r="I72" s="32" t="s">
        <v>557</v>
      </c>
      <c r="J72" s="32" t="s">
        <v>557</v>
      </c>
      <c r="K72" s="32"/>
      <c r="L72" s="32"/>
      <c r="M72" s="32">
        <v>1</v>
      </c>
      <c r="N72" s="32"/>
      <c r="O72" s="20" t="str">
        <f t="array" ref="O72">IF(ISBLANK(B72),"",INDEX(adapt!E$2:E$1000,MATCH(A72,IF(adapt!J$2:J$1000="yes",adapt!A$2:A$1000),0)))</f>
        <v>Now I would like you to read this sentence to me. [swipe next and show the caregiver the tablet; if cannot read the whole sentence, probe: "Can you read any part of the sentence to me?"]</v>
      </c>
      <c r="P72" s="20" t="str">
        <f t="array" ref="P72">IF(ISBLANK(B72),"",INDEX(adapt!F$2:F$1000,MATCH(A72,IF(adapt!J$2:J$1000="yes",adapt!A$2:A$1000),0)))</f>
        <v>Iye zvino, ndiri kuda kuti mundiverengerewo mutsara uyu. [swipe next and show the caregiver the tablet; if cannot read the whole sentence, probe: "Can you read any part of the sentence to me?"]</v>
      </c>
      <c r="Q72" s="30" t="str">
        <f t="shared" si="8"/>
        <v>yes</v>
      </c>
      <c r="R72" s="30" t="str">
        <f t="shared" si="9"/>
        <v>yes</v>
      </c>
      <c r="S72" s="29" t="str">
        <f t="shared" si="6"/>
        <v>Now I would like you to read this sentence to me. [swipe next and show the caregiver the tablet; if cannot read the whole sentence, probe: "Can you read any part of the sentence to me?"]</v>
      </c>
      <c r="T72" s="29" t="str">
        <f t="shared" si="7"/>
        <v>Iye zvino, ndiri kuda kuti mundiverengerewo mutsara uyu. [swipe next and show the caregiver the tablet; if cannot read the whole sentence, probe: "Can you read any part of the sentence to me?"]</v>
      </c>
      <c r="U72" s="31" t="str">
        <f>IF(COUNTIFS(adapt!J:J,"yes",adapt!A:A,A72)&gt;1,"problem",IF(COUNTIFS(adapt!J:J,"yes",adapt!A:A,A72)=0,"","ok"))</f>
        <v>ok</v>
      </c>
    </row>
    <row r="73" spans="1:21" ht="14">
      <c r="A73" s="26" t="str">
        <f t="shared" si="10"/>
        <v>DHS7W111b</v>
      </c>
      <c r="B73" s="32" t="s">
        <v>668</v>
      </c>
      <c r="C73" s="5" t="s">
        <v>1812</v>
      </c>
      <c r="D73" s="32" t="s">
        <v>191</v>
      </c>
      <c r="E73" s="32" t="s">
        <v>663</v>
      </c>
      <c r="F73" s="32">
        <v>67</v>
      </c>
      <c r="G73" s="13" t="s">
        <v>669</v>
      </c>
      <c r="H73" s="32" t="s">
        <v>232</v>
      </c>
      <c r="I73" s="32" t="s">
        <v>557</v>
      </c>
      <c r="J73" s="32" t="s">
        <v>557</v>
      </c>
      <c r="K73" s="32"/>
      <c r="L73" s="32"/>
      <c r="M73" s="32">
        <v>1</v>
      </c>
      <c r="N73" s="32"/>
      <c r="O73" s="20" t="e">
        <f t="array" ref="O73">IF(ISBLANK(B73),"",INDEX(adapt!E$2:E$1000,MATCH(A73,IF(adapt!J$2:J$1000="yes",adapt!A$2:A$1000),0)))</f>
        <v>#N/A</v>
      </c>
      <c r="P73" s="20" t="e">
        <f t="array" ref="P73">IF(ISBLANK(B73),"",INDEX(adapt!F$2:F$1000,MATCH(A73,IF(adapt!J$2:J$1000="yes",adapt!A$2:A$1000),0)))</f>
        <v>#N/A</v>
      </c>
      <c r="Q73" s="30" t="str">
        <f t="shared" si="8"/>
        <v>no</v>
      </c>
      <c r="R73" s="30" t="str">
        <f t="shared" si="9"/>
        <v>no</v>
      </c>
      <c r="S73" s="29" t="str">
        <f t="shared" si="6"/>
        <v>The child is reading a book.</v>
      </c>
      <c r="T73" s="29" t="str">
        <f t="shared" si="7"/>
        <v>Mwana ari kuverenga bhuku.</v>
      </c>
      <c r="U73" s="31" t="str">
        <f>IF(COUNTIFS(adapt!J:J,"yes",adapt!A:A,A73)&gt;1,"problem",IF(COUNTIFS(adapt!J:J,"yes",adapt!A:A,A73)=0,"","ok"))</f>
        <v/>
      </c>
    </row>
    <row r="74" spans="1:21" ht="28">
      <c r="A74" s="26" t="str">
        <f t="shared" si="10"/>
        <v>DHS7W701</v>
      </c>
      <c r="B74" s="32" t="s">
        <v>670</v>
      </c>
      <c r="C74" s="5" t="s">
        <v>1813</v>
      </c>
      <c r="D74" s="32" t="s">
        <v>191</v>
      </c>
      <c r="E74" s="32" t="s">
        <v>561</v>
      </c>
      <c r="F74" s="32">
        <v>31</v>
      </c>
      <c r="G74" s="13">
        <v>701</v>
      </c>
      <c r="H74" s="32" t="s">
        <v>233</v>
      </c>
      <c r="I74" s="32" t="s">
        <v>557</v>
      </c>
      <c r="J74" s="32" t="s">
        <v>557</v>
      </c>
      <c r="K74" s="32"/>
      <c r="L74" s="32"/>
      <c r="M74" s="32">
        <v>1</v>
      </c>
      <c r="N74" s="32" t="s">
        <v>671</v>
      </c>
      <c r="O74" s="20" t="e">
        <f t="array" ref="O74">IF(ISBLANK(B74),"",INDEX(adapt!E$2:E$1000,MATCH(A74,IF(adapt!J$2:J$1000="yes",adapt!A$2:A$1000),0)))</f>
        <v>#N/A</v>
      </c>
      <c r="P74" s="20" t="e">
        <f t="array" ref="P74">IF(ISBLANK(B74),"",INDEX(adapt!F$2:F$1000,MATCH(A74,IF(adapt!J$2:J$1000="yes",adapt!A$2:A$1000),0)))</f>
        <v>#N/A</v>
      </c>
      <c r="Q74" s="30" t="str">
        <f t="shared" si="8"/>
        <v>no</v>
      </c>
      <c r="R74" s="30" t="str">
        <f t="shared" si="9"/>
        <v>no</v>
      </c>
      <c r="S74" s="29" t="str">
        <f t="shared" si="6"/>
        <v>Are you currently married or living together with someone as if married?</v>
      </c>
      <c r="T74" s="29" t="str">
        <f t="shared" si="7"/>
        <v>Pari zvino makaroorwa here kana kuti muri kugara nemurume sekunge makaroorana here?</v>
      </c>
      <c r="U74" s="31" t="str">
        <f>IF(COUNTIFS(adapt!J:J,"yes",adapt!A:A,A74)&gt;1,"problem",IF(COUNTIFS(adapt!J:J,"yes",adapt!A:A,A74)=0,"","ok"))</f>
        <v/>
      </c>
    </row>
    <row r="75" spans="1:21" ht="28">
      <c r="A75" s="26" t="str">
        <f t="shared" si="10"/>
        <v>DHS7W702</v>
      </c>
      <c r="B75" s="32" t="s">
        <v>672</v>
      </c>
      <c r="C75" s="5" t="s">
        <v>1814</v>
      </c>
      <c r="D75" s="32" t="s">
        <v>191</v>
      </c>
      <c r="E75" s="32" t="s">
        <v>561</v>
      </c>
      <c r="F75" s="32">
        <v>31</v>
      </c>
      <c r="G75" s="13">
        <v>702</v>
      </c>
      <c r="H75" s="32" t="s">
        <v>234</v>
      </c>
      <c r="I75" s="32" t="s">
        <v>557</v>
      </c>
      <c r="J75" s="32" t="s">
        <v>557</v>
      </c>
      <c r="K75" s="32"/>
      <c r="L75" s="32"/>
      <c r="M75" s="32">
        <v>1</v>
      </c>
      <c r="N75" s="32" t="s">
        <v>671</v>
      </c>
      <c r="O75" s="20">
        <f t="array" ref="O75">IF(ISBLANK(B75),"",INDEX(adapt!E$2:E$1000,MATCH(A75,IF(adapt!J$2:J$1000="yes",adapt!A$2:A$1000),0)))</f>
        <v>0</v>
      </c>
      <c r="P75" s="20" t="str">
        <f t="array" ref="P75">IF(ISBLANK(B75),"",INDEX(adapt!F$2:F$1000,MATCH(A75,IF(adapt!J$2:J$1000="yes",adapt!A$2:A$1000),0)))</f>
        <v xml:space="preserve">Makamboroorwa/Makamboroora here kana kugara nemumwe munhu sekunge makaroorana? </v>
      </c>
      <c r="Q75" s="30" t="str">
        <f t="shared" si="8"/>
        <v>no</v>
      </c>
      <c r="R75" s="30" t="str">
        <f t="shared" si="9"/>
        <v>yes</v>
      </c>
      <c r="S75" s="29" t="str">
        <f t="shared" si="6"/>
        <v>Have you ever been married or lived together with someone as if married?</v>
      </c>
      <c r="T75" s="29" t="str">
        <f t="shared" si="7"/>
        <v xml:space="preserve">Makamboroorwa/Makamboroora here kana kugara nemumwe munhu sekunge makaroorana? </v>
      </c>
      <c r="U75" s="31" t="str">
        <f>IF(COUNTIFS(adapt!J:J,"yes",adapt!A:A,A75)&gt;1,"problem",IF(COUNTIFS(adapt!J:J,"yes",adapt!A:A,A75)=0,"","ok"))</f>
        <v>ok</v>
      </c>
    </row>
    <row r="76" spans="1:21" ht="28">
      <c r="A76" s="26" t="str">
        <f t="shared" si="10"/>
        <v>DHS7W703</v>
      </c>
      <c r="B76" s="32" t="s">
        <v>673</v>
      </c>
      <c r="C76" s="5" t="s">
        <v>1815</v>
      </c>
      <c r="D76" s="32" t="s">
        <v>191</v>
      </c>
      <c r="E76" s="32" t="s">
        <v>561</v>
      </c>
      <c r="F76" s="32">
        <v>31</v>
      </c>
      <c r="G76" s="13">
        <v>703</v>
      </c>
      <c r="H76" s="32" t="s">
        <v>235</v>
      </c>
      <c r="I76" s="32" t="s">
        <v>557</v>
      </c>
      <c r="J76" s="32" t="s">
        <v>557</v>
      </c>
      <c r="K76" s="32"/>
      <c r="L76" s="32"/>
      <c r="M76" s="32">
        <v>1</v>
      </c>
      <c r="N76" s="32"/>
      <c r="O76" s="20" t="e">
        <f t="array" ref="O76">IF(ISBLANK(B76),"",INDEX(adapt!E$2:E$1000,MATCH(A76,IF(adapt!J$2:J$1000="yes",adapt!A$2:A$1000),0)))</f>
        <v>#N/A</v>
      </c>
      <c r="P76" s="20" t="e">
        <f t="array" ref="P76">IF(ISBLANK(B76),"",INDEX(adapt!F$2:F$1000,MATCH(A76,IF(adapt!J$2:J$1000="yes",adapt!A$2:A$1000),0)))</f>
        <v>#N/A</v>
      </c>
      <c r="Q76" s="30" t="str">
        <f t="shared" si="8"/>
        <v>no</v>
      </c>
      <c r="R76" s="30" t="str">
        <f t="shared" si="9"/>
        <v>no</v>
      </c>
      <c r="S76" s="29" t="str">
        <f t="shared" si="6"/>
        <v>What is your marital status now: are you widowed, divorced, or separated?</v>
      </c>
      <c r="T76" s="29" t="str">
        <f t="shared" si="7"/>
        <v>Pari zvino makamira sei: makafirwa, makarambana kana kuti hamuchagari mese here?</v>
      </c>
      <c r="U76" s="31" t="str">
        <f>IF(COUNTIFS(adapt!J:J,"yes",adapt!A:A,A76)&gt;1,"problem",IF(COUNTIFS(adapt!J:J,"yes",adapt!A:A,A76)=0,"","ok"))</f>
        <v/>
      </c>
    </row>
    <row r="77" spans="1:21" ht="28">
      <c r="A77" s="26" t="str">
        <f t="shared" si="10"/>
        <v>DHS7W704</v>
      </c>
      <c r="B77" s="32" t="s">
        <v>2412</v>
      </c>
      <c r="C77" s="5" t="s">
        <v>1816</v>
      </c>
      <c r="D77" s="32" t="s">
        <v>191</v>
      </c>
      <c r="E77" s="32" t="s">
        <v>561</v>
      </c>
      <c r="F77" s="32">
        <v>31</v>
      </c>
      <c r="G77" s="13">
        <v>704</v>
      </c>
      <c r="H77" s="32" t="s">
        <v>236</v>
      </c>
      <c r="I77" s="32" t="s">
        <v>557</v>
      </c>
      <c r="J77" s="32" t="s">
        <v>557</v>
      </c>
      <c r="K77" s="32"/>
      <c r="L77" s="32"/>
      <c r="M77" s="32">
        <v>1</v>
      </c>
      <c r="N77" s="32" t="s">
        <v>671</v>
      </c>
      <c r="O77" s="20">
        <f t="array" ref="O77">IF(ISBLANK(B77),"",INDEX(adapt!E$2:E$1000,MATCH(A77,IF(adapt!J$2:J$1000="yes",adapt!A$2:A$1000),0)))</f>
        <v>0</v>
      </c>
      <c r="P77" s="20" t="str">
        <f t="array" ref="P77">IF(ISBLANK(B77),"",INDEX(adapt!F$2:F$1000,MATCH(A77,IF(adapt!J$2:J$1000="yes",adapt!A$2:A$1000),0)))</f>
        <v>Mumwe wenyu ari kugara nemi here pari zvino kana kuti ari kugara kumwewo?</v>
      </c>
      <c r="Q77" s="30" t="str">
        <f t="shared" si="8"/>
        <v>no</v>
      </c>
      <c r="R77" s="30" t="str">
        <f t="shared" si="9"/>
        <v>yes</v>
      </c>
      <c r="S77" s="29" t="str">
        <f t="shared" si="6"/>
        <v>Is your (spouse/partner) living with you now or staying elsewhere?</v>
      </c>
      <c r="T77" s="29" t="str">
        <f t="shared" si="7"/>
        <v>Mumwe wenyu ari kugara nemi here pari zvino kana kuti ari kugara kumwewo?</v>
      </c>
      <c r="U77" s="31" t="str">
        <f>IF(COUNTIFS(adapt!J:J,"yes",adapt!A:A,A77)&gt;1,"problem",IF(COUNTIFS(adapt!J:J,"yes",adapt!A:A,A77)=0,"","ok"))</f>
        <v>ok</v>
      </c>
    </row>
    <row r="78" spans="1:21" ht="28">
      <c r="A78" s="26" t="str">
        <f t="shared" si="10"/>
        <v>DHS7W902</v>
      </c>
      <c r="B78" s="32" t="s">
        <v>2413</v>
      </c>
      <c r="C78" s="5" t="s">
        <v>1817</v>
      </c>
      <c r="D78" s="32" t="s">
        <v>191</v>
      </c>
      <c r="E78" s="32" t="s">
        <v>561</v>
      </c>
      <c r="F78" s="32" t="s">
        <v>657</v>
      </c>
      <c r="G78" s="13">
        <v>902</v>
      </c>
      <c r="H78" s="32"/>
      <c r="I78" s="32" t="s">
        <v>557</v>
      </c>
      <c r="J78" s="32" t="s">
        <v>557</v>
      </c>
      <c r="K78" s="32"/>
      <c r="L78" s="32"/>
      <c r="M78" s="32">
        <v>1</v>
      </c>
      <c r="N78" s="32" t="s">
        <v>671</v>
      </c>
      <c r="O78" s="20">
        <f t="array" ref="O78">IF(ISBLANK(B78),"",INDEX(adapt!E$2:E$1000,MATCH(A78,IF(adapt!J$2:J$1000="yes",adapt!A$2:A$1000),0)))</f>
        <v>0</v>
      </c>
      <c r="P78" s="20" t="str">
        <f t="array" ref="P78">IF(ISBLANK(B78),"",INDEX(adapt!F$2:F$1000,MATCH(A78,IF(adapt!J$2:J$1000="yes",adapt!A$2:A$1000),0)))</f>
        <v>Mumwe wenyu akange ava nemakore mangani pabirthday rake rakapedzisira kusvika?</v>
      </c>
      <c r="Q78" s="30" t="str">
        <f t="shared" si="8"/>
        <v>no</v>
      </c>
      <c r="R78" s="30" t="str">
        <f t="shared" si="9"/>
        <v>yes</v>
      </c>
      <c r="S78" s="29" t="str">
        <f t="shared" si="6"/>
        <v>How old was your (spouse/partner) on [his/her] last birthday?</v>
      </c>
      <c r="T78" s="29" t="str">
        <f t="shared" si="7"/>
        <v>Mumwe wenyu akange ava nemakore mangani pabirthday rake rakapedzisira kusvika?</v>
      </c>
      <c r="U78" s="31" t="str">
        <f>IF(COUNTIFS(adapt!J:J,"yes",adapt!A:A,A78)&gt;1,"problem",IF(COUNTIFS(adapt!J:J,"yes",adapt!A:A,A78)=0,"","ok"))</f>
        <v>ok</v>
      </c>
    </row>
    <row r="79" spans="1:21" ht="28">
      <c r="A79" s="26" t="str">
        <f t="shared" si="10"/>
        <v>DHS7W906</v>
      </c>
      <c r="B79" s="32" t="s">
        <v>674</v>
      </c>
      <c r="C79" s="5" t="s">
        <v>1818</v>
      </c>
      <c r="D79" s="32" t="s">
        <v>191</v>
      </c>
      <c r="E79" s="32" t="s">
        <v>570</v>
      </c>
      <c r="F79" s="32">
        <v>76</v>
      </c>
      <c r="G79" s="13">
        <v>906</v>
      </c>
      <c r="H79" s="32" t="s">
        <v>209</v>
      </c>
      <c r="I79" s="32" t="s">
        <v>557</v>
      </c>
      <c r="J79" s="32" t="s">
        <v>557</v>
      </c>
      <c r="K79" s="32"/>
      <c r="L79" s="32"/>
      <c r="M79" s="32">
        <v>1</v>
      </c>
      <c r="N79" s="32" t="s">
        <v>671</v>
      </c>
      <c r="O79" s="20">
        <f t="array" ref="O79">IF(ISBLANK(B79),"",INDEX(adapt!E$2:E$1000,MATCH(A79,IF(adapt!J$2:J$1000="yes",adapt!A$2:A$1000),0)))</f>
        <v>0</v>
      </c>
      <c r="P79" s="20" t="str">
        <f t="array" ref="P79">IF(ISBLANK(B79),"",INDEX(adapt!F$2:F$1000,MATCH(A79,IF(adapt!J$2:J$1000="yes",adapt!A$2:A$1000),0)))</f>
        <v>Mumwe wenyu ane basa raakaita here muMAZUVA MANOMWE apfuura?</v>
      </c>
      <c r="Q79" s="30" t="str">
        <f t="shared" si="8"/>
        <v>no</v>
      </c>
      <c r="R79" s="30" t="str">
        <f t="shared" si="9"/>
        <v>yes</v>
      </c>
      <c r="S79" s="29" t="str">
        <f t="shared" si="6"/>
        <v>Has your (spouse/partner) done any work in the last 7 days?</v>
      </c>
      <c r="T79" s="29" t="str">
        <f t="shared" si="7"/>
        <v>Mumwe wenyu ane basa raakaita here muMAZUVA MANOMWE apfuura?</v>
      </c>
      <c r="U79" s="31" t="str">
        <f>IF(COUNTIFS(adapt!J:J,"yes",adapt!A:A,A79)&gt;1,"problem",IF(COUNTIFS(adapt!J:J,"yes",adapt!A:A,A79)=0,"","ok"))</f>
        <v>ok</v>
      </c>
    </row>
    <row r="80" spans="1:21" ht="28">
      <c r="A80" s="26" t="str">
        <f t="shared" si="10"/>
        <v>DHS7W909</v>
      </c>
      <c r="B80" s="32" t="s">
        <v>675</v>
      </c>
      <c r="C80" s="5" t="s">
        <v>1819</v>
      </c>
      <c r="D80" s="32" t="s">
        <v>191</v>
      </c>
      <c r="E80" s="32" t="s">
        <v>570</v>
      </c>
      <c r="F80" s="32">
        <v>76</v>
      </c>
      <c r="G80" s="13">
        <v>909</v>
      </c>
      <c r="H80" s="32" t="s">
        <v>204</v>
      </c>
      <c r="I80" s="32" t="s">
        <v>557</v>
      </c>
      <c r="J80" s="32" t="s">
        <v>557</v>
      </c>
      <c r="K80" s="32"/>
      <c r="L80" s="32"/>
      <c r="M80" s="32">
        <v>1</v>
      </c>
      <c r="N80" s="32"/>
      <c r="O80" s="20" t="e">
        <f t="array" ref="O80">IF(ISBLANK(B80),"",INDEX(adapt!E$2:E$1000,MATCH(A80,IF(adapt!J$2:J$1000="yes",adapt!A$2:A$1000),0)))</f>
        <v>#N/A</v>
      </c>
      <c r="P80" s="20" t="e">
        <f t="array" ref="P80">IF(ISBLANK(B80),"",INDEX(adapt!F$2:F$1000,MATCH(A80,IF(adapt!J$2:J$1000="yes",adapt!A$2:A$1000),0)))</f>
        <v>#N/A</v>
      </c>
      <c r="Q80" s="30" t="str">
        <f t="shared" si="8"/>
        <v>no</v>
      </c>
      <c r="R80" s="30" t="str">
        <f t="shared" si="9"/>
        <v>no</v>
      </c>
      <c r="S80" s="29" t="str">
        <f t="shared" si="6"/>
        <v>Aside from your own housework, have you done any work in the last seven days?</v>
      </c>
      <c r="T80" s="29" t="str">
        <f t="shared" si="7"/>
        <v xml:space="preserve">Kunze kwebasa ramunoita pamba, pane basa ramakaita here muMAZUVA MANOMWE apfuura? </v>
      </c>
      <c r="U80" s="31" t="str">
        <f>IF(COUNTIFS(adapt!J:J,"yes",adapt!A:A,A80)&gt;1,"problem",IF(COUNTIFS(adapt!J:J,"yes",adapt!A:A,A80)=0,"","ok"))</f>
        <v/>
      </c>
    </row>
    <row r="81" spans="1:21" ht="84">
      <c r="A81" s="26" t="str">
        <f t="shared" si="10"/>
        <v>DHS7W910</v>
      </c>
      <c r="B81" s="32" t="s">
        <v>676</v>
      </c>
      <c r="C81" s="5" t="s">
        <v>1820</v>
      </c>
      <c r="D81" s="32" t="s">
        <v>191</v>
      </c>
      <c r="E81" s="32" t="s">
        <v>570</v>
      </c>
      <c r="F81" s="32">
        <v>76</v>
      </c>
      <c r="G81" s="13">
        <v>910</v>
      </c>
      <c r="H81" s="32" t="s">
        <v>204</v>
      </c>
      <c r="I81" s="32" t="s">
        <v>557</v>
      </c>
      <c r="J81" s="32" t="s">
        <v>557</v>
      </c>
      <c r="K81" s="32"/>
      <c r="L81" s="32"/>
      <c r="M81" s="32">
        <v>1</v>
      </c>
      <c r="N81" s="32"/>
      <c r="O81" s="20" t="str">
        <f t="array" ref="O81">IF(ISBLANK(B81),"",INDEX(adapt!E$2:E$1000,MATCH(A81,IF(adapt!J$2:J$1000="yes",adapt!A$2:A$1000),0)))</f>
        <v>As you know, some people take up jobs for which they are paid in cash or kind. Others sell things, have a small business or work on the family farm or in the family business. In the last seven days, have you done any of these things or any other work?</v>
      </c>
      <c r="P81" s="20">
        <f t="array" ref="P81">IF(ISBLANK(B81),"",INDEX(adapt!F$2:F$1000,MATCH(A81,IF(adapt!J$2:J$1000="yes",adapt!A$2:A$1000),0)))</f>
        <v>0</v>
      </c>
      <c r="Q81" s="30" t="str">
        <f t="shared" si="8"/>
        <v>yes</v>
      </c>
      <c r="R81" s="30" t="str">
        <f t="shared" si="9"/>
        <v>no</v>
      </c>
      <c r="S81" s="29" t="str">
        <f t="shared" si="6"/>
        <v>As you know, some people take up jobs for which they are paid in cash or kind. Others sell things, have a small business or work on the family farm or in the family business. In the last seven days, have you done any of these things or any other work?</v>
      </c>
      <c r="T81" s="29" t="str">
        <f t="shared" si="7"/>
        <v>Sezvamunoziva, vamwe vakadzi vanoita mabasa avanobhadharwa nemari kana zvimwewo. Vamwe vanotengesa zvinhu, vane tumabhizimusi, vanorima kana kushanda mubhizimusi remhuri. MuMAZUVA MANOMWE apfuura, pane zvimwe zvezvinhu izvi zvamakaita here kana rimwewo basa zvaro?</v>
      </c>
      <c r="U81" s="31" t="str">
        <f>IF(COUNTIFS(adapt!J:J,"yes",adapt!A:A,A81)&gt;1,"problem",IF(COUNTIFS(adapt!J:J,"yes",adapt!A:A,A81)=0,"","ok"))</f>
        <v>ok</v>
      </c>
    </row>
    <row r="82" spans="1:21" ht="70">
      <c r="A82" s="26" t="str">
        <f t="shared" si="10"/>
        <v>DHS7W911</v>
      </c>
      <c r="B82" s="32" t="s">
        <v>677</v>
      </c>
      <c r="C82" s="5" t="s">
        <v>1821</v>
      </c>
      <c r="D82" s="32" t="s">
        <v>191</v>
      </c>
      <c r="E82" s="32" t="s">
        <v>570</v>
      </c>
      <c r="F82" s="32">
        <v>76</v>
      </c>
      <c r="G82" s="13">
        <v>911</v>
      </c>
      <c r="H82" s="32" t="s">
        <v>204</v>
      </c>
      <c r="I82" s="32" t="s">
        <v>557</v>
      </c>
      <c r="J82" s="32" t="s">
        <v>557</v>
      </c>
      <c r="K82" s="32"/>
      <c r="L82" s="32"/>
      <c r="M82" s="32">
        <v>1</v>
      </c>
      <c r="N82" s="32"/>
      <c r="O82" s="20" t="e">
        <f t="array" ref="O82">IF(ISBLANK(B82),"",INDEX(adapt!E$2:E$1000,MATCH(A82,IF(adapt!J$2:J$1000="yes",adapt!A$2:A$1000),0)))</f>
        <v>#N/A</v>
      </c>
      <c r="P82" s="20" t="e">
        <f t="array" ref="P82">IF(ISBLANK(B82),"",INDEX(adapt!F$2:F$1000,MATCH(A82,IF(adapt!J$2:J$1000="yes",adapt!A$2:A$1000),0)))</f>
        <v>#N/A</v>
      </c>
      <c r="Q82" s="30" t="str">
        <f t="shared" si="8"/>
        <v>no</v>
      </c>
      <c r="R82" s="30" t="str">
        <f t="shared" si="9"/>
        <v>no</v>
      </c>
      <c r="S82" s="29" t="str">
        <f t="shared" si="6"/>
        <v>Although you did not work in the last seven days, do you have any job or business from which you were absent for leave, illness, vacation, maternity leave, or any other such reason?</v>
      </c>
      <c r="T82" s="29" t="str">
        <f t="shared" si="7"/>
        <v>Kunyange zvazvo musina kushanda muMAZUVA  MANOMWE apfuura, mune basa kana bhizimusi renyu ramusina kuita here nekuda kwekuti maiva pazororo, mairwara, maiva pamaternity leave kana kuti nekuda kwechimwewo chikonzero?</v>
      </c>
      <c r="U82" s="31" t="str">
        <f>IF(COUNTIFS(adapt!J:J,"yes",adapt!A:A,A82)&gt;1,"problem",IF(COUNTIFS(adapt!J:J,"yes",adapt!A:A,A82)=0,"","ok"))</f>
        <v/>
      </c>
    </row>
    <row r="83" spans="1:21" ht="56">
      <c r="A83" s="26" t="str">
        <f t="shared" si="10"/>
        <v>DHS7W922</v>
      </c>
      <c r="B83" s="32" t="s">
        <v>678</v>
      </c>
      <c r="C83" s="5" t="s">
        <v>1822</v>
      </c>
      <c r="D83" s="32" t="s">
        <v>191</v>
      </c>
      <c r="E83" s="32" t="s">
        <v>679</v>
      </c>
      <c r="F83" s="32">
        <v>31</v>
      </c>
      <c r="G83" s="13">
        <v>922</v>
      </c>
      <c r="H83" s="32" t="s">
        <v>237</v>
      </c>
      <c r="I83" s="32" t="s">
        <v>557</v>
      </c>
      <c r="J83" s="32" t="s">
        <v>557</v>
      </c>
      <c r="K83" s="32"/>
      <c r="L83" s="32"/>
      <c r="M83" s="32">
        <v>1</v>
      </c>
      <c r="N83" s="32" t="s">
        <v>671</v>
      </c>
      <c r="O83" s="20">
        <f t="array" ref="O83">IF(ISBLANK(B83),"",INDEX(adapt!E$2:E$1000,MATCH(A83,IF(adapt!J$2:J$1000="yes",adapt!A$2:A$1000),0)))</f>
        <v>0</v>
      </c>
      <c r="P83" s="20" t="str">
        <f t="array" ref="P83">IF(ISBLANK(B83),"",INDEX(adapt!F$2:F$1000,MATCH(A83,IF(adapt!J$2:J$1000="yes",adapt!A$2:A$1000),0)))</f>
        <v>Ndiani anowanzotaura zvekuita panyaya dzekuwana rubatsiro rwezveutano hwenyu: imi, mumwe wenyu, imi nemumwe wenyu pamwe chete, kana mumwewo munhu?</v>
      </c>
      <c r="Q83" s="30" t="str">
        <f t="shared" si="8"/>
        <v>no</v>
      </c>
      <c r="R83" s="30" t="str">
        <f t="shared" si="9"/>
        <v>yes</v>
      </c>
      <c r="S83" s="29" t="str">
        <f t="shared" si="6"/>
        <v>Who usually makes decisions about health care for yourself: you, your (spouse/partner), you and your (spouse/partner) jointly, or someone else?</v>
      </c>
      <c r="T83" s="29" t="str">
        <f t="shared" si="7"/>
        <v>Ndiani anowanzotaura zvekuita panyaya dzekuwana rubatsiro rwezveutano hwenyu: imi, mumwe wenyu, imi nemumwe wenyu pamwe chete, kana mumwewo munhu?</v>
      </c>
      <c r="U83" s="31" t="str">
        <f>IF(COUNTIFS(adapt!J:J,"yes",adapt!A:A,A83)&gt;1,"problem",IF(COUNTIFS(adapt!J:J,"yes",adapt!A:A,A83)=0,"","ok"))</f>
        <v>ok</v>
      </c>
    </row>
    <row r="84" spans="1:21" ht="28">
      <c r="A84" s="26" t="str">
        <f t="shared" si="10"/>
        <v>DHS7W923</v>
      </c>
      <c r="B84" s="32" t="s">
        <v>680</v>
      </c>
      <c r="C84" s="32" t="s">
        <v>1823</v>
      </c>
      <c r="D84" s="32" t="s">
        <v>191</v>
      </c>
      <c r="E84" s="32" t="s">
        <v>679</v>
      </c>
      <c r="F84" s="32">
        <v>31</v>
      </c>
      <c r="G84" s="13">
        <v>923</v>
      </c>
      <c r="H84" s="32" t="s">
        <v>237</v>
      </c>
      <c r="I84" s="32" t="s">
        <v>557</v>
      </c>
      <c r="J84" s="32" t="s">
        <v>557</v>
      </c>
      <c r="K84" s="32"/>
      <c r="L84" s="32"/>
      <c r="M84" s="32">
        <v>1</v>
      </c>
      <c r="N84" s="32"/>
      <c r="O84" s="20" t="e">
        <f t="array" ref="O84">IF(ISBLANK(B84),"",INDEX(adapt!E$2:E$1000,MATCH(A84,IF(adapt!J$2:J$1000="yes",adapt!A$2:A$1000),0)))</f>
        <v>#N/A</v>
      </c>
      <c r="P84" s="20" t="e">
        <f t="array" ref="P84">IF(ISBLANK(B84),"",INDEX(adapt!F$2:F$1000,MATCH(A84,IF(adapt!J$2:J$1000="yes",adapt!A$2:A$1000),0)))</f>
        <v>#N/A</v>
      </c>
      <c r="Q84" s="30" t="str">
        <f t="shared" si="8"/>
        <v>no</v>
      </c>
      <c r="R84" s="30" t="str">
        <f t="shared" si="9"/>
        <v>no</v>
      </c>
      <c r="S84" s="29" t="str">
        <f t="shared" si="6"/>
        <v>Who usually makes decisions about making major household purchases?</v>
      </c>
      <c r="T84" s="29" t="str">
        <f t="shared" si="7"/>
        <v>Ndiani anowanzotaura zvekuita panyaya dzekutenga zvinhu zvemumba zvihombe?</v>
      </c>
      <c r="U84" s="31" t="str">
        <f>IF(COUNTIFS(adapt!J:J,"yes",adapt!A:A,A84)&gt;1,"problem",IF(COUNTIFS(adapt!J:J,"yes",adapt!A:A,A84)=0,"","ok"))</f>
        <v/>
      </c>
    </row>
    <row r="85" spans="1:21" ht="28">
      <c r="A85" s="26" t="str">
        <f t="shared" si="10"/>
        <v>DHS7W924</v>
      </c>
      <c r="B85" s="32" t="s">
        <v>681</v>
      </c>
      <c r="C85" s="5" t="s">
        <v>1824</v>
      </c>
      <c r="D85" s="32" t="s">
        <v>191</v>
      </c>
      <c r="E85" s="32" t="s">
        <v>679</v>
      </c>
      <c r="F85" s="32">
        <v>31</v>
      </c>
      <c r="G85" s="13">
        <v>924</v>
      </c>
      <c r="H85" s="32" t="s">
        <v>237</v>
      </c>
      <c r="I85" s="32" t="s">
        <v>557</v>
      </c>
      <c r="J85" s="32" t="s">
        <v>557</v>
      </c>
      <c r="K85" s="32"/>
      <c r="L85" s="32"/>
      <c r="M85" s="32">
        <v>1</v>
      </c>
      <c r="N85" s="32"/>
      <c r="O85" s="20">
        <f t="array" ref="O85">IF(ISBLANK(B85),"",INDEX(adapt!E$2:E$1000,MATCH(A85,IF(adapt!J$2:J$1000="yes",adapt!A$2:A$1000),0)))</f>
        <v>0</v>
      </c>
      <c r="P85" s="20" t="str">
        <f t="array" ref="P85">IF(ISBLANK(B85),"",INDEX(adapt!F$2:F$1000,MATCH(A85,IF(adapt!J$2:J$1000="yes",adapt!A$2:A$1000),0)))</f>
        <v>Ndiani anowanzokuita sarudzo pakushanyira vemhuri yenyu kana hama dzenyu?</v>
      </c>
      <c r="Q85" s="30" t="str">
        <f t="shared" si="8"/>
        <v>no</v>
      </c>
      <c r="R85" s="30" t="str">
        <f t="shared" si="9"/>
        <v>yes</v>
      </c>
      <c r="S85" s="29" t="str">
        <f t="shared" si="6"/>
        <v>Who usually makes decisions about visits to your family or relatives?</v>
      </c>
      <c r="T85" s="29" t="str">
        <f t="shared" si="7"/>
        <v>Ndiani anowanzokuita sarudzo pakushanyira vemhuri yenyu kana hama dzenyu?</v>
      </c>
      <c r="U85" s="31" t="str">
        <f>IF(COUNTIFS(adapt!J:J,"yes",adapt!A:A,A85)&gt;1,"problem",IF(COUNTIFS(adapt!J:J,"yes",adapt!A:A,A85)=0,"","ok"))</f>
        <v>ok</v>
      </c>
    </row>
    <row r="86" spans="1:21" ht="28">
      <c r="A86" s="26" t="str">
        <f t="shared" si="10"/>
        <v>DHS7M601</v>
      </c>
      <c r="B86" s="32" t="s">
        <v>682</v>
      </c>
      <c r="C86" s="5" t="s">
        <v>1825</v>
      </c>
      <c r="D86" s="32" t="s">
        <v>192</v>
      </c>
      <c r="E86" s="32" t="s">
        <v>570</v>
      </c>
      <c r="F86" s="32">
        <v>76</v>
      </c>
      <c r="G86" s="13">
        <v>601</v>
      </c>
      <c r="H86" s="32" t="s">
        <v>204</v>
      </c>
      <c r="I86" s="32" t="s">
        <v>557</v>
      </c>
      <c r="J86" s="32" t="s">
        <v>557</v>
      </c>
      <c r="K86" s="32"/>
      <c r="L86" s="32"/>
      <c r="M86" s="32">
        <v>1</v>
      </c>
      <c r="N86" s="32"/>
      <c r="O86" s="20" t="e">
        <f t="array" ref="O86">IF(ISBLANK(B86),"",INDEX(adapt!E$2:E$1000,MATCH(A86,IF(adapt!J$2:J$1000="yes",adapt!A$2:A$1000),0)))</f>
        <v>#N/A</v>
      </c>
      <c r="P86" s="20" t="e">
        <f t="array" ref="P86">IF(ISBLANK(B86),"",INDEX(adapt!F$2:F$1000,MATCH(A86,IF(adapt!J$2:J$1000="yes",adapt!A$2:A$1000),0)))</f>
        <v>#N/A</v>
      </c>
      <c r="Q86" s="30" t="str">
        <f t="shared" si="8"/>
        <v>no</v>
      </c>
      <c r="R86" s="30" t="str">
        <f t="shared" si="9"/>
        <v>no</v>
      </c>
      <c r="S86" s="29" t="str">
        <f t="shared" si="6"/>
        <v>Have you done any work in the last seven days?</v>
      </c>
      <c r="T86" s="29" t="str">
        <f t="shared" si="7"/>
        <v>Murume kana mumwe wenyu ane basa raakaita here MUMAZUVA MANOMWE apfuura?</v>
      </c>
      <c r="U86" s="31" t="str">
        <f>IF(COUNTIFS(adapt!J:J,"yes",adapt!A:A,A86)&gt;1,"problem",IF(COUNTIFS(adapt!J:J,"yes",adapt!A:A,A86)=0,"","ok"))</f>
        <v/>
      </c>
    </row>
    <row r="87" spans="1:21" ht="70">
      <c r="A87" s="26" t="str">
        <f t="shared" si="10"/>
        <v>DHS7M602</v>
      </c>
      <c r="B87" s="32" t="s">
        <v>683</v>
      </c>
      <c r="C87" s="5" t="s">
        <v>1826</v>
      </c>
      <c r="D87" s="32" t="s">
        <v>192</v>
      </c>
      <c r="E87" s="32" t="s">
        <v>570</v>
      </c>
      <c r="F87" s="32">
        <v>76</v>
      </c>
      <c r="G87" s="13">
        <v>602</v>
      </c>
      <c r="H87" s="32" t="s">
        <v>204</v>
      </c>
      <c r="I87" s="32" t="s">
        <v>557</v>
      </c>
      <c r="J87" s="32" t="s">
        <v>557</v>
      </c>
      <c r="K87" s="32"/>
      <c r="L87" s="32"/>
      <c r="M87" s="32">
        <v>1</v>
      </c>
      <c r="N87" s="32"/>
      <c r="O87" s="20" t="e">
        <f t="array" ref="O87">IF(ISBLANK(B87),"",INDEX(adapt!E$2:E$1000,MATCH(A87,IF(adapt!J$2:J$1000="yes",adapt!A$2:A$1000),0)))</f>
        <v>#N/A</v>
      </c>
      <c r="P87" s="20" t="e">
        <f t="array" ref="P87">IF(ISBLANK(B87),"",INDEX(adapt!F$2:F$1000,MATCH(A87,IF(adapt!J$2:J$1000="yes",adapt!A$2:A$1000),0)))</f>
        <v>#N/A</v>
      </c>
      <c r="Q87" s="30" t="str">
        <f t="shared" si="8"/>
        <v>no</v>
      </c>
      <c r="R87" s="30" t="str">
        <f t="shared" si="9"/>
        <v>no</v>
      </c>
      <c r="S87" s="29" t="str">
        <f t="shared" si="6"/>
        <v>Although you did not work in the last seven days, do you have any job or business from which you were absent for leave, illness, vacation, or any other such reason?</v>
      </c>
      <c r="T87" s="29" t="str">
        <f t="shared" si="7"/>
        <v>Kunyange zvazvo murume kana mumwe wenyu asina kushanda muMAZUVA MANOMWE apfuura, ane basa kana bhizimusi rake raasina kuita here nekuda kwekuti aiva pazororo, airwara kana kuti nekuda kwechimwewo chikonzero?</v>
      </c>
      <c r="U87" s="31" t="str">
        <f>IF(COUNTIFS(adapt!J:J,"yes",adapt!A:A,A87)&gt;1,"problem",IF(COUNTIFS(adapt!J:J,"yes",adapt!A:A,A87)=0,"","ok"))</f>
        <v/>
      </c>
    </row>
    <row r="88" spans="1:21" ht="84">
      <c r="A88" s="26" t="str">
        <f t="shared" si="10"/>
        <v>MISC2</v>
      </c>
      <c r="B88" s="32" t="s">
        <v>684</v>
      </c>
      <c r="C88" s="5" t="s">
        <v>1827</v>
      </c>
      <c r="D88" s="32" t="s">
        <v>193</v>
      </c>
      <c r="E88" s="32" t="s">
        <v>570</v>
      </c>
      <c r="F88" s="32">
        <v>29</v>
      </c>
      <c r="G88" s="13">
        <v>2</v>
      </c>
      <c r="H88" s="32" t="s">
        <v>202</v>
      </c>
      <c r="I88" s="32" t="s">
        <v>557</v>
      </c>
      <c r="J88" s="32" t="s">
        <v>557</v>
      </c>
      <c r="K88" s="32"/>
      <c r="L88" s="32"/>
      <c r="M88" s="32">
        <v>1</v>
      </c>
      <c r="N88" s="32"/>
      <c r="O88" s="20" t="e">
        <f t="array" ref="O88">IF(ISBLANK(B88),"",INDEX(adapt!E$2:E$1000,MATCH(A88,IF(adapt!J$2:J$1000="yes",adapt!A$2:A$1000),0)))</f>
        <v>#N/A</v>
      </c>
      <c r="P88" s="20" t="e">
        <f t="array" ref="P88">IF(ISBLANK(B88),"",INDEX(adapt!F$2:F$1000,MATCH(A88,IF(adapt!J$2:J$1000="yes",adapt!A$2:A$1000),0)))</f>
        <v>#N/A</v>
      </c>
      <c r="Q88" s="30" t="str">
        <f t="shared" si="8"/>
        <v>no</v>
      </c>
      <c r="R88" s="30" t="str">
        <f t="shared" si="9"/>
        <v>no</v>
      </c>
      <c r="S88" s="29" t="str">
        <f t="shared" si="6"/>
        <v xml:space="preserve">Imagine a ladder with 10 steps. On the first step, 1, are households with no financial problems. On the top step, 10, are households with many financial problems. On which step does your household stand? You can pick any number from 1 to 10. </v>
      </c>
      <c r="T88" s="29" t="str">
        <f t="shared" si="7"/>
        <v>Tomboti pane manera ane matanho 10. Danho 1, rekutangisisa rine dzimba dzisina matambudziko ezvemari. Pamusoro soro, padanho 10, pane dzimba dzine matambudziko akawanda ezvemari. Imba yenyu imi ingamira papi? Munokwanisa kusarudza nhamba ipi zvayo kubva pa1 kusvika pa10.</v>
      </c>
      <c r="U88" s="31" t="str">
        <f>IF(COUNTIFS(adapt!J:J,"yes",adapt!A:A,A88)&gt;1,"problem",IF(COUNTIFS(adapt!J:J,"yes",adapt!A:A,A88)=0,"","ok"))</f>
        <v/>
      </c>
    </row>
    <row r="89" spans="1:21" ht="28">
      <c r="A89" s="26" t="str">
        <f t="shared" si="10"/>
        <v>MISC_i6</v>
      </c>
      <c r="B89" s="32" t="s">
        <v>2375</v>
      </c>
      <c r="C89" s="5" t="s">
        <v>2376</v>
      </c>
      <c r="D89" s="32" t="s">
        <v>193</v>
      </c>
      <c r="E89" s="32"/>
      <c r="F89" s="32"/>
      <c r="G89" s="13" t="s">
        <v>685</v>
      </c>
      <c r="H89" s="32"/>
      <c r="I89" s="32"/>
      <c r="J89" s="32"/>
      <c r="K89" s="32"/>
      <c r="L89" s="32"/>
      <c r="M89" s="32">
        <v>1</v>
      </c>
      <c r="N89" s="32"/>
      <c r="O89" s="20" t="e">
        <f t="array" ref="O89">IF(ISBLANK(B89),"",INDEX(adapt!E$2:E$1000,MATCH(A89,IF(adapt!J$2:J$1000="yes",adapt!A$2:A$1000),0)))</f>
        <v>#N/A</v>
      </c>
      <c r="P89" s="20" t="e">
        <f t="array" ref="P89">IF(ISBLANK(B89),"",INDEX(adapt!F$2:F$1000,MATCH(A89,IF(adapt!J$2:J$1000="yes",adapt!A$2:A$1000),0)))</f>
        <v>#N/A</v>
      </c>
      <c r="Q89" s="30" t="str">
        <f t="shared" si="8"/>
        <v>no</v>
      </c>
      <c r="R89" s="30" t="str">
        <f t="shared" si="9"/>
        <v>no</v>
      </c>
      <c r="S89" s="29" t="str">
        <f t="shared" si="6"/>
        <v>Now I am going to ask you some questions about you and ${childName}.</v>
      </c>
      <c r="T89" s="29" t="str">
        <f t="shared" si="7"/>
        <v>Iye zvino, ndava kukubvunzai mibvunzo yakanangana nemi pamwe chete na ${childName}.</v>
      </c>
      <c r="U89" s="31" t="str">
        <f>IF(COUNTIFS(adapt!J:J,"yes",adapt!A:A,A89)&gt;1,"problem",IF(COUNTIFS(adapt!J:J,"yes",adapt!A:A,A89)=0,"","ok"))</f>
        <v/>
      </c>
    </row>
    <row r="90" spans="1:21" ht="14">
      <c r="A90" s="26" t="str">
        <f t="shared" si="10"/>
        <v>MISC3</v>
      </c>
      <c r="B90" s="32" t="s">
        <v>2377</v>
      </c>
      <c r="C90" s="5" t="s">
        <v>2378</v>
      </c>
      <c r="D90" s="32" t="s">
        <v>193</v>
      </c>
      <c r="E90" s="32" t="s">
        <v>686</v>
      </c>
      <c r="F90" s="32">
        <v>17</v>
      </c>
      <c r="G90" s="13">
        <v>3</v>
      </c>
      <c r="H90" s="32"/>
      <c r="I90" s="32" t="s">
        <v>557</v>
      </c>
      <c r="J90" s="32" t="s">
        <v>557</v>
      </c>
      <c r="K90" s="32"/>
      <c r="L90" s="32"/>
      <c r="M90" s="32">
        <v>1</v>
      </c>
      <c r="N90" s="32"/>
      <c r="O90" s="20" t="e">
        <f t="array" ref="O90">IF(ISBLANK(B90),"",INDEX(adapt!E$2:E$1000,MATCH(A90,IF(adapt!J$2:J$1000="yes",adapt!A$2:A$1000),0)))</f>
        <v>#N/A</v>
      </c>
      <c r="P90" s="20" t="e">
        <f t="array" ref="P90">IF(ISBLANK(B90),"",INDEX(adapt!F$2:F$1000,MATCH(A90,IF(adapt!J$2:J$1000="yes",adapt!A$2:A$1000),0)))</f>
        <v>#N/A</v>
      </c>
      <c r="Q90" s="30" t="str">
        <f t="shared" si="8"/>
        <v>no</v>
      </c>
      <c r="R90" s="30" t="str">
        <f t="shared" si="9"/>
        <v>no</v>
      </c>
      <c r="S90" s="29" t="str">
        <f t="shared" si="6"/>
        <v>How old is ${childName}?</v>
      </c>
      <c r="T90" s="29" t="str">
        <f t="shared" si="7"/>
        <v>${childName} ane makore mangani?</v>
      </c>
      <c r="U90" s="31" t="str">
        <f>IF(COUNTIFS(adapt!J:J,"yes",adapt!A:A,A90)&gt;1,"problem",IF(COUNTIFS(adapt!J:J,"yes",adapt!A:A,A90)=0,"","ok"))</f>
        <v/>
      </c>
    </row>
    <row r="91" spans="1:21" ht="14">
      <c r="A91" s="26" t="str">
        <f t="shared" si="10"/>
        <v>MISC4</v>
      </c>
      <c r="B91" s="32" t="s">
        <v>687</v>
      </c>
      <c r="C91" s="32" t="s">
        <v>687</v>
      </c>
      <c r="D91" s="32" t="s">
        <v>193</v>
      </c>
      <c r="E91" s="32"/>
      <c r="F91" s="32"/>
      <c r="G91" s="13">
        <v>4</v>
      </c>
      <c r="H91" s="32" t="s">
        <v>238</v>
      </c>
      <c r="I91" s="32" t="s">
        <v>557</v>
      </c>
      <c r="J91" s="32" t="s">
        <v>557</v>
      </c>
      <c r="K91" s="32"/>
      <c r="L91" s="32"/>
      <c r="M91" s="32">
        <v>1</v>
      </c>
      <c r="N91" s="32"/>
      <c r="O91" s="20" t="e">
        <f t="array" ref="O91">IF(ISBLANK(B91),"",INDEX(adapt!E$2:E$1000,MATCH(A91,IF(adapt!J$2:J$1000="yes",adapt!A$2:A$1000),0)))</f>
        <v>#N/A</v>
      </c>
      <c r="P91" s="20" t="e">
        <f t="array" ref="P91">IF(ISBLANK(B91),"",INDEX(adapt!F$2:F$1000,MATCH(A91,IF(adapt!J$2:J$1000="yes",adapt!A$2:A$1000),0)))</f>
        <v>#N/A</v>
      </c>
      <c r="Q91" s="30" t="str">
        <f t="shared" si="8"/>
        <v>no</v>
      </c>
      <c r="R91" s="30" t="str">
        <f t="shared" si="9"/>
        <v>no</v>
      </c>
      <c r="S91" s="29" t="str">
        <f t="shared" si="6"/>
        <v>[boy or girl?]</v>
      </c>
      <c r="T91" s="29" t="str">
        <f t="shared" si="7"/>
        <v>[boy or girl?]</v>
      </c>
      <c r="U91" s="31" t="str">
        <f>IF(COUNTIFS(adapt!J:J,"yes",adapt!A:A,A91)&gt;1,"problem",IF(COUNTIFS(adapt!J:J,"yes",adapt!A:A,A91)=0,"","ok"))</f>
        <v/>
      </c>
    </row>
    <row r="92" spans="1:21" ht="14">
      <c r="A92" s="26" t="str">
        <f t="shared" si="10"/>
        <v>MISC5</v>
      </c>
      <c r="B92" s="32" t="s">
        <v>2371</v>
      </c>
      <c r="C92" s="5" t="s">
        <v>2379</v>
      </c>
      <c r="D92" s="32" t="s">
        <v>193</v>
      </c>
      <c r="E92" s="32" t="s">
        <v>561</v>
      </c>
      <c r="F92" s="32">
        <v>16</v>
      </c>
      <c r="G92" s="13">
        <v>5</v>
      </c>
      <c r="H92" s="32" t="s">
        <v>239</v>
      </c>
      <c r="I92" s="32" t="s">
        <v>557</v>
      </c>
      <c r="J92" s="32" t="s">
        <v>557</v>
      </c>
      <c r="K92" s="32"/>
      <c r="L92" s="32"/>
      <c r="M92" s="32">
        <v>1</v>
      </c>
      <c r="N92" s="32"/>
      <c r="O92" s="20" t="e">
        <f t="array" ref="O92">IF(ISBLANK(B92),"",INDEX(adapt!E$2:E$1000,MATCH(A92,IF(adapt!J$2:J$1000="yes",adapt!A$2:A$1000),0)))</f>
        <v>#N/A</v>
      </c>
      <c r="P92" s="20" t="e">
        <f t="array" ref="P92">IF(ISBLANK(B92),"",INDEX(adapt!F$2:F$1000,MATCH(A92,IF(adapt!J$2:J$1000="yes",adapt!A$2:A$1000),0)))</f>
        <v>#N/A</v>
      </c>
      <c r="Q92" s="30" t="str">
        <f t="shared" si="8"/>
        <v>no</v>
      </c>
      <c r="R92" s="30" t="str">
        <f t="shared" si="9"/>
        <v>no</v>
      </c>
      <c r="S92" s="29" t="str">
        <f t="shared" si="6"/>
        <v>How are you related to ${childName}?</v>
      </c>
      <c r="T92" s="29" t="str">
        <f t="shared" si="7"/>
        <v>Ukama hwenyu na ${childName} hwakamira sei?</v>
      </c>
      <c r="U92" s="31" t="str">
        <f>IF(COUNTIFS(adapt!J:J,"yes",adapt!A:A,A92)&gt;1,"problem",IF(COUNTIFS(adapt!J:J,"yes",adapt!A:A,A92)=0,"","ok"))</f>
        <v/>
      </c>
    </row>
    <row r="93" spans="1:21" ht="14">
      <c r="A93" s="26" t="str">
        <f t="shared" si="10"/>
        <v>MISC6</v>
      </c>
      <c r="B93" s="32" t="s">
        <v>2380</v>
      </c>
      <c r="C93" s="5" t="s">
        <v>2381</v>
      </c>
      <c r="D93" s="32" t="s">
        <v>193</v>
      </c>
      <c r="E93" s="32" t="s">
        <v>688</v>
      </c>
      <c r="F93" s="32">
        <v>41</v>
      </c>
      <c r="G93" s="13">
        <v>6</v>
      </c>
      <c r="H93" s="32" t="s">
        <v>209</v>
      </c>
      <c r="I93" s="32" t="s">
        <v>557</v>
      </c>
      <c r="J93" s="32" t="s">
        <v>557</v>
      </c>
      <c r="K93" s="32"/>
      <c r="L93" s="32"/>
      <c r="M93" s="32">
        <v>1</v>
      </c>
      <c r="N93" s="32"/>
      <c r="O93" s="20" t="e">
        <f t="array" ref="O93">IF(ISBLANK(B93),"",INDEX(adapt!E$2:E$1000,MATCH(A93,IF(adapt!J$2:J$1000="yes",adapt!A$2:A$1000),0)))</f>
        <v>#N/A</v>
      </c>
      <c r="P93" s="20" t="e">
        <f t="array" ref="P93">IF(ISBLANK(B93),"",INDEX(adapt!F$2:F$1000,MATCH(A93,IF(adapt!J$2:J$1000="yes",adapt!A$2:A$1000),0)))</f>
        <v>#N/A</v>
      </c>
      <c r="Q93" s="30" t="str">
        <f t="shared" si="8"/>
        <v>no</v>
      </c>
      <c r="R93" s="30" t="str">
        <f t="shared" si="9"/>
        <v>no</v>
      </c>
      <c r="S93" s="29" t="str">
        <f t="shared" si="6"/>
        <v>[if child is a teenager] Is ${childName} dating?</v>
      </c>
      <c r="T93" s="29" t="str">
        <f t="shared" si="7"/>
        <v>${childName} ane waanodanana naye here?</v>
      </c>
      <c r="U93" s="31" t="str">
        <f>IF(COUNTIFS(adapt!J:J,"yes",adapt!A:A,A93)&gt;1,"problem",IF(COUNTIFS(adapt!J:J,"yes",adapt!A:A,A93)=0,"","ok"))</f>
        <v/>
      </c>
    </row>
    <row r="94" spans="1:21" ht="84">
      <c r="A94" s="26" t="str">
        <f t="shared" si="10"/>
        <v>attDR_i1</v>
      </c>
      <c r="B94" s="32" t="s">
        <v>689</v>
      </c>
      <c r="C94" s="5" t="s">
        <v>1828</v>
      </c>
      <c r="D94" s="32" t="s">
        <v>147</v>
      </c>
      <c r="E94" s="32"/>
      <c r="F94" s="32"/>
      <c r="G94" s="13" t="s">
        <v>556</v>
      </c>
      <c r="H94" s="32"/>
      <c r="I94" s="32"/>
      <c r="J94" s="32"/>
      <c r="K94" s="32"/>
      <c r="L94" s="32"/>
      <c r="M94" s="32">
        <v>1</v>
      </c>
      <c r="N94" s="32"/>
      <c r="O94" s="20">
        <f t="array" ref="O94">IF(ISBLANK(B94),"",INDEX(adapt!E$2:E$1000,MATCH(A94,IF(adapt!J$2:J$1000="yes",adapt!A$2:A$1000),0)))</f>
        <v>0</v>
      </c>
      <c r="P94" s="20" t="str">
        <f t="array" ref="P94">IF(ISBLANK(B94),"",INDEX(adapt!F$2:F$1000,MATCH(A94,IF(adapt!J$2:J$1000="yes",adapt!A$2:A$1000),0)))</f>
        <v>Ndichaverenga zvinhu zvakati wandei izvo vachengeti vevana vanowanzonetsekana nazvo panyaya yekuudza mwana kuti ane HIV. Ndapota ndiudzeiwo kuti imi munonetsekana zvakadii nechimwe nechimwe chezvinhu izvi. Hapana mhinduro dzakanaka kana dzakaipa.</v>
      </c>
      <c r="Q94" s="30" t="str">
        <f t="shared" si="8"/>
        <v>no</v>
      </c>
      <c r="R94" s="30" t="str">
        <f t="shared" si="9"/>
        <v>yes</v>
      </c>
      <c r="S94" s="29" t="str">
        <f t="shared" si="6"/>
        <v>I am going to read you several worries that caregivers sometimes have about telling a child that [he/she] is HIV positive. Please tell me how much you worry about each thing. There are no right or wrong answers.</v>
      </c>
      <c r="T94" s="29" t="str">
        <f t="shared" si="7"/>
        <v>Ndichaverenga zvinhu zvakati wandei izvo vachengeti vevana vanowanzonetsekana nazvo panyaya yekuudza mwana kuti ane HIV. Ndapota ndiudzeiwo kuti imi munonetsekana zvakadii nechimwe nechimwe chezvinhu izvi. Hapana mhinduro dzakanaka kana dzakaipa.</v>
      </c>
      <c r="U94" s="31" t="str">
        <f>IF(COUNTIFS(adapt!J:J,"yes",adapt!A:A,A94)&gt;1,"problem",IF(COUNTIFS(adapt!J:J,"yes",adapt!A:A,A94)=0,"","ok"))</f>
        <v>ok</v>
      </c>
    </row>
    <row r="95" spans="1:21" ht="42">
      <c r="A95" s="26" t="str">
        <f t="shared" si="10"/>
        <v>attDR1</v>
      </c>
      <c r="B95" s="32" t="s">
        <v>690</v>
      </c>
      <c r="C95" s="5" t="s">
        <v>1829</v>
      </c>
      <c r="D95" s="32" t="s">
        <v>147</v>
      </c>
      <c r="E95" s="32" t="s">
        <v>691</v>
      </c>
      <c r="F95" s="32">
        <v>24</v>
      </c>
      <c r="G95" s="13">
        <v>1</v>
      </c>
      <c r="H95" s="32" t="s">
        <v>201</v>
      </c>
      <c r="I95" s="32" t="s">
        <v>692</v>
      </c>
      <c r="J95" s="32" t="s">
        <v>557</v>
      </c>
      <c r="K95" s="32"/>
      <c r="L95" s="32"/>
      <c r="M95" s="32">
        <v>1</v>
      </c>
      <c r="N95" s="32"/>
      <c r="O95" s="20" t="str">
        <f t="array" ref="O95">IF(ISBLANK(B95),"",INDEX(adapt!E$2:E$1000,MATCH(A95,IF(adapt!J$2:J$1000="yes",adapt!A$2:A$1000),0)))</f>
        <v>I worry that telling my child about [his/her] status will just create more problems.</v>
      </c>
      <c r="P95" s="20" t="str">
        <f t="array" ref="P95">IF(ISBLANK(B95),"",INDEX(adapt!F$2:F$1000,MATCH(A95,IF(adapt!J$2:J$1000="yes",adapt!A$2:A$1000),0)))</f>
        <v>Ndinonetsekana kuti kuudza mwana wangu paamire kunongomutsa mamwe matambudziko chete.</v>
      </c>
      <c r="Q95" s="30" t="str">
        <f t="shared" si="8"/>
        <v>yes</v>
      </c>
      <c r="R95" s="30" t="str">
        <f t="shared" si="9"/>
        <v>yes</v>
      </c>
      <c r="S95" s="29" t="str">
        <f t="shared" si="6"/>
        <v>I worry that telling my child about [his/her] status will just create more problems.</v>
      </c>
      <c r="T95" s="29" t="str">
        <f t="shared" si="7"/>
        <v>Ndinonetsekana kuti kuudza mwana wangu paamire kunongomutsa mamwe matambudziko chete.</v>
      </c>
      <c r="U95" s="31" t="str">
        <f>IF(COUNTIFS(adapt!J:J,"yes",adapt!A:A,A95)&gt;1,"problem",IF(COUNTIFS(adapt!J:J,"yes",adapt!A:A,A95)=0,"","ok"))</f>
        <v>ok</v>
      </c>
    </row>
    <row r="96" spans="1:21" ht="28">
      <c r="A96" s="26" t="str">
        <f t="shared" si="10"/>
        <v>attDR2</v>
      </c>
      <c r="B96" s="32" t="s">
        <v>693</v>
      </c>
      <c r="C96" s="5" t="s">
        <v>1830</v>
      </c>
      <c r="D96" s="32" t="s">
        <v>147</v>
      </c>
      <c r="E96" s="32" t="s">
        <v>691</v>
      </c>
      <c r="F96" s="32">
        <v>34</v>
      </c>
      <c r="G96" s="13">
        <v>2</v>
      </c>
      <c r="H96" s="32" t="s">
        <v>201</v>
      </c>
      <c r="I96" s="32" t="s">
        <v>692</v>
      </c>
      <c r="J96" s="32" t="s">
        <v>557</v>
      </c>
      <c r="K96" s="32"/>
      <c r="L96" s="32"/>
      <c r="M96" s="32">
        <v>1</v>
      </c>
      <c r="N96" s="32"/>
      <c r="O96" s="20" t="str">
        <f t="array" ref="O96">IF(ISBLANK(B96),"",INDEX(adapt!E$2:E$1000,MATCH(A96,IF(adapt!J$2:J$1000="yes",adapt!A$2:A$1000),0)))</f>
        <v>I worry that telling my child about [his/her] status will lead [him/her] to reject me.</v>
      </c>
      <c r="P96" s="20" t="str">
        <f t="array" ref="P96">IF(ISBLANK(B96),"",INDEX(adapt!F$2:F$1000,MATCH(A96,IF(adapt!J$2:J$1000="yes",adapt!A$2:A$1000),0)))</f>
        <v>Ndinonetsekana kuti kuudza mwana wangu paamire kunoita kuti andirase.</v>
      </c>
      <c r="Q96" s="30" t="str">
        <f t="shared" si="8"/>
        <v>yes</v>
      </c>
      <c r="R96" s="30" t="str">
        <f t="shared" si="9"/>
        <v>yes</v>
      </c>
      <c r="S96" s="29" t="str">
        <f t="shared" si="6"/>
        <v>I worry that telling my child about [his/her] status will lead [him/her] to reject me.</v>
      </c>
      <c r="T96" s="29" t="str">
        <f t="shared" si="7"/>
        <v>Ndinonetsekana kuti kuudza mwana wangu paamire kunoita kuti andirase.</v>
      </c>
      <c r="U96" s="31" t="str">
        <f>IF(COUNTIFS(adapt!J:J,"yes",adapt!A:A,A96)&gt;1,"problem",IF(COUNTIFS(adapt!J:J,"yes",adapt!A:A,A96)=0,"","ok"))</f>
        <v>ok</v>
      </c>
    </row>
    <row r="97" spans="1:21" ht="14">
      <c r="A97" s="26" t="str">
        <f t="shared" si="10"/>
        <v>attDR3</v>
      </c>
      <c r="B97" s="32" t="s">
        <v>694</v>
      </c>
      <c r="C97" s="5" t="s">
        <v>1831</v>
      </c>
      <c r="D97" s="32" t="s">
        <v>147</v>
      </c>
      <c r="E97" s="32" t="s">
        <v>691</v>
      </c>
      <c r="F97" s="32">
        <v>35</v>
      </c>
      <c r="G97" s="13">
        <v>3</v>
      </c>
      <c r="H97" s="32" t="s">
        <v>201</v>
      </c>
      <c r="I97" s="32" t="s">
        <v>692</v>
      </c>
      <c r="J97" s="32" t="s">
        <v>557</v>
      </c>
      <c r="K97" s="32"/>
      <c r="L97" s="32"/>
      <c r="M97" s="32">
        <v>1</v>
      </c>
      <c r="N97" s="32"/>
      <c r="O97" s="20">
        <f t="array" ref="O97">IF(ISBLANK(B97),"",INDEX(adapt!E$2:E$1000,MATCH(A97,IF(adapt!J$2:J$1000="yes",adapt!A$2:A$1000),0)))</f>
        <v>0</v>
      </c>
      <c r="P97" s="20">
        <f t="array" ref="P97">IF(ISBLANK(B97),"",INDEX(adapt!F$2:F$1000,MATCH(A97,IF(adapt!J$2:J$1000="yes",adapt!A$2:A$1000),0)))</f>
        <v>0</v>
      </c>
      <c r="Q97" s="30" t="str">
        <f t="shared" si="8"/>
        <v>no</v>
      </c>
      <c r="R97" s="30" t="str">
        <f t="shared" si="9"/>
        <v>no</v>
      </c>
      <c r="S97" s="29" t="str">
        <f t="shared" si="6"/>
        <v>—that telling [him/her] will actually bring [him/her] harm.</v>
      </c>
      <c r="T97" s="29" t="str">
        <f t="shared" si="7"/>
        <v>—kuti kumuudza kungatomukuvadzise.</v>
      </c>
      <c r="U97" s="31" t="str">
        <f>IF(COUNTIFS(adapt!J:J,"yes",adapt!A:A,A97)&gt;1,"problem",IF(COUNTIFS(adapt!J:J,"yes",adapt!A:A,A97)=0,"","ok"))</f>
        <v>ok</v>
      </c>
    </row>
    <row r="98" spans="1:21" ht="28">
      <c r="A98" s="26" t="str">
        <f t="shared" si="10"/>
        <v>attDR4</v>
      </c>
      <c r="B98" s="32" t="s">
        <v>695</v>
      </c>
      <c r="C98" s="5" t="s">
        <v>1832</v>
      </c>
      <c r="D98" s="32" t="s">
        <v>147</v>
      </c>
      <c r="E98" s="32" t="s">
        <v>691</v>
      </c>
      <c r="F98" s="32">
        <v>48</v>
      </c>
      <c r="G98" s="13">
        <v>4</v>
      </c>
      <c r="H98" s="32" t="s">
        <v>201</v>
      </c>
      <c r="I98" s="32" t="s">
        <v>692</v>
      </c>
      <c r="J98" s="32" t="s">
        <v>557</v>
      </c>
      <c r="K98" s="32"/>
      <c r="L98" s="32"/>
      <c r="M98" s="32">
        <v>1</v>
      </c>
      <c r="N98" s="32"/>
      <c r="O98" s="20">
        <f t="array" ref="O98">IF(ISBLANK(B98),"",INDEX(adapt!E$2:E$1000,MATCH(A98,IF(adapt!J$2:J$1000="yes",adapt!A$2:A$1000),0)))</f>
        <v>0</v>
      </c>
      <c r="P98" s="20" t="str">
        <f t="array" ref="P98">IF(ISBLANK(B98),"",INDEX(adapt!F$2:F$1000,MATCH(A98,IF(adapt!J$2:J$1000="yes",adapt!A$2:A$1000),0)))</f>
        <v>—kuti kumuudza kunoita kuti asavenetariro neramangwana rake.</v>
      </c>
      <c r="Q98" s="30" t="str">
        <f t="shared" si="8"/>
        <v>no</v>
      </c>
      <c r="R98" s="30" t="str">
        <f t="shared" si="9"/>
        <v>yes</v>
      </c>
      <c r="S98" s="29" t="str">
        <f t="shared" si="6"/>
        <v>—that telling [him/her] will make [him/her] less hopeful about the future.</v>
      </c>
      <c r="T98" s="29" t="str">
        <f t="shared" si="7"/>
        <v>—kuti kumuudza kunoita kuti asavenetariro neramangwana rake.</v>
      </c>
      <c r="U98" s="31" t="str">
        <f>IF(COUNTIFS(adapt!J:J,"yes",adapt!A:A,A98)&gt;1,"problem",IF(COUNTIFS(adapt!J:J,"yes",adapt!A:A,A98)=0,"","ok"))</f>
        <v>ok</v>
      </c>
    </row>
    <row r="99" spans="1:21" ht="28">
      <c r="A99" s="26" t="str">
        <f t="shared" si="10"/>
        <v>attDR5</v>
      </c>
      <c r="B99" s="32" t="s">
        <v>696</v>
      </c>
      <c r="C99" s="5" t="s">
        <v>1833</v>
      </c>
      <c r="D99" s="32" t="s">
        <v>147</v>
      </c>
      <c r="E99" s="32" t="s">
        <v>691</v>
      </c>
      <c r="F99" s="32">
        <v>47</v>
      </c>
      <c r="G99" s="13">
        <v>5</v>
      </c>
      <c r="H99" s="32" t="s">
        <v>201</v>
      </c>
      <c r="I99" s="32" t="s">
        <v>692</v>
      </c>
      <c r="J99" s="32" t="s">
        <v>557</v>
      </c>
      <c r="K99" s="32"/>
      <c r="L99" s="32"/>
      <c r="M99" s="32">
        <v>1</v>
      </c>
      <c r="N99" s="32"/>
      <c r="O99" s="20">
        <f t="array" ref="O99">IF(ISBLANK(B99),"",INDEX(adapt!E$2:E$1000,MATCH(A99,IF(adapt!J$2:J$1000="yes",adapt!A$2:A$1000),0)))</f>
        <v>0</v>
      </c>
      <c r="P99" s="20">
        <f t="array" ref="P99">IF(ISBLANK(B99),"",INDEX(adapt!F$2:F$1000,MATCH(A99,IF(adapt!J$2:J$1000="yes",adapt!A$2:A$1000),0)))</f>
        <v>0</v>
      </c>
      <c r="Q99" s="30" t="str">
        <f t="shared" si="8"/>
        <v>no</v>
      </c>
      <c r="R99" s="30" t="str">
        <f t="shared" si="9"/>
        <v>no</v>
      </c>
      <c r="S99" s="29" t="str">
        <f t="shared" si="6"/>
        <v>—that telling [him/her] will make [him/her] stop taking medication.</v>
      </c>
      <c r="T99" s="29" t="str">
        <f t="shared" si="7"/>
        <v>—kuti kumuudza kunoita kuti amire kunwa mishonga yake.</v>
      </c>
      <c r="U99" s="31" t="str">
        <f>IF(COUNTIFS(adapt!J:J,"yes",adapt!A:A,A99)&gt;1,"problem",IF(COUNTIFS(adapt!J:J,"yes",adapt!A:A,A99)=0,"","ok"))</f>
        <v>ok</v>
      </c>
    </row>
    <row r="100" spans="1:21" ht="28">
      <c r="A100" s="26" t="str">
        <f t="shared" si="10"/>
        <v>attDR6</v>
      </c>
      <c r="B100" s="32" t="s">
        <v>697</v>
      </c>
      <c r="C100" s="5" t="s">
        <v>1834</v>
      </c>
      <c r="D100" s="32" t="s">
        <v>147</v>
      </c>
      <c r="E100" s="32" t="s">
        <v>691</v>
      </c>
      <c r="F100" s="32">
        <v>44</v>
      </c>
      <c r="G100" s="13">
        <v>6</v>
      </c>
      <c r="H100" s="32" t="s">
        <v>201</v>
      </c>
      <c r="I100" s="32" t="s">
        <v>692</v>
      </c>
      <c r="J100" s="32" t="s">
        <v>557</v>
      </c>
      <c r="K100" s="32"/>
      <c r="L100" s="32"/>
      <c r="M100" s="32">
        <v>1</v>
      </c>
      <c r="N100" s="32"/>
      <c r="O100" s="20">
        <f t="array" ref="O100">IF(ISBLANK(B100),"",INDEX(adapt!E$2:E$1000,MATCH(A100,IF(adapt!J$2:J$1000="yes",adapt!A$2:A$1000),0)))</f>
        <v>0</v>
      </c>
      <c r="P100" s="20">
        <f t="array" ref="P100">IF(ISBLANK(B100),"",INDEX(adapt!F$2:F$1000,MATCH(A100,IF(adapt!J$2:J$1000="yes",adapt!A$2:A$1000),0)))</f>
        <v>0</v>
      </c>
      <c r="Q100" s="30" t="str">
        <f t="shared" si="8"/>
        <v>no</v>
      </c>
      <c r="R100" s="30" t="str">
        <f t="shared" si="9"/>
        <v>no</v>
      </c>
      <c r="S100" s="29" t="str">
        <f t="shared" si="6"/>
        <v>—that telling [him/her] will make [his/her] condition get worse.</v>
      </c>
      <c r="T100" s="29" t="str">
        <f t="shared" si="7"/>
        <v>—kuti kumuudza kunoita kuti atonyanyise kurwara.</v>
      </c>
      <c r="U100" s="31" t="str">
        <f>IF(COUNTIFS(adapt!J:J,"yes",adapt!A:A,A100)&gt;1,"problem",IF(COUNTIFS(adapt!J:J,"yes",adapt!A:A,A100)=0,"","ok"))</f>
        <v>ok</v>
      </c>
    </row>
    <row r="101" spans="1:21" ht="28">
      <c r="A101" s="26" t="str">
        <f t="shared" si="10"/>
        <v>attDR7</v>
      </c>
      <c r="B101" s="32" t="s">
        <v>698</v>
      </c>
      <c r="C101" s="5" t="s">
        <v>1835</v>
      </c>
      <c r="D101" s="32" t="s">
        <v>147</v>
      </c>
      <c r="E101" s="32" t="s">
        <v>691</v>
      </c>
      <c r="F101" s="32">
        <v>81</v>
      </c>
      <c r="G101" s="13">
        <v>7</v>
      </c>
      <c r="H101" s="32" t="s">
        <v>201</v>
      </c>
      <c r="I101" s="32" t="s">
        <v>692</v>
      </c>
      <c r="J101" s="32" t="s">
        <v>557</v>
      </c>
      <c r="K101" s="32"/>
      <c r="L101" s="32"/>
      <c r="M101" s="32">
        <v>1</v>
      </c>
      <c r="N101" s="32"/>
      <c r="O101" s="20">
        <f t="array" ref="O101">IF(ISBLANK(B101),"",INDEX(adapt!E$2:E$1000,MATCH(A101,IF(adapt!J$2:J$1000="yes",adapt!A$2:A$1000),0)))</f>
        <v>0</v>
      </c>
      <c r="P101" s="20">
        <f t="array" ref="P101">IF(ISBLANK(B101),"",INDEX(adapt!F$2:F$1000,MATCH(A101,IF(adapt!J$2:J$1000="yes",adapt!A$2:A$1000),0)))</f>
        <v>0</v>
      </c>
      <c r="Q101" s="30" t="str">
        <f t="shared" si="8"/>
        <v>no</v>
      </c>
      <c r="R101" s="30" t="str">
        <f t="shared" si="9"/>
        <v>no</v>
      </c>
      <c r="S101" s="29" t="str">
        <f t="shared" si="6"/>
        <v>—that telling [him/her] will cause [him/her] to struggle more every day with normal tasks.</v>
      </c>
      <c r="T101" s="29" t="str">
        <f t="shared" si="7"/>
        <v>—kuti kumuudza kunoita kuti awedzere kutambura pakuita mabasa ake ezuva nezuva.</v>
      </c>
      <c r="U101" s="31" t="str">
        <f>IF(COUNTIFS(adapt!J:J,"yes",adapt!A:A,A101)&gt;1,"problem",IF(COUNTIFS(adapt!J:J,"yes",adapt!A:A,A101)=0,"","ok"))</f>
        <v>ok</v>
      </c>
    </row>
    <row r="102" spans="1:21" ht="28">
      <c r="A102" s="26" t="str">
        <f t="shared" si="10"/>
        <v>attDR8</v>
      </c>
      <c r="B102" s="32" t="s">
        <v>699</v>
      </c>
      <c r="C102" s="5" t="s">
        <v>1836</v>
      </c>
      <c r="D102" s="32" t="s">
        <v>147</v>
      </c>
      <c r="E102" s="32" t="s">
        <v>691</v>
      </c>
      <c r="F102" s="32">
        <v>53</v>
      </c>
      <c r="G102" s="13">
        <v>8</v>
      </c>
      <c r="H102" s="32" t="s">
        <v>201</v>
      </c>
      <c r="I102" s="32" t="s">
        <v>692</v>
      </c>
      <c r="J102" s="32" t="s">
        <v>557</v>
      </c>
      <c r="K102" s="32"/>
      <c r="L102" s="32"/>
      <c r="M102" s="32">
        <v>1</v>
      </c>
      <c r="N102" s="32"/>
      <c r="O102" s="20">
        <f t="array" ref="O102">IF(ISBLANK(B102),"",INDEX(adapt!E$2:E$1000,MATCH(A102,IF(adapt!J$2:J$1000="yes",adapt!A$2:A$1000),0)))</f>
        <v>0</v>
      </c>
      <c r="P102" s="20">
        <f t="array" ref="P102">IF(ISBLANK(B102),"",INDEX(adapt!F$2:F$1000,MATCH(A102,IF(adapt!J$2:J$1000="yes",adapt!A$2:A$1000),0)))</f>
        <v>0</v>
      </c>
      <c r="Q102" s="30" t="str">
        <f t="shared" si="8"/>
        <v>no</v>
      </c>
      <c r="R102" s="30" t="str">
        <f t="shared" si="9"/>
        <v>no</v>
      </c>
      <c r="S102" s="29" t="str">
        <f t="shared" si="6"/>
        <v>—that telling [him/her] will bring more bad things than good things.</v>
      </c>
      <c r="T102" s="29" t="str">
        <f t="shared" si="7"/>
        <v>—kuti kumuudza kunounza zvakaipa zvakawanda kupfuura zvakanaka.</v>
      </c>
      <c r="U102" s="31" t="str">
        <f>IF(COUNTIFS(adapt!J:J,"yes",adapt!A:A,A102)&gt;1,"problem",IF(COUNTIFS(adapt!J:J,"yes",adapt!A:A,A102)=0,"","ok"))</f>
        <v>ok</v>
      </c>
    </row>
    <row r="103" spans="1:21" ht="28">
      <c r="A103" s="26" t="str">
        <f t="shared" si="10"/>
        <v>attDR9</v>
      </c>
      <c r="B103" s="32" t="s">
        <v>700</v>
      </c>
      <c r="C103" s="5" t="s">
        <v>1837</v>
      </c>
      <c r="D103" s="32" t="s">
        <v>147</v>
      </c>
      <c r="E103" s="32" t="s">
        <v>691</v>
      </c>
      <c r="F103" s="32">
        <v>66</v>
      </c>
      <c r="G103" s="13">
        <v>9</v>
      </c>
      <c r="H103" s="32" t="s">
        <v>201</v>
      </c>
      <c r="I103" s="32" t="s">
        <v>692</v>
      </c>
      <c r="J103" s="32" t="s">
        <v>557</v>
      </c>
      <c r="K103" s="32"/>
      <c r="L103" s="32"/>
      <c r="M103" s="32">
        <v>1</v>
      </c>
      <c r="N103" s="32"/>
      <c r="O103" s="20">
        <f t="array" ref="O103">IF(ISBLANK(B103),"",INDEX(adapt!E$2:E$1000,MATCH(A103,IF(adapt!J$2:J$1000="yes",adapt!A$2:A$1000),0)))</f>
        <v>0</v>
      </c>
      <c r="P103" s="20">
        <f t="array" ref="P103">IF(ISBLANK(B103),"",INDEX(adapt!F$2:F$1000,MATCH(A103,IF(adapt!J$2:J$1000="yes",adapt!A$2:A$1000),0)))</f>
        <v>0</v>
      </c>
      <c r="Q103" s="30" t="str">
        <f t="shared" si="8"/>
        <v>no</v>
      </c>
      <c r="R103" s="30" t="str">
        <f t="shared" si="9"/>
        <v>no</v>
      </c>
      <c r="S103" s="29" t="str">
        <f t="shared" si="6"/>
        <v>—that telling [him/her] will lead [him/her] to have difficulty in school.</v>
      </c>
      <c r="T103" s="29" t="str">
        <f t="shared" si="7"/>
        <v>—kuti kumuudza kunoita kuti atambure nechikoro.</v>
      </c>
      <c r="U103" s="31" t="str">
        <f>IF(COUNTIFS(adapt!J:J,"yes",adapt!A:A,A103)&gt;1,"problem",IF(COUNTIFS(adapt!J:J,"yes",adapt!A:A,A103)=0,"","ok"))</f>
        <v>ok</v>
      </c>
    </row>
    <row r="104" spans="1:21" ht="28">
      <c r="A104" s="26" t="str">
        <f t="shared" si="10"/>
        <v>attDR10</v>
      </c>
      <c r="B104" s="32" t="s">
        <v>701</v>
      </c>
      <c r="C104" s="5" t="s">
        <v>1838</v>
      </c>
      <c r="D104" s="32" t="s">
        <v>147</v>
      </c>
      <c r="E104" s="32" t="s">
        <v>691</v>
      </c>
      <c r="F104" s="32">
        <v>69</v>
      </c>
      <c r="G104" s="13">
        <v>10</v>
      </c>
      <c r="H104" s="32" t="s">
        <v>201</v>
      </c>
      <c r="I104" s="32" t="s">
        <v>692</v>
      </c>
      <c r="J104" s="32" t="s">
        <v>557</v>
      </c>
      <c r="K104" s="32"/>
      <c r="L104" s="32"/>
      <c r="M104" s="32">
        <v>1</v>
      </c>
      <c r="N104" s="32"/>
      <c r="O104" s="20">
        <f t="array" ref="O104">IF(ISBLANK(B104),"",INDEX(adapt!E$2:E$1000,MATCH(A104,IF(adapt!J$2:J$1000="yes",adapt!A$2:A$1000),0)))</f>
        <v>0</v>
      </c>
      <c r="P104" s="20">
        <f t="array" ref="P104">IF(ISBLANK(B104),"",INDEX(adapt!F$2:F$1000,MATCH(A104,IF(adapt!J$2:J$1000="yes",adapt!A$2:A$1000),0)))</f>
        <v>0</v>
      </c>
      <c r="Q104" s="30" t="str">
        <f t="shared" si="8"/>
        <v>no</v>
      </c>
      <c r="R104" s="30" t="str">
        <f t="shared" si="9"/>
        <v>no</v>
      </c>
      <c r="S104" s="29" t="str">
        <f t="shared" si="6"/>
        <v>—that telling [him/her] will make [him/her] think less of [him/her]self.</v>
      </c>
      <c r="T104" s="29" t="str">
        <f t="shared" si="7"/>
        <v>—kuti kumuudza kunoita kuti azvitarisire pasi.</v>
      </c>
      <c r="U104" s="31" t="str">
        <f>IF(COUNTIFS(adapt!J:J,"yes",adapt!A:A,A104)&gt;1,"problem",IF(COUNTIFS(adapt!J:J,"yes",adapt!A:A,A104)=0,"","ok"))</f>
        <v>ok</v>
      </c>
    </row>
    <row r="105" spans="1:21" ht="14">
      <c r="A105" s="26" t="str">
        <f t="shared" si="10"/>
        <v>attDR11</v>
      </c>
      <c r="B105" s="32" t="s">
        <v>702</v>
      </c>
      <c r="C105" s="5" t="s">
        <v>1839</v>
      </c>
      <c r="D105" s="32" t="s">
        <v>147</v>
      </c>
      <c r="E105" s="32" t="s">
        <v>691</v>
      </c>
      <c r="F105" s="32">
        <v>60</v>
      </c>
      <c r="G105" s="13">
        <v>11</v>
      </c>
      <c r="H105" s="32" t="s">
        <v>201</v>
      </c>
      <c r="I105" s="32" t="s">
        <v>692</v>
      </c>
      <c r="J105" s="32" t="s">
        <v>557</v>
      </c>
      <c r="K105" s="32"/>
      <c r="L105" s="32"/>
      <c r="M105" s="32">
        <v>1</v>
      </c>
      <c r="N105" s="32"/>
      <c r="O105" s="20">
        <f t="array" ref="O105">IF(ISBLANK(B105),"",INDEX(adapt!E$2:E$1000,MATCH(A105,IF(adapt!J$2:J$1000="yes",adapt!A$2:A$1000),0)))</f>
        <v>0</v>
      </c>
      <c r="P105" s="20">
        <f t="array" ref="P105">IF(ISBLANK(B105),"",INDEX(adapt!F$2:F$1000,MATCH(A105,IF(adapt!J$2:J$1000="yes",adapt!A$2:A$1000),0)))</f>
        <v>0</v>
      </c>
      <c r="Q105" s="30" t="str">
        <f t="shared" si="8"/>
        <v>no</v>
      </c>
      <c r="R105" s="30" t="str">
        <f t="shared" si="9"/>
        <v>no</v>
      </c>
      <c r="S105" s="29" t="str">
        <f t="shared" si="6"/>
        <v>—that telling [him/her] will put a strain on our family.</v>
      </c>
      <c r="T105" s="29" t="str">
        <f t="shared" si="7"/>
        <v>—kuti kumuudza kunoremedza mhuri yedu.</v>
      </c>
      <c r="U105" s="31" t="str">
        <f>IF(COUNTIFS(adapt!J:J,"yes",adapt!A:A,A105)&gt;1,"problem",IF(COUNTIFS(adapt!J:J,"yes",adapt!A:A,A105)=0,"","ok"))</f>
        <v>ok</v>
      </c>
    </row>
    <row r="106" spans="1:21" ht="42">
      <c r="A106" s="26" t="str">
        <f t="shared" si="10"/>
        <v>attDR12</v>
      </c>
      <c r="B106" s="32" t="s">
        <v>703</v>
      </c>
      <c r="C106" s="5" t="s">
        <v>2037</v>
      </c>
      <c r="D106" s="32" t="s">
        <v>147</v>
      </c>
      <c r="E106" s="32" t="s">
        <v>691</v>
      </c>
      <c r="F106" s="32">
        <v>73</v>
      </c>
      <c r="G106" s="13">
        <v>12</v>
      </c>
      <c r="H106" s="32" t="s">
        <v>201</v>
      </c>
      <c r="I106" s="32" t="s">
        <v>692</v>
      </c>
      <c r="J106" s="32" t="s">
        <v>557</v>
      </c>
      <c r="K106" s="32"/>
      <c r="L106" s="32"/>
      <c r="M106" s="32">
        <v>1</v>
      </c>
      <c r="N106" s="32"/>
      <c r="O106" s="20">
        <f t="array" ref="O106">IF(ISBLANK(B106),"",INDEX(adapt!E$2:E$1000,MATCH(A106,IF(adapt!J$2:J$1000="yes",adapt!A$2:A$1000),0)))</f>
        <v>0</v>
      </c>
      <c r="P106" s="20" t="str">
        <f t="array" ref="P106">IF(ISBLANK(B106),"",INDEX(adapt!F$2:F$1000,MATCH(A106,IF(adapt!J$2:J$1000="yes",adapt!A$2:A$1000),0)))</f>
        <v xml:space="preserve"> —kuti kuudza mwana wangu kunoita kuti anongedzerwe nevamwe munharaunda medu.</v>
      </c>
      <c r="Q106" s="30" t="str">
        <f t="shared" si="8"/>
        <v>no</v>
      </c>
      <c r="R106" s="30" t="str">
        <f t="shared" si="9"/>
        <v>yes</v>
      </c>
      <c r="S106" s="29" t="str">
        <f t="shared" si="6"/>
        <v>—that telling [him/her] will lead [him/her] to experience stigma in the community.</v>
      </c>
      <c r="T106" s="29" t="str">
        <f t="shared" si="7"/>
        <v xml:space="preserve"> —kuti kuudza mwana wangu kunoita kuti anongedzerwe nevamwe munharaunda medu.</v>
      </c>
      <c r="U106" s="31" t="str">
        <f>IF(COUNTIFS(adapt!J:J,"yes",adapt!A:A,A106)&gt;1,"problem",IF(COUNTIFS(adapt!J:J,"yes",adapt!A:A,A106)=0,"","ok"))</f>
        <v>ok</v>
      </c>
    </row>
    <row r="107" spans="1:21" ht="28">
      <c r="A107" s="26" t="str">
        <f t="shared" si="10"/>
        <v>attDR13</v>
      </c>
      <c r="B107" s="32" t="s">
        <v>704</v>
      </c>
      <c r="C107" s="5" t="s">
        <v>1840</v>
      </c>
      <c r="D107" s="32" t="s">
        <v>147</v>
      </c>
      <c r="E107" s="32" t="s">
        <v>691</v>
      </c>
      <c r="F107" s="32">
        <v>63</v>
      </c>
      <c r="G107" s="13">
        <v>13</v>
      </c>
      <c r="H107" s="32" t="s">
        <v>201</v>
      </c>
      <c r="I107" s="32" t="s">
        <v>692</v>
      </c>
      <c r="J107" s="32" t="s">
        <v>557</v>
      </c>
      <c r="K107" s="32"/>
      <c r="L107" s="32"/>
      <c r="M107" s="32">
        <v>1</v>
      </c>
      <c r="N107" s="32"/>
      <c r="O107" s="20">
        <f t="array" ref="O107">IF(ISBLANK(B107),"",INDEX(adapt!E$2:E$1000,MATCH(A107,IF(adapt!J$2:J$1000="yes",adapt!A$2:A$1000),0)))</f>
        <v>0</v>
      </c>
      <c r="P107" s="20">
        <f t="array" ref="P107">IF(ISBLANK(B107),"",INDEX(adapt!F$2:F$1000,MATCH(A107,IF(adapt!J$2:J$1000="yes",adapt!A$2:A$1000),0)))</f>
        <v>0</v>
      </c>
      <c r="Q107" s="30" t="str">
        <f t="shared" si="8"/>
        <v>no</v>
      </c>
      <c r="R107" s="30" t="str">
        <f t="shared" si="9"/>
        <v>no</v>
      </c>
      <c r="S107" s="29" t="str">
        <f t="shared" si="6"/>
        <v>—that telling [him/her] will lead [him/her] to ask more tough questions.</v>
      </c>
      <c r="T107" s="29" t="str">
        <f t="shared" si="7"/>
        <v>—kuti kumuudza kunoita kuti abvunze mimwe mibvunzo yakaoma.</v>
      </c>
      <c r="U107" s="31" t="str">
        <f>IF(COUNTIFS(adapt!J:J,"yes",adapt!A:A,A107)&gt;1,"problem",IF(COUNTIFS(adapt!J:J,"yes",adapt!A:A,A107)=0,"","ok"))</f>
        <v>ok</v>
      </c>
    </row>
    <row r="108" spans="1:21" ht="14">
      <c r="A108" s="26" t="str">
        <f t="shared" si="10"/>
        <v>attDR14</v>
      </c>
      <c r="B108" s="32" t="s">
        <v>705</v>
      </c>
      <c r="C108" s="5" t="s">
        <v>1841</v>
      </c>
      <c r="D108" s="32" t="s">
        <v>147</v>
      </c>
      <c r="E108" s="32" t="s">
        <v>691</v>
      </c>
      <c r="F108" s="32">
        <v>84</v>
      </c>
      <c r="G108" s="13">
        <v>14</v>
      </c>
      <c r="H108" s="32" t="s">
        <v>201</v>
      </c>
      <c r="I108" s="32" t="s">
        <v>692</v>
      </c>
      <c r="J108" s="32" t="s">
        <v>557</v>
      </c>
      <c r="K108" s="32"/>
      <c r="L108" s="32"/>
      <c r="M108" s="32">
        <v>1</v>
      </c>
      <c r="N108" s="32"/>
      <c r="O108" s="20">
        <f t="array" ref="O108">IF(ISBLANK(B108),"",INDEX(adapt!E$2:E$1000,MATCH(A108,IF(adapt!J$2:J$1000="yes",adapt!A$2:A$1000),0)))</f>
        <v>0</v>
      </c>
      <c r="P108" s="20">
        <f t="array" ref="P108">IF(ISBLANK(B108),"",INDEX(adapt!F$2:F$1000,MATCH(A108,IF(adapt!J$2:J$1000="yes",adapt!A$2:A$1000),0)))</f>
        <v>0</v>
      </c>
      <c r="Q108" s="30" t="str">
        <f t="shared" si="8"/>
        <v>no</v>
      </c>
      <c r="R108" s="30" t="str">
        <f t="shared" si="9"/>
        <v>no</v>
      </c>
      <c r="S108" s="29" t="str">
        <f t="shared" si="6"/>
        <v>—that telling [him/her] will make [him/her] too sad.</v>
      </c>
      <c r="T108" s="29" t="str">
        <f t="shared" si="7"/>
        <v>—kuti kumuudza kunoita kuti asurukirwe zvakanyanya.</v>
      </c>
      <c r="U108" s="31" t="str">
        <f>IF(COUNTIFS(adapt!J:J,"yes",adapt!A:A,A108)&gt;1,"problem",IF(COUNTIFS(adapt!J:J,"yes",adapt!A:A,A108)=0,"","ok"))</f>
        <v>ok</v>
      </c>
    </row>
    <row r="109" spans="1:21" ht="28">
      <c r="A109" s="26" t="str">
        <f t="shared" si="10"/>
        <v>attDR15</v>
      </c>
      <c r="B109" s="32" t="s">
        <v>706</v>
      </c>
      <c r="C109" s="5" t="s">
        <v>1842</v>
      </c>
      <c r="D109" s="32" t="s">
        <v>147</v>
      </c>
      <c r="E109" s="32" t="s">
        <v>691</v>
      </c>
      <c r="F109" s="32">
        <v>86</v>
      </c>
      <c r="G109" s="13">
        <v>15</v>
      </c>
      <c r="H109" s="32" t="s">
        <v>201</v>
      </c>
      <c r="I109" s="32" t="s">
        <v>692</v>
      </c>
      <c r="J109" s="32" t="s">
        <v>557</v>
      </c>
      <c r="K109" s="32"/>
      <c r="L109" s="32"/>
      <c r="M109" s="32">
        <v>1</v>
      </c>
      <c r="N109" s="32"/>
      <c r="O109" s="20">
        <f t="array" ref="O109">IF(ISBLANK(B109),"",INDEX(adapt!E$2:E$1000,MATCH(A109,IF(adapt!J$2:J$1000="yes",adapt!A$2:A$1000),0)))</f>
        <v>0</v>
      </c>
      <c r="P109" s="20">
        <f t="array" ref="P109">IF(ISBLANK(B109),"",INDEX(adapt!F$2:F$1000,MATCH(A109,IF(adapt!J$2:J$1000="yes",adapt!A$2:A$1000),0)))</f>
        <v>0</v>
      </c>
      <c r="Q109" s="30" t="str">
        <f t="shared" si="8"/>
        <v>no</v>
      </c>
      <c r="R109" s="30" t="str">
        <f t="shared" si="9"/>
        <v>no</v>
      </c>
      <c r="S109" s="29" t="str">
        <f t="shared" si="6"/>
        <v>—that telling [him/her] will cause me to feel too many bad emotions.</v>
      </c>
      <c r="T109" s="29" t="str">
        <f t="shared" si="7"/>
        <v>—kuti kumuudza kunoita kuti ndinyanyise kunzwa zvisina kunaka mukati mangu.</v>
      </c>
      <c r="U109" s="31" t="str">
        <f>IF(COUNTIFS(adapt!J:J,"yes",adapt!A:A,A109)&gt;1,"problem",IF(COUNTIFS(adapt!J:J,"yes",adapt!A:A,A109)=0,"","ok"))</f>
        <v>ok</v>
      </c>
    </row>
    <row r="110" spans="1:21" ht="56">
      <c r="A110" s="26" t="str">
        <f t="shared" si="10"/>
        <v>attDB_i2</v>
      </c>
      <c r="B110" s="32" t="s">
        <v>707</v>
      </c>
      <c r="C110" s="5" t="s">
        <v>1843</v>
      </c>
      <c r="D110" s="32" t="s">
        <v>196</v>
      </c>
      <c r="E110" s="32"/>
      <c r="F110" s="32"/>
      <c r="G110" s="13" t="s">
        <v>558</v>
      </c>
      <c r="H110" s="32"/>
      <c r="I110" s="32"/>
      <c r="J110" s="32"/>
      <c r="K110" s="32"/>
      <c r="L110" s="32"/>
      <c r="M110" s="32">
        <v>1</v>
      </c>
      <c r="N110" s="32"/>
      <c r="O110" s="20">
        <f t="array" ref="O110">IF(ISBLANK(B110),"",INDEX(adapt!E$2:E$1000,MATCH(A110,IF(adapt!J$2:J$1000="yes",adapt!A$2:A$1000),0)))</f>
        <v>0</v>
      </c>
      <c r="P110" s="20" t="str">
        <f t="array" ref="P110">IF(ISBLANK(B110),"",INDEX(adapt!F$2:F$1000,MATCH(A110,IF(adapt!J$2:J$1000="yes",adapt!A$2:A$1000),0)))</f>
        <v>Pamibvunzo mishomanana, inotevera, ndapota ndiudzeiwo kuti chimwe nechimwe chezvinotevera chingangoitike zvakadii kana mukaudza mwana wenyu kuti ane HIV.</v>
      </c>
      <c r="Q110" s="30" t="str">
        <f t="shared" si="8"/>
        <v>no</v>
      </c>
      <c r="R110" s="30" t="str">
        <f t="shared" si="9"/>
        <v>yes</v>
      </c>
      <c r="S110" s="29" t="str">
        <f t="shared" si="6"/>
        <v>For the next few questions, please tell me how likely it is that each thing will happen if you tell your child that [he/she] is HIV positive.</v>
      </c>
      <c r="T110" s="29" t="str">
        <f t="shared" si="7"/>
        <v>Pamibvunzo mishomanana, inotevera, ndapota ndiudzeiwo kuti chimwe nechimwe chezvinotevera chingangoitike zvakadii kana mukaudza mwana wenyu kuti ane HIV.</v>
      </c>
      <c r="U110" s="31" t="str">
        <f>IF(COUNTIFS(adapt!J:J,"yes",adapt!A:A,A110)&gt;1,"problem",IF(COUNTIFS(adapt!J:J,"yes",adapt!A:A,A110)=0,"","ok"))</f>
        <v>ok</v>
      </c>
    </row>
    <row r="111" spans="1:21" ht="28">
      <c r="A111" s="26" t="str">
        <f t="shared" si="10"/>
        <v>attDB16</v>
      </c>
      <c r="B111" s="32" t="s">
        <v>708</v>
      </c>
      <c r="C111" s="5" t="s">
        <v>1844</v>
      </c>
      <c r="D111" s="32" t="s">
        <v>196</v>
      </c>
      <c r="E111" s="32" t="s">
        <v>709</v>
      </c>
      <c r="F111" s="32">
        <v>24</v>
      </c>
      <c r="G111" s="13">
        <v>16</v>
      </c>
      <c r="H111" s="32" t="s">
        <v>203</v>
      </c>
      <c r="I111" s="32" t="s">
        <v>692</v>
      </c>
      <c r="J111" s="32" t="s">
        <v>557</v>
      </c>
      <c r="K111" s="32"/>
      <c r="L111" s="32"/>
      <c r="M111" s="32">
        <v>1</v>
      </c>
      <c r="N111" s="32"/>
      <c r="O111" s="20" t="str">
        <f t="array" ref="O111">IF(ISBLANK(B111),"",INDEX(adapt!E$2:E$1000,MATCH(A111,IF(adapt!J$2:J$1000="yes",adapt!A$2:A$1000),0)))</f>
        <v>How likely is it that telling your child about [his/her] status will bring about good things?</v>
      </c>
      <c r="P111" s="20" t="str">
        <f t="array" ref="P111">IF(ISBLANK(B111),"",INDEX(adapt!F$2:F$1000,MATCH(A111,IF(adapt!J$2:J$1000="yes",adapt!A$2:A$1000),0)))</f>
        <v>Zvingaitike zvakadii kuti kuudza mwana wenyu nezvepamumire kungaunze zvinhu zvakanaka?</v>
      </c>
      <c r="Q111" s="30" t="str">
        <f t="shared" si="8"/>
        <v>yes</v>
      </c>
      <c r="R111" s="30" t="str">
        <f t="shared" si="9"/>
        <v>yes</v>
      </c>
      <c r="S111" s="29" t="str">
        <f t="shared" si="6"/>
        <v>How likely is it that telling your child about [his/her] status will bring about good things?</v>
      </c>
      <c r="T111" s="29" t="str">
        <f t="shared" si="7"/>
        <v>Zvingaitike zvakadii kuti kuudza mwana wenyu nezvepamumire kungaunze zvinhu zvakanaka?</v>
      </c>
      <c r="U111" s="31" t="str">
        <f>IF(COUNTIFS(adapt!J:J,"yes",adapt!A:A,A111)&gt;1,"problem",IF(COUNTIFS(adapt!J:J,"yes",adapt!A:A,A111)=0,"","ok"))</f>
        <v>ok</v>
      </c>
    </row>
    <row r="112" spans="1:21" ht="28">
      <c r="A112" s="26" t="str">
        <f t="shared" si="10"/>
        <v>attDB17</v>
      </c>
      <c r="B112" s="32" t="s">
        <v>710</v>
      </c>
      <c r="C112" s="5" t="s">
        <v>1845</v>
      </c>
      <c r="D112" s="32" t="s">
        <v>196</v>
      </c>
      <c r="E112" s="32" t="s">
        <v>709</v>
      </c>
      <c r="F112" s="32">
        <v>60</v>
      </c>
      <c r="G112" s="13">
        <v>17</v>
      </c>
      <c r="H112" s="32" t="s">
        <v>203</v>
      </c>
      <c r="I112" s="32" t="s">
        <v>692</v>
      </c>
      <c r="J112" s="32" t="s">
        <v>557</v>
      </c>
      <c r="K112" s="32"/>
      <c r="L112" s="32"/>
      <c r="M112" s="32">
        <v>1</v>
      </c>
      <c r="N112" s="32"/>
      <c r="O112" s="20" t="str">
        <f t="array" ref="O112">IF(ISBLANK(B112),"",INDEX(adapt!E$2:E$1000,MATCH(A112,IF(adapt!J$2:J$1000="yes",adapt!A$2:A$1000),0)))</f>
        <v>How likely is it that telling your child about [his/her] status will bring you closer together?</v>
      </c>
      <c r="P112" s="20" t="str">
        <f t="array" ref="P112">IF(ISBLANK(B112),"",INDEX(adapt!F$2:F$1000,MATCH(A112,IF(adapt!J$2:J$1000="yes",adapt!A$2:A$1000),0)))</f>
        <v>Zvingaitike zvakadii kuti kuudza mwana wenyu nezvepaamire kungamuswededze pedyo nemi?</v>
      </c>
      <c r="Q112" s="30" t="str">
        <f t="shared" si="8"/>
        <v>yes</v>
      </c>
      <c r="R112" s="30" t="str">
        <f t="shared" si="9"/>
        <v>yes</v>
      </c>
      <c r="S112" s="29" t="str">
        <f t="shared" si="6"/>
        <v>How likely is it that telling your child about [his/her] status will bring you closer together?</v>
      </c>
      <c r="T112" s="29" t="str">
        <f t="shared" si="7"/>
        <v>Zvingaitike zvakadii kuti kuudza mwana wenyu nezvepaamire kungamuswededze pedyo nemi?</v>
      </c>
      <c r="U112" s="31" t="str">
        <f>IF(COUNTIFS(adapt!J:J,"yes",adapt!A:A,A112)&gt;1,"problem",IF(COUNTIFS(adapt!J:J,"yes",adapt!A:A,A112)=0,"","ok"))</f>
        <v>ok</v>
      </c>
    </row>
    <row r="113" spans="1:21" ht="28">
      <c r="A113" s="26" t="str">
        <f t="shared" si="10"/>
        <v>attDB18</v>
      </c>
      <c r="B113" s="32" t="s">
        <v>711</v>
      </c>
      <c r="C113" s="5" t="s">
        <v>1846</v>
      </c>
      <c r="D113" s="32" t="s">
        <v>196</v>
      </c>
      <c r="E113" s="32" t="s">
        <v>709</v>
      </c>
      <c r="F113" s="32">
        <v>59</v>
      </c>
      <c r="G113" s="13">
        <v>18</v>
      </c>
      <c r="H113" s="32" t="s">
        <v>203</v>
      </c>
      <c r="I113" s="32" t="s">
        <v>692</v>
      </c>
      <c r="J113" s="32" t="s">
        <v>557</v>
      </c>
      <c r="K113" s="32"/>
      <c r="L113" s="32"/>
      <c r="M113" s="32">
        <v>1</v>
      </c>
      <c r="N113" s="32"/>
      <c r="O113" s="20">
        <f t="array" ref="O113">IF(ISBLANK(B113),"",INDEX(adapt!E$2:E$1000,MATCH(A113,IF(adapt!J$2:J$1000="yes",adapt!A$2:A$1000),0)))</f>
        <v>0</v>
      </c>
      <c r="P113" s="20">
        <f t="array" ref="P113">IF(ISBLANK(B113),"",INDEX(adapt!F$2:F$1000,MATCH(A113,IF(adapt!J$2:J$1000="yes",adapt!A$2:A$1000),0)))</f>
        <v>0</v>
      </c>
      <c r="Q113" s="30" t="str">
        <f t="shared" si="8"/>
        <v>no</v>
      </c>
      <c r="R113" s="30" t="str">
        <f t="shared" si="9"/>
        <v>no</v>
      </c>
      <c r="S113" s="29" t="str">
        <f t="shared" si="6"/>
        <v>—that telling [him/her] will help you to understand each other better?</v>
      </c>
      <c r="T113" s="29" t="str">
        <f t="shared" si="7"/>
        <v>—kuti kumuudza kungakubatsirei kuti munzwisisane zviri nani?</v>
      </c>
      <c r="U113" s="31" t="str">
        <f>IF(COUNTIFS(adapt!J:J,"yes",adapt!A:A,A113)&gt;1,"problem",IF(COUNTIFS(adapt!J:J,"yes",adapt!A:A,A113)=0,"","ok"))</f>
        <v>ok</v>
      </c>
    </row>
    <row r="114" spans="1:21" ht="28">
      <c r="A114" s="26" t="str">
        <f t="shared" si="10"/>
        <v>attDB19</v>
      </c>
      <c r="B114" s="32" t="s">
        <v>712</v>
      </c>
      <c r="C114" s="5" t="s">
        <v>1847</v>
      </c>
      <c r="D114" s="32" t="s">
        <v>196</v>
      </c>
      <c r="E114" s="32" t="s">
        <v>709</v>
      </c>
      <c r="F114" s="32">
        <v>59</v>
      </c>
      <c r="G114" s="13">
        <v>19</v>
      </c>
      <c r="H114" s="32" t="s">
        <v>203</v>
      </c>
      <c r="I114" s="32" t="s">
        <v>692</v>
      </c>
      <c r="J114" s="32" t="s">
        <v>557</v>
      </c>
      <c r="K114" s="32"/>
      <c r="L114" s="32"/>
      <c r="M114" s="32">
        <v>1</v>
      </c>
      <c r="N114" s="32"/>
      <c r="O114" s="20">
        <f t="array" ref="O114">IF(ISBLANK(B114),"",INDEX(adapt!E$2:E$1000,MATCH(A114,IF(adapt!J$2:J$1000="yes",adapt!A$2:A$1000),0)))</f>
        <v>0</v>
      </c>
      <c r="P114" s="20">
        <f t="array" ref="P114">IF(ISBLANK(B114),"",INDEX(adapt!F$2:F$1000,MATCH(A114,IF(adapt!J$2:J$1000="yes",adapt!A$2:A$1000),0)))</f>
        <v>0</v>
      </c>
      <c r="Q114" s="30" t="str">
        <f t="shared" si="8"/>
        <v>no</v>
      </c>
      <c r="R114" s="30" t="str">
        <f t="shared" si="9"/>
        <v>no</v>
      </c>
      <c r="S114" s="29" t="str">
        <f t="shared" si="6"/>
        <v>—that telling [him/her] will make [him/her] trust you more?</v>
      </c>
      <c r="T114" s="29" t="str">
        <f t="shared" si="7"/>
        <v>—kuti kumuudza kungaite kuti awedzere kuvimba nemi?</v>
      </c>
      <c r="U114" s="31" t="str">
        <f>IF(COUNTIFS(adapt!J:J,"yes",adapt!A:A,A114)&gt;1,"problem",IF(COUNTIFS(adapt!J:J,"yes",adapt!A:A,A114)=0,"","ok"))</f>
        <v>ok</v>
      </c>
    </row>
    <row r="115" spans="1:21" ht="28">
      <c r="A115" s="26" t="str">
        <f t="shared" si="10"/>
        <v>attDB20</v>
      </c>
      <c r="B115" s="32" t="s">
        <v>713</v>
      </c>
      <c r="C115" s="5" t="s">
        <v>1848</v>
      </c>
      <c r="D115" s="32" t="s">
        <v>196</v>
      </c>
      <c r="E115" s="32" t="s">
        <v>709</v>
      </c>
      <c r="F115" s="32">
        <v>60</v>
      </c>
      <c r="G115" s="13">
        <v>20</v>
      </c>
      <c r="H115" s="32" t="s">
        <v>203</v>
      </c>
      <c r="I115" s="32" t="s">
        <v>692</v>
      </c>
      <c r="J115" s="32" t="s">
        <v>557</v>
      </c>
      <c r="K115" s="32"/>
      <c r="L115" s="32"/>
      <c r="M115" s="32">
        <v>1</v>
      </c>
      <c r="N115" s="32"/>
      <c r="O115" s="20">
        <f t="array" ref="O115">IF(ISBLANK(B115),"",INDEX(adapt!E$2:E$1000,MATCH(A115,IF(adapt!J$2:J$1000="yes",adapt!A$2:A$1000),0)))</f>
        <v>0</v>
      </c>
      <c r="P115" s="20" t="str">
        <f t="array" ref="P115">IF(ISBLANK(B115),"",INDEX(adapt!F$2:F$1000,MATCH(A115,IF(adapt!J$2:J$1000="yes",adapt!A$2:A$1000),0)))</f>
        <v>—kuti kumuudza kungaite kuti muwirirane zviri nani?</v>
      </c>
      <c r="Q115" s="30" t="str">
        <f t="shared" si="8"/>
        <v>no</v>
      </c>
      <c r="R115" s="30" t="str">
        <f t="shared" si="9"/>
        <v>yes</v>
      </c>
      <c r="S115" s="29" t="str">
        <f t="shared" si="6"/>
        <v>—that telling [him/her] will help you to get along better?</v>
      </c>
      <c r="T115" s="29" t="str">
        <f t="shared" si="7"/>
        <v>—kuti kumuudza kungaite kuti muwirirane zviri nani?</v>
      </c>
      <c r="U115" s="31" t="str">
        <f>IF(COUNTIFS(adapt!J:J,"yes",adapt!A:A,A115)&gt;1,"problem",IF(COUNTIFS(adapt!J:J,"yes",adapt!A:A,A115)=0,"","ok"))</f>
        <v>ok</v>
      </c>
    </row>
    <row r="116" spans="1:21" ht="14">
      <c r="A116" s="26" t="str">
        <f t="shared" si="10"/>
        <v>attDB21</v>
      </c>
      <c r="B116" s="32" t="s">
        <v>714</v>
      </c>
      <c r="C116" s="5" t="s">
        <v>1849</v>
      </c>
      <c r="D116" s="32" t="s">
        <v>196</v>
      </c>
      <c r="E116" s="32" t="s">
        <v>709</v>
      </c>
      <c r="F116" s="32">
        <v>35</v>
      </c>
      <c r="G116" s="13">
        <v>21</v>
      </c>
      <c r="H116" s="32" t="s">
        <v>203</v>
      </c>
      <c r="I116" s="32" t="s">
        <v>692</v>
      </c>
      <c r="J116" s="32" t="s">
        <v>557</v>
      </c>
      <c r="K116" s="32"/>
      <c r="L116" s="32"/>
      <c r="M116" s="32">
        <v>1</v>
      </c>
      <c r="N116" s="32"/>
      <c r="O116" s="20">
        <f t="array" ref="O116">IF(ISBLANK(B116),"",INDEX(adapt!E$2:E$1000,MATCH(A116,IF(adapt!J$2:J$1000="yes",adapt!A$2:A$1000),0)))</f>
        <v>0</v>
      </c>
      <c r="P116" s="20">
        <f t="array" ref="P116">IF(ISBLANK(B116),"",INDEX(adapt!F$2:F$1000,MATCH(A116,IF(adapt!J$2:J$1000="yes",adapt!A$2:A$1000),0)))</f>
        <v>0</v>
      </c>
      <c r="Q116" s="30" t="str">
        <f t="shared" si="8"/>
        <v>no</v>
      </c>
      <c r="R116" s="30" t="str">
        <f t="shared" si="9"/>
        <v>no</v>
      </c>
      <c r="S116" s="29" t="str">
        <f t="shared" si="6"/>
        <v>—that telling [him/her] will be good for [him/her]?</v>
      </c>
      <c r="T116" s="29" t="str">
        <f t="shared" si="7"/>
        <v>—kuti kumuudza kunenge kwakamunakira iye?</v>
      </c>
      <c r="U116" s="31" t="str">
        <f>IF(COUNTIFS(adapt!J:J,"yes",adapt!A:A,A116)&gt;1,"problem",IF(COUNTIFS(adapt!J:J,"yes",adapt!A:A,A116)=0,"","ok"))</f>
        <v>ok</v>
      </c>
    </row>
    <row r="117" spans="1:21" ht="28">
      <c r="A117" s="26" t="str">
        <f t="shared" si="10"/>
        <v>attDB22</v>
      </c>
      <c r="B117" s="32" t="s">
        <v>715</v>
      </c>
      <c r="C117" s="5" t="s">
        <v>1850</v>
      </c>
      <c r="D117" s="32" t="s">
        <v>196</v>
      </c>
      <c r="E117" s="32" t="s">
        <v>709</v>
      </c>
      <c r="F117" s="32">
        <v>20</v>
      </c>
      <c r="G117" s="13">
        <v>22</v>
      </c>
      <c r="H117" s="32" t="s">
        <v>203</v>
      </c>
      <c r="I117" s="32" t="s">
        <v>692</v>
      </c>
      <c r="J117" s="32" t="s">
        <v>557</v>
      </c>
      <c r="K117" s="32"/>
      <c r="L117" s="32"/>
      <c r="M117" s="32">
        <v>1</v>
      </c>
      <c r="N117" s="32"/>
      <c r="O117" s="20">
        <f t="array" ref="O117">IF(ISBLANK(B117),"",INDEX(adapt!E$2:E$1000,MATCH(A117,IF(adapt!J$2:J$1000="yes",adapt!A$2:A$1000),0)))</f>
        <v>0</v>
      </c>
      <c r="P117" s="20">
        <f t="array" ref="P117">IF(ISBLANK(B117),"",INDEX(adapt!F$2:F$1000,MATCH(A117,IF(adapt!J$2:J$1000="yes",adapt!A$2:A$1000),0)))</f>
        <v>0</v>
      </c>
      <c r="Q117" s="30" t="str">
        <f t="shared" si="8"/>
        <v>no</v>
      </c>
      <c r="R117" s="30" t="str">
        <f t="shared" si="9"/>
        <v>no</v>
      </c>
      <c r="S117" s="29" t="str">
        <f t="shared" si="6"/>
        <v>—that telling [him/her] will make [him/her] feel relieved to know the truth?</v>
      </c>
      <c r="T117" s="29" t="str">
        <f t="shared" si="7"/>
        <v>—kuti kumuudza kungaite kuti arerukirwe nekuziva chokwadi?</v>
      </c>
      <c r="U117" s="31" t="str">
        <f>IF(COUNTIFS(adapt!J:J,"yes",adapt!A:A,A117)&gt;1,"problem",IF(COUNTIFS(adapt!J:J,"yes",adapt!A:A,A117)=0,"","ok"))</f>
        <v>ok</v>
      </c>
    </row>
    <row r="118" spans="1:21" ht="28">
      <c r="A118" s="26" t="str">
        <f t="shared" si="10"/>
        <v>attDB23</v>
      </c>
      <c r="B118" s="32" t="s">
        <v>716</v>
      </c>
      <c r="C118" s="5" t="s">
        <v>1851</v>
      </c>
      <c r="D118" s="32" t="s">
        <v>196</v>
      </c>
      <c r="E118" s="32" t="s">
        <v>709</v>
      </c>
      <c r="F118" s="32">
        <v>47</v>
      </c>
      <c r="G118" s="13">
        <v>23</v>
      </c>
      <c r="H118" s="32" t="s">
        <v>203</v>
      </c>
      <c r="I118" s="32" t="s">
        <v>692</v>
      </c>
      <c r="J118" s="32" t="s">
        <v>557</v>
      </c>
      <c r="K118" s="32"/>
      <c r="L118" s="32"/>
      <c r="M118" s="32">
        <v>1</v>
      </c>
      <c r="N118" s="32"/>
      <c r="O118" s="20">
        <f t="array" ref="O118">IF(ISBLANK(B118),"",INDEX(adapt!E$2:E$1000,MATCH(A118,IF(adapt!J$2:J$1000="yes",adapt!A$2:A$1000),0)))</f>
        <v>0</v>
      </c>
      <c r="P118" s="20" t="str">
        <f t="array" ref="P118">IF(ISBLANK(B118),"",INDEX(adapt!F$2:F$1000,MATCH(A118,IF(adapt!J$2:J$1000="yes",adapt!A$2:A$1000),0)))</f>
        <v>—kuti kumuudza kungaite kuti ave nani pamusoro pekunwa mishonga yake?</v>
      </c>
      <c r="Q118" s="30" t="str">
        <f t="shared" si="8"/>
        <v>no</v>
      </c>
      <c r="R118" s="30" t="str">
        <f t="shared" si="9"/>
        <v>yes</v>
      </c>
      <c r="S118" s="29" t="str">
        <f t="shared" si="6"/>
        <v>—that telling [him/her] will make [him/her] be better about taking mediation?</v>
      </c>
      <c r="T118" s="29" t="str">
        <f t="shared" si="7"/>
        <v>—kuti kumuudza kungaite kuti ave nani pamusoro pekunwa mishonga yake?</v>
      </c>
      <c r="U118" s="31" t="str">
        <f>IF(COUNTIFS(adapt!J:J,"yes",adapt!A:A,A118)&gt;1,"problem",IF(COUNTIFS(adapt!J:J,"yes",adapt!A:A,A118)=0,"","ok"))</f>
        <v>ok</v>
      </c>
    </row>
    <row r="119" spans="1:21" ht="28">
      <c r="A119" s="26" t="str">
        <f t="shared" si="10"/>
        <v>attDB24</v>
      </c>
      <c r="B119" s="32" t="s">
        <v>717</v>
      </c>
      <c r="C119" s="5" t="s">
        <v>1852</v>
      </c>
      <c r="D119" s="32" t="s">
        <v>196</v>
      </c>
      <c r="E119" s="32" t="s">
        <v>709</v>
      </c>
      <c r="F119" s="32">
        <v>44</v>
      </c>
      <c r="G119" s="13">
        <v>24</v>
      </c>
      <c r="H119" s="32" t="s">
        <v>203</v>
      </c>
      <c r="I119" s="32" t="s">
        <v>692</v>
      </c>
      <c r="J119" s="32" t="s">
        <v>557</v>
      </c>
      <c r="K119" s="32"/>
      <c r="L119" s="32"/>
      <c r="M119" s="32">
        <v>1</v>
      </c>
      <c r="N119" s="32"/>
      <c r="O119" s="20">
        <f t="array" ref="O119">IF(ISBLANK(B119),"",INDEX(adapt!E$2:E$1000,MATCH(A119,IF(adapt!J$2:J$1000="yes",adapt!A$2:A$1000),0)))</f>
        <v>0</v>
      </c>
      <c r="P119" s="20">
        <f t="array" ref="P119">IF(ISBLANK(B119),"",INDEX(adapt!F$2:F$1000,MATCH(A119,IF(adapt!J$2:J$1000="yes",adapt!A$2:A$1000),0)))</f>
        <v>0</v>
      </c>
      <c r="Q119" s="30" t="str">
        <f t="shared" si="8"/>
        <v>no</v>
      </c>
      <c r="R119" s="30" t="str">
        <f t="shared" si="9"/>
        <v>no</v>
      </c>
      <c r="S119" s="29" t="str">
        <f t="shared" si="6"/>
        <v>—that telling [him/her] will improve [his/her] health?</v>
      </c>
      <c r="T119" s="29" t="str">
        <f t="shared" si="7"/>
        <v>—kuti kumuudza kungaite kuti utano hwake huve nani?</v>
      </c>
      <c r="U119" s="31" t="str">
        <f>IF(COUNTIFS(adapt!J:J,"yes",adapt!A:A,A119)&gt;1,"problem",IF(COUNTIFS(adapt!J:J,"yes",adapt!A:A,A119)=0,"","ok"))</f>
        <v>ok</v>
      </c>
    </row>
    <row r="120" spans="1:21" ht="28">
      <c r="A120" s="26" t="str">
        <f t="shared" si="10"/>
        <v>attDB25</v>
      </c>
      <c r="B120" s="32" t="s">
        <v>718</v>
      </c>
      <c r="C120" s="5" t="s">
        <v>1853</v>
      </c>
      <c r="D120" s="32" t="s">
        <v>196</v>
      </c>
      <c r="E120" s="32" t="s">
        <v>709</v>
      </c>
      <c r="F120" s="32">
        <v>24</v>
      </c>
      <c r="G120" s="13">
        <v>25</v>
      </c>
      <c r="H120" s="32" t="s">
        <v>203</v>
      </c>
      <c r="I120" s="32" t="s">
        <v>692</v>
      </c>
      <c r="J120" s="32" t="s">
        <v>557</v>
      </c>
      <c r="K120" s="32"/>
      <c r="L120" s="32"/>
      <c r="M120" s="32">
        <v>1</v>
      </c>
      <c r="N120" s="32"/>
      <c r="O120" s="20">
        <f t="array" ref="O120">IF(ISBLANK(B120),"",INDEX(adapt!E$2:E$1000,MATCH(A120,IF(adapt!J$2:J$1000="yes",adapt!A$2:A$1000),0)))</f>
        <v>0</v>
      </c>
      <c r="P120" s="20">
        <f t="array" ref="P120">IF(ISBLANK(B120),"",INDEX(adapt!F$2:F$1000,MATCH(A120,IF(adapt!J$2:J$1000="yes",adapt!A$2:A$1000),0)))</f>
        <v>0</v>
      </c>
      <c r="Q120" s="30" t="str">
        <f t="shared" si="8"/>
        <v>no</v>
      </c>
      <c r="R120" s="30" t="str">
        <f t="shared" si="9"/>
        <v>no</v>
      </c>
      <c r="S120" s="29" t="str">
        <f t="shared" si="6"/>
        <v>—that telling [him/her] will bring more good things than bad things?</v>
      </c>
      <c r="T120" s="29" t="str">
        <f t="shared" si="7"/>
        <v>—kuti kumuudza kungaunze zvakanaka zvakawanda kupfuura zvakaipa?</v>
      </c>
      <c r="U120" s="31" t="str">
        <f>IF(COUNTIFS(adapt!J:J,"yes",adapt!A:A,A120)&gt;1,"problem",IF(COUNTIFS(adapt!J:J,"yes",adapt!A:A,A120)=0,"","ok"))</f>
        <v>ok</v>
      </c>
    </row>
    <row r="121" spans="1:21" ht="28">
      <c r="A121" s="26" t="str">
        <f t="shared" si="10"/>
        <v>attDB26</v>
      </c>
      <c r="B121" s="32" t="s">
        <v>719</v>
      </c>
      <c r="C121" s="5" t="s">
        <v>1854</v>
      </c>
      <c r="D121" s="32" t="s">
        <v>196</v>
      </c>
      <c r="E121" s="32" t="s">
        <v>709</v>
      </c>
      <c r="F121" s="32">
        <v>60</v>
      </c>
      <c r="G121" s="13">
        <v>26</v>
      </c>
      <c r="H121" s="32" t="s">
        <v>203</v>
      </c>
      <c r="I121" s="32" t="s">
        <v>692</v>
      </c>
      <c r="J121" s="32" t="s">
        <v>557</v>
      </c>
      <c r="K121" s="32"/>
      <c r="L121" s="32"/>
      <c r="M121" s="32">
        <v>1</v>
      </c>
      <c r="N121" s="32"/>
      <c r="O121" s="20">
        <f t="array" ref="O121">IF(ISBLANK(B121),"",INDEX(adapt!E$2:E$1000,MATCH(A121,IF(adapt!J$2:J$1000="yes",adapt!A$2:A$1000),0)))</f>
        <v>0</v>
      </c>
      <c r="P121" s="20" t="str">
        <f t="array" ref="P121">IF(ISBLANK(B121),"",INDEX(adapt!F$2:F$1000,MATCH(A121,IF(adapt!J$2:J$1000="yes",adapt!A$2:A$1000),0)))</f>
        <v xml:space="preserve"> —kuti kumuudza kungabatsire kuti mhuri yedu iwirirane zviri nani?</v>
      </c>
      <c r="Q121" s="30" t="str">
        <f t="shared" si="8"/>
        <v>no</v>
      </c>
      <c r="R121" s="30" t="str">
        <f t="shared" si="9"/>
        <v>yes</v>
      </c>
      <c r="S121" s="29" t="str">
        <f t="shared" si="6"/>
        <v>—that telling [him/her] will help our family to get along better?</v>
      </c>
      <c r="T121" s="29" t="str">
        <f t="shared" si="7"/>
        <v xml:space="preserve"> —kuti kumuudza kungabatsire kuti mhuri yedu iwirirane zviri nani?</v>
      </c>
      <c r="U121" s="31" t="str">
        <f>IF(COUNTIFS(adapt!J:J,"yes",adapt!A:A,A121)&gt;1,"problem",IF(COUNTIFS(adapt!J:J,"yes",adapt!A:A,A121)=0,"","ok"))</f>
        <v>ok</v>
      </c>
    </row>
    <row r="122" spans="1:21" ht="14">
      <c r="A122" s="26" t="str">
        <f t="shared" si="10"/>
        <v>attDB27</v>
      </c>
      <c r="B122" s="32" t="s">
        <v>720</v>
      </c>
      <c r="C122" s="5" t="s">
        <v>1855</v>
      </c>
      <c r="D122" s="32" t="s">
        <v>196</v>
      </c>
      <c r="E122" s="32" t="s">
        <v>709</v>
      </c>
      <c r="F122" s="32">
        <v>7</v>
      </c>
      <c r="G122" s="13">
        <v>27</v>
      </c>
      <c r="H122" s="32" t="s">
        <v>203</v>
      </c>
      <c r="I122" s="32" t="s">
        <v>692</v>
      </c>
      <c r="J122" s="32" t="s">
        <v>557</v>
      </c>
      <c r="K122" s="32"/>
      <c r="L122" s="32"/>
      <c r="M122" s="32">
        <v>1</v>
      </c>
      <c r="N122" s="32"/>
      <c r="O122" s="20">
        <f t="array" ref="O122">IF(ISBLANK(B122),"",INDEX(adapt!E$2:E$1000,MATCH(A122,IF(adapt!J$2:J$1000="yes",adapt!A$2:A$1000),0)))</f>
        <v>0</v>
      </c>
      <c r="P122" s="20">
        <f t="array" ref="P122">IF(ISBLANK(B122),"",INDEX(adapt!F$2:F$1000,MATCH(A122,IF(adapt!J$2:J$1000="yes",adapt!A$2:A$1000),0)))</f>
        <v>0</v>
      </c>
      <c r="Q122" s="30" t="str">
        <f t="shared" si="8"/>
        <v>no</v>
      </c>
      <c r="R122" s="30" t="str">
        <f t="shared" si="9"/>
        <v>no</v>
      </c>
      <c r="S122" s="29" t="str">
        <f t="shared" si="6"/>
        <v>—that telling [him/her] will improve [his/her] behavior?</v>
      </c>
      <c r="T122" s="29" t="str">
        <f t="shared" si="7"/>
        <v>—kuti kumuudza kungaite kuti maitiro ake ave nani?</v>
      </c>
      <c r="U122" s="31" t="str">
        <f>IF(COUNTIFS(adapt!J:J,"yes",adapt!A:A,A122)&gt;1,"problem",IF(COUNTIFS(adapt!J:J,"yes",adapt!A:A,A122)=0,"","ok"))</f>
        <v>ok</v>
      </c>
    </row>
    <row r="123" spans="1:21" ht="42">
      <c r="A123" s="26" t="str">
        <f t="shared" si="10"/>
        <v>attDB28</v>
      </c>
      <c r="B123" s="32" t="s">
        <v>721</v>
      </c>
      <c r="C123" s="5" t="s">
        <v>1856</v>
      </c>
      <c r="D123" s="32" t="s">
        <v>196</v>
      </c>
      <c r="E123" s="32" t="s">
        <v>709</v>
      </c>
      <c r="F123" s="32">
        <v>75</v>
      </c>
      <c r="G123" s="13">
        <v>28</v>
      </c>
      <c r="H123" s="32" t="s">
        <v>203</v>
      </c>
      <c r="I123" s="32" t="s">
        <v>692</v>
      </c>
      <c r="J123" s="32" t="s">
        <v>557</v>
      </c>
      <c r="K123" s="32"/>
      <c r="L123" s="32"/>
      <c r="M123" s="32">
        <v>1</v>
      </c>
      <c r="N123" s="32"/>
      <c r="O123" s="20">
        <f t="array" ref="O123">IF(ISBLANK(B123),"",INDEX(adapt!E$2:E$1000,MATCH(A123,IF(adapt!J$2:J$1000="yes",adapt!A$2:A$1000),0)))</f>
        <v>0</v>
      </c>
      <c r="P123" s="20" t="str">
        <f t="array" ref="P123">IF(ISBLANK(B123),"",INDEX(adapt!F$2:F$1000,MATCH(A123,IF(adapt!J$2:J$1000="yes",adapt!A$2:A$1000),0)))</f>
        <v xml:space="preserve"> —kuti kumuudza kungaite kuti abatsirikane pakuziva zvekuita panyaya yekunongedzerwa munharaunda?</v>
      </c>
      <c r="Q123" s="30" t="str">
        <f t="shared" si="8"/>
        <v>no</v>
      </c>
      <c r="R123" s="30" t="str">
        <f t="shared" si="9"/>
        <v>yes</v>
      </c>
      <c r="S123" s="29" t="str">
        <f t="shared" si="6"/>
        <v>—that telling [him/her] will help [him/her] to deal with stigma in the community.</v>
      </c>
      <c r="T123" s="29" t="str">
        <f t="shared" si="7"/>
        <v xml:space="preserve"> —kuti kumuudza kungaite kuti abatsirikane pakuziva zvekuita panyaya yekunongedzerwa munharaunda?</v>
      </c>
      <c r="U123" s="31" t="str">
        <f>IF(COUNTIFS(adapt!J:J,"yes",adapt!A:A,A123)&gt;1,"problem",IF(COUNTIFS(adapt!J:J,"yes",adapt!A:A,A123)=0,"","ok"))</f>
        <v>ok</v>
      </c>
    </row>
    <row r="124" spans="1:21" ht="28">
      <c r="A124" s="26" t="str">
        <f t="shared" si="10"/>
        <v>attDB29</v>
      </c>
      <c r="B124" s="32" t="s">
        <v>722</v>
      </c>
      <c r="C124" s="5" t="s">
        <v>1857</v>
      </c>
      <c r="D124" s="32" t="s">
        <v>196</v>
      </c>
      <c r="E124" s="32" t="s">
        <v>709</v>
      </c>
      <c r="F124" s="32">
        <v>84</v>
      </c>
      <c r="G124" s="13">
        <v>29</v>
      </c>
      <c r="H124" s="32" t="s">
        <v>203</v>
      </c>
      <c r="I124" s="32" t="s">
        <v>692</v>
      </c>
      <c r="J124" s="32" t="s">
        <v>557</v>
      </c>
      <c r="K124" s="32"/>
      <c r="L124" s="32"/>
      <c r="M124" s="32">
        <v>1</v>
      </c>
      <c r="N124" s="32"/>
      <c r="O124" s="20">
        <f t="array" ref="O124">IF(ISBLANK(B124),"",INDEX(adapt!E$2:E$1000,MATCH(A124,IF(adapt!J$2:J$1000="yes",adapt!A$2:A$1000),0)))</f>
        <v>0</v>
      </c>
      <c r="P124" s="20">
        <f t="array" ref="P124">IF(ISBLANK(B124),"",INDEX(adapt!F$2:F$1000,MATCH(A124,IF(adapt!J$2:J$1000="yes",adapt!A$2:A$1000),0)))</f>
        <v>0</v>
      </c>
      <c r="Q124" s="30" t="str">
        <f t="shared" si="8"/>
        <v>no</v>
      </c>
      <c r="R124" s="30" t="str">
        <f t="shared" si="9"/>
        <v>no</v>
      </c>
      <c r="S124" s="29" t="str">
        <f t="shared" si="6"/>
        <v>—that telling [him/her] will improve the way [he/she] feels emotionally?</v>
      </c>
      <c r="T124" s="29" t="str">
        <f t="shared" si="7"/>
        <v>—kuti kumuudza kungaite kuti anzwe zviri nani mukati make?</v>
      </c>
      <c r="U124" s="31" t="str">
        <f>IF(COUNTIFS(adapt!J:J,"yes",adapt!A:A,A124)&gt;1,"problem",IF(COUNTIFS(adapt!J:J,"yes",adapt!A:A,A124)=0,"","ok"))</f>
        <v>ok</v>
      </c>
    </row>
    <row r="125" spans="1:21" ht="14">
      <c r="A125" s="26" t="str">
        <f t="shared" si="10"/>
        <v>attDB30</v>
      </c>
      <c r="B125" s="32" t="s">
        <v>723</v>
      </c>
      <c r="C125" s="5" t="s">
        <v>1858</v>
      </c>
      <c r="D125" s="32" t="s">
        <v>196</v>
      </c>
      <c r="E125" s="32" t="s">
        <v>709</v>
      </c>
      <c r="F125" s="32">
        <v>84</v>
      </c>
      <c r="G125" s="13">
        <v>30</v>
      </c>
      <c r="H125" s="32" t="s">
        <v>203</v>
      </c>
      <c r="I125" s="32" t="s">
        <v>692</v>
      </c>
      <c r="J125" s="32" t="s">
        <v>557</v>
      </c>
      <c r="K125" s="32"/>
      <c r="L125" s="32"/>
      <c r="M125" s="32">
        <v>1</v>
      </c>
      <c r="N125" s="32"/>
      <c r="O125" s="20">
        <f t="array" ref="O125">IF(ISBLANK(B125),"",INDEX(adapt!E$2:E$1000,MATCH(A125,IF(adapt!J$2:J$1000="yes",adapt!A$2:A$1000),0)))</f>
        <v>0</v>
      </c>
      <c r="P125" s="20">
        <f t="array" ref="P125">IF(ISBLANK(B125),"",INDEX(adapt!F$2:F$1000,MATCH(A125,IF(adapt!J$2:J$1000="yes",adapt!A$2:A$1000),0)))</f>
        <v>0</v>
      </c>
      <c r="Q125" s="30" t="str">
        <f t="shared" si="8"/>
        <v>no</v>
      </c>
      <c r="R125" s="30" t="str">
        <f t="shared" si="9"/>
        <v>no</v>
      </c>
      <c r="S125" s="29" t="str">
        <f t="shared" si="6"/>
        <v>—that telling [him/her] will bring me a sense of relief?</v>
      </c>
      <c r="T125" s="29" t="str">
        <f t="shared" si="7"/>
        <v>—kuti kumuudza kungaite kuti ndinzwe kurerukirwa?</v>
      </c>
      <c r="U125" s="31" t="str">
        <f>IF(COUNTIFS(adapt!J:J,"yes",adapt!A:A,A125)&gt;1,"problem",IF(COUNTIFS(adapt!J:J,"yes",adapt!A:A,A125)=0,"","ok"))</f>
        <v>ok</v>
      </c>
    </row>
    <row r="126" spans="1:21" ht="42">
      <c r="A126" s="26" t="str">
        <f t="shared" si="10"/>
        <v>attDB31</v>
      </c>
      <c r="B126" s="32" t="s">
        <v>724</v>
      </c>
      <c r="C126" s="5" t="s">
        <v>1859</v>
      </c>
      <c r="D126" s="32" t="s">
        <v>196</v>
      </c>
      <c r="E126" s="32" t="s">
        <v>709</v>
      </c>
      <c r="F126" s="32">
        <v>8</v>
      </c>
      <c r="G126" s="13">
        <v>31</v>
      </c>
      <c r="H126" s="32" t="s">
        <v>203</v>
      </c>
      <c r="I126" s="32" t="s">
        <v>692</v>
      </c>
      <c r="J126" s="32" t="s">
        <v>557</v>
      </c>
      <c r="K126" s="32"/>
      <c r="L126" s="32"/>
      <c r="M126" s="32">
        <v>1</v>
      </c>
      <c r="N126" s="32"/>
      <c r="O126" s="20">
        <f t="array" ref="O126">IF(ISBLANK(B126),"",INDEX(adapt!E$2:E$1000,MATCH(A126,IF(adapt!J$2:J$1000="yes",adapt!A$2:A$1000),0)))</f>
        <v>0</v>
      </c>
      <c r="P126" s="20">
        <f t="array" ref="P126">IF(ISBLANK(B126),"",INDEX(adapt!F$2:F$1000,MATCH(A126,IF(adapt!J$2:J$1000="yes",adapt!A$2:A$1000),0)))</f>
        <v>0</v>
      </c>
      <c r="Q126" s="30" t="str">
        <f t="shared" si="8"/>
        <v>no</v>
      </c>
      <c r="R126" s="30" t="str">
        <f t="shared" si="9"/>
        <v>no</v>
      </c>
      <c r="S126" s="29" t="str">
        <f t="shared" si="6"/>
        <v>—that telling [him/her] will enable [him/her] to adopt protective behaviors when [he/she] becomes sexually active.</v>
      </c>
      <c r="T126" s="29" t="str">
        <f t="shared" si="7"/>
        <v>—kuti kumuudza kunoita kuti adzivirire kutapurirana kweutachiwana paanoita zvepabonde?</v>
      </c>
      <c r="U126" s="31" t="str">
        <f>IF(COUNTIFS(adapt!J:J,"yes",adapt!A:A,A126)&gt;1,"problem",IF(COUNTIFS(adapt!J:J,"yes",adapt!A:A,A126)=0,"","ok"))</f>
        <v>ok</v>
      </c>
    </row>
    <row r="127" spans="1:21" ht="56">
      <c r="A127" s="26" t="str">
        <f t="shared" si="10"/>
        <v>DSE_i1</v>
      </c>
      <c r="B127" s="32" t="s">
        <v>725</v>
      </c>
      <c r="C127" s="5" t="s">
        <v>1860</v>
      </c>
      <c r="D127" s="32" t="s">
        <v>150</v>
      </c>
      <c r="E127" s="32"/>
      <c r="F127" s="32"/>
      <c r="G127" s="13" t="s">
        <v>556</v>
      </c>
      <c r="H127" s="32"/>
      <c r="I127" s="32"/>
      <c r="J127" s="32"/>
      <c r="K127" s="32"/>
      <c r="L127" s="32"/>
      <c r="M127" s="32">
        <v>1</v>
      </c>
      <c r="N127" s="32"/>
      <c r="O127" s="20" t="str">
        <f t="array" ref="O127">IF(ISBLANK(B127),"",INDEX(adapt!E$2:E$1000,MATCH(A127,IF(adapt!J$2:J$1000="yes",adapt!A$2:A$1000),0)))</f>
        <v>Next, please tell me how much you agree or disagree with each statement about your ability to tell your child about [his/her] status.</v>
      </c>
      <c r="P127" s="20" t="str">
        <f t="array" ref="P127">IF(ISBLANK(B127),"",INDEX(adapt!F$2:F$1000,MATCH(A127,IF(adapt!J$2:J$1000="yes",adapt!A$2:A$1000),0)))</f>
        <v>Lye zvino, ndapota ndiudzeiwo kuti munobvumirana kana kuti hamubvumirani zvakadii nemumwe nemumwe wemitsara inotevera pamusoro pekukwanisa kuudza mwana wenyu paamire.</v>
      </c>
      <c r="Q127" s="30" t="str">
        <f t="shared" si="8"/>
        <v>yes</v>
      </c>
      <c r="R127" s="30" t="str">
        <f t="shared" si="9"/>
        <v>yes</v>
      </c>
      <c r="S127" s="29" t="str">
        <f t="shared" si="6"/>
        <v>Next, please tell me how much you agree or disagree with each statement about your ability to tell your child about [his/her] status.</v>
      </c>
      <c r="T127" s="29" t="str">
        <f t="shared" si="7"/>
        <v>Lye zvino, ndapota ndiudzeiwo kuti munobvumirana kana kuti hamubvumirani zvakadii nemumwe nemumwe wemitsara inotevera pamusoro pekukwanisa kuudza mwana wenyu paamire.</v>
      </c>
      <c r="U127" s="31" t="str">
        <f>IF(COUNTIFS(adapt!J:J,"yes",adapt!A:A,A127)&gt;1,"problem",IF(COUNTIFS(adapt!J:J,"yes",adapt!A:A,A127)=0,"","ok"))</f>
        <v>ok</v>
      </c>
    </row>
    <row r="128" spans="1:21" ht="28">
      <c r="A128" s="26" t="str">
        <f t="shared" si="10"/>
        <v>DSE1</v>
      </c>
      <c r="B128" s="32" t="s">
        <v>726</v>
      </c>
      <c r="C128" s="5" t="s">
        <v>1861</v>
      </c>
      <c r="D128" s="32" t="s">
        <v>150</v>
      </c>
      <c r="E128" s="32" t="s">
        <v>727</v>
      </c>
      <c r="F128" s="32">
        <v>50</v>
      </c>
      <c r="G128" s="13">
        <v>1</v>
      </c>
      <c r="H128" s="32" t="s">
        <v>200</v>
      </c>
      <c r="I128" s="32" t="s">
        <v>692</v>
      </c>
      <c r="J128" s="32" t="s">
        <v>557</v>
      </c>
      <c r="K128" s="32"/>
      <c r="L128" s="32"/>
      <c r="M128" s="32">
        <v>1</v>
      </c>
      <c r="N128" s="32"/>
      <c r="O128" s="20" t="str">
        <f t="array" ref="O128">IF(ISBLANK(B128),"",INDEX(adapt!E$2:E$1000,MATCH(A128,IF(adapt!J$2:J$1000="yes",adapt!A$2:A$1000),0)))</f>
        <v>I feel like I could start the conversation with my child about [his/her] status.</v>
      </c>
      <c r="P128" s="20" t="str">
        <f t="array" ref="P128">IF(ISBLANK(B128),"",INDEX(adapt!F$2:F$1000,MATCH(A128,IF(adapt!J$2:J$1000="yes",adapt!A$2:A$1000),0)))</f>
        <v>Ndinonzwa sekuti ndingakwanise kutanga hurukuro nemwana wangu pamusoro pepaamire.</v>
      </c>
      <c r="Q128" s="30" t="str">
        <f t="shared" si="8"/>
        <v>yes</v>
      </c>
      <c r="R128" s="30" t="str">
        <f t="shared" si="9"/>
        <v>yes</v>
      </c>
      <c r="S128" s="29" t="str">
        <f t="shared" si="6"/>
        <v>I feel like I could start the conversation with my child about [his/her] status.</v>
      </c>
      <c r="T128" s="29" t="str">
        <f t="shared" si="7"/>
        <v>Ndinonzwa sekuti ndingakwanise kutanga hurukuro nemwana wangu pamusoro pepaamire.</v>
      </c>
      <c r="U128" s="31" t="str">
        <f>IF(COUNTIFS(adapt!J:J,"yes",adapt!A:A,A128)&gt;1,"problem",IF(COUNTIFS(adapt!J:J,"yes",adapt!A:A,A128)=0,"","ok"))</f>
        <v>ok</v>
      </c>
    </row>
    <row r="129" spans="1:21" ht="28">
      <c r="A129" s="26" t="str">
        <f t="shared" si="10"/>
        <v>DSE2</v>
      </c>
      <c r="B129" s="32" t="s">
        <v>728</v>
      </c>
      <c r="C129" s="5" t="s">
        <v>1862</v>
      </c>
      <c r="D129" s="32" t="s">
        <v>150</v>
      </c>
      <c r="E129" s="32" t="s">
        <v>727</v>
      </c>
      <c r="F129" s="32">
        <v>50</v>
      </c>
      <c r="G129" s="13">
        <v>2</v>
      </c>
      <c r="H129" s="32" t="s">
        <v>200</v>
      </c>
      <c r="I129" s="32" t="s">
        <v>692</v>
      </c>
      <c r="J129" s="32" t="s">
        <v>557</v>
      </c>
      <c r="K129" s="32"/>
      <c r="L129" s="32"/>
      <c r="M129" s="32">
        <v>1</v>
      </c>
      <c r="N129" s="32"/>
      <c r="O129" s="20">
        <f t="array" ref="O129">IF(ISBLANK(B129),"",INDEX(adapt!E$2:E$1000,MATCH(A129,IF(adapt!J$2:J$1000="yes",adapt!A$2:A$1000),0)))</f>
        <v>0</v>
      </c>
      <c r="P129" s="20">
        <f t="array" ref="P129">IF(ISBLANK(B129),"",INDEX(adapt!F$2:F$1000,MATCH(A129,IF(adapt!J$2:J$1000="yes",adapt!A$2:A$1000),0)))</f>
        <v>0</v>
      </c>
      <c r="Q129" s="30" t="str">
        <f t="shared" si="8"/>
        <v>no</v>
      </c>
      <c r="R129" s="30" t="str">
        <f t="shared" si="9"/>
        <v>no</v>
      </c>
      <c r="S129" s="29" t="str">
        <f t="shared" si="6"/>
        <v>I feel like I would have the emotional strength to have this conversation with my child.</v>
      </c>
      <c r="T129" s="29" t="str">
        <f t="shared" si="7"/>
        <v>Ndinonzwa sekuti ndinokwanisa kuwana simba mukati mangu rekuita hurukuro iyi nemwana wangu.</v>
      </c>
      <c r="U129" s="31" t="str">
        <f>IF(COUNTIFS(adapt!J:J,"yes",adapt!A:A,A129)&gt;1,"problem",IF(COUNTIFS(adapt!J:J,"yes",adapt!A:A,A129)=0,"","ok"))</f>
        <v>ok</v>
      </c>
    </row>
    <row r="130" spans="1:21" ht="28">
      <c r="A130" s="26" t="str">
        <f t="shared" si="10"/>
        <v>DSE3</v>
      </c>
      <c r="B130" s="32" t="s">
        <v>729</v>
      </c>
      <c r="C130" s="5" t="s">
        <v>1863</v>
      </c>
      <c r="D130" s="32" t="s">
        <v>150</v>
      </c>
      <c r="E130" s="32" t="s">
        <v>730</v>
      </c>
      <c r="F130" s="32">
        <v>50</v>
      </c>
      <c r="G130" s="13">
        <v>3</v>
      </c>
      <c r="H130" s="32" t="s">
        <v>200</v>
      </c>
      <c r="I130" s="32" t="s">
        <v>692</v>
      </c>
      <c r="J130" s="32" t="s">
        <v>557</v>
      </c>
      <c r="K130" s="32"/>
      <c r="L130" s="32"/>
      <c r="M130" s="32">
        <v>1</v>
      </c>
      <c r="N130" s="32"/>
      <c r="O130" s="20" t="str">
        <f t="array" ref="O130">IF(ISBLANK(B130),"",INDEX(adapt!E$2:E$1000,MATCH(A130,IF(adapt!J$2:J$1000="yes",adapt!A$2:A$1000),0)))</f>
        <v>I feel like I could answer my child's questions about [his/her] status.</v>
      </c>
      <c r="P130" s="20" t="str">
        <f t="array" ref="P130">IF(ISBLANK(B130),"",INDEX(adapt!F$2:F$1000,MATCH(A130,IF(adapt!J$2:J$1000="yes",adapt!A$2:A$1000),0)))</f>
        <v>Ndinonzwa sekuti ndingakwanise kupindura mibvunzo yemwana wangu yose pamusoro pepaamire.</v>
      </c>
      <c r="Q130" s="30" t="str">
        <f t="shared" si="8"/>
        <v>yes</v>
      </c>
      <c r="R130" s="30" t="str">
        <f t="shared" si="9"/>
        <v>yes</v>
      </c>
      <c r="S130" s="29" t="str">
        <f t="shared" ref="S130:S193" si="11">IF(Q130="no",B130,O130)</f>
        <v>I feel like I could answer my child's questions about [his/her] status.</v>
      </c>
      <c r="T130" s="29" t="str">
        <f t="shared" ref="T130:T193" si="12">IF(R130="no",C130,P130)</f>
        <v>Ndinonzwa sekuti ndingakwanise kupindura mibvunzo yemwana wangu yose pamusoro pepaamire.</v>
      </c>
      <c r="U130" s="31" t="str">
        <f>IF(COUNTIFS(adapt!J:J,"yes",adapt!A:A,A130)&gt;1,"problem",IF(COUNTIFS(adapt!J:J,"yes",adapt!A:A,A130)=0,"","ok"))</f>
        <v>ok</v>
      </c>
    </row>
    <row r="131" spans="1:21" ht="112">
      <c r="A131" s="26" t="str">
        <f t="shared" si="10"/>
        <v>DSE4</v>
      </c>
      <c r="B131" s="32" t="s">
        <v>731</v>
      </c>
      <c r="C131" s="5" t="s">
        <v>1864</v>
      </c>
      <c r="D131" s="32" t="s">
        <v>150</v>
      </c>
      <c r="E131" s="32" t="s">
        <v>732</v>
      </c>
      <c r="F131" s="32" t="s">
        <v>733</v>
      </c>
      <c r="G131" s="13">
        <v>4</v>
      </c>
      <c r="H131" s="32" t="s">
        <v>200</v>
      </c>
      <c r="I131" s="32" t="s">
        <v>692</v>
      </c>
      <c r="J131" s="32" t="s">
        <v>557</v>
      </c>
      <c r="K131" s="32"/>
      <c r="L131" s="32"/>
      <c r="M131" s="32">
        <v>1</v>
      </c>
      <c r="N131" s="32" t="s">
        <v>734</v>
      </c>
      <c r="O131" s="20" t="str">
        <f t="array" ref="O131">IF(ISBLANK(B131),"",INDEX(adapt!E$2:E$1000,MATCH(A131,IF(adapt!J$2:J$1000="yes",adapt!A$2:A$1000),0)))</f>
        <v>I feel like I know enough about HIV to tell my child about [his/her] status.</v>
      </c>
      <c r="P131" s="20" t="str">
        <f t="array" ref="P131">IF(ISBLANK(B131),"",INDEX(adapt!F$2:F$1000,MATCH(A131,IF(adapt!J$2:J$1000="yes",adapt!A$2:A$1000),0)))</f>
        <v>Ndinonzwa sekuti ndine ruzivo rweHIV rwakakwana zvekuti ndinokwanisa kuudza mwana wangu nezvepaamire.</v>
      </c>
      <c r="Q131" s="30" t="str">
        <f t="shared" ref="Q131:Q194" si="13">IF($A131="","",IF(ISNA(O131),"no",IF(OR(O131=0,O131=""),"no","yes")))</f>
        <v>yes</v>
      </c>
      <c r="R131" s="30" t="str">
        <f t="shared" ref="R131:R194" si="14">IF($A131="","",IF(ISNA(P131),"no",IF(P131=0,"no","yes")))</f>
        <v>yes</v>
      </c>
      <c r="S131" s="29" t="str">
        <f t="shared" si="11"/>
        <v>I feel like I know enough about HIV to tell my child about [his/her] status.</v>
      </c>
      <c r="T131" s="29" t="str">
        <f t="shared" si="12"/>
        <v>Ndinonzwa sekuti ndine ruzivo rweHIV rwakakwana zvekuti ndinokwanisa kuudza mwana wangu nezvepaamire.</v>
      </c>
      <c r="U131" s="31" t="str">
        <f>IF(COUNTIFS(adapt!J:J,"yes",adapt!A:A,A131)&gt;1,"problem",IF(COUNTIFS(adapt!J:J,"yes",adapt!A:A,A131)=0,"","ok"))</f>
        <v>ok</v>
      </c>
    </row>
    <row r="132" spans="1:21" ht="42">
      <c r="A132" s="26" t="str">
        <f t="shared" si="10"/>
        <v>DSE5</v>
      </c>
      <c r="B132" s="32" t="s">
        <v>735</v>
      </c>
      <c r="C132" s="5" t="s">
        <v>1865</v>
      </c>
      <c r="D132" s="32" t="s">
        <v>150</v>
      </c>
      <c r="E132" s="32" t="s">
        <v>736</v>
      </c>
      <c r="F132" s="32">
        <v>50</v>
      </c>
      <c r="G132" s="13">
        <v>5</v>
      </c>
      <c r="H132" s="32" t="s">
        <v>200</v>
      </c>
      <c r="I132" s="32" t="s">
        <v>692</v>
      </c>
      <c r="J132" s="32" t="s">
        <v>557</v>
      </c>
      <c r="K132" s="32"/>
      <c r="L132" s="32"/>
      <c r="M132" s="32">
        <v>1</v>
      </c>
      <c r="N132" s="32"/>
      <c r="O132" s="20" t="str">
        <f t="array" ref="O132">IF(ISBLANK(B132),"",INDEX(adapt!E$2:E$1000,MATCH(A132,IF(adapt!J$2:J$1000="yes",adapt!A$2:A$1000),0)))</f>
        <v>I feel like I could handle my child's reaction to learning about [his/her] status.</v>
      </c>
      <c r="P132" s="20" t="str">
        <f t="array" ref="P132">IF(ISBLANK(B132),"",INDEX(adapt!F$2:F$1000,MATCH(A132,IF(adapt!J$2:J$1000="yes",adapt!A$2:A$1000),0)))</f>
        <v>M6. Ndinonzwa sekuti ndingazive zvekuita pane zvinozoitwa nemwana wangu nekuda kwekuziva paamire.</v>
      </c>
      <c r="Q132" s="30" t="str">
        <f t="shared" si="13"/>
        <v>yes</v>
      </c>
      <c r="R132" s="30" t="str">
        <f t="shared" si="14"/>
        <v>yes</v>
      </c>
      <c r="S132" s="29" t="str">
        <f t="shared" si="11"/>
        <v>I feel like I could handle my child's reaction to learning about [his/her] status.</v>
      </c>
      <c r="T132" s="29" t="str">
        <f t="shared" si="12"/>
        <v>M6. Ndinonzwa sekuti ndingazive zvekuita pane zvinozoitwa nemwana wangu nekuda kwekuziva paamire.</v>
      </c>
      <c r="U132" s="31" t="str">
        <f>IF(COUNTIFS(adapt!J:J,"yes",adapt!A:A,A132)&gt;1,"problem",IF(COUNTIFS(adapt!J:J,"yes",adapt!A:A,A132)=0,"","ok"))</f>
        <v>ok</v>
      </c>
    </row>
    <row r="133" spans="1:21" ht="42">
      <c r="A133" s="26" t="str">
        <f t="shared" si="10"/>
        <v>DSE6</v>
      </c>
      <c r="B133" s="32" t="s">
        <v>737</v>
      </c>
      <c r="C133" s="5" t="s">
        <v>1866</v>
      </c>
      <c r="D133" s="32" t="s">
        <v>150</v>
      </c>
      <c r="E133" s="32" t="s">
        <v>736</v>
      </c>
      <c r="F133" s="32">
        <v>50</v>
      </c>
      <c r="G133" s="13">
        <v>6</v>
      </c>
      <c r="H133" s="32" t="s">
        <v>200</v>
      </c>
      <c r="I133" s="32" t="s">
        <v>692</v>
      </c>
      <c r="J133" s="32" t="s">
        <v>557</v>
      </c>
      <c r="K133" s="32"/>
      <c r="L133" s="32"/>
      <c r="M133" s="32">
        <v>1</v>
      </c>
      <c r="N133" s="32"/>
      <c r="O133" s="20" t="str">
        <f t="array" ref="O133">IF(ISBLANK(B133),"",INDEX(adapt!E$2:E$1000,MATCH(A133,IF(adapt!J$2:J$1000="yes",adapt!A$2:A$1000),0)))</f>
        <v>I feel like I could offer my child the emotional support that [he/she] needs after learning about [his/her] status.</v>
      </c>
      <c r="P133" s="20" t="str">
        <f t="array" ref="P133">IF(ISBLANK(B133),"",INDEX(adapt!F$2:F$1000,MATCH(A133,IF(adapt!J$2:J$1000="yes",adapt!A$2:A$1000),0)))</f>
        <v>Ndinonzwa sekuti ndingakwanise kupa mwana wangu rutsigiro rwaangade pamanzwiro aanoita mumoyo make mushure mekuziva paamire.</v>
      </c>
      <c r="Q133" s="30" t="str">
        <f t="shared" si="13"/>
        <v>yes</v>
      </c>
      <c r="R133" s="30" t="str">
        <f t="shared" si="14"/>
        <v>yes</v>
      </c>
      <c r="S133" s="29" t="str">
        <f t="shared" si="11"/>
        <v>I feel like I could offer my child the emotional support that [he/she] needs after learning about [his/her] status.</v>
      </c>
      <c r="T133" s="29" t="str">
        <f t="shared" si="12"/>
        <v>Ndinonzwa sekuti ndingakwanise kupa mwana wangu rutsigiro rwaangade pamanzwiro aanoita mumoyo make mushure mekuziva paamire.</v>
      </c>
      <c r="U133" s="31" t="str">
        <f>IF(COUNTIFS(adapt!J:J,"yes",adapt!A:A,A133)&gt;1,"problem",IF(COUNTIFS(adapt!J:J,"yes",adapt!A:A,A133)=0,"","ok"))</f>
        <v>ok</v>
      </c>
    </row>
    <row r="134" spans="1:21" ht="42">
      <c r="A134" s="26" t="str">
        <f t="shared" si="10"/>
        <v>DSE7</v>
      </c>
      <c r="B134" s="32" t="s">
        <v>738</v>
      </c>
      <c r="C134" s="5" t="s">
        <v>1867</v>
      </c>
      <c r="D134" s="32" t="s">
        <v>150</v>
      </c>
      <c r="E134" s="32" t="s">
        <v>736</v>
      </c>
      <c r="F134" s="32">
        <v>50</v>
      </c>
      <c r="G134" s="13">
        <v>7</v>
      </c>
      <c r="H134" s="32" t="s">
        <v>200</v>
      </c>
      <c r="I134" s="32" t="s">
        <v>692</v>
      </c>
      <c r="J134" s="32" t="s">
        <v>557</v>
      </c>
      <c r="K134" s="32"/>
      <c r="L134" s="32"/>
      <c r="M134" s="32">
        <v>1</v>
      </c>
      <c r="N134" s="32"/>
      <c r="O134" s="20">
        <f t="array" ref="O134">IF(ISBLANK(B134),"",INDEX(adapt!E$2:E$1000,MATCH(A134,IF(adapt!J$2:J$1000="yes",adapt!A$2:A$1000),0)))</f>
        <v>0</v>
      </c>
      <c r="P134" s="20">
        <f t="array" ref="P134">IF(ISBLANK(B134),"",INDEX(adapt!F$2:F$1000,MATCH(A134,IF(adapt!J$2:J$1000="yes",adapt!A$2:A$1000),0)))</f>
        <v>0</v>
      </c>
      <c r="Q134" s="30" t="str">
        <f t="shared" si="13"/>
        <v>no</v>
      </c>
      <c r="R134" s="30" t="str">
        <f t="shared" si="14"/>
        <v>no</v>
      </c>
      <c r="S134" s="29" t="str">
        <f t="shared" si="11"/>
        <v>I feel like I could help find my child additional support from others if needed.</v>
      </c>
      <c r="T134" s="29" t="str">
        <f t="shared" si="12"/>
        <v>Ndinonzwa sekuti ndingwakwanise kubatsira mwana wangu kuwana rumwe rutsigiro kubva kune vamwewo vanhu kana ruchidiwa.</v>
      </c>
      <c r="U134" s="31" t="str">
        <f>IF(COUNTIFS(adapt!J:J,"yes",adapt!A:A,A134)&gt;1,"problem",IF(COUNTIFS(adapt!J:J,"yes",adapt!A:A,A134)=0,"","ok"))</f>
        <v>ok</v>
      </c>
    </row>
    <row r="135" spans="1:21" ht="70">
      <c r="A135" s="26" t="str">
        <f t="shared" ref="A135:A200" si="15">CONCATENATE(D135,G135)</f>
        <v>PATCSE.R_i1</v>
      </c>
      <c r="B135" s="32" t="s">
        <v>739</v>
      </c>
      <c r="C135" s="5" t="s">
        <v>1868</v>
      </c>
      <c r="D135" s="32" t="s">
        <v>2905</v>
      </c>
      <c r="E135" s="32"/>
      <c r="F135" s="32"/>
      <c r="G135" s="13" t="s">
        <v>556</v>
      </c>
      <c r="H135" s="32"/>
      <c r="I135" s="32"/>
      <c r="J135" s="32"/>
      <c r="K135" s="32"/>
      <c r="L135" s="32"/>
      <c r="M135" s="32">
        <v>1</v>
      </c>
      <c r="N135" s="32" t="s">
        <v>740</v>
      </c>
      <c r="O135" s="20" t="e">
        <f t="array" ref="O135">IF(ISBLANK(B135),"",INDEX(adapt!E$2:E$1000,MATCH(A135,IF(adapt!J$2:J$1000="yes",adapt!A$2:A$1000),0)))</f>
        <v>#N/A</v>
      </c>
      <c r="P135" s="20" t="e">
        <f t="array" ref="P135">IF(ISBLANK(B135),"",INDEX(adapt!F$2:F$1000,MATCH(A135,IF(adapt!J$2:J$1000="yes",adapt!A$2:A$1000),0)))</f>
        <v>#N/A</v>
      </c>
      <c r="Q135" s="30" t="str">
        <f t="shared" si="13"/>
        <v>no</v>
      </c>
      <c r="R135" s="30" t="str">
        <f t="shared" si="14"/>
        <v>no</v>
      </c>
      <c r="S135" s="29" t="str">
        <f t="shared" si="11"/>
        <v>Talking with your children about sensitive issues like HIV and sex can be very difficult. I'd like to know what you think. Please tell me how much you agree or disagree with each statement.</v>
      </c>
      <c r="T135" s="29" t="str">
        <f t="shared" si="12"/>
        <v>Kutaura nevana nyaya dzinobata-bata dzakaita seHIV nebonde kunogona kunetsa chaizvo. Ndiri kuda kuziva zvamunofunga. Ndapota ndiudzeiwo kuti munobvumirana kana kuti hamubvumirani zvakadii nemumwe nemumwe wemitsara inotevera.</v>
      </c>
      <c r="U135" s="31" t="str">
        <f>IF(COUNTIFS(adapt!J:J,"yes",adapt!A:A,A135)&gt;1,"problem",IF(COUNTIFS(adapt!J:J,"yes",adapt!A:A,A135)=0,"","ok"))</f>
        <v/>
      </c>
    </row>
    <row r="136" spans="1:21" ht="42">
      <c r="A136" s="26" t="str">
        <f t="shared" si="15"/>
        <v>PATCSE.R3</v>
      </c>
      <c r="B136" s="32" t="s">
        <v>741</v>
      </c>
      <c r="C136" s="5" t="s">
        <v>1869</v>
      </c>
      <c r="D136" s="32" t="s">
        <v>2905</v>
      </c>
      <c r="E136" s="32" t="s">
        <v>742</v>
      </c>
      <c r="F136" s="32">
        <v>3</v>
      </c>
      <c r="G136" s="13">
        <v>3</v>
      </c>
      <c r="H136" s="32" t="s">
        <v>200</v>
      </c>
      <c r="I136" s="32" t="s">
        <v>557</v>
      </c>
      <c r="J136" s="32" t="s">
        <v>557</v>
      </c>
      <c r="K136" s="32"/>
      <c r="L136" s="32"/>
      <c r="M136" s="32">
        <v>1</v>
      </c>
      <c r="N136" s="32" t="s">
        <v>743</v>
      </c>
      <c r="O136" s="20" t="e">
        <f t="array" ref="O136">IF(ISBLANK(B136),"",INDEX(adapt!E$2:E$1000,MATCH(A136,IF(adapt!J$2:J$1000="yes",adapt!A$2:A$1000),0)))</f>
        <v>#N/A</v>
      </c>
      <c r="P136" s="20" t="e">
        <f t="array" ref="P136">IF(ISBLANK(B136),"",INDEX(adapt!F$2:F$1000,MATCH(A136,IF(adapt!J$2:J$1000="yes",adapt!A$2:A$1000),0)))</f>
        <v>#N/A</v>
      </c>
      <c r="Q136" s="30" t="str">
        <f t="shared" si="13"/>
        <v>no</v>
      </c>
      <c r="R136" s="30" t="str">
        <f t="shared" si="14"/>
        <v>no</v>
      </c>
      <c r="S136" s="29" t="str">
        <f t="shared" si="11"/>
        <v>It is mainly my responsibility for teaching my child about sex when I think [he/she] is ready.</v>
      </c>
      <c r="T136" s="29" t="str">
        <f t="shared" si="12"/>
        <v>Ibasa rangu ini kunyanya, kudzidzisa mwana wangu zvepabonde pandinofunga kuti ava kukwanisa kuzvinzwisisa.</v>
      </c>
      <c r="U136" s="31" t="str">
        <f>IF(COUNTIFS(adapt!J:J,"yes",adapt!A:A,A136)&gt;1,"problem",IF(COUNTIFS(adapt!J:J,"yes",adapt!A:A,A136)=0,"","ok"))</f>
        <v/>
      </c>
    </row>
    <row r="137" spans="1:21" ht="42">
      <c r="A137" s="26" t="str">
        <f t="shared" si="15"/>
        <v>PATCSE.R4</v>
      </c>
      <c r="B137" s="32" t="s">
        <v>744</v>
      </c>
      <c r="C137" s="5" t="s">
        <v>1870</v>
      </c>
      <c r="D137" s="32" t="s">
        <v>2905</v>
      </c>
      <c r="E137" s="32" t="s">
        <v>742</v>
      </c>
      <c r="F137" s="32">
        <v>3</v>
      </c>
      <c r="G137" s="13">
        <v>4</v>
      </c>
      <c r="H137" s="32" t="s">
        <v>200</v>
      </c>
      <c r="I137" s="32" t="s">
        <v>557</v>
      </c>
      <c r="J137" s="32" t="s">
        <v>557</v>
      </c>
      <c r="K137" s="32"/>
      <c r="L137" s="32"/>
      <c r="M137" s="32">
        <v>1</v>
      </c>
      <c r="N137" s="32" t="s">
        <v>745</v>
      </c>
      <c r="O137" s="20" t="e">
        <f t="array" ref="O137">IF(ISBLANK(B137),"",INDEX(adapt!E$2:E$1000,MATCH(A137,IF(adapt!J$2:J$1000="yes",adapt!A$2:A$1000),0)))</f>
        <v>#N/A</v>
      </c>
      <c r="P137" s="20" t="e">
        <f t="array" ref="P137">IF(ISBLANK(B137),"",INDEX(adapt!F$2:F$1000,MATCH(A137,IF(adapt!J$2:J$1000="yes",adapt!A$2:A$1000),0)))</f>
        <v>#N/A</v>
      </c>
      <c r="Q137" s="30" t="str">
        <f t="shared" si="13"/>
        <v>no</v>
      </c>
      <c r="R137" s="30" t="str">
        <f t="shared" si="14"/>
        <v>no</v>
      </c>
      <c r="S137" s="29" t="str">
        <f t="shared" si="11"/>
        <v>I would be very comfortable talking with my child about sex.</v>
      </c>
      <c r="T137" s="29" t="str">
        <f t="shared" si="12"/>
        <v>Ndingasununguke zvakanyanya kutaura nemwana wangu pamusoro pebonde.</v>
      </c>
      <c r="U137" s="31" t="str">
        <f>IF(COUNTIFS(adapt!J:J,"yes",adapt!A:A,A137)&gt;1,"problem",IF(COUNTIFS(adapt!J:J,"yes",adapt!A:A,A137)=0,"","ok"))</f>
        <v/>
      </c>
    </row>
    <row r="138" spans="1:21" ht="28">
      <c r="A138" s="26" t="str">
        <f t="shared" si="15"/>
        <v>PATCSE.R5</v>
      </c>
      <c r="B138" s="32" t="s">
        <v>746</v>
      </c>
      <c r="C138" s="5" t="s">
        <v>1871</v>
      </c>
      <c r="D138" s="32" t="s">
        <v>2905</v>
      </c>
      <c r="E138" s="32" t="s">
        <v>742</v>
      </c>
      <c r="F138" s="32">
        <v>3</v>
      </c>
      <c r="G138" s="13">
        <v>5</v>
      </c>
      <c r="H138" s="32" t="s">
        <v>200</v>
      </c>
      <c r="I138" s="32" t="s">
        <v>557</v>
      </c>
      <c r="J138" s="32" t="s">
        <v>557</v>
      </c>
      <c r="K138" s="32"/>
      <c r="L138" s="32"/>
      <c r="M138" s="32">
        <v>1</v>
      </c>
      <c r="N138" s="32" t="s">
        <v>747</v>
      </c>
      <c r="O138" s="20" t="e">
        <f t="array" ref="O138">IF(ISBLANK(B138),"",INDEX(adapt!E$2:E$1000,MATCH(A138,IF(adapt!J$2:J$1000="yes",adapt!A$2:A$1000),0)))</f>
        <v>#N/A</v>
      </c>
      <c r="P138" s="20" t="e">
        <f t="array" ref="P138">IF(ISBLANK(B138),"",INDEX(adapt!F$2:F$1000,MATCH(A138,IF(adapt!J$2:J$1000="yes",adapt!A$2:A$1000),0)))</f>
        <v>#N/A</v>
      </c>
      <c r="Q138" s="30" t="str">
        <f t="shared" si="13"/>
        <v>no</v>
      </c>
      <c r="R138" s="30" t="str">
        <f t="shared" si="14"/>
        <v>no</v>
      </c>
      <c r="S138" s="29" t="str">
        <f t="shared" si="11"/>
        <v>I feel like I know enough to discuss matters of sex with my child.</v>
      </c>
      <c r="T138" s="29" t="str">
        <f t="shared" si="12"/>
        <v>Ndinonzwa sekuti ndine ruzivo rwakakwana zvekuti ndingakurukure nemwana wangu nyaya dzebonde.</v>
      </c>
      <c r="U138" s="31" t="str">
        <f>IF(COUNTIFS(adapt!J:J,"yes",adapt!A:A,A138)&gt;1,"problem",IF(COUNTIFS(adapt!J:J,"yes",adapt!A:A,A138)=0,"","ok"))</f>
        <v/>
      </c>
    </row>
    <row r="139" spans="1:21" ht="28">
      <c r="A139" s="26" t="str">
        <f t="shared" si="15"/>
        <v>PATCSE.R7</v>
      </c>
      <c r="B139" s="32" t="s">
        <v>748</v>
      </c>
      <c r="C139" s="5" t="s">
        <v>1872</v>
      </c>
      <c r="D139" s="32" t="s">
        <v>2905</v>
      </c>
      <c r="E139" s="32" t="s">
        <v>742</v>
      </c>
      <c r="F139" s="32">
        <v>3</v>
      </c>
      <c r="G139" s="13">
        <v>7</v>
      </c>
      <c r="H139" s="32" t="s">
        <v>200</v>
      </c>
      <c r="I139" s="32" t="s">
        <v>557</v>
      </c>
      <c r="J139" s="32" t="s">
        <v>557</v>
      </c>
      <c r="K139" s="32"/>
      <c r="L139" s="32"/>
      <c r="M139" s="32">
        <v>1</v>
      </c>
      <c r="N139" s="32" t="s">
        <v>749</v>
      </c>
      <c r="O139" s="20" t="e">
        <f t="array" ref="O139">IF(ISBLANK(B139),"",INDEX(adapt!E$2:E$1000,MATCH(A139,IF(adapt!J$2:J$1000="yes",adapt!A$2:A$1000),0)))</f>
        <v>#N/A</v>
      </c>
      <c r="P139" s="20" t="e">
        <f t="array" ref="P139">IF(ISBLANK(B139),"",INDEX(adapt!F$2:F$1000,MATCH(A139,IF(adapt!J$2:J$1000="yes",adapt!A$2:A$1000),0)))</f>
        <v>#N/A</v>
      </c>
      <c r="Q139" s="30" t="str">
        <f t="shared" si="13"/>
        <v>no</v>
      </c>
      <c r="R139" s="30" t="str">
        <f t="shared" si="14"/>
        <v>no</v>
      </c>
      <c r="S139" s="29" t="str">
        <f t="shared" si="11"/>
        <v>I feel like I know how to start a conversation about sex with my child.</v>
      </c>
      <c r="T139" s="29" t="str">
        <f t="shared" si="12"/>
        <v>Ndinonzwa sekuti ndinoziva kuti ndingatange sei hurukuro pamusoro pebonde nemwana wangu.</v>
      </c>
      <c r="U139" s="31" t="str">
        <f>IF(COUNTIFS(adapt!J:J,"yes",adapt!A:A,A139)&gt;1,"problem",IF(COUNTIFS(adapt!J:J,"yes",adapt!A:A,A139)=0,"","ok"))</f>
        <v/>
      </c>
    </row>
    <row r="140" spans="1:21" ht="70">
      <c r="A140" s="26" t="str">
        <f t="shared" si="15"/>
        <v>HIV_i1</v>
      </c>
      <c r="B140" s="32" t="s">
        <v>1586</v>
      </c>
      <c r="C140" s="5" t="s">
        <v>1896</v>
      </c>
      <c r="D140" s="32" t="s">
        <v>117</v>
      </c>
      <c r="E140" s="32"/>
      <c r="F140" s="32"/>
      <c r="G140" s="13" t="s">
        <v>556</v>
      </c>
      <c r="H140" s="32"/>
      <c r="I140" s="32"/>
      <c r="J140" s="32"/>
      <c r="K140" s="32"/>
      <c r="L140" s="32"/>
      <c r="M140" s="32">
        <v>1</v>
      </c>
      <c r="N140" s="32"/>
      <c r="O140" s="20" t="str">
        <f t="array" ref="O140">IF(ISBLANK(B140),"",INDEX(adapt!E$2:E$1000,MATCH(A140,IF(adapt!J$2:J$1000="yes",adapt!A$2:A$1000),0)))</f>
        <v>Now I'd like to ask you about your health and well-being. I'd like to remind you that your name is not linked to this information in my machine [computer/tablet], so you can speak freely.`</v>
      </c>
      <c r="P140" s="20" t="str">
        <f t="array" ref="P140">IF(ISBLANK(B140),"",INDEX(adapt!F$2:F$1000,MATCH(A140,IF(adapt!J$2:J$1000="yes",adapt!A$2:A$1000),0)))</f>
        <v>Iye zvino, ndiri kuda kukubvunzai mibvunzo pamusoro peutano hwenyu nemararamiro amuri kuita. Ndiri kuda kukuyeuchidzai kuti zita renyu harinanganidzwi nezviri mumuchina [kombiyuta/tabhureti] wangu saka munokwanisa kutaura makasununguka.</v>
      </c>
      <c r="Q140" s="30" t="str">
        <f t="shared" si="13"/>
        <v>yes</v>
      </c>
      <c r="R140" s="30" t="str">
        <f t="shared" si="14"/>
        <v>yes</v>
      </c>
      <c r="S140" s="29" t="str">
        <f t="shared" si="11"/>
        <v>Now I'd like to ask you about your health and well-being. I'd like to remind you that your name is not linked to this information in my machine [computer/tablet], so you can speak freely.`</v>
      </c>
      <c r="T140" s="29" t="str">
        <f t="shared" si="12"/>
        <v>Iye zvino, ndiri kuda kukubvunzai mibvunzo pamusoro peutano hwenyu nemararamiro amuri kuita. Ndiri kuda kukuyeuchidzai kuti zita renyu harinanganidzwi nezviri mumuchina [kombiyuta/tabhureti] wangu saka munokwanisa kutaura makasununguka.</v>
      </c>
      <c r="U140" s="31" t="str">
        <f>IF(COUNTIFS(adapt!J:J,"yes",adapt!A:A,A140)&gt;1,"problem",IF(COUNTIFS(adapt!J:J,"yes",adapt!A:A,A140)=0,"","ok"))</f>
        <v>ok</v>
      </c>
    </row>
    <row r="141" spans="1:21" ht="56">
      <c r="A141" s="26" t="str">
        <f t="shared" ref="A141" si="16">CONCATENATE(D141,G141)</f>
        <v>HIV_i2</v>
      </c>
      <c r="B141" s="32" t="s">
        <v>1587</v>
      </c>
      <c r="C141" s="5" t="s">
        <v>1895</v>
      </c>
      <c r="D141" s="32" t="s">
        <v>117</v>
      </c>
      <c r="E141" s="32"/>
      <c r="F141" s="32"/>
      <c r="G141" s="13" t="s">
        <v>558</v>
      </c>
      <c r="H141" s="32"/>
      <c r="I141" s="32"/>
      <c r="J141" s="32"/>
      <c r="K141" s="32"/>
      <c r="L141" s="32"/>
      <c r="M141" s="32">
        <v>1</v>
      </c>
      <c r="N141" s="32"/>
      <c r="O141" s="20">
        <f t="array" ref="O141">IF(ISBLANK(B141),"",INDEX(adapt!E$2:E$1000,MATCH(A141,IF(adapt!J$2:J$1000="yes",adapt!A$2:A$1000),0)))</f>
        <v>0</v>
      </c>
      <c r="P141" s="20">
        <f t="array" ref="P141">IF(ISBLANK(B141),"",INDEX(adapt!F$2:F$1000,MATCH(A141,IF(adapt!J$2:J$1000="yes",adapt!A$2:A$1000),0)))</f>
        <v>0</v>
      </c>
      <c r="Q141" s="30" t="str">
        <f t="shared" si="13"/>
        <v>no</v>
      </c>
      <c r="R141" s="30" t="str">
        <f t="shared" si="14"/>
        <v>no</v>
      </c>
      <c r="S141" s="29" t="str">
        <f t="shared" si="11"/>
        <v xml:space="preserve">However, you don't have to answer any question that makes you unconfortable. You can ask me to skip any questions. </v>
      </c>
      <c r="T141" s="29" t="str">
        <f t="shared" si="12"/>
        <v>Zvichakadaro, hamusungirwi kupindura mubvunzo upi zvawo unoita kuti musanzwe zvakanaka. Munokwanisa kundiudza kuti hamukwanisi kupindura mimwe mibvunzo, ndoenda pane inotevera.</v>
      </c>
      <c r="U141" s="31" t="str">
        <f>IF(COUNTIFS(adapt!J:J,"yes",adapt!A:A,A141)&gt;1,"problem",IF(COUNTIFS(adapt!J:J,"yes",adapt!A:A,A141)=0,"","ok"))</f>
        <v>ok</v>
      </c>
    </row>
    <row r="142" spans="1:21" ht="56">
      <c r="A142" s="26" t="str">
        <f t="shared" si="15"/>
        <v>HIV1</v>
      </c>
      <c r="B142" s="32" t="s">
        <v>750</v>
      </c>
      <c r="C142" s="5" t="s">
        <v>1873</v>
      </c>
      <c r="D142" s="32" t="s">
        <v>117</v>
      </c>
      <c r="E142" s="32"/>
      <c r="F142" s="32"/>
      <c r="G142" s="13">
        <v>1</v>
      </c>
      <c r="H142" s="32" t="s">
        <v>205</v>
      </c>
      <c r="I142" s="32" t="s">
        <v>557</v>
      </c>
      <c r="J142" s="32" t="s">
        <v>557</v>
      </c>
      <c r="K142" s="32"/>
      <c r="L142" s="32"/>
      <c r="M142" s="32">
        <v>1</v>
      </c>
      <c r="N142" s="32"/>
      <c r="O142" s="20">
        <f t="array" ref="O142">IF(ISBLANK(B142),"",INDEX(adapt!E$2:E$1000,MATCH(A142,IF(adapt!J$2:J$1000="yes",adapt!A$2:A$1000),0)))</f>
        <v>0</v>
      </c>
      <c r="P142" s="20">
        <f t="array" ref="P142">IF(ISBLANK(B142),"",INDEX(adapt!F$2:F$1000,MATCH(A142,IF(adapt!J$2:J$1000="yes",adapt!A$2:A$1000),0)))</f>
        <v>0</v>
      </c>
      <c r="Q142" s="30" t="str">
        <f t="shared" si="13"/>
        <v>no</v>
      </c>
      <c r="R142" s="30" t="str">
        <f t="shared" si="14"/>
        <v>no</v>
      </c>
      <c r="S142" s="29" t="str">
        <f t="shared" si="11"/>
        <v xml:space="preserve">I'm going to start by asking you if you've ever been tested for HIV, if you know the result, and if you would be willing to tell me the result. Is it ok for me to ask these questions? </v>
      </c>
      <c r="T142" s="29" t="str">
        <f t="shared" si="12"/>
        <v xml:space="preserve">Ndichatanga nekukubvunzai kuti makamboongororwa HIV here, munoziva zvakabuda paongororo here, uye munoda here kundiudza zvakabuda. Zvinoita here kuti ndibvunze mibvunzo iyi? </v>
      </c>
      <c r="U142" s="31" t="str">
        <f>IF(COUNTIFS(adapt!J:J,"yes",adapt!A:A,A142)&gt;1,"problem",IF(COUNTIFS(adapt!J:J,"yes",adapt!A:A,A142)=0,"","ok"))</f>
        <v>ok</v>
      </c>
    </row>
    <row r="143" spans="1:21" ht="28">
      <c r="A143" s="26" t="str">
        <f t="shared" si="15"/>
        <v>HIV2</v>
      </c>
      <c r="B143" s="32" t="s">
        <v>751</v>
      </c>
      <c r="C143" s="5" t="s">
        <v>1874</v>
      </c>
      <c r="D143" s="32" t="s">
        <v>117</v>
      </c>
      <c r="E143" s="32" t="s">
        <v>752</v>
      </c>
      <c r="F143" s="32">
        <v>52</v>
      </c>
      <c r="G143" s="13">
        <v>2</v>
      </c>
      <c r="H143" s="32" t="s">
        <v>204</v>
      </c>
      <c r="I143" s="32" t="s">
        <v>557</v>
      </c>
      <c r="J143" s="32" t="s">
        <v>557</v>
      </c>
      <c r="K143" s="32"/>
      <c r="L143" s="32"/>
      <c r="M143" s="32">
        <v>1</v>
      </c>
      <c r="N143" s="32"/>
      <c r="O143" s="20">
        <f t="array" ref="O143">IF(ISBLANK(B143),"",INDEX(adapt!E$2:E$1000,MATCH(A143,IF(adapt!J$2:J$1000="yes",adapt!A$2:A$1000),0)))</f>
        <v>0</v>
      </c>
      <c r="P143" s="20">
        <f t="array" ref="P143">IF(ISBLANK(B143),"",INDEX(adapt!F$2:F$1000,MATCH(A143,IF(adapt!J$2:J$1000="yes",adapt!A$2:A$1000),0)))</f>
        <v>0</v>
      </c>
      <c r="Q143" s="30" t="str">
        <f t="shared" si="13"/>
        <v>no</v>
      </c>
      <c r="R143" s="30" t="str">
        <f t="shared" si="14"/>
        <v>no</v>
      </c>
      <c r="S143" s="29" t="str">
        <f t="shared" si="11"/>
        <v>Have you ever been tested for HIV?</v>
      </c>
      <c r="T143" s="29" t="str">
        <f t="shared" si="12"/>
        <v>Makamboongororwa HIV here?</v>
      </c>
      <c r="U143" s="31" t="str">
        <f>IF(COUNTIFS(adapt!J:J,"yes",adapt!A:A,A143)&gt;1,"problem",IF(COUNTIFS(adapt!J:J,"yes",adapt!A:A,A143)=0,"","ok"))</f>
        <v>ok</v>
      </c>
    </row>
    <row r="144" spans="1:21" ht="28">
      <c r="A144" s="26" t="str">
        <f t="shared" si="15"/>
        <v>HIV3</v>
      </c>
      <c r="B144" s="32" t="s">
        <v>753</v>
      </c>
      <c r="C144" s="5" t="s">
        <v>1875</v>
      </c>
      <c r="D144" s="32" t="s">
        <v>117</v>
      </c>
      <c r="E144" s="32" t="s">
        <v>752</v>
      </c>
      <c r="F144" s="32">
        <v>52</v>
      </c>
      <c r="G144" s="13">
        <v>3</v>
      </c>
      <c r="H144" s="32" t="s">
        <v>204</v>
      </c>
      <c r="I144" s="32" t="s">
        <v>557</v>
      </c>
      <c r="J144" s="32" t="s">
        <v>557</v>
      </c>
      <c r="K144" s="32"/>
      <c r="L144" s="32"/>
      <c r="M144" s="32">
        <v>1</v>
      </c>
      <c r="N144" s="32"/>
      <c r="O144" s="20">
        <f t="array" ref="O144">IF(ISBLANK(B144),"",INDEX(adapt!E$2:E$1000,MATCH(A144,IF(adapt!J$2:J$1000="yes",adapt!A$2:A$1000),0)))</f>
        <v>0</v>
      </c>
      <c r="P144" s="20">
        <f t="array" ref="P144">IF(ISBLANK(B144),"",INDEX(adapt!F$2:F$1000,MATCH(A144,IF(adapt!J$2:J$1000="yes",adapt!A$2:A$1000),0)))</f>
        <v>0</v>
      </c>
      <c r="Q144" s="30" t="str">
        <f t="shared" si="13"/>
        <v>no</v>
      </c>
      <c r="R144" s="30" t="str">
        <f t="shared" si="14"/>
        <v>no</v>
      </c>
      <c r="S144" s="29" t="str">
        <f t="shared" si="11"/>
        <v>Did you receive the results?</v>
      </c>
      <c r="T144" s="29" t="str">
        <f t="shared" si="12"/>
        <v>Makaudzwa zvakabuda paongororo (maresults) here?</v>
      </c>
      <c r="U144" s="31" t="str">
        <f>IF(COUNTIFS(adapt!J:J,"yes",adapt!A:A,A144)&gt;1,"problem",IF(COUNTIFS(adapt!J:J,"yes",adapt!A:A,A144)=0,"","ok"))</f>
        <v>ok</v>
      </c>
    </row>
    <row r="145" spans="1:21" ht="28">
      <c r="A145" s="26" t="str">
        <f t="shared" si="15"/>
        <v>HIV4</v>
      </c>
      <c r="B145" s="32" t="s">
        <v>754</v>
      </c>
      <c r="C145" s="5" t="s">
        <v>1876</v>
      </c>
      <c r="D145" s="32" t="s">
        <v>117</v>
      </c>
      <c r="E145" s="32" t="s">
        <v>752</v>
      </c>
      <c r="F145" s="32">
        <v>52</v>
      </c>
      <c r="G145" s="13">
        <v>4</v>
      </c>
      <c r="H145" s="32" t="s">
        <v>206</v>
      </c>
      <c r="I145" s="32" t="s">
        <v>557</v>
      </c>
      <c r="J145" s="32" t="s">
        <v>557</v>
      </c>
      <c r="K145" s="32"/>
      <c r="L145" s="32"/>
      <c r="M145" s="32">
        <v>1</v>
      </c>
      <c r="N145" s="32"/>
      <c r="O145" s="20" t="str">
        <f t="array" ref="O145">IF(ISBLANK(B145),"",INDEX(adapt!E$2:E$1000,MATCH(A145,IF(adapt!J$2:J$1000="yes",adapt!A$2:A$1000),0)))</f>
        <v>What was the most recent HIV test result?</v>
      </c>
      <c r="P145" s="20" t="str">
        <f t="array" ref="P145">IF(ISBLANK(B145),"",INDEX(adapt!F$2:F$1000,MATCH(A145,IF(adapt!J$2:J$1000="yes",adapt!A$2:A$1000),0)))</f>
        <v>Zvakabuda muongororo yeHIV yamakapedzisira kuitwa zvainge zvakamira sei?</v>
      </c>
      <c r="Q145" s="30" t="str">
        <f t="shared" si="13"/>
        <v>yes</v>
      </c>
      <c r="R145" s="30" t="str">
        <f t="shared" si="14"/>
        <v>yes</v>
      </c>
      <c r="S145" s="29" t="str">
        <f t="shared" si="11"/>
        <v>What was the most recent HIV test result?</v>
      </c>
      <c r="T145" s="29" t="str">
        <f t="shared" si="12"/>
        <v>Zvakabuda muongororo yeHIV yamakapedzisira kuitwa zvainge zvakamira sei?</v>
      </c>
      <c r="U145" s="31" t="str">
        <f>IF(COUNTIFS(adapt!J:J,"yes",adapt!A:A,A145)&gt;1,"problem",IF(COUNTIFS(adapt!J:J,"yes",adapt!A:A,A145)=0,"","ok"))</f>
        <v>ok</v>
      </c>
    </row>
    <row r="146" spans="1:21" ht="42">
      <c r="A146" s="26" t="str">
        <f t="shared" si="15"/>
        <v>HIV5</v>
      </c>
      <c r="B146" s="32" t="s">
        <v>755</v>
      </c>
      <c r="C146" s="5" t="s">
        <v>1877</v>
      </c>
      <c r="D146" s="32" t="s">
        <v>117</v>
      </c>
      <c r="E146" s="32" t="s">
        <v>752</v>
      </c>
      <c r="F146" s="32">
        <v>52</v>
      </c>
      <c r="G146" s="13">
        <v>5</v>
      </c>
      <c r="H146" s="32" t="s">
        <v>204</v>
      </c>
      <c r="I146" s="32" t="s">
        <v>557</v>
      </c>
      <c r="J146" s="32" t="s">
        <v>274</v>
      </c>
      <c r="K146" s="32"/>
      <c r="L146" s="32"/>
      <c r="M146" s="32">
        <v>1</v>
      </c>
      <c r="N146" s="32" t="s">
        <v>756</v>
      </c>
      <c r="O146" s="20">
        <f t="array" ref="O146">IF(ISBLANK(B146),"",INDEX(adapt!E$2:E$1000,MATCH(A146,IF(adapt!J$2:J$1000="yes",adapt!A$2:A$1000),0)))</f>
        <v>0</v>
      </c>
      <c r="P146" s="20" t="str">
        <f t="array" ref="P146">IF(ISBLANK(B146),"",INDEX(adapt!F$2:F$1000,MATCH(A146,IF(adapt!J$2:J$1000="yes",adapt!A$2:A$1000),0)))</f>
        <v>Pane wemhuri yenyu [vana, murume/mukadzi, hanzvadzi, vakoma/vanin'ina, dzimwewo hama] vanoziva pamumire here?</v>
      </c>
      <c r="Q146" s="30" t="str">
        <f t="shared" si="13"/>
        <v>no</v>
      </c>
      <c r="R146" s="30" t="str">
        <f t="shared" si="14"/>
        <v>yes</v>
      </c>
      <c r="S146" s="29" t="str">
        <f t="shared" si="11"/>
        <v>Do any other family members know about your status?</v>
      </c>
      <c r="T146" s="29" t="str">
        <f t="shared" si="12"/>
        <v>Pane wemhuri yenyu [vana, murume/mukadzi, hanzvadzi, vakoma/vanin'ina, dzimwewo hama] vanoziva pamumire here?</v>
      </c>
      <c r="U146" s="31" t="str">
        <f>IF(COUNTIFS(adapt!J:J,"yes",adapt!A:A,A146)&gt;1,"problem",IF(COUNTIFS(adapt!J:J,"yes",adapt!A:A,A146)=0,"","ok"))</f>
        <v>ok</v>
      </c>
    </row>
    <row r="147" spans="1:21" ht="28">
      <c r="A147" s="26" t="str">
        <f t="shared" si="15"/>
        <v>HIV6</v>
      </c>
      <c r="B147" s="32" t="s">
        <v>757</v>
      </c>
      <c r="C147" s="5" t="s">
        <v>1878</v>
      </c>
      <c r="D147" s="32" t="s">
        <v>117</v>
      </c>
      <c r="E147" s="32" t="s">
        <v>752</v>
      </c>
      <c r="F147" s="32">
        <v>52</v>
      </c>
      <c r="G147" s="13">
        <v>6</v>
      </c>
      <c r="H147" s="32" t="s">
        <v>204</v>
      </c>
      <c r="I147" s="32" t="s">
        <v>557</v>
      </c>
      <c r="J147" s="32" t="s">
        <v>274</v>
      </c>
      <c r="K147" s="32"/>
      <c r="L147" s="32"/>
      <c r="M147" s="32">
        <v>1</v>
      </c>
      <c r="N147" s="32" t="s">
        <v>756</v>
      </c>
      <c r="O147" s="20">
        <f t="array" ref="O147">IF(ISBLANK(B147),"",INDEX(adapt!E$2:E$1000,MATCH(A147,IF(adapt!J$2:J$1000="yes",adapt!A$2:A$1000),0)))</f>
        <v>0</v>
      </c>
      <c r="P147" s="20" t="str">
        <f t="array" ref="P147">IF(ISBLANK(B147),"",INDEX(adapt!F$2:F$1000,MATCH(A147,IF(adapt!J$2:J$1000="yes",adapt!A$2:A$1000),0)))</f>
        <v>Kunze kwevashandi veutano, pane munhu asiri wemumhuri menyu anoziva pamumire here?</v>
      </c>
      <c r="Q147" s="30" t="str">
        <f t="shared" si="13"/>
        <v>no</v>
      </c>
      <c r="R147" s="30" t="str">
        <f t="shared" si="14"/>
        <v>yes</v>
      </c>
      <c r="S147" s="29" t="str">
        <f t="shared" si="11"/>
        <v>Aside from health workers, does anyone outside of your family know about your status?</v>
      </c>
      <c r="T147" s="29" t="str">
        <f t="shared" si="12"/>
        <v>Kunze kwevashandi veutano, pane munhu asiri wemumhuri menyu anoziva pamumire here?</v>
      </c>
      <c r="U147" s="31" t="str">
        <f>IF(COUNTIFS(adapt!J:J,"yes",adapt!A:A,A147)&gt;1,"problem",IF(COUNTIFS(adapt!J:J,"yes",adapt!A:A,A147)=0,"","ok"))</f>
        <v>ok</v>
      </c>
    </row>
    <row r="148" spans="1:21" ht="28">
      <c r="A148" s="26" t="str">
        <f t="shared" si="15"/>
        <v>HIV7</v>
      </c>
      <c r="B148" s="32" t="s">
        <v>758</v>
      </c>
      <c r="C148" s="5" t="s">
        <v>1879</v>
      </c>
      <c r="D148" s="32" t="s">
        <v>117</v>
      </c>
      <c r="E148" s="32" t="s">
        <v>752</v>
      </c>
      <c r="F148" s="32">
        <v>52</v>
      </c>
      <c r="G148" s="13">
        <v>7</v>
      </c>
      <c r="H148" s="32" t="s">
        <v>204</v>
      </c>
      <c r="I148" s="32" t="s">
        <v>557</v>
      </c>
      <c r="J148" s="32" t="s">
        <v>274</v>
      </c>
      <c r="K148" s="32"/>
      <c r="L148" s="32"/>
      <c r="M148" s="32">
        <v>1</v>
      </c>
      <c r="N148" s="32" t="s">
        <v>756</v>
      </c>
      <c r="O148" s="20" t="str">
        <f t="array" ref="O148">IF(ISBLANK(B148),"",INDEX(adapt!E$2:E$1000,MATCH(A148,IF(adapt!J$2:J$1000="yes",adapt!A$2:A$1000),0)))</f>
        <v>Do you try to keep your status a secret outside of your family?</v>
      </c>
      <c r="P148" s="20" t="str">
        <f t="array" ref="P148">IF(ISBLANK(B148),"",INDEX(adapt!F$2:F$1000,MATCH(A148,IF(adapt!J$2:J$1000="yes",adapt!A$2:A$1000),0)))</f>
        <v>Munoedza here kuvanzira vanhu vasiri vemumhuri menyu pamumire hwenyu?</v>
      </c>
      <c r="Q148" s="30" t="str">
        <f t="shared" si="13"/>
        <v>yes</v>
      </c>
      <c r="R148" s="30" t="str">
        <f t="shared" si="14"/>
        <v>yes</v>
      </c>
      <c r="S148" s="29" t="str">
        <f t="shared" si="11"/>
        <v>Do you try to keep your status a secret outside of your family?</v>
      </c>
      <c r="T148" s="29" t="str">
        <f t="shared" si="12"/>
        <v>Munoedza here kuvanzira vanhu vasiri vemumhuri menyu pamumire hwenyu?</v>
      </c>
      <c r="U148" s="31" t="str">
        <f>IF(COUNTIFS(adapt!J:J,"yes",adapt!A:A,A148)&gt;1,"problem",IF(COUNTIFS(adapt!J:J,"yes",adapt!A:A,A148)=0,"","ok"))</f>
        <v>ok</v>
      </c>
    </row>
    <row r="149" spans="1:21" ht="84">
      <c r="A149" s="26" t="str">
        <f t="shared" si="15"/>
        <v>BIPQ_i1</v>
      </c>
      <c r="B149" s="32" t="s">
        <v>759</v>
      </c>
      <c r="C149" s="5" t="s">
        <v>1880</v>
      </c>
      <c r="D149" s="32" t="s">
        <v>159</v>
      </c>
      <c r="E149" s="32"/>
      <c r="F149" s="32"/>
      <c r="G149" s="13" t="s">
        <v>556</v>
      </c>
      <c r="H149" s="32"/>
      <c r="I149" s="32"/>
      <c r="J149" s="32"/>
      <c r="K149" s="32"/>
      <c r="L149" s="32"/>
      <c r="M149" s="32">
        <v>1</v>
      </c>
      <c r="N149" s="32" t="s">
        <v>760</v>
      </c>
      <c r="O149" s="20">
        <f t="array" ref="O149">IF(ISBLANK(B149),"",INDEX(adapt!E$2:E$1000,MATCH(A149,IF(adapt!J$2:J$1000="yes",adapt!A$2:A$1000),0)))</f>
        <v>0</v>
      </c>
      <c r="P149" s="20" t="str">
        <f t="array" ref="P149">IF(ISBLANK(B149),"",INDEX(adapt!F$2:F$1000,MATCH(A149,IF(adapt!J$2:J$1000="yes",adapt!A$2:A$1000),0)))</f>
        <v>Pamibvunzo mishomanana inotevera, ndiri kuda kuti muite semuri kuona manera ane matanho 10. Ndichatsanangura kuti danho repamusoro soro kana repazasi zasi rinomirirei, ndozokukumbirai kuti mundiudze kuti imi makamira padanho ripi. Munokwanisa kusarudza nhamba ipi zvayo kubva pa1 kusvika pa10.</v>
      </c>
      <c r="Q149" s="30" t="str">
        <f t="shared" si="13"/>
        <v>no</v>
      </c>
      <c r="R149" s="30" t="str">
        <f t="shared" si="14"/>
        <v>yes</v>
      </c>
      <c r="S149" s="29" t="str">
        <f t="shared" si="11"/>
        <v>For the next few questions, I'd like you to imagine a 10-step ladder. I'll decribe the top and bottom step and ask you to tell me on which step you stand. You can pick any number from 1 to 10.</v>
      </c>
      <c r="T149" s="29" t="str">
        <f t="shared" si="12"/>
        <v>Pamibvunzo mishomanana inotevera, ndiri kuda kuti muite semuri kuona manera ane matanho 10. Ndichatsanangura kuti danho repamusoro soro kana repazasi zasi rinomirirei, ndozokukumbirai kuti mundiudze kuti imi makamira padanho ripi. Munokwanisa kusarudza nhamba ipi zvayo kubva pa1 kusvika pa10.</v>
      </c>
      <c r="U149" s="31" t="str">
        <f>IF(COUNTIFS(adapt!J:J,"yes",adapt!A:A,A149)&gt;1,"problem",IF(COUNTIFS(adapt!J:J,"yes",adapt!A:A,A149)=0,"","ok"))</f>
        <v>ok</v>
      </c>
    </row>
    <row r="150" spans="1:21" ht="98">
      <c r="A150" s="26" t="str">
        <f t="shared" si="15"/>
        <v>BIPQ1</v>
      </c>
      <c r="B150" s="32" t="s">
        <v>761</v>
      </c>
      <c r="C150" s="5" t="s">
        <v>1881</v>
      </c>
      <c r="D150" s="32" t="s">
        <v>159</v>
      </c>
      <c r="E150" s="32" t="s">
        <v>762</v>
      </c>
      <c r="F150" s="32"/>
      <c r="G150" s="13">
        <v>1</v>
      </c>
      <c r="H150" s="32" t="s">
        <v>202</v>
      </c>
      <c r="I150" s="32" t="s">
        <v>557</v>
      </c>
      <c r="J150" s="32" t="s">
        <v>274</v>
      </c>
      <c r="K150" s="32"/>
      <c r="L150" s="32"/>
      <c r="M150" s="32">
        <v>1</v>
      </c>
      <c r="N150" s="32" t="s">
        <v>763</v>
      </c>
      <c r="O150" s="20" t="str">
        <f t="array" ref="O150">IF(ISBLANK(B150),"",INDEX(adapt!E$2:E$1000,MATCH(A150,IF(adapt!J$2:J$1000="yes",adapt!A$2:A$1000),0)))</f>
        <v xml:space="preserve">How much does your status affect your life? The bottom step, 1, is "no affect at all". The top step, 10, is "severely affects my life". You can pick any number from 1 to 10. How much does your illnes affect your life? </v>
      </c>
      <c r="P150" s="20" t="str">
        <f t="array" ref="P150">IF(ISBLANK(B150),"",INDEX(adapt!F$2:F$1000,MATCH(A150,IF(adapt!J$2:J$1000="yes",adapt!A$2:A$1000),0)))</f>
        <v>Pamumire panokanganisa zvakadii hupenyu hwenyu? Danho repasi, rekutangisisa rinomirira "hahukanganisi zvachose". Danho repamusoro, 10, rinomirira "hunokanganisa upenyu hwangu zvakanyanya". Munokwanisa kusarudza nhamba ipi zvayo kubva pa1 kusvika pa10. Urwere hwenyu hunokanganisa zvakadii upenyu hwenyu?</v>
      </c>
      <c r="Q150" s="30" t="str">
        <f t="shared" si="13"/>
        <v>yes</v>
      </c>
      <c r="R150" s="30" t="str">
        <f t="shared" si="14"/>
        <v>yes</v>
      </c>
      <c r="S150" s="29" t="str">
        <f t="shared" si="11"/>
        <v xml:space="preserve">How much does your status affect your life? The bottom step, 1, is "no affect at all". The top step, 10, is "severely affects my life". You can pick any number from 1 to 10. How much does your illnes affect your life? </v>
      </c>
      <c r="T150" s="29" t="str">
        <f t="shared" si="12"/>
        <v>Pamumire panokanganisa zvakadii hupenyu hwenyu? Danho repasi, rekutangisisa rinomirira "hahukanganisi zvachose". Danho repamusoro, 10, rinomirira "hunokanganisa upenyu hwangu zvakanyanya". Munokwanisa kusarudza nhamba ipi zvayo kubva pa1 kusvika pa10. Urwere hwenyu hunokanganisa zvakadii upenyu hwenyu?</v>
      </c>
      <c r="U150" s="31" t="str">
        <f>IF(COUNTIFS(adapt!J:J,"yes",adapt!A:A,A150)&gt;1,"problem",IF(COUNTIFS(adapt!J:J,"yes",adapt!A:A,A150)=0,"","ok"))</f>
        <v>ok</v>
      </c>
    </row>
    <row r="151" spans="1:21" ht="98">
      <c r="A151" s="26" t="str">
        <f t="shared" si="15"/>
        <v>BIPQ2</v>
      </c>
      <c r="B151" s="32" t="s">
        <v>764</v>
      </c>
      <c r="C151" s="5" t="s">
        <v>1882</v>
      </c>
      <c r="D151" s="32" t="s">
        <v>159</v>
      </c>
      <c r="E151" s="32" t="s">
        <v>762</v>
      </c>
      <c r="F151" s="32">
        <v>25</v>
      </c>
      <c r="G151" s="13">
        <v>2</v>
      </c>
      <c r="H151" s="32" t="s">
        <v>202</v>
      </c>
      <c r="I151" s="32" t="s">
        <v>557</v>
      </c>
      <c r="J151" s="32" t="s">
        <v>274</v>
      </c>
      <c r="K151" s="32"/>
      <c r="L151" s="32"/>
      <c r="M151" s="32">
        <v>1</v>
      </c>
      <c r="N151" s="32" t="s">
        <v>763</v>
      </c>
      <c r="O151" s="20">
        <f t="array" ref="O151">IF(ISBLANK(B151),"",INDEX(adapt!E$2:E$1000,MATCH(A151,IF(adapt!J$2:J$1000="yes",adapt!A$2:A$1000),0)))</f>
        <v>0</v>
      </c>
      <c r="P151" s="20">
        <f t="array" ref="P151">IF(ISBLANK(B151),"",INDEX(adapt!F$2:F$1000,MATCH(A151,IF(adapt!J$2:J$1000="yes",adapt!A$2:A$1000),0)))</f>
        <v>0</v>
      </c>
      <c r="Q151" s="30" t="str">
        <f t="shared" si="13"/>
        <v>no</v>
      </c>
      <c r="R151" s="30" t="str">
        <f t="shared" si="14"/>
        <v>no</v>
      </c>
      <c r="S151" s="29" t="str">
        <f t="shared" si="11"/>
        <v xml:space="preserve">How long do you think your illness will continue? The bottom step, 1, is "a very short time". The top step, 10, is "forever". You can pick any number from 1 to 10. How long do you think your illness will continue? </v>
      </c>
      <c r="T151" s="29" t="str">
        <f t="shared" si="12"/>
        <v>Munofunga kuti urwere hwenyu huchaunderera kwenguva yakareba zvakadii? Danho repasi, rekutangisisa rinomirira "nguva diki diki kwazvo". Danho repamusoro, 10, rinomirira "upenyu hwose". Munokwanisa kusarudza nhamba ipi zvayo kubva pa1 kusvika pa10. Munofunga kuti urwere hwenyu huchaunderera kwenguva yakareba zvakadii?</v>
      </c>
      <c r="U151" s="31" t="str">
        <f>IF(COUNTIFS(adapt!J:J,"yes",adapt!A:A,A151)&gt;1,"problem",IF(COUNTIFS(adapt!J:J,"yes",adapt!A:A,A151)=0,"","ok"))</f>
        <v>ok</v>
      </c>
    </row>
    <row r="152" spans="1:21" ht="84">
      <c r="A152" s="26" t="str">
        <f t="shared" si="15"/>
        <v>BIPQ3</v>
      </c>
      <c r="B152" s="32" t="s">
        <v>765</v>
      </c>
      <c r="C152" s="5" t="s">
        <v>1883</v>
      </c>
      <c r="D152" s="32" t="s">
        <v>159</v>
      </c>
      <c r="E152" s="32" t="s">
        <v>762</v>
      </c>
      <c r="F152" s="32">
        <v>28</v>
      </c>
      <c r="G152" s="13">
        <v>3</v>
      </c>
      <c r="H152" s="32" t="s">
        <v>202</v>
      </c>
      <c r="I152" s="32" t="s">
        <v>557</v>
      </c>
      <c r="J152" s="32" t="s">
        <v>274</v>
      </c>
      <c r="K152" s="32"/>
      <c r="L152" s="32" t="s">
        <v>766</v>
      </c>
      <c r="M152" s="32">
        <v>1</v>
      </c>
      <c r="N152" s="32" t="s">
        <v>763</v>
      </c>
      <c r="O152" s="20" t="str">
        <f t="array" ref="O152">IF(ISBLANK(B152),"",INDEX(adapt!E$2:E$1000,MATCH(A152,IF(adapt!J$2:J$1000="yes",adapt!A$2:A$1000),0)))</f>
        <v>How much control do you feel you have over your health related to having HIV? The bottom step, 1, is "absolutely no control". The top step, 10, is "extreme amount of control". You can pick any number from 1 to 10. How must control do you feel you have over your status?</v>
      </c>
      <c r="P152" s="20" t="str">
        <f t="array" ref="P152">IF(ISBLANK(B152),"",INDEX(adapt!F$2:F$1000,MATCH(A152,IF(adapt!J$2:J$1000="yes",adapt!A$2:A$1000),0)))</f>
        <v>Munonzwa sekuti mune chekuita nestatus yenyu zvakadii? Danho repazasi, 1, ndi"kusava nechekuita zvachose". Danho repamusoro, 10, ndi"kuva nechekuita chakanyanyisa". Munokwanisa kusarudza nhamba ipi zvayo kubva pa1 kusvika pa10. Munonzwa sekuti mune chekuita pamumire zvakadii?</v>
      </c>
      <c r="Q152" s="30" t="str">
        <f t="shared" si="13"/>
        <v>yes</v>
      </c>
      <c r="R152" s="30" t="str">
        <f t="shared" si="14"/>
        <v>yes</v>
      </c>
      <c r="S152" s="29" t="str">
        <f t="shared" si="11"/>
        <v>How much control do you feel you have over your health related to having HIV? The bottom step, 1, is "absolutely no control". The top step, 10, is "extreme amount of control". You can pick any number from 1 to 10. How must control do you feel you have over your status?</v>
      </c>
      <c r="T152" s="29" t="str">
        <f t="shared" si="12"/>
        <v>Munonzwa sekuti mune chekuita nestatus yenyu zvakadii? Danho repazasi, 1, ndi"kusava nechekuita zvachose". Danho repamusoro, 10, ndi"kuva nechekuita chakanyanyisa". Munokwanisa kusarudza nhamba ipi zvayo kubva pa1 kusvika pa10. Munonzwa sekuti mune chekuita pamumire zvakadii?</v>
      </c>
      <c r="U152" s="31" t="str">
        <f>IF(COUNTIFS(adapt!J:J,"yes",adapt!A:A,A152)&gt;1,"problem",IF(COUNTIFS(adapt!J:J,"yes",adapt!A:A,A152)=0,"","ok"))</f>
        <v>ok</v>
      </c>
    </row>
    <row r="153" spans="1:21" ht="112">
      <c r="A153" s="26" t="str">
        <f t="shared" si="15"/>
        <v>BIPQ4</v>
      </c>
      <c r="B153" s="32" t="s">
        <v>767</v>
      </c>
      <c r="C153" s="5" t="s">
        <v>1884</v>
      </c>
      <c r="D153" s="32" t="s">
        <v>159</v>
      </c>
      <c r="E153" s="32" t="s">
        <v>762</v>
      </c>
      <c r="F153" s="32">
        <v>55</v>
      </c>
      <c r="G153" s="13">
        <v>4</v>
      </c>
      <c r="H153" s="32" t="s">
        <v>202</v>
      </c>
      <c r="I153" s="32" t="s">
        <v>557</v>
      </c>
      <c r="J153" s="32" t="s">
        <v>274</v>
      </c>
      <c r="K153" s="32"/>
      <c r="L153" s="32" t="s">
        <v>766</v>
      </c>
      <c r="M153" s="32">
        <v>1</v>
      </c>
      <c r="N153" s="32" t="s">
        <v>763</v>
      </c>
      <c r="O153" s="20" t="str">
        <f t="array" ref="O153">IF(ISBLANK(B153),"",INDEX(adapt!E$2:E$1000,MATCH(A153,IF(adapt!J$2:J$1000="yes",adapt!A$2:A$1000),0)))</f>
        <v>How much do you think HIV treatment can help you stay healthy? The bottom step, 1, is "not at all". The top step, 10, is "extremely helpful". You can pick any number from 1 to 10. How much do you think your treatment can help improve your health?</v>
      </c>
      <c r="P153" s="20" t="str">
        <f t="array" ref="P153">IF(ISBLANK(B153),"",INDEX(adapt!F$2:F$1000,MATCH(A153,IF(adapt!J$2:J$1000="yes",adapt!A$2:A$1000),0)))</f>
        <v>Munofunga kuti mishonga yamuri kunwa inokwanisa kubatsira zvakadii paurwere hwenyu? Danho repasi, rekutangisisa rinomirira "kusabatsira zvachose". Danho repamusoro, 10, rinomirira "kubatsira zvakanyanya". Munokwanisa kusarudza nhamba ipi zvayo kubva pa1 kusvika pa10. Munofunga kuti mishonga yamuri kunwa inokwanisa kubatsira kunatsurudza hutano hwenyu zvakadii?</v>
      </c>
      <c r="Q153" s="30" t="str">
        <f t="shared" si="13"/>
        <v>yes</v>
      </c>
      <c r="R153" s="30" t="str">
        <f t="shared" si="14"/>
        <v>yes</v>
      </c>
      <c r="S153" s="29" t="str">
        <f t="shared" si="11"/>
        <v>How much do you think HIV treatment can help you stay healthy? The bottom step, 1, is "not at all". The top step, 10, is "extremely helpful". You can pick any number from 1 to 10. How much do you think your treatment can help improve your health?</v>
      </c>
      <c r="T153" s="29" t="str">
        <f t="shared" si="12"/>
        <v>Munofunga kuti mishonga yamuri kunwa inokwanisa kubatsira zvakadii paurwere hwenyu? Danho repasi, rekutangisisa rinomirira "kusabatsira zvachose". Danho repamusoro, 10, rinomirira "kubatsira zvakanyanya". Munokwanisa kusarudza nhamba ipi zvayo kubva pa1 kusvika pa10. Munofunga kuti mishonga yamuri kunwa inokwanisa kubatsira kunatsurudza hutano hwenyu zvakadii?</v>
      </c>
      <c r="U153" s="31" t="str">
        <f>IF(COUNTIFS(adapt!J:J,"yes",adapt!A:A,A153)&gt;1,"problem",IF(COUNTIFS(adapt!J:J,"yes",adapt!A:A,A153)=0,"","ok"))</f>
        <v>ok</v>
      </c>
    </row>
    <row r="154" spans="1:21" ht="84">
      <c r="A154" s="26" t="str">
        <f t="shared" si="15"/>
        <v>BIPQ5</v>
      </c>
      <c r="B154" s="32" t="s">
        <v>768</v>
      </c>
      <c r="C154" s="5" t="s">
        <v>1885</v>
      </c>
      <c r="D154" s="32" t="s">
        <v>159</v>
      </c>
      <c r="E154" s="32" t="s">
        <v>762</v>
      </c>
      <c r="F154" s="32">
        <v>28</v>
      </c>
      <c r="G154" s="13">
        <v>5</v>
      </c>
      <c r="H154" s="32" t="s">
        <v>202</v>
      </c>
      <c r="I154" s="32" t="s">
        <v>557</v>
      </c>
      <c r="J154" s="32" t="s">
        <v>274</v>
      </c>
      <c r="K154" s="32"/>
      <c r="L154" s="32"/>
      <c r="M154" s="32">
        <v>1</v>
      </c>
      <c r="N154" s="32" t="s">
        <v>763</v>
      </c>
      <c r="O154" s="20" t="str">
        <f t="array" ref="O154">IF(ISBLANK(B154),"",INDEX(adapt!E$2:E$1000,MATCH(A154,IF(adapt!J$2:J$1000="yes",adapt!A$2:A$1000),0)))</f>
        <v>How much do you experience symptoms related to your status? The bottom step, 1, is "no symptoms at all". The top step, 10, is "many severe symptoms". You can pick any number from 1 to 10. How much do you experience symptoms related to your status?</v>
      </c>
      <c r="P154" s="20" t="str">
        <f t="array" ref="P154">IF(ISBLANK(B154),"",INDEX(adapt!F$2:F$1000,MATCH(A154,IF(adapt!J$2:J$1000="yes",adapt!A$2:A$1000),0)))</f>
        <v>Munoita zviratidzo zvepamumire kakawanda zvakadii? Danho repazasi, 1, ndi"kusaita zviratidzo zvachose". Danho repamusoro, 10, ndi"zviratidzo zvakatoipa kakawanda". Munokwanisa kusarudza nhamba ipi zvayo kubva pa1 kusvika pa10. Munoita zviratidzo zvepamumire kakawanda zvakadii?</v>
      </c>
      <c r="Q154" s="30" t="str">
        <f t="shared" si="13"/>
        <v>yes</v>
      </c>
      <c r="R154" s="30" t="str">
        <f t="shared" si="14"/>
        <v>yes</v>
      </c>
      <c r="S154" s="29" t="str">
        <f t="shared" si="11"/>
        <v>How much do you experience symptoms related to your status? The bottom step, 1, is "no symptoms at all". The top step, 10, is "many severe symptoms". You can pick any number from 1 to 10. How much do you experience symptoms related to your status?</v>
      </c>
      <c r="T154" s="29" t="str">
        <f t="shared" si="12"/>
        <v>Munoita zviratidzo zvepamumire kakawanda zvakadii? Danho repazasi, 1, ndi"kusaita zviratidzo zvachose". Danho repamusoro, 10, ndi"zviratidzo zvakatoipa kakawanda". Munokwanisa kusarudza nhamba ipi zvayo kubva pa1 kusvika pa10. Munoita zviratidzo zvepamumire kakawanda zvakadii?</v>
      </c>
      <c r="U154" s="31" t="str">
        <f>IF(COUNTIFS(adapt!J:J,"yes",adapt!A:A,A154)&gt;1,"problem",IF(COUNTIFS(adapt!J:J,"yes",adapt!A:A,A154)=0,"","ok"))</f>
        <v>ok</v>
      </c>
    </row>
    <row r="155" spans="1:21" ht="84">
      <c r="A155" s="26" t="str">
        <f t="shared" si="15"/>
        <v>BIPQ6</v>
      </c>
      <c r="B155" s="32" t="s">
        <v>769</v>
      </c>
      <c r="C155" s="5" t="s">
        <v>1886</v>
      </c>
      <c r="D155" s="32" t="s">
        <v>159</v>
      </c>
      <c r="E155" s="32" t="s">
        <v>762</v>
      </c>
      <c r="F155" s="32">
        <v>28</v>
      </c>
      <c r="G155" s="13">
        <v>6</v>
      </c>
      <c r="H155" s="32" t="s">
        <v>202</v>
      </c>
      <c r="I155" s="32" t="s">
        <v>557</v>
      </c>
      <c r="J155" s="32" t="s">
        <v>274</v>
      </c>
      <c r="K155" s="32"/>
      <c r="L155" s="32"/>
      <c r="M155" s="32">
        <v>1</v>
      </c>
      <c r="N155" s="32" t="s">
        <v>763</v>
      </c>
      <c r="O155" s="20" t="str">
        <f t="array" ref="O155">IF(ISBLANK(B155),"",INDEX(adapt!E$2:E$1000,MATCH(A155,IF(adapt!J$2:J$1000="yes",adapt!A$2:A$1000),0)))</f>
        <v>How concerned are you about your status? The bottom step, 1, is "not at all concerned". The top step, 10, is "extremely concerned". You can pick any number from 1 to 10. How concerned are you about your status?</v>
      </c>
      <c r="P155" s="20" t="str">
        <f t="array" ref="P155">IF(ISBLANK(B155),"",INDEX(adapt!F$2:F$1000,MATCH(A155,IF(adapt!J$2:J$1000="yes",adapt!A$2:A$1000),0)))</f>
        <v xml:space="preserve">Munobatikana zvakadii nepamumire/status? Danho repasi, 1, ndi"kusabatikana zvachose". Danho repamusoro, 10, ndi"kubatikana zvakanyanya". Munokwanisa kusarudza nhamba ipi zvayo kubva pa1 kusvika pa10. Munobatikana zvakadii nepamumire? </v>
      </c>
      <c r="Q155" s="30" t="str">
        <f t="shared" si="13"/>
        <v>yes</v>
      </c>
      <c r="R155" s="30" t="str">
        <f t="shared" si="14"/>
        <v>yes</v>
      </c>
      <c r="S155" s="29" t="str">
        <f t="shared" si="11"/>
        <v>How concerned are you about your status? The bottom step, 1, is "not at all concerned". The top step, 10, is "extremely concerned". You can pick any number from 1 to 10. How concerned are you about your status?</v>
      </c>
      <c r="T155" s="29" t="str">
        <f t="shared" si="12"/>
        <v xml:space="preserve">Munobatikana zvakadii nepamumire/status? Danho repasi, 1, ndi"kusabatikana zvachose". Danho repamusoro, 10, ndi"kubatikana zvakanyanya". Munokwanisa kusarudza nhamba ipi zvayo kubva pa1 kusvika pa10. Munobatikana zvakadii nepamumire? </v>
      </c>
      <c r="U155" s="31" t="str">
        <f>IF(COUNTIFS(adapt!J:J,"yes",adapt!A:A,A155)&gt;1,"problem",IF(COUNTIFS(adapt!J:J,"yes",adapt!A:A,A155)=0,"","ok"))</f>
        <v>ok</v>
      </c>
    </row>
    <row r="156" spans="1:21" ht="98">
      <c r="A156" s="26" t="str">
        <f t="shared" si="15"/>
        <v>BIPQ7</v>
      </c>
      <c r="B156" s="32" t="s">
        <v>770</v>
      </c>
      <c r="C156" s="5" t="s">
        <v>1887</v>
      </c>
      <c r="D156" s="32" t="s">
        <v>159</v>
      </c>
      <c r="E156" s="32" t="s">
        <v>762</v>
      </c>
      <c r="F156" s="32" t="s">
        <v>733</v>
      </c>
      <c r="G156" s="12">
        <v>7</v>
      </c>
      <c r="H156" s="32" t="s">
        <v>202</v>
      </c>
      <c r="I156" s="32" t="s">
        <v>557</v>
      </c>
      <c r="J156" s="32" t="s">
        <v>274</v>
      </c>
      <c r="K156" s="32"/>
      <c r="L156" s="32" t="s">
        <v>766</v>
      </c>
      <c r="M156" s="32">
        <v>1</v>
      </c>
      <c r="N156" s="32" t="s">
        <v>763</v>
      </c>
      <c r="O156" s="20" t="str">
        <f t="array" ref="O156">IF(ISBLANK(B156),"",INDEX(adapt!E$2:E$1000,MATCH(A156,IF(adapt!J$2:J$1000="yes",adapt!A$2:A$1000),0)))</f>
        <v>How well do you feel you understand your status? The bottom step, 1, is "don't understand at all". The top step, 10, is "understand very clearly". You can pick any number from 1 to 10. How well do you feel you understand your status?</v>
      </c>
      <c r="P156" s="20" t="str">
        <f t="array" ref="P156">IF(ISBLANK(B156),"",INDEX(adapt!F$2:F$1000,MATCH(A156,IF(adapt!J$2:J$1000="yes",adapt!A$2:A$1000),0)))</f>
        <v>Munonzwa sekuti munonzwisisa pamumire zvakadii? Danho repasi, rekutangisisa rinomirira "handinzwisisi zvachose". Danho repamusoro, 10, rinomirira "ndinonyatsonzwisisa zvakanaka". Munokwanisa kusarudza nhamba ipi zvayo kubva pa1 kusvika pa10. Munonzwa sekuti munonzwisisa pamumire zvakadii?</v>
      </c>
      <c r="Q156" s="30" t="str">
        <f t="shared" si="13"/>
        <v>yes</v>
      </c>
      <c r="R156" s="30" t="str">
        <f t="shared" si="14"/>
        <v>yes</v>
      </c>
      <c r="S156" s="29" t="str">
        <f t="shared" si="11"/>
        <v>How well do you feel you understand your status? The bottom step, 1, is "don't understand at all". The top step, 10, is "understand very clearly". You can pick any number from 1 to 10. How well do you feel you understand your status?</v>
      </c>
      <c r="T156" s="29" t="str">
        <f t="shared" si="12"/>
        <v>Munonzwa sekuti munonzwisisa pamumire zvakadii? Danho repasi, rekutangisisa rinomirira "handinzwisisi zvachose". Danho repamusoro, 10, rinomirira "ndinonyatsonzwisisa zvakanaka". Munokwanisa kusarudza nhamba ipi zvayo kubva pa1 kusvika pa10. Munonzwa sekuti munonzwisisa pamumire zvakadii?</v>
      </c>
      <c r="U156" s="31" t="str">
        <f>IF(COUNTIFS(adapt!J:J,"yes",adapt!A:A,A156)&gt;1,"problem",IF(COUNTIFS(adapt!J:J,"yes",adapt!A:A,A156)=0,"","ok"))</f>
        <v>ok</v>
      </c>
    </row>
    <row r="157" spans="1:21" ht="84">
      <c r="A157" s="26" t="str">
        <f t="shared" si="15"/>
        <v>BIPQ8a</v>
      </c>
      <c r="B157" s="32" t="s">
        <v>1590</v>
      </c>
      <c r="C157" s="5" t="s">
        <v>1898</v>
      </c>
      <c r="D157" s="32" t="s">
        <v>159</v>
      </c>
      <c r="E157" s="32" t="s">
        <v>762</v>
      </c>
      <c r="F157" s="32">
        <v>85</v>
      </c>
      <c r="G157" s="12" t="s">
        <v>1589</v>
      </c>
      <c r="H157" s="32"/>
      <c r="I157" s="32" t="s">
        <v>557</v>
      </c>
      <c r="J157" s="32" t="s">
        <v>274</v>
      </c>
      <c r="K157" s="32"/>
      <c r="L157" s="32"/>
      <c r="M157" s="32">
        <v>1</v>
      </c>
      <c r="N157" s="32" t="s">
        <v>763</v>
      </c>
      <c r="O157" s="20" t="str">
        <f t="array" ref="O157">IF(ISBLANK(B157),"",INDEX(adapt!E$2:E$1000,MATCH(A157,IF(adapt!J$2:J$1000="yes",adapt!A$2:A$1000),0)))</f>
        <v>How much does your status affect you emotionally? (e.g. does it make you angry, scared, upset or depressed?) The bottom step, 1, is "not at all affected emotionally". The top step, 10, is "extremely affected emotionally".</v>
      </c>
      <c r="P157" s="20" t="str">
        <f t="array" ref="P157">IF(ISBLANK(B157),"",INDEX(adapt!F$2:F$1000,MATCH(A157,IF(adapt!J$2:J$1000="yes",adapt!A$2:A$1000),0)))</f>
        <v>Status inokanganisa zvakadii manzwiro enyu? (semuenzaniso, hunoita kuti mugumbuke, mutye, musuruvare, mufungisise here?) Danho repasi, rekutangisisa rinomirira "handikanganiswi manzwiro zvachose". Danho repamusoro, 10, rinomirira "ndinokanganiswa manzwiro zvakanyanya".</v>
      </c>
      <c r="Q157" s="30" t="str">
        <f t="shared" si="13"/>
        <v>yes</v>
      </c>
      <c r="R157" s="30" t="str">
        <f t="shared" si="14"/>
        <v>yes</v>
      </c>
      <c r="S157" s="29" t="str">
        <f t="shared" si="11"/>
        <v>How much does your status affect you emotionally? (e.g. does it make you angry, scared, upset or depressed?) The bottom step, 1, is "not at all affected emotionally". The top step, 10, is "extremely affected emotionally".</v>
      </c>
      <c r="T157" s="29" t="str">
        <f t="shared" si="12"/>
        <v>Status inokanganisa zvakadii manzwiro enyu? (semuenzaniso, hunoita kuti mugumbuke, mutye, musuruvare, mufungisise here?) Danho repasi, rekutangisisa rinomirira "handikanganiswi manzwiro zvachose". Danho repamusoro, 10, rinomirira "ndinokanganiswa manzwiro zvakanyanya".</v>
      </c>
      <c r="U157" s="31" t="str">
        <f>IF(COUNTIFS(adapt!J:J,"yes",adapt!A:A,A157)&gt;1,"problem",IF(COUNTIFS(adapt!J:J,"yes",adapt!A:A,A157)=0,"","ok"))</f>
        <v>ok</v>
      </c>
    </row>
    <row r="158" spans="1:21" ht="42">
      <c r="A158" s="26" t="str">
        <f t="shared" ref="A158" si="17">CONCATENATE(D158,G158)</f>
        <v>BIPQ8</v>
      </c>
      <c r="B158" s="32" t="s">
        <v>1591</v>
      </c>
      <c r="C158" s="5" t="s">
        <v>1897</v>
      </c>
      <c r="D158" s="32" t="s">
        <v>159</v>
      </c>
      <c r="E158" s="32" t="s">
        <v>762</v>
      </c>
      <c r="F158" s="32">
        <v>85</v>
      </c>
      <c r="G158" s="12">
        <v>8</v>
      </c>
      <c r="H158" s="32" t="s">
        <v>202</v>
      </c>
      <c r="I158" s="32" t="s">
        <v>557</v>
      </c>
      <c r="J158" s="32" t="s">
        <v>274</v>
      </c>
      <c r="K158" s="32"/>
      <c r="L158" s="32"/>
      <c r="M158" s="32">
        <v>1</v>
      </c>
      <c r="N158" s="32" t="s">
        <v>763</v>
      </c>
      <c r="O158" s="20" t="str">
        <f t="array" ref="O158">IF(ISBLANK(B158),"",INDEX(adapt!E$2:E$1000,MATCH(A158,IF(adapt!J$2:J$1000="yes",adapt!A$2:A$1000),0)))</f>
        <v>You can pick any number from 1 to 10. How much does your status affect you emotionally?</v>
      </c>
      <c r="P158" s="20" t="str">
        <f t="array" ref="P158">IF(ISBLANK(B158),"",INDEX(adapt!F$2:F$1000,MATCH(A158,IF(adapt!J$2:J$1000="yes",adapt!A$2:A$1000),0)))</f>
        <v>Munokwanisa kusarudza nhamba ipi zvayo kubva pa1 kusvika pa10. Status yenyu inokanganisa zvakadii manzwiro enyu?</v>
      </c>
      <c r="Q158" s="30" t="str">
        <f t="shared" si="13"/>
        <v>yes</v>
      </c>
      <c r="R158" s="30" t="str">
        <f t="shared" si="14"/>
        <v>yes</v>
      </c>
      <c r="S158" s="29" t="str">
        <f t="shared" si="11"/>
        <v>You can pick any number from 1 to 10. How much does your status affect you emotionally?</v>
      </c>
      <c r="T158" s="29" t="str">
        <f t="shared" si="12"/>
        <v>Munokwanisa kusarudza nhamba ipi zvayo kubva pa1 kusvika pa10. Status yenyu inokanganisa zvakadii manzwiro enyu?</v>
      </c>
      <c r="U158" s="31" t="str">
        <f>IF(COUNTIFS(adapt!J:J,"yes",adapt!A:A,A158)&gt;1,"problem",IF(COUNTIFS(adapt!J:J,"yes",adapt!A:A,A158)=0,"","ok"))</f>
        <v>ok</v>
      </c>
    </row>
    <row r="159" spans="1:21" ht="56">
      <c r="A159" s="26" t="str">
        <f t="shared" si="15"/>
        <v>HASI_i1</v>
      </c>
      <c r="B159" s="32" t="s">
        <v>771</v>
      </c>
      <c r="C159" s="5" t="s">
        <v>1888</v>
      </c>
      <c r="D159" s="32" t="s">
        <v>162</v>
      </c>
      <c r="E159" s="32"/>
      <c r="F159" s="32"/>
      <c r="G159" s="12" t="s">
        <v>556</v>
      </c>
      <c r="H159" s="32"/>
      <c r="I159" s="32"/>
      <c r="J159" s="32"/>
      <c r="K159" s="32"/>
      <c r="L159" s="32"/>
      <c r="M159" s="32">
        <v>1</v>
      </c>
      <c r="N159" s="32" t="s">
        <v>772</v>
      </c>
      <c r="O159" s="20" t="str">
        <f t="array" ref="O159">IF(ISBLANK(B159),"",INDEX(adapt!E$2:E$1000,MATCH(A159,IF(adapt!J$2:J$1000="yes",adapt!A$2:A$1000),0)))</f>
        <v xml:space="preserve">I'm going to read a list of events that may have happened to you during the past three months. In the past 3 months, how often did the following events happen because of your status? </v>
      </c>
      <c r="P159" s="20" t="str">
        <f t="array" ref="P159">IF(ISBLANK(B159),"",INDEX(adapt!F$2:F$1000,MATCH(A159,IF(adapt!J$2:J$1000="yes",adapt!A$2:A$1000),0)))</f>
        <v>Ndichaverenga zvinhu zvinogona kunge zvakaitika kwamuri MUMWEDZI MITATU YAPFUURA. MUMWEDZI MITATU YAPFUURA, zvinhu zvinotevera zvakaitika kwamuri kangani nekuda kwekuti mune HIV?</v>
      </c>
      <c r="Q159" s="30" t="str">
        <f t="shared" si="13"/>
        <v>yes</v>
      </c>
      <c r="R159" s="30" t="str">
        <f t="shared" si="14"/>
        <v>yes</v>
      </c>
      <c r="S159" s="29" t="str">
        <f t="shared" si="11"/>
        <v xml:space="preserve">I'm going to read a list of events that may have happened to you during the past three months. In the past 3 months, how often did the following events happen because of your status? </v>
      </c>
      <c r="T159" s="29" t="str">
        <f t="shared" si="12"/>
        <v>Ndichaverenga zvinhu zvinogona kunge zvakaitika kwamuri MUMWEDZI MITATU YAPFUURA. MUMWEDZI MITATU YAPFUURA, zvinhu zvinotevera zvakaitika kwamuri kangani nekuda kwekuti mune HIV?</v>
      </c>
      <c r="U159" s="31" t="str">
        <f>IF(COUNTIFS(adapt!J:J,"yes",adapt!A:A,A159)&gt;1,"problem",IF(COUNTIFS(adapt!J:J,"yes",adapt!A:A,A159)=0,"","ok"))</f>
        <v>ok</v>
      </c>
    </row>
    <row r="160" spans="1:21" ht="28">
      <c r="A160" s="26" t="str">
        <f t="shared" si="15"/>
        <v>HASI1</v>
      </c>
      <c r="B160" s="32" t="s">
        <v>773</v>
      </c>
      <c r="C160" s="5" t="s">
        <v>1889</v>
      </c>
      <c r="D160" s="32" t="s">
        <v>162</v>
      </c>
      <c r="E160" s="32" t="s">
        <v>774</v>
      </c>
      <c r="F160" s="32">
        <v>37</v>
      </c>
      <c r="G160" s="12">
        <v>1</v>
      </c>
      <c r="H160" s="32" t="s">
        <v>207</v>
      </c>
      <c r="I160" s="32" t="s">
        <v>692</v>
      </c>
      <c r="J160" s="32" t="s">
        <v>274</v>
      </c>
      <c r="K160" s="32" t="s">
        <v>775</v>
      </c>
      <c r="L160" s="32"/>
      <c r="M160" s="32">
        <v>1</v>
      </c>
      <c r="N160" s="32"/>
      <c r="O160" s="20">
        <f t="array" ref="O160">IF(ISBLANK(B160),"",INDEX(adapt!E$2:E$1000,MATCH(A160,IF(adapt!J$2:J$1000="yes",adapt!A$2:A$1000),0)))</f>
        <v>0</v>
      </c>
      <c r="P160" s="20">
        <f t="array" ref="P160">IF(ISBLANK(B160),"",INDEX(adapt!F$2:F$1000,MATCH(A160,IF(adapt!J$2:J$1000="yes",adapt!A$2:A$1000),0)))</f>
        <v>0</v>
      </c>
      <c r="Q160" s="30" t="str">
        <f t="shared" si="13"/>
        <v>no</v>
      </c>
      <c r="R160" s="30" t="str">
        <f t="shared" si="14"/>
        <v>no</v>
      </c>
      <c r="S160" s="29" t="str">
        <f t="shared" si="11"/>
        <v>I was told to use my own eating utensils.</v>
      </c>
      <c r="T160" s="29" t="str">
        <f t="shared" si="12"/>
        <v>Ndakanzi ndishandise midziyo yainzi ndeyangu chete yekudyira.</v>
      </c>
      <c r="U160" s="31" t="str">
        <f>IF(COUNTIFS(adapt!J:J,"yes",adapt!A:A,A160)&gt;1,"problem",IF(COUNTIFS(adapt!J:J,"yes",adapt!A:A,A160)=0,"","ok"))</f>
        <v>ok</v>
      </c>
    </row>
    <row r="161" spans="1:21" ht="28">
      <c r="A161" s="26" t="str">
        <f t="shared" si="15"/>
        <v>HASI2</v>
      </c>
      <c r="B161" s="32" t="s">
        <v>776</v>
      </c>
      <c r="C161" s="5" t="s">
        <v>1890</v>
      </c>
      <c r="D161" s="32" t="s">
        <v>162</v>
      </c>
      <c r="E161" s="32" t="s">
        <v>774</v>
      </c>
      <c r="F161" s="32">
        <v>37</v>
      </c>
      <c r="G161" s="12">
        <v>2</v>
      </c>
      <c r="H161" s="32" t="s">
        <v>207</v>
      </c>
      <c r="I161" s="32" t="s">
        <v>692</v>
      </c>
      <c r="J161" s="32" t="s">
        <v>274</v>
      </c>
      <c r="K161" s="32" t="s">
        <v>775</v>
      </c>
      <c r="L161" s="32"/>
      <c r="M161" s="32">
        <v>1</v>
      </c>
      <c r="N161" s="32"/>
      <c r="O161" s="20">
        <f t="array" ref="O161">IF(ISBLANK(B161),"",INDEX(adapt!E$2:E$1000,MATCH(A161,IF(adapt!J$2:J$1000="yes",adapt!A$2:A$1000),0)))</f>
        <v>0</v>
      </c>
      <c r="P161" s="20">
        <f t="array" ref="P161">IF(ISBLANK(B161),"",INDEX(adapt!F$2:F$1000,MATCH(A161,IF(adapt!J$2:J$1000="yes",adapt!A$2:A$1000),0)))</f>
        <v>0</v>
      </c>
      <c r="Q161" s="30" t="str">
        <f t="shared" si="13"/>
        <v>no</v>
      </c>
      <c r="R161" s="30" t="str">
        <f t="shared" si="14"/>
        <v>no</v>
      </c>
      <c r="S161" s="29" t="str">
        <f t="shared" si="11"/>
        <v>I was asked not to touch someone’s child.</v>
      </c>
      <c r="T161" s="29" t="str">
        <f t="shared" si="12"/>
        <v>Ndakaudzwa kuti ndisabate mwana wemumwe munhu.</v>
      </c>
      <c r="U161" s="31" t="str">
        <f>IF(COUNTIFS(adapt!J:J,"yes",adapt!A:A,A161)&gt;1,"problem",IF(COUNTIFS(adapt!J:J,"yes",adapt!A:A,A161)=0,"","ok"))</f>
        <v>ok</v>
      </c>
    </row>
    <row r="162" spans="1:21" ht="28">
      <c r="A162" s="26" t="str">
        <f t="shared" si="15"/>
        <v>HASI3</v>
      </c>
      <c r="B162" s="32" t="s">
        <v>777</v>
      </c>
      <c r="C162" s="5" t="s">
        <v>1891</v>
      </c>
      <c r="D162" s="32" t="s">
        <v>162</v>
      </c>
      <c r="E162" s="32" t="s">
        <v>774</v>
      </c>
      <c r="F162" s="32">
        <v>37</v>
      </c>
      <c r="G162" s="12">
        <v>3</v>
      </c>
      <c r="H162" s="32" t="s">
        <v>207</v>
      </c>
      <c r="I162" s="32" t="s">
        <v>692</v>
      </c>
      <c r="J162" s="32" t="s">
        <v>274</v>
      </c>
      <c r="K162" s="32" t="s">
        <v>775</v>
      </c>
      <c r="L162" s="32"/>
      <c r="M162" s="32">
        <v>1</v>
      </c>
      <c r="N162" s="32"/>
      <c r="O162" s="20">
        <f t="array" ref="O162">IF(ISBLANK(B162),"",INDEX(adapt!E$2:E$1000,MATCH(A162,IF(adapt!J$2:J$1000="yes",adapt!A$2:A$1000),0)))</f>
        <v>0</v>
      </c>
      <c r="P162" s="20">
        <f t="array" ref="P162">IF(ISBLANK(B162),"",INDEX(adapt!F$2:F$1000,MATCH(A162,IF(adapt!J$2:J$1000="yes",adapt!A$2:A$1000),0)))</f>
        <v>0</v>
      </c>
      <c r="Q162" s="30" t="str">
        <f t="shared" si="13"/>
        <v>no</v>
      </c>
      <c r="R162" s="30" t="str">
        <f t="shared" si="14"/>
        <v>no</v>
      </c>
      <c r="S162" s="29" t="str">
        <f t="shared" si="11"/>
        <v>I was made to drink last from the cup.</v>
      </c>
      <c r="T162" s="29" t="str">
        <f t="shared" si="12"/>
        <v>Ndakanzi ndizoshandise kapu vamwe vose vapedza kunwa.</v>
      </c>
      <c r="U162" s="31" t="str">
        <f>IF(COUNTIFS(adapt!J:J,"yes",adapt!A:A,A162)&gt;1,"problem",IF(COUNTIFS(adapt!J:J,"yes",adapt!A:A,A162)=0,"","ok"))</f>
        <v>ok</v>
      </c>
    </row>
    <row r="163" spans="1:21" ht="28">
      <c r="A163" s="26" t="str">
        <f t="shared" si="15"/>
        <v>HASI4</v>
      </c>
      <c r="B163" s="32" t="s">
        <v>778</v>
      </c>
      <c r="C163" s="5" t="s">
        <v>1892</v>
      </c>
      <c r="D163" s="32" t="s">
        <v>162</v>
      </c>
      <c r="E163" s="32" t="s">
        <v>774</v>
      </c>
      <c r="F163" s="32">
        <v>37</v>
      </c>
      <c r="G163" s="12">
        <v>4</v>
      </c>
      <c r="H163" s="32" t="s">
        <v>207</v>
      </c>
      <c r="I163" s="32" t="s">
        <v>692</v>
      </c>
      <c r="J163" s="32" t="s">
        <v>274</v>
      </c>
      <c r="K163" s="32" t="s">
        <v>779</v>
      </c>
      <c r="L163" s="32"/>
      <c r="M163" s="32">
        <v>1</v>
      </c>
      <c r="N163" s="32"/>
      <c r="O163" s="20">
        <f t="array" ref="O163">IF(ISBLANK(B163),"",INDEX(adapt!E$2:E$1000,MATCH(A163,IF(adapt!J$2:J$1000="yes",adapt!A$2:A$1000),0)))</f>
        <v>0</v>
      </c>
      <c r="P163" s="20">
        <f t="array" ref="P163">IF(ISBLANK(B163),"",INDEX(adapt!F$2:F$1000,MATCH(A163,IF(adapt!J$2:J$1000="yes",adapt!A$2:A$1000),0)))</f>
        <v>0</v>
      </c>
      <c r="Q163" s="30" t="str">
        <f t="shared" si="13"/>
        <v>no</v>
      </c>
      <c r="R163" s="30" t="str">
        <f t="shared" si="14"/>
        <v>no</v>
      </c>
      <c r="S163" s="29" t="str">
        <f t="shared" si="11"/>
        <v>Someone mocked me when I passed by.</v>
      </c>
      <c r="T163" s="29" t="str">
        <f t="shared" si="12"/>
        <v>Pane munhu akanditsvinyira pandaingofambawo zvangu.</v>
      </c>
      <c r="U163" s="31" t="str">
        <f>IF(COUNTIFS(adapt!J:J,"yes",adapt!A:A,A163)&gt;1,"problem",IF(COUNTIFS(adapt!J:J,"yes",adapt!A:A,A163)=0,"","ok"))</f>
        <v>ok</v>
      </c>
    </row>
    <row r="164" spans="1:21" ht="28">
      <c r="A164" s="26" t="str">
        <f t="shared" si="15"/>
        <v>HASI5</v>
      </c>
      <c r="B164" s="32" t="s">
        <v>780</v>
      </c>
      <c r="C164" s="5" t="s">
        <v>1893</v>
      </c>
      <c r="D164" s="32" t="s">
        <v>162</v>
      </c>
      <c r="E164" s="32" t="s">
        <v>774</v>
      </c>
      <c r="F164" s="32">
        <v>37</v>
      </c>
      <c r="G164" s="12">
        <v>5</v>
      </c>
      <c r="H164" s="32" t="s">
        <v>207</v>
      </c>
      <c r="I164" s="32" t="s">
        <v>692</v>
      </c>
      <c r="J164" s="32" t="s">
        <v>274</v>
      </c>
      <c r="K164" s="32" t="s">
        <v>775</v>
      </c>
      <c r="L164" s="32"/>
      <c r="M164" s="32">
        <v>1</v>
      </c>
      <c r="N164" s="32"/>
      <c r="O164" s="20">
        <f t="array" ref="O164">IF(ISBLANK(B164),"",INDEX(adapt!E$2:E$1000,MATCH(A164,IF(adapt!J$2:J$1000="yes",adapt!A$2:A$1000),0)))</f>
        <v>0</v>
      </c>
      <c r="P164" s="20">
        <f t="array" ref="P164">IF(ISBLANK(B164),"",INDEX(adapt!F$2:F$1000,MATCH(A164,IF(adapt!J$2:J$1000="yes",adapt!A$2:A$1000),0)))</f>
        <v>0</v>
      </c>
      <c r="Q164" s="30" t="str">
        <f t="shared" si="13"/>
        <v>no</v>
      </c>
      <c r="R164" s="30" t="str">
        <f t="shared" si="14"/>
        <v>no</v>
      </c>
      <c r="S164" s="29" t="str">
        <f t="shared" si="11"/>
        <v>I stopped eating with other people.</v>
      </c>
      <c r="T164" s="29" t="str">
        <f t="shared" si="12"/>
        <v>Ndakaregedza kudya nevamwe.</v>
      </c>
      <c r="U164" s="31" t="str">
        <f>IF(COUNTIFS(adapt!J:J,"yes",adapt!A:A,A164)&gt;1,"problem",IF(COUNTIFS(adapt!J:J,"yes",adapt!A:A,A164)=0,"","ok"))</f>
        <v>ok</v>
      </c>
    </row>
    <row r="165" spans="1:21" ht="28">
      <c r="A165" s="26" t="str">
        <f t="shared" si="15"/>
        <v>HASI6</v>
      </c>
      <c r="B165" s="32" t="s">
        <v>781</v>
      </c>
      <c r="C165" s="5" t="s">
        <v>1894</v>
      </c>
      <c r="D165" s="32" t="s">
        <v>162</v>
      </c>
      <c r="E165" s="32" t="s">
        <v>774</v>
      </c>
      <c r="F165" s="32">
        <v>37</v>
      </c>
      <c r="G165" s="12">
        <v>6</v>
      </c>
      <c r="H165" s="32" t="s">
        <v>207</v>
      </c>
      <c r="I165" s="32" t="s">
        <v>692</v>
      </c>
      <c r="J165" s="32" t="s">
        <v>274</v>
      </c>
      <c r="K165" s="32" t="s">
        <v>775</v>
      </c>
      <c r="L165" s="32"/>
      <c r="M165" s="32">
        <v>1</v>
      </c>
      <c r="N165" s="32"/>
      <c r="O165" s="20">
        <f t="array" ref="O165">IF(ISBLANK(B165),"",INDEX(adapt!E$2:E$1000,MATCH(A165,IF(adapt!J$2:J$1000="yes",adapt!A$2:A$1000),0)))</f>
        <v>0</v>
      </c>
      <c r="P165" s="20">
        <f t="array" ref="P165">IF(ISBLANK(B165),"",INDEX(adapt!F$2:F$1000,MATCH(A165,IF(adapt!J$2:J$1000="yes",adapt!A$2:A$1000),0)))</f>
        <v>0</v>
      </c>
      <c r="Q165" s="30" t="str">
        <f t="shared" si="13"/>
        <v>no</v>
      </c>
      <c r="R165" s="30" t="str">
        <f t="shared" si="14"/>
        <v>no</v>
      </c>
      <c r="S165" s="29" t="str">
        <f t="shared" si="11"/>
        <v>I was asked to leave because I was coughing.</v>
      </c>
      <c r="T165" s="29" t="str">
        <f t="shared" si="12"/>
        <v>Ndakanzi ndibve pandaiva nekuti ndaikosora.</v>
      </c>
      <c r="U165" s="31" t="str">
        <f>IF(COUNTIFS(adapt!J:J,"yes",adapt!A:A,A165)&gt;1,"problem",IF(COUNTIFS(adapt!J:J,"yes",adapt!A:A,A165)=0,"","ok"))</f>
        <v>ok</v>
      </c>
    </row>
    <row r="166" spans="1:21" ht="28">
      <c r="A166" s="26" t="str">
        <f t="shared" si="15"/>
        <v>HASI7</v>
      </c>
      <c r="B166" s="32" t="s">
        <v>782</v>
      </c>
      <c r="C166" s="5" t="s">
        <v>1899</v>
      </c>
      <c r="D166" s="32" t="s">
        <v>162</v>
      </c>
      <c r="E166" s="32" t="s">
        <v>774</v>
      </c>
      <c r="F166" s="32">
        <v>37</v>
      </c>
      <c r="G166" s="12">
        <v>7</v>
      </c>
      <c r="H166" s="32" t="s">
        <v>207</v>
      </c>
      <c r="I166" s="32" t="s">
        <v>692</v>
      </c>
      <c r="J166" s="32" t="s">
        <v>274</v>
      </c>
      <c r="K166" s="32" t="s">
        <v>783</v>
      </c>
      <c r="L166" s="32"/>
      <c r="M166" s="32">
        <v>1</v>
      </c>
      <c r="N166" s="32"/>
      <c r="O166" s="20">
        <f t="array" ref="O166">IF(ISBLANK(B166),"",INDEX(adapt!E$2:E$1000,MATCH(A166,IF(adapt!J$2:J$1000="yes",adapt!A$2:A$1000),0)))</f>
        <v>0</v>
      </c>
      <c r="P166" s="20">
        <f t="array" ref="P166">IF(ISBLANK(B166),"",INDEX(adapt!F$2:F$1000,MATCH(A166,IF(adapt!J$2:J$1000="yes",adapt!A$2:A$1000),0)))</f>
        <v>0</v>
      </c>
      <c r="Q166" s="30" t="str">
        <f t="shared" si="13"/>
        <v>no</v>
      </c>
      <c r="R166" s="30" t="str">
        <f t="shared" si="14"/>
        <v>no</v>
      </c>
      <c r="S166" s="29" t="str">
        <f t="shared" si="11"/>
        <v>Someone stopped being my friend.</v>
      </c>
      <c r="T166" s="29" t="str">
        <f t="shared" si="12"/>
        <v>Mumwe munhu akaregedza kuva shamwari yangu.</v>
      </c>
      <c r="U166" s="31" t="str">
        <f>IF(COUNTIFS(adapt!J:J,"yes",adapt!A:A,A166)&gt;1,"problem",IF(COUNTIFS(adapt!J:J,"yes",adapt!A:A,A166)=0,"","ok"))</f>
        <v>ok</v>
      </c>
    </row>
    <row r="167" spans="1:21" ht="28">
      <c r="A167" s="26" t="str">
        <f t="shared" si="15"/>
        <v>HASI8</v>
      </c>
      <c r="B167" s="32" t="s">
        <v>784</v>
      </c>
      <c r="C167" s="5" t="s">
        <v>1900</v>
      </c>
      <c r="D167" s="32" t="s">
        <v>162</v>
      </c>
      <c r="E167" s="32" t="s">
        <v>774</v>
      </c>
      <c r="F167" s="32">
        <v>37</v>
      </c>
      <c r="G167" s="12">
        <v>8</v>
      </c>
      <c r="H167" s="32" t="s">
        <v>207</v>
      </c>
      <c r="I167" s="32" t="s">
        <v>692</v>
      </c>
      <c r="J167" s="32" t="s">
        <v>274</v>
      </c>
      <c r="K167" s="32" t="s">
        <v>783</v>
      </c>
      <c r="L167" s="32"/>
      <c r="M167" s="32">
        <v>1</v>
      </c>
      <c r="N167" s="32"/>
      <c r="O167" s="20">
        <f t="array" ref="O167">IF(ISBLANK(B167),"",INDEX(adapt!E$2:E$1000,MATCH(A167,IF(adapt!J$2:J$1000="yes",adapt!A$2:A$1000),0)))</f>
        <v>0</v>
      </c>
      <c r="P167" s="20">
        <f t="array" ref="P167">IF(ISBLANK(B167),"",INDEX(adapt!F$2:F$1000,MATCH(A167,IF(adapt!J$2:J$1000="yes",adapt!A$2:A$1000),0)))</f>
        <v>0</v>
      </c>
      <c r="Q167" s="30" t="str">
        <f t="shared" si="13"/>
        <v>no</v>
      </c>
      <c r="R167" s="30" t="str">
        <f t="shared" si="14"/>
        <v>no</v>
      </c>
      <c r="S167" s="29" t="str">
        <f t="shared" si="11"/>
        <v>A friend would not chat with me.</v>
      </c>
      <c r="T167" s="29" t="str">
        <f t="shared" si="12"/>
        <v>Imwe shamwari yangu yaisataura neni.</v>
      </c>
      <c r="U167" s="31" t="str">
        <f>IF(COUNTIFS(adapt!J:J,"yes",adapt!A:A,A167)&gt;1,"problem",IF(COUNTIFS(adapt!J:J,"yes",adapt!A:A,A167)=0,"","ok"))</f>
        <v>ok</v>
      </c>
    </row>
    <row r="168" spans="1:21" ht="28">
      <c r="A168" s="26" t="str">
        <f t="shared" si="15"/>
        <v>HASI9</v>
      </c>
      <c r="B168" s="32" t="s">
        <v>785</v>
      </c>
      <c r="C168" s="5" t="s">
        <v>1901</v>
      </c>
      <c r="D168" s="32" t="s">
        <v>162</v>
      </c>
      <c r="E168" s="32" t="s">
        <v>774</v>
      </c>
      <c r="F168" s="32">
        <v>37</v>
      </c>
      <c r="G168" s="12">
        <v>9</v>
      </c>
      <c r="H168" s="32" t="s">
        <v>207</v>
      </c>
      <c r="I168" s="32" t="s">
        <v>692</v>
      </c>
      <c r="J168" s="32" t="s">
        <v>274</v>
      </c>
      <c r="K168" s="32" t="s">
        <v>779</v>
      </c>
      <c r="L168" s="32"/>
      <c r="M168" s="32">
        <v>1</v>
      </c>
      <c r="N168" s="32"/>
      <c r="O168" s="20">
        <f t="array" ref="O168">IF(ISBLANK(B168),"",INDEX(adapt!E$2:E$1000,MATCH(A168,IF(adapt!J$2:J$1000="yes",adapt!A$2:A$1000),0)))</f>
        <v>0</v>
      </c>
      <c r="P168" s="20">
        <f t="array" ref="P168">IF(ISBLANK(B168),"",INDEX(adapt!F$2:F$1000,MATCH(A168,IF(adapt!J$2:J$1000="yes",adapt!A$2:A$1000),0)))</f>
        <v>0</v>
      </c>
      <c r="Q168" s="30" t="str">
        <f t="shared" si="13"/>
        <v>no</v>
      </c>
      <c r="R168" s="30" t="str">
        <f t="shared" si="14"/>
        <v>no</v>
      </c>
      <c r="S168" s="29" t="str">
        <f t="shared" si="11"/>
        <v>I was called bad names.</v>
      </c>
      <c r="T168" s="29" t="str">
        <f t="shared" si="12"/>
        <v>Ndakasheedzwa mazita asingafadzi.</v>
      </c>
      <c r="U168" s="31" t="str">
        <f>IF(COUNTIFS(adapt!J:J,"yes",adapt!A:A,A168)&gt;1,"problem",IF(COUNTIFS(adapt!J:J,"yes",adapt!A:A,A168)=0,"","ok"))</f>
        <v>ok</v>
      </c>
    </row>
    <row r="169" spans="1:21" ht="28">
      <c r="A169" s="26" t="str">
        <f t="shared" si="15"/>
        <v>HASI10</v>
      </c>
      <c r="B169" s="32" t="s">
        <v>786</v>
      </c>
      <c r="C169" s="5" t="s">
        <v>1902</v>
      </c>
      <c r="D169" s="32" t="s">
        <v>162</v>
      </c>
      <c r="E169" s="32" t="s">
        <v>774</v>
      </c>
      <c r="F169" s="32">
        <v>37</v>
      </c>
      <c r="G169" s="12">
        <v>10</v>
      </c>
      <c r="H169" s="32" t="s">
        <v>207</v>
      </c>
      <c r="I169" s="32" t="s">
        <v>692</v>
      </c>
      <c r="J169" s="32" t="s">
        <v>274</v>
      </c>
      <c r="K169" s="32" t="s">
        <v>779</v>
      </c>
      <c r="L169" s="32"/>
      <c r="M169" s="32">
        <v>1</v>
      </c>
      <c r="N169" s="32"/>
      <c r="O169" s="20">
        <f t="array" ref="O169">IF(ISBLANK(B169),"",INDEX(adapt!E$2:E$1000,MATCH(A169,IF(adapt!J$2:J$1000="yes",adapt!A$2:A$1000),0)))</f>
        <v>0</v>
      </c>
      <c r="P169" s="20">
        <f t="array" ref="P169">IF(ISBLANK(B169),"",INDEX(adapt!F$2:F$1000,MATCH(A169,IF(adapt!J$2:J$1000="yes",adapt!A$2:A$1000),0)))</f>
        <v>0</v>
      </c>
      <c r="Q169" s="30" t="str">
        <f t="shared" si="13"/>
        <v>no</v>
      </c>
      <c r="R169" s="30" t="str">
        <f t="shared" si="14"/>
        <v>no</v>
      </c>
      <c r="S169" s="29" t="str">
        <f t="shared" si="11"/>
        <v>People sang offensive songs when I passed by.</v>
      </c>
      <c r="T169" s="29" t="str">
        <f t="shared" si="12"/>
        <v>Vanhu vaiimba zvekundibhowa pandaipfuura.</v>
      </c>
      <c r="U169" s="31" t="str">
        <f>IF(COUNTIFS(adapt!J:J,"yes",adapt!A:A,A169)&gt;1,"problem",IF(COUNTIFS(adapt!J:J,"yes",adapt!A:A,A169)=0,"","ok"))</f>
        <v>ok</v>
      </c>
    </row>
    <row r="170" spans="1:21" ht="28">
      <c r="A170" s="26" t="str">
        <f t="shared" si="15"/>
        <v>HASI11</v>
      </c>
      <c r="B170" s="32" t="s">
        <v>787</v>
      </c>
      <c r="C170" s="5" t="s">
        <v>1903</v>
      </c>
      <c r="D170" s="32" t="s">
        <v>162</v>
      </c>
      <c r="E170" s="32" t="s">
        <v>774</v>
      </c>
      <c r="F170" s="32">
        <v>37</v>
      </c>
      <c r="G170" s="12">
        <v>11</v>
      </c>
      <c r="H170" s="32" t="s">
        <v>207</v>
      </c>
      <c r="I170" s="32" t="s">
        <v>692</v>
      </c>
      <c r="J170" s="32" t="s">
        <v>274</v>
      </c>
      <c r="K170" s="32" t="s">
        <v>779</v>
      </c>
      <c r="L170" s="32"/>
      <c r="M170" s="32">
        <v>1</v>
      </c>
      <c r="N170" s="32"/>
      <c r="O170" s="20">
        <f t="array" ref="O170">IF(ISBLANK(B170),"",INDEX(adapt!E$2:E$1000,MATCH(A170,IF(adapt!J$2:J$1000="yes",adapt!A$2:A$1000),0)))</f>
        <v>0</v>
      </c>
      <c r="P170" s="20">
        <f t="array" ref="P170">IF(ISBLANK(B170),"",INDEX(adapt!F$2:F$1000,MATCH(A170,IF(adapt!J$2:J$1000="yes",adapt!A$2:A$1000),0)))</f>
        <v>0</v>
      </c>
      <c r="Q170" s="30" t="str">
        <f t="shared" si="13"/>
        <v>no</v>
      </c>
      <c r="R170" s="30" t="str">
        <f t="shared" si="14"/>
        <v>no</v>
      </c>
      <c r="S170" s="29" t="str">
        <f t="shared" si="11"/>
        <v>I was told that I have no future.</v>
      </c>
      <c r="T170" s="29" t="str">
        <f t="shared" si="12"/>
        <v>Ndakaudzwa kuti ndainge ndisina ramangwana.</v>
      </c>
      <c r="U170" s="31" t="str">
        <f>IF(COUNTIFS(adapt!J:J,"yes",adapt!A:A,A170)&gt;1,"problem",IF(COUNTIFS(adapt!J:J,"yes",adapt!A:A,A170)=0,"","ok"))</f>
        <v>ok</v>
      </c>
    </row>
    <row r="171" spans="1:21" ht="28">
      <c r="A171" s="26" t="str">
        <f t="shared" si="15"/>
        <v>HASI12</v>
      </c>
      <c r="B171" s="32" t="s">
        <v>788</v>
      </c>
      <c r="C171" s="5" t="s">
        <v>1904</v>
      </c>
      <c r="D171" s="32" t="s">
        <v>162</v>
      </c>
      <c r="E171" s="32" t="s">
        <v>774</v>
      </c>
      <c r="F171" s="32">
        <v>37</v>
      </c>
      <c r="G171" s="12">
        <v>12</v>
      </c>
      <c r="H171" s="32" t="s">
        <v>207</v>
      </c>
      <c r="I171" s="32" t="s">
        <v>692</v>
      </c>
      <c r="J171" s="32" t="s">
        <v>274</v>
      </c>
      <c r="K171" s="32" t="s">
        <v>779</v>
      </c>
      <c r="L171" s="32"/>
      <c r="M171" s="32">
        <v>1</v>
      </c>
      <c r="N171" s="32"/>
      <c r="O171" s="20">
        <f t="array" ref="O171">IF(ISBLANK(B171),"",INDEX(adapt!E$2:E$1000,MATCH(A171,IF(adapt!J$2:J$1000="yes",adapt!A$2:A$1000),0)))</f>
        <v>0</v>
      </c>
      <c r="P171" s="20">
        <f t="array" ref="P171">IF(ISBLANK(B171),"",INDEX(adapt!F$2:F$1000,MATCH(A171,IF(adapt!J$2:J$1000="yes",adapt!A$2:A$1000),0)))</f>
        <v>0</v>
      </c>
      <c r="Q171" s="30" t="str">
        <f t="shared" si="13"/>
        <v>no</v>
      </c>
      <c r="R171" s="30" t="str">
        <f t="shared" si="14"/>
        <v>no</v>
      </c>
      <c r="S171" s="29" t="str">
        <f t="shared" si="11"/>
        <v>Someone scolded me.</v>
      </c>
      <c r="T171" s="29" t="str">
        <f t="shared" si="12"/>
        <v>Mumwe munhu akandipopotera.</v>
      </c>
      <c r="U171" s="31" t="str">
        <f>IF(COUNTIFS(adapt!J:J,"yes",adapt!A:A,A171)&gt;1,"problem",IF(COUNTIFS(adapt!J:J,"yes",adapt!A:A,A171)=0,"","ok"))</f>
        <v>ok</v>
      </c>
    </row>
    <row r="172" spans="1:21" ht="28">
      <c r="A172" s="26" t="str">
        <f t="shared" si="15"/>
        <v>HASI13</v>
      </c>
      <c r="B172" s="32" t="s">
        <v>789</v>
      </c>
      <c r="C172" s="5" t="s">
        <v>1905</v>
      </c>
      <c r="D172" s="32" t="s">
        <v>162</v>
      </c>
      <c r="E172" s="32" t="s">
        <v>774</v>
      </c>
      <c r="F172" s="32">
        <v>37</v>
      </c>
      <c r="G172" s="12">
        <v>13</v>
      </c>
      <c r="H172" s="32" t="s">
        <v>207</v>
      </c>
      <c r="I172" s="32" t="s">
        <v>692</v>
      </c>
      <c r="J172" s="32" t="s">
        <v>274</v>
      </c>
      <c r="K172" s="32" t="s">
        <v>779</v>
      </c>
      <c r="L172" s="32"/>
      <c r="M172" s="32">
        <v>1</v>
      </c>
      <c r="N172" s="32"/>
      <c r="O172" s="20">
        <f t="array" ref="O172">IF(ISBLANK(B172),"",INDEX(adapt!E$2:E$1000,MATCH(A172,IF(adapt!J$2:J$1000="yes",adapt!A$2:A$1000),0)))</f>
        <v>0</v>
      </c>
      <c r="P172" s="20">
        <f t="array" ref="P172">IF(ISBLANK(B172),"",INDEX(adapt!F$2:F$1000,MATCH(A172,IF(adapt!J$2:J$1000="yes",adapt!A$2:A$1000),0)))</f>
        <v>0</v>
      </c>
      <c r="Q172" s="30" t="str">
        <f t="shared" si="13"/>
        <v>no</v>
      </c>
      <c r="R172" s="30" t="str">
        <f t="shared" si="14"/>
        <v>no</v>
      </c>
      <c r="S172" s="29" t="str">
        <f t="shared" si="11"/>
        <v>I was told that God is punishing me.</v>
      </c>
      <c r="T172" s="29" t="str">
        <f t="shared" si="12"/>
        <v>Ndakaudzwa kuti Mwari ari kundiranga.</v>
      </c>
      <c r="U172" s="31" t="str">
        <f>IF(COUNTIFS(adapt!J:J,"yes",adapt!A:A,A172)&gt;1,"problem",IF(COUNTIFS(adapt!J:J,"yes",adapt!A:A,A172)=0,"","ok"))</f>
        <v>ok</v>
      </c>
    </row>
    <row r="173" spans="1:21" ht="28">
      <c r="A173" s="26" t="str">
        <f t="shared" si="15"/>
        <v>HASI14</v>
      </c>
      <c r="B173" s="32" t="s">
        <v>790</v>
      </c>
      <c r="C173" s="5" t="s">
        <v>1906</v>
      </c>
      <c r="D173" s="32" t="s">
        <v>162</v>
      </c>
      <c r="E173" s="32" t="s">
        <v>774</v>
      </c>
      <c r="F173" s="32">
        <v>37</v>
      </c>
      <c r="G173" s="12">
        <v>14</v>
      </c>
      <c r="H173" s="32" t="s">
        <v>207</v>
      </c>
      <c r="I173" s="32" t="s">
        <v>692</v>
      </c>
      <c r="J173" s="32" t="s">
        <v>274</v>
      </c>
      <c r="K173" s="32" t="s">
        <v>775</v>
      </c>
      <c r="L173" s="32"/>
      <c r="M173" s="32">
        <v>1</v>
      </c>
      <c r="N173" s="32"/>
      <c r="O173" s="20">
        <f t="array" ref="O173">IF(ISBLANK(B173),"",INDEX(adapt!E$2:E$1000,MATCH(A173,IF(adapt!J$2:J$1000="yes",adapt!A$2:A$1000),0)))</f>
        <v>0</v>
      </c>
      <c r="P173" s="20">
        <f t="array" ref="P173">IF(ISBLANK(B173),"",INDEX(adapt!F$2:F$1000,MATCH(A173,IF(adapt!J$2:J$1000="yes",adapt!A$2:A$1000),0)))</f>
        <v>0</v>
      </c>
      <c r="Q173" s="30" t="str">
        <f t="shared" si="13"/>
        <v>no</v>
      </c>
      <c r="R173" s="30" t="str">
        <f t="shared" si="14"/>
        <v>no</v>
      </c>
      <c r="S173" s="29" t="str">
        <f t="shared" si="11"/>
        <v>I was made to eat alone.</v>
      </c>
      <c r="T173" s="29" t="str">
        <f t="shared" si="12"/>
        <v>Ndakanzi ndidye ndiri ndega.</v>
      </c>
      <c r="U173" s="31" t="str">
        <f>IF(COUNTIFS(adapt!J:J,"yes",adapt!A:A,A173)&gt;1,"problem",IF(COUNTIFS(adapt!J:J,"yes",adapt!A:A,A173)=0,"","ok"))</f>
        <v>ok</v>
      </c>
    </row>
    <row r="174" spans="1:21" ht="28">
      <c r="A174" s="26" t="str">
        <f t="shared" si="15"/>
        <v>HASI15</v>
      </c>
      <c r="B174" s="32" t="s">
        <v>791</v>
      </c>
      <c r="C174" s="5" t="s">
        <v>1907</v>
      </c>
      <c r="D174" s="32" t="s">
        <v>162</v>
      </c>
      <c r="E174" s="32" t="s">
        <v>774</v>
      </c>
      <c r="F174" s="32">
        <v>37</v>
      </c>
      <c r="G174" s="12">
        <v>15</v>
      </c>
      <c r="H174" s="32" t="s">
        <v>207</v>
      </c>
      <c r="I174" s="32" t="s">
        <v>692</v>
      </c>
      <c r="J174" s="32" t="s">
        <v>274</v>
      </c>
      <c r="K174" s="32" t="s">
        <v>779</v>
      </c>
      <c r="L174" s="32"/>
      <c r="M174" s="32">
        <v>1</v>
      </c>
      <c r="N174" s="32"/>
      <c r="O174" s="20">
        <f t="array" ref="O174">IF(ISBLANK(B174),"",INDEX(adapt!E$2:E$1000,MATCH(A174,IF(adapt!J$2:J$1000="yes",adapt!A$2:A$1000),0)))</f>
        <v>0</v>
      </c>
      <c r="P174" s="20">
        <f t="array" ref="P174">IF(ISBLANK(B174),"",INDEX(adapt!F$2:F$1000,MATCH(A174,IF(adapt!J$2:J$1000="yes",adapt!A$2:A$1000),0)))</f>
        <v>0</v>
      </c>
      <c r="Q174" s="30" t="str">
        <f t="shared" si="13"/>
        <v>no</v>
      </c>
      <c r="R174" s="30" t="str">
        <f t="shared" si="14"/>
        <v>no</v>
      </c>
      <c r="S174" s="29" t="str">
        <f t="shared" si="11"/>
        <v>Someone insulted me.</v>
      </c>
      <c r="T174" s="29" t="str">
        <f t="shared" si="12"/>
        <v>Mumwe munhu akandituka.</v>
      </c>
      <c r="U174" s="31" t="str">
        <f>IF(COUNTIFS(adapt!J:J,"yes",adapt!A:A,A174)&gt;1,"problem",IF(COUNTIFS(adapt!J:J,"yes",adapt!A:A,A174)=0,"","ok"))</f>
        <v>ok</v>
      </c>
    </row>
    <row r="175" spans="1:21" ht="28">
      <c r="A175" s="26" t="str">
        <f t="shared" si="15"/>
        <v>HASI16</v>
      </c>
      <c r="B175" s="32" t="s">
        <v>792</v>
      </c>
      <c r="C175" s="5" t="s">
        <v>1908</v>
      </c>
      <c r="D175" s="32" t="s">
        <v>162</v>
      </c>
      <c r="E175" s="32" t="s">
        <v>774</v>
      </c>
      <c r="F175" s="32">
        <v>37</v>
      </c>
      <c r="G175" s="12">
        <v>16</v>
      </c>
      <c r="H175" s="32" t="s">
        <v>207</v>
      </c>
      <c r="I175" s="32" t="s">
        <v>692</v>
      </c>
      <c r="J175" s="32" t="s">
        <v>274</v>
      </c>
      <c r="K175" s="32" t="s">
        <v>783</v>
      </c>
      <c r="L175" s="32"/>
      <c r="M175" s="32">
        <v>1</v>
      </c>
      <c r="N175" s="32"/>
      <c r="O175" s="20">
        <f t="array" ref="O175">IF(ISBLANK(B175),"",INDEX(adapt!E$2:E$1000,MATCH(A175,IF(adapt!J$2:J$1000="yes",adapt!A$2:A$1000),0)))</f>
        <v>0</v>
      </c>
      <c r="P175" s="20">
        <f t="array" ref="P175">IF(ISBLANK(B175),"",INDEX(adapt!F$2:F$1000,MATCH(A175,IF(adapt!J$2:J$1000="yes",adapt!A$2:A$1000),0)))</f>
        <v>0</v>
      </c>
      <c r="Q175" s="30" t="str">
        <f t="shared" si="13"/>
        <v>no</v>
      </c>
      <c r="R175" s="30" t="str">
        <f t="shared" si="14"/>
        <v>no</v>
      </c>
      <c r="S175" s="29" t="str">
        <f t="shared" si="11"/>
        <v>People avoided me.</v>
      </c>
      <c r="T175" s="29" t="str">
        <f t="shared" si="12"/>
        <v>Vanhu vaingondinzvenga-nzvenga.</v>
      </c>
      <c r="U175" s="31" t="str">
        <f>IF(COUNTIFS(adapt!J:J,"yes",adapt!A:A,A175)&gt;1,"problem",IF(COUNTIFS(adapt!J:J,"yes",adapt!A:A,A175)=0,"","ok"))</f>
        <v>ok</v>
      </c>
    </row>
    <row r="176" spans="1:21" ht="28">
      <c r="A176" s="26" t="str">
        <f t="shared" si="15"/>
        <v>HASI17</v>
      </c>
      <c r="B176" s="32" t="s">
        <v>793</v>
      </c>
      <c r="C176" s="5" t="s">
        <v>1909</v>
      </c>
      <c r="D176" s="32" t="s">
        <v>162</v>
      </c>
      <c r="E176" s="32" t="s">
        <v>774</v>
      </c>
      <c r="F176" s="32">
        <v>37</v>
      </c>
      <c r="G176" s="12">
        <v>17</v>
      </c>
      <c r="H176" s="32" t="s">
        <v>207</v>
      </c>
      <c r="I176" s="32" t="s">
        <v>692</v>
      </c>
      <c r="J176" s="32" t="s">
        <v>274</v>
      </c>
      <c r="K176" s="32" t="s">
        <v>783</v>
      </c>
      <c r="L176" s="32"/>
      <c r="M176" s="32">
        <v>1</v>
      </c>
      <c r="N176" s="32"/>
      <c r="O176" s="20" t="str">
        <f t="array" ref="O176">IF(ISBLANK(B176),"",INDEX(adapt!E$2:E$1000,MATCH(A176,IF(adapt!J$2:J$1000="yes",adapt!A$2:A$1000),0)))</f>
        <v>People stopped visiting me as much.</v>
      </c>
      <c r="P176" s="20">
        <f t="array" ref="P176">IF(ISBLANK(B176),"",INDEX(adapt!F$2:F$1000,MATCH(A176,IF(adapt!J$2:J$1000="yes",adapt!A$2:A$1000),0)))</f>
        <v>0</v>
      </c>
      <c r="Q176" s="30" t="str">
        <f t="shared" si="13"/>
        <v>yes</v>
      </c>
      <c r="R176" s="30" t="str">
        <f t="shared" si="14"/>
        <v>no</v>
      </c>
      <c r="S176" s="29" t="str">
        <f t="shared" si="11"/>
        <v>People stopped visiting me as much.</v>
      </c>
      <c r="T176" s="29" t="str">
        <f t="shared" si="12"/>
        <v>Vanhu vakaregedza kundishanyira sezvavaisimboita.</v>
      </c>
      <c r="U176" s="31" t="str">
        <f>IF(COUNTIFS(adapt!J:J,"yes",adapt!A:A,A176)&gt;1,"problem",IF(COUNTIFS(adapt!J:J,"yes",adapt!A:A,A176)=0,"","ok"))</f>
        <v>ok</v>
      </c>
    </row>
    <row r="177" spans="1:21" ht="28">
      <c r="A177" s="26" t="str">
        <f t="shared" si="15"/>
        <v>HASI18</v>
      </c>
      <c r="B177" s="32" t="s">
        <v>794</v>
      </c>
      <c r="C177" s="5" t="s">
        <v>1910</v>
      </c>
      <c r="D177" s="32" t="s">
        <v>162</v>
      </c>
      <c r="E177" s="32" t="s">
        <v>774</v>
      </c>
      <c r="F177" s="32">
        <v>37</v>
      </c>
      <c r="G177" s="12">
        <v>18</v>
      </c>
      <c r="H177" s="32" t="s">
        <v>207</v>
      </c>
      <c r="I177" s="32" t="s">
        <v>692</v>
      </c>
      <c r="J177" s="32" t="s">
        <v>274</v>
      </c>
      <c r="K177" s="32" t="s">
        <v>783</v>
      </c>
      <c r="L177" s="32"/>
      <c r="M177" s="32">
        <v>1</v>
      </c>
      <c r="N177" s="32"/>
      <c r="O177" s="20">
        <f t="array" ref="O177">IF(ISBLANK(B177),"",INDEX(adapt!E$2:E$1000,MATCH(A177,IF(adapt!J$2:J$1000="yes",adapt!A$2:A$1000),0)))</f>
        <v>0</v>
      </c>
      <c r="P177" s="20">
        <f t="array" ref="P177">IF(ISBLANK(B177),"",INDEX(adapt!F$2:F$1000,MATCH(A177,IF(adapt!J$2:J$1000="yes",adapt!A$2:A$1000),0)))</f>
        <v>0</v>
      </c>
      <c r="Q177" s="30" t="str">
        <f t="shared" si="13"/>
        <v>no</v>
      </c>
      <c r="R177" s="30" t="str">
        <f t="shared" si="14"/>
        <v>no</v>
      </c>
      <c r="S177" s="29" t="str">
        <f t="shared" si="11"/>
        <v>People ended their relationships with me.</v>
      </c>
      <c r="T177" s="29" t="str">
        <f t="shared" si="12"/>
        <v>Vanhu vakaregedza kufambidzana neni.</v>
      </c>
      <c r="U177" s="31" t="str">
        <f>IF(COUNTIFS(adapt!J:J,"yes",adapt!A:A,A177)&gt;1,"problem",IF(COUNTIFS(adapt!J:J,"yes",adapt!A:A,A177)=0,"","ok"))</f>
        <v>ok</v>
      </c>
    </row>
    <row r="178" spans="1:21" ht="28">
      <c r="A178" s="26" t="str">
        <f t="shared" si="15"/>
        <v>HASI19</v>
      </c>
      <c r="B178" s="32" t="s">
        <v>795</v>
      </c>
      <c r="C178" s="5" t="s">
        <v>1911</v>
      </c>
      <c r="D178" s="32" t="s">
        <v>162</v>
      </c>
      <c r="E178" s="32" t="s">
        <v>774</v>
      </c>
      <c r="F178" s="32">
        <v>37</v>
      </c>
      <c r="G178" s="12">
        <v>19</v>
      </c>
      <c r="H178" s="32" t="s">
        <v>207</v>
      </c>
      <c r="I178" s="32" t="s">
        <v>692</v>
      </c>
      <c r="J178" s="32" t="s">
        <v>274</v>
      </c>
      <c r="K178" s="32" t="s">
        <v>779</v>
      </c>
      <c r="L178" s="32"/>
      <c r="M178" s="32">
        <v>1</v>
      </c>
      <c r="N178" s="32"/>
      <c r="O178" s="20">
        <f t="array" ref="O178">IF(ISBLANK(B178),"",INDEX(adapt!E$2:E$1000,MATCH(A178,IF(adapt!J$2:J$1000="yes",adapt!A$2:A$1000),0)))</f>
        <v>0</v>
      </c>
      <c r="P178" s="20">
        <f t="array" ref="P178">IF(ISBLANK(B178),"",INDEX(adapt!F$2:F$1000,MATCH(A178,IF(adapt!J$2:J$1000="yes",adapt!A$2:A$1000),0)))</f>
        <v>0</v>
      </c>
      <c r="Q178" s="30" t="str">
        <f t="shared" si="13"/>
        <v>no</v>
      </c>
      <c r="R178" s="30" t="str">
        <f t="shared" si="14"/>
        <v>no</v>
      </c>
      <c r="S178" s="29" t="str">
        <f t="shared" si="11"/>
        <v>I was blamed for my HIV status.</v>
      </c>
      <c r="T178" s="29" t="str">
        <f t="shared" si="12"/>
        <v>Ndakaudzwa kuti kuva neHIV yaiva mhosva yangu.</v>
      </c>
      <c r="U178" s="31" t="str">
        <f>IF(COUNTIFS(adapt!J:J,"yes",adapt!A:A,A178)&gt;1,"problem",IF(COUNTIFS(adapt!J:J,"yes",adapt!A:A,A178)=0,"","ok"))</f>
        <v>ok</v>
      </c>
    </row>
    <row r="179" spans="1:21" ht="28">
      <c r="A179" s="26" t="str">
        <f t="shared" si="15"/>
        <v>HASI20</v>
      </c>
      <c r="B179" s="32" t="s">
        <v>796</v>
      </c>
      <c r="C179" s="5" t="s">
        <v>1912</v>
      </c>
      <c r="D179" s="32" t="s">
        <v>162</v>
      </c>
      <c r="E179" s="32" t="s">
        <v>774</v>
      </c>
      <c r="F179" s="32">
        <v>37</v>
      </c>
      <c r="G179" s="12">
        <v>20</v>
      </c>
      <c r="H179" s="32" t="s">
        <v>207</v>
      </c>
      <c r="I179" s="32" t="s">
        <v>692</v>
      </c>
      <c r="J179" s="32" t="s">
        <v>274</v>
      </c>
      <c r="K179" s="32" t="s">
        <v>797</v>
      </c>
      <c r="L179" s="32"/>
      <c r="M179" s="32">
        <v>1</v>
      </c>
      <c r="N179" s="32"/>
      <c r="O179" s="20">
        <f t="array" ref="O179">IF(ISBLANK(B179),"",INDEX(adapt!E$2:E$1000,MATCH(A179,IF(adapt!J$2:J$1000="yes",adapt!A$2:A$1000),0)))</f>
        <v>0</v>
      </c>
      <c r="P179" s="20" t="str">
        <f t="array" ref="P179">IF(ISBLANK(B179),"",INDEX(adapt!F$2:F$1000,MATCH(A179,IF(adapt!J$2:J$1000="yes",adapt!A$2:A$1000),0)))</f>
        <v>Mumwe munhu akaedza kuti ndidzingwe basa.</v>
      </c>
      <c r="Q179" s="30" t="str">
        <f t="shared" si="13"/>
        <v>no</v>
      </c>
      <c r="R179" s="30" t="str">
        <f t="shared" si="14"/>
        <v>yes</v>
      </c>
      <c r="S179" s="29" t="str">
        <f t="shared" si="11"/>
        <v>Someone tried to get me fired from my job.</v>
      </c>
      <c r="T179" s="29" t="str">
        <f t="shared" si="12"/>
        <v>Mumwe munhu akaedza kuti ndidzingwe basa.</v>
      </c>
      <c r="U179" s="31" t="str">
        <f>IF(COUNTIFS(adapt!J:J,"yes",adapt!A:A,A179)&gt;1,"problem",IF(COUNTIFS(adapt!J:J,"yes",adapt!A:A,A179)=0,"","ok"))</f>
        <v>ok</v>
      </c>
    </row>
    <row r="180" spans="1:21" ht="28">
      <c r="A180" s="26" t="str">
        <f t="shared" si="15"/>
        <v>HASI21</v>
      </c>
      <c r="B180" s="32" t="s">
        <v>798</v>
      </c>
      <c r="C180" s="5" t="s">
        <v>1913</v>
      </c>
      <c r="D180" s="32" t="s">
        <v>162</v>
      </c>
      <c r="E180" s="32" t="s">
        <v>774</v>
      </c>
      <c r="F180" s="32">
        <v>37</v>
      </c>
      <c r="G180" s="12">
        <v>21</v>
      </c>
      <c r="H180" s="32" t="s">
        <v>207</v>
      </c>
      <c r="I180" s="32" t="s">
        <v>692</v>
      </c>
      <c r="J180" s="32" t="s">
        <v>274</v>
      </c>
      <c r="K180" s="32" t="s">
        <v>797</v>
      </c>
      <c r="L180" s="32"/>
      <c r="M180" s="32">
        <v>1</v>
      </c>
      <c r="N180" s="32"/>
      <c r="O180" s="20">
        <f t="array" ref="O180">IF(ISBLANK(B180),"",INDEX(adapt!E$2:E$1000,MATCH(A180,IF(adapt!J$2:J$1000="yes",adapt!A$2:A$1000),0)))</f>
        <v>0</v>
      </c>
      <c r="P180" s="20">
        <f t="array" ref="P180">IF(ISBLANK(B180),"",INDEX(adapt!F$2:F$1000,MATCH(A180,IF(adapt!J$2:J$1000="yes",adapt!A$2:A$1000),0)))</f>
        <v>0</v>
      </c>
      <c r="Q180" s="30" t="str">
        <f t="shared" si="13"/>
        <v>no</v>
      </c>
      <c r="R180" s="30" t="str">
        <f t="shared" si="14"/>
        <v>no</v>
      </c>
      <c r="S180" s="29" t="str">
        <f t="shared" si="11"/>
        <v>My employer denied me opportunities.</v>
      </c>
      <c r="T180" s="29" t="str">
        <f t="shared" si="12"/>
        <v>Munhu wandinoshandira akandishayisa mimwe mikana.</v>
      </c>
      <c r="U180" s="31" t="str">
        <f>IF(COUNTIFS(adapt!J:J,"yes",adapt!A:A,A180)&gt;1,"problem",IF(COUNTIFS(adapt!J:J,"yes",adapt!A:A,A180)=0,"","ok"))</f>
        <v>ok</v>
      </c>
    </row>
    <row r="181" spans="1:21" ht="28">
      <c r="A181" s="26" t="str">
        <f t="shared" si="15"/>
        <v>HASI22</v>
      </c>
      <c r="B181" s="32" t="s">
        <v>799</v>
      </c>
      <c r="C181" s="5" t="s">
        <v>1914</v>
      </c>
      <c r="D181" s="32" t="s">
        <v>162</v>
      </c>
      <c r="E181" s="32" t="s">
        <v>774</v>
      </c>
      <c r="F181" s="32">
        <v>37</v>
      </c>
      <c r="G181" s="12">
        <v>22</v>
      </c>
      <c r="H181" s="32" t="s">
        <v>207</v>
      </c>
      <c r="I181" s="32" t="s">
        <v>692</v>
      </c>
      <c r="J181" s="32" t="s">
        <v>274</v>
      </c>
      <c r="K181" s="32" t="s">
        <v>800</v>
      </c>
      <c r="L181" s="32"/>
      <c r="M181" s="32">
        <v>1</v>
      </c>
      <c r="N181" s="32"/>
      <c r="O181" s="20">
        <f t="array" ref="O181">IF(ISBLANK(B181),"",INDEX(adapt!E$2:E$1000,MATCH(A181,IF(adapt!J$2:J$1000="yes",adapt!A$2:A$1000),0)))</f>
        <v>0</v>
      </c>
      <c r="P181" s="20">
        <f t="array" ref="P181">IF(ISBLANK(B181),"",INDEX(adapt!F$2:F$1000,MATCH(A181,IF(adapt!J$2:J$1000="yes",adapt!A$2:A$1000),0)))</f>
        <v>0</v>
      </c>
      <c r="Q181" s="30" t="str">
        <f t="shared" si="13"/>
        <v>no</v>
      </c>
      <c r="R181" s="30" t="str">
        <f t="shared" si="14"/>
        <v>no</v>
      </c>
      <c r="S181" s="29" t="str">
        <f t="shared" si="11"/>
        <v>I was denied health care.</v>
      </c>
      <c r="T181" s="29" t="str">
        <f t="shared" si="12"/>
        <v>Handina kuwaniswa rubatsiro rwezveutano.</v>
      </c>
      <c r="U181" s="31" t="str">
        <f>IF(COUNTIFS(adapt!J:J,"yes",adapt!A:A,A181)&gt;1,"problem",IF(COUNTIFS(adapt!J:J,"yes",adapt!A:A,A181)=0,"","ok"))</f>
        <v>ok</v>
      </c>
    </row>
    <row r="182" spans="1:21" ht="28">
      <c r="A182" s="26" t="str">
        <f t="shared" si="15"/>
        <v>HASI23</v>
      </c>
      <c r="B182" s="32" t="s">
        <v>801</v>
      </c>
      <c r="C182" s="5" t="s">
        <v>1915</v>
      </c>
      <c r="D182" s="32" t="s">
        <v>162</v>
      </c>
      <c r="E182" s="32" t="s">
        <v>774</v>
      </c>
      <c r="F182" s="32">
        <v>37</v>
      </c>
      <c r="G182" s="12">
        <v>23</v>
      </c>
      <c r="H182" s="32" t="s">
        <v>207</v>
      </c>
      <c r="I182" s="32" t="s">
        <v>692</v>
      </c>
      <c r="J182" s="32" t="s">
        <v>274</v>
      </c>
      <c r="K182" s="32" t="s">
        <v>800</v>
      </c>
      <c r="L182" s="32"/>
      <c r="M182" s="32">
        <v>1</v>
      </c>
      <c r="N182" s="32"/>
      <c r="O182" s="20">
        <f t="array" ref="O182">IF(ISBLANK(B182),"",INDEX(adapt!E$2:E$1000,MATCH(A182,IF(adapt!J$2:J$1000="yes",adapt!A$2:A$1000),0)))</f>
        <v>0</v>
      </c>
      <c r="P182" s="20">
        <f t="array" ref="P182">IF(ISBLANK(B182),"",INDEX(adapt!F$2:F$1000,MATCH(A182,IF(adapt!J$2:J$1000="yes",adapt!A$2:A$1000),0)))</f>
        <v>0</v>
      </c>
      <c r="Q182" s="30" t="str">
        <f t="shared" si="13"/>
        <v>no</v>
      </c>
      <c r="R182" s="30" t="str">
        <f t="shared" si="14"/>
        <v>no</v>
      </c>
      <c r="S182" s="29" t="str">
        <f t="shared" si="11"/>
        <v>I was refused treatment because I was told I was going to die anyway.</v>
      </c>
      <c r="T182" s="29" t="str">
        <f t="shared" si="12"/>
        <v>Handina kurapwa sezvo vaiti kunyangwe ndikarapwa, ndichangofa.</v>
      </c>
      <c r="U182" s="31" t="str">
        <f>IF(COUNTIFS(adapt!J:J,"yes",adapt!A:A,A182)&gt;1,"problem",IF(COUNTIFS(adapt!J:J,"yes",adapt!A:A,A182)=0,"","ok"))</f>
        <v>ok</v>
      </c>
    </row>
    <row r="183" spans="1:21" ht="28">
      <c r="A183" s="26" t="str">
        <f t="shared" si="15"/>
        <v>HASI24</v>
      </c>
      <c r="B183" s="32" t="s">
        <v>802</v>
      </c>
      <c r="C183" s="5" t="s">
        <v>1916</v>
      </c>
      <c r="D183" s="32" t="s">
        <v>162</v>
      </c>
      <c r="E183" s="32" t="s">
        <v>774</v>
      </c>
      <c r="F183" s="32">
        <v>37</v>
      </c>
      <c r="G183" s="12">
        <v>24</v>
      </c>
      <c r="H183" s="32" t="s">
        <v>207</v>
      </c>
      <c r="I183" s="32" t="s">
        <v>692</v>
      </c>
      <c r="J183" s="32" t="s">
        <v>274</v>
      </c>
      <c r="K183" s="32" t="s">
        <v>800</v>
      </c>
      <c r="L183" s="32"/>
      <c r="M183" s="32">
        <v>1</v>
      </c>
      <c r="N183" s="32"/>
      <c r="O183" s="20" t="str">
        <f t="array" ref="O183">IF(ISBLANK(B183),"",INDEX(adapt!E$2:E$1000,MATCH(A183,IF(adapt!J$2:J$1000="yes",adapt!A$2:A$1000),0)))</f>
        <v>I was discharged from the hospital while still needing care as a result of my status.</v>
      </c>
      <c r="P183" s="20" t="str">
        <f t="array" ref="P183">IF(ISBLANK(B183),"",INDEX(adapt!F$2:F$1000,MATCH(A183,IF(adapt!J$2:J$1000="yes",adapt!A$2:A$1000),0)))</f>
        <v>Ndakaburitswa muchipatara ndichiri kuda rubatsiro nekuda kwestatus yangu.</v>
      </c>
      <c r="Q183" s="30" t="str">
        <f t="shared" si="13"/>
        <v>yes</v>
      </c>
      <c r="R183" s="30" t="str">
        <f t="shared" si="14"/>
        <v>yes</v>
      </c>
      <c r="S183" s="29" t="str">
        <f t="shared" si="11"/>
        <v>I was discharged from the hospital while still needing care as a result of my status.</v>
      </c>
      <c r="T183" s="29" t="str">
        <f t="shared" si="12"/>
        <v>Ndakaburitswa muchipatara ndichiri kuda rubatsiro nekuda kwestatus yangu.</v>
      </c>
      <c r="U183" s="31" t="str">
        <f>IF(COUNTIFS(adapt!J:J,"yes",adapt!A:A,A183)&gt;1,"problem",IF(COUNTIFS(adapt!J:J,"yes",adapt!A:A,A183)=0,"","ok"))</f>
        <v>ok</v>
      </c>
    </row>
    <row r="184" spans="1:21" ht="28">
      <c r="A184" s="26" t="str">
        <f t="shared" si="15"/>
        <v>HASI25</v>
      </c>
      <c r="B184" s="32" t="s">
        <v>803</v>
      </c>
      <c r="C184" s="5" t="s">
        <v>1917</v>
      </c>
      <c r="D184" s="32" t="s">
        <v>162</v>
      </c>
      <c r="E184" s="32" t="s">
        <v>774</v>
      </c>
      <c r="F184" s="32">
        <v>37</v>
      </c>
      <c r="G184" s="12">
        <v>25</v>
      </c>
      <c r="H184" s="32" t="s">
        <v>207</v>
      </c>
      <c r="I184" s="32" t="s">
        <v>692</v>
      </c>
      <c r="J184" s="32" t="s">
        <v>274</v>
      </c>
      <c r="K184" s="32" t="s">
        <v>800</v>
      </c>
      <c r="L184" s="32"/>
      <c r="M184" s="32">
        <v>1</v>
      </c>
      <c r="N184" s="32"/>
      <c r="O184" s="20">
        <f t="array" ref="O184">IF(ISBLANK(B184),"",INDEX(adapt!E$2:E$1000,MATCH(A184,IF(adapt!J$2:J$1000="yes",adapt!A$2:A$1000),0)))</f>
        <v>0</v>
      </c>
      <c r="P184" s="20">
        <f t="array" ref="P184">IF(ISBLANK(B184),"",INDEX(adapt!F$2:F$1000,MATCH(A184,IF(adapt!J$2:J$1000="yes",adapt!A$2:A$1000),0)))</f>
        <v>0</v>
      </c>
      <c r="Q184" s="30" t="str">
        <f t="shared" si="13"/>
        <v>no</v>
      </c>
      <c r="R184" s="30" t="str">
        <f t="shared" si="14"/>
        <v>no</v>
      </c>
      <c r="S184" s="29" t="str">
        <f t="shared" si="11"/>
        <v>I was shuttled around instead of being helped by a nurse.</v>
      </c>
      <c r="T184" s="29" t="str">
        <f t="shared" si="12"/>
        <v>Ndakatenderedzwa-tenderedzwa panzvimbo yekubatsirwa nanesi.</v>
      </c>
      <c r="U184" s="31" t="str">
        <f>IF(COUNTIFS(adapt!J:J,"yes",adapt!A:A,A184)&gt;1,"problem",IF(COUNTIFS(adapt!J:J,"yes",adapt!A:A,A184)=0,"","ok"))</f>
        <v>ok</v>
      </c>
    </row>
    <row r="185" spans="1:21" ht="28">
      <c r="A185" s="26" t="str">
        <f t="shared" si="15"/>
        <v>HASI26</v>
      </c>
      <c r="B185" s="32" t="s">
        <v>804</v>
      </c>
      <c r="C185" s="5" t="s">
        <v>1918</v>
      </c>
      <c r="D185" s="32" t="s">
        <v>162</v>
      </c>
      <c r="E185" s="32" t="s">
        <v>774</v>
      </c>
      <c r="F185" s="32">
        <v>37</v>
      </c>
      <c r="G185" s="12">
        <v>26</v>
      </c>
      <c r="H185" s="32" t="s">
        <v>207</v>
      </c>
      <c r="I185" s="32" t="s">
        <v>692</v>
      </c>
      <c r="J185" s="32" t="s">
        <v>274</v>
      </c>
      <c r="K185" s="32" t="s">
        <v>800</v>
      </c>
      <c r="L185" s="32"/>
      <c r="M185" s="32">
        <v>1</v>
      </c>
      <c r="N185" s="32"/>
      <c r="O185" s="20">
        <f t="array" ref="O185">IF(ISBLANK(B185),"",INDEX(adapt!E$2:E$1000,MATCH(A185,IF(adapt!J$2:J$1000="yes",adapt!A$2:A$1000),0)))</f>
        <v>0</v>
      </c>
      <c r="P185" s="20">
        <f t="array" ref="P185">IF(ISBLANK(B185),"",INDEX(adapt!F$2:F$1000,MATCH(A185,IF(adapt!J$2:J$1000="yes",adapt!A$2:A$1000),0)))</f>
        <v>0</v>
      </c>
      <c r="Q185" s="30" t="str">
        <f t="shared" si="13"/>
        <v>no</v>
      </c>
      <c r="R185" s="30" t="str">
        <f t="shared" si="14"/>
        <v>no</v>
      </c>
      <c r="S185" s="29" t="str">
        <f t="shared" si="11"/>
        <v>At the hospital/clinic, I was made to wait until last.</v>
      </c>
      <c r="T185" s="29" t="str">
        <f t="shared" si="12"/>
        <v>Pachipatara/pakiriniki, ndakanzi ndimire kusvika vamwe vese vapera.</v>
      </c>
      <c r="U185" s="31" t="str">
        <f>IF(COUNTIFS(adapt!J:J,"yes",adapt!A:A,A185)&gt;1,"problem",IF(COUNTIFS(adapt!J:J,"yes",adapt!A:A,A185)=0,"","ok"))</f>
        <v>ok</v>
      </c>
    </row>
    <row r="186" spans="1:21" ht="28">
      <c r="A186" s="26" t="str">
        <f t="shared" si="15"/>
        <v>HASI27</v>
      </c>
      <c r="B186" s="32" t="s">
        <v>805</v>
      </c>
      <c r="C186" s="5" t="s">
        <v>1919</v>
      </c>
      <c r="D186" s="32" t="s">
        <v>162</v>
      </c>
      <c r="E186" s="32" t="s">
        <v>774</v>
      </c>
      <c r="F186" s="32">
        <v>37</v>
      </c>
      <c r="G186" s="12">
        <v>27</v>
      </c>
      <c r="H186" s="32" t="s">
        <v>207</v>
      </c>
      <c r="I186" s="32" t="s">
        <v>692</v>
      </c>
      <c r="J186" s="32" t="s">
        <v>274</v>
      </c>
      <c r="K186" s="32" t="s">
        <v>800</v>
      </c>
      <c r="L186" s="32"/>
      <c r="M186" s="32">
        <v>1</v>
      </c>
      <c r="N186" s="32"/>
      <c r="O186" s="20">
        <f t="array" ref="O186">IF(ISBLANK(B186),"",INDEX(adapt!E$2:E$1000,MATCH(A186,IF(adapt!J$2:J$1000="yes",adapt!A$2:A$1000),0)))</f>
        <v>0</v>
      </c>
      <c r="P186" s="20">
        <f t="array" ref="P186">IF(ISBLANK(B186),"",INDEX(adapt!F$2:F$1000,MATCH(A186,IF(adapt!J$2:J$1000="yes",adapt!A$2:A$1000),0)))</f>
        <v>0</v>
      </c>
      <c r="Q186" s="30" t="str">
        <f t="shared" si="13"/>
        <v>no</v>
      </c>
      <c r="R186" s="30" t="str">
        <f t="shared" si="14"/>
        <v>no</v>
      </c>
      <c r="S186" s="29" t="str">
        <f t="shared" si="11"/>
        <v>At the hospital, I was left in a soiled bed.</v>
      </c>
      <c r="T186" s="29" t="str">
        <f t="shared" si="12"/>
        <v>Pachipatara, ndakasiiwa ndiri mumagumbeze andainge ndaitira weti/tsvina.</v>
      </c>
      <c r="U186" s="31" t="str">
        <f>IF(COUNTIFS(adapt!J:J,"yes",adapt!A:A,A186)&gt;1,"problem",IF(COUNTIFS(adapt!J:J,"yes",adapt!A:A,A186)=0,"","ok"))</f>
        <v>ok</v>
      </c>
    </row>
    <row r="187" spans="1:21" ht="28">
      <c r="A187" s="26" t="str">
        <f t="shared" si="15"/>
        <v>HASI28</v>
      </c>
      <c r="B187" s="32" t="s">
        <v>806</v>
      </c>
      <c r="C187" s="5" t="s">
        <v>1920</v>
      </c>
      <c r="D187" s="32" t="s">
        <v>162</v>
      </c>
      <c r="E187" s="32" t="s">
        <v>774</v>
      </c>
      <c r="F187" s="32">
        <v>37</v>
      </c>
      <c r="G187" s="12">
        <v>28</v>
      </c>
      <c r="H187" s="32" t="s">
        <v>207</v>
      </c>
      <c r="I187" s="32" t="s">
        <v>692</v>
      </c>
      <c r="J187" s="32" t="s">
        <v>274</v>
      </c>
      <c r="K187" s="32" t="s">
        <v>800</v>
      </c>
      <c r="L187" s="32"/>
      <c r="M187" s="32">
        <v>1</v>
      </c>
      <c r="N187" s="32"/>
      <c r="O187" s="20">
        <f t="array" ref="O187">IF(ISBLANK(B187),"",INDEX(adapt!E$2:E$1000,MATCH(A187,IF(adapt!J$2:J$1000="yes",adapt!A$2:A$1000),0)))</f>
        <v>0</v>
      </c>
      <c r="P187" s="20" t="str">
        <f t="array" ref="P187">IF(ISBLANK(B187),"",INDEX(adapt!F$2:F$1000,MATCH(A187,IF(adapt!J$2:J$1000="yes",adapt!A$2:A$1000),0)))</f>
        <v>Pandaive muchipatara/mukiriniki hapana akaita basa nekurwadziwa kwangu.</v>
      </c>
      <c r="Q187" s="30" t="str">
        <f t="shared" si="13"/>
        <v>no</v>
      </c>
      <c r="R187" s="30" t="str">
        <f t="shared" si="14"/>
        <v>yes</v>
      </c>
      <c r="S187" s="29" t="str">
        <f t="shared" si="11"/>
        <v>In the hospital or clinic, my pain was ignored.</v>
      </c>
      <c r="T187" s="29" t="str">
        <f t="shared" si="12"/>
        <v>Pandaive muchipatara/mukiriniki hapana akaita basa nekurwadziwa kwangu.</v>
      </c>
      <c r="U187" s="31" t="str">
        <f>IF(COUNTIFS(adapt!J:J,"yes",adapt!A:A,A187)&gt;1,"problem",IF(COUNTIFS(adapt!J:J,"yes",adapt!A:A,A187)=0,"","ok"))</f>
        <v>ok</v>
      </c>
    </row>
    <row r="188" spans="1:21" ht="28">
      <c r="A188" s="26" t="str">
        <f t="shared" si="15"/>
        <v>HASI29</v>
      </c>
      <c r="B188" s="32" t="s">
        <v>807</v>
      </c>
      <c r="C188" s="5" t="s">
        <v>1921</v>
      </c>
      <c r="D188" s="32" t="s">
        <v>162</v>
      </c>
      <c r="E188" s="32" t="s">
        <v>808</v>
      </c>
      <c r="F188" s="32">
        <v>37</v>
      </c>
      <c r="G188" s="12">
        <v>29</v>
      </c>
      <c r="H188" s="32" t="s">
        <v>207</v>
      </c>
      <c r="I188" s="32" t="s">
        <v>692</v>
      </c>
      <c r="J188" s="32" t="s">
        <v>274</v>
      </c>
      <c r="K188" s="32" t="s">
        <v>809</v>
      </c>
      <c r="L188" s="32"/>
      <c r="M188" s="32">
        <v>1</v>
      </c>
      <c r="N188" s="32"/>
      <c r="O188" s="20">
        <f t="array" ref="O188">IF(ISBLANK(B188),"",INDEX(adapt!E$2:E$1000,MATCH(A188,IF(adapt!J$2:J$1000="yes",adapt!A$2:A$1000),0)))</f>
        <v>0</v>
      </c>
      <c r="P188" s="20">
        <f t="array" ref="P188">IF(ISBLANK(B188),"",INDEX(adapt!F$2:F$1000,MATCH(A188,IF(adapt!J$2:J$1000="yes",adapt!A$2:A$1000),0)))</f>
        <v>0</v>
      </c>
      <c r="Q188" s="30" t="str">
        <f t="shared" si="13"/>
        <v>no</v>
      </c>
      <c r="R188" s="30" t="str">
        <f t="shared" si="14"/>
        <v>no</v>
      </c>
      <c r="S188" s="29" t="str">
        <f t="shared" si="11"/>
        <v>I felt that I did not deserve to live.</v>
      </c>
      <c r="T188" s="29" t="str">
        <f t="shared" si="12"/>
        <v>Ndakanzwa sekuti handaikodzera kuararama.</v>
      </c>
      <c r="U188" s="31" t="str">
        <f>IF(COUNTIFS(adapt!J:J,"yes",adapt!A:A,A188)&gt;1,"problem",IF(COUNTIFS(adapt!J:J,"yes",adapt!A:A,A188)=0,"","ok"))</f>
        <v>ok</v>
      </c>
    </row>
    <row r="189" spans="1:21" ht="28">
      <c r="A189" s="26" t="str">
        <f t="shared" si="15"/>
        <v>HASI30</v>
      </c>
      <c r="B189" s="32" t="s">
        <v>810</v>
      </c>
      <c r="C189" s="5" t="s">
        <v>1922</v>
      </c>
      <c r="D189" s="32" t="s">
        <v>162</v>
      </c>
      <c r="E189" s="32" t="s">
        <v>808</v>
      </c>
      <c r="F189" s="32">
        <v>37</v>
      </c>
      <c r="G189" s="12">
        <v>30</v>
      </c>
      <c r="H189" s="32" t="s">
        <v>207</v>
      </c>
      <c r="I189" s="32" t="s">
        <v>692</v>
      </c>
      <c r="J189" s="32" t="s">
        <v>274</v>
      </c>
      <c r="K189" s="32" t="s">
        <v>809</v>
      </c>
      <c r="L189" s="32"/>
      <c r="M189" s="32">
        <v>1</v>
      </c>
      <c r="N189" s="32"/>
      <c r="O189" s="20" t="str">
        <f t="array" ref="O189">IF(ISBLANK(B189),"",INDEX(adapt!E$2:E$1000,MATCH(A189,IF(adapt!J$2:J$1000="yes",adapt!A$2:A$1000),0)))</f>
        <v>I felt ashamed of my status.</v>
      </c>
      <c r="P189" s="20" t="str">
        <f t="array" ref="P189">IF(ISBLANK(B189),"",INDEX(adapt!F$2:F$1000,MATCH(A189,IF(adapt!J$2:J$1000="yes",adapt!A$2:A$1000),0)))</f>
        <v>Ndakanzwa kusvoda nekuda kwestatus yangu.</v>
      </c>
      <c r="Q189" s="30" t="str">
        <f t="shared" si="13"/>
        <v>yes</v>
      </c>
      <c r="R189" s="30" t="str">
        <f t="shared" si="14"/>
        <v>yes</v>
      </c>
      <c r="S189" s="29" t="str">
        <f t="shared" si="11"/>
        <v>I felt ashamed of my status.</v>
      </c>
      <c r="T189" s="29" t="str">
        <f t="shared" si="12"/>
        <v>Ndakanzwa kusvoda nekuda kwestatus yangu.</v>
      </c>
      <c r="U189" s="31" t="str">
        <f>IF(COUNTIFS(adapt!J:J,"yes",adapt!A:A,A189)&gt;1,"problem",IF(COUNTIFS(adapt!J:J,"yes",adapt!A:A,A189)=0,"","ok"))</f>
        <v>ok</v>
      </c>
    </row>
    <row r="190" spans="1:21" ht="28">
      <c r="A190" s="26" t="str">
        <f t="shared" si="15"/>
        <v>HASI31</v>
      </c>
      <c r="B190" s="32" t="s">
        <v>811</v>
      </c>
      <c r="C190" s="5" t="s">
        <v>1923</v>
      </c>
      <c r="D190" s="32" t="s">
        <v>162</v>
      </c>
      <c r="E190" s="32" t="s">
        <v>808</v>
      </c>
      <c r="F190" s="32">
        <v>37</v>
      </c>
      <c r="G190" s="12">
        <v>31</v>
      </c>
      <c r="H190" s="32" t="s">
        <v>207</v>
      </c>
      <c r="I190" s="32" t="s">
        <v>692</v>
      </c>
      <c r="J190" s="32" t="s">
        <v>274</v>
      </c>
      <c r="K190" s="32" t="s">
        <v>809</v>
      </c>
      <c r="L190" s="32"/>
      <c r="M190" s="32">
        <v>1</v>
      </c>
      <c r="N190" s="32"/>
      <c r="O190" s="20">
        <f t="array" ref="O190">IF(ISBLANK(B190),"",INDEX(adapt!E$2:E$1000,MATCH(A190,IF(adapt!J$2:J$1000="yes",adapt!A$2:A$1000),0)))</f>
        <v>0</v>
      </c>
      <c r="P190" s="20">
        <f t="array" ref="P190">IF(ISBLANK(B190),"",INDEX(adapt!F$2:F$1000,MATCH(A190,IF(adapt!J$2:J$1000="yes",adapt!A$2:A$1000),0)))</f>
        <v>0</v>
      </c>
      <c r="Q190" s="30" t="str">
        <f t="shared" si="13"/>
        <v>no</v>
      </c>
      <c r="R190" s="30" t="str">
        <f t="shared" si="14"/>
        <v>no</v>
      </c>
      <c r="S190" s="29" t="str">
        <f t="shared" si="11"/>
        <v>I felt completely worthless.</v>
      </c>
      <c r="T190" s="29" t="str">
        <f t="shared" si="12"/>
        <v>Ndakanzwa sekuti hapana zvandiri zvachose.</v>
      </c>
      <c r="U190" s="31" t="str">
        <f>IF(COUNTIFS(adapt!J:J,"yes",adapt!A:A,A190)&gt;1,"problem",IF(COUNTIFS(adapt!J:J,"yes",adapt!A:A,A190)=0,"","ok"))</f>
        <v>ok</v>
      </c>
    </row>
    <row r="191" spans="1:21" ht="28">
      <c r="A191" s="26" t="str">
        <f t="shared" si="15"/>
        <v>HASI32</v>
      </c>
      <c r="B191" s="32" t="s">
        <v>812</v>
      </c>
      <c r="C191" s="5" t="s">
        <v>1924</v>
      </c>
      <c r="D191" s="32" t="s">
        <v>162</v>
      </c>
      <c r="E191" s="32" t="s">
        <v>808</v>
      </c>
      <c r="F191" s="32">
        <v>37</v>
      </c>
      <c r="G191" s="12">
        <v>32</v>
      </c>
      <c r="H191" s="32" t="s">
        <v>207</v>
      </c>
      <c r="I191" s="32" t="s">
        <v>692</v>
      </c>
      <c r="J191" s="32" t="s">
        <v>274</v>
      </c>
      <c r="K191" s="32" t="s">
        <v>809</v>
      </c>
      <c r="L191" s="32"/>
      <c r="M191" s="32">
        <v>1</v>
      </c>
      <c r="N191" s="32"/>
      <c r="O191" s="20">
        <f t="array" ref="O191">IF(ISBLANK(B191),"",INDEX(adapt!E$2:E$1000,MATCH(A191,IF(adapt!J$2:J$1000="yes",adapt!A$2:A$1000),0)))</f>
        <v>0</v>
      </c>
      <c r="P191" s="20">
        <f t="array" ref="P191">IF(ISBLANK(B191),"",INDEX(adapt!F$2:F$1000,MATCH(A191,IF(adapt!J$2:J$1000="yes",adapt!A$2:A$1000),0)))</f>
        <v>0</v>
      </c>
      <c r="Q191" s="30" t="str">
        <f t="shared" si="13"/>
        <v>no</v>
      </c>
      <c r="R191" s="30" t="str">
        <f t="shared" si="14"/>
        <v>no</v>
      </c>
      <c r="S191" s="29" t="str">
        <f t="shared" si="11"/>
        <v>I felt that I brought a lot of trouble to my family.</v>
      </c>
      <c r="T191" s="29" t="str">
        <f t="shared" si="12"/>
        <v>Ndakanzwa sekuti ndakaunza matambudziko mazhinji kumhuri yangu.</v>
      </c>
      <c r="U191" s="31" t="str">
        <f>IF(COUNTIFS(adapt!J:J,"yes",adapt!A:A,A191)&gt;1,"problem",IF(COUNTIFS(adapt!J:J,"yes",adapt!A:A,A191)=0,"","ok"))</f>
        <v>ok</v>
      </c>
    </row>
    <row r="192" spans="1:21" ht="28">
      <c r="A192" s="26" t="str">
        <f t="shared" si="15"/>
        <v>HASI33</v>
      </c>
      <c r="B192" s="32" t="s">
        <v>813</v>
      </c>
      <c r="C192" s="5" t="s">
        <v>1925</v>
      </c>
      <c r="D192" s="32" t="s">
        <v>162</v>
      </c>
      <c r="E192" s="32" t="s">
        <v>808</v>
      </c>
      <c r="F192" s="32">
        <v>37</v>
      </c>
      <c r="G192" s="12">
        <v>33</v>
      </c>
      <c r="H192" s="32" t="s">
        <v>207</v>
      </c>
      <c r="I192" s="32" t="s">
        <v>692</v>
      </c>
      <c r="J192" s="32" t="s">
        <v>274</v>
      </c>
      <c r="K192" s="32" t="s">
        <v>809</v>
      </c>
      <c r="L192" s="32"/>
      <c r="M192" s="32">
        <v>1</v>
      </c>
      <c r="N192" s="32"/>
      <c r="O192" s="20">
        <f t="array" ref="O192">IF(ISBLANK(B192),"",INDEX(adapt!E$2:E$1000,MATCH(A192,IF(adapt!J$2:J$1000="yes",adapt!A$2:A$1000),0)))</f>
        <v>0</v>
      </c>
      <c r="P192" s="20">
        <f t="array" ref="P192">IF(ISBLANK(B192),"",INDEX(adapt!F$2:F$1000,MATCH(A192,IF(adapt!J$2:J$1000="yes",adapt!A$2:A$1000),0)))</f>
        <v>0</v>
      </c>
      <c r="Q192" s="30" t="str">
        <f t="shared" si="13"/>
        <v>no</v>
      </c>
      <c r="R192" s="30" t="str">
        <f t="shared" si="14"/>
        <v>no</v>
      </c>
      <c r="S192" s="29" t="str">
        <f t="shared" si="11"/>
        <v>I felt that I am no longer a person.</v>
      </c>
      <c r="T192" s="29" t="str">
        <f t="shared" si="12"/>
        <v>Ndakanzwa kuti handisisiri munhu.</v>
      </c>
      <c r="U192" s="31" t="str">
        <f>IF(COUNTIFS(adapt!J:J,"yes",adapt!A:A,A192)&gt;1,"problem",IF(COUNTIFS(adapt!J:J,"yes",adapt!A:A,A192)=0,"","ok"))</f>
        <v>ok</v>
      </c>
    </row>
    <row r="193" spans="1:21" ht="42">
      <c r="A193" s="26" t="str">
        <f t="shared" si="15"/>
        <v>HARSI_i1</v>
      </c>
      <c r="B193" s="32" t="s">
        <v>814</v>
      </c>
      <c r="C193" s="5" t="s">
        <v>1926</v>
      </c>
      <c r="D193" s="32" t="s">
        <v>165</v>
      </c>
      <c r="E193" s="32"/>
      <c r="F193" s="32"/>
      <c r="G193" s="12" t="s">
        <v>556</v>
      </c>
      <c r="H193" s="32"/>
      <c r="I193" s="32"/>
      <c r="J193" s="32"/>
      <c r="K193" s="32"/>
      <c r="L193" s="32"/>
      <c r="M193" s="32">
        <v>1</v>
      </c>
      <c r="N193" s="32" t="s">
        <v>815</v>
      </c>
      <c r="O193" s="20">
        <f t="array" ref="O193">IF(ISBLANK(B193),"",INDEX(adapt!E$2:E$1000,MATCH(A193,IF(adapt!J$2:J$1000="yes",adapt!A$2:A$1000),0)))</f>
        <v>0</v>
      </c>
      <c r="P193" s="20">
        <f t="array" ref="P193">IF(ISBLANK(B193),"",INDEX(adapt!F$2:F$1000,MATCH(A193,IF(adapt!J$2:J$1000="yes",adapt!A$2:A$1000),0)))</f>
        <v>0</v>
      </c>
      <c r="Q193" s="30" t="str">
        <f t="shared" si="13"/>
        <v>no</v>
      </c>
      <c r="R193" s="30" t="str">
        <f t="shared" si="14"/>
        <v>no</v>
      </c>
      <c r="S193" s="29" t="str">
        <f t="shared" si="11"/>
        <v>For the next questions, please tell me how true each statement has been in the past 1 month.</v>
      </c>
      <c r="T193" s="29" t="str">
        <f t="shared" si="12"/>
        <v>Pamibvunzo inotevera, ndapota ndiudzeiwo kuti mitsara inotevera ine chokwadi chakadii tichitarisa MWEDZI MUMWE CHETE wapfuura.</v>
      </c>
      <c r="U193" s="31" t="str">
        <f>IF(COUNTIFS(adapt!J:J,"yes",adapt!A:A,A193)&gt;1,"problem",IF(COUNTIFS(adapt!J:J,"yes",adapt!A:A,A193)=0,"","ok"))</f>
        <v>ok</v>
      </c>
    </row>
    <row r="194" spans="1:21" ht="28">
      <c r="A194" s="26" t="str">
        <f t="shared" si="15"/>
        <v>HARSI1</v>
      </c>
      <c r="B194" s="32" t="s">
        <v>816</v>
      </c>
      <c r="C194" s="5" t="s">
        <v>1927</v>
      </c>
      <c r="D194" s="32" t="s">
        <v>165</v>
      </c>
      <c r="E194" s="32" t="s">
        <v>808</v>
      </c>
      <c r="F194" s="32"/>
      <c r="G194" s="12">
        <v>1</v>
      </c>
      <c r="H194" s="32" t="s">
        <v>208</v>
      </c>
      <c r="I194" s="32" t="s">
        <v>692</v>
      </c>
      <c r="J194" s="32" t="s">
        <v>274</v>
      </c>
      <c r="K194" s="32" t="s">
        <v>817</v>
      </c>
      <c r="L194" s="32"/>
      <c r="M194" s="32">
        <v>1</v>
      </c>
      <c r="N194" s="32"/>
      <c r="O194" s="20" t="str">
        <f t="array" ref="O194">IF(ISBLANK(B194),"",INDEX(adapt!E$2:E$1000,MATCH(A194,IF(adapt!J$2:J$1000="yes",adapt!A$2:A$1000),0)))</f>
        <v>It's hard to tell other people about my status.</v>
      </c>
      <c r="P194" s="20" t="str">
        <f t="array" ref="P194">IF(ISBLANK(B194),"",INDEX(adapt!F$2:F$1000,MATCH(A194,IF(adapt!J$2:J$1000="yes",adapt!A$2:A$1000),0)))</f>
        <v>Zvakaoma kuudza vamwe vanhu pamusoro pestatus yangu.</v>
      </c>
      <c r="Q194" s="30" t="str">
        <f t="shared" si="13"/>
        <v>yes</v>
      </c>
      <c r="R194" s="30" t="str">
        <f t="shared" si="14"/>
        <v>yes</v>
      </c>
      <c r="S194" s="29" t="str">
        <f t="shared" ref="S194:S257" si="18">IF(Q194="no",B194,O194)</f>
        <v>It's hard to tell other people about my status.</v>
      </c>
      <c r="T194" s="29" t="str">
        <f t="shared" ref="T194:T257" si="19">IF(R194="no",C194,P194)</f>
        <v>Zvakaoma kuudza vamwe vanhu pamusoro pestatus yangu.</v>
      </c>
      <c r="U194" s="31" t="str">
        <f>IF(COUNTIFS(adapt!J:J,"yes",adapt!A:A,A194)&gt;1,"problem",IF(COUNTIFS(adapt!J:J,"yes",adapt!A:A,A194)=0,"","ok"))</f>
        <v>ok</v>
      </c>
    </row>
    <row r="195" spans="1:21" ht="28">
      <c r="A195" s="26" t="str">
        <f t="shared" si="15"/>
        <v>HARSI2</v>
      </c>
      <c r="B195" s="32" t="s">
        <v>818</v>
      </c>
      <c r="C195" s="5" t="s">
        <v>2272</v>
      </c>
      <c r="D195" s="32" t="s">
        <v>165</v>
      </c>
      <c r="E195" s="32" t="s">
        <v>808</v>
      </c>
      <c r="F195" s="32"/>
      <c r="G195" s="12">
        <v>2</v>
      </c>
      <c r="H195" s="32" t="s">
        <v>208</v>
      </c>
      <c r="I195" s="32" t="s">
        <v>692</v>
      </c>
      <c r="J195" s="32" t="s">
        <v>274</v>
      </c>
      <c r="K195" s="32" t="s">
        <v>817</v>
      </c>
      <c r="L195" s="32"/>
      <c r="M195" s="32">
        <v>1</v>
      </c>
      <c r="N195" s="32"/>
      <c r="O195" s="20">
        <f t="array" ref="O195">IF(ISBLANK(B195),"",INDEX(adapt!E$2:E$1000,MATCH(A195,IF(adapt!J$2:J$1000="yes",adapt!A$2:A$1000),0)))</f>
        <v>0</v>
      </c>
      <c r="P195" s="20">
        <f t="array" ref="P195">IF(ISBLANK(B195),"",INDEX(adapt!F$2:F$1000,MATCH(A195,IF(adapt!J$2:J$1000="yes",adapt!A$2:A$1000),0)))</f>
        <v>0</v>
      </c>
      <c r="Q195" s="30" t="str">
        <f t="shared" ref="Q195:Q258" si="20">IF($A195="","",IF(ISNA(O195),"no",IF(OR(O195=0,O195=""),"no","yes")))</f>
        <v>no</v>
      </c>
      <c r="R195" s="30" t="str">
        <f t="shared" ref="R195:R258" si="21">IF($A195="","",IF(ISNA(P195),"no",IF(P195=0,"no","yes")))</f>
        <v>no</v>
      </c>
      <c r="S195" s="29" t="str">
        <f t="shared" si="18"/>
        <v>I've failed to live up to my own expectations by getting HIV.</v>
      </c>
      <c r="T195" s="29" t="str">
        <f t="shared" si="19"/>
        <v>Ndakatadza kurarama kusvika pane zvandaitarisira nekuda kwekubatira hutachiwana hweHIV.</v>
      </c>
      <c r="U195" s="31" t="str">
        <f>IF(COUNTIFS(adapt!J:J,"yes",adapt!A:A,A195)&gt;1,"problem",IF(COUNTIFS(adapt!J:J,"yes",adapt!A:A,A195)=0,"","ok"))</f>
        <v>ok</v>
      </c>
    </row>
    <row r="196" spans="1:21" ht="42">
      <c r="A196" s="26" t="str">
        <f t="shared" si="15"/>
        <v>HARSI3</v>
      </c>
      <c r="B196" s="32" t="s">
        <v>819</v>
      </c>
      <c r="C196" s="5" t="s">
        <v>2273</v>
      </c>
      <c r="D196" s="32" t="s">
        <v>165</v>
      </c>
      <c r="E196" s="32" t="s">
        <v>808</v>
      </c>
      <c r="F196" s="32">
        <v>71</v>
      </c>
      <c r="G196" s="12">
        <v>3</v>
      </c>
      <c r="H196" s="32" t="s">
        <v>208</v>
      </c>
      <c r="I196" s="32" t="s">
        <v>692</v>
      </c>
      <c r="J196" s="32" t="s">
        <v>274</v>
      </c>
      <c r="K196" s="32" t="s">
        <v>817</v>
      </c>
      <c r="L196" s="32"/>
      <c r="M196" s="32">
        <v>1</v>
      </c>
      <c r="N196" s="32"/>
      <c r="O196" s="20" t="str">
        <f t="array" ref="O196">IF(ISBLANK(B196),"",INDEX(adapt!E$2:E$1000,MATCH(A196,IF(adapt!J$2:J$1000="yes",adapt!A$2:A$1000),0)))</f>
        <v>I would expect others to think less of me if I told them I had HIV.</v>
      </c>
      <c r="P196" s="20" t="str">
        <f t="array" ref="P196">IF(ISBLANK(B196),"",INDEX(adapt!F$2:F$1000,MATCH(A196,IF(adapt!J$2:J$1000="yes",adapt!A$2:A$1000),0)))</f>
        <v>Kana ndikaudza vamwe vanhu kuti ndine hutachiwana hweHIV, ndinotarisira kuti vasandione semunhu akakosha.</v>
      </c>
      <c r="Q196" s="30" t="str">
        <f t="shared" si="20"/>
        <v>yes</v>
      </c>
      <c r="R196" s="30" t="str">
        <f t="shared" si="21"/>
        <v>yes</v>
      </c>
      <c r="S196" s="29" t="str">
        <f t="shared" si="18"/>
        <v>I would expect others to think less of me if I told them I had HIV.</v>
      </c>
      <c r="T196" s="29" t="str">
        <f t="shared" si="19"/>
        <v>Kana ndikaudza vamwe vanhu kuti ndine hutachiwana hweHIV, ndinotarisira kuti vasandione semunhu akakosha.</v>
      </c>
      <c r="U196" s="31" t="str">
        <f>IF(COUNTIFS(adapt!J:J,"yes",adapt!A:A,A196)&gt;1,"problem",IF(COUNTIFS(adapt!J:J,"yes",adapt!A:A,A196)=0,"","ok"))</f>
        <v>ok</v>
      </c>
    </row>
    <row r="197" spans="1:21" ht="28">
      <c r="A197" s="26" t="str">
        <f t="shared" si="15"/>
        <v>HARSI4</v>
      </c>
      <c r="B197" s="32" t="s">
        <v>820</v>
      </c>
      <c r="C197" s="5" t="s">
        <v>2274</v>
      </c>
      <c r="D197" s="32" t="s">
        <v>165</v>
      </c>
      <c r="E197" s="32" t="s">
        <v>808</v>
      </c>
      <c r="F197" s="32"/>
      <c r="G197" s="12">
        <v>4</v>
      </c>
      <c r="H197" s="32" t="s">
        <v>208</v>
      </c>
      <c r="I197" s="32" t="s">
        <v>692</v>
      </c>
      <c r="J197" s="32" t="s">
        <v>274</v>
      </c>
      <c r="K197" s="32" t="s">
        <v>817</v>
      </c>
      <c r="L197" s="32"/>
      <c r="M197" s="32">
        <v>1</v>
      </c>
      <c r="N197" s="32"/>
      <c r="O197" s="20">
        <f t="array" ref="O197">IF(ISBLANK(B197),"",INDEX(adapt!E$2:E$1000,MATCH(A197,IF(adapt!J$2:J$1000="yes",adapt!A$2:A$1000),0)))</f>
        <v>0</v>
      </c>
      <c r="P197" s="20">
        <f t="array" ref="P197">IF(ISBLANK(B197),"",INDEX(adapt!F$2:F$1000,MATCH(A197,IF(adapt!J$2:J$1000="yes",adapt!A$2:A$1000),0)))</f>
        <v>0</v>
      </c>
      <c r="Q197" s="30" t="str">
        <f t="shared" si="20"/>
        <v>no</v>
      </c>
      <c r="R197" s="30" t="str">
        <f t="shared" si="21"/>
        <v>no</v>
      </c>
      <c r="S197" s="29" t="str">
        <f t="shared" si="18"/>
        <v>I put myself down for becoming HIV+.</v>
      </c>
      <c r="T197" s="29" t="str">
        <f t="shared" si="19"/>
        <v>Ndinozvidzikisira nekuda kwekuwana hutachiwana hweHIV.</v>
      </c>
      <c r="U197" s="31" t="str">
        <f>IF(COUNTIFS(adapt!J:J,"yes",adapt!A:A,A197)&gt;1,"problem",IF(COUNTIFS(adapt!J:J,"yes",adapt!A:A,A197)=0,"","ok"))</f>
        <v>ok</v>
      </c>
    </row>
    <row r="198" spans="1:21" ht="42">
      <c r="A198" s="26" t="str">
        <f t="shared" si="15"/>
        <v>HARSI5</v>
      </c>
      <c r="B198" s="32" t="s">
        <v>821</v>
      </c>
      <c r="C198" s="5" t="s">
        <v>2275</v>
      </c>
      <c r="D198" s="32" t="s">
        <v>165</v>
      </c>
      <c r="E198" s="32" t="s">
        <v>808</v>
      </c>
      <c r="F198" s="32"/>
      <c r="G198" s="12">
        <v>5</v>
      </c>
      <c r="H198" s="32" t="s">
        <v>208</v>
      </c>
      <c r="I198" s="32" t="s">
        <v>692</v>
      </c>
      <c r="J198" s="32" t="s">
        <v>274</v>
      </c>
      <c r="K198" s="32" t="s">
        <v>817</v>
      </c>
      <c r="L198" s="32"/>
      <c r="M198" s="32">
        <v>1</v>
      </c>
      <c r="N198" s="32"/>
      <c r="O198" s="20">
        <f t="array" ref="O198">IF(ISBLANK(B198),"",INDEX(adapt!E$2:E$1000,MATCH(A198,IF(adapt!J$2:J$1000="yes",adapt!A$2:A$1000),0)))</f>
        <v>0</v>
      </c>
      <c r="P198" s="20">
        <f t="array" ref="P198">IF(ISBLANK(B198),"",INDEX(adapt!F$2:F$1000,MATCH(A198,IF(adapt!J$2:J$1000="yes",adapt!A$2:A$1000),0)))</f>
        <v>0</v>
      </c>
      <c r="Q198" s="30" t="str">
        <f t="shared" si="20"/>
        <v>no</v>
      </c>
      <c r="R198" s="30" t="str">
        <f t="shared" si="21"/>
        <v>no</v>
      </c>
      <c r="S198" s="29" t="str">
        <f t="shared" si="18"/>
        <v>Being HIV+ makes me feel defective, like there's something wrong with me.</v>
      </c>
      <c r="T198" s="29" t="str">
        <f t="shared" si="19"/>
        <v>Kuve nehutachiwana hweHIV kunoita kuti ndinzwe sendakaremara, sekunge pane zvinhu zvisina kumira zvakanaka pandiri.</v>
      </c>
      <c r="U198" s="31" t="str">
        <f>IF(COUNTIFS(adapt!J:J,"yes",adapt!A:A,A198)&gt;1,"problem",IF(COUNTIFS(adapt!J:J,"yes",adapt!A:A,A198)=0,"","ok"))</f>
        <v>ok</v>
      </c>
    </row>
    <row r="199" spans="1:21" ht="28">
      <c r="A199" s="26" t="str">
        <f t="shared" si="15"/>
        <v>HARSI6</v>
      </c>
      <c r="B199" s="32" t="s">
        <v>822</v>
      </c>
      <c r="C199" s="5" t="s">
        <v>2276</v>
      </c>
      <c r="D199" s="32" t="s">
        <v>165</v>
      </c>
      <c r="E199" s="32" t="s">
        <v>808</v>
      </c>
      <c r="F199" s="32">
        <v>71</v>
      </c>
      <c r="G199" s="12">
        <v>6</v>
      </c>
      <c r="H199" s="32" t="s">
        <v>208</v>
      </c>
      <c r="I199" s="32" t="s">
        <v>692</v>
      </c>
      <c r="J199" s="32" t="s">
        <v>274</v>
      </c>
      <c r="K199" s="32" t="s">
        <v>817</v>
      </c>
      <c r="L199" s="32"/>
      <c r="M199" s="32">
        <v>1</v>
      </c>
      <c r="N199" s="32"/>
      <c r="O199" s="20">
        <f t="array" ref="O199">IF(ISBLANK(B199),"",INDEX(adapt!E$2:E$1000,MATCH(A199,IF(adapt!J$2:J$1000="yes",adapt!A$2:A$1000),0)))</f>
        <v>0</v>
      </c>
      <c r="P199" s="20">
        <f t="array" ref="P199">IF(ISBLANK(B199),"",INDEX(adapt!F$2:F$1000,MATCH(A199,IF(adapt!J$2:J$1000="yes",adapt!A$2:A$1000),0)))</f>
        <v>0</v>
      </c>
      <c r="Q199" s="30" t="str">
        <f t="shared" si="20"/>
        <v>no</v>
      </c>
      <c r="R199" s="30" t="str">
        <f t="shared" si="21"/>
        <v>no</v>
      </c>
      <c r="S199" s="29" t="str">
        <f t="shared" si="18"/>
        <v>I'm ashamed that I'm HIV+.</v>
      </c>
      <c r="T199" s="29" t="str">
        <f t="shared" si="19"/>
        <v>Ndinonyara nekuti ndine hutachiwana hweHIV.</v>
      </c>
      <c r="U199" s="31" t="str">
        <f>IF(COUNTIFS(adapt!J:J,"yes",adapt!A:A,A199)&gt;1,"problem",IF(COUNTIFS(adapt!J:J,"yes",adapt!A:A,A199)=0,"","ok"))</f>
        <v>ok</v>
      </c>
    </row>
    <row r="200" spans="1:21" ht="28">
      <c r="A200" s="26" t="str">
        <f t="shared" si="15"/>
        <v>HARSI7</v>
      </c>
      <c r="B200" s="32" t="s">
        <v>823</v>
      </c>
      <c r="C200" s="5" t="s">
        <v>2277</v>
      </c>
      <c r="D200" s="32" t="s">
        <v>165</v>
      </c>
      <c r="E200" s="32" t="s">
        <v>808</v>
      </c>
      <c r="F200" s="32">
        <v>71</v>
      </c>
      <c r="G200" s="12">
        <v>7</v>
      </c>
      <c r="H200" s="32" t="s">
        <v>208</v>
      </c>
      <c r="I200" s="32" t="s">
        <v>692</v>
      </c>
      <c r="J200" s="32" t="s">
        <v>274</v>
      </c>
      <c r="K200" s="32" t="s">
        <v>817</v>
      </c>
      <c r="L200" s="32"/>
      <c r="M200" s="32">
        <v>1</v>
      </c>
      <c r="N200" s="32"/>
      <c r="O200" s="20">
        <f t="array" ref="O200">IF(ISBLANK(B200),"",INDEX(adapt!E$2:E$1000,MATCH(A200,IF(adapt!J$2:J$1000="yes",adapt!A$2:A$1000),0)))</f>
        <v>0</v>
      </c>
      <c r="P200" s="20">
        <f t="array" ref="P200">IF(ISBLANK(B200),"",INDEX(adapt!F$2:F$1000,MATCH(A200,IF(adapt!J$2:J$1000="yes",adapt!A$2:A$1000),0)))</f>
        <v>0</v>
      </c>
      <c r="Q200" s="30" t="str">
        <f t="shared" si="20"/>
        <v>no</v>
      </c>
      <c r="R200" s="30" t="str">
        <f t="shared" si="21"/>
        <v>no</v>
      </c>
      <c r="S200" s="29" t="str">
        <f t="shared" si="18"/>
        <v>When others find out I'm HIV+, I expect them to reject me.</v>
      </c>
      <c r="T200" s="29" t="str">
        <f t="shared" si="19"/>
        <v>Kana vamwe vanhu vakaziva kuti ndine hutachiwana hweHIV, ndinotarisira kuti vandirambe.</v>
      </c>
      <c r="U200" s="31" t="str">
        <f>IF(COUNTIFS(adapt!J:J,"yes",adapt!A:A,A200)&gt;1,"problem",IF(COUNTIFS(adapt!J:J,"yes",adapt!A:A,A200)=0,"","ok"))</f>
        <v>ok</v>
      </c>
    </row>
    <row r="201" spans="1:21" ht="28">
      <c r="A201" s="26" t="str">
        <f t="shared" ref="A201:A265" si="22">CONCATENATE(D201,G201)</f>
        <v>HARSI8</v>
      </c>
      <c r="B201" s="32" t="s">
        <v>824</v>
      </c>
      <c r="C201" s="5" t="s">
        <v>2278</v>
      </c>
      <c r="D201" s="32" t="s">
        <v>165</v>
      </c>
      <c r="E201" s="32" t="s">
        <v>808</v>
      </c>
      <c r="F201" s="32"/>
      <c r="G201" s="12">
        <v>8</v>
      </c>
      <c r="H201" s="32" t="s">
        <v>208</v>
      </c>
      <c r="I201" s="32" t="s">
        <v>692</v>
      </c>
      <c r="J201" s="32" t="s">
        <v>274</v>
      </c>
      <c r="K201" s="32" t="s">
        <v>817</v>
      </c>
      <c r="L201" s="32"/>
      <c r="M201" s="32">
        <v>1</v>
      </c>
      <c r="N201" s="32"/>
      <c r="O201" s="20">
        <f t="array" ref="O201">IF(ISBLANK(B201),"",INDEX(adapt!E$2:E$1000,MATCH(A201,IF(adapt!J$2:J$1000="yes",adapt!A$2:A$1000),0)))</f>
        <v>0</v>
      </c>
      <c r="P201" s="20">
        <f t="array" ref="P201">IF(ISBLANK(B201),"",INDEX(adapt!F$2:F$1000,MATCH(A201,IF(adapt!J$2:J$1000="yes",adapt!A$2:A$1000),0)))</f>
        <v>0</v>
      </c>
      <c r="Q201" s="30" t="str">
        <f t="shared" si="20"/>
        <v>no</v>
      </c>
      <c r="R201" s="30" t="str">
        <f t="shared" si="21"/>
        <v>no</v>
      </c>
      <c r="S201" s="29" t="str">
        <f t="shared" si="18"/>
        <v>I struggle with feeling worthless because I have HIV.</v>
      </c>
      <c r="T201" s="29" t="str">
        <f t="shared" si="19"/>
        <v>Ndinonetseka nekunzwa sendisina kukosha nekuda kwekuti ndine hutachiwana hweHIV.</v>
      </c>
      <c r="U201" s="31" t="str">
        <f>IF(COUNTIFS(adapt!J:J,"yes",adapt!A:A,A201)&gt;1,"problem",IF(COUNTIFS(adapt!J:J,"yes",adapt!A:A,A201)=0,"","ok"))</f>
        <v>ok</v>
      </c>
    </row>
    <row r="202" spans="1:21" ht="28">
      <c r="A202" s="26" t="str">
        <f t="shared" si="22"/>
        <v>HARSI9</v>
      </c>
      <c r="B202" s="32" t="s">
        <v>825</v>
      </c>
      <c r="C202" s="5" t="s">
        <v>2279</v>
      </c>
      <c r="D202" s="32" t="s">
        <v>165</v>
      </c>
      <c r="E202" s="32" t="s">
        <v>808</v>
      </c>
      <c r="F202" s="32">
        <v>71</v>
      </c>
      <c r="G202" s="12">
        <v>9</v>
      </c>
      <c r="H202" s="32" t="s">
        <v>208</v>
      </c>
      <c r="I202" s="32" t="s">
        <v>692</v>
      </c>
      <c r="J202" s="32" t="s">
        <v>274</v>
      </c>
      <c r="K202" s="32" t="s">
        <v>817</v>
      </c>
      <c r="L202" s="32"/>
      <c r="M202" s="32">
        <v>1</v>
      </c>
      <c r="N202" s="32"/>
      <c r="O202" s="20">
        <f t="array" ref="O202">IF(ISBLANK(B202),"",INDEX(adapt!E$2:E$1000,MATCH(A202,IF(adapt!J$2:J$1000="yes",adapt!A$2:A$1000),0)))</f>
        <v>0</v>
      </c>
      <c r="P202" s="20">
        <f t="array" ref="P202">IF(ISBLANK(B202),"",INDEX(adapt!F$2:F$1000,MATCH(A202,IF(adapt!J$2:J$1000="yes",adapt!A$2:A$1000),0)))</f>
        <v>0</v>
      </c>
      <c r="Q202" s="30" t="str">
        <f t="shared" si="20"/>
        <v>no</v>
      </c>
      <c r="R202" s="30" t="str">
        <f t="shared" si="21"/>
        <v>no</v>
      </c>
      <c r="S202" s="29" t="str">
        <f t="shared" si="18"/>
        <v>I'm ashamed by my HIV symptoms.</v>
      </c>
      <c r="T202" s="29" t="str">
        <f t="shared" si="19"/>
        <v>Ndinonyara nekuda kwezviratidzo zvekuve nehutachiwana hweHIV zvangu.</v>
      </c>
      <c r="U202" s="31" t="str">
        <f>IF(COUNTIFS(adapt!J:J,"yes",adapt!A:A,A202)&gt;1,"problem",IF(COUNTIFS(adapt!J:J,"yes",adapt!A:A,A202)=0,"","ok"))</f>
        <v>ok</v>
      </c>
    </row>
    <row r="203" spans="1:21" ht="28">
      <c r="A203" s="26" t="str">
        <f t="shared" si="22"/>
        <v>HARSI10</v>
      </c>
      <c r="B203" s="32" t="s">
        <v>826</v>
      </c>
      <c r="C203" s="5" t="s">
        <v>2280</v>
      </c>
      <c r="D203" s="32" t="s">
        <v>165</v>
      </c>
      <c r="E203" s="32" t="s">
        <v>808</v>
      </c>
      <c r="F203" s="32"/>
      <c r="G203" s="12">
        <v>10</v>
      </c>
      <c r="H203" s="32" t="s">
        <v>208</v>
      </c>
      <c r="I203" s="32" t="s">
        <v>692</v>
      </c>
      <c r="J203" s="32" t="s">
        <v>274</v>
      </c>
      <c r="K203" s="32" t="s">
        <v>817</v>
      </c>
      <c r="L203" s="32"/>
      <c r="M203" s="32">
        <v>1</v>
      </c>
      <c r="N203" s="32"/>
      <c r="O203" s="20" t="str">
        <f t="array" ref="O203">IF(ISBLANK(B203),"",INDEX(adapt!E$2:E$1000,MATCH(A203,IF(adapt!J$2:J$1000="yes",adapt!A$2:A$1000),0)))</f>
        <v>I hide my having the virus from others.</v>
      </c>
      <c r="P203" s="20">
        <f t="array" ref="P203">IF(ISBLANK(B203),"",INDEX(adapt!F$2:F$1000,MATCH(A203,IF(adapt!J$2:J$1000="yes",adapt!A$2:A$1000),0)))</f>
        <v>0</v>
      </c>
      <c r="Q203" s="30" t="str">
        <f t="shared" si="20"/>
        <v>yes</v>
      </c>
      <c r="R203" s="30" t="str">
        <f t="shared" si="21"/>
        <v>no</v>
      </c>
      <c r="S203" s="29" t="str">
        <f t="shared" si="18"/>
        <v>I hide my having the virus from others.</v>
      </c>
      <c r="T203" s="29" t="str">
        <f t="shared" si="19"/>
        <v>Ndinoviga kuve kwangu nehutachiwana kune vamwe vanhu.</v>
      </c>
      <c r="U203" s="31" t="str">
        <f>IF(COUNTIFS(adapt!J:J,"yes",adapt!A:A,A203)&gt;1,"problem",IF(COUNTIFS(adapt!J:J,"yes",adapt!A:A,A203)=0,"","ok"))</f>
        <v>ok</v>
      </c>
    </row>
    <row r="204" spans="1:21" ht="42">
      <c r="A204" s="26" t="str">
        <f t="shared" si="22"/>
        <v>HARSI11</v>
      </c>
      <c r="B204" s="32" t="s">
        <v>827</v>
      </c>
      <c r="C204" s="5" t="s">
        <v>2281</v>
      </c>
      <c r="D204" s="32" t="s">
        <v>165</v>
      </c>
      <c r="E204" s="32" t="s">
        <v>808</v>
      </c>
      <c r="F204" s="32"/>
      <c r="G204" s="12">
        <v>11</v>
      </c>
      <c r="H204" s="32" t="s">
        <v>208</v>
      </c>
      <c r="I204" s="32" t="s">
        <v>692</v>
      </c>
      <c r="J204" s="32" t="s">
        <v>274</v>
      </c>
      <c r="K204" s="32" t="s">
        <v>817</v>
      </c>
      <c r="L204" s="32"/>
      <c r="M204" s="32">
        <v>1</v>
      </c>
      <c r="N204" s="32"/>
      <c r="O204" s="20">
        <f t="array" ref="O204">IF(ISBLANK(B204),"",INDEX(adapt!E$2:E$1000,MATCH(A204,IF(adapt!J$2:J$1000="yes",adapt!A$2:A$1000),0)))</f>
        <v>0</v>
      </c>
      <c r="P204" s="20">
        <f t="array" ref="P204">IF(ISBLANK(B204),"",INDEX(adapt!F$2:F$1000,MATCH(A204,IF(adapt!J$2:J$1000="yes",adapt!A$2:A$1000),0)))</f>
        <v>0</v>
      </c>
      <c r="Q204" s="30" t="str">
        <f t="shared" si="20"/>
        <v>no</v>
      </c>
      <c r="R204" s="30" t="str">
        <f t="shared" si="21"/>
        <v>no</v>
      </c>
      <c r="S204" s="29" t="str">
        <f t="shared" si="18"/>
        <v>I have an overpowering dread that my HIV status will be revealed to others.</v>
      </c>
      <c r="T204" s="29" t="str">
        <f t="shared" si="19"/>
        <v>Ndine kutya kwakanyanyisa kuti kuve kwangu nehutachiwana kuchabudiswa pachena kune vamwe vanhu.</v>
      </c>
      <c r="U204" s="31" t="str">
        <f>IF(COUNTIFS(adapt!J:J,"yes",adapt!A:A,A204)&gt;1,"problem",IF(COUNTIFS(adapt!J:J,"yes",adapt!A:A,A204)=0,"","ok"))</f>
        <v>ok</v>
      </c>
    </row>
    <row r="205" spans="1:21" ht="28">
      <c r="A205" s="26" t="str">
        <f t="shared" si="22"/>
        <v>HARSI12</v>
      </c>
      <c r="B205" s="32" t="s">
        <v>828</v>
      </c>
      <c r="C205" s="5" t="s">
        <v>2282</v>
      </c>
      <c r="D205" s="32" t="s">
        <v>165</v>
      </c>
      <c r="E205" s="32" t="s">
        <v>808</v>
      </c>
      <c r="F205" s="32"/>
      <c r="G205" s="12">
        <v>12</v>
      </c>
      <c r="H205" s="32" t="s">
        <v>208</v>
      </c>
      <c r="I205" s="32" t="s">
        <v>692</v>
      </c>
      <c r="J205" s="32" t="s">
        <v>274</v>
      </c>
      <c r="K205" s="32" t="s">
        <v>817</v>
      </c>
      <c r="L205" s="32" t="s">
        <v>766</v>
      </c>
      <c r="M205" s="32">
        <v>1</v>
      </c>
      <c r="N205" s="32"/>
      <c r="O205" s="20">
        <f t="array" ref="O205">IF(ISBLANK(B205),"",INDEX(adapt!E$2:E$1000,MATCH(A205,IF(adapt!J$2:J$1000="yes",adapt!A$2:A$1000),0)))</f>
        <v>0</v>
      </c>
      <c r="P205" s="20">
        <f t="array" ref="P205">IF(ISBLANK(B205),"",INDEX(adapt!F$2:F$1000,MATCH(A205,IF(adapt!J$2:J$1000="yes",adapt!A$2:A$1000),0)))</f>
        <v>0</v>
      </c>
      <c r="Q205" s="30" t="str">
        <f t="shared" si="20"/>
        <v>no</v>
      </c>
      <c r="R205" s="30" t="str">
        <f t="shared" si="21"/>
        <v>no</v>
      </c>
      <c r="S205" s="29" t="str">
        <f t="shared" si="18"/>
        <v>I accept myself as an HIV+ person.</v>
      </c>
      <c r="T205" s="29" t="str">
        <f t="shared" si="19"/>
        <v>Ndinozvigamuchira semunhu ane hutachiwana hweHIV.</v>
      </c>
      <c r="U205" s="31" t="str">
        <f>IF(COUNTIFS(adapt!J:J,"yes",adapt!A:A,A205)&gt;1,"problem",IF(COUNTIFS(adapt!J:J,"yes",adapt!A:A,A205)=0,"","ok"))</f>
        <v>ok</v>
      </c>
    </row>
    <row r="206" spans="1:21" ht="28">
      <c r="A206" s="26" t="str">
        <f t="shared" si="22"/>
        <v>HARSI13</v>
      </c>
      <c r="B206" s="32" t="s">
        <v>829</v>
      </c>
      <c r="C206" s="5" t="s">
        <v>2283</v>
      </c>
      <c r="D206" s="32" t="s">
        <v>165</v>
      </c>
      <c r="E206" s="32" t="s">
        <v>808</v>
      </c>
      <c r="F206" s="32"/>
      <c r="G206" s="12">
        <v>13</v>
      </c>
      <c r="H206" s="32" t="s">
        <v>208</v>
      </c>
      <c r="I206" s="32" t="s">
        <v>692</v>
      </c>
      <c r="J206" s="32" t="s">
        <v>274</v>
      </c>
      <c r="K206" s="32" t="s">
        <v>817</v>
      </c>
      <c r="L206" s="32"/>
      <c r="M206" s="32">
        <v>1</v>
      </c>
      <c r="N206" s="32"/>
      <c r="O206" s="20">
        <f t="array" ref="O206">IF(ISBLANK(B206),"",INDEX(adapt!E$2:E$1000,MATCH(A206,IF(adapt!J$2:J$1000="yes",adapt!A$2:A$1000),0)))</f>
        <v>0</v>
      </c>
      <c r="P206" s="20" t="str">
        <f t="array" ref="P206">IF(ISBLANK(B206),"",INDEX(adapt!F$2:F$1000,MATCH(A206,IF(adapt!J$2:J$1000="yes",adapt!A$2:A$1000),0)))</f>
        <v>Kuve nehutachiwana hweHIV kunoita kuti ndinzwe kuda kuhwanda, kunyangarika kana kufa chaiko.</v>
      </c>
      <c r="Q206" s="30" t="str">
        <f t="shared" si="20"/>
        <v>no</v>
      </c>
      <c r="R206" s="30" t="str">
        <f t="shared" si="21"/>
        <v>yes</v>
      </c>
      <c r="S206" s="29" t="str">
        <f t="shared" si="18"/>
        <v>Having HIV makes me want to hide, disappear, or even die.</v>
      </c>
      <c r="T206" s="29" t="str">
        <f t="shared" si="19"/>
        <v>Kuve nehutachiwana hweHIV kunoita kuti ndinzwe kuda kuhwanda, kunyangarika kana kufa chaiko.</v>
      </c>
      <c r="U206" s="31" t="str">
        <f>IF(COUNTIFS(adapt!J:J,"yes",adapt!A:A,A206)&gt;1,"problem",IF(COUNTIFS(adapt!J:J,"yes",adapt!A:A,A206)=0,"","ok"))</f>
        <v>ok</v>
      </c>
    </row>
    <row r="207" spans="1:21" ht="28">
      <c r="A207" s="26" t="str">
        <f t="shared" si="22"/>
        <v>PHQ9i_1</v>
      </c>
      <c r="B207" s="32" t="s">
        <v>830</v>
      </c>
      <c r="C207" s="5" t="s">
        <v>2284</v>
      </c>
      <c r="D207" s="32" t="s">
        <v>143</v>
      </c>
      <c r="E207" s="32"/>
      <c r="F207" s="32"/>
      <c r="G207" s="12" t="s">
        <v>831</v>
      </c>
      <c r="H207" s="32"/>
      <c r="I207" s="32"/>
      <c r="J207" s="32"/>
      <c r="K207" s="32"/>
      <c r="L207" s="32"/>
      <c r="M207" s="32">
        <v>1</v>
      </c>
      <c r="N207" s="32" t="s">
        <v>832</v>
      </c>
      <c r="O207" s="20">
        <f t="array" ref="O207">IF(ISBLANK(B207),"",INDEX(adapt!E$2:E$1000,MATCH(A207,IF(adapt!J$2:J$1000="yes",adapt!A$2:A$1000),0)))</f>
        <v>0</v>
      </c>
      <c r="P207" s="20">
        <f t="array" ref="P207">IF(ISBLANK(B207),"",INDEX(adapt!F$2:F$1000,MATCH(A207,IF(adapt!J$2:J$1000="yes",adapt!A$2:A$1000),0)))</f>
        <v>0</v>
      </c>
      <c r="Q207" s="30" t="str">
        <f t="shared" si="20"/>
        <v>no</v>
      </c>
      <c r="R207" s="30" t="str">
        <f t="shared" si="21"/>
        <v>no</v>
      </c>
      <c r="S207" s="29" t="str">
        <f t="shared" si="18"/>
        <v>I'd like to ask you a few questions about how you've been feeling.</v>
      </c>
      <c r="T207" s="29" t="str">
        <f t="shared" si="19"/>
        <v>Ndiri kuda kumbokubvunzai mibvunzo mishomanana iri pamusoro pezvamanga muchinzwa.</v>
      </c>
      <c r="U207" s="31" t="str">
        <f>IF(COUNTIFS(adapt!J:J,"yes",adapt!A:A,A207)&gt;1,"problem",IF(COUNTIFS(adapt!J:J,"yes",adapt!A:A,A207)=0,"","ok"))</f>
        <v>ok</v>
      </c>
    </row>
    <row r="208" spans="1:21" ht="42">
      <c r="A208" s="26" t="str">
        <f t="shared" si="22"/>
        <v>PHQ9i_2</v>
      </c>
      <c r="B208" s="32" t="s">
        <v>833</v>
      </c>
      <c r="C208" s="5" t="s">
        <v>1928</v>
      </c>
      <c r="D208" s="32" t="s">
        <v>143</v>
      </c>
      <c r="E208" s="32"/>
      <c r="F208" s="32"/>
      <c r="G208" s="12" t="s">
        <v>834</v>
      </c>
      <c r="H208" s="32"/>
      <c r="I208" s="32"/>
      <c r="J208" s="32"/>
      <c r="K208" s="32"/>
      <c r="L208" s="32"/>
      <c r="M208" s="32">
        <v>1</v>
      </c>
      <c r="N208" s="32"/>
      <c r="O208" s="20">
        <f t="array" ref="O208">IF(ISBLANK(B208),"",INDEX(adapt!E$2:E$1000,MATCH(A208,IF(adapt!J$2:J$1000="yes",adapt!A$2:A$1000),0)))</f>
        <v>0</v>
      </c>
      <c r="P208" s="20" t="str">
        <f t="array" ref="P208">IF(ISBLANK(B208),"",INDEX(adapt!F$2:F$1000,MATCH(A208,IF(adapt!J$2:J$1000="yes",adapt!A$2:A$1000),0)))</f>
        <v>MUMASVONDO MAVIRI adarika, manga muchishungurudzwa kakawanda zvakadii nechero dambudziko pane ari kutevera?</v>
      </c>
      <c r="Q208" s="30" t="str">
        <f t="shared" si="20"/>
        <v>no</v>
      </c>
      <c r="R208" s="30" t="str">
        <f t="shared" si="21"/>
        <v>yes</v>
      </c>
      <c r="S208" s="29" t="str">
        <f t="shared" si="18"/>
        <v>Over the last 2 weeks, how often have you been bothered by any of the following problems?</v>
      </c>
      <c r="T208" s="29" t="str">
        <f t="shared" si="19"/>
        <v>MUMASVONDO MAVIRI adarika, manga muchishungurudzwa kakawanda zvakadii nechero dambudziko pane ari kutevera?</v>
      </c>
      <c r="U208" s="31" t="str">
        <f>IF(COUNTIFS(adapt!J:J,"yes",adapt!A:A,A208)&gt;1,"problem",IF(COUNTIFS(adapt!J:J,"yes",adapt!A:A,A208)=0,"","ok"))</f>
        <v>ok</v>
      </c>
    </row>
    <row r="209" spans="1:21" ht="28">
      <c r="A209" s="26" t="str">
        <f t="shared" si="22"/>
        <v>PHQ91</v>
      </c>
      <c r="B209" s="32" t="s">
        <v>835</v>
      </c>
      <c r="C209" s="32" t="s">
        <v>2285</v>
      </c>
      <c r="D209" s="32" t="s">
        <v>143</v>
      </c>
      <c r="E209" s="32" t="s">
        <v>836</v>
      </c>
      <c r="F209" s="32">
        <v>85</v>
      </c>
      <c r="G209" s="12">
        <v>1</v>
      </c>
      <c r="H209" s="32" t="s">
        <v>215</v>
      </c>
      <c r="I209" s="32" t="s">
        <v>557</v>
      </c>
      <c r="J209" s="32" t="s">
        <v>557</v>
      </c>
      <c r="K209" s="32"/>
      <c r="L209" s="32"/>
      <c r="M209" s="32">
        <v>1</v>
      </c>
      <c r="N209" s="32"/>
      <c r="O209" s="20">
        <f t="array" ref="O209">IF(ISBLANK(B209),"",INDEX(adapt!E$2:E$1000,MATCH(A209,IF(adapt!J$2:J$1000="yes",adapt!A$2:A$1000),0)))</f>
        <v>0</v>
      </c>
      <c r="P209" s="20">
        <f t="array" ref="P209">IF(ISBLANK(B209),"",INDEX(adapt!F$2:F$1000,MATCH(A209,IF(adapt!J$2:J$1000="yes",adapt!A$2:A$1000),0)))</f>
        <v>0</v>
      </c>
      <c r="Q209" s="30" t="str">
        <f t="shared" si="20"/>
        <v>no</v>
      </c>
      <c r="R209" s="30" t="str">
        <f t="shared" si="21"/>
        <v>no</v>
      </c>
      <c r="S209" s="29" t="str">
        <f t="shared" si="18"/>
        <v>Little interest or pleasure in doing things</v>
      </c>
      <c r="T209" s="29" t="str">
        <f t="shared" si="19"/>
        <v>Kusava nechido chakanyanya kana kusanyatsofarira kuita zvinhu</v>
      </c>
      <c r="U209" s="31" t="str">
        <f>IF(COUNTIFS(adapt!J:J,"yes",adapt!A:A,A209)&gt;1,"problem",IF(COUNTIFS(adapt!J:J,"yes",adapt!A:A,A209)=0,"","ok"))</f>
        <v>ok</v>
      </c>
    </row>
    <row r="210" spans="1:21" ht="14">
      <c r="A210" s="26" t="str">
        <f t="shared" si="22"/>
        <v>PHQ92</v>
      </c>
      <c r="B210" s="32" t="s">
        <v>837</v>
      </c>
      <c r="C210" s="32" t="s">
        <v>1929</v>
      </c>
      <c r="D210" s="32" t="s">
        <v>143</v>
      </c>
      <c r="E210" s="32" t="s">
        <v>836</v>
      </c>
      <c r="F210" s="32">
        <v>85</v>
      </c>
      <c r="G210" s="12">
        <v>2</v>
      </c>
      <c r="H210" s="32" t="s">
        <v>215</v>
      </c>
      <c r="I210" s="32" t="s">
        <v>557</v>
      </c>
      <c r="J210" s="32" t="s">
        <v>557</v>
      </c>
      <c r="K210" s="32"/>
      <c r="L210" s="32"/>
      <c r="M210" s="32">
        <v>1</v>
      </c>
      <c r="N210" s="32"/>
      <c r="O210" s="20">
        <f t="array" ref="O210">IF(ISBLANK(B210),"",INDEX(adapt!E$2:E$1000,MATCH(A210,IF(adapt!J$2:J$1000="yes",adapt!A$2:A$1000),0)))</f>
        <v>0</v>
      </c>
      <c r="P210" s="20" t="str">
        <f t="array" ref="P210">IF(ISBLANK(B210),"",INDEX(adapt!F$2:F$1000,MATCH(A210,IF(adapt!J$2:J$1000="yes",adapt!A$2:A$1000),0)))</f>
        <v>Kunzwa kusurukirwa, kusuwa kana kusava netariro</v>
      </c>
      <c r="Q210" s="30" t="str">
        <f t="shared" si="20"/>
        <v>no</v>
      </c>
      <c r="R210" s="30" t="str">
        <f t="shared" si="21"/>
        <v>yes</v>
      </c>
      <c r="S210" s="29" t="str">
        <f t="shared" si="18"/>
        <v>Feeling down, depressed, or hopeless</v>
      </c>
      <c r="T210" s="29" t="str">
        <f t="shared" si="19"/>
        <v>Kunzwa kusurukirwa, kusuwa kana kusava netariro</v>
      </c>
      <c r="U210" s="31" t="str">
        <f>IF(COUNTIFS(adapt!J:J,"yes",adapt!A:A,A210)&gt;1,"problem",IF(COUNTIFS(adapt!J:J,"yes",adapt!A:A,A210)=0,"","ok"))</f>
        <v>ok</v>
      </c>
    </row>
    <row r="211" spans="1:21" ht="28">
      <c r="A211" s="26" t="str">
        <f t="shared" si="22"/>
        <v>PHQ93</v>
      </c>
      <c r="B211" s="32" t="s">
        <v>838</v>
      </c>
      <c r="C211" s="32" t="s">
        <v>2286</v>
      </c>
      <c r="D211" s="32" t="s">
        <v>143</v>
      </c>
      <c r="E211" s="32" t="s">
        <v>836</v>
      </c>
      <c r="F211" s="32">
        <v>85</v>
      </c>
      <c r="G211" s="12">
        <v>3</v>
      </c>
      <c r="H211" s="32" t="s">
        <v>215</v>
      </c>
      <c r="I211" s="32" t="s">
        <v>557</v>
      </c>
      <c r="J211" s="32" t="s">
        <v>557</v>
      </c>
      <c r="K211" s="32"/>
      <c r="L211" s="32"/>
      <c r="M211" s="32">
        <v>1</v>
      </c>
      <c r="N211" s="32"/>
      <c r="O211" s="20">
        <f t="array" ref="O211">IF(ISBLANK(B211),"",INDEX(adapt!E$2:E$1000,MATCH(A211,IF(adapt!J$2:J$1000="yes",adapt!A$2:A$1000),0)))</f>
        <v>0</v>
      </c>
      <c r="P211" s="20">
        <f t="array" ref="P211">IF(ISBLANK(B211),"",INDEX(adapt!F$2:F$1000,MATCH(A211,IF(adapt!J$2:J$1000="yes",adapt!A$2:A$1000),0)))</f>
        <v>0</v>
      </c>
      <c r="Q211" s="30" t="str">
        <f t="shared" si="20"/>
        <v>no</v>
      </c>
      <c r="R211" s="30" t="str">
        <f t="shared" si="21"/>
        <v>no</v>
      </c>
      <c r="S211" s="29" t="str">
        <f t="shared" si="18"/>
        <v>Trouble falling or staying asleep, or sleeping too much</v>
      </c>
      <c r="T211" s="29" t="str">
        <f t="shared" si="19"/>
        <v>Kunetsekana kuwana hope, kungoramba ndakarara, kana kunyanyisa kurara</v>
      </c>
      <c r="U211" s="31" t="str">
        <f>IF(COUNTIFS(adapt!J:J,"yes",adapt!A:A,A211)&gt;1,"problem",IF(COUNTIFS(adapt!J:J,"yes",adapt!A:A,A211)=0,"","ok"))</f>
        <v>ok</v>
      </c>
    </row>
    <row r="212" spans="1:21" ht="14">
      <c r="A212" s="26" t="str">
        <f t="shared" si="22"/>
        <v>PHQ94</v>
      </c>
      <c r="B212" s="32" t="s">
        <v>839</v>
      </c>
      <c r="C212" s="32" t="s">
        <v>1930</v>
      </c>
      <c r="D212" s="32" t="s">
        <v>143</v>
      </c>
      <c r="E212" s="32" t="s">
        <v>836</v>
      </c>
      <c r="F212" s="32">
        <v>85</v>
      </c>
      <c r="G212" s="12">
        <v>4</v>
      </c>
      <c r="H212" s="32" t="s">
        <v>215</v>
      </c>
      <c r="I212" s="32" t="s">
        <v>557</v>
      </c>
      <c r="J212" s="32" t="s">
        <v>557</v>
      </c>
      <c r="K212" s="32"/>
      <c r="L212" s="32"/>
      <c r="M212" s="32">
        <v>1</v>
      </c>
      <c r="N212" s="32"/>
      <c r="O212" s="20">
        <f t="array" ref="O212">IF(ISBLANK(B212),"",INDEX(adapt!E$2:E$1000,MATCH(A212,IF(adapt!J$2:J$1000="yes",adapt!A$2:A$1000),0)))</f>
        <v>0</v>
      </c>
      <c r="P212" s="20" t="str">
        <f t="array" ref="P212">IF(ISBLANK(B212),"",INDEX(adapt!F$2:F$1000,MATCH(A212,IF(adapt!J$2:J$1000="yes",adapt!A$2:A$1000),0)))</f>
        <v xml:space="preserve">Kunzwa kuneta kana kushaiwa simba </v>
      </c>
      <c r="Q212" s="30" t="str">
        <f t="shared" si="20"/>
        <v>no</v>
      </c>
      <c r="R212" s="30" t="str">
        <f t="shared" si="21"/>
        <v>yes</v>
      </c>
      <c r="S212" s="29" t="str">
        <f t="shared" si="18"/>
        <v>Feeling tired or having little energy</v>
      </c>
      <c r="T212" s="29" t="str">
        <f t="shared" si="19"/>
        <v xml:space="preserve">Kunzwa kuneta kana kushaiwa simba </v>
      </c>
      <c r="U212" s="31" t="str">
        <f>IF(COUNTIFS(adapt!J:J,"yes",adapt!A:A,A212)&gt;1,"problem",IF(COUNTIFS(adapt!J:J,"yes",adapt!A:A,A212)=0,"","ok"))</f>
        <v>ok</v>
      </c>
    </row>
    <row r="213" spans="1:21" ht="14">
      <c r="A213" s="26" t="str">
        <f t="shared" si="22"/>
        <v>PHQ95</v>
      </c>
      <c r="B213" s="32" t="s">
        <v>840</v>
      </c>
      <c r="C213" s="32" t="s">
        <v>1931</v>
      </c>
      <c r="D213" s="32" t="s">
        <v>143</v>
      </c>
      <c r="E213" s="32" t="s">
        <v>836</v>
      </c>
      <c r="F213" s="32">
        <v>85</v>
      </c>
      <c r="G213" s="12">
        <v>5</v>
      </c>
      <c r="H213" s="32" t="s">
        <v>215</v>
      </c>
      <c r="I213" s="32" t="s">
        <v>557</v>
      </c>
      <c r="J213" s="32" t="s">
        <v>557</v>
      </c>
      <c r="K213" s="32"/>
      <c r="L213" s="32"/>
      <c r="M213" s="32">
        <v>1</v>
      </c>
      <c r="N213" s="32"/>
      <c r="O213" s="20">
        <f t="array" ref="O213">IF(ISBLANK(B213),"",INDEX(adapt!E$2:E$1000,MATCH(A213,IF(adapt!J$2:J$1000="yes",adapt!A$2:A$1000),0)))</f>
        <v>0</v>
      </c>
      <c r="P213" s="20">
        <f t="array" ref="P213">IF(ISBLANK(B213),"",INDEX(adapt!F$2:F$1000,MATCH(A213,IF(adapt!J$2:J$1000="yes",adapt!A$2:A$1000),0)))</f>
        <v>0</v>
      </c>
      <c r="Q213" s="30" t="str">
        <f t="shared" si="20"/>
        <v>no</v>
      </c>
      <c r="R213" s="30" t="str">
        <f t="shared" si="21"/>
        <v>no</v>
      </c>
      <c r="S213" s="29" t="str">
        <f t="shared" si="18"/>
        <v>Poor appetite or overeating</v>
      </c>
      <c r="T213" s="29" t="str">
        <f t="shared" si="19"/>
        <v>Kusanzwa kufaririra kudya kana kudya zvakanyanyisa</v>
      </c>
      <c r="U213" s="31" t="str">
        <f>IF(COUNTIFS(adapt!J:J,"yes",adapt!A:A,A213)&gt;1,"problem",IF(COUNTIFS(adapt!J:J,"yes",adapt!A:A,A213)=0,"","ok"))</f>
        <v>ok</v>
      </c>
    </row>
    <row r="214" spans="1:21" ht="42">
      <c r="A214" s="26" t="str">
        <f t="shared" si="22"/>
        <v>PHQ96</v>
      </c>
      <c r="B214" s="32" t="s">
        <v>841</v>
      </c>
      <c r="C214" s="32" t="s">
        <v>2287</v>
      </c>
      <c r="D214" s="32" t="s">
        <v>143</v>
      </c>
      <c r="E214" s="32" t="s">
        <v>836</v>
      </c>
      <c r="F214" s="32">
        <v>85</v>
      </c>
      <c r="G214" s="12">
        <v>6</v>
      </c>
      <c r="H214" s="32" t="s">
        <v>215</v>
      </c>
      <c r="I214" s="32" t="s">
        <v>557</v>
      </c>
      <c r="J214" s="32" t="s">
        <v>557</v>
      </c>
      <c r="K214" s="32"/>
      <c r="L214" s="32"/>
      <c r="M214" s="32">
        <v>1</v>
      </c>
      <c r="N214" s="32"/>
      <c r="O214" s="20" t="str">
        <f t="array" ref="O214">IF(ISBLANK(B214),"",INDEX(adapt!E$2:E$1000,MATCH(A214,IF(adapt!J$2:J$1000="yes",adapt!A$2:A$1000),0)))</f>
        <v>Feeling bad about yourself (e.g. that you are a failure or have let yourself or your family down)</v>
      </c>
      <c r="P214" s="20" t="str">
        <f t="array" ref="P214">IF(ISBLANK(B214),"",INDEX(adapt!F$2:F$1000,MATCH(A214,IF(adapt!J$2:J$1000="yes",adapt!A$2:A$1000),0)))</f>
        <v>Kuzvishora kana kunzwa sekunge muri mukundikani (semuenzaniso kuti makazvikanganisira imi kana kukanganisira mhuri yenyu)</v>
      </c>
      <c r="Q214" s="30" t="str">
        <f t="shared" si="20"/>
        <v>yes</v>
      </c>
      <c r="R214" s="30" t="str">
        <f t="shared" si="21"/>
        <v>yes</v>
      </c>
      <c r="S214" s="29" t="str">
        <f t="shared" si="18"/>
        <v>Feeling bad about yourself (e.g. that you are a failure or have let yourself or your family down)</v>
      </c>
      <c r="T214" s="29" t="str">
        <f t="shared" si="19"/>
        <v>Kuzvishora kana kunzwa sekunge muri mukundikani (semuenzaniso kuti makazvikanganisira imi kana kukanganisira mhuri yenyu)</v>
      </c>
      <c r="U214" s="31" t="str">
        <f>IF(COUNTIFS(adapt!J:J,"yes",adapt!A:A,A214)&gt;1,"problem",IF(COUNTIFS(adapt!J:J,"yes",adapt!A:A,A214)=0,"","ok"))</f>
        <v>ok</v>
      </c>
    </row>
    <row r="215" spans="1:21" ht="28">
      <c r="A215" s="26" t="str">
        <f t="shared" si="22"/>
        <v>PHQ97</v>
      </c>
      <c r="B215" s="32" t="s">
        <v>842</v>
      </c>
      <c r="C215" s="32" t="s">
        <v>1932</v>
      </c>
      <c r="D215" s="32" t="s">
        <v>143</v>
      </c>
      <c r="E215" s="32" t="s">
        <v>836</v>
      </c>
      <c r="F215" s="32">
        <v>85</v>
      </c>
      <c r="G215" s="12">
        <v>7</v>
      </c>
      <c r="H215" s="32" t="s">
        <v>215</v>
      </c>
      <c r="I215" s="32" t="s">
        <v>557</v>
      </c>
      <c r="J215" s="32" t="s">
        <v>557</v>
      </c>
      <c r="K215" s="32"/>
      <c r="L215" s="32"/>
      <c r="M215" s="32">
        <v>1</v>
      </c>
      <c r="N215" s="32"/>
      <c r="O215" s="20">
        <f t="array" ref="O215">IF(ISBLANK(B215),"",INDEX(adapt!E$2:E$1000,MATCH(A215,IF(adapt!J$2:J$1000="yes",adapt!A$2:A$1000),0)))</f>
        <v>0</v>
      </c>
      <c r="P215" s="20">
        <f t="array" ref="P215">IF(ISBLANK(B215),"",INDEX(adapt!F$2:F$1000,MATCH(A215,IF(adapt!J$2:J$1000="yes",adapt!A$2:A$1000),0)))</f>
        <v>0</v>
      </c>
      <c r="Q215" s="30" t="str">
        <f t="shared" si="20"/>
        <v>no</v>
      </c>
      <c r="R215" s="30" t="str">
        <f t="shared" si="21"/>
        <v>no</v>
      </c>
      <c r="S215" s="29" t="str">
        <f t="shared" si="18"/>
        <v>Trouble concentrating on things, such as reading the newspaper or watching television</v>
      </c>
      <c r="T215" s="29" t="str">
        <f t="shared" si="19"/>
        <v>Kunetseka nekuramba muchiita chinhu chimwe chete,  sekuverenga bepanhau kana kuona terevhizheni</v>
      </c>
      <c r="U215" s="31" t="str">
        <f>IF(COUNTIFS(adapt!J:J,"yes",adapt!A:A,A215)&gt;1,"problem",IF(COUNTIFS(adapt!J:J,"yes",adapt!A:A,A215)=0,"","ok"))</f>
        <v>ok</v>
      </c>
    </row>
    <row r="216" spans="1:21" ht="70">
      <c r="A216" s="26" t="str">
        <f t="shared" si="22"/>
        <v>PHQ98</v>
      </c>
      <c r="B216" s="32" t="s">
        <v>843</v>
      </c>
      <c r="C216" s="32" t="s">
        <v>1933</v>
      </c>
      <c r="D216" s="32" t="s">
        <v>143</v>
      </c>
      <c r="E216" s="32" t="s">
        <v>836</v>
      </c>
      <c r="F216" s="32">
        <v>85</v>
      </c>
      <c r="G216" s="12">
        <v>8</v>
      </c>
      <c r="H216" s="32" t="s">
        <v>215</v>
      </c>
      <c r="I216" s="32" t="s">
        <v>557</v>
      </c>
      <c r="J216" s="32" t="s">
        <v>557</v>
      </c>
      <c r="K216" s="32"/>
      <c r="L216" s="32"/>
      <c r="M216" s="32">
        <v>1</v>
      </c>
      <c r="N216" s="32"/>
      <c r="O216" s="20">
        <f t="array" ref="O216">IF(ISBLANK(B216),"",INDEX(adapt!E$2:E$1000,MATCH(A216,IF(adapt!J$2:J$1000="yes",adapt!A$2:A$1000),0)))</f>
        <v>0</v>
      </c>
      <c r="P216" s="20">
        <f t="array" ref="P216">IF(ISBLANK(B216),"",INDEX(adapt!F$2:F$1000,MATCH(A216,IF(adapt!J$2:J$1000="yes",adapt!A$2:A$1000),0)))</f>
        <v>0</v>
      </c>
      <c r="Q216" s="30" t="str">
        <f t="shared" si="20"/>
        <v>no</v>
      </c>
      <c r="R216" s="30" t="str">
        <f t="shared" si="21"/>
        <v>no</v>
      </c>
      <c r="S216" s="29" t="str">
        <f t="shared" si="18"/>
        <v>Moving or speaking so slowly that other people could have noticed. Or the opposite- being so fidgety or restless that you have been moving around a lot more than usual</v>
      </c>
      <c r="T216" s="29" t="str">
        <f t="shared" si="19"/>
        <v xml:space="preserve">Kufamba kana kutaura zvinyoro-nyoro zvekuti vamwe vanhu vanogona kunge vakazviona. Kana zvinoreva zvakasiyana neizvi-kusagadzikana zvekuti manga muchifamba famba zvakanyanyisa kudarika zvamunoita mazuva ese </v>
      </c>
      <c r="U216" s="31" t="str">
        <f>IF(COUNTIFS(adapt!J:J,"yes",adapt!A:A,A216)&gt;1,"problem",IF(COUNTIFS(adapt!J:J,"yes",adapt!A:A,A216)=0,"","ok"))</f>
        <v>ok</v>
      </c>
    </row>
    <row r="217" spans="1:21" ht="28">
      <c r="A217" s="26" t="str">
        <f t="shared" si="22"/>
        <v>PHQ99</v>
      </c>
      <c r="B217" s="32" t="s">
        <v>844</v>
      </c>
      <c r="C217" s="32" t="s">
        <v>2288</v>
      </c>
      <c r="D217" s="32" t="s">
        <v>143</v>
      </c>
      <c r="E217" s="32" t="s">
        <v>836</v>
      </c>
      <c r="F217" s="32">
        <v>85</v>
      </c>
      <c r="G217" s="12">
        <v>9</v>
      </c>
      <c r="H217" s="32" t="s">
        <v>215</v>
      </c>
      <c r="I217" s="32" t="s">
        <v>557</v>
      </c>
      <c r="J217" s="32" t="s">
        <v>557</v>
      </c>
      <c r="K217" s="32"/>
      <c r="L217" s="32"/>
      <c r="M217" s="32">
        <v>1</v>
      </c>
      <c r="N217" s="32"/>
      <c r="O217" s="20">
        <f t="array" ref="O217">IF(ISBLANK(B217),"",INDEX(adapt!E$2:E$1000,MATCH(A217,IF(adapt!J$2:J$1000="yes",adapt!A$2:A$1000),0)))</f>
        <v>0</v>
      </c>
      <c r="P217" s="20">
        <f t="array" ref="P217">IF(ISBLANK(B217),"",INDEX(adapt!F$2:F$1000,MATCH(A217,IF(adapt!J$2:J$1000="yes",adapt!A$2:A$1000),0)))</f>
        <v>0</v>
      </c>
      <c r="Q217" s="30" t="str">
        <f t="shared" si="20"/>
        <v>no</v>
      </c>
      <c r="R217" s="30" t="str">
        <f t="shared" si="21"/>
        <v>no</v>
      </c>
      <c r="S217" s="29" t="str">
        <f t="shared" si="18"/>
        <v>Thoughts that you would be better off dead or of hurting yourself in some way</v>
      </c>
      <c r="T217" s="29" t="str">
        <f t="shared" si="19"/>
        <v>Pfungwa dzekuti zvaitove nani dai makafa zvenyu kana dzekuzvikuwadza neimwewo nzira</v>
      </c>
      <c r="U217" s="31" t="str">
        <f>IF(COUNTIFS(adapt!J:J,"yes",adapt!A:A,A217)&gt;1,"problem",IF(COUNTIFS(adapt!J:J,"yes",adapt!A:A,A217)=0,"","ok"))</f>
        <v>ok</v>
      </c>
    </row>
    <row r="218" spans="1:21" ht="28">
      <c r="A218" s="26" t="str">
        <f t="shared" si="22"/>
        <v>GHQA1</v>
      </c>
      <c r="B218" s="32" t="s">
        <v>845</v>
      </c>
      <c r="C218" s="32" t="s">
        <v>1934</v>
      </c>
      <c r="D218" s="32" t="s">
        <v>183</v>
      </c>
      <c r="E218" s="32" t="s">
        <v>846</v>
      </c>
      <c r="F218" s="32">
        <v>28</v>
      </c>
      <c r="G218" s="12" t="s">
        <v>553</v>
      </c>
      <c r="H218" s="32" t="s">
        <v>216</v>
      </c>
      <c r="I218" s="32" t="s">
        <v>557</v>
      </c>
      <c r="J218" s="32" t="s">
        <v>557</v>
      </c>
      <c r="K218" s="32"/>
      <c r="L218" s="32" t="s">
        <v>766</v>
      </c>
      <c r="M218" s="32">
        <v>1</v>
      </c>
      <c r="N218" s="32"/>
      <c r="O218" s="20">
        <f t="array" ref="O218">IF(ISBLANK(B218),"",INDEX(adapt!E$2:E$1000,MATCH(A218,IF(adapt!J$2:J$1000="yes",adapt!A$2:A$1000),0)))</f>
        <v>0</v>
      </c>
      <c r="P218" s="20">
        <f t="array" ref="P218">IF(ISBLANK(B218),"",INDEX(adapt!F$2:F$1000,MATCH(A218,IF(adapt!J$2:J$1000="yes",adapt!A$2:A$1000),0)))</f>
        <v>0</v>
      </c>
      <c r="Q218" s="30" t="str">
        <f t="shared" si="20"/>
        <v>no</v>
      </c>
      <c r="R218" s="30" t="str">
        <f t="shared" si="21"/>
        <v>no</v>
      </c>
      <c r="S218" s="29" t="str">
        <f t="shared" si="18"/>
        <v>Have you recently been feeling perfectly well and in good health?</v>
      </c>
      <c r="T218" s="29" t="str">
        <f t="shared" si="19"/>
        <v xml:space="preserve">Manga muchinzwa zvakanaka uye muine hutano hwakanaka here munguva pfupi yadarika? </v>
      </c>
      <c r="U218" s="31" t="str">
        <f>IF(COUNTIFS(adapt!J:J,"yes",adapt!A:A,A218)&gt;1,"problem",IF(COUNTIFS(adapt!J:J,"yes",adapt!A:A,A218)=0,"","ok"))</f>
        <v>ok</v>
      </c>
    </row>
    <row r="219" spans="1:21" ht="28">
      <c r="A219" s="26" t="str">
        <f t="shared" si="22"/>
        <v>GHQA2</v>
      </c>
      <c r="B219" s="32" t="s">
        <v>847</v>
      </c>
      <c r="C219" s="32" t="s">
        <v>1935</v>
      </c>
      <c r="D219" s="32" t="s">
        <v>183</v>
      </c>
      <c r="E219" s="32" t="s">
        <v>846</v>
      </c>
      <c r="F219" s="32">
        <v>28</v>
      </c>
      <c r="G219" s="12" t="s">
        <v>554</v>
      </c>
      <c r="H219" s="32" t="s">
        <v>217</v>
      </c>
      <c r="I219" s="32" t="s">
        <v>557</v>
      </c>
      <c r="J219" s="32" t="s">
        <v>557</v>
      </c>
      <c r="K219" s="32"/>
      <c r="L219" s="32"/>
      <c r="M219" s="32">
        <v>1</v>
      </c>
      <c r="N219" s="32"/>
      <c r="O219" s="20">
        <f t="array" ref="O219">IF(ISBLANK(B219),"",INDEX(adapt!E$2:E$1000,MATCH(A219,IF(adapt!J$2:J$1000="yes",adapt!A$2:A$1000),0)))</f>
        <v>0</v>
      </c>
      <c r="P219" s="20">
        <f t="array" ref="P219">IF(ISBLANK(B219),"",INDEX(adapt!F$2:F$1000,MATCH(A219,IF(adapt!J$2:J$1000="yes",adapt!A$2:A$1000),0)))</f>
        <v>0</v>
      </c>
      <c r="Q219" s="30" t="str">
        <f t="shared" si="20"/>
        <v>no</v>
      </c>
      <c r="R219" s="30" t="str">
        <f t="shared" si="21"/>
        <v>no</v>
      </c>
      <c r="S219" s="29" t="str">
        <f t="shared" si="18"/>
        <v>Have you recently been feeling in need of a good tonic?</v>
      </c>
      <c r="T219" s="29" t="str">
        <f t="shared" si="19"/>
        <v xml:space="preserve">Manga muchinzwa muchida chinhu chinokwanisa kukupai simba here munguva pfupi yadarika? </v>
      </c>
      <c r="U219" s="31" t="str">
        <f>IF(COUNTIFS(adapt!J:J,"yes",adapt!A:A,A219)&gt;1,"problem",IF(COUNTIFS(adapt!J:J,"yes",adapt!A:A,A219)=0,"","ok"))</f>
        <v>ok</v>
      </c>
    </row>
    <row r="220" spans="1:21" ht="28">
      <c r="A220" s="26" t="str">
        <f t="shared" si="22"/>
        <v>GHQA3</v>
      </c>
      <c r="B220" s="32" t="s">
        <v>848</v>
      </c>
      <c r="C220" s="32" t="s">
        <v>1936</v>
      </c>
      <c r="D220" s="32" t="s">
        <v>183</v>
      </c>
      <c r="E220" s="32" t="s">
        <v>846</v>
      </c>
      <c r="F220" s="32">
        <v>28</v>
      </c>
      <c r="G220" s="12" t="s">
        <v>849</v>
      </c>
      <c r="H220" s="32" t="s">
        <v>217</v>
      </c>
      <c r="I220" s="32" t="s">
        <v>557</v>
      </c>
      <c r="J220" s="32" t="s">
        <v>557</v>
      </c>
      <c r="K220" s="32"/>
      <c r="L220" s="32"/>
      <c r="M220" s="32">
        <v>1</v>
      </c>
      <c r="N220" s="32"/>
      <c r="O220" s="20" t="str">
        <f t="array" ref="O220">IF(ISBLANK(B220),"",INDEX(adapt!E$2:E$1000,MATCH(A220,IF(adapt!J$2:J$1000="yes",adapt!A$2:A$1000),0)))</f>
        <v/>
      </c>
      <c r="P220" s="20" t="str">
        <f t="array" ref="P220">IF(ISBLANK(B220),"",INDEX(adapt!F$2:F$1000,MATCH(A220,IF(adapt!J$2:J$1000="yes",adapt!A$2:A$1000),0)))</f>
        <v>Manga muchinzwa kuneta kana semusiri imi here munguva pfupi yadarika?</v>
      </c>
      <c r="Q220" s="30" t="str">
        <f t="shared" si="20"/>
        <v>no</v>
      </c>
      <c r="R220" s="30" t="str">
        <f t="shared" si="21"/>
        <v>yes</v>
      </c>
      <c r="S220" s="29" t="str">
        <f t="shared" si="18"/>
        <v>Have you recently been feeling run down and out of sorts?</v>
      </c>
      <c r="T220" s="29" t="str">
        <f t="shared" si="19"/>
        <v>Manga muchinzwa kuneta kana semusiri imi here munguva pfupi yadarika?</v>
      </c>
      <c r="U220" s="31" t="str">
        <f>IF(COUNTIFS(adapt!J:J,"yes",adapt!A:A,A220)&gt;1,"problem",IF(COUNTIFS(adapt!J:J,"yes",adapt!A:A,A220)=0,"","ok"))</f>
        <v>ok</v>
      </c>
    </row>
    <row r="221" spans="1:21" ht="28">
      <c r="A221" s="26" t="str">
        <f t="shared" si="22"/>
        <v>GHQA4</v>
      </c>
      <c r="B221" s="32" t="s">
        <v>850</v>
      </c>
      <c r="C221" s="32" t="s">
        <v>1937</v>
      </c>
      <c r="D221" s="32" t="s">
        <v>183</v>
      </c>
      <c r="E221" s="32" t="s">
        <v>846</v>
      </c>
      <c r="F221" s="32">
        <v>28</v>
      </c>
      <c r="G221" s="12" t="s">
        <v>851</v>
      </c>
      <c r="H221" s="32" t="s">
        <v>217</v>
      </c>
      <c r="I221" s="32" t="s">
        <v>557</v>
      </c>
      <c r="J221" s="32" t="s">
        <v>557</v>
      </c>
      <c r="K221" s="32"/>
      <c r="L221" s="32"/>
      <c r="M221" s="32">
        <v>1</v>
      </c>
      <c r="N221" s="32"/>
      <c r="O221" s="20">
        <f t="array" ref="O221">IF(ISBLANK(B221),"",INDEX(adapt!E$2:E$1000,MATCH(A221,IF(adapt!J$2:J$1000="yes",adapt!A$2:A$1000),0)))</f>
        <v>0</v>
      </c>
      <c r="P221" s="20">
        <f t="array" ref="P221">IF(ISBLANK(B221),"",INDEX(adapt!F$2:F$1000,MATCH(A221,IF(adapt!J$2:J$1000="yes",adapt!A$2:A$1000),0)))</f>
        <v>0</v>
      </c>
      <c r="Q221" s="30" t="str">
        <f t="shared" si="20"/>
        <v>no</v>
      </c>
      <c r="R221" s="30" t="str">
        <f t="shared" si="21"/>
        <v>no</v>
      </c>
      <c r="S221" s="29" t="str">
        <f t="shared" si="18"/>
        <v>Have you recently felt that you are ill?</v>
      </c>
      <c r="T221" s="29" t="str">
        <f t="shared" si="19"/>
        <v>Manga muchinzwa sekunge muri kurwara here munguva pfupi yadarika?</v>
      </c>
      <c r="U221" s="31" t="str">
        <f>IF(COUNTIFS(adapt!J:J,"yes",adapt!A:A,A221)&gt;1,"problem",IF(COUNTIFS(adapt!J:J,"yes",adapt!A:A,A221)=0,"","ok"))</f>
        <v>ok</v>
      </c>
    </row>
    <row r="222" spans="1:21" ht="28">
      <c r="A222" s="26" t="str">
        <f t="shared" si="22"/>
        <v>GHQA5</v>
      </c>
      <c r="B222" s="32" t="s">
        <v>852</v>
      </c>
      <c r="C222" s="32" t="s">
        <v>1938</v>
      </c>
      <c r="D222" s="32" t="s">
        <v>183</v>
      </c>
      <c r="E222" s="32" t="s">
        <v>846</v>
      </c>
      <c r="F222" s="32">
        <v>28</v>
      </c>
      <c r="G222" s="12" t="s">
        <v>853</v>
      </c>
      <c r="H222" s="32" t="s">
        <v>217</v>
      </c>
      <c r="I222" s="32" t="s">
        <v>557</v>
      </c>
      <c r="J222" s="32" t="s">
        <v>557</v>
      </c>
      <c r="K222" s="32"/>
      <c r="L222" s="32"/>
      <c r="M222" s="32">
        <v>1</v>
      </c>
      <c r="N222" s="32"/>
      <c r="O222" s="20">
        <f t="array" ref="O222">IF(ISBLANK(B222),"",INDEX(adapt!E$2:E$1000,MATCH(A222,IF(adapt!J$2:J$1000="yes",adapt!A$2:A$1000),0)))</f>
        <v>0</v>
      </c>
      <c r="P222" s="20">
        <f t="array" ref="P222">IF(ISBLANK(B222),"",INDEX(adapt!F$2:F$1000,MATCH(A222,IF(adapt!J$2:J$1000="yes",adapt!A$2:A$1000),0)))</f>
        <v>0</v>
      </c>
      <c r="Q222" s="30" t="str">
        <f t="shared" si="20"/>
        <v>no</v>
      </c>
      <c r="R222" s="30" t="str">
        <f t="shared" si="21"/>
        <v>no</v>
      </c>
      <c r="S222" s="29" t="str">
        <f t="shared" si="18"/>
        <v>Have you recently been getting any pains in your head?</v>
      </c>
      <c r="T222" s="29" t="str">
        <f t="shared" si="19"/>
        <v>Manga muchimbonzwa marwadzo here mumusoro menyu munguva pfupi yadarika?</v>
      </c>
      <c r="U222" s="31" t="str">
        <f>IF(COUNTIFS(adapt!J:J,"yes",adapt!A:A,A222)&gt;1,"problem",IF(COUNTIFS(adapt!J:J,"yes",adapt!A:A,A222)=0,"","ok"))</f>
        <v>ok</v>
      </c>
    </row>
    <row r="223" spans="1:21" ht="42">
      <c r="A223" s="26" t="str">
        <f t="shared" si="22"/>
        <v>GHQA6</v>
      </c>
      <c r="B223" s="32" t="s">
        <v>854</v>
      </c>
      <c r="C223" s="5" t="s">
        <v>1939</v>
      </c>
      <c r="D223" s="32" t="s">
        <v>183</v>
      </c>
      <c r="E223" s="32" t="s">
        <v>846</v>
      </c>
      <c r="F223" s="32">
        <v>28</v>
      </c>
      <c r="G223" s="12" t="s">
        <v>855</v>
      </c>
      <c r="H223" s="32" t="s">
        <v>217</v>
      </c>
      <c r="I223" s="32" t="s">
        <v>557</v>
      </c>
      <c r="J223" s="32" t="s">
        <v>557</v>
      </c>
      <c r="K223" s="32"/>
      <c r="L223" s="32"/>
      <c r="M223" s="32">
        <v>1</v>
      </c>
      <c r="N223" s="32"/>
      <c r="O223" s="20">
        <f t="array" ref="O223">IF(ISBLANK(B223),"",INDEX(adapt!E$2:E$1000,MATCH(A223,IF(adapt!J$2:J$1000="yes",adapt!A$2:A$1000),0)))</f>
        <v>0</v>
      </c>
      <c r="P223" s="20" t="str">
        <f t="array" ref="P223">IF(ISBLANK(B223),"",INDEX(adapt!F$2:F$1000,MATCH(A223,IF(adapt!J$2:J$1000="yes",adapt!A$2:A$1000),0)))</f>
        <v>Manga muchimbonzwa kusungikana mumusoro menyu here kana kunzwa sekunge musoro wenyu uri kuda kuputika here munguva pfupi yadarika?</v>
      </c>
      <c r="Q223" s="30" t="str">
        <f t="shared" si="20"/>
        <v>no</v>
      </c>
      <c r="R223" s="30" t="str">
        <f t="shared" si="21"/>
        <v>yes</v>
      </c>
      <c r="S223" s="29" t="str">
        <f t="shared" si="18"/>
        <v>Have you recently been getting a feeling of tightness or pressure in your head?</v>
      </c>
      <c r="T223" s="29" t="str">
        <f t="shared" si="19"/>
        <v>Manga muchimbonzwa kusungikana mumusoro menyu here kana kunzwa sekunge musoro wenyu uri kuda kuputika here munguva pfupi yadarika?</v>
      </c>
      <c r="U223" s="31" t="str">
        <f>IF(COUNTIFS(adapt!J:J,"yes",adapt!A:A,A223)&gt;1,"problem",IF(COUNTIFS(adapt!J:J,"yes",adapt!A:A,A223)=0,"","ok"))</f>
        <v>ok</v>
      </c>
    </row>
    <row r="224" spans="1:21" ht="42">
      <c r="A224" s="26" t="str">
        <f t="shared" si="22"/>
        <v>GHQA7</v>
      </c>
      <c r="B224" s="32" t="s">
        <v>856</v>
      </c>
      <c r="C224" s="5" t="s">
        <v>1940</v>
      </c>
      <c r="D224" s="32" t="s">
        <v>183</v>
      </c>
      <c r="E224" s="32" t="s">
        <v>846</v>
      </c>
      <c r="F224" s="32">
        <v>28</v>
      </c>
      <c r="G224" s="12" t="s">
        <v>857</v>
      </c>
      <c r="H224" s="32" t="s">
        <v>217</v>
      </c>
      <c r="I224" s="32" t="s">
        <v>557</v>
      </c>
      <c r="J224" s="32" t="s">
        <v>557</v>
      </c>
      <c r="K224" s="32"/>
      <c r="L224" s="32"/>
      <c r="M224" s="32">
        <v>1</v>
      </c>
      <c r="N224" s="32"/>
      <c r="O224" s="20">
        <f t="array" ref="O224">IF(ISBLANK(B224),"",INDEX(adapt!E$2:E$1000,MATCH(A224,IF(adapt!J$2:J$1000="yes",adapt!A$2:A$1000),0)))</f>
        <v>0</v>
      </c>
      <c r="P224" s="20" t="str">
        <f t="array" ref="P224">IF(ISBLANK(B224),"",INDEX(adapt!F$2:F$1000,MATCH(A224,IF(adapt!J$2:J$1000="yes",adapt!A$2:A$1000),0)))</f>
        <v>Manga muchimbonzwa kupiswa kana kupindwa nechando muviri wenyu here munguva pfupi yadarika?</v>
      </c>
      <c r="Q224" s="30" t="str">
        <f t="shared" si="20"/>
        <v>no</v>
      </c>
      <c r="R224" s="30" t="str">
        <f t="shared" si="21"/>
        <v>yes</v>
      </c>
      <c r="S224" s="29" t="str">
        <f t="shared" si="18"/>
        <v>Have you recently been having hot or cold spells?</v>
      </c>
      <c r="T224" s="29" t="str">
        <f t="shared" si="19"/>
        <v>Manga muchimbonzwa kupiswa kana kupindwa nechando muviri wenyu here munguva pfupi yadarika?</v>
      </c>
      <c r="U224" s="31" t="str">
        <f>IF(COUNTIFS(adapt!J:J,"yes",adapt!A:A,A224)&gt;1,"problem",IF(COUNTIFS(adapt!J:J,"yes",adapt!A:A,A224)=0,"","ok"))</f>
        <v>ok</v>
      </c>
    </row>
    <row r="225" spans="1:21" ht="56">
      <c r="A225" s="26" t="str">
        <f t="shared" si="22"/>
        <v>BADD_i1</v>
      </c>
      <c r="B225" s="32" t="s">
        <v>858</v>
      </c>
      <c r="C225" s="32" t="s">
        <v>2289</v>
      </c>
      <c r="D225" s="32" t="s">
        <v>152</v>
      </c>
      <c r="E225" s="32"/>
      <c r="F225" s="32"/>
      <c r="G225" s="12" t="s">
        <v>556</v>
      </c>
      <c r="H225" s="32"/>
      <c r="I225" s="32"/>
      <c r="J225" s="32"/>
      <c r="K225" s="32"/>
      <c r="L225" s="32"/>
      <c r="M225" s="32">
        <v>1</v>
      </c>
      <c r="N225" s="32"/>
      <c r="O225" s="20">
        <f t="array" ref="O225">IF(ISBLANK(B225),"",INDEX(adapt!E$2:E$1000,MATCH(A225,IF(adapt!J$2:J$1000="yes",adapt!A$2:A$1000),0)))</f>
        <v>0</v>
      </c>
      <c r="P225" s="20">
        <f t="array" ref="P225">IF(ISBLANK(B225),"",INDEX(adapt!F$2:F$1000,MATCH(A225,IF(adapt!J$2:J$1000="yes",adapt!A$2:A$1000),0)))</f>
        <v>0</v>
      </c>
      <c r="Q225" s="30" t="str">
        <f t="shared" si="20"/>
        <v>no</v>
      </c>
      <c r="R225" s="30" t="str">
        <f t="shared" si="21"/>
        <v>no</v>
      </c>
      <c r="S225" s="29" t="str">
        <f t="shared" si="18"/>
        <v>I'll continue with a few more questions about you and your child. Please tell me how likely it is that each thing will happen.</v>
      </c>
      <c r="T225" s="29" t="str">
        <f t="shared" si="19"/>
        <v>Ndichaenderera mberi nemibvunzo mishomanana pamusoro penyu nemwana wenyu. Ndapota, ndiudzeiwo mukana wekuitika kwechinhu chega chega ichi.</v>
      </c>
      <c r="U225" s="31" t="str">
        <f>IF(COUNTIFS(adapt!J:J,"yes",adapt!A:A,A225)&gt;1,"problem",IF(COUNTIFS(adapt!J:J,"yes",adapt!A:A,A225)=0,"","ok"))</f>
        <v>ok</v>
      </c>
    </row>
    <row r="226" spans="1:21" ht="70">
      <c r="A226" s="26" t="str">
        <f t="shared" si="22"/>
        <v>BADD1</v>
      </c>
      <c r="B226" s="32" t="s">
        <v>859</v>
      </c>
      <c r="C226" s="32" t="s">
        <v>1941</v>
      </c>
      <c r="D226" s="32" t="s">
        <v>152</v>
      </c>
      <c r="E226" s="32" t="s">
        <v>860</v>
      </c>
      <c r="F226" s="32">
        <v>4</v>
      </c>
      <c r="G226" s="12">
        <v>1</v>
      </c>
      <c r="H226" s="32" t="s">
        <v>203</v>
      </c>
      <c r="I226" s="32" t="s">
        <v>692</v>
      </c>
      <c r="J226" s="32" t="s">
        <v>557</v>
      </c>
      <c r="K226" s="32"/>
      <c r="L226" s="32"/>
      <c r="M226" s="32">
        <v>1</v>
      </c>
      <c r="N226" s="32"/>
      <c r="O226" s="20" t="str">
        <f t="array" ref="O226">IF(ISBLANK(B226),"",INDEX(adapt!E$2:E$1000,MATCH(A226,IF(adapt!J$2:J$1000="yes",adapt!A$2:A$1000),0)))</f>
        <v>Sometimes children learn about their status accidentally from someone else. How likely it is that your child will learn about [his/her] status by accident?</v>
      </c>
      <c r="P226" s="20" t="str">
        <f t="array" ref="P226">IF(ISBLANK(B226),"",INDEX(adapt!F$2:F$1000,MATCH(A226,IF(adapt!J$2:J$1000="yes",adapt!A$2:A$1000),0)))</f>
        <v>Dzimwe nguva vana vanongoerekana vaziva pavamire kubva kune mumwe munhu zvisingatarisirwe. Zvingaitike zvakadii kuti mwana wenyu achangoerekana aziva paamire zvisingatarisirwe?</v>
      </c>
      <c r="Q226" s="30" t="str">
        <f t="shared" si="20"/>
        <v>yes</v>
      </c>
      <c r="R226" s="30" t="str">
        <f t="shared" si="21"/>
        <v>yes</v>
      </c>
      <c r="S226" s="29" t="str">
        <f t="shared" si="18"/>
        <v>Sometimes children learn about their status accidentally from someone else. How likely it is that your child will learn about [his/her] status by accident?</v>
      </c>
      <c r="T226" s="29" t="str">
        <f t="shared" si="19"/>
        <v>Dzimwe nguva vana vanongoerekana vaziva pavamire kubva kune mumwe munhu zvisingatarisirwe. Zvingaitike zvakadii kuti mwana wenyu achangoerekana aziva paamire zvisingatarisirwe?</v>
      </c>
      <c r="U226" s="31" t="str">
        <f>IF(COUNTIFS(adapt!J:J,"yes",adapt!A:A,A226)&gt;1,"problem",IF(COUNTIFS(adapt!J:J,"yes",adapt!A:A,A226)=0,"","ok"))</f>
        <v>ok</v>
      </c>
    </row>
    <row r="227" spans="1:21" ht="42">
      <c r="A227" s="26" t="str">
        <f t="shared" si="22"/>
        <v>BADD2</v>
      </c>
      <c r="B227" s="32" t="s">
        <v>861</v>
      </c>
      <c r="C227" s="32" t="s">
        <v>1942</v>
      </c>
      <c r="D227" s="32" t="s">
        <v>152</v>
      </c>
      <c r="E227" s="32" t="s">
        <v>860</v>
      </c>
      <c r="F227" s="32">
        <v>43</v>
      </c>
      <c r="G227" s="12">
        <v>2</v>
      </c>
      <c r="H227" s="32" t="s">
        <v>201</v>
      </c>
      <c r="I227" s="32" t="s">
        <v>692</v>
      </c>
      <c r="J227" s="32" t="s">
        <v>557</v>
      </c>
      <c r="K227" s="32"/>
      <c r="L227" s="32"/>
      <c r="M227" s="32">
        <v>1</v>
      </c>
      <c r="N227" s="32"/>
      <c r="O227" s="20" t="str">
        <f t="array" ref="O227">IF(ISBLANK(B227),"",INDEX(adapt!E$2:E$1000,MATCH(A227,IF(adapt!J$2:J$1000="yes",adapt!A$2:A$1000),0)))</f>
        <v>How much do you worry that your child will learn about [his/her] status by accident?</v>
      </c>
      <c r="P227" s="20" t="str">
        <f t="array" ref="P227">IF(ISBLANK(B227),"",INDEX(adapt!F$2:F$1000,MATCH(A227,IF(adapt!J$2:J$1000="yes",adapt!A$2:A$1000),0)))</f>
        <v>Munonetsekana zvakadii kuti mwana wenyu achangoerekana aziva paamire zvisingatarisirwe?</v>
      </c>
      <c r="Q227" s="30" t="str">
        <f t="shared" si="20"/>
        <v>yes</v>
      </c>
      <c r="R227" s="30" t="str">
        <f t="shared" si="21"/>
        <v>yes</v>
      </c>
      <c r="S227" s="29" t="str">
        <f t="shared" si="18"/>
        <v>How much do you worry that your child will learn about [his/her] status by accident?</v>
      </c>
      <c r="T227" s="29" t="str">
        <f t="shared" si="19"/>
        <v>Munonetsekana zvakadii kuti mwana wenyu achangoerekana aziva paamire zvisingatarisirwe?</v>
      </c>
      <c r="U227" s="31" t="str">
        <f>IF(COUNTIFS(adapt!J:J,"yes",adapt!A:A,A227)&gt;1,"problem",IF(COUNTIFS(adapt!J:J,"yes",adapt!A:A,A227)=0,"","ok"))</f>
        <v>ok</v>
      </c>
    </row>
    <row r="228" spans="1:21" ht="42">
      <c r="A228" s="26" t="str">
        <f t="shared" si="22"/>
        <v>BADD3</v>
      </c>
      <c r="B228" s="32" t="s">
        <v>862</v>
      </c>
      <c r="C228" s="32" t="s">
        <v>1943</v>
      </c>
      <c r="D228" s="32" t="s">
        <v>152</v>
      </c>
      <c r="E228" s="32" t="s">
        <v>863</v>
      </c>
      <c r="F228" s="32">
        <v>42</v>
      </c>
      <c r="G228" s="12">
        <v>3</v>
      </c>
      <c r="H228" s="32" t="s">
        <v>201</v>
      </c>
      <c r="I228" s="32" t="s">
        <v>692</v>
      </c>
      <c r="J228" s="32" t="s">
        <v>557</v>
      </c>
      <c r="K228" s="32"/>
      <c r="L228" s="32"/>
      <c r="M228" s="32">
        <v>1</v>
      </c>
      <c r="N228" s="32"/>
      <c r="O228" s="20" t="str">
        <f t="array" ref="O228">IF(ISBLANK(B228),"",INDEX(adapt!E$2:E$1000,MATCH(A228,IF(adapt!J$2:J$1000="yes",adapt!A$2:A$1000),0)))</f>
        <v>How much do you worry that something will happen to you before you are able to tell your child about [his/her] status yourself?</v>
      </c>
      <c r="P228" s="20" t="str">
        <f t="array" ref="P228">IF(ISBLANK(B228),"",INDEX(adapt!F$2:F$1000,MATCH(A228,IF(adapt!J$2:J$1000="yes",adapt!A$2:A$1000),0)))</f>
        <v>Munonetsekana zvakadii kuti pane zvinhu zvichaitika kwamuri musati makwanisa kuudza mwana wenyu paamire muri imimi?</v>
      </c>
      <c r="Q228" s="30" t="str">
        <f t="shared" si="20"/>
        <v>yes</v>
      </c>
      <c r="R228" s="30" t="str">
        <f t="shared" si="21"/>
        <v>yes</v>
      </c>
      <c r="S228" s="29" t="str">
        <f t="shared" si="18"/>
        <v>How much do you worry that something will happen to you before you are able to tell your child about [his/her] status yourself?</v>
      </c>
      <c r="T228" s="29" t="str">
        <f t="shared" si="19"/>
        <v>Munonetsekana zvakadii kuti pane zvinhu zvichaitika kwamuri musati makwanisa kuudza mwana wenyu paamire muri imimi?</v>
      </c>
      <c r="U228" s="31" t="str">
        <f>IF(COUNTIFS(adapt!J:J,"yes",adapt!A:A,A228)&gt;1,"problem",IF(COUNTIFS(adapt!J:J,"yes",adapt!A:A,A228)=0,"","ok"))</f>
        <v>ok</v>
      </c>
    </row>
    <row r="229" spans="1:21" ht="42">
      <c r="A229" s="26" t="str">
        <f t="shared" si="22"/>
        <v>BADD4</v>
      </c>
      <c r="B229" s="32" t="s">
        <v>864</v>
      </c>
      <c r="C229" s="32" t="s">
        <v>1944</v>
      </c>
      <c r="D229" s="32" t="s">
        <v>152</v>
      </c>
      <c r="E229" s="32" t="s">
        <v>865</v>
      </c>
      <c r="F229" s="32">
        <v>41</v>
      </c>
      <c r="G229" s="12">
        <v>4</v>
      </c>
      <c r="H229" s="32" t="s">
        <v>203</v>
      </c>
      <c r="I229" s="32" t="s">
        <v>692</v>
      </c>
      <c r="J229" s="32" t="s">
        <v>557</v>
      </c>
      <c r="K229" s="32"/>
      <c r="L229" s="32"/>
      <c r="M229" s="32">
        <v>1</v>
      </c>
      <c r="N229" s="32"/>
      <c r="O229" s="20">
        <f t="array" ref="O229">IF(ISBLANK(B229),"",INDEX(adapt!E$2:E$1000,MATCH(A229,IF(adapt!J$2:J$1000="yes",adapt!A$2:A$1000),0)))</f>
        <v>0</v>
      </c>
      <c r="P229" s="20">
        <f t="array" ref="P229">IF(ISBLANK(B229),"",INDEX(adapt!F$2:F$1000,MATCH(A229,IF(adapt!J$2:J$1000="yes",adapt!A$2:A$1000),0)))</f>
        <v>0</v>
      </c>
      <c r="Q229" s="30" t="str">
        <f t="shared" si="20"/>
        <v>no</v>
      </c>
      <c r="R229" s="30" t="str">
        <f t="shared" si="21"/>
        <v>no</v>
      </c>
      <c r="S229" s="29" t="str">
        <f t="shared" si="18"/>
        <v>How likely is it that your child might become sexually active soon?</v>
      </c>
      <c r="T229" s="29" t="str">
        <f t="shared" si="19"/>
        <v>Pane mukana wakadii wekuti mwana wenyu achatanga kuita zvepabonde  munguva pfupi inotevera?</v>
      </c>
      <c r="U229" s="31" t="str">
        <f>IF(COUNTIFS(adapt!J:J,"yes",adapt!A:A,A229)&gt;1,"problem",IF(COUNTIFS(adapt!J:J,"yes",adapt!A:A,A229)=0,"","ok"))</f>
        <v>ok</v>
      </c>
    </row>
    <row r="230" spans="1:21" ht="42">
      <c r="A230" s="26" t="str">
        <f t="shared" si="22"/>
        <v>BADD5</v>
      </c>
      <c r="B230" s="32" t="s">
        <v>866</v>
      </c>
      <c r="C230" s="32" t="s">
        <v>1945</v>
      </c>
      <c r="D230" s="32" t="s">
        <v>152</v>
      </c>
      <c r="E230" s="32" t="s">
        <v>865</v>
      </c>
      <c r="F230" s="32">
        <v>41</v>
      </c>
      <c r="G230" s="12">
        <v>5</v>
      </c>
      <c r="H230" s="32" t="s">
        <v>201</v>
      </c>
      <c r="I230" s="32" t="s">
        <v>692</v>
      </c>
      <c r="J230" s="32" t="s">
        <v>557</v>
      </c>
      <c r="K230" s="32"/>
      <c r="L230" s="32"/>
      <c r="M230" s="32">
        <v>1</v>
      </c>
      <c r="N230" s="32"/>
      <c r="O230" s="20" t="str">
        <f t="array" ref="O230">IF(ISBLANK(B230),"",INDEX(adapt!E$2:E$1000,MATCH(A230,IF(adapt!J$2:J$1000="yes",adapt!A$2:A$1000),0)))</f>
        <v>How much do you worry that your child will become sexually active before [he/she] learns about [his/her] status?</v>
      </c>
      <c r="P230" s="20" t="str">
        <f t="array" ref="P230">IF(ISBLANK(B230),"",INDEX(adapt!F$2:F$1000,MATCH(A230,IF(adapt!J$2:J$1000="yes",adapt!A$2:A$1000),0)))</f>
        <v>Munonetsekana zvakadii kuti mwana wenyu achatanga kuita zvepabonde asati ava kuziva paamire?</v>
      </c>
      <c r="Q230" s="30" t="str">
        <f t="shared" si="20"/>
        <v>yes</v>
      </c>
      <c r="R230" s="30" t="str">
        <f t="shared" si="21"/>
        <v>yes</v>
      </c>
      <c r="S230" s="29" t="str">
        <f t="shared" si="18"/>
        <v>How much do you worry that your child will become sexually active before [he/she] learns about [his/her] status?</v>
      </c>
      <c r="T230" s="29" t="str">
        <f t="shared" si="19"/>
        <v>Munonetsekana zvakadii kuti mwana wenyu achatanga kuita zvepabonde asati ava kuziva paamire?</v>
      </c>
      <c r="U230" s="31" t="str">
        <f>IF(COUNTIFS(adapt!J:J,"yes",adapt!A:A,A230)&gt;1,"problem",IF(COUNTIFS(adapt!J:J,"yes",adapt!A:A,A230)=0,"","ok"))</f>
        <v>ok</v>
      </c>
    </row>
    <row r="231" spans="1:21" ht="42">
      <c r="A231" s="26" t="str">
        <f t="shared" si="22"/>
        <v>BADD6</v>
      </c>
      <c r="B231" s="32" t="s">
        <v>867</v>
      </c>
      <c r="C231" s="32" t="s">
        <v>1946</v>
      </c>
      <c r="D231" s="32" t="s">
        <v>152</v>
      </c>
      <c r="E231" s="32" t="s">
        <v>868</v>
      </c>
      <c r="F231" s="32">
        <v>18</v>
      </c>
      <c r="G231" s="12">
        <v>6</v>
      </c>
      <c r="H231" s="32" t="s">
        <v>203</v>
      </c>
      <c r="I231" s="32" t="s">
        <v>692</v>
      </c>
      <c r="J231" s="32" t="s">
        <v>557</v>
      </c>
      <c r="K231" s="32"/>
      <c r="L231" s="32" t="s">
        <v>766</v>
      </c>
      <c r="M231" s="32">
        <v>1</v>
      </c>
      <c r="N231" s="32"/>
      <c r="O231" s="20" t="str">
        <f t="array" ref="O231">IF(ISBLANK(B231),"",INDEX(adapt!E$2:E$1000,MATCH(A231,IF(adapt!J$2:J$1000="yes",adapt!A$2:A$1000),0)))</f>
        <v>How likely is it that your child would understand if you decided today to tell [him/her] [his/her] status?</v>
      </c>
      <c r="P231" s="20" t="str">
        <f t="array" ref="P231">IF(ISBLANK(B231),"",INDEX(adapt!F$2:F$1000,MATCH(A231,IF(adapt!J$2:J$1000="yes",adapt!A$2:A$1000),0)))</f>
        <v>Pane mukana wakadii wekuti mwana wenyu anganzwisise kana mukafunga kumuudza paamire nhasi?</v>
      </c>
      <c r="Q231" s="30" t="str">
        <f t="shared" si="20"/>
        <v>yes</v>
      </c>
      <c r="R231" s="30" t="str">
        <f t="shared" si="21"/>
        <v>yes</v>
      </c>
      <c r="S231" s="29" t="str">
        <f t="shared" si="18"/>
        <v>How likely is it that your child would understand if you decided today to tell [him/her] [his/her] status?</v>
      </c>
      <c r="T231" s="29" t="str">
        <f t="shared" si="19"/>
        <v>Pane mukana wakadii wekuti mwana wenyu anganzwisise kana mukafunga kumuudza paamire nhasi?</v>
      </c>
      <c r="U231" s="31" t="str">
        <f>IF(COUNTIFS(adapt!J:J,"yes",adapt!A:A,A231)&gt;1,"problem",IF(COUNTIFS(adapt!J:J,"yes",adapt!A:A,A231)=0,"","ok"))</f>
        <v>ok</v>
      </c>
    </row>
    <row r="232" spans="1:21" ht="42">
      <c r="A232" s="26" t="str">
        <f t="shared" si="22"/>
        <v>BADD7</v>
      </c>
      <c r="B232" s="32" t="s">
        <v>869</v>
      </c>
      <c r="C232" s="32" t="s">
        <v>1947</v>
      </c>
      <c r="D232" s="32" t="s">
        <v>152</v>
      </c>
      <c r="E232" s="32" t="s">
        <v>870</v>
      </c>
      <c r="F232" s="32">
        <v>82</v>
      </c>
      <c r="G232" s="12">
        <v>7</v>
      </c>
      <c r="H232" s="32" t="s">
        <v>203</v>
      </c>
      <c r="I232" s="32" t="s">
        <v>692</v>
      </c>
      <c r="J232" s="32" t="s">
        <v>557</v>
      </c>
      <c r="K232" s="32"/>
      <c r="L232" s="32" t="s">
        <v>766</v>
      </c>
      <c r="M232" s="32">
        <v>1</v>
      </c>
      <c r="N232" s="32"/>
      <c r="O232" s="20" t="str">
        <f t="array" ref="O232">IF(ISBLANK(B232),"",INDEX(adapt!E$2:E$1000,MATCH(A232,IF(adapt!J$2:J$1000="yes",adapt!A$2:A$1000),0)))</f>
        <v>If your child learned about [his/her] status today, how likely is it that [he/she] could turn to friends for emotional support?</v>
      </c>
      <c r="P232" s="20" t="str">
        <f t="array" ref="P232">IF(ISBLANK(B232),"",INDEX(adapt!F$2:F$1000,MATCH(A232,IF(adapt!J$2:J$1000="yes",adapt!A$2:A$1000),0)))</f>
        <v>Kana mwana wenyu akaziva paamire nhasi uno, pane mukana wakadii wekuti angaende kushamwari dzake kuti dzimupe rutsigiro rwemupfungwa?</v>
      </c>
      <c r="Q232" s="30" t="str">
        <f t="shared" si="20"/>
        <v>yes</v>
      </c>
      <c r="R232" s="30" t="str">
        <f t="shared" si="21"/>
        <v>yes</v>
      </c>
      <c r="S232" s="29" t="str">
        <f t="shared" si="18"/>
        <v>If your child learned about [his/her] status today, how likely is it that [he/she] could turn to friends for emotional support?</v>
      </c>
      <c r="T232" s="29" t="str">
        <f t="shared" si="19"/>
        <v>Kana mwana wenyu akaziva paamire nhasi uno, pane mukana wakadii wekuti angaende kushamwari dzake kuti dzimupe rutsigiro rwemupfungwa?</v>
      </c>
      <c r="U232" s="31" t="str">
        <f>IF(COUNTIFS(adapt!J:J,"yes",adapt!A:A,A232)&gt;1,"problem",IF(COUNTIFS(adapt!J:J,"yes",adapt!A:A,A232)=0,"","ok"))</f>
        <v>ok</v>
      </c>
    </row>
    <row r="233" spans="1:21" ht="42">
      <c r="A233" s="26" t="str">
        <f t="shared" si="22"/>
        <v>BADD8</v>
      </c>
      <c r="B233" s="32" t="s">
        <v>871</v>
      </c>
      <c r="C233" s="32" t="s">
        <v>1948</v>
      </c>
      <c r="D233" s="32" t="s">
        <v>152</v>
      </c>
      <c r="E233" s="32" t="s">
        <v>872</v>
      </c>
      <c r="F233" s="32">
        <v>31</v>
      </c>
      <c r="G233" s="12">
        <v>8</v>
      </c>
      <c r="H233" s="32" t="s">
        <v>203</v>
      </c>
      <c r="I233" s="32" t="s">
        <v>692</v>
      </c>
      <c r="J233" s="32" t="s">
        <v>557</v>
      </c>
      <c r="K233" s="32"/>
      <c r="L233" s="32" t="s">
        <v>766</v>
      </c>
      <c r="M233" s="32">
        <v>1</v>
      </c>
      <c r="N233" s="32"/>
      <c r="O233" s="20" t="str">
        <f t="array" ref="O233">IF(ISBLANK(B233),"",INDEX(adapt!E$2:E$1000,MATCH(A233,IF(adapt!J$2:J$1000="yes",adapt!A$2:A$1000),0)))</f>
        <v xml:space="preserve"> If your child learned about [his/her] status today, how likely is it that [he/she] could turn to other family members for emotional support?</v>
      </c>
      <c r="P233" s="20" t="str">
        <f t="array" ref="P233">IF(ISBLANK(B233),"",INDEX(adapt!F$2:F$1000,MATCH(A233,IF(adapt!J$2:J$1000="yes",adapt!A$2:A$1000),0)))</f>
        <v>Kana mwana wenyu akaziva paamire nhasi uno, pane mukana wakadii wekuti angaende kune vamwe vemumhuri kuti vamupe rutsigiro rwemupfungwa?</v>
      </c>
      <c r="Q233" s="30" t="str">
        <f t="shared" si="20"/>
        <v>yes</v>
      </c>
      <c r="R233" s="30" t="str">
        <f t="shared" si="21"/>
        <v>yes</v>
      </c>
      <c r="S233" s="29" t="str">
        <f t="shared" si="18"/>
        <v xml:space="preserve"> If your child learned about [his/her] status today, how likely is it that [he/she] could turn to other family members for emotional support?</v>
      </c>
      <c r="T233" s="29" t="str">
        <f t="shared" si="19"/>
        <v>Kana mwana wenyu akaziva paamire nhasi uno, pane mukana wakadii wekuti angaende kune vamwe vemumhuri kuti vamupe rutsigiro rwemupfungwa?</v>
      </c>
      <c r="U233" s="31" t="str">
        <f>IF(COUNTIFS(adapt!J:J,"yes",adapt!A:A,A233)&gt;1,"problem",IF(COUNTIFS(adapt!J:J,"yes",adapt!A:A,A233)=0,"","ok"))</f>
        <v>ok</v>
      </c>
    </row>
    <row r="234" spans="1:21" ht="42">
      <c r="A234" s="26" t="str">
        <f t="shared" si="22"/>
        <v>BADD9</v>
      </c>
      <c r="B234" s="32" t="s">
        <v>873</v>
      </c>
      <c r="C234" s="32" t="s">
        <v>1949</v>
      </c>
      <c r="D234" s="32" t="s">
        <v>152</v>
      </c>
      <c r="E234" s="32" t="s">
        <v>872</v>
      </c>
      <c r="F234" s="32">
        <v>31</v>
      </c>
      <c r="G234" s="12">
        <v>9</v>
      </c>
      <c r="H234" s="32" t="s">
        <v>203</v>
      </c>
      <c r="I234" s="32" t="s">
        <v>692</v>
      </c>
      <c r="J234" s="32" t="s">
        <v>557</v>
      </c>
      <c r="K234" s="32"/>
      <c r="L234" s="32" t="s">
        <v>766</v>
      </c>
      <c r="M234" s="32">
        <v>1</v>
      </c>
      <c r="N234" s="32"/>
      <c r="O234" s="20" t="str">
        <f t="array" ref="O234">IF(ISBLANK(B234),"",INDEX(adapt!E$2:E$1000,MATCH(A234,IF(adapt!J$2:J$1000="yes",adapt!A$2:A$1000),0)))</f>
        <v>If you decided to tell your child about [his/her] status, how likely is it that you could get help from other family members?</v>
      </c>
      <c r="P234" s="20" t="str">
        <f t="array" ref="P234">IF(ISBLANK(B234),"",INDEX(adapt!F$2:F$1000,MATCH(A234,IF(adapt!J$2:J$1000="yes",adapt!A$2:A$1000),0)))</f>
        <v>Kana mukafunga kuudza mwana wenyu paamire, pane mukana wakadii wekuti mungawane rubatsiro kubva kune vamwe vemumhuri?</v>
      </c>
      <c r="Q234" s="30" t="str">
        <f t="shared" si="20"/>
        <v>yes</v>
      </c>
      <c r="R234" s="30" t="str">
        <f t="shared" si="21"/>
        <v>yes</v>
      </c>
      <c r="S234" s="29" t="str">
        <f t="shared" si="18"/>
        <v>If you decided to tell your child about [his/her] status, how likely is it that you could get help from other family members?</v>
      </c>
      <c r="T234" s="29" t="str">
        <f t="shared" si="19"/>
        <v>Kana mukafunga kuudza mwana wenyu paamire, pane mukana wakadii wekuti mungawane rubatsiro kubva kune vamwe vemumhuri?</v>
      </c>
      <c r="U234" s="31" t="str">
        <f>IF(COUNTIFS(adapt!J:J,"yes",adapt!A:A,A234)&gt;1,"problem",IF(COUNTIFS(adapt!J:J,"yes",adapt!A:A,A234)=0,"","ok"))</f>
        <v>ok</v>
      </c>
    </row>
    <row r="235" spans="1:21" ht="28">
      <c r="A235" s="26" t="str">
        <f t="shared" si="22"/>
        <v>BADD_i2</v>
      </c>
      <c r="B235" s="32" t="s">
        <v>874</v>
      </c>
      <c r="C235" s="32" t="s">
        <v>2041</v>
      </c>
      <c r="D235" s="32" t="s">
        <v>152</v>
      </c>
      <c r="E235" s="32"/>
      <c r="F235" s="32"/>
      <c r="G235" s="12" t="s">
        <v>558</v>
      </c>
      <c r="H235" s="32"/>
      <c r="I235" s="32"/>
      <c r="J235" s="32"/>
      <c r="K235" s="32"/>
      <c r="L235" s="32"/>
      <c r="M235" s="32">
        <v>1</v>
      </c>
      <c r="N235" s="32"/>
      <c r="O235" s="20" t="str">
        <f t="array" ref="O235">IF(ISBLANK(B235),"",INDEX(adapt!E$2:E$1000,MATCH(A235,IF(adapt!J$2:J$1000="yes",adapt!A$2:A$1000),0)))</f>
        <v>How much do you agree or disagree with the following statements?</v>
      </c>
      <c r="P235" s="20" t="str">
        <f t="array" ref="P235">IF(ISBLANK(B235),"",INDEX(adapt!F$2:F$1000,MATCH(A235,IF(adapt!J$2:J$1000="yes",adapt!A$2:A$1000),0)))</f>
        <v>Munobvumirana kana kusatenderana zvakadini nezvirevo zvinotevera?</v>
      </c>
      <c r="Q235" s="30" t="str">
        <f t="shared" si="20"/>
        <v>yes</v>
      </c>
      <c r="R235" s="30" t="str">
        <f t="shared" si="21"/>
        <v>yes</v>
      </c>
      <c r="S235" s="29" t="str">
        <f t="shared" si="18"/>
        <v>How much do you agree or disagree with the following statements?</v>
      </c>
      <c r="T235" s="29" t="str">
        <f t="shared" si="19"/>
        <v>Munobvumirana kana kusatenderana zvakadini nezvirevo zvinotevera?</v>
      </c>
      <c r="U235" s="31" t="str">
        <f>IF(COUNTIFS(adapt!J:J,"yes",adapt!A:A,A235)&gt;1,"problem",IF(COUNTIFS(adapt!J:J,"yes",adapt!A:A,A235)=0,"","ok"))</f>
        <v>ok</v>
      </c>
    </row>
    <row r="236" spans="1:21" ht="28">
      <c r="A236" s="26" t="str">
        <f t="shared" si="22"/>
        <v>BADD10</v>
      </c>
      <c r="B236" s="32" t="s">
        <v>875</v>
      </c>
      <c r="C236" s="32" t="s">
        <v>2290</v>
      </c>
      <c r="D236" s="32" t="s">
        <v>152</v>
      </c>
      <c r="E236" s="32" t="s">
        <v>870</v>
      </c>
      <c r="F236" s="32">
        <v>82</v>
      </c>
      <c r="G236" s="12">
        <v>10</v>
      </c>
      <c r="H236" s="32" t="s">
        <v>200</v>
      </c>
      <c r="I236" s="32" t="s">
        <v>692</v>
      </c>
      <c r="J236" s="32" t="s">
        <v>557</v>
      </c>
      <c r="K236" s="32"/>
      <c r="L236" s="32" t="s">
        <v>766</v>
      </c>
      <c r="M236" s="32">
        <v>1</v>
      </c>
      <c r="N236" s="32"/>
      <c r="O236" s="20">
        <f t="array" ref="O236">IF(ISBLANK(B236),"",INDEX(adapt!E$2:E$1000,MATCH(A236,IF(adapt!J$2:J$1000="yes",adapt!A$2:A$1000),0)))</f>
        <v>0</v>
      </c>
      <c r="P236" s="20" t="str">
        <f t="array" ref="P236">IF(ISBLANK(B236),"",INDEX(adapt!F$2:F$1000,MATCH(A236,IF(adapt!J$2:J$1000="yes",adapt!A$2:A$1000),0)))</f>
        <v>Mwana wangu ane shamwari yepamoyo imwe chete hayo.</v>
      </c>
      <c r="Q236" s="30" t="str">
        <f t="shared" si="20"/>
        <v>no</v>
      </c>
      <c r="R236" s="30" t="str">
        <f t="shared" si="21"/>
        <v>yes</v>
      </c>
      <c r="S236" s="29" t="str">
        <f t="shared" si="18"/>
        <v>My child has at least one very close friend.</v>
      </c>
      <c r="T236" s="29" t="str">
        <f t="shared" si="19"/>
        <v>Mwana wangu ane shamwari yepamoyo imwe chete hayo.</v>
      </c>
      <c r="U236" s="31" t="str">
        <f>IF(COUNTIFS(adapt!J:J,"yes",adapt!A:A,A236)&gt;1,"problem",IF(COUNTIFS(adapt!J:J,"yes",adapt!A:A,A236)=0,"","ok"))</f>
        <v>ok</v>
      </c>
    </row>
    <row r="237" spans="1:21" ht="28">
      <c r="A237" s="26" t="str">
        <f t="shared" si="22"/>
        <v>BADD11</v>
      </c>
      <c r="B237" s="32" t="s">
        <v>876</v>
      </c>
      <c r="C237" s="32" t="s">
        <v>1950</v>
      </c>
      <c r="D237" s="32" t="s">
        <v>152</v>
      </c>
      <c r="E237" s="32" t="s">
        <v>868</v>
      </c>
      <c r="F237" s="32">
        <v>17</v>
      </c>
      <c r="G237" s="12">
        <v>11</v>
      </c>
      <c r="H237" s="32" t="s">
        <v>200</v>
      </c>
      <c r="I237" s="32" t="s">
        <v>692</v>
      </c>
      <c r="J237" s="32" t="s">
        <v>557</v>
      </c>
      <c r="K237" s="32"/>
      <c r="L237" s="32"/>
      <c r="M237" s="32">
        <v>1</v>
      </c>
      <c r="N237" s="32"/>
      <c r="O237" s="20" t="str">
        <f t="array" ref="O237">IF(ISBLANK(B237),"",INDEX(adapt!E$2:E$1000,MATCH(A237,IF(adapt!J$2:J$1000="yes",adapt!A$2:A$1000),0)))</f>
        <v>My child is too young to find out about [his/her] status.</v>
      </c>
      <c r="P237" s="20" t="str">
        <f t="array" ref="P237">IF(ISBLANK(B237),"",INDEX(adapt!F$2:F$1000,MATCH(A237,IF(adapt!J$2:J$1000="yes",adapt!A$2:A$1000),0)))</f>
        <v>Mwana wangu achiri mudiki zvakanyanya kuti azive paamire.</v>
      </c>
      <c r="Q237" s="30" t="str">
        <f t="shared" si="20"/>
        <v>yes</v>
      </c>
      <c r="R237" s="30" t="str">
        <f t="shared" si="21"/>
        <v>yes</v>
      </c>
      <c r="S237" s="29" t="str">
        <f t="shared" si="18"/>
        <v>My child is too young to find out about [his/her] status.</v>
      </c>
      <c r="T237" s="29" t="str">
        <f t="shared" si="19"/>
        <v>Mwana wangu achiri mudiki zvakanyanya kuti azive paamire.</v>
      </c>
      <c r="U237" s="31" t="str">
        <f>IF(COUNTIFS(adapt!J:J,"yes",adapt!A:A,A237)&gt;1,"problem",IF(COUNTIFS(adapt!J:J,"yes",adapt!A:A,A237)=0,"","ok"))</f>
        <v>ok</v>
      </c>
    </row>
    <row r="238" spans="1:21" ht="42">
      <c r="A238" s="26" t="str">
        <f t="shared" si="22"/>
        <v>BADD12</v>
      </c>
      <c r="B238" s="32" t="s">
        <v>877</v>
      </c>
      <c r="C238" s="32" t="s">
        <v>1951</v>
      </c>
      <c r="D238" s="32" t="s">
        <v>152</v>
      </c>
      <c r="E238" s="32" t="s">
        <v>742</v>
      </c>
      <c r="F238" s="32">
        <v>1</v>
      </c>
      <c r="G238" s="12">
        <v>12</v>
      </c>
      <c r="H238" s="32" t="s">
        <v>200</v>
      </c>
      <c r="I238" s="32" t="s">
        <v>692</v>
      </c>
      <c r="J238" s="32" t="s">
        <v>557</v>
      </c>
      <c r="K238" s="32"/>
      <c r="L238" s="32"/>
      <c r="M238" s="32">
        <v>1</v>
      </c>
      <c r="N238" s="32"/>
      <c r="O238" s="20" t="str">
        <f t="array" ref="O238">IF(ISBLANK(B238),"",INDEX(adapt!E$2:E$1000,MATCH(A238,IF(adapt!J$2:J$1000="yes",adapt!A$2:A$1000),0)))</f>
        <v>It is best to keep sensitive issues like my child's status a secret for as long as possible.</v>
      </c>
      <c r="P238" s="20" t="str">
        <f t="array" ref="P238">IF(ISBLANK(B238),"",INDEX(adapt!F$2:F$1000,MATCH(A238,IF(adapt!J$2:J$1000="yes",adapt!A$2:A$1000),0)))</f>
        <v>Zviri nani kuchengeta nyaya dzinobata-bata dzakafanana nepamire mwana wangu dzakavanzika kwenguva yazvinokwanisika.</v>
      </c>
      <c r="Q238" s="30" t="str">
        <f t="shared" si="20"/>
        <v>yes</v>
      </c>
      <c r="R238" s="30" t="str">
        <f t="shared" si="21"/>
        <v>yes</v>
      </c>
      <c r="S238" s="29" t="str">
        <f t="shared" si="18"/>
        <v>It is best to keep sensitive issues like my child's status a secret for as long as possible.</v>
      </c>
      <c r="T238" s="29" t="str">
        <f t="shared" si="19"/>
        <v>Zviri nani kuchengeta nyaya dzinobata-bata dzakafanana nepamire mwana wangu dzakavanzika kwenguva yazvinokwanisika.</v>
      </c>
      <c r="U238" s="31" t="str">
        <f>IF(COUNTIFS(adapt!J:J,"yes",adapt!A:A,A238)&gt;1,"problem",IF(COUNTIFS(adapt!J:J,"yes",adapt!A:A,A238)=0,"","ok"))</f>
        <v>ok</v>
      </c>
    </row>
    <row r="239" spans="1:21" ht="42">
      <c r="A239" s="26" t="str">
        <f t="shared" si="22"/>
        <v>BADD13</v>
      </c>
      <c r="B239" s="32" t="s">
        <v>878</v>
      </c>
      <c r="C239" s="32" t="s">
        <v>1952</v>
      </c>
      <c r="D239" s="32" t="s">
        <v>152</v>
      </c>
      <c r="E239" s="32" t="s">
        <v>879</v>
      </c>
      <c r="F239" s="32">
        <v>14</v>
      </c>
      <c r="G239" s="12">
        <v>13</v>
      </c>
      <c r="H239" s="32" t="s">
        <v>200</v>
      </c>
      <c r="I239" s="32" t="s">
        <v>692</v>
      </c>
      <c r="J239" s="32" t="s">
        <v>557</v>
      </c>
      <c r="K239" s="32"/>
      <c r="L239" s="32"/>
      <c r="M239" s="32">
        <v>1</v>
      </c>
      <c r="N239" s="32"/>
      <c r="O239" s="20" t="str">
        <f t="array" ref="O239">IF(ISBLANK(B239),"",INDEX(adapt!E$2:E$1000,MATCH(A239,IF(adapt!J$2:J$1000="yes",adapt!A$2:A$1000),0)))</f>
        <v>There are important religious or cultural reasons for keeping my child's status a secret from [him/her].</v>
      </c>
      <c r="P239" s="20" t="str">
        <f t="array" ref="P239">IF(ISBLANK(B239),"",INDEX(adapt!F$2:F$1000,MATCH(A239,IF(adapt!J$2:J$1000="yes",adapt!A$2:A$1000),0)))</f>
        <v>Pane zvikonzero zviri maererano nezvitendero kana tsika dzedu zvinoita kuti ndivanzire mwana wangu paamire.</v>
      </c>
      <c r="Q239" s="30" t="str">
        <f t="shared" si="20"/>
        <v>yes</v>
      </c>
      <c r="R239" s="30" t="str">
        <f t="shared" si="21"/>
        <v>yes</v>
      </c>
      <c r="S239" s="29" t="str">
        <f t="shared" si="18"/>
        <v>There are important religious or cultural reasons for keeping my child's status a secret from [him/her].</v>
      </c>
      <c r="T239" s="29" t="str">
        <f t="shared" si="19"/>
        <v>Pane zvikonzero zviri maererano nezvitendero kana tsika dzedu zvinoita kuti ndivanzire mwana wangu paamire.</v>
      </c>
      <c r="U239" s="31" t="str">
        <f>IF(COUNTIFS(adapt!J:J,"yes",adapt!A:A,A239)&gt;1,"problem",IF(COUNTIFS(adapt!J:J,"yes",adapt!A:A,A239)=0,"","ok"))</f>
        <v>ok</v>
      </c>
    </row>
    <row r="240" spans="1:21" ht="28">
      <c r="A240" s="26" t="str">
        <f t="shared" si="22"/>
        <v>BADD14</v>
      </c>
      <c r="B240" s="32" t="s">
        <v>880</v>
      </c>
      <c r="C240" s="5" t="s">
        <v>1953</v>
      </c>
      <c r="D240" s="32" t="s">
        <v>152</v>
      </c>
      <c r="E240" s="32" t="s">
        <v>879</v>
      </c>
      <c r="F240" s="32" t="s">
        <v>881</v>
      </c>
      <c r="G240" s="12">
        <v>14</v>
      </c>
      <c r="H240" s="32" t="s">
        <v>200</v>
      </c>
      <c r="I240" s="32" t="s">
        <v>692</v>
      </c>
      <c r="J240" s="32" t="s">
        <v>557</v>
      </c>
      <c r="K240" s="32"/>
      <c r="L240" s="32"/>
      <c r="M240" s="32">
        <v>1</v>
      </c>
      <c r="N240" s="32"/>
      <c r="O240" s="20">
        <f t="array" ref="O240">IF(ISBLANK(B240),"",INDEX(adapt!E$2:E$1000,MATCH(A240,IF(adapt!J$2:J$1000="yes",adapt!A$2:A$1000),0)))</f>
        <v>0</v>
      </c>
      <c r="P240" s="20" t="str">
        <f t="array" ref="P240">IF(ISBLANK(B240),"",INDEX(adapt!F$2:F$1000,MATCH(A240,IF(adapt!J$2:J$1000="yes",adapt!A$2:A$1000),0)))</f>
        <v>Kutaura nyaya dzepabonde nemwana kunomukurudzira kuti aite zvepabonde</v>
      </c>
      <c r="Q240" s="30" t="str">
        <f t="shared" si="20"/>
        <v>no</v>
      </c>
      <c r="R240" s="30" t="str">
        <f t="shared" si="21"/>
        <v>yes</v>
      </c>
      <c r="S240" s="29" t="str">
        <f t="shared" si="18"/>
        <v>Talking with a child about sex will encourage them to become sexually active.</v>
      </c>
      <c r="T240" s="29" t="str">
        <f t="shared" si="19"/>
        <v>Kutaura nyaya dzepabonde nemwana kunomukurudzira kuti aite zvepabonde</v>
      </c>
      <c r="U240" s="31" t="str">
        <f>IF(COUNTIFS(adapt!J:J,"yes",adapt!A:A,A240)&gt;1,"problem",IF(COUNTIFS(adapt!J:J,"yes",adapt!A:A,A240)=0,"","ok"))</f>
        <v>ok</v>
      </c>
    </row>
    <row r="241" spans="1:21" ht="56">
      <c r="A241" s="26" t="str">
        <f t="shared" si="22"/>
        <v>BADD_i3</v>
      </c>
      <c r="B241" s="32" t="s">
        <v>1412</v>
      </c>
      <c r="C241" s="32" t="s">
        <v>1972</v>
      </c>
      <c r="D241" s="32" t="s">
        <v>152</v>
      </c>
      <c r="E241" s="32"/>
      <c r="F241" s="32"/>
      <c r="G241" s="12" t="s">
        <v>560</v>
      </c>
      <c r="H241" s="32"/>
      <c r="I241" s="32"/>
      <c r="J241" s="32"/>
      <c r="K241" s="32"/>
      <c r="L241" s="32"/>
      <c r="M241" s="32">
        <v>1</v>
      </c>
      <c r="N241" s="32"/>
      <c r="O241" s="20" t="str">
        <f t="array" ref="O241">IF(ISBLANK(B241),"",INDEX(adapt!E$2:E$1000,MATCH(A241,IF(adapt!J$2:J$1000="yes",adapt!A$2:A$1000),0)))</f>
        <v>Now I would like to ask you your thoughts about telling your child about [his/her] status. Some caregivers think it's a good idea. Some don't.</v>
      </c>
      <c r="P241" s="20" t="str">
        <f t="array" ref="P241">IF(ISBLANK(B241),"",INDEX(adapt!F$2:F$1000,MATCH(A241,IF(adapt!J$2:J$1000="yes",adapt!A$2:A$1000),0)))</f>
        <v>Iye zvino, ndiri kuda kukubvunzai zvamunofunga pamusoro pekuudza mwana wenyu paamire.Vamwe vachengeti vevana vanofunga kuti chinhu chakanaka. Vamwe havafunge sekudaro.</v>
      </c>
      <c r="Q241" s="30" t="str">
        <f t="shared" si="20"/>
        <v>yes</v>
      </c>
      <c r="R241" s="30" t="str">
        <f t="shared" si="21"/>
        <v>yes</v>
      </c>
      <c r="S241" s="29" t="str">
        <f t="shared" si="18"/>
        <v>Now I would like to ask you your thoughts about telling your child about [his/her] status. Some caregivers think it's a good idea. Some don't.</v>
      </c>
      <c r="T241" s="29" t="str">
        <f t="shared" si="19"/>
        <v>Iye zvino, ndiri kuda kukubvunzai zvamunofunga pamusoro pekuudza mwana wenyu paamire.Vamwe vachengeti vevana vanofunga kuti chinhu chakanaka. Vamwe havafunge sekudaro.</v>
      </c>
      <c r="U241" s="31" t="str">
        <f>IF(COUNTIFS(adapt!J:J,"yes",adapt!A:A,A241)&gt;1,"problem",IF(COUNTIFS(adapt!J:J,"yes",adapt!A:A,A241)=0,"","ok"))</f>
        <v>ok</v>
      </c>
    </row>
    <row r="242" spans="1:21" ht="42">
      <c r="A242" s="26" t="str">
        <f t="shared" ref="A242" si="23">CONCATENATE(D242,G242)</f>
        <v>BADD_i4</v>
      </c>
      <c r="B242" s="32" t="s">
        <v>1413</v>
      </c>
      <c r="C242" s="32" t="s">
        <v>1973</v>
      </c>
      <c r="D242" s="32" t="s">
        <v>152</v>
      </c>
      <c r="E242" s="32"/>
      <c r="F242" s="32"/>
      <c r="G242" s="12" t="s">
        <v>563</v>
      </c>
      <c r="H242" s="32"/>
      <c r="I242" s="32"/>
      <c r="J242" s="32"/>
      <c r="K242" s="32"/>
      <c r="L242" s="32"/>
      <c r="M242" s="32">
        <v>1</v>
      </c>
      <c r="N242" s="32"/>
      <c r="O242" s="20">
        <f t="array" ref="O242">IF(ISBLANK(B242),"",INDEX(adapt!E$2:E$1000,MATCH(A242,IF(adapt!J$2:J$1000="yes",adapt!A$2:A$1000),0)))</f>
        <v>0</v>
      </c>
      <c r="P242" s="20">
        <f t="array" ref="P242">IF(ISBLANK(B242),"",INDEX(adapt!F$2:F$1000,MATCH(A242,IF(adapt!J$2:J$1000="yes",adapt!A$2:A$1000),0)))</f>
        <v>0</v>
      </c>
      <c r="Q242" s="30" t="str">
        <f t="shared" si="20"/>
        <v>no</v>
      </c>
      <c r="R242" s="30" t="str">
        <f t="shared" si="21"/>
        <v>no</v>
      </c>
      <c r="S242" s="29" t="str">
        <f t="shared" si="18"/>
        <v>There are no right or wrong answers. First, please tell me how much you agree or disagree with the following statements.</v>
      </c>
      <c r="T242" s="29" t="str">
        <f t="shared" si="19"/>
        <v>Hapana mhinduro dzakanaka kana dzakaipa. Chekutanga, ndapota ndiudzeiwo kuti munobvumirana kana kuti hamubvumirani zvakadii nemitsara inotevera.</v>
      </c>
      <c r="U242" s="31" t="str">
        <f>IF(COUNTIFS(adapt!J:J,"yes",adapt!A:A,A242)&gt;1,"problem",IF(COUNTIFS(adapt!J:J,"yes",adapt!A:A,A242)=0,"","ok"))</f>
        <v>ok</v>
      </c>
    </row>
    <row r="243" spans="1:21" ht="28">
      <c r="A243" s="26" t="str">
        <f t="shared" si="22"/>
        <v>BADD15</v>
      </c>
      <c r="B243" s="32" t="s">
        <v>882</v>
      </c>
      <c r="C243" s="32" t="s">
        <v>1954</v>
      </c>
      <c r="D243" s="32" t="s">
        <v>152</v>
      </c>
      <c r="E243" s="32" t="s">
        <v>883</v>
      </c>
      <c r="F243" s="32">
        <v>12</v>
      </c>
      <c r="G243" s="12">
        <v>15</v>
      </c>
      <c r="H243" s="32" t="s">
        <v>200</v>
      </c>
      <c r="I243" s="32" t="s">
        <v>692</v>
      </c>
      <c r="J243" s="32" t="s">
        <v>557</v>
      </c>
      <c r="K243" s="32"/>
      <c r="L243" s="32" t="s">
        <v>766</v>
      </c>
      <c r="M243" s="32">
        <v>1</v>
      </c>
      <c r="N243" s="32"/>
      <c r="O243" s="20" t="str">
        <f t="array" ref="O243">IF(ISBLANK(B243),"",INDEX(adapt!E$2:E$1000,MATCH(A243,IF(adapt!J$2:J$1000="yes",adapt!A$2:A$1000),0)))</f>
        <v>My child has a right to know about [his/her] status.</v>
      </c>
      <c r="P243" s="20" t="str">
        <f t="array" ref="P243">IF(ISBLANK(B243),"",INDEX(adapt!F$2:F$1000,MATCH(A243,IF(adapt!J$2:J$1000="yes",adapt!A$2:A$1000),0)))</f>
        <v>Mwana wangu ane kodzero yekuziva paamire.</v>
      </c>
      <c r="Q243" s="30" t="str">
        <f t="shared" si="20"/>
        <v>yes</v>
      </c>
      <c r="R243" s="30" t="str">
        <f t="shared" si="21"/>
        <v>yes</v>
      </c>
      <c r="S243" s="29" t="str">
        <f t="shared" si="18"/>
        <v>My child has a right to know about [his/her] status.</v>
      </c>
      <c r="T243" s="29" t="str">
        <f t="shared" si="19"/>
        <v>Mwana wangu ane kodzero yekuziva paamire.</v>
      </c>
      <c r="U243" s="31" t="str">
        <f>IF(COUNTIFS(adapt!J:J,"yes",adapt!A:A,A243)&gt;1,"problem",IF(COUNTIFS(adapt!J:J,"yes",adapt!A:A,A243)=0,"","ok"))</f>
        <v>ok</v>
      </c>
    </row>
    <row r="244" spans="1:21" ht="28">
      <c r="A244" s="26" t="str">
        <f t="shared" si="22"/>
        <v>BADD16</v>
      </c>
      <c r="B244" s="32" t="s">
        <v>884</v>
      </c>
      <c r="C244" s="32" t="s">
        <v>1955</v>
      </c>
      <c r="D244" s="32" t="s">
        <v>152</v>
      </c>
      <c r="E244" s="32" t="s">
        <v>883</v>
      </c>
      <c r="F244" s="32">
        <v>13</v>
      </c>
      <c r="G244" s="12">
        <v>16</v>
      </c>
      <c r="H244" s="32" t="s">
        <v>200</v>
      </c>
      <c r="I244" s="32" t="s">
        <v>692</v>
      </c>
      <c r="J244" s="32" t="s">
        <v>557</v>
      </c>
      <c r="K244" s="32"/>
      <c r="L244" s="32"/>
      <c r="M244" s="32">
        <v>1</v>
      </c>
      <c r="N244" s="32"/>
      <c r="O244" s="20" t="str">
        <f t="array" ref="O244">IF(ISBLANK(B244),"",INDEX(adapt!E$2:E$1000,MATCH(A244,IF(adapt!J$2:J$1000="yes",adapt!A$2:A$1000),0)))</f>
        <v>It's best to keep some things about [his/her] status a secret from [him/her].</v>
      </c>
      <c r="P244" s="20" t="str">
        <f t="array" ref="P244">IF(ISBLANK(B244),"",INDEX(adapt!F$2:F$1000,MATCH(A244,IF(adapt!J$2:J$1000="yes",adapt!A$2:A$1000),0)))</f>
        <v>Zvakanakisa kumuvanzira zvimwe zvinhu zviri maererano nepaamire.</v>
      </c>
      <c r="Q244" s="30" t="str">
        <f t="shared" si="20"/>
        <v>yes</v>
      </c>
      <c r="R244" s="30" t="str">
        <f t="shared" si="21"/>
        <v>yes</v>
      </c>
      <c r="S244" s="29" t="str">
        <f t="shared" si="18"/>
        <v>It's best to keep some things about [his/her] status a secret from [him/her].</v>
      </c>
      <c r="T244" s="29" t="str">
        <f t="shared" si="19"/>
        <v>Zvakanakisa kumuvanzira zvimwe zvinhu zviri maererano nepaamire.</v>
      </c>
      <c r="U244" s="31" t="str">
        <f>IF(COUNTIFS(adapt!J:J,"yes",adapt!A:A,A244)&gt;1,"problem",IF(COUNTIFS(adapt!J:J,"yes",adapt!A:A,A244)=0,"","ok"))</f>
        <v>ok</v>
      </c>
    </row>
    <row r="245" spans="1:21" ht="42">
      <c r="A245" s="26" t="str">
        <f t="shared" si="22"/>
        <v>BADD17</v>
      </c>
      <c r="B245" s="32" t="s">
        <v>885</v>
      </c>
      <c r="C245" s="32" t="s">
        <v>1956</v>
      </c>
      <c r="D245" s="32" t="s">
        <v>152</v>
      </c>
      <c r="E245" s="32" t="s">
        <v>886</v>
      </c>
      <c r="F245" s="32">
        <v>61</v>
      </c>
      <c r="G245" s="12">
        <v>17</v>
      </c>
      <c r="H245" s="32" t="s">
        <v>200</v>
      </c>
      <c r="I245" s="32" t="s">
        <v>692</v>
      </c>
      <c r="J245" s="32" t="s">
        <v>557</v>
      </c>
      <c r="K245" s="32"/>
      <c r="L245" s="32"/>
      <c r="M245" s="32">
        <v>1</v>
      </c>
      <c r="N245" s="32"/>
      <c r="O245" s="20" t="str">
        <f t="array" ref="O245">IF(ISBLANK(B245),"",INDEX(adapt!E$2:E$1000,MATCH(A245,IF(adapt!J$2:J$1000="yes",adapt!A$2:A$1000),0)))</f>
        <v>Sometimes it's best to give [him/her] false information about [his/her] status to protect [him/her] from the truth.</v>
      </c>
      <c r="P245" s="20" t="str">
        <f t="array" ref="P245">IF(ISBLANK(B245),"",INDEX(adapt!F$2:F$1000,MATCH(A245,IF(adapt!J$2:J$1000="yes",adapt!A$2:A$1000),0)))</f>
        <v>Dzimwe nguva zvakanakisa kumupa ruzivo rwusiri rwechokwadi maererano nepaamire kuitira kumudzivirira kubva kuchokwadi.</v>
      </c>
      <c r="Q245" s="30" t="str">
        <f t="shared" si="20"/>
        <v>yes</v>
      </c>
      <c r="R245" s="30" t="str">
        <f t="shared" si="21"/>
        <v>yes</v>
      </c>
      <c r="S245" s="29" t="str">
        <f t="shared" si="18"/>
        <v>Sometimes it's best to give [him/her] false information about [his/her] status to protect [him/her] from the truth.</v>
      </c>
      <c r="T245" s="29" t="str">
        <f t="shared" si="19"/>
        <v>Dzimwe nguva zvakanakisa kumupa ruzivo rwusiri rwechokwadi maererano nepaamire kuitira kumudzivirira kubva kuchokwadi.</v>
      </c>
      <c r="U245" s="31" t="str">
        <f>IF(COUNTIFS(adapt!J:J,"yes",adapt!A:A,A245)&gt;1,"problem",IF(COUNTIFS(adapt!J:J,"yes",adapt!A:A,A245)=0,"","ok"))</f>
        <v>ok</v>
      </c>
    </row>
    <row r="246" spans="1:21" ht="42">
      <c r="A246" s="26" t="str">
        <f t="shared" si="22"/>
        <v>BADD18</v>
      </c>
      <c r="B246" s="32" t="s">
        <v>887</v>
      </c>
      <c r="C246" s="32" t="s">
        <v>2291</v>
      </c>
      <c r="D246" s="32" t="s">
        <v>152</v>
      </c>
      <c r="E246" s="32" t="s">
        <v>883</v>
      </c>
      <c r="F246" s="32">
        <v>9</v>
      </c>
      <c r="G246" s="12">
        <v>18</v>
      </c>
      <c r="H246" s="32" t="s">
        <v>200</v>
      </c>
      <c r="I246" s="32" t="s">
        <v>692</v>
      </c>
      <c r="J246" s="32" t="s">
        <v>557</v>
      </c>
      <c r="K246" s="32"/>
      <c r="L246" s="32"/>
      <c r="M246" s="32">
        <v>1</v>
      </c>
      <c r="N246" s="32"/>
      <c r="O246" s="20" t="str">
        <f t="array" ref="O246">IF(ISBLANK(B246),"",INDEX(adapt!E$2:E$1000,MATCH(A246,IF(adapt!J$2:J$1000="yes",adapt!A$2:A$1000),0)))</f>
        <v>Partial knowledge about [his/her] status is enough to keep her taking medication to stay healthy.</v>
      </c>
      <c r="P246" s="20" t="str">
        <f t="array" ref="P246">IF(ISBLANK(B246),"",INDEX(adapt!F$2:F$1000,MATCH(A246,IF(adapt!J$2:J$1000="yes",adapt!A$2:A$1000),0)))</f>
        <v>Kuziva rumwe rweruzivo maererano nepaamire kwakamukwanira kuti arambe achitora mushonga agove nehutano.</v>
      </c>
      <c r="Q246" s="30" t="str">
        <f t="shared" si="20"/>
        <v>yes</v>
      </c>
      <c r="R246" s="30" t="str">
        <f t="shared" si="21"/>
        <v>yes</v>
      </c>
      <c r="S246" s="29" t="str">
        <f t="shared" si="18"/>
        <v>Partial knowledge about [his/her] status is enough to keep her taking medication to stay healthy.</v>
      </c>
      <c r="T246" s="29" t="str">
        <f t="shared" si="19"/>
        <v>Kuziva rumwe rweruzivo maererano nepaamire kwakamukwanira kuti arambe achitora mushonga agove nehutano.</v>
      </c>
      <c r="U246" s="31" t="str">
        <f>IF(COUNTIFS(adapt!J:J,"yes",adapt!A:A,A246)&gt;1,"problem",IF(COUNTIFS(adapt!J:J,"yes",adapt!A:A,A246)=0,"","ok"))</f>
        <v>ok</v>
      </c>
    </row>
    <row r="247" spans="1:21" ht="42">
      <c r="A247" s="26" t="str">
        <f t="shared" si="22"/>
        <v>BADD19</v>
      </c>
      <c r="B247" s="32" t="s">
        <v>888</v>
      </c>
      <c r="C247" s="32" t="s">
        <v>1957</v>
      </c>
      <c r="D247" s="32" t="s">
        <v>152</v>
      </c>
      <c r="E247" s="32" t="s">
        <v>883</v>
      </c>
      <c r="F247" s="32">
        <v>45</v>
      </c>
      <c r="G247" s="12">
        <v>19</v>
      </c>
      <c r="H247" s="32" t="s">
        <v>200</v>
      </c>
      <c r="I247" s="32" t="s">
        <v>692</v>
      </c>
      <c r="J247" s="32" t="s">
        <v>557</v>
      </c>
      <c r="K247" s="32"/>
      <c r="L247" s="32"/>
      <c r="M247" s="32">
        <v>1</v>
      </c>
      <c r="N247" s="32"/>
      <c r="O247" s="20" t="str">
        <f t="array" ref="O247">IF(ISBLANK(B247),"",INDEX(adapt!E$2:E$1000,MATCH(A247,IF(adapt!J$2:J$1000="yes",adapt!A$2:A$1000),0)))</f>
        <v>Caregivers like me should not be the one to tell the child about [his/her] status. That should be left to doctors and nurses.</v>
      </c>
      <c r="P247" s="20" t="str">
        <f t="array" ref="P247">IF(ISBLANK(B247),"",INDEX(adapt!F$2:F$1000,MATCH(A247,IF(adapt!J$2:J$1000="yes",adapt!A$2:A$1000),0)))</f>
        <v>Vachengeti vevana vakafanana neni havasirivo vanofanira kuudza mwana paamire. Izvi zvinofanira kusiyirwa kunanachiremba nevakoti.</v>
      </c>
      <c r="Q247" s="30" t="str">
        <f t="shared" si="20"/>
        <v>yes</v>
      </c>
      <c r="R247" s="30" t="str">
        <f t="shared" si="21"/>
        <v>yes</v>
      </c>
      <c r="S247" s="29" t="str">
        <f t="shared" si="18"/>
        <v>Caregivers like me should not be the one to tell the child about [his/her] status. That should be left to doctors and nurses.</v>
      </c>
      <c r="T247" s="29" t="str">
        <f t="shared" si="19"/>
        <v>Vachengeti vevana vakafanana neni havasirivo vanofanira kuudza mwana paamire. Izvi zvinofanira kusiyirwa kunanachiremba nevakoti.</v>
      </c>
      <c r="U247" s="31" t="str">
        <f>IF(COUNTIFS(adapt!J:J,"yes",adapt!A:A,A247)&gt;1,"problem",IF(COUNTIFS(adapt!J:J,"yes",adapt!A:A,A247)=0,"","ok"))</f>
        <v>ok</v>
      </c>
    </row>
    <row r="248" spans="1:21" ht="28">
      <c r="A248" s="26" t="str">
        <f t="shared" si="22"/>
        <v>BADD20</v>
      </c>
      <c r="B248" s="32" t="s">
        <v>889</v>
      </c>
      <c r="C248" s="32" t="s">
        <v>1958</v>
      </c>
      <c r="D248" s="32" t="s">
        <v>152</v>
      </c>
      <c r="E248" s="32" t="s">
        <v>868</v>
      </c>
      <c r="F248" s="32">
        <v>18</v>
      </c>
      <c r="G248" s="12">
        <v>20</v>
      </c>
      <c r="H248" s="32" t="s">
        <v>200</v>
      </c>
      <c r="I248" s="32" t="s">
        <v>692</v>
      </c>
      <c r="J248" s="32" t="s">
        <v>557</v>
      </c>
      <c r="K248" s="32"/>
      <c r="L248" s="32" t="s">
        <v>766</v>
      </c>
      <c r="M248" s="32">
        <v>1</v>
      </c>
      <c r="N248" s="32"/>
      <c r="O248" s="20">
        <f t="array" ref="O248">IF(ISBLANK(B248),"",INDEX(adapt!E$2:E$1000,MATCH(A248,IF(adapt!J$2:J$1000="yes",adapt!A$2:A$1000),0)))</f>
        <v>0</v>
      </c>
      <c r="P248" s="20">
        <f t="array" ref="P248">IF(ISBLANK(B248),"",INDEX(adapt!F$2:F$1000,MATCH(A248,IF(adapt!J$2:J$1000="yes",adapt!A$2:A$1000),0)))</f>
        <v>0</v>
      </c>
      <c r="Q248" s="30" t="str">
        <f t="shared" si="20"/>
        <v>no</v>
      </c>
      <c r="R248" s="30" t="str">
        <f t="shared" si="21"/>
        <v>no</v>
      </c>
      <c r="S248" s="29" t="str">
        <f t="shared" si="18"/>
        <v>My child knows enough about HIV to understand [his/her] diagnosis.</v>
      </c>
      <c r="T248" s="29" t="str">
        <f t="shared" si="19"/>
        <v>Mwana wangu anoziva zvakakwana maererano neHIV kuti anzwisise kuti anorwara nei.</v>
      </c>
      <c r="U248" s="31" t="str">
        <f>IF(COUNTIFS(adapt!J:J,"yes",adapt!A:A,A248)&gt;1,"problem",IF(COUNTIFS(adapt!J:J,"yes",adapt!A:A,A248)=0,"","ok"))</f>
        <v>ok</v>
      </c>
    </row>
    <row r="249" spans="1:21" ht="28">
      <c r="A249" s="26" t="str">
        <f t="shared" si="22"/>
        <v>BADD21</v>
      </c>
      <c r="B249" s="32" t="s">
        <v>890</v>
      </c>
      <c r="C249" s="32" t="s">
        <v>1959</v>
      </c>
      <c r="D249" s="32" t="s">
        <v>152</v>
      </c>
      <c r="E249" s="32" t="s">
        <v>891</v>
      </c>
      <c r="F249" s="32">
        <v>17</v>
      </c>
      <c r="G249" s="12">
        <v>21</v>
      </c>
      <c r="H249" s="32" t="s">
        <v>200</v>
      </c>
      <c r="I249" s="32" t="s">
        <v>692</v>
      </c>
      <c r="J249" s="32" t="s">
        <v>557</v>
      </c>
      <c r="K249" s="32"/>
      <c r="L249" s="32" t="s">
        <v>766</v>
      </c>
      <c r="M249" s="32">
        <v>1</v>
      </c>
      <c r="N249" s="32"/>
      <c r="O249" s="20">
        <f t="array" ref="O249">IF(ISBLANK(B249),"",INDEX(adapt!E$2:E$1000,MATCH(A249,IF(adapt!J$2:J$1000="yes",adapt!A$2:A$1000),0)))</f>
        <v>0</v>
      </c>
      <c r="P249" s="20">
        <f t="array" ref="P249">IF(ISBLANK(B249),"",INDEX(adapt!F$2:F$1000,MATCH(A249,IF(adapt!J$2:J$1000="yes",adapt!A$2:A$1000),0)))</f>
        <v>0</v>
      </c>
      <c r="Q249" s="30" t="str">
        <f t="shared" si="20"/>
        <v>no</v>
      </c>
      <c r="R249" s="30" t="str">
        <f t="shared" si="21"/>
        <v>no</v>
      </c>
      <c r="S249" s="29" t="str">
        <f t="shared" si="18"/>
        <v>My child is responsible and mature enough to be told about [his/her] diagnosis.</v>
      </c>
      <c r="T249" s="29" t="str">
        <f t="shared" si="19"/>
        <v>Mwana wangu ava kuziva zvaanoita nekunzwisisa zvekuti ava kuudzika kuti anorwara nei.</v>
      </c>
      <c r="U249" s="31" t="str">
        <f>IF(COUNTIFS(adapt!J:J,"yes",adapt!A:A,A249)&gt;1,"problem",IF(COUNTIFS(adapt!J:J,"yes",adapt!A:A,A249)=0,"","ok"))</f>
        <v>ok</v>
      </c>
    </row>
    <row r="250" spans="1:21" ht="42">
      <c r="A250" s="26" t="str">
        <f t="shared" si="22"/>
        <v>BADD22</v>
      </c>
      <c r="B250" s="32" t="s">
        <v>892</v>
      </c>
      <c r="C250" s="32" t="s">
        <v>1960</v>
      </c>
      <c r="D250" s="32" t="s">
        <v>152</v>
      </c>
      <c r="E250" s="32" t="s">
        <v>893</v>
      </c>
      <c r="F250" s="32">
        <v>36</v>
      </c>
      <c r="G250" s="12">
        <v>22</v>
      </c>
      <c r="H250" s="32" t="s">
        <v>200</v>
      </c>
      <c r="I250" s="32" t="s">
        <v>692</v>
      </c>
      <c r="J250" s="32" t="s">
        <v>557</v>
      </c>
      <c r="K250" s="32"/>
      <c r="L250" s="32" t="s">
        <v>766</v>
      </c>
      <c r="M250" s="32">
        <v>1</v>
      </c>
      <c r="N250" s="32"/>
      <c r="O250" s="20" t="str">
        <f t="array" ref="O250">IF(ISBLANK(B250),"",INDEX(adapt!E$2:E$1000,MATCH(A250,IF(adapt!J$2:J$1000="yes",adapt!A$2:A$1000),0)))</f>
        <v>My child could keep [his/her] status a secret if asked.</v>
      </c>
      <c r="P250" s="20" t="str">
        <f t="array" ref="P250">IF(ISBLANK(B250),"",INDEX(adapt!F$2:F$1000,MATCH(A250,IF(adapt!J$2:J$1000="yes",adapt!A$2:A$1000),0)))</f>
        <v>Mwana wangu angakwanise kuchengetedza paamire pasina mumwe waanoudza kana akaudzwa saizvozvo.</v>
      </c>
      <c r="Q250" s="30" t="str">
        <f t="shared" si="20"/>
        <v>yes</v>
      </c>
      <c r="R250" s="30" t="str">
        <f t="shared" si="21"/>
        <v>yes</v>
      </c>
      <c r="S250" s="29" t="str">
        <f t="shared" si="18"/>
        <v>My child could keep [his/her] status a secret if asked.</v>
      </c>
      <c r="T250" s="29" t="str">
        <f t="shared" si="19"/>
        <v>Mwana wangu angakwanise kuchengetedza paamire pasina mumwe waanoudza kana akaudzwa saizvozvo.</v>
      </c>
      <c r="U250" s="31" t="str">
        <f>IF(COUNTIFS(adapt!J:J,"yes",adapt!A:A,A250)&gt;1,"problem",IF(COUNTIFS(adapt!J:J,"yes",adapt!A:A,A250)=0,"","ok"))</f>
        <v>ok</v>
      </c>
    </row>
    <row r="251" spans="1:21" ht="28">
      <c r="A251" s="26" t="str">
        <f t="shared" si="22"/>
        <v>BADD23</v>
      </c>
      <c r="B251" s="32" t="s">
        <v>894</v>
      </c>
      <c r="C251" s="32" t="s">
        <v>1961</v>
      </c>
      <c r="D251" s="32" t="s">
        <v>152</v>
      </c>
      <c r="E251" s="32" t="s">
        <v>686</v>
      </c>
      <c r="F251" s="32">
        <v>17</v>
      </c>
      <c r="G251" s="12">
        <v>23</v>
      </c>
      <c r="H251" s="32" t="s">
        <v>200</v>
      </c>
      <c r="I251" s="32" t="s">
        <v>692</v>
      </c>
      <c r="J251" s="32" t="s">
        <v>557</v>
      </c>
      <c r="K251" s="32"/>
      <c r="L251" s="32" t="s">
        <v>766</v>
      </c>
      <c r="M251" s="32">
        <v>1</v>
      </c>
      <c r="N251" s="32"/>
      <c r="O251" s="20" t="str">
        <f t="array" ref="O251">IF(ISBLANK(B251),"",INDEX(adapt!E$2:E$1000,MATCH(A251,IF(adapt!J$2:J$1000="yes",adapt!A$2:A$1000),0)))</f>
        <v>My child is old enough to learn about [his/her] status.</v>
      </c>
      <c r="P251" s="20" t="str">
        <f t="array" ref="P251">IF(ISBLANK(B251),"",INDEX(adapt!F$2:F$1000,MATCH(A251,IF(adapt!J$2:J$1000="yes",adapt!A$2:A$1000),0)))</f>
        <v>Mwana wangu anyatsokura zvekuti ava kukwanisa kuziva paamire.</v>
      </c>
      <c r="Q251" s="30" t="str">
        <f t="shared" si="20"/>
        <v>yes</v>
      </c>
      <c r="R251" s="30" t="str">
        <f t="shared" si="21"/>
        <v>yes</v>
      </c>
      <c r="S251" s="29" t="str">
        <f t="shared" si="18"/>
        <v>My child is old enough to learn about [his/her] status.</v>
      </c>
      <c r="T251" s="29" t="str">
        <f t="shared" si="19"/>
        <v>Mwana wangu anyatsokura zvekuti ava kukwanisa kuziva paamire.</v>
      </c>
      <c r="U251" s="31" t="str">
        <f>IF(COUNTIFS(adapt!J:J,"yes",adapt!A:A,A251)&gt;1,"problem",IF(COUNTIFS(adapt!J:J,"yes",adapt!A:A,A251)=0,"","ok"))</f>
        <v>ok</v>
      </c>
    </row>
    <row r="252" spans="1:21" ht="42">
      <c r="A252" s="26" t="str">
        <f t="shared" si="22"/>
        <v>BADD24</v>
      </c>
      <c r="B252" s="32" t="s">
        <v>895</v>
      </c>
      <c r="C252" s="32" t="s">
        <v>1962</v>
      </c>
      <c r="D252" s="32" t="s">
        <v>152</v>
      </c>
      <c r="E252" s="32" t="s">
        <v>896</v>
      </c>
      <c r="F252" s="32">
        <v>32</v>
      </c>
      <c r="G252" s="12">
        <v>24</v>
      </c>
      <c r="H252" s="32" t="s">
        <v>200</v>
      </c>
      <c r="I252" s="32" t="s">
        <v>692</v>
      </c>
      <c r="J252" s="32" t="s">
        <v>557</v>
      </c>
      <c r="K252" s="32"/>
      <c r="L252" s="32" t="s">
        <v>766</v>
      </c>
      <c r="M252" s="32">
        <v>1</v>
      </c>
      <c r="N252" s="32"/>
      <c r="O252" s="20" t="str">
        <f t="array" ref="O252">IF(ISBLANK(B252),"",INDEX(adapt!E$2:E$1000,MATCH(A252,IF(adapt!J$2:J$1000="yes",adapt!A$2:A$1000),0)))</f>
        <v>My child is strong enough emotionally to handle learning about [his/her] status.</v>
      </c>
      <c r="P252" s="20" t="str">
        <f t="array" ref="P252">IF(ISBLANK(B252),"",INDEX(adapt!F$2:F$1000,MATCH(A252,IF(adapt!J$2:J$1000="yes",adapt!A$2:A$1000),0)))</f>
        <v>Mwana wangu akanyatsosimba mupfungwa zvekukwanisa kugamuchira kana akaziva paamire.</v>
      </c>
      <c r="Q252" s="30" t="str">
        <f t="shared" si="20"/>
        <v>yes</v>
      </c>
      <c r="R252" s="30" t="str">
        <f t="shared" si="21"/>
        <v>yes</v>
      </c>
      <c r="S252" s="29" t="str">
        <f t="shared" si="18"/>
        <v>My child is strong enough emotionally to handle learning about [his/her] status.</v>
      </c>
      <c r="T252" s="29" t="str">
        <f t="shared" si="19"/>
        <v>Mwana wangu akanyatsosimba mupfungwa zvekukwanisa kugamuchira kana akaziva paamire.</v>
      </c>
      <c r="U252" s="31" t="str">
        <f>IF(COUNTIFS(adapt!J:J,"yes",adapt!A:A,A252)&gt;1,"problem",IF(COUNTIFS(adapt!J:J,"yes",adapt!A:A,A252)=0,"","ok"))</f>
        <v>ok</v>
      </c>
    </row>
    <row r="253" spans="1:21" ht="28">
      <c r="A253" s="26" t="str">
        <f t="shared" si="22"/>
        <v>BADD25</v>
      </c>
      <c r="B253" s="32" t="s">
        <v>897</v>
      </c>
      <c r="C253" s="32" t="s">
        <v>1963</v>
      </c>
      <c r="D253" s="32" t="s">
        <v>152</v>
      </c>
      <c r="E253" s="32" t="s">
        <v>898</v>
      </c>
      <c r="F253" s="32">
        <v>54</v>
      </c>
      <c r="G253" s="12">
        <v>25</v>
      </c>
      <c r="H253" s="32" t="s">
        <v>200</v>
      </c>
      <c r="I253" s="32" t="s">
        <v>692</v>
      </c>
      <c r="J253" s="32" t="s">
        <v>557</v>
      </c>
      <c r="K253" s="32"/>
      <c r="L253" s="32" t="s">
        <v>766</v>
      </c>
      <c r="M253" s="32">
        <v>1</v>
      </c>
      <c r="N253" s="32"/>
      <c r="O253" s="20" t="str">
        <f t="array" ref="O253">IF(ISBLANK(B253),"",INDEX(adapt!E$2:E$1000,MATCH(A253,IF(adapt!J$2:J$1000="yes",adapt!A$2:A$1000),0)))</f>
        <v>Telling my child about [his/her] status will be a process that unfolds over time.</v>
      </c>
      <c r="P253" s="20" t="str">
        <f t="array" ref="P253">IF(ISBLANK(B253),"",INDEX(adapt!F$2:F$1000,MATCH(A253,IF(adapt!J$2:J$1000="yes",adapt!A$2:A$1000),0)))</f>
        <v>Kuudza mwana wangu paamire chiitiko chichaitika kwenguva zvishoma nezvishoma.</v>
      </c>
      <c r="Q253" s="30" t="str">
        <f t="shared" si="20"/>
        <v>yes</v>
      </c>
      <c r="R253" s="30" t="str">
        <f t="shared" si="21"/>
        <v>yes</v>
      </c>
      <c r="S253" s="29" t="str">
        <f t="shared" si="18"/>
        <v>Telling my child about [his/her] status will be a process that unfolds over time.</v>
      </c>
      <c r="T253" s="29" t="str">
        <f t="shared" si="19"/>
        <v>Kuudza mwana wangu paamire chiitiko chichaitika kwenguva zvishoma nezvishoma.</v>
      </c>
      <c r="U253" s="31" t="str">
        <f>IF(COUNTIFS(adapt!J:J,"yes",adapt!A:A,A253)&gt;1,"problem",IF(COUNTIFS(adapt!J:J,"yes",adapt!A:A,A253)=0,"","ok"))</f>
        <v>ok</v>
      </c>
    </row>
    <row r="254" spans="1:21" ht="42">
      <c r="A254" s="26" t="str">
        <f t="shared" si="22"/>
        <v>BADD26</v>
      </c>
      <c r="B254" s="32" t="s">
        <v>899</v>
      </c>
      <c r="C254" s="32" t="s">
        <v>1964</v>
      </c>
      <c r="D254" s="32" t="s">
        <v>152</v>
      </c>
      <c r="E254" s="32" t="s">
        <v>872</v>
      </c>
      <c r="F254" s="32">
        <v>31</v>
      </c>
      <c r="G254" s="12">
        <v>26</v>
      </c>
      <c r="H254" s="32" t="s">
        <v>200</v>
      </c>
      <c r="I254" s="32" t="s">
        <v>692</v>
      </c>
      <c r="J254" s="32" t="s">
        <v>557</v>
      </c>
      <c r="K254" s="32"/>
      <c r="L254" s="32" t="s">
        <v>766</v>
      </c>
      <c r="M254" s="32">
        <v>1</v>
      </c>
      <c r="N254" s="32"/>
      <c r="O254" s="20" t="str">
        <f t="array" ref="O254">IF(ISBLANK(B254),"",INDEX(adapt!E$2:E$1000,MATCH(A254,IF(adapt!J$2:J$1000="yes",adapt!A$2:A$1000),0)))</f>
        <v>My child's other caregiver and I feel the same way about telling our child about [his/her] status.</v>
      </c>
      <c r="P254" s="20" t="str">
        <f t="array" ref="P254">IF(ISBLANK(B254),"",INDEX(adapt!F$2:F$1000,MATCH(A254,IF(adapt!J$2:J$1000="yes",adapt!A$2:A$1000),0)))</f>
        <v>Mumwe muchengeti wemwana wangu pamwe chete neni tinofunga zvimwe chete maererano nekuudza mwana wedu paamire.</v>
      </c>
      <c r="Q254" s="30" t="str">
        <f t="shared" si="20"/>
        <v>yes</v>
      </c>
      <c r="R254" s="30" t="str">
        <f t="shared" si="21"/>
        <v>yes</v>
      </c>
      <c r="S254" s="29" t="str">
        <f t="shared" si="18"/>
        <v>My child's other caregiver and I feel the same way about telling our child about [his/her] status.</v>
      </c>
      <c r="T254" s="29" t="str">
        <f t="shared" si="19"/>
        <v>Mumwe muchengeti wemwana wangu pamwe chete neni tinofunga zvimwe chete maererano nekuudza mwana wedu paamire.</v>
      </c>
      <c r="U254" s="31" t="str">
        <f>IF(COUNTIFS(adapt!J:J,"yes",adapt!A:A,A254)&gt;1,"problem",IF(COUNTIFS(adapt!J:J,"yes",adapt!A:A,A254)=0,"","ok"))</f>
        <v>ok</v>
      </c>
    </row>
    <row r="255" spans="1:21" ht="28">
      <c r="A255" s="26" t="str">
        <f t="shared" si="22"/>
        <v>doesKnow_1</v>
      </c>
      <c r="B255" s="32" t="s">
        <v>900</v>
      </c>
      <c r="C255" s="32" t="s">
        <v>1965</v>
      </c>
      <c r="D255" s="32" t="s">
        <v>168</v>
      </c>
      <c r="E255" s="32"/>
      <c r="F255" s="32"/>
      <c r="G255" s="12" t="s">
        <v>901</v>
      </c>
      <c r="H255" s="32"/>
      <c r="I255" s="32"/>
      <c r="J255" s="32"/>
      <c r="K255" s="32"/>
      <c r="L255" s="32"/>
      <c r="M255" s="32">
        <v>1</v>
      </c>
      <c r="N255" s="32"/>
      <c r="O255" s="20" t="e">
        <f t="array" ref="O255">IF(ISBLANK(B255),"",INDEX(adapt!E$2:E$1000,MATCH(A255,IF(adapt!J$2:J$1000="yes",adapt!A$2:A$1000),0)))</f>
        <v>#N/A</v>
      </c>
      <c r="P255" s="20" t="e">
        <f t="array" ref="P255">IF(ISBLANK(B255),"",INDEX(adapt!F$2:F$1000,MATCH(A255,IF(adapt!J$2:J$1000="yes",adapt!A$2:A$1000),0)))</f>
        <v>#N/A</v>
      </c>
      <c r="Q255" s="30" t="str">
        <f t="shared" si="20"/>
        <v>no</v>
      </c>
      <c r="R255" s="30" t="str">
        <f t="shared" si="21"/>
        <v>no</v>
      </c>
      <c r="S255" s="29" t="str">
        <f t="shared" si="18"/>
        <v>What have YOU already told your child about [his/her] illness?</v>
      </c>
      <c r="T255" s="29" t="str">
        <f t="shared" si="19"/>
        <v>Makatoudza mwana wenyu kuti chii maererano neurwere hwake?</v>
      </c>
      <c r="U255" s="31" t="str">
        <f>IF(COUNTIFS(adapt!J:J,"yes",adapt!A:A,A255)&gt;1,"problem",IF(COUNTIFS(adapt!J:J,"yes",adapt!A:A,A255)=0,"","ok"))</f>
        <v/>
      </c>
    </row>
    <row r="256" spans="1:21" ht="28">
      <c r="A256" s="26" t="str">
        <f t="shared" si="22"/>
        <v>doesKnow2</v>
      </c>
      <c r="B256" s="32" t="s">
        <v>902</v>
      </c>
      <c r="C256" s="32" t="s">
        <v>1966</v>
      </c>
      <c r="D256" s="32" t="s">
        <v>168</v>
      </c>
      <c r="E256" s="32" t="s">
        <v>903</v>
      </c>
      <c r="F256" s="32">
        <v>6</v>
      </c>
      <c r="G256" s="12">
        <v>2</v>
      </c>
      <c r="H256" s="32" t="s">
        <v>209</v>
      </c>
      <c r="I256" s="32" t="s">
        <v>692</v>
      </c>
      <c r="J256" s="32" t="s">
        <v>557</v>
      </c>
      <c r="K256" s="32"/>
      <c r="L256" s="32"/>
      <c r="M256" s="32">
        <v>1</v>
      </c>
      <c r="N256" s="32"/>
      <c r="O256" s="20" t="e">
        <f t="array" ref="O256">IF(ISBLANK(B256),"",INDEX(adapt!E$2:E$1000,MATCH(A256,IF(adapt!J$2:J$1000="yes",adapt!A$2:A$1000),0)))</f>
        <v>#N/A</v>
      </c>
      <c r="P256" s="20" t="e">
        <f t="array" ref="P256">IF(ISBLANK(B256),"",INDEX(adapt!F$2:F$1000,MATCH(A256,IF(adapt!J$2:J$1000="yes",adapt!A$2:A$1000),0)))</f>
        <v>#N/A</v>
      </c>
      <c r="Q256" s="30" t="str">
        <f t="shared" si="20"/>
        <v>no</v>
      </c>
      <c r="R256" s="30" t="str">
        <f t="shared" si="21"/>
        <v>no</v>
      </c>
      <c r="S256" s="29" t="str">
        <f t="shared" si="18"/>
        <v>Any details about [his/her] disease?</v>
      </c>
      <c r="T256" s="29" t="str">
        <f t="shared" si="19"/>
        <v>Zvipi zvazvo zvakanangana neurwere hwake?</v>
      </c>
      <c r="U256" s="31" t="str">
        <f>IF(COUNTIFS(adapt!J:J,"yes",adapt!A:A,A256)&gt;1,"problem",IF(COUNTIFS(adapt!J:J,"yes",adapt!A:A,A256)=0,"","ok"))</f>
        <v/>
      </c>
    </row>
    <row r="257" spans="1:21" ht="28">
      <c r="A257" s="26" t="str">
        <f t="shared" si="22"/>
        <v>doesKnow3</v>
      </c>
      <c r="B257" s="32" t="s">
        <v>904</v>
      </c>
      <c r="C257" s="32" t="s">
        <v>1967</v>
      </c>
      <c r="D257" s="32" t="s">
        <v>168</v>
      </c>
      <c r="E257" s="32" t="s">
        <v>903</v>
      </c>
      <c r="F257" s="32">
        <v>56</v>
      </c>
      <c r="G257" s="12">
        <v>3</v>
      </c>
      <c r="H257" s="32" t="s">
        <v>209</v>
      </c>
      <c r="I257" s="32" t="s">
        <v>692</v>
      </c>
      <c r="J257" s="32" t="s">
        <v>557</v>
      </c>
      <c r="K257" s="32"/>
      <c r="L257" s="32"/>
      <c r="M257" s="32">
        <v>1</v>
      </c>
      <c r="N257" s="32"/>
      <c r="O257" s="20" t="e">
        <f t="array" ref="O257">IF(ISBLANK(B257),"",INDEX(adapt!E$2:E$1000,MATCH(A257,IF(adapt!J$2:J$1000="yes",adapt!A$2:A$1000),0)))</f>
        <v>#N/A</v>
      </c>
      <c r="P257" s="20" t="e">
        <f t="array" ref="P257">IF(ISBLANK(B257),"",INDEX(adapt!F$2:F$1000,MATCH(A257,IF(adapt!J$2:J$1000="yes",adapt!A$2:A$1000),0)))</f>
        <v>#N/A</v>
      </c>
      <c r="Q257" s="30" t="str">
        <f t="shared" si="20"/>
        <v>no</v>
      </c>
      <c r="R257" s="30" t="str">
        <f t="shared" si="21"/>
        <v>no</v>
      </c>
      <c r="S257" s="29" t="str">
        <f t="shared" si="18"/>
        <v>That the pills [he/she] takes are medication for an illness?</v>
      </c>
      <c r="T257" s="29" t="str">
        <f t="shared" si="19"/>
        <v>Kuti mapiritsi aanonwa mushonga wechirwere?</v>
      </c>
      <c r="U257" s="31" t="str">
        <f>IF(COUNTIFS(adapt!J:J,"yes",adapt!A:A,A257)&gt;1,"problem",IF(COUNTIFS(adapt!J:J,"yes",adapt!A:A,A257)=0,"","ok"))</f>
        <v/>
      </c>
    </row>
    <row r="258" spans="1:21" ht="28">
      <c r="A258" s="26" t="str">
        <f t="shared" si="22"/>
        <v>doesKnow4</v>
      </c>
      <c r="B258" s="32" t="s">
        <v>905</v>
      </c>
      <c r="C258" s="32" t="s">
        <v>1968</v>
      </c>
      <c r="D258" s="32" t="s">
        <v>168</v>
      </c>
      <c r="E258" s="32" t="s">
        <v>903</v>
      </c>
      <c r="F258" s="32">
        <v>74</v>
      </c>
      <c r="G258" s="12">
        <v>4</v>
      </c>
      <c r="H258" s="32" t="s">
        <v>209</v>
      </c>
      <c r="I258" s="32" t="s">
        <v>692</v>
      </c>
      <c r="J258" s="32" t="s">
        <v>557</v>
      </c>
      <c r="K258" s="32"/>
      <c r="L258" s="32"/>
      <c r="M258" s="32">
        <v>1</v>
      </c>
      <c r="N258" s="32"/>
      <c r="O258" s="20" t="e">
        <f t="array" ref="O258">IF(ISBLANK(B258),"",INDEX(adapt!E$2:E$1000,MATCH(A258,IF(adapt!J$2:J$1000="yes",adapt!A$2:A$1000),0)))</f>
        <v>#N/A</v>
      </c>
      <c r="P258" s="20" t="e">
        <f t="array" ref="P258">IF(ISBLANK(B258),"",INDEX(adapt!F$2:F$1000,MATCH(A258,IF(adapt!J$2:J$1000="yes",adapt!A$2:A$1000),0)))</f>
        <v>#N/A</v>
      </c>
      <c r="Q258" s="30" t="str">
        <f t="shared" si="20"/>
        <v>no</v>
      </c>
      <c r="R258" s="30" t="str">
        <f t="shared" si="21"/>
        <v>no</v>
      </c>
      <c r="S258" s="29" t="str">
        <f t="shared" ref="S258:S321" si="24">IF(Q258="no",B258,O258)</f>
        <v>That the illness [he/she] has is called HIV?</v>
      </c>
      <c r="T258" s="29" t="str">
        <f t="shared" ref="T258:T321" si="25">IF(R258="no",C258,P258)</f>
        <v>Kuti chirwere chaainacho chinonzi HIV?</v>
      </c>
      <c r="U258" s="31" t="str">
        <f>IF(COUNTIFS(adapt!J:J,"yes",adapt!A:A,A258)&gt;1,"problem",IF(COUNTIFS(adapt!J:J,"yes",adapt!A:A,A258)=0,"","ok"))</f>
        <v/>
      </c>
    </row>
    <row r="259" spans="1:21" ht="28">
      <c r="A259" s="26" t="str">
        <f t="shared" si="22"/>
        <v>doesKnow5</v>
      </c>
      <c r="B259" s="32" t="s">
        <v>906</v>
      </c>
      <c r="C259" s="5" t="s">
        <v>1969</v>
      </c>
      <c r="D259" s="32" t="s">
        <v>168</v>
      </c>
      <c r="E259" s="32" t="s">
        <v>903</v>
      </c>
      <c r="F259" s="32">
        <v>41</v>
      </c>
      <c r="G259" s="12">
        <v>5</v>
      </c>
      <c r="H259" s="32" t="s">
        <v>209</v>
      </c>
      <c r="I259" s="32" t="s">
        <v>692</v>
      </c>
      <c r="J259" s="32" t="s">
        <v>557</v>
      </c>
      <c r="K259" s="32"/>
      <c r="L259" s="32"/>
      <c r="M259" s="32">
        <v>1</v>
      </c>
      <c r="N259" s="32"/>
      <c r="O259" s="20" t="e">
        <f t="array" ref="O259">IF(ISBLANK(B259),"",INDEX(adapt!E$2:E$1000,MATCH(A259,IF(adapt!J$2:J$1000="yes",adapt!A$2:A$1000),0)))</f>
        <v>#N/A</v>
      </c>
      <c r="P259" s="20" t="e">
        <f t="array" ref="P259">IF(ISBLANK(B259),"",INDEX(adapt!F$2:F$1000,MATCH(A259,IF(adapt!J$2:J$1000="yes",adapt!A$2:A$1000),0)))</f>
        <v>#N/A</v>
      </c>
      <c r="Q259" s="30" t="str">
        <f t="shared" ref="Q259:Q322" si="26">IF($A259="","",IF(ISNA(O259),"no",IF(OR(O259=0,O259=""),"no","yes")))</f>
        <v>no</v>
      </c>
      <c r="R259" s="30" t="str">
        <f t="shared" ref="R259:R322" si="27">IF($A259="","",IF(ISNA(P259),"no",IF(P259=0,"no","yes")))</f>
        <v>no</v>
      </c>
      <c r="S259" s="29" t="str">
        <f t="shared" si="24"/>
        <v>The consequences and implications of being HIV positive?</v>
      </c>
      <c r="T259" s="29" t="str">
        <f t="shared" si="25"/>
        <v>Zvinoitika kuburikidza nekuva kana zvazvinoreva kuva neHIV?</v>
      </c>
      <c r="U259" s="31" t="str">
        <f>IF(COUNTIFS(adapt!J:J,"yes",adapt!A:A,A259)&gt;1,"problem",IF(COUNTIFS(adapt!J:J,"yes",adapt!A:A,A259)=0,"","ok"))</f>
        <v/>
      </c>
    </row>
    <row r="260" spans="1:21" ht="28">
      <c r="A260" s="26" t="str">
        <f t="shared" si="22"/>
        <v>doesKnow6</v>
      </c>
      <c r="B260" s="32" t="s">
        <v>907</v>
      </c>
      <c r="C260" s="32" t="s">
        <v>1970</v>
      </c>
      <c r="D260" s="32" t="s">
        <v>168</v>
      </c>
      <c r="E260" s="32" t="s">
        <v>903</v>
      </c>
      <c r="F260" s="32" t="s">
        <v>908</v>
      </c>
      <c r="G260" s="12">
        <v>6</v>
      </c>
      <c r="H260" s="32" t="s">
        <v>209</v>
      </c>
      <c r="I260" s="32" t="s">
        <v>692</v>
      </c>
      <c r="J260" s="32" t="s">
        <v>557</v>
      </c>
      <c r="K260" s="32"/>
      <c r="L260" s="32"/>
      <c r="M260" s="32">
        <v>1</v>
      </c>
      <c r="N260" s="32"/>
      <c r="O260" s="20" t="e">
        <f t="array" ref="O260">IF(ISBLANK(B260),"",INDEX(adapt!E$2:E$1000,MATCH(A260,IF(adapt!J$2:J$1000="yes",adapt!A$2:A$1000),0)))</f>
        <v>#N/A</v>
      </c>
      <c r="P260" s="20" t="e">
        <f t="array" ref="P260">IF(ISBLANK(B260),"",INDEX(adapt!F$2:F$1000,MATCH(A260,IF(adapt!J$2:J$1000="yes",adapt!A$2:A$1000),0)))</f>
        <v>#N/A</v>
      </c>
      <c r="Q260" s="30" t="str">
        <f t="shared" si="26"/>
        <v>no</v>
      </c>
      <c r="R260" s="30" t="str">
        <f t="shared" si="27"/>
        <v>no</v>
      </c>
      <c r="S260" s="29" t="str">
        <f t="shared" si="24"/>
        <v>How [he/she] was infected with HIV?</v>
      </c>
      <c r="T260" s="29" t="str">
        <f t="shared" si="25"/>
        <v>Mawaniro aakaita HIV?</v>
      </c>
      <c r="U260" s="31" t="str">
        <f>IF(COUNTIFS(adapt!J:J,"yes",adapt!A:A,A260)&gt;1,"problem",IF(COUNTIFS(adapt!J:J,"yes",adapt!A:A,A260)=0,"","ok"))</f>
        <v/>
      </c>
    </row>
    <row r="261" spans="1:21" ht="28">
      <c r="A261" s="26" t="str">
        <f t="shared" si="22"/>
        <v>doesKnow7</v>
      </c>
      <c r="B261" s="32" t="s">
        <v>909</v>
      </c>
      <c r="C261" s="32" t="s">
        <v>1971</v>
      </c>
      <c r="D261" s="32" t="s">
        <v>168</v>
      </c>
      <c r="E261" s="32" t="s">
        <v>903</v>
      </c>
      <c r="F261" s="32">
        <v>41</v>
      </c>
      <c r="G261" s="12">
        <v>7</v>
      </c>
      <c r="H261" s="32" t="s">
        <v>209</v>
      </c>
      <c r="I261" s="32" t="s">
        <v>692</v>
      </c>
      <c r="J261" s="32" t="s">
        <v>557</v>
      </c>
      <c r="K261" s="32"/>
      <c r="L261" s="32"/>
      <c r="M261" s="32">
        <v>1</v>
      </c>
      <c r="N261" s="32"/>
      <c r="O261" s="20" t="e">
        <f t="array" ref="O261">IF(ISBLANK(B261),"",INDEX(adapt!E$2:E$1000,MATCH(A261,IF(adapt!J$2:J$1000="yes",adapt!A$2:A$1000),0)))</f>
        <v>#N/A</v>
      </c>
      <c r="P261" s="20" t="e">
        <f t="array" ref="P261">IF(ISBLANK(B261),"",INDEX(adapt!F$2:F$1000,MATCH(A261,IF(adapt!J$2:J$1000="yes",adapt!A$2:A$1000),0)))</f>
        <v>#N/A</v>
      </c>
      <c r="Q261" s="30" t="str">
        <f t="shared" si="26"/>
        <v>no</v>
      </c>
      <c r="R261" s="30" t="str">
        <f t="shared" si="27"/>
        <v>no</v>
      </c>
      <c r="S261" s="29" t="str">
        <f t="shared" si="24"/>
        <v>The fact that [he/she] could pass the infection to someone else?</v>
      </c>
      <c r="T261" s="29" t="str">
        <f t="shared" si="25"/>
        <v>Kuti anokwanisa kutapurira HIV kune mumwe munhu?</v>
      </c>
      <c r="U261" s="31" t="str">
        <f>IF(COUNTIFS(adapt!J:J,"yes",adapt!A:A,A261)&gt;1,"problem",IF(COUNTIFS(adapt!J:J,"yes",adapt!A:A,A261)=0,"","ok"))</f>
        <v/>
      </c>
    </row>
    <row r="262" spans="1:21" ht="28">
      <c r="A262" s="26" t="str">
        <f t="shared" si="22"/>
        <v>shouldKnow_1</v>
      </c>
      <c r="B262" s="32" t="s">
        <v>910</v>
      </c>
      <c r="C262" s="32" t="s">
        <v>1974</v>
      </c>
      <c r="D262" s="32" t="s">
        <v>170</v>
      </c>
      <c r="E262" s="32"/>
      <c r="F262" s="32"/>
      <c r="G262" s="12" t="s">
        <v>901</v>
      </c>
      <c r="H262" s="32"/>
      <c r="I262" s="32"/>
      <c r="J262" s="32"/>
      <c r="K262" s="32"/>
      <c r="L262" s="32"/>
      <c r="M262" s="32">
        <v>1</v>
      </c>
      <c r="N262" s="32"/>
      <c r="O262" s="20">
        <f t="array" ref="O262">IF(ISBLANK(B262),"",INDEX(adapt!E$2:E$1000,MATCH(A262,IF(adapt!J$2:J$1000="yes",adapt!A$2:A$1000),0)))</f>
        <v>0</v>
      </c>
      <c r="P262" s="20">
        <f t="array" ref="P262">IF(ISBLANK(B262),"",INDEX(adapt!F$2:F$1000,MATCH(A262,IF(adapt!J$2:J$1000="yes",adapt!A$2:A$1000),0)))</f>
        <v>0</v>
      </c>
      <c r="Q262" s="30" t="str">
        <f t="shared" si="26"/>
        <v>no</v>
      </c>
      <c r="R262" s="30" t="str">
        <f t="shared" si="27"/>
        <v>no</v>
      </c>
      <c r="S262" s="29" t="str">
        <f t="shared" si="24"/>
        <v>At this age, do you think your child should know:</v>
      </c>
      <c r="T262" s="29" t="str">
        <f t="shared" si="25"/>
        <v>Pazera iri, munofunga kuti mwana wenyu anofanira kuziva:</v>
      </c>
      <c r="U262" s="31" t="str">
        <f>IF(COUNTIFS(adapt!J:J,"yes",adapt!A:A,A262)&gt;1,"problem",IF(COUNTIFS(adapt!J:J,"yes",adapt!A:A,A262)=0,"","ok"))</f>
        <v>ok</v>
      </c>
    </row>
    <row r="263" spans="1:21" ht="42">
      <c r="A263" s="26" t="str">
        <f t="shared" si="22"/>
        <v>shouldKnow1</v>
      </c>
      <c r="B263" s="32" t="s">
        <v>902</v>
      </c>
      <c r="C263" s="32" t="s">
        <v>1966</v>
      </c>
      <c r="D263" s="32" t="s">
        <v>170</v>
      </c>
      <c r="E263" s="32" t="s">
        <v>911</v>
      </c>
      <c r="F263" s="32">
        <v>12</v>
      </c>
      <c r="G263" s="12">
        <v>1</v>
      </c>
      <c r="H263" s="32" t="s">
        <v>209</v>
      </c>
      <c r="I263" s="32" t="s">
        <v>692</v>
      </c>
      <c r="J263" s="32" t="s">
        <v>557</v>
      </c>
      <c r="K263" s="32"/>
      <c r="L263" s="32"/>
      <c r="M263" s="32">
        <v>1</v>
      </c>
      <c r="N263" s="32"/>
      <c r="O263" s="20" t="str">
        <f t="array" ref="O263">IF(ISBLANK(B263),"",INDEX(adapt!E$2:E$1000,MATCH(A263,IF(adapt!J$2:J$1000="yes",adapt!A$2:A$1000),0)))</f>
        <v>Any details about [his/her] status?</v>
      </c>
      <c r="P263" s="20" t="str">
        <f t="array" ref="P263">IF(ISBLANK(B263),"",INDEX(adapt!F$2:F$1000,MATCH(A263,IF(adapt!J$2:J$1000="yes",adapt!A$2:A$1000),0)))</f>
        <v>Chero chinhu zvacho chine chekuita status hwake?</v>
      </c>
      <c r="Q263" s="30" t="str">
        <f t="shared" si="26"/>
        <v>yes</v>
      </c>
      <c r="R263" s="30" t="str">
        <f t="shared" si="27"/>
        <v>yes</v>
      </c>
      <c r="S263" s="29" t="str">
        <f t="shared" si="24"/>
        <v>Any details about [his/her] status?</v>
      </c>
      <c r="T263" s="29" t="str">
        <f t="shared" si="25"/>
        <v>Chero chinhu zvacho chine chekuita status hwake?</v>
      </c>
      <c r="U263" s="31" t="str">
        <f>IF(COUNTIFS(adapt!J:J,"yes",adapt!A:A,A263)&gt;1,"problem",IF(COUNTIFS(adapt!J:J,"yes",adapt!A:A,A263)=0,"","ok"))</f>
        <v>ok</v>
      </c>
    </row>
    <row r="264" spans="1:21" ht="42">
      <c r="A264" s="26" t="str">
        <f t="shared" si="22"/>
        <v>shouldKnow2</v>
      </c>
      <c r="B264" s="32" t="s">
        <v>904</v>
      </c>
      <c r="C264" s="32" t="s">
        <v>1967</v>
      </c>
      <c r="D264" s="32" t="s">
        <v>170</v>
      </c>
      <c r="E264" s="32" t="s">
        <v>911</v>
      </c>
      <c r="F264" s="32">
        <v>12</v>
      </c>
      <c r="G264" s="12">
        <v>2</v>
      </c>
      <c r="H264" s="32" t="s">
        <v>209</v>
      </c>
      <c r="I264" s="32" t="s">
        <v>692</v>
      </c>
      <c r="J264" s="32" t="s">
        <v>557</v>
      </c>
      <c r="K264" s="32"/>
      <c r="L264" s="32"/>
      <c r="M264" s="32">
        <v>1</v>
      </c>
      <c r="N264" s="32"/>
      <c r="O264" s="20" t="str">
        <f t="array" ref="O264">IF(ISBLANK(B264),"",INDEX(adapt!E$2:E$1000,MATCH(A264,IF(adapt!J$2:J$1000="yes",adapt!A$2:A$1000),0)))</f>
        <v>That the pills [he/she] takes are medication for an illness?</v>
      </c>
      <c r="P264" s="20" t="str">
        <f t="array" ref="P264">IF(ISBLANK(B264),"",INDEX(adapt!F$2:F$1000,MATCH(A264,IF(adapt!J$2:J$1000="yes",adapt!A$2:A$1000),0)))</f>
        <v>Kuti mapiritsi aanonwa mushonga weurwere?</v>
      </c>
      <c r="Q264" s="30" t="str">
        <f t="shared" si="26"/>
        <v>yes</v>
      </c>
      <c r="R264" s="30" t="str">
        <f t="shared" si="27"/>
        <v>yes</v>
      </c>
      <c r="S264" s="29" t="str">
        <f t="shared" si="24"/>
        <v>That the pills [he/she] takes are medication for an illness?</v>
      </c>
      <c r="T264" s="29" t="str">
        <f t="shared" si="25"/>
        <v>Kuti mapiritsi aanonwa mushonga weurwere?</v>
      </c>
      <c r="U264" s="31" t="str">
        <f>IF(COUNTIFS(adapt!J:J,"yes",adapt!A:A,A264)&gt;1,"problem",IF(COUNTIFS(adapt!J:J,"yes",adapt!A:A,A264)=0,"","ok"))</f>
        <v>ok</v>
      </c>
    </row>
    <row r="265" spans="1:21" ht="42">
      <c r="A265" s="26" t="str">
        <f t="shared" si="22"/>
        <v>shouldKnow3</v>
      </c>
      <c r="B265" s="32" t="s">
        <v>905</v>
      </c>
      <c r="C265" s="32" t="s">
        <v>1968</v>
      </c>
      <c r="D265" s="32" t="s">
        <v>170</v>
      </c>
      <c r="E265" s="32" t="s">
        <v>911</v>
      </c>
      <c r="F265" s="32">
        <v>12</v>
      </c>
      <c r="G265" s="12">
        <v>3</v>
      </c>
      <c r="H265" s="32" t="s">
        <v>209</v>
      </c>
      <c r="I265" s="32" t="s">
        <v>692</v>
      </c>
      <c r="J265" s="32" t="s">
        <v>557</v>
      </c>
      <c r="K265" s="32"/>
      <c r="L265" s="32"/>
      <c r="M265" s="32">
        <v>1</v>
      </c>
      <c r="N265" s="32"/>
      <c r="O265" s="20">
        <f t="array" ref="O265">IF(ISBLANK(B265),"",INDEX(adapt!E$2:E$1000,MATCH(A265,IF(adapt!J$2:J$1000="yes",adapt!A$2:A$1000),0)))</f>
        <v>0</v>
      </c>
      <c r="P265" s="20" t="str">
        <f t="array" ref="P265">IF(ISBLANK(B265),"",INDEX(adapt!F$2:F$1000,MATCH(A265,IF(adapt!J$2:J$1000="yes",adapt!A$2:A$1000),0)))</f>
        <v>Kuti urwere hwaainahwo hunonzi HIV?</v>
      </c>
      <c r="Q265" s="30" t="str">
        <f t="shared" si="26"/>
        <v>no</v>
      </c>
      <c r="R265" s="30" t="str">
        <f t="shared" si="27"/>
        <v>yes</v>
      </c>
      <c r="S265" s="29" t="str">
        <f t="shared" si="24"/>
        <v>That the illness [he/she] has is called HIV?</v>
      </c>
      <c r="T265" s="29" t="str">
        <f t="shared" si="25"/>
        <v>Kuti urwere hwaainahwo hunonzi HIV?</v>
      </c>
      <c r="U265" s="31" t="str">
        <f>IF(COUNTIFS(adapt!J:J,"yes",adapt!A:A,A265)&gt;1,"problem",IF(COUNTIFS(adapt!J:J,"yes",adapt!A:A,A265)=0,"","ok"))</f>
        <v>ok</v>
      </c>
    </row>
    <row r="266" spans="1:21" ht="42">
      <c r="A266" s="26" t="str">
        <f t="shared" ref="A266:A331" si="28">CONCATENATE(D266,G266)</f>
        <v>shouldKnow4</v>
      </c>
      <c r="B266" s="32" t="s">
        <v>906</v>
      </c>
      <c r="C266" s="32" t="s">
        <v>1969</v>
      </c>
      <c r="D266" s="32" t="s">
        <v>170</v>
      </c>
      <c r="E266" s="32" t="s">
        <v>911</v>
      </c>
      <c r="F266" s="32">
        <v>12</v>
      </c>
      <c r="G266" s="12">
        <v>4</v>
      </c>
      <c r="H266" s="32" t="s">
        <v>209</v>
      </c>
      <c r="I266" s="32" t="s">
        <v>692</v>
      </c>
      <c r="J266" s="32" t="s">
        <v>557</v>
      </c>
      <c r="K266" s="32"/>
      <c r="L266" s="32"/>
      <c r="M266" s="32">
        <v>1</v>
      </c>
      <c r="N266" s="32"/>
      <c r="O266" s="20">
        <f t="array" ref="O266">IF(ISBLANK(B266),"",INDEX(adapt!E$2:E$1000,MATCH(A266,IF(adapt!J$2:J$1000="yes",adapt!A$2:A$1000),0)))</f>
        <v>0</v>
      </c>
      <c r="P266" s="20">
        <f t="array" ref="P266">IF(ISBLANK(B266),"",INDEX(adapt!F$2:F$1000,MATCH(A266,IF(adapt!J$2:J$1000="yes",adapt!A$2:A$1000),0)))</f>
        <v>0</v>
      </c>
      <c r="Q266" s="30" t="str">
        <f t="shared" si="26"/>
        <v>no</v>
      </c>
      <c r="R266" s="30" t="str">
        <f t="shared" si="27"/>
        <v>no</v>
      </c>
      <c r="S266" s="29" t="str">
        <f t="shared" si="24"/>
        <v>The consequences and implications of being HIV positive?</v>
      </c>
      <c r="T266" s="29" t="str">
        <f t="shared" si="25"/>
        <v>Zvinoitika kuburikidza nekuva kana zvazvinoreva kuva neHIV?</v>
      </c>
      <c r="U266" s="31" t="str">
        <f>IF(COUNTIFS(adapt!J:J,"yes",adapt!A:A,A266)&gt;1,"problem",IF(COUNTIFS(adapt!J:J,"yes",adapt!A:A,A266)=0,"","ok"))</f>
        <v>ok</v>
      </c>
    </row>
    <row r="267" spans="1:21" ht="42">
      <c r="A267" s="26" t="str">
        <f t="shared" si="28"/>
        <v>shouldKnow5</v>
      </c>
      <c r="B267" s="32" t="s">
        <v>907</v>
      </c>
      <c r="C267" s="32" t="s">
        <v>1970</v>
      </c>
      <c r="D267" s="32" t="s">
        <v>170</v>
      </c>
      <c r="E267" s="32" t="s">
        <v>911</v>
      </c>
      <c r="F267" s="32">
        <v>12</v>
      </c>
      <c r="G267" s="12">
        <v>5</v>
      </c>
      <c r="H267" s="32" t="s">
        <v>209</v>
      </c>
      <c r="I267" s="32" t="s">
        <v>692</v>
      </c>
      <c r="J267" s="32" t="s">
        <v>557</v>
      </c>
      <c r="K267" s="32"/>
      <c r="L267" s="32"/>
      <c r="M267" s="32">
        <v>1</v>
      </c>
      <c r="N267" s="32"/>
      <c r="O267" s="20">
        <f t="array" ref="O267">IF(ISBLANK(B267),"",INDEX(adapt!E$2:E$1000,MATCH(A267,IF(adapt!J$2:J$1000="yes",adapt!A$2:A$1000),0)))</f>
        <v>0</v>
      </c>
      <c r="P267" s="20">
        <f t="array" ref="P267">IF(ISBLANK(B267),"",INDEX(adapt!F$2:F$1000,MATCH(A267,IF(adapt!J$2:J$1000="yes",adapt!A$2:A$1000),0)))</f>
        <v>0</v>
      </c>
      <c r="Q267" s="30" t="str">
        <f t="shared" si="26"/>
        <v>no</v>
      </c>
      <c r="R267" s="30" t="str">
        <f t="shared" si="27"/>
        <v>no</v>
      </c>
      <c r="S267" s="29" t="str">
        <f t="shared" si="24"/>
        <v>How [he/she] was infected with HIV?</v>
      </c>
      <c r="T267" s="29" t="str">
        <f t="shared" si="25"/>
        <v>Mawaniro aakaita HIV?</v>
      </c>
      <c r="U267" s="31" t="str">
        <f>IF(COUNTIFS(adapt!J:J,"yes",adapt!A:A,A267)&gt;1,"problem",IF(COUNTIFS(adapt!J:J,"yes",adapt!A:A,A267)=0,"","ok"))</f>
        <v>ok</v>
      </c>
    </row>
    <row r="268" spans="1:21" ht="42">
      <c r="A268" s="26" t="str">
        <f t="shared" si="28"/>
        <v>shouldKnow6</v>
      </c>
      <c r="B268" s="32" t="s">
        <v>909</v>
      </c>
      <c r="C268" s="32" t="s">
        <v>1971</v>
      </c>
      <c r="D268" s="32" t="s">
        <v>170</v>
      </c>
      <c r="E268" s="32" t="s">
        <v>911</v>
      </c>
      <c r="F268" s="32">
        <v>12</v>
      </c>
      <c r="G268" s="12">
        <v>6</v>
      </c>
      <c r="H268" s="32" t="s">
        <v>209</v>
      </c>
      <c r="I268" s="32" t="s">
        <v>692</v>
      </c>
      <c r="J268" s="32" t="s">
        <v>557</v>
      </c>
      <c r="K268" s="32"/>
      <c r="L268" s="32"/>
      <c r="M268" s="32">
        <v>1</v>
      </c>
      <c r="N268" s="32"/>
      <c r="O268" s="20">
        <f t="array" ref="O268">IF(ISBLANK(B268),"",INDEX(adapt!E$2:E$1000,MATCH(A268,IF(adapt!J$2:J$1000="yes",adapt!A$2:A$1000),0)))</f>
        <v>0</v>
      </c>
      <c r="P268" s="20" t="str">
        <f t="array" ref="P268">IF(ISBLANK(B268),"",INDEX(adapt!F$2:F$1000,MATCH(A268,IF(adapt!J$2:J$1000="yes",adapt!A$2:A$1000),0)))</f>
        <v>Kuti anokwanisa kutapurira HIV kune mumwewo munhu?</v>
      </c>
      <c r="Q268" s="30" t="str">
        <f t="shared" si="26"/>
        <v>no</v>
      </c>
      <c r="R268" s="30" t="str">
        <f t="shared" si="27"/>
        <v>yes</v>
      </c>
      <c r="S268" s="29" t="str">
        <f t="shared" si="24"/>
        <v>The fact that [he/she] could pass the infection to someone else?</v>
      </c>
      <c r="T268" s="29" t="str">
        <f t="shared" si="25"/>
        <v>Kuti anokwanisa kutapurira HIV kune mumwewo munhu?</v>
      </c>
      <c r="U268" s="31" t="str">
        <f>IF(COUNTIFS(adapt!J:J,"yes",adapt!A:A,A268)&gt;1,"problem",IF(COUNTIFS(adapt!J:J,"yes",adapt!A:A,A268)=0,"","ok"))</f>
        <v>ok</v>
      </c>
    </row>
    <row r="269" spans="1:21" ht="28">
      <c r="A269" s="26" t="str">
        <f t="shared" si="28"/>
        <v>shouldKnow7</v>
      </c>
      <c r="B269" s="32" t="s">
        <v>912</v>
      </c>
      <c r="C269" s="32" t="s">
        <v>1975</v>
      </c>
      <c r="D269" s="32" t="s">
        <v>170</v>
      </c>
      <c r="E269" s="32" t="s">
        <v>913</v>
      </c>
      <c r="F269" s="32">
        <v>22</v>
      </c>
      <c r="G269" s="12">
        <v>7</v>
      </c>
      <c r="H269" s="32" t="s">
        <v>209</v>
      </c>
      <c r="I269" s="32" t="s">
        <v>692</v>
      </c>
      <c r="J269" s="32" t="s">
        <v>557</v>
      </c>
      <c r="K269" s="32"/>
      <c r="L269" s="32"/>
      <c r="M269" s="32">
        <v>1</v>
      </c>
      <c r="N269" s="32"/>
      <c r="O269" s="20">
        <f t="array" ref="O269">IF(ISBLANK(B269),"",INDEX(adapt!E$2:E$1000,MATCH(A269,IF(adapt!J$2:J$1000="yes",adapt!A$2:A$1000),0)))</f>
        <v>0</v>
      </c>
      <c r="P269" s="20">
        <f t="array" ref="P269">IF(ISBLANK(B269),"",INDEX(adapt!F$2:F$1000,MATCH(A269,IF(adapt!J$2:J$1000="yes",adapt!A$2:A$1000),0)))</f>
        <v>0</v>
      </c>
      <c r="Q269" s="30" t="str">
        <f t="shared" si="26"/>
        <v>no</v>
      </c>
      <c r="R269" s="30" t="str">
        <f t="shared" si="27"/>
        <v>no</v>
      </c>
      <c r="S269" s="29" t="str">
        <f t="shared" si="24"/>
        <v>Does your child's school teach students about HIV?</v>
      </c>
      <c r="T269" s="29" t="str">
        <f t="shared" si="25"/>
        <v>Chikoro chemwana wenyu chinodzidzisa here vana maererano nehutachiwana hweHIV?</v>
      </c>
      <c r="U269" s="31" t="str">
        <f>IF(COUNTIFS(adapt!J:J,"yes",adapt!A:A,A269)&gt;1,"problem",IF(COUNTIFS(adapt!J:J,"yes",adapt!A:A,A269)=0,"","ok"))</f>
        <v>ok</v>
      </c>
    </row>
    <row r="270" spans="1:21" ht="28">
      <c r="A270" s="26" t="str">
        <f t="shared" si="28"/>
        <v>shouldKnow8</v>
      </c>
      <c r="B270" s="32" t="s">
        <v>914</v>
      </c>
      <c r="C270" s="32" t="s">
        <v>1976</v>
      </c>
      <c r="D270" s="32" t="s">
        <v>170</v>
      </c>
      <c r="E270" s="32" t="s">
        <v>913</v>
      </c>
      <c r="F270" s="32">
        <v>12</v>
      </c>
      <c r="G270" s="12">
        <v>8</v>
      </c>
      <c r="H270" s="32" t="s">
        <v>209</v>
      </c>
      <c r="I270" s="32" t="s">
        <v>692</v>
      </c>
      <c r="J270" s="32" t="s">
        <v>557</v>
      </c>
      <c r="K270" s="32"/>
      <c r="L270" s="32"/>
      <c r="M270" s="32">
        <v>1</v>
      </c>
      <c r="N270" s="32"/>
      <c r="O270" s="20">
        <f t="array" ref="O270">IF(ISBLANK(B270),"",INDEX(adapt!E$2:E$1000,MATCH(A270,IF(adapt!J$2:J$1000="yes",adapt!A$2:A$1000),0)))</f>
        <v>0</v>
      </c>
      <c r="P270" s="20">
        <f t="array" ref="P270">IF(ISBLANK(B270),"",INDEX(adapt!F$2:F$1000,MATCH(A270,IF(adapt!J$2:J$1000="yes",adapt!A$2:A$1000),0)))</f>
        <v>0</v>
      </c>
      <c r="Q270" s="30" t="str">
        <f t="shared" si="26"/>
        <v>no</v>
      </c>
      <c r="R270" s="30" t="str">
        <f t="shared" si="27"/>
        <v>no</v>
      </c>
      <c r="S270" s="29" t="str">
        <f t="shared" si="24"/>
        <v>Do you think schools should teach children about HIV?</v>
      </c>
      <c r="T270" s="29" t="str">
        <f t="shared" si="25"/>
        <v>Munofunga kuti zvikoro zvinofanira kudzidzisa here vana maererano nezveHIV?</v>
      </c>
      <c r="U270" s="31" t="str">
        <f>IF(COUNTIFS(adapt!J:J,"yes",adapt!A:A,A270)&gt;1,"problem",IF(COUNTIFS(adapt!J:J,"yes",adapt!A:A,A270)=0,"","ok"))</f>
        <v>ok</v>
      </c>
    </row>
    <row r="271" spans="1:21" ht="28">
      <c r="A271" s="26" t="str">
        <f t="shared" si="28"/>
        <v>PDB1</v>
      </c>
      <c r="B271" s="32" t="s">
        <v>915</v>
      </c>
      <c r="C271" s="32" t="s">
        <v>1977</v>
      </c>
      <c r="D271" s="32" t="s">
        <v>172</v>
      </c>
      <c r="E271" s="32"/>
      <c r="F271" s="32"/>
      <c r="G271" s="12">
        <v>1</v>
      </c>
      <c r="H271" s="32" t="s">
        <v>209</v>
      </c>
      <c r="I271" s="32" t="s">
        <v>692</v>
      </c>
      <c r="J271" s="32" t="s">
        <v>557</v>
      </c>
      <c r="K271" s="32"/>
      <c r="L271" s="32"/>
      <c r="M271" s="32">
        <v>1</v>
      </c>
      <c r="N271" s="32"/>
      <c r="O271" s="20" t="str">
        <f t="array" ref="O271">IF(ISBLANK(B271),"",INDEX(adapt!E$2:E$1000,MATCH(A271,IF(adapt!J$2:J$1000="yes",adapt!A$2:A$1000),0)))</f>
        <v>Have you begun to assess your child's readiness to learn about [his/her] status?</v>
      </c>
      <c r="P271" s="20" t="str">
        <f t="array" ref="P271">IF(ISBLANK(B271),"",INDEX(adapt!F$2:F$1000,MATCH(A271,IF(adapt!J$2:J$1000="yes",adapt!A$2:A$1000),0)))</f>
        <v>Makatotanga here kuongorora kuti mwana wenyu agadzirira zvakadii kuziva paamire?</v>
      </c>
      <c r="Q271" s="30" t="str">
        <f t="shared" si="26"/>
        <v>yes</v>
      </c>
      <c r="R271" s="30" t="str">
        <f t="shared" si="27"/>
        <v>yes</v>
      </c>
      <c r="S271" s="29" t="str">
        <f t="shared" si="24"/>
        <v>Have you begun to assess your child's readiness to learn about [his/her] status?</v>
      </c>
      <c r="T271" s="29" t="str">
        <f t="shared" si="25"/>
        <v>Makatotanga here kuongorora kuti mwana wenyu agadzirira zvakadii kuziva paamire?</v>
      </c>
      <c r="U271" s="31" t="str">
        <f>IF(COUNTIFS(adapt!J:J,"yes",adapt!A:A,A271)&gt;1,"problem",IF(COUNTIFS(adapt!J:J,"yes",adapt!A:A,A271)=0,"","ok"))</f>
        <v>ok</v>
      </c>
    </row>
    <row r="272" spans="1:21" ht="28">
      <c r="A272" s="26" t="str">
        <f t="shared" si="28"/>
        <v>PDB2</v>
      </c>
      <c r="B272" s="32" t="s">
        <v>916</v>
      </c>
      <c r="C272" s="32" t="s">
        <v>1978</v>
      </c>
      <c r="D272" s="32" t="s">
        <v>172</v>
      </c>
      <c r="E272" s="32" t="s">
        <v>917</v>
      </c>
      <c r="F272" s="32">
        <v>57</v>
      </c>
      <c r="G272" s="12">
        <v>2</v>
      </c>
      <c r="H272" s="32" t="s">
        <v>210</v>
      </c>
      <c r="I272" s="32" t="s">
        <v>692</v>
      </c>
      <c r="J272" s="32" t="s">
        <v>557</v>
      </c>
      <c r="K272" s="32"/>
      <c r="L272" s="32"/>
      <c r="M272" s="32">
        <v>1</v>
      </c>
      <c r="N272" s="32"/>
      <c r="O272" s="20" t="str">
        <f t="array" ref="O272">IF(ISBLANK(B272),"",INDEX(adapt!E$2:E$1000,MATCH(A272,IF(adapt!J$2:J$1000="yes",adapt!A$2:A$1000),0)))</f>
        <v>When do you want your child to learn about [his/her] status?</v>
      </c>
      <c r="P272" s="20" t="str">
        <f t="array" ref="P272">IF(ISBLANK(B272),"",INDEX(adapt!F$2:F$1000,MATCH(A272,IF(adapt!J$2:J$1000="yes",adapt!A$2:A$1000),0)))</f>
        <v>Munoda kuti mwana wenyu azive paamire rinhi?</v>
      </c>
      <c r="Q272" s="30" t="str">
        <f t="shared" si="26"/>
        <v>yes</v>
      </c>
      <c r="R272" s="30" t="str">
        <f t="shared" si="27"/>
        <v>yes</v>
      </c>
      <c r="S272" s="29" t="str">
        <f t="shared" si="24"/>
        <v>When do you want your child to learn about [his/her] status?</v>
      </c>
      <c r="T272" s="29" t="str">
        <f t="shared" si="25"/>
        <v>Munoda kuti mwana wenyu azive paamire rinhi?</v>
      </c>
      <c r="U272" s="31" t="str">
        <f>IF(COUNTIFS(adapt!J:J,"yes",adapt!A:A,A272)&gt;1,"problem",IF(COUNTIFS(adapt!J:J,"yes",adapt!A:A,A272)=0,"","ok"))</f>
        <v>ok</v>
      </c>
    </row>
    <row r="273" spans="1:21" ht="28">
      <c r="A273" s="26" t="str">
        <f t="shared" si="28"/>
        <v>PDB3</v>
      </c>
      <c r="B273" s="34" t="s">
        <v>918</v>
      </c>
      <c r="C273" s="32" t="s">
        <v>1979</v>
      </c>
      <c r="D273" s="32" t="s">
        <v>172</v>
      </c>
      <c r="E273" s="32" t="s">
        <v>919</v>
      </c>
      <c r="F273" s="32">
        <v>57</v>
      </c>
      <c r="G273" s="12">
        <v>3</v>
      </c>
      <c r="H273" s="32" t="s">
        <v>195</v>
      </c>
      <c r="I273" s="32" t="s">
        <v>692</v>
      </c>
      <c r="J273" s="32" t="s">
        <v>557</v>
      </c>
      <c r="K273" s="32"/>
      <c r="L273" s="32"/>
      <c r="M273" s="32">
        <v>1</v>
      </c>
      <c r="N273" s="32"/>
      <c r="O273" s="20" t="str">
        <f t="array" ref="O273">IF(ISBLANK(B273),"",INDEX(adapt!E$2:E$1000,MATCH(A273,IF(adapt!J$2:J$1000="yes",adapt!A$2:A$1000),0)))</f>
        <v>How do you want your child to learn about [his/her] status?</v>
      </c>
      <c r="P273" s="20" t="str">
        <f t="array" ref="P273">IF(ISBLANK(B273),"",INDEX(adapt!F$2:F$1000,MATCH(A273,IF(adapt!J$2:J$1000="yes",adapt!A$2:A$1000),0)))</f>
        <v>Munoda kuti mwana wenyu azive paamire sei?</v>
      </c>
      <c r="Q273" s="30" t="str">
        <f t="shared" si="26"/>
        <v>yes</v>
      </c>
      <c r="R273" s="30" t="str">
        <f t="shared" si="27"/>
        <v>yes</v>
      </c>
      <c r="S273" s="29" t="str">
        <f t="shared" si="24"/>
        <v>How do you want your child to learn about [his/her] status?</v>
      </c>
      <c r="T273" s="29" t="str">
        <f t="shared" si="25"/>
        <v>Munoda kuti mwana wenyu azive paamire sei?</v>
      </c>
      <c r="U273" s="31" t="str">
        <f>IF(COUNTIFS(adapt!J:J,"yes",adapt!A:A,A273)&gt;1,"problem",IF(COUNTIFS(adapt!J:J,"yes",adapt!A:A,A273)=0,"","ok"))</f>
        <v>ok</v>
      </c>
    </row>
    <row r="274" spans="1:21" ht="28">
      <c r="A274" s="26" t="str">
        <f t="shared" si="28"/>
        <v>PDB4</v>
      </c>
      <c r="B274" s="32" t="s">
        <v>920</v>
      </c>
      <c r="C274" s="18" t="s">
        <v>1980</v>
      </c>
      <c r="D274" s="32" t="s">
        <v>172</v>
      </c>
      <c r="E274" s="32" t="s">
        <v>921</v>
      </c>
      <c r="F274" s="32">
        <v>57</v>
      </c>
      <c r="G274" s="12">
        <v>4</v>
      </c>
      <c r="H274" s="32" t="s">
        <v>209</v>
      </c>
      <c r="I274" s="32" t="s">
        <v>692</v>
      </c>
      <c r="J274" s="32" t="s">
        <v>557</v>
      </c>
      <c r="K274" s="32"/>
      <c r="L274" s="32"/>
      <c r="M274" s="32">
        <v>1</v>
      </c>
      <c r="N274" s="32"/>
      <c r="O274" s="20" t="str">
        <f t="array" ref="O274">IF(ISBLANK(B274),"",INDEX(adapt!E$2:E$1000,MATCH(A274,IF(adapt!J$2:J$1000="yes",adapt!A$2:A$1000),0)))</f>
        <v>Do you have a plan for telling your child about [his/her] status?</v>
      </c>
      <c r="P274" s="20" t="str">
        <f t="array" ref="P274">IF(ISBLANK(B274),"",INDEX(adapt!F$2:F$1000,MATCH(A274,IF(adapt!J$2:J$1000="yes",adapt!A$2:A$1000),0)))</f>
        <v>Mune urongwa here hwekuudza mwana wenyu paamire?</v>
      </c>
      <c r="Q274" s="30" t="str">
        <f t="shared" si="26"/>
        <v>yes</v>
      </c>
      <c r="R274" s="30" t="str">
        <f t="shared" si="27"/>
        <v>yes</v>
      </c>
      <c r="S274" s="29" t="str">
        <f t="shared" si="24"/>
        <v>Do you have a plan for telling your child about [his/her] status?</v>
      </c>
      <c r="T274" s="29" t="str">
        <f t="shared" si="25"/>
        <v>Mune urongwa here hwekuudza mwana wenyu paamire?</v>
      </c>
      <c r="U274" s="31" t="str">
        <f>IF(COUNTIFS(adapt!J:J,"yes",adapt!A:A,A274)&gt;1,"problem",IF(COUNTIFS(adapt!J:J,"yes",adapt!A:A,A274)=0,"","ok"))</f>
        <v>ok</v>
      </c>
    </row>
    <row r="275" spans="1:21" ht="28">
      <c r="A275" s="26" t="str">
        <f t="shared" si="28"/>
        <v>PDB5</v>
      </c>
      <c r="B275" s="32" t="s">
        <v>922</v>
      </c>
      <c r="C275" s="32" t="s">
        <v>1981</v>
      </c>
      <c r="D275" s="32" t="s">
        <v>172</v>
      </c>
      <c r="E275" s="32" t="s">
        <v>921</v>
      </c>
      <c r="F275" s="32">
        <v>57</v>
      </c>
      <c r="G275" s="12">
        <v>5</v>
      </c>
      <c r="H275" s="32" t="s">
        <v>203</v>
      </c>
      <c r="I275" s="32" t="s">
        <v>692</v>
      </c>
      <c r="J275" s="32" t="s">
        <v>557</v>
      </c>
      <c r="K275" s="32"/>
      <c r="L275" s="32"/>
      <c r="M275" s="32">
        <v>1</v>
      </c>
      <c r="N275" s="32"/>
      <c r="O275" s="20">
        <f t="array" ref="O275">IF(ISBLANK(B275),"",INDEX(adapt!E$2:E$1000,MATCH(A275,IF(adapt!J$2:J$1000="yes",adapt!A$2:A$1000),0)))</f>
        <v>0</v>
      </c>
      <c r="P275" s="20" t="str">
        <f t="array" ref="P275">IF(ISBLANK(B275),"",INDEX(adapt!F$2:F$1000,MATCH(A275,IF(adapt!J$2:J$1000="yes",adapt!A$2:A$1000),0)))</f>
        <v>Pane mukana wakadii wekuti muchatevedzera urongwa hwenyu?</v>
      </c>
      <c r="Q275" s="30" t="str">
        <f t="shared" si="26"/>
        <v>no</v>
      </c>
      <c r="R275" s="30" t="str">
        <f t="shared" si="27"/>
        <v>yes</v>
      </c>
      <c r="S275" s="29" t="str">
        <f t="shared" si="24"/>
        <v>How likely is it that you will follow through on your plan?</v>
      </c>
      <c r="T275" s="29" t="str">
        <f t="shared" si="25"/>
        <v>Pane mukana wakadii wekuti muchatevedzera urongwa hwenyu?</v>
      </c>
      <c r="U275" s="31" t="str">
        <f>IF(COUNTIFS(adapt!J:J,"yes",adapt!A:A,A275)&gt;1,"problem",IF(COUNTIFS(adapt!J:J,"yes",adapt!A:A,A275)=0,"","ok"))</f>
        <v>ok</v>
      </c>
    </row>
    <row r="276" spans="1:21" ht="28">
      <c r="A276" s="26" t="str">
        <f t="shared" si="28"/>
        <v>PDB6</v>
      </c>
      <c r="B276" s="32" t="s">
        <v>923</v>
      </c>
      <c r="C276" s="32" t="s">
        <v>1982</v>
      </c>
      <c r="D276" s="32" t="s">
        <v>172</v>
      </c>
      <c r="E276" s="32" t="s">
        <v>919</v>
      </c>
      <c r="F276" s="32">
        <v>57</v>
      </c>
      <c r="G276" s="12">
        <v>6</v>
      </c>
      <c r="H276" s="32" t="s">
        <v>209</v>
      </c>
      <c r="I276" s="32" t="s">
        <v>692</v>
      </c>
      <c r="J276" s="32" t="s">
        <v>557</v>
      </c>
      <c r="K276" s="32"/>
      <c r="L276" s="32"/>
      <c r="M276" s="32">
        <v>1</v>
      </c>
      <c r="N276" s="32"/>
      <c r="O276" s="20" t="str">
        <f t="array" ref="O276">IF(ISBLANK(B276),"",INDEX(adapt!E$2:E$1000,MATCH(A276,IF(adapt!J$2:J$1000="yes",adapt!A$2:A$1000),0)))</f>
        <v>Have you taken any steps to prepare for your child to learn about [his/her] status?</v>
      </c>
      <c r="P276" s="20" t="str">
        <f t="array" ref="P276">IF(ISBLANK(B276),"",INDEX(adapt!F$2:F$1000,MATCH(A276,IF(adapt!J$2:J$1000="yes",adapt!A$2:A$1000),0)))</f>
        <v>Pane matanho amakatora here pakugadzirira mwana wenyu kuti azive paamire?</v>
      </c>
      <c r="Q276" s="30" t="str">
        <f t="shared" si="26"/>
        <v>yes</v>
      </c>
      <c r="R276" s="30" t="str">
        <f t="shared" si="27"/>
        <v>yes</v>
      </c>
      <c r="S276" s="29" t="str">
        <f t="shared" si="24"/>
        <v>Have you taken any steps to prepare for your child to learn about [his/her] status?</v>
      </c>
      <c r="T276" s="29" t="str">
        <f t="shared" si="25"/>
        <v>Pane matanho amakatora here pakugadzirira mwana wenyu kuti azive paamire?</v>
      </c>
      <c r="U276" s="31" t="str">
        <f>IF(COUNTIFS(adapt!J:J,"yes",adapt!A:A,A276)&gt;1,"problem",IF(COUNTIFS(adapt!J:J,"yes",adapt!A:A,A276)=0,"","ok"))</f>
        <v>ok</v>
      </c>
    </row>
    <row r="277" spans="1:21" ht="42">
      <c r="A277" s="26" t="str">
        <f t="shared" si="28"/>
        <v>PDB7</v>
      </c>
      <c r="B277" s="32" t="s">
        <v>924</v>
      </c>
      <c r="C277" s="32" t="s">
        <v>1983</v>
      </c>
      <c r="D277" s="32" t="s">
        <v>172</v>
      </c>
      <c r="E277" s="32" t="s">
        <v>925</v>
      </c>
      <c r="F277" s="32">
        <v>57</v>
      </c>
      <c r="G277" s="12">
        <v>7</v>
      </c>
      <c r="H277" s="32" t="s">
        <v>209</v>
      </c>
      <c r="I277" s="32" t="s">
        <v>692</v>
      </c>
      <c r="J277" s="32" t="s">
        <v>557</v>
      </c>
      <c r="K277" s="32"/>
      <c r="L277" s="32"/>
      <c r="M277" s="32">
        <v>1</v>
      </c>
      <c r="N277" s="32"/>
      <c r="O277" s="20" t="str">
        <f t="array" ref="O277">IF(ISBLANK(B277),"",INDEX(adapt!E$2:E$1000,MATCH(A277,IF(adapt!J$2:J$1000="yes",adapt!A$2:A$1000),0)))</f>
        <v>Have you discussed the possibility of telling your child about [his/her] status with a doctor, nurse, or counselor?</v>
      </c>
      <c r="P277" s="20" t="str">
        <f t="array" ref="P277">IF(ISBLANK(B277),"",INDEX(adapt!F$2:F$1000,MATCH(A277,IF(adapt!J$2:J$1000="yes",adapt!A$2:A$1000),0)))</f>
        <v>Makambokurukura here nezvekukwanisika kwekuudza mwana wenyu paamire nachiremba, mukoti kana chipangamazano?</v>
      </c>
      <c r="Q277" s="30" t="str">
        <f t="shared" si="26"/>
        <v>yes</v>
      </c>
      <c r="R277" s="30" t="str">
        <f t="shared" si="27"/>
        <v>yes</v>
      </c>
      <c r="S277" s="29" t="str">
        <f t="shared" si="24"/>
        <v>Have you discussed the possibility of telling your child about [his/her] status with a doctor, nurse, or counselor?</v>
      </c>
      <c r="T277" s="29" t="str">
        <f t="shared" si="25"/>
        <v>Makambokurukura here nezvekukwanisika kwekuudza mwana wenyu paamire nachiremba, mukoti kana chipangamazano?</v>
      </c>
      <c r="U277" s="31" t="str">
        <f>IF(COUNTIFS(adapt!J:J,"yes",adapt!A:A,A277)&gt;1,"problem",IF(COUNTIFS(adapt!J:J,"yes",adapt!A:A,A277)=0,"","ok"))</f>
        <v>ok</v>
      </c>
    </row>
    <row r="278" spans="1:21" ht="42">
      <c r="A278" s="26" t="str">
        <f t="shared" si="28"/>
        <v>mightKnow_1</v>
      </c>
      <c r="B278" s="32" t="s">
        <v>926</v>
      </c>
      <c r="C278" s="32" t="s">
        <v>1984</v>
      </c>
      <c r="D278" s="32" t="s">
        <v>171</v>
      </c>
      <c r="E278" s="32"/>
      <c r="F278" s="32"/>
      <c r="G278" s="12" t="s">
        <v>901</v>
      </c>
      <c r="H278" s="32"/>
      <c r="I278" s="32" t="s">
        <v>692</v>
      </c>
      <c r="J278" s="32" t="s">
        <v>557</v>
      </c>
      <c r="K278" s="32"/>
      <c r="L278" s="32"/>
      <c r="M278" s="32">
        <v>1</v>
      </c>
      <c r="N278" s="32"/>
      <c r="O278" s="20" t="e">
        <f t="array" ref="O278">IF(ISBLANK(B278),"",INDEX(adapt!E$2:E$1000,MATCH(A278,IF(adapt!J$2:J$1000="yes",adapt!A$2:A$1000),0)))</f>
        <v>#N/A</v>
      </c>
      <c r="P278" s="20" t="e">
        <f t="array" ref="P278">IF(ISBLANK(B278),"",INDEX(adapt!F$2:F$1000,MATCH(A278,IF(adapt!J$2:J$1000="yes",adapt!A$2:A$1000),0)))</f>
        <v>#N/A</v>
      </c>
      <c r="Q278" s="30" t="str">
        <f t="shared" si="26"/>
        <v>no</v>
      </c>
      <c r="R278" s="30" t="str">
        <f t="shared" si="27"/>
        <v>no</v>
      </c>
      <c r="S278" s="29" t="str">
        <f t="shared" si="24"/>
        <v>Sometimes kids know things long before caregivers tell them. Please tell me how likely it is that your child knows the following things:</v>
      </c>
      <c r="T278" s="29" t="str">
        <f t="shared" si="25"/>
        <v>Dzimwe nguva vana vanoziva zvinhu vachengeti vavo vasati vavaudza. Ndapota ndiudzeiwo kuti zvingaitike zvakadii kuti mwana wenyu anoziva zvinotevera:</v>
      </c>
      <c r="U278" s="31" t="str">
        <f>IF(COUNTIFS(adapt!J:J,"yes",adapt!A:A,A278)&gt;1,"problem",IF(COUNTIFS(adapt!J:J,"yes",adapt!A:A,A278)=0,"","ok"))</f>
        <v/>
      </c>
    </row>
    <row r="279" spans="1:21" ht="28">
      <c r="A279" s="26" t="str">
        <f t="shared" si="28"/>
        <v>mightKnow1</v>
      </c>
      <c r="B279" s="32" t="s">
        <v>927</v>
      </c>
      <c r="C279" s="32" t="s">
        <v>1985</v>
      </c>
      <c r="D279" s="32" t="s">
        <v>171</v>
      </c>
      <c r="E279" s="32" t="s">
        <v>928</v>
      </c>
      <c r="F279" s="32">
        <v>6</v>
      </c>
      <c r="G279" s="12">
        <v>1</v>
      </c>
      <c r="H279" s="32" t="s">
        <v>203</v>
      </c>
      <c r="I279" s="32" t="s">
        <v>692</v>
      </c>
      <c r="J279" s="32" t="s">
        <v>557</v>
      </c>
      <c r="K279" s="32"/>
      <c r="L279" s="32"/>
      <c r="M279" s="32">
        <v>1</v>
      </c>
      <c r="N279" s="32"/>
      <c r="O279" s="20" t="e">
        <f t="array" ref="O279">IF(ISBLANK(B279),"",INDEX(adapt!E$2:E$1000,MATCH(A279,IF(adapt!J$2:J$1000="yes",adapt!A$2:A$1000),0)))</f>
        <v>#N/A</v>
      </c>
      <c r="P279" s="20" t="e">
        <f t="array" ref="P279">IF(ISBLANK(B279),"",INDEX(adapt!F$2:F$1000,MATCH(A279,IF(adapt!J$2:J$1000="yes",adapt!A$2:A$1000),0)))</f>
        <v>#N/A</v>
      </c>
      <c r="Q279" s="30" t="str">
        <f t="shared" si="26"/>
        <v>no</v>
      </c>
      <c r="R279" s="30" t="str">
        <f t="shared" si="27"/>
        <v>no</v>
      </c>
      <c r="S279" s="29" t="str">
        <f t="shared" si="24"/>
        <v>How likely is it that your child suspects that [he/she] might be sick?</v>
      </c>
      <c r="T279" s="29" t="str">
        <f t="shared" si="25"/>
        <v>Zvingaitike zvakadii kuti mwana wenyu anofungidzira kuti angangodaro achirwara?</v>
      </c>
      <c r="U279" s="31" t="str">
        <f>IF(COUNTIFS(adapt!J:J,"yes",adapt!A:A,A279)&gt;1,"problem",IF(COUNTIFS(adapt!J:J,"yes",adapt!A:A,A279)=0,"","ok"))</f>
        <v/>
      </c>
    </row>
    <row r="280" spans="1:21" ht="28">
      <c r="A280" s="26" t="str">
        <f t="shared" si="28"/>
        <v>mightKnow2</v>
      </c>
      <c r="B280" s="32" t="s">
        <v>929</v>
      </c>
      <c r="C280" s="32" t="s">
        <v>1986</v>
      </c>
      <c r="D280" s="32" t="s">
        <v>171</v>
      </c>
      <c r="E280" s="32" t="s">
        <v>928</v>
      </c>
      <c r="F280" s="32">
        <v>6</v>
      </c>
      <c r="G280" s="12">
        <v>2</v>
      </c>
      <c r="H280" s="32" t="s">
        <v>203</v>
      </c>
      <c r="I280" s="32" t="s">
        <v>692</v>
      </c>
      <c r="J280" s="32" t="s">
        <v>557</v>
      </c>
      <c r="K280" s="32"/>
      <c r="L280" s="32"/>
      <c r="M280" s="32">
        <v>1</v>
      </c>
      <c r="N280" s="32"/>
      <c r="O280" s="20" t="e">
        <f t="array" ref="O280">IF(ISBLANK(B280),"",INDEX(adapt!E$2:E$1000,MATCH(A280,IF(adapt!J$2:J$1000="yes",adapt!A$2:A$1000),0)))</f>
        <v>#N/A</v>
      </c>
      <c r="P280" s="20" t="e">
        <f t="array" ref="P280">IF(ISBLANK(B280),"",INDEX(adapt!F$2:F$1000,MATCH(A280,IF(adapt!J$2:J$1000="yes",adapt!A$2:A$1000),0)))</f>
        <v>#N/A</v>
      </c>
      <c r="Q280" s="30" t="str">
        <f t="shared" si="26"/>
        <v>no</v>
      </c>
      <c r="R280" s="30" t="str">
        <f t="shared" si="27"/>
        <v>no</v>
      </c>
      <c r="S280" s="29" t="str">
        <f t="shared" si="24"/>
        <v>How likely is it that your child already knows that [he/she] is HIV positive?</v>
      </c>
      <c r="T280" s="29" t="str">
        <f t="shared" si="25"/>
        <v>Zvingaitike zvakadii kuti mwana wenyu anotoziva nechekare kuti ane HIV?</v>
      </c>
      <c r="U280" s="31" t="str">
        <f>IF(COUNTIFS(adapt!J:J,"yes",adapt!A:A,A280)&gt;1,"problem",IF(COUNTIFS(adapt!J:J,"yes",adapt!A:A,A280)=0,"","ok"))</f>
        <v/>
      </c>
    </row>
    <row r="281" spans="1:21" ht="28">
      <c r="A281" s="26" t="str">
        <f t="shared" si="28"/>
        <v>mightKnow3</v>
      </c>
      <c r="B281" s="32" t="s">
        <v>930</v>
      </c>
      <c r="C281" s="32" t="s">
        <v>1987</v>
      </c>
      <c r="D281" s="32" t="s">
        <v>171</v>
      </c>
      <c r="E281" s="32" t="s">
        <v>928</v>
      </c>
      <c r="F281" s="32">
        <v>5</v>
      </c>
      <c r="G281" s="12">
        <v>3</v>
      </c>
      <c r="H281" s="32" t="s">
        <v>203</v>
      </c>
      <c r="I281" s="32" t="s">
        <v>692</v>
      </c>
      <c r="J281" s="32" t="s">
        <v>557</v>
      </c>
      <c r="K281" s="32"/>
      <c r="L281" s="32"/>
      <c r="M281" s="32">
        <v>1</v>
      </c>
      <c r="N281" s="32"/>
      <c r="O281" s="20" t="e">
        <f t="array" ref="O281">IF(ISBLANK(B281),"",INDEX(adapt!E$2:E$1000,MATCH(A281,IF(adapt!J$2:J$1000="yes",adapt!A$2:A$1000),0)))</f>
        <v>#N/A</v>
      </c>
      <c r="P281" s="20" t="e">
        <f t="array" ref="P281">IF(ISBLANK(B281),"",INDEX(adapt!F$2:F$1000,MATCH(A281,IF(adapt!J$2:J$1000="yes",adapt!A$2:A$1000),0)))</f>
        <v>#N/A</v>
      </c>
      <c r="Q281" s="30" t="str">
        <f t="shared" si="26"/>
        <v>no</v>
      </c>
      <c r="R281" s="30" t="str">
        <f t="shared" si="27"/>
        <v>no</v>
      </c>
      <c r="S281" s="29" t="str">
        <f t="shared" si="24"/>
        <v>How likely is it that your child already knows how [he/she] was infected?</v>
      </c>
      <c r="T281" s="29" t="str">
        <f t="shared" si="25"/>
        <v>Zvingaitike zvakadii kuti mwana wenyu anotoziva nechekare kuti akawana HIV sei?</v>
      </c>
      <c r="U281" s="31" t="str">
        <f>IF(COUNTIFS(adapt!J:J,"yes",adapt!A:A,A281)&gt;1,"problem",IF(COUNTIFS(adapt!J:J,"yes",adapt!A:A,A281)=0,"","ok"))</f>
        <v/>
      </c>
    </row>
    <row r="282" spans="1:21" ht="28">
      <c r="A282" s="26" t="str">
        <f t="shared" si="28"/>
        <v>mightKnow4</v>
      </c>
      <c r="B282" s="32" t="s">
        <v>931</v>
      </c>
      <c r="C282" s="32" t="s">
        <v>1988</v>
      </c>
      <c r="D282" s="32" t="s">
        <v>171</v>
      </c>
      <c r="E282" s="32" t="s">
        <v>928</v>
      </c>
      <c r="F282" s="32">
        <v>5</v>
      </c>
      <c r="G282" s="12">
        <v>4</v>
      </c>
      <c r="H282" s="32" t="s">
        <v>203</v>
      </c>
      <c r="I282" s="32" t="s">
        <v>692</v>
      </c>
      <c r="J282" s="32" t="s">
        <v>557</v>
      </c>
      <c r="K282" s="32"/>
      <c r="L282" s="32"/>
      <c r="M282" s="32">
        <v>1</v>
      </c>
      <c r="N282" s="32" t="s">
        <v>756</v>
      </c>
      <c r="O282" s="20" t="e">
        <f t="array" ref="O282">IF(ISBLANK(B282),"",INDEX(adapt!E$2:E$1000,MATCH(A282,IF(adapt!J$2:J$1000="yes",adapt!A$2:A$1000),0)))</f>
        <v>#N/A</v>
      </c>
      <c r="P282" s="20" t="e">
        <f t="array" ref="P282">IF(ISBLANK(B282),"",INDEX(adapt!F$2:F$1000,MATCH(A282,IF(adapt!J$2:J$1000="yes",adapt!A$2:A$1000),0)))</f>
        <v>#N/A</v>
      </c>
      <c r="Q282" s="30" t="str">
        <f t="shared" si="26"/>
        <v>no</v>
      </c>
      <c r="R282" s="30" t="str">
        <f t="shared" si="27"/>
        <v>no</v>
      </c>
      <c r="S282" s="29" t="str">
        <f t="shared" si="24"/>
        <v>How likely is it that your child already knows about your illness?</v>
      </c>
      <c r="T282" s="29" t="str">
        <f t="shared" si="25"/>
        <v>Pane mukana wakadii wekuti mwana wenyu ave kutoziva nezvehurwere hwenyu?</v>
      </c>
      <c r="U282" s="31" t="str">
        <f>IF(COUNTIFS(adapt!J:J,"yes",adapt!A:A,A282)&gt;1,"problem",IF(COUNTIFS(adapt!J:J,"yes",adapt!A:A,A282)=0,"","ok"))</f>
        <v/>
      </c>
    </row>
    <row r="283" spans="1:21" ht="70">
      <c r="A283" s="26" t="str">
        <f t="shared" si="28"/>
        <v>BADD27a</v>
      </c>
      <c r="B283" s="32" t="s">
        <v>1487</v>
      </c>
      <c r="C283" s="32" t="s">
        <v>1993</v>
      </c>
      <c r="D283" s="32" t="s">
        <v>152</v>
      </c>
      <c r="E283" s="32" t="s">
        <v>919</v>
      </c>
      <c r="F283" s="32">
        <v>57</v>
      </c>
      <c r="G283" s="12" t="s">
        <v>1488</v>
      </c>
      <c r="H283" s="32"/>
      <c r="I283" s="32" t="s">
        <v>692</v>
      </c>
      <c r="J283" s="32" t="s">
        <v>557</v>
      </c>
      <c r="K283" s="32"/>
      <c r="L283" s="32"/>
      <c r="M283" s="32">
        <v>1</v>
      </c>
      <c r="N283" s="32"/>
      <c r="O283" s="20" t="str">
        <f t="array" ref="O283">IF(ISBLANK(B283),"",INDEX(adapt!E$2:E$1000,MATCH(A283,IF(adapt!J$2:J$1000="yes",adapt!A$2:A$1000),0)))</f>
        <v xml:space="preserve">Deciding if, when, and how to tell your child about their status is a very personal decision. I'm not here to convince you to do anything, but I would like to know, overall, how ready you are to tell your child. So imagine a ladder with 10 steps again. </v>
      </c>
      <c r="P283" s="20" t="str">
        <f t="array" ref="P283">IF(ISBLANK(B283),"",INDEX(adapt!F$2:F$1000,MATCH(A283,IF(adapt!J$2:J$1000="yes",adapt!A$2:A$1000),0)))</f>
        <v>Sarudzo yekuti muchaudza mwana wenyu here, rinhi uye sei paamire isarudzo yenyu imi pachezvenyu. Handisi pano kukuudzai zvekuita, asi ndiri kungoda kuziva kuti magadzirira zvakadii kuudza mwana wenyu. Itai  semuri kuona manera ane matanho gumi (10) zvakare.</v>
      </c>
      <c r="Q283" s="30" t="str">
        <f t="shared" si="26"/>
        <v>yes</v>
      </c>
      <c r="R283" s="30" t="str">
        <f t="shared" si="27"/>
        <v>yes</v>
      </c>
      <c r="S283" s="29" t="str">
        <f t="shared" si="24"/>
        <v xml:space="preserve">Deciding if, when, and how to tell your child about their status is a very personal decision. I'm not here to convince you to do anything, but I would like to know, overall, how ready you are to tell your child. So imagine a ladder with 10 steps again. </v>
      </c>
      <c r="T283" s="29" t="str">
        <f t="shared" si="25"/>
        <v>Sarudzo yekuti muchaudza mwana wenyu here, rinhi uye sei paamire isarudzo yenyu imi pachezvenyu. Handisi pano kukuudzai zvekuita, asi ndiri kungoda kuziva kuti magadzirira zvakadii kuudza mwana wenyu. Itai  semuri kuona manera ane matanho gumi (10) zvakare.</v>
      </c>
      <c r="U283" s="31" t="str">
        <f>IF(COUNTIFS(adapt!J:J,"yes",adapt!A:A,A283)&gt;1,"problem",IF(COUNTIFS(adapt!J:J,"yes",adapt!A:A,A283)=0,"","ok"))</f>
        <v>ok</v>
      </c>
    </row>
    <row r="284" spans="1:21" ht="70">
      <c r="A284" s="26" t="str">
        <f t="shared" ref="A284" si="29">CONCATENATE(D284,G284)</f>
        <v>BADD27b</v>
      </c>
      <c r="B284" s="32" t="s">
        <v>1492</v>
      </c>
      <c r="C284" s="32" t="s">
        <v>1992</v>
      </c>
      <c r="D284" s="32" t="s">
        <v>152</v>
      </c>
      <c r="E284" s="32" t="s">
        <v>919</v>
      </c>
      <c r="F284" s="32">
        <v>57</v>
      </c>
      <c r="G284" s="12" t="s">
        <v>1489</v>
      </c>
      <c r="H284" s="32"/>
      <c r="I284" s="32" t="s">
        <v>692</v>
      </c>
      <c r="J284" s="32" t="s">
        <v>557</v>
      </c>
      <c r="K284" s="32"/>
      <c r="L284" s="32"/>
      <c r="M284" s="32">
        <v>1</v>
      </c>
      <c r="N284" s="32"/>
      <c r="O284" s="20">
        <f t="array" ref="O284">IF(ISBLANK(B284),"",INDEX(adapt!E$2:E$1000,MATCH(A284,IF(adapt!J$2:J$1000="yes",adapt!A$2:A$1000),0)))</f>
        <v>0</v>
      </c>
      <c r="P284" s="20">
        <f t="array" ref="P284">IF(ISBLANK(B284),"",INDEX(adapt!F$2:F$1000,MATCH(A284,IF(adapt!J$2:J$1000="yes",adapt!A$2:A$1000),0)))</f>
        <v>0</v>
      </c>
      <c r="Q284" s="30" t="str">
        <f t="shared" si="26"/>
        <v>no</v>
      </c>
      <c r="R284" s="30" t="str">
        <f t="shared" si="27"/>
        <v>no</v>
      </c>
      <c r="S284" s="29" t="str">
        <f t="shared" si="24"/>
        <v xml:space="preserve">On the first step, 1, are caregivers who are not at all ready to tell the child. On the top step, 10, are caregivers who are so ready that they might tell the child any day now. </v>
      </c>
      <c r="T284" s="29" t="str">
        <f t="shared" si="25"/>
        <v>Padanho rekutanga, 1, pane vachengeti vevana vasati vagadzirira zvachose kuudza mwana wavo. Padanho repamusoro, 10, pane vachengeti vevana vanyatsogadzirira zvekuti vanokwanisa kuudza mwana wavo chero zuva ripi zvaro.</v>
      </c>
      <c r="U284" s="31" t="str">
        <f>IF(COUNTIFS(adapt!J:J,"yes",adapt!A:A,A284)&gt;1,"problem",IF(COUNTIFS(adapt!J:J,"yes",adapt!A:A,A284)=0,"","ok"))</f>
        <v>ok</v>
      </c>
    </row>
    <row r="285" spans="1:21" ht="42">
      <c r="A285" s="26" t="str">
        <f t="shared" ref="A285" si="30">CONCATENATE(D285,G285)</f>
        <v>BADD27</v>
      </c>
      <c r="B285" s="32" t="s">
        <v>1493</v>
      </c>
      <c r="C285" s="32" t="s">
        <v>1991</v>
      </c>
      <c r="D285" s="32" t="s">
        <v>152</v>
      </c>
      <c r="E285" s="32" t="s">
        <v>919</v>
      </c>
      <c r="F285" s="32">
        <v>57</v>
      </c>
      <c r="G285" s="12">
        <v>27</v>
      </c>
      <c r="H285" s="32" t="s">
        <v>202</v>
      </c>
      <c r="I285" s="32" t="s">
        <v>692</v>
      </c>
      <c r="J285" s="32" t="s">
        <v>557</v>
      </c>
      <c r="K285" s="32"/>
      <c r="L285" s="32"/>
      <c r="M285" s="32">
        <v>1</v>
      </c>
      <c r="N285" s="32"/>
      <c r="O285" s="20" t="str">
        <f t="array" ref="O285">IF(ISBLANK(B285),"",INDEX(adapt!E$2:E$1000,MATCH(A285,IF(adapt!J$2:J$1000="yes",adapt!A$2:A$1000),0)))</f>
        <v>You can pick any number from 1 to 10. How ready are you to tell your child about [his/her] status?</v>
      </c>
      <c r="P285" s="20" t="str">
        <f t="array" ref="P285">IF(ISBLANK(B285),"",INDEX(adapt!F$2:F$1000,MATCH(A285,IF(adapt!J$2:J$1000="yes",adapt!A$2:A$1000),0)))</f>
        <v>Munokwanisa kusarudza nhamba ipi zvayo kubva pa1 kusvika pa10. Magadzirira zvakadii kuudza mwana wenyu paamire?</v>
      </c>
      <c r="Q285" s="30" t="str">
        <f t="shared" si="26"/>
        <v>yes</v>
      </c>
      <c r="R285" s="30" t="str">
        <f t="shared" si="27"/>
        <v>yes</v>
      </c>
      <c r="S285" s="29" t="str">
        <f t="shared" si="24"/>
        <v>You can pick any number from 1 to 10. How ready are you to tell your child about [his/her] status?</v>
      </c>
      <c r="T285" s="29" t="str">
        <f t="shared" si="25"/>
        <v>Munokwanisa kusarudza nhamba ipi zvayo kubva pa1 kusvika pa10. Magadzirira zvakadii kuudza mwana wenyu paamire?</v>
      </c>
      <c r="U285" s="31" t="str">
        <f>IF(COUNTIFS(adapt!J:J,"yes",adapt!A:A,A285)&gt;1,"problem",IF(COUNTIFS(adapt!J:J,"yes",adapt!A:A,A285)=0,"","ok"))</f>
        <v>ok</v>
      </c>
    </row>
    <row r="286" spans="1:21" ht="28">
      <c r="A286" s="26" t="str">
        <f t="shared" si="28"/>
        <v>CH_i1</v>
      </c>
      <c r="B286" s="32" t="s">
        <v>2267</v>
      </c>
      <c r="C286" s="32" t="s">
        <v>1989</v>
      </c>
      <c r="D286" s="32" t="s">
        <v>174</v>
      </c>
      <c r="E286" s="32"/>
      <c r="F286" s="32"/>
      <c r="G286" s="12" t="s">
        <v>556</v>
      </c>
      <c r="H286" s="32"/>
      <c r="I286" s="32"/>
      <c r="J286" s="32"/>
      <c r="K286" s="32"/>
      <c r="L286" s="32"/>
      <c r="M286" s="32">
        <v>1</v>
      </c>
      <c r="N286" s="32"/>
      <c r="O286" s="20">
        <f t="array" ref="O286">IF(ISBLANK(B286),"",INDEX(adapt!E$2:E$1000,MATCH(A286,IF(adapt!J$2:J$1000="yes",adapt!A$2:A$1000),0)))</f>
        <v>0</v>
      </c>
      <c r="P286" s="20">
        <f t="array" ref="P286">IF(ISBLANK(B286),"",INDEX(adapt!F$2:F$1000,MATCH(A286,IF(adapt!J$2:J$1000="yes",adapt!A$2:A$1000),0)))</f>
        <v>0</v>
      </c>
      <c r="Q286" s="30" t="str">
        <f t="shared" si="26"/>
        <v>no</v>
      </c>
      <c r="R286" s="30" t="str">
        <f t="shared" si="27"/>
        <v>no</v>
      </c>
      <c r="S286" s="29" t="str">
        <f t="shared" si="24"/>
        <v>Now I would like to ask about your child's health.</v>
      </c>
      <c r="T286" s="29" t="str">
        <f t="shared" si="25"/>
        <v>Parizvino ndava kuda kubvunzai maererano nehutano hwemwana wenyu</v>
      </c>
      <c r="U286" s="31" t="str">
        <f>IF(COUNTIFS(adapt!J:J,"yes",adapt!A:A,A286)&gt;1,"problem",IF(COUNTIFS(adapt!J:J,"yes",adapt!A:A,A286)=0,"","ok"))</f>
        <v>ok</v>
      </c>
    </row>
    <row r="287" spans="1:21" ht="14">
      <c r="A287" s="26" t="str">
        <f t="shared" si="28"/>
        <v>CH1</v>
      </c>
      <c r="B287" s="32" t="s">
        <v>932</v>
      </c>
      <c r="C287" s="32" t="s">
        <v>1990</v>
      </c>
      <c r="D287" s="32" t="s">
        <v>174</v>
      </c>
      <c r="E287" s="32" t="s">
        <v>933</v>
      </c>
      <c r="F287" s="32" t="s">
        <v>934</v>
      </c>
      <c r="G287" s="12">
        <v>1</v>
      </c>
      <c r="H287" s="32" t="s">
        <v>211</v>
      </c>
      <c r="I287" s="32" t="s">
        <v>557</v>
      </c>
      <c r="J287" s="32" t="s">
        <v>557</v>
      </c>
      <c r="K287" s="32"/>
      <c r="L287" s="32"/>
      <c r="M287" s="32">
        <v>1</v>
      </c>
      <c r="N287" s="32"/>
      <c r="O287" s="20">
        <f t="array" ref="O287">IF(ISBLANK(B287),"",INDEX(adapt!E$2:E$1000,MATCH(A287,IF(adapt!J$2:J$1000="yes",adapt!A$2:A$1000),0)))</f>
        <v>0</v>
      </c>
      <c r="P287" s="20">
        <f t="array" ref="P287">IF(ISBLANK(B287),"",INDEX(adapt!F$2:F$1000,MATCH(A287,IF(adapt!J$2:J$1000="yes",adapt!A$2:A$1000),0)))</f>
        <v>0</v>
      </c>
      <c r="Q287" s="30" t="str">
        <f t="shared" si="26"/>
        <v>no</v>
      </c>
      <c r="R287" s="30" t="str">
        <f t="shared" si="27"/>
        <v>no</v>
      </c>
      <c r="S287" s="29" t="str">
        <f t="shared" si="24"/>
        <v>Who collects medication for your child?</v>
      </c>
      <c r="T287" s="29" t="str">
        <f t="shared" si="25"/>
        <v>Ndiani anonotora mishonga yemwana wenyu?</v>
      </c>
      <c r="U287" s="31" t="str">
        <f>IF(COUNTIFS(adapt!J:J,"yes",adapt!A:A,A287)&gt;1,"problem",IF(COUNTIFS(adapt!J:J,"yes",adapt!A:A,A287)=0,"","ok"))</f>
        <v>ok</v>
      </c>
    </row>
    <row r="288" spans="1:21" ht="42">
      <c r="A288" s="26" t="str">
        <f t="shared" si="28"/>
        <v>CH2</v>
      </c>
      <c r="B288" s="32" t="s">
        <v>935</v>
      </c>
      <c r="C288" s="32" t="s">
        <v>1994</v>
      </c>
      <c r="D288" s="32" t="s">
        <v>174</v>
      </c>
      <c r="E288" s="32" t="s">
        <v>936</v>
      </c>
      <c r="F288" s="32">
        <v>19</v>
      </c>
      <c r="G288" s="12">
        <v>2</v>
      </c>
      <c r="H288" s="32" t="s">
        <v>212</v>
      </c>
      <c r="I288" s="32" t="s">
        <v>557</v>
      </c>
      <c r="J288" s="32" t="s">
        <v>557</v>
      </c>
      <c r="K288" s="32"/>
      <c r="L288" s="32"/>
      <c r="M288" s="32">
        <v>1</v>
      </c>
      <c r="N288" s="32"/>
      <c r="O288" s="20">
        <f t="array" ref="O288">IF(ISBLANK(B288),"",INDEX(adapt!E$2:E$1000,MATCH(A288,IF(adapt!J$2:J$1000="yes",adapt!A$2:A$1000),0)))</f>
        <v>0</v>
      </c>
      <c r="P288" s="20">
        <f t="array" ref="P288">IF(ISBLANK(B288),"",INDEX(adapt!F$2:F$1000,MATCH(A288,IF(adapt!J$2:J$1000="yes",adapt!A$2:A$1000),0)))</f>
        <v>0</v>
      </c>
      <c r="Q288" s="30" t="str">
        <f t="shared" si="26"/>
        <v>no</v>
      </c>
      <c r="R288" s="30" t="str">
        <f t="shared" si="27"/>
        <v>no</v>
      </c>
      <c r="S288" s="29" t="str">
        <f t="shared" si="24"/>
        <v>In the past two weeks, how many days was your child unable to play, learn, or do household chores because [he/she] was sick?</v>
      </c>
      <c r="T288" s="29" t="str">
        <f t="shared" si="25"/>
        <v>MuMASVONDO MAVIRI apfuura, mazuva mangani ayo mwana wenyu aitadza kutamba, kudzidza kana kuita mabasa epamba nekuda kwekuti airwara?</v>
      </c>
      <c r="U288" s="31" t="str">
        <f>IF(COUNTIFS(adapt!J:J,"yes",adapt!A:A,A288)&gt;1,"problem",IF(COUNTIFS(adapt!J:J,"yes",adapt!A:A,A288)=0,"","ok"))</f>
        <v>ok</v>
      </c>
    </row>
    <row r="289" spans="1:21" ht="28">
      <c r="A289" s="26" t="str">
        <f t="shared" si="28"/>
        <v>CH3</v>
      </c>
      <c r="B289" s="32" t="s">
        <v>937</v>
      </c>
      <c r="C289" s="32" t="s">
        <v>1995</v>
      </c>
      <c r="D289" s="32" t="s">
        <v>174</v>
      </c>
      <c r="E289" s="32" t="s">
        <v>938</v>
      </c>
      <c r="F289" s="32">
        <v>65</v>
      </c>
      <c r="G289" s="12">
        <v>3</v>
      </c>
      <c r="H289" s="32" t="s">
        <v>213</v>
      </c>
      <c r="I289" s="32" t="s">
        <v>557</v>
      </c>
      <c r="J289" s="32" t="s">
        <v>557</v>
      </c>
      <c r="K289" s="32"/>
      <c r="L289" s="32"/>
      <c r="M289" s="32">
        <v>1</v>
      </c>
      <c r="N289" s="32"/>
      <c r="O289" s="20">
        <f t="array" ref="O289">IF(ISBLANK(B289),"",INDEX(adapt!E$2:E$1000,MATCH(A289,IF(adapt!J$2:J$1000="yes",adapt!A$2:A$1000),0)))</f>
        <v>0</v>
      </c>
      <c r="P289" s="20" t="str">
        <f t="array" ref="P289">IF(ISBLANK(B289),"",INDEX(adapt!F$2:F$1000,MATCH(A289,IF(adapt!J$2:J$1000="yes",adapt!A$2:A$1000),0)))</f>
        <v>Mwana wenyu anowanzokanganwa kana kuramba kutora mishonga yake kakawanda zvakadii?</v>
      </c>
      <c r="Q289" s="30" t="str">
        <f t="shared" si="26"/>
        <v>no</v>
      </c>
      <c r="R289" s="30" t="str">
        <f t="shared" si="27"/>
        <v>yes</v>
      </c>
      <c r="S289" s="29" t="str">
        <f t="shared" si="24"/>
        <v>How often does your child forget or refuse to take [his/her] medication?</v>
      </c>
      <c r="T289" s="29" t="str">
        <f t="shared" si="25"/>
        <v>Mwana wenyu anowanzokanganwa kana kuramba kutora mishonga yake kakawanda zvakadii?</v>
      </c>
      <c r="U289" s="31" t="str">
        <f>IF(COUNTIFS(adapt!J:J,"yes",adapt!A:A,A289)&gt;1,"problem",IF(COUNTIFS(adapt!J:J,"yes",adapt!A:A,A289)=0,"","ok"))</f>
        <v>ok</v>
      </c>
    </row>
    <row r="290" spans="1:21" ht="28">
      <c r="A290" s="26" t="str">
        <f t="shared" si="28"/>
        <v>CH4</v>
      </c>
      <c r="B290" s="32" t="s">
        <v>939</v>
      </c>
      <c r="C290" s="32" t="s">
        <v>1996</v>
      </c>
      <c r="D290" s="32" t="s">
        <v>174</v>
      </c>
      <c r="E290" s="32" t="s">
        <v>940</v>
      </c>
      <c r="F290" s="32">
        <v>21</v>
      </c>
      <c r="G290" s="12">
        <v>4</v>
      </c>
      <c r="H290" s="32" t="s">
        <v>213</v>
      </c>
      <c r="I290" s="32" t="s">
        <v>557</v>
      </c>
      <c r="J290" s="32" t="s">
        <v>557</v>
      </c>
      <c r="K290" s="32"/>
      <c r="L290" s="32"/>
      <c r="M290" s="32">
        <v>1</v>
      </c>
      <c r="N290" s="32"/>
      <c r="O290" s="20" t="str">
        <f t="array" ref="O290">IF(ISBLANK(B290),"",INDEX(adapt!E$2:E$1000,MATCH(A290,IF(adapt!J$2:J$1000="yes",adapt!A$2:A$1000),0)))</f>
        <v>How often does your child ask you questions about [his/her] status or medication?</v>
      </c>
      <c r="P290" s="20" t="str">
        <f t="array" ref="P290">IF(ISBLANK(B290),"",INDEX(adapt!F$2:F$1000,MATCH(A290,IF(adapt!J$2:J$1000="yes",adapt!A$2:A$1000),0)))</f>
        <v>Mwana wenyu anowanzo kubvunzai mibvunzo pamusoro pepaamire kakawanda zvakadii?</v>
      </c>
      <c r="Q290" s="30" t="str">
        <f t="shared" si="26"/>
        <v>yes</v>
      </c>
      <c r="R290" s="30" t="str">
        <f t="shared" si="27"/>
        <v>yes</v>
      </c>
      <c r="S290" s="29" t="str">
        <f t="shared" si="24"/>
        <v>How often does your child ask you questions about [his/her] status or medication?</v>
      </c>
      <c r="T290" s="29" t="str">
        <f t="shared" si="25"/>
        <v>Mwana wenyu anowanzo kubvunzai mibvunzo pamusoro pepaamire kakawanda zvakadii?</v>
      </c>
      <c r="U290" s="31" t="str">
        <f>IF(COUNTIFS(adapt!J:J,"yes",adapt!A:A,A290)&gt;1,"problem",IF(COUNTIFS(adapt!J:J,"yes",adapt!A:A,A290)=0,"","ok"))</f>
        <v>ok</v>
      </c>
    </row>
    <row r="291" spans="1:21" ht="56">
      <c r="A291" s="26" t="str">
        <f t="shared" si="28"/>
        <v>HS_i1</v>
      </c>
      <c r="B291" s="32" t="s">
        <v>941</v>
      </c>
      <c r="C291" s="32" t="s">
        <v>2292</v>
      </c>
      <c r="D291" s="32" t="s">
        <v>194</v>
      </c>
      <c r="E291" s="32"/>
      <c r="F291" s="32"/>
      <c r="G291" s="12" t="s">
        <v>556</v>
      </c>
      <c r="H291" s="32"/>
      <c r="I291" s="32"/>
      <c r="J291" s="32"/>
      <c r="K291" s="32"/>
      <c r="L291" s="32"/>
      <c r="M291" s="32">
        <v>1</v>
      </c>
      <c r="N291" s="32"/>
      <c r="O291" s="20">
        <f t="array" ref="O291">IF(ISBLANK(B291),"",INDEX(adapt!E$2:E$1000,MATCH(A291,IF(adapt!J$2:J$1000="yes",adapt!A$2:A$1000),0)))</f>
        <v>0</v>
      </c>
      <c r="P291" s="20">
        <f t="array" ref="P291">IF(ISBLANK(B291),"",INDEX(adapt!F$2:F$1000,MATCH(A291,IF(adapt!J$2:J$1000="yes",adapt!A$2:A$1000),0)))</f>
        <v>0</v>
      </c>
      <c r="Q291" s="30" t="str">
        <f t="shared" si="26"/>
        <v>no</v>
      </c>
      <c r="R291" s="30" t="str">
        <f t="shared" si="27"/>
        <v>no</v>
      </c>
      <c r="S291" s="29" t="str">
        <f t="shared" si="24"/>
        <v>Next, please tell me how much you agree or disagree with each statement about the health center where you pick up medication for your child.</v>
      </c>
      <c r="T291" s="29" t="str">
        <f t="shared" si="25"/>
        <v>Zvinotevera, ndapota ndiudzeiwo kuti munotenderana kana kusatenderana zvakadii nechirevo chega chega pamusoro penzvimbo yamunonotora mishonga yemwana wenyu.</v>
      </c>
      <c r="U291" s="31" t="str">
        <f>IF(COUNTIFS(adapt!J:J,"yes",adapt!A:A,A291)&gt;1,"problem",IF(COUNTIFS(adapt!J:J,"yes",adapt!A:A,A291)=0,"","ok"))</f>
        <v>ok</v>
      </c>
    </row>
    <row r="292" spans="1:21" ht="28">
      <c r="A292" s="26" t="str">
        <f t="shared" si="28"/>
        <v>HS1</v>
      </c>
      <c r="B292" s="32" t="s">
        <v>942</v>
      </c>
      <c r="C292" s="32" t="s">
        <v>2293</v>
      </c>
      <c r="D292" s="32" t="s">
        <v>194</v>
      </c>
      <c r="E292" s="32" t="s">
        <v>943</v>
      </c>
      <c r="F292" s="32" t="s">
        <v>944</v>
      </c>
      <c r="G292" s="12">
        <v>1</v>
      </c>
      <c r="H292" s="32" t="s">
        <v>200</v>
      </c>
      <c r="I292" s="32" t="s">
        <v>557</v>
      </c>
      <c r="J292" s="32" t="s">
        <v>557</v>
      </c>
      <c r="K292" s="32"/>
      <c r="L292" s="32"/>
      <c r="M292" s="32">
        <v>1</v>
      </c>
      <c r="N292" s="32"/>
      <c r="O292" s="20">
        <f t="array" ref="O292">IF(ISBLANK(B292),"",INDEX(adapt!E$2:E$1000,MATCH(A292,IF(adapt!J$2:J$1000="yes",adapt!A$2:A$1000),0)))</f>
        <v>0</v>
      </c>
      <c r="P292" s="20">
        <f t="array" ref="P292">IF(ISBLANK(B292),"",INDEX(adapt!F$2:F$1000,MATCH(A292,IF(adapt!J$2:J$1000="yes",adapt!A$2:A$1000),0)))</f>
        <v>0</v>
      </c>
      <c r="Q292" s="30" t="str">
        <f t="shared" si="26"/>
        <v>no</v>
      </c>
      <c r="R292" s="30" t="str">
        <f t="shared" si="27"/>
        <v>no</v>
      </c>
      <c r="S292" s="29" t="str">
        <f t="shared" si="24"/>
        <v>I think the quality of care we receive at this health facility is very high.</v>
      </c>
      <c r="T292" s="29" t="str">
        <f t="shared" si="25"/>
        <v>Ndinofunga kuti rubatsiro rwatinowana panzvimbo yekurapirwa iyi nderwemhando yepamusoro soro.</v>
      </c>
      <c r="U292" s="31" t="str">
        <f>IF(COUNTIFS(adapt!J:J,"yes",adapt!A:A,A292)&gt;1,"problem",IF(COUNTIFS(adapt!J:J,"yes",adapt!A:A,A292)=0,"","ok"))</f>
        <v>ok</v>
      </c>
    </row>
    <row r="293" spans="1:21" ht="28">
      <c r="A293" s="26" t="str">
        <f t="shared" si="28"/>
        <v>HS2</v>
      </c>
      <c r="B293" s="32" t="s">
        <v>945</v>
      </c>
      <c r="C293" s="32" t="s">
        <v>2294</v>
      </c>
      <c r="D293" s="32" t="s">
        <v>194</v>
      </c>
      <c r="E293" s="32" t="s">
        <v>946</v>
      </c>
      <c r="F293" s="32">
        <v>77</v>
      </c>
      <c r="G293" s="12">
        <v>2</v>
      </c>
      <c r="H293" s="32" t="s">
        <v>200</v>
      </c>
      <c r="I293" s="32" t="s">
        <v>557</v>
      </c>
      <c r="J293" s="32" t="s">
        <v>557</v>
      </c>
      <c r="K293" s="32"/>
      <c r="L293" s="32"/>
      <c r="M293" s="32">
        <v>1</v>
      </c>
      <c r="N293" s="32"/>
      <c r="O293" s="20">
        <f t="array" ref="O293">IF(ISBLANK(B293),"",INDEX(adapt!E$2:E$1000,MATCH(A293,IF(adapt!J$2:J$1000="yes",adapt!A$2:A$1000),0)))</f>
        <v>0</v>
      </c>
      <c r="P293" s="20">
        <f t="array" ref="P293">IF(ISBLANK(B293),"",INDEX(adapt!F$2:F$1000,MATCH(A293,IF(adapt!J$2:J$1000="yes",adapt!A$2:A$1000),0)))</f>
        <v>0</v>
      </c>
      <c r="Q293" s="30" t="str">
        <f t="shared" si="26"/>
        <v>no</v>
      </c>
      <c r="R293" s="30" t="str">
        <f t="shared" si="27"/>
        <v>no</v>
      </c>
      <c r="S293" s="29" t="str">
        <f t="shared" si="24"/>
        <v>The staff who work at this facility respect me and treat me well.</v>
      </c>
      <c r="T293" s="29" t="str">
        <f t="shared" si="25"/>
        <v>Vashandi vanoshanda panzvimbo iyi vanondiremekedza uye vanondibata zvakanaka.</v>
      </c>
      <c r="U293" s="31" t="str">
        <f>IF(COUNTIFS(adapt!J:J,"yes",adapt!A:A,A293)&gt;1,"problem",IF(COUNTIFS(adapt!J:J,"yes",adapt!A:A,A293)=0,"","ok"))</f>
        <v>ok</v>
      </c>
    </row>
    <row r="294" spans="1:21" ht="28">
      <c r="A294" s="26" t="str">
        <f t="shared" si="28"/>
        <v>HS3</v>
      </c>
      <c r="B294" s="32" t="s">
        <v>947</v>
      </c>
      <c r="C294" s="32" t="s">
        <v>1997</v>
      </c>
      <c r="D294" s="32" t="s">
        <v>194</v>
      </c>
      <c r="E294" s="32" t="s">
        <v>948</v>
      </c>
      <c r="F294" s="32">
        <v>55</v>
      </c>
      <c r="G294" s="12">
        <v>3</v>
      </c>
      <c r="H294" s="32" t="s">
        <v>200</v>
      </c>
      <c r="I294" s="32" t="s">
        <v>557</v>
      </c>
      <c r="J294" s="32" t="s">
        <v>557</v>
      </c>
      <c r="K294" s="32"/>
      <c r="L294" s="32"/>
      <c r="M294" s="32">
        <v>1</v>
      </c>
      <c r="N294" s="32"/>
      <c r="O294" s="20">
        <f t="array" ref="O294">IF(ISBLANK(B294),"",INDEX(adapt!E$2:E$1000,MATCH(A294,IF(adapt!J$2:J$1000="yes",adapt!A$2:A$1000),0)))</f>
        <v>0</v>
      </c>
      <c r="P294" s="20">
        <f t="array" ref="P294">IF(ISBLANK(B294),"",INDEX(adapt!F$2:F$1000,MATCH(A294,IF(adapt!J$2:J$1000="yes",adapt!A$2:A$1000),0)))</f>
        <v>0</v>
      </c>
      <c r="Q294" s="30" t="str">
        <f t="shared" si="26"/>
        <v>no</v>
      </c>
      <c r="R294" s="30" t="str">
        <f t="shared" si="27"/>
        <v>no</v>
      </c>
      <c r="S294" s="29" t="str">
        <f t="shared" si="24"/>
        <v>This facility provides very comprehensive treatment for individuals with HIV.</v>
      </c>
      <c r="T294" s="29" t="str">
        <f t="shared" si="25"/>
        <v>Nzvimbo yekurapirwa iyi inonyatsorapa vanhu vane HIV.</v>
      </c>
      <c r="U294" s="31" t="str">
        <f>IF(COUNTIFS(adapt!J:J,"yes",adapt!A:A,A294)&gt;1,"problem",IF(COUNTIFS(adapt!J:J,"yes",adapt!A:A,A294)=0,"","ok"))</f>
        <v>ok</v>
      </c>
    </row>
    <row r="295" spans="1:21" ht="28">
      <c r="A295" s="26" t="str">
        <f t="shared" si="28"/>
        <v>HS4</v>
      </c>
      <c r="B295" s="32" t="s">
        <v>949</v>
      </c>
      <c r="C295" s="32" t="s">
        <v>1998</v>
      </c>
      <c r="D295" s="32" t="s">
        <v>194</v>
      </c>
      <c r="E295" s="32" t="s">
        <v>943</v>
      </c>
      <c r="F295" s="32">
        <v>38</v>
      </c>
      <c r="G295" s="12">
        <v>4</v>
      </c>
      <c r="H295" s="32" t="s">
        <v>200</v>
      </c>
      <c r="I295" s="32" t="s">
        <v>557</v>
      </c>
      <c r="J295" s="32" t="s">
        <v>557</v>
      </c>
      <c r="K295" s="32"/>
      <c r="L295" s="32"/>
      <c r="M295" s="32">
        <v>1</v>
      </c>
      <c r="N295" s="32"/>
      <c r="O295" s="20">
        <f t="array" ref="O295">IF(ISBLANK(B295),"",INDEX(adapt!E$2:E$1000,MATCH(A295,IF(adapt!J$2:J$1000="yes",adapt!A$2:A$1000),0)))</f>
        <v>0</v>
      </c>
      <c r="P295" s="20">
        <f t="array" ref="P295">IF(ISBLANK(B295),"",INDEX(adapt!F$2:F$1000,MATCH(A295,IF(adapt!J$2:J$1000="yes",adapt!A$2:A$1000),0)))</f>
        <v>0</v>
      </c>
      <c r="Q295" s="30" t="str">
        <f t="shared" si="26"/>
        <v>no</v>
      </c>
      <c r="R295" s="30" t="str">
        <f t="shared" si="27"/>
        <v>no</v>
      </c>
      <c r="S295" s="29" t="str">
        <f t="shared" si="24"/>
        <v>I would recommend this facility to a friend.</v>
      </c>
      <c r="T295" s="29" t="str">
        <f t="shared" si="25"/>
        <v>Ndingakurudzire nzvimbo iyi kushamwari.</v>
      </c>
      <c r="U295" s="31" t="str">
        <f>IF(COUNTIFS(adapt!J:J,"yes",adapt!A:A,A295)&gt;1,"problem",IF(COUNTIFS(adapt!J:J,"yes",adapt!A:A,A295)=0,"","ok"))</f>
        <v>ok</v>
      </c>
    </row>
    <row r="296" spans="1:21" ht="56">
      <c r="A296" s="26" t="str">
        <f t="shared" si="28"/>
        <v>HS5</v>
      </c>
      <c r="B296" s="32" t="s">
        <v>950</v>
      </c>
      <c r="C296" s="32" t="s">
        <v>1999</v>
      </c>
      <c r="D296" s="32" t="s">
        <v>194</v>
      </c>
      <c r="E296" s="32" t="s">
        <v>951</v>
      </c>
      <c r="F296" s="32">
        <v>38</v>
      </c>
      <c r="G296" s="12">
        <v>5</v>
      </c>
      <c r="H296" s="32" t="s">
        <v>200</v>
      </c>
      <c r="I296" s="32" t="s">
        <v>557</v>
      </c>
      <c r="J296" s="32" t="s">
        <v>557</v>
      </c>
      <c r="K296" s="32"/>
      <c r="L296" s="32"/>
      <c r="M296" s="32">
        <v>1</v>
      </c>
      <c r="N296" s="32"/>
      <c r="O296" s="20" t="str">
        <f t="array" ref="O296">IF(ISBLANK(B296),"",INDEX(adapt!E$2:E$1000,MATCH(A296,IF(adapt!J$2:J$1000="yes",adapt!A$2:A$1000),0)))</f>
        <v>If I wanted help talking with my child about [his/her] status, I'm certain I could get help from someone at this facility.</v>
      </c>
      <c r="P296" s="20" t="str">
        <f t="array" ref="P296">IF(ISBLANK(B296),"",INDEX(adapt!F$2:F$1000,MATCH(A296,IF(adapt!J$2:J$1000="yes",adapt!A$2:A$1000),0)))</f>
        <v>Kana ndichida rubatsiro rwekutaura nemwana wangu maererano nepaamire, ndinonyatsoziva kuti ndingawane rubatsiro kubva kune mumwe munhu wepanzvimbo iyi.</v>
      </c>
      <c r="Q296" s="30" t="str">
        <f t="shared" si="26"/>
        <v>yes</v>
      </c>
      <c r="R296" s="30" t="str">
        <f t="shared" si="27"/>
        <v>yes</v>
      </c>
      <c r="S296" s="29" t="str">
        <f t="shared" si="24"/>
        <v>If I wanted help talking with my child about [his/her] status, I'm certain I could get help from someone at this facility.</v>
      </c>
      <c r="T296" s="29" t="str">
        <f t="shared" si="25"/>
        <v>Kana ndichida rubatsiro rwekutaura nemwana wangu maererano nepaamire, ndinonyatsoziva kuti ndingawane rubatsiro kubva kune mumwe munhu wepanzvimbo iyi.</v>
      </c>
      <c r="U296" s="31" t="str">
        <f>IF(COUNTIFS(adapt!J:J,"yes",adapt!A:A,A296)&gt;1,"problem",IF(COUNTIFS(adapt!J:J,"yes",adapt!A:A,A296)=0,"","ok"))</f>
        <v>ok</v>
      </c>
    </row>
    <row r="297" spans="1:21" ht="42">
      <c r="A297" s="26" t="str">
        <f t="shared" si="28"/>
        <v>HS6</v>
      </c>
      <c r="B297" s="32" t="s">
        <v>952</v>
      </c>
      <c r="C297" s="32" t="s">
        <v>2000</v>
      </c>
      <c r="D297" s="32" t="s">
        <v>194</v>
      </c>
      <c r="E297" s="32" t="s">
        <v>951</v>
      </c>
      <c r="F297" s="32">
        <v>80</v>
      </c>
      <c r="G297" s="12">
        <v>6</v>
      </c>
      <c r="H297" s="32" t="s">
        <v>200</v>
      </c>
      <c r="I297" s="32" t="s">
        <v>557</v>
      </c>
      <c r="J297" s="32" t="s">
        <v>557</v>
      </c>
      <c r="K297" s="32"/>
      <c r="L297" s="32"/>
      <c r="M297" s="32">
        <v>1</v>
      </c>
      <c r="N297" s="32"/>
      <c r="O297" s="20" t="str">
        <f t="array" ref="O297">IF(ISBLANK(B297),"",INDEX(adapt!E$2:E$1000,MATCH(A297,IF(adapt!J$2:J$1000="yes",adapt!A$2:A$1000),0)))</f>
        <v>I am certain that the staff at this facility would respect my decision to tell my child about [his/her] status or to keep it a secret.</v>
      </c>
      <c r="P297" s="20" t="str">
        <f t="array" ref="P297">IF(ISBLANK(B297),"",INDEX(adapt!F$2:F$1000,MATCH(A297,IF(adapt!J$2:J$1000="yes",adapt!A$2:A$1000),0)))</f>
        <v>Ndinonyatsoziva kuti vashandi veutano vepanzvimbo iyi vangaremekedze sarudzo yangu yekuudza kana kuvanzira mwana paamire.</v>
      </c>
      <c r="Q297" s="30" t="str">
        <f t="shared" si="26"/>
        <v>yes</v>
      </c>
      <c r="R297" s="30" t="str">
        <f t="shared" si="27"/>
        <v>yes</v>
      </c>
      <c r="S297" s="29" t="str">
        <f t="shared" si="24"/>
        <v>I am certain that the staff at this facility would respect my decision to tell my child about [his/her] status or to keep it a secret.</v>
      </c>
      <c r="T297" s="29" t="str">
        <f t="shared" si="25"/>
        <v>Ndinonyatsoziva kuti vashandi veutano vepanzvimbo iyi vangaremekedze sarudzo yangu yekuudza kana kuvanzira mwana paamire.</v>
      </c>
      <c r="U297" s="31" t="str">
        <f>IF(COUNTIFS(adapt!J:J,"yes",adapt!A:A,A297)&gt;1,"problem",IF(COUNTIFS(adapt!J:J,"yes",adapt!A:A,A297)=0,"","ok"))</f>
        <v>ok</v>
      </c>
    </row>
    <row r="298" spans="1:21" ht="70">
      <c r="A298" s="26" t="str">
        <f t="shared" si="28"/>
        <v>SDQP0410_1</v>
      </c>
      <c r="B298" s="32" t="s">
        <v>953</v>
      </c>
      <c r="C298" s="32" t="s">
        <v>2295</v>
      </c>
      <c r="D298" s="32" t="s">
        <v>180</v>
      </c>
      <c r="E298" s="32"/>
      <c r="F298" s="32"/>
      <c r="G298" s="12" t="s">
        <v>901</v>
      </c>
      <c r="H298" s="32"/>
      <c r="I298" s="32"/>
      <c r="J298" s="32"/>
      <c r="K298" s="32"/>
      <c r="L298" s="32"/>
      <c r="M298" s="32">
        <v>1</v>
      </c>
      <c r="N298" s="32" t="s">
        <v>815</v>
      </c>
      <c r="O298" s="20">
        <f t="array" ref="O298">IF(ISBLANK(B298),"",INDEX(adapt!E$2:E$1000,MATCH(A298,IF(adapt!J$2:J$1000="yes",adapt!A$2:A$1000),0)))</f>
        <v>0</v>
      </c>
      <c r="P298" s="20" t="str">
        <f t="array" ref="P298">IF(ISBLANK(B298),"",INDEX(adapt!F$2:F$1000,MATCH(A298,IF(adapt!J$2:J$1000="yes",adapt!A$2:A$1000),0)))</f>
        <v>Pamibvunzo inotevera, fungai nezvemaitiro emwana wenyu mumwedzi mitanhatu yadarika. Ndapota ndiudzeiwo kana zvinhu zvandichataura zvisiri zvechokwadi, zviri zvechokwadiwo kana kuti zviri zvechokwadi chose pamusoro pemwana wenyu.</v>
      </c>
      <c r="Q298" s="30" t="str">
        <f t="shared" si="26"/>
        <v>no</v>
      </c>
      <c r="R298" s="30" t="str">
        <f t="shared" si="27"/>
        <v>yes</v>
      </c>
      <c r="S298" s="29" t="str">
        <f t="shared" si="24"/>
        <v>For the next questions, think about your child's behavior over the past 6 months. Tell me if the thing I describe is not true, somewhat true, or certainly true about your child.</v>
      </c>
      <c r="T298" s="29" t="str">
        <f t="shared" si="25"/>
        <v>Pamibvunzo inotevera, fungai nezvemaitiro emwana wenyu mumwedzi mitanhatu yadarika. Ndapota ndiudzeiwo kana zvinhu zvandichataura zvisiri zvechokwadi, zviri zvechokwadiwo kana kuti zviri zvechokwadi chose pamusoro pemwana wenyu.</v>
      </c>
      <c r="U298" s="31" t="str">
        <f>IF(COUNTIFS(adapt!J:J,"yes",adapt!A:A,A298)&gt;1,"problem",IF(COUNTIFS(adapt!J:J,"yes",adapt!A:A,A298)=0,"","ok"))</f>
        <v>ok</v>
      </c>
    </row>
    <row r="299" spans="1:21" ht="14">
      <c r="A299" s="26" t="str">
        <f t="shared" si="28"/>
        <v>SDQP04101</v>
      </c>
      <c r="B299" s="32" t="s">
        <v>954</v>
      </c>
      <c r="C299" s="32" t="s">
        <v>2001</v>
      </c>
      <c r="D299" s="32" t="s">
        <v>180</v>
      </c>
      <c r="E299" s="32" t="s">
        <v>955</v>
      </c>
      <c r="F299" s="32">
        <v>7</v>
      </c>
      <c r="G299" s="12">
        <v>1</v>
      </c>
      <c r="H299" s="32" t="s">
        <v>214</v>
      </c>
      <c r="I299" s="32" t="s">
        <v>557</v>
      </c>
      <c r="J299" s="32" t="s">
        <v>557</v>
      </c>
      <c r="K299" s="32" t="s">
        <v>956</v>
      </c>
      <c r="L299" s="32"/>
      <c r="M299" s="32">
        <v>1</v>
      </c>
      <c r="N299" s="32"/>
      <c r="O299" s="20" t="str">
        <f t="array" ref="O299">IF(ISBLANK(B299),"",INDEX(adapt!E$2:E$1000,MATCH(A299,IF(adapt!J$2:J$1000="yes",adapt!A$2:A$1000),0)))</f>
        <v>Considerate of how other people feel</v>
      </c>
      <c r="P299" s="20" t="str">
        <f t="array" ref="P299">IF(ISBLANK(B299),"",INDEX(adapt!F$2:F$1000,MATCH(A299,IF(adapt!J$2:J$1000="yes",adapt!A$2:A$1000),0)))</f>
        <v>Ane hany'a nekuti vamwe vanhu vanonzwa sei</v>
      </c>
      <c r="Q299" s="30" t="str">
        <f t="shared" si="26"/>
        <v>yes</v>
      </c>
      <c r="R299" s="30" t="str">
        <f t="shared" si="27"/>
        <v>yes</v>
      </c>
      <c r="S299" s="29" t="str">
        <f t="shared" si="24"/>
        <v>Considerate of how other people feel</v>
      </c>
      <c r="T299" s="29" t="str">
        <f t="shared" si="25"/>
        <v>Ane hany'a nekuti vamwe vanhu vanonzwa sei</v>
      </c>
      <c r="U299" s="31" t="str">
        <f>IF(COUNTIFS(adapt!J:J,"yes",adapt!A:A,A299)&gt;1,"problem",IF(COUNTIFS(adapt!J:J,"yes",adapt!A:A,A299)=0,"","ok"))</f>
        <v>ok</v>
      </c>
    </row>
    <row r="300" spans="1:21" ht="28">
      <c r="A300" s="26" t="str">
        <f t="shared" si="28"/>
        <v>SDQP04102</v>
      </c>
      <c r="B300" s="32" t="s">
        <v>957</v>
      </c>
      <c r="C300" s="32" t="s">
        <v>2296</v>
      </c>
      <c r="D300" s="32" t="s">
        <v>180</v>
      </c>
      <c r="E300" s="32" t="s">
        <v>955</v>
      </c>
      <c r="F300" s="32">
        <v>7</v>
      </c>
      <c r="G300" s="12">
        <v>2</v>
      </c>
      <c r="H300" s="32" t="s">
        <v>214</v>
      </c>
      <c r="I300" s="32" t="s">
        <v>557</v>
      </c>
      <c r="J300" s="32" t="s">
        <v>557</v>
      </c>
      <c r="K300" s="32" t="s">
        <v>958</v>
      </c>
      <c r="L300" s="32"/>
      <c r="M300" s="32">
        <v>1</v>
      </c>
      <c r="N300" s="32"/>
      <c r="O300" s="20">
        <f t="array" ref="O300">IF(ISBLANK(B300),"",INDEX(adapt!E$2:E$1000,MATCH(A300,IF(adapt!J$2:J$1000="yes",adapt!A$2:A$1000),0)))</f>
        <v>0</v>
      </c>
      <c r="P300" s="20">
        <f t="array" ref="P300">IF(ISBLANK(B300),"",INDEX(adapt!F$2:F$1000,MATCH(A300,IF(adapt!J$2:J$1000="yes",adapt!A$2:A$1000),0)))</f>
        <v>0</v>
      </c>
      <c r="Q300" s="30" t="str">
        <f t="shared" si="26"/>
        <v>no</v>
      </c>
      <c r="R300" s="30" t="str">
        <f t="shared" si="27"/>
        <v>no</v>
      </c>
      <c r="S300" s="29" t="str">
        <f t="shared" si="24"/>
        <v>Restless, overactive, cannot stay still for long</v>
      </c>
      <c r="T300" s="29" t="str">
        <f t="shared" si="25"/>
        <v>Kusagadzikana, kuva nesimba rakawandisa, kusagarisika kwenguva yakareba</v>
      </c>
      <c r="U300" s="31" t="str">
        <f>IF(COUNTIFS(adapt!J:J,"yes",adapt!A:A,A300)&gt;1,"problem",IF(COUNTIFS(adapt!J:J,"yes",adapt!A:A,A300)=0,"","ok"))</f>
        <v>ok</v>
      </c>
    </row>
    <row r="301" spans="1:21" ht="28">
      <c r="A301" s="26" t="str">
        <f t="shared" si="28"/>
        <v>SDQP04103</v>
      </c>
      <c r="B301" s="32" t="s">
        <v>959</v>
      </c>
      <c r="C301" s="32" t="s">
        <v>2002</v>
      </c>
      <c r="D301" s="32" t="s">
        <v>180</v>
      </c>
      <c r="E301" s="32" t="s">
        <v>955</v>
      </c>
      <c r="F301" s="32">
        <v>7</v>
      </c>
      <c r="G301" s="12">
        <v>3</v>
      </c>
      <c r="H301" s="32" t="s">
        <v>214</v>
      </c>
      <c r="I301" s="32" t="s">
        <v>557</v>
      </c>
      <c r="J301" s="32" t="s">
        <v>557</v>
      </c>
      <c r="K301" s="32" t="s">
        <v>960</v>
      </c>
      <c r="L301" s="32"/>
      <c r="M301" s="32">
        <v>1</v>
      </c>
      <c r="N301" s="32"/>
      <c r="O301" s="20">
        <f t="array" ref="O301">IF(ISBLANK(B301),"",INDEX(adapt!E$2:E$1000,MATCH(A301,IF(adapt!J$2:J$1000="yes",adapt!A$2:A$1000),0)))</f>
        <v>0</v>
      </c>
      <c r="P301" s="20">
        <f t="array" ref="P301">IF(ISBLANK(B301),"",INDEX(adapt!F$2:F$1000,MATCH(A301,IF(adapt!J$2:J$1000="yes",adapt!A$2:A$1000),0)))</f>
        <v>0</v>
      </c>
      <c r="Q301" s="30" t="str">
        <f t="shared" si="26"/>
        <v>no</v>
      </c>
      <c r="R301" s="30" t="str">
        <f t="shared" si="27"/>
        <v>no</v>
      </c>
      <c r="S301" s="29" t="str">
        <f t="shared" si="24"/>
        <v>Often complains of headaches, stomach-aches or sickness</v>
      </c>
      <c r="T301" s="29" t="str">
        <f t="shared" si="25"/>
        <v>Anowanzochema chema nemusoro, mudumbu kana urwere</v>
      </c>
      <c r="U301" s="31" t="str">
        <f>IF(COUNTIFS(adapt!J:J,"yes",adapt!A:A,A301)&gt;1,"problem",IF(COUNTIFS(adapt!J:J,"yes",adapt!A:A,A301)=0,"","ok"))</f>
        <v>ok</v>
      </c>
    </row>
    <row r="302" spans="1:21" ht="28">
      <c r="A302" s="26" t="str">
        <f t="shared" si="28"/>
        <v>SDQP04104</v>
      </c>
      <c r="B302" s="32" t="s">
        <v>961</v>
      </c>
      <c r="C302" s="32" t="s">
        <v>2003</v>
      </c>
      <c r="D302" s="32" t="s">
        <v>180</v>
      </c>
      <c r="E302" s="32" t="s">
        <v>955</v>
      </c>
      <c r="F302" s="32">
        <v>7</v>
      </c>
      <c r="G302" s="12">
        <v>4</v>
      </c>
      <c r="H302" s="32" t="s">
        <v>214</v>
      </c>
      <c r="I302" s="32" t="s">
        <v>557</v>
      </c>
      <c r="J302" s="32" t="s">
        <v>557</v>
      </c>
      <c r="K302" s="32" t="s">
        <v>956</v>
      </c>
      <c r="L302" s="32"/>
      <c r="M302" s="32">
        <v>1</v>
      </c>
      <c r="N302" s="32"/>
      <c r="O302" s="20">
        <f t="array" ref="O302">IF(ISBLANK(B302),"",INDEX(adapt!E$2:E$1000,MATCH(A302,IF(adapt!J$2:J$1000="yes",adapt!A$2:A$1000),0)))</f>
        <v>0</v>
      </c>
      <c r="P302" s="20">
        <f t="array" ref="P302">IF(ISBLANK(B302),"",INDEX(adapt!F$2:F$1000,MATCH(A302,IF(adapt!J$2:J$1000="yes",adapt!A$2:A$1000),0)))</f>
        <v>0</v>
      </c>
      <c r="Q302" s="30" t="str">
        <f t="shared" si="26"/>
        <v>no</v>
      </c>
      <c r="R302" s="30" t="str">
        <f t="shared" si="27"/>
        <v>no</v>
      </c>
      <c r="S302" s="29" t="str">
        <f t="shared" si="24"/>
        <v>Shares readily with other children, for example toys, treats, pencils</v>
      </c>
      <c r="T302" s="29" t="str">
        <f t="shared" si="25"/>
        <v>Anogoverana nyore nevamwe vana, semuenzaniso zvinhu zvekutambisa, zvekudya kana mapenzura</v>
      </c>
      <c r="U302" s="31" t="str">
        <f>IF(COUNTIFS(adapt!J:J,"yes",adapt!A:A,A302)&gt;1,"problem",IF(COUNTIFS(adapt!J:J,"yes",adapt!A:A,A302)=0,"","ok"))</f>
        <v>ok</v>
      </c>
    </row>
    <row r="303" spans="1:21" ht="14">
      <c r="A303" s="26" t="str">
        <f t="shared" si="28"/>
        <v>SDQP04105</v>
      </c>
      <c r="B303" s="32" t="s">
        <v>962</v>
      </c>
      <c r="C303" s="32" t="s">
        <v>2297</v>
      </c>
      <c r="D303" s="32" t="s">
        <v>180</v>
      </c>
      <c r="E303" s="32" t="s">
        <v>955</v>
      </c>
      <c r="F303" s="32">
        <v>7</v>
      </c>
      <c r="G303" s="12">
        <v>5</v>
      </c>
      <c r="H303" s="32" t="s">
        <v>214</v>
      </c>
      <c r="I303" s="32" t="s">
        <v>557</v>
      </c>
      <c r="J303" s="32" t="s">
        <v>557</v>
      </c>
      <c r="K303" s="32" t="s">
        <v>963</v>
      </c>
      <c r="L303" s="32"/>
      <c r="M303" s="32">
        <v>1</v>
      </c>
      <c r="N303" s="32"/>
      <c r="O303" s="20">
        <f t="array" ref="O303">IF(ISBLANK(B303),"",INDEX(adapt!E$2:E$1000,MATCH(A303,IF(adapt!J$2:J$1000="yes",adapt!A$2:A$1000),0)))</f>
        <v>0</v>
      </c>
      <c r="P303" s="20">
        <f t="array" ref="P303">IF(ISBLANK(B303),"",INDEX(adapt!F$2:F$1000,MATCH(A303,IF(adapt!J$2:J$1000="yes",adapt!A$2:A$1000),0)))</f>
        <v>0</v>
      </c>
      <c r="Q303" s="30" t="str">
        <f t="shared" si="26"/>
        <v>no</v>
      </c>
      <c r="R303" s="30" t="str">
        <f t="shared" si="27"/>
        <v>no</v>
      </c>
      <c r="S303" s="29" t="str">
        <f t="shared" si="24"/>
        <v>Often loses temper</v>
      </c>
      <c r="T303" s="29" t="str">
        <f t="shared" si="25"/>
        <v>Anowanzoshatirwa nguva zhinji</v>
      </c>
      <c r="U303" s="31" t="str">
        <f>IF(COUNTIFS(adapt!J:J,"yes",adapt!A:A,A303)&gt;1,"problem",IF(COUNTIFS(adapt!J:J,"yes",adapt!A:A,A303)=0,"","ok"))</f>
        <v>ok</v>
      </c>
    </row>
    <row r="304" spans="1:21" ht="14">
      <c r="A304" s="26" t="str">
        <f t="shared" si="28"/>
        <v>SDQP04106</v>
      </c>
      <c r="B304" s="32" t="s">
        <v>964</v>
      </c>
      <c r="C304" s="32" t="s">
        <v>2004</v>
      </c>
      <c r="D304" s="32" t="s">
        <v>180</v>
      </c>
      <c r="E304" s="32" t="s">
        <v>955</v>
      </c>
      <c r="F304" s="32">
        <v>7</v>
      </c>
      <c r="G304" s="12">
        <v>6</v>
      </c>
      <c r="H304" s="32" t="s">
        <v>214</v>
      </c>
      <c r="I304" s="32" t="s">
        <v>557</v>
      </c>
      <c r="J304" s="32" t="s">
        <v>557</v>
      </c>
      <c r="K304" s="32" t="s">
        <v>965</v>
      </c>
      <c r="L304" s="32"/>
      <c r="M304" s="32">
        <v>1</v>
      </c>
      <c r="N304" s="32"/>
      <c r="O304" s="20">
        <f t="array" ref="O304">IF(ISBLANK(B304),"",INDEX(adapt!E$2:E$1000,MATCH(A304,IF(adapt!J$2:J$1000="yes",adapt!A$2:A$1000),0)))</f>
        <v>0</v>
      </c>
      <c r="P304" s="20">
        <f t="array" ref="P304">IF(ISBLANK(B304),"",INDEX(adapt!F$2:F$1000,MATCH(A304,IF(adapt!J$2:J$1000="yes",adapt!A$2:A$1000),0)))</f>
        <v>0</v>
      </c>
      <c r="Q304" s="30" t="str">
        <f t="shared" si="26"/>
        <v>no</v>
      </c>
      <c r="R304" s="30" t="str">
        <f t="shared" si="27"/>
        <v>no</v>
      </c>
      <c r="S304" s="29" t="str">
        <f t="shared" si="24"/>
        <v>Rather solitary, prefers to play alone</v>
      </c>
      <c r="T304" s="29" t="str">
        <f t="shared" si="25"/>
        <v>Haadi kusangana nevamwe, anosarudza kutamba ega</v>
      </c>
      <c r="U304" s="31" t="str">
        <f>IF(COUNTIFS(adapt!J:J,"yes",adapt!A:A,A304)&gt;1,"problem",IF(COUNTIFS(adapt!J:J,"yes",adapt!A:A,A304)=0,"","ok"))</f>
        <v>ok</v>
      </c>
    </row>
    <row r="305" spans="1:21" ht="28">
      <c r="A305" s="26" t="str">
        <f t="shared" si="28"/>
        <v>SDQP04107</v>
      </c>
      <c r="B305" s="32" t="s">
        <v>966</v>
      </c>
      <c r="C305" s="32" t="s">
        <v>2005</v>
      </c>
      <c r="D305" s="32" t="s">
        <v>180</v>
      </c>
      <c r="E305" s="32" t="s">
        <v>955</v>
      </c>
      <c r="F305" s="32">
        <v>7</v>
      </c>
      <c r="G305" s="12">
        <v>7</v>
      </c>
      <c r="H305" s="32" t="s">
        <v>214</v>
      </c>
      <c r="I305" s="32" t="s">
        <v>557</v>
      </c>
      <c r="J305" s="32" t="s">
        <v>557</v>
      </c>
      <c r="K305" s="32" t="s">
        <v>963</v>
      </c>
      <c r="L305" s="32" t="s">
        <v>766</v>
      </c>
      <c r="M305" s="32">
        <v>1</v>
      </c>
      <c r="N305" s="32"/>
      <c r="O305" s="20">
        <f t="array" ref="O305">IF(ISBLANK(B305),"",INDEX(adapt!E$2:E$1000,MATCH(A305,IF(adapt!J$2:J$1000="yes",adapt!A$2:A$1000),0)))</f>
        <v>0</v>
      </c>
      <c r="P305" s="20">
        <f t="array" ref="P305">IF(ISBLANK(B305),"",INDEX(adapt!F$2:F$1000,MATCH(A305,IF(adapt!J$2:J$1000="yes",adapt!A$2:A$1000),0)))</f>
        <v>0</v>
      </c>
      <c r="Q305" s="30" t="str">
        <f t="shared" si="26"/>
        <v>no</v>
      </c>
      <c r="R305" s="30" t="str">
        <f t="shared" si="27"/>
        <v>no</v>
      </c>
      <c r="S305" s="29" t="str">
        <f t="shared" si="24"/>
        <v>Generally well behaved, usually does what adults request</v>
      </c>
      <c r="T305" s="29" t="str">
        <f t="shared" si="25"/>
        <v>Ane hunhu hwakanaka, anowanzoita zvaanenge akumbirwa nevanhu vakuru</v>
      </c>
      <c r="U305" s="31" t="str">
        <f>IF(COUNTIFS(adapt!J:J,"yes",adapt!A:A,A305)&gt;1,"problem",IF(COUNTIFS(adapt!J:J,"yes",adapt!A:A,A305)=0,"","ok"))</f>
        <v>ok</v>
      </c>
    </row>
    <row r="306" spans="1:21" ht="28">
      <c r="A306" s="26" t="str">
        <f t="shared" si="28"/>
        <v>SDQP04108</v>
      </c>
      <c r="B306" s="32" t="s">
        <v>967</v>
      </c>
      <c r="C306" s="32" t="s">
        <v>2298</v>
      </c>
      <c r="D306" s="32" t="s">
        <v>180</v>
      </c>
      <c r="E306" s="32" t="s">
        <v>955</v>
      </c>
      <c r="F306" s="32">
        <v>7</v>
      </c>
      <c r="G306" s="12">
        <v>8</v>
      </c>
      <c r="H306" s="32" t="s">
        <v>214</v>
      </c>
      <c r="I306" s="32" t="s">
        <v>557</v>
      </c>
      <c r="J306" s="32" t="s">
        <v>557</v>
      </c>
      <c r="K306" s="32" t="s">
        <v>960</v>
      </c>
      <c r="L306" s="32"/>
      <c r="M306" s="32">
        <v>1</v>
      </c>
      <c r="N306" s="32"/>
      <c r="O306" s="20" t="str">
        <f t="array" ref="O306">IF(ISBLANK(B306),"",INDEX(adapt!E$2:E$1000,MATCH(A306,IF(adapt!J$2:J$1000="yes",adapt!A$2:A$1000),0)))</f>
        <v>Has many worries or often seems worried</v>
      </c>
      <c r="P306" s="20">
        <f t="array" ref="P306">IF(ISBLANK(B306),"",INDEX(adapt!F$2:F$1000,MATCH(A306,IF(adapt!J$2:J$1000="yes",adapt!A$2:A$1000),0)))</f>
        <v>0</v>
      </c>
      <c r="Q306" s="30" t="str">
        <f t="shared" si="26"/>
        <v>yes</v>
      </c>
      <c r="R306" s="30" t="str">
        <f t="shared" si="27"/>
        <v>no</v>
      </c>
      <c r="S306" s="29" t="str">
        <f t="shared" si="24"/>
        <v>Has many worries or often seems worried</v>
      </c>
      <c r="T306" s="29" t="str">
        <f t="shared" si="25"/>
        <v>Ane zvakawanda zvinomunetsa kana kuti anogara achiratidza kuti ane zviri kumunetsa</v>
      </c>
      <c r="U306" s="31" t="str">
        <f>IF(COUNTIFS(adapt!J:J,"yes",adapt!A:A,A306)&gt;1,"problem",IF(COUNTIFS(adapt!J:J,"yes",adapt!A:A,A306)=0,"","ok"))</f>
        <v>ok</v>
      </c>
    </row>
    <row r="307" spans="1:21" ht="28">
      <c r="A307" s="26" t="str">
        <f t="shared" si="28"/>
        <v>SDQP04109</v>
      </c>
      <c r="B307" s="32" t="s">
        <v>968</v>
      </c>
      <c r="C307" s="5" t="s">
        <v>2299</v>
      </c>
      <c r="D307" s="32" t="s">
        <v>180</v>
      </c>
      <c r="E307" s="32" t="s">
        <v>955</v>
      </c>
      <c r="F307" s="32">
        <v>7</v>
      </c>
      <c r="G307" s="12">
        <v>9</v>
      </c>
      <c r="H307" s="32" t="s">
        <v>214</v>
      </c>
      <c r="I307" s="32" t="s">
        <v>557</v>
      </c>
      <c r="J307" s="32" t="s">
        <v>557</v>
      </c>
      <c r="K307" s="32" t="s">
        <v>956</v>
      </c>
      <c r="L307" s="32"/>
      <c r="M307" s="32">
        <v>1</v>
      </c>
      <c r="N307" s="32"/>
      <c r="O307" s="20">
        <f t="array" ref="O307">IF(ISBLANK(B307),"",INDEX(adapt!E$2:E$1000,MATCH(A307,IF(adapt!J$2:J$1000="yes",adapt!A$2:A$1000),0)))</f>
        <v>0</v>
      </c>
      <c r="P307" s="20">
        <f t="array" ref="P307">IF(ISBLANK(B307),"",INDEX(adapt!F$2:F$1000,MATCH(A307,IF(adapt!J$2:J$1000="yes",adapt!A$2:A$1000),0)))</f>
        <v>0</v>
      </c>
      <c r="Q307" s="30" t="str">
        <f t="shared" si="26"/>
        <v>no</v>
      </c>
      <c r="R307" s="30" t="str">
        <f t="shared" si="27"/>
        <v>no</v>
      </c>
      <c r="S307" s="29" t="str">
        <f t="shared" si="24"/>
        <v>Helpful if someone is hurt, upset or feeling ill</v>
      </c>
      <c r="T307" s="29" t="str">
        <f t="shared" si="25"/>
        <v>Anobatsira kana mumwe munhu arwadziswa, agumburiswa kana kuti asinganzwe zvakanaka</v>
      </c>
      <c r="U307" s="31" t="str">
        <f>IF(COUNTIFS(adapt!J:J,"yes",adapt!A:A,A307)&gt;1,"problem",IF(COUNTIFS(adapt!J:J,"yes",adapt!A:A,A307)=0,"","ok"))</f>
        <v>ok</v>
      </c>
    </row>
    <row r="308" spans="1:21" ht="14">
      <c r="A308" s="26" t="str">
        <f t="shared" si="28"/>
        <v>SDQP041010</v>
      </c>
      <c r="B308" s="32" t="s">
        <v>969</v>
      </c>
      <c r="C308" s="32" t="s">
        <v>2300</v>
      </c>
      <c r="D308" s="32" t="s">
        <v>180</v>
      </c>
      <c r="E308" s="32" t="s">
        <v>955</v>
      </c>
      <c r="F308" s="32">
        <v>7</v>
      </c>
      <c r="G308" s="12">
        <v>10</v>
      </c>
      <c r="H308" s="32" t="s">
        <v>214</v>
      </c>
      <c r="I308" s="32" t="s">
        <v>557</v>
      </c>
      <c r="J308" s="32" t="s">
        <v>557</v>
      </c>
      <c r="K308" s="32" t="s">
        <v>958</v>
      </c>
      <c r="L308" s="32"/>
      <c r="M308" s="32">
        <v>1</v>
      </c>
      <c r="N308" s="32"/>
      <c r="O308" s="20">
        <f t="array" ref="O308">IF(ISBLANK(B308),"",INDEX(adapt!E$2:E$1000,MATCH(A308,IF(adapt!J$2:J$1000="yes",adapt!A$2:A$1000),0)))</f>
        <v>0</v>
      </c>
      <c r="P308" s="20">
        <f t="array" ref="P308">IF(ISBLANK(B308),"",INDEX(adapt!F$2:F$1000,MATCH(A308,IF(adapt!J$2:J$1000="yes",adapt!A$2:A$1000),0)))</f>
        <v>0</v>
      </c>
      <c r="Q308" s="30" t="str">
        <f t="shared" si="26"/>
        <v>no</v>
      </c>
      <c r="R308" s="30" t="str">
        <f t="shared" si="27"/>
        <v>no</v>
      </c>
      <c r="S308" s="29" t="str">
        <f t="shared" si="24"/>
        <v>Constantly fidgeting or squirming</v>
      </c>
      <c r="T308" s="29" t="str">
        <f t="shared" si="25"/>
        <v>Kusagarisika kana kusagadzikana nguva zhinji</v>
      </c>
      <c r="U308" s="31" t="str">
        <f>IF(COUNTIFS(adapt!J:J,"yes",adapt!A:A,A308)&gt;1,"problem",IF(COUNTIFS(adapt!J:J,"yes",adapt!A:A,A308)=0,"","ok"))</f>
        <v>ok</v>
      </c>
    </row>
    <row r="309" spans="1:21" ht="14">
      <c r="A309" s="26" t="str">
        <f t="shared" si="28"/>
        <v>SDQP041011</v>
      </c>
      <c r="B309" s="32" t="s">
        <v>970</v>
      </c>
      <c r="C309" s="32" t="s">
        <v>2301</v>
      </c>
      <c r="D309" s="32" t="s">
        <v>180</v>
      </c>
      <c r="E309" s="32" t="s">
        <v>955</v>
      </c>
      <c r="F309" s="32">
        <v>7</v>
      </c>
      <c r="G309" s="12">
        <v>11</v>
      </c>
      <c r="H309" s="32" t="s">
        <v>214</v>
      </c>
      <c r="I309" s="32" t="s">
        <v>557</v>
      </c>
      <c r="J309" s="32" t="s">
        <v>557</v>
      </c>
      <c r="K309" s="32" t="s">
        <v>965</v>
      </c>
      <c r="L309" s="32" t="s">
        <v>766</v>
      </c>
      <c r="M309" s="32">
        <v>1</v>
      </c>
      <c r="N309" s="32"/>
      <c r="O309" s="20">
        <f t="array" ref="O309">IF(ISBLANK(B309),"",INDEX(adapt!E$2:E$1000,MATCH(A309,IF(adapt!J$2:J$1000="yes",adapt!A$2:A$1000),0)))</f>
        <v>0</v>
      </c>
      <c r="P309" s="20">
        <f t="array" ref="P309">IF(ISBLANK(B309),"",INDEX(adapt!F$2:F$1000,MATCH(A309,IF(adapt!J$2:J$1000="yes",adapt!A$2:A$1000),0)))</f>
        <v>0</v>
      </c>
      <c r="Q309" s="30" t="str">
        <f t="shared" si="26"/>
        <v>no</v>
      </c>
      <c r="R309" s="30" t="str">
        <f t="shared" si="27"/>
        <v>no</v>
      </c>
      <c r="S309" s="29" t="str">
        <f t="shared" si="24"/>
        <v>Has at least one good friend</v>
      </c>
      <c r="T309" s="29" t="str">
        <f t="shared" si="25"/>
        <v>Ane shamwari yakanaka imwe chete zvayo</v>
      </c>
      <c r="U309" s="31" t="str">
        <f>IF(COUNTIFS(adapt!J:J,"yes",adapt!A:A,A309)&gt;1,"problem",IF(COUNTIFS(adapt!J:J,"yes",adapt!A:A,A309)=0,"","ok"))</f>
        <v>ok</v>
      </c>
    </row>
    <row r="310" spans="1:21" ht="14">
      <c r="A310" s="26" t="str">
        <f t="shared" si="28"/>
        <v>SDQP041012</v>
      </c>
      <c r="B310" s="32" t="s">
        <v>971</v>
      </c>
      <c r="C310" s="32" t="s">
        <v>2006</v>
      </c>
      <c r="D310" s="32" t="s">
        <v>180</v>
      </c>
      <c r="E310" s="32" t="s">
        <v>955</v>
      </c>
      <c r="F310" s="32">
        <v>7</v>
      </c>
      <c r="G310" s="12">
        <v>12</v>
      </c>
      <c r="H310" s="32" t="s">
        <v>214</v>
      </c>
      <c r="I310" s="32" t="s">
        <v>557</v>
      </c>
      <c r="J310" s="32" t="s">
        <v>557</v>
      </c>
      <c r="K310" s="32" t="s">
        <v>963</v>
      </c>
      <c r="L310" s="32"/>
      <c r="M310" s="32">
        <v>1</v>
      </c>
      <c r="N310" s="32"/>
      <c r="O310" s="20">
        <f t="array" ref="O310">IF(ISBLANK(B310),"",INDEX(adapt!E$2:E$1000,MATCH(A310,IF(adapt!J$2:J$1000="yes",adapt!A$2:A$1000),0)))</f>
        <v>0</v>
      </c>
      <c r="P310" s="20">
        <f t="array" ref="P310">IF(ISBLANK(B310),"",INDEX(adapt!F$2:F$1000,MATCH(A310,IF(adapt!J$2:J$1000="yes",adapt!A$2:A$1000),0)))</f>
        <v>0</v>
      </c>
      <c r="Q310" s="30" t="str">
        <f t="shared" si="26"/>
        <v>no</v>
      </c>
      <c r="R310" s="30" t="str">
        <f t="shared" si="27"/>
        <v>no</v>
      </c>
      <c r="S310" s="29" t="str">
        <f t="shared" si="24"/>
        <v>Often fights with other children or bullies them</v>
      </c>
      <c r="T310" s="29" t="str">
        <f t="shared" si="25"/>
        <v>Anowanzorwa nevamwe vana kana kuvashungurudza</v>
      </c>
      <c r="U310" s="31" t="str">
        <f>IF(COUNTIFS(adapt!J:J,"yes",adapt!A:A,A310)&gt;1,"problem",IF(COUNTIFS(adapt!J:J,"yes",adapt!A:A,A310)=0,"","ok"))</f>
        <v>ok</v>
      </c>
    </row>
    <row r="311" spans="1:21" ht="28">
      <c r="A311" s="26" t="str">
        <f t="shared" si="28"/>
        <v>SDQP041013</v>
      </c>
      <c r="B311" s="32" t="s">
        <v>972</v>
      </c>
      <c r="C311" s="32" t="s">
        <v>2302</v>
      </c>
      <c r="D311" s="32" t="s">
        <v>180</v>
      </c>
      <c r="E311" s="32" t="s">
        <v>955</v>
      </c>
      <c r="F311" s="32">
        <v>7</v>
      </c>
      <c r="G311" s="12">
        <v>13</v>
      </c>
      <c r="H311" s="32" t="s">
        <v>214</v>
      </c>
      <c r="I311" s="32" t="s">
        <v>557</v>
      </c>
      <c r="J311" s="32" t="s">
        <v>557</v>
      </c>
      <c r="K311" s="32" t="s">
        <v>960</v>
      </c>
      <c r="L311" s="32"/>
      <c r="M311" s="32">
        <v>1</v>
      </c>
      <c r="N311" s="32"/>
      <c r="O311" s="20">
        <f t="array" ref="O311">IF(ISBLANK(B311),"",INDEX(adapt!E$2:E$1000,MATCH(A311,IF(adapt!J$2:J$1000="yes",adapt!A$2:A$1000),0)))</f>
        <v>0</v>
      </c>
      <c r="P311" s="20">
        <f t="array" ref="P311">IF(ISBLANK(B311),"",INDEX(adapt!F$2:F$1000,MATCH(A311,IF(adapt!J$2:J$1000="yes",adapt!A$2:A$1000),0)))</f>
        <v>0</v>
      </c>
      <c r="Q311" s="30" t="str">
        <f t="shared" si="26"/>
        <v>no</v>
      </c>
      <c r="R311" s="30" t="str">
        <f t="shared" si="27"/>
        <v>no</v>
      </c>
      <c r="S311" s="29" t="str">
        <f t="shared" si="24"/>
        <v>Often unhappy, depressed or tearful</v>
      </c>
      <c r="T311" s="29" t="str">
        <f t="shared" si="25"/>
        <v>Anowanzogara akasuruvara, achifungisisa kana kunzwa kuda kuchema</v>
      </c>
      <c r="U311" s="31" t="str">
        <f>IF(COUNTIFS(adapt!J:J,"yes",adapt!A:A,A311)&gt;1,"problem",IF(COUNTIFS(adapt!J:J,"yes",adapt!A:A,A311)=0,"","ok"))</f>
        <v>ok</v>
      </c>
    </row>
    <row r="312" spans="1:21" ht="14">
      <c r="A312" s="26" t="str">
        <f t="shared" si="28"/>
        <v>SDQP041014</v>
      </c>
      <c r="B312" s="32" t="s">
        <v>973</v>
      </c>
      <c r="C312" s="32" t="s">
        <v>2007</v>
      </c>
      <c r="D312" s="32" t="s">
        <v>180</v>
      </c>
      <c r="E312" s="32" t="s">
        <v>955</v>
      </c>
      <c r="F312" s="32">
        <v>7</v>
      </c>
      <c r="G312" s="12">
        <v>14</v>
      </c>
      <c r="H312" s="32" t="s">
        <v>214</v>
      </c>
      <c r="I312" s="32" t="s">
        <v>557</v>
      </c>
      <c r="J312" s="32" t="s">
        <v>557</v>
      </c>
      <c r="K312" s="32" t="s">
        <v>965</v>
      </c>
      <c r="L312" s="32" t="s">
        <v>766</v>
      </c>
      <c r="M312" s="32">
        <v>1</v>
      </c>
      <c r="N312" s="32"/>
      <c r="O312" s="20">
        <f t="array" ref="O312">IF(ISBLANK(B312),"",INDEX(adapt!E$2:E$1000,MATCH(A312,IF(adapt!J$2:J$1000="yes",adapt!A$2:A$1000),0)))</f>
        <v>0</v>
      </c>
      <c r="P312" s="20">
        <f t="array" ref="P312">IF(ISBLANK(B312),"",INDEX(adapt!F$2:F$1000,MATCH(A312,IF(adapt!J$2:J$1000="yes",adapt!A$2:A$1000),0)))</f>
        <v>0</v>
      </c>
      <c r="Q312" s="30" t="str">
        <f t="shared" si="26"/>
        <v>no</v>
      </c>
      <c r="R312" s="30" t="str">
        <f t="shared" si="27"/>
        <v>no</v>
      </c>
      <c r="S312" s="29" t="str">
        <f t="shared" si="24"/>
        <v>Generally liked by other children</v>
      </c>
      <c r="T312" s="29" t="str">
        <f t="shared" si="25"/>
        <v>Anowanzofarirwa nevamwe vana</v>
      </c>
      <c r="U312" s="31" t="str">
        <f>IF(COUNTIFS(adapt!J:J,"yes",adapt!A:A,A312)&gt;1,"problem",IF(COUNTIFS(adapt!J:J,"yes",adapt!A:A,A312)=0,"","ok"))</f>
        <v>ok</v>
      </c>
    </row>
    <row r="313" spans="1:21" ht="28">
      <c r="A313" s="26" t="str">
        <f t="shared" si="28"/>
        <v>SDQP041015</v>
      </c>
      <c r="B313" s="32" t="s">
        <v>974</v>
      </c>
      <c r="C313" s="32" t="s">
        <v>2008</v>
      </c>
      <c r="D313" s="32" t="s">
        <v>180</v>
      </c>
      <c r="E313" s="32" t="s">
        <v>955</v>
      </c>
      <c r="F313" s="32">
        <v>7</v>
      </c>
      <c r="G313" s="12">
        <v>15</v>
      </c>
      <c r="H313" s="32" t="s">
        <v>214</v>
      </c>
      <c r="I313" s="32" t="s">
        <v>557</v>
      </c>
      <c r="J313" s="32" t="s">
        <v>557</v>
      </c>
      <c r="K313" s="32" t="s">
        <v>958</v>
      </c>
      <c r="L313" s="32"/>
      <c r="M313" s="32">
        <v>1</v>
      </c>
      <c r="N313" s="32"/>
      <c r="O313" s="20">
        <f t="array" ref="O313">IF(ISBLANK(B313),"",INDEX(adapt!E$2:E$1000,MATCH(A313,IF(adapt!J$2:J$1000="yes",adapt!A$2:A$1000),0)))</f>
        <v>0</v>
      </c>
      <c r="P313" s="20">
        <f t="array" ref="P313">IF(ISBLANK(B313),"",INDEX(adapt!F$2:F$1000,MATCH(A313,IF(adapt!J$2:J$1000="yes",adapt!A$2:A$1000),0)))</f>
        <v>0</v>
      </c>
      <c r="Q313" s="30" t="str">
        <f t="shared" si="26"/>
        <v>no</v>
      </c>
      <c r="R313" s="30" t="str">
        <f t="shared" si="27"/>
        <v>no</v>
      </c>
      <c r="S313" s="29" t="str">
        <f t="shared" si="24"/>
        <v>Easily distracted, concentration wanders</v>
      </c>
      <c r="T313" s="29" t="str">
        <f t="shared" si="25"/>
        <v>Anokurumidza kuvarairwa, pfungwa dzake hadzigare pamwe chete</v>
      </c>
      <c r="U313" s="31" t="str">
        <f>IF(COUNTIFS(adapt!J:J,"yes",adapt!A:A,A313)&gt;1,"problem",IF(COUNTIFS(adapt!J:J,"yes",adapt!A:A,A313)=0,"","ok"))</f>
        <v>ok</v>
      </c>
    </row>
    <row r="314" spans="1:21" ht="42">
      <c r="A314" s="26" t="str">
        <f t="shared" si="28"/>
        <v>SDQP041016</v>
      </c>
      <c r="B314" s="32" t="s">
        <v>975</v>
      </c>
      <c r="C314" s="32" t="s">
        <v>2303</v>
      </c>
      <c r="D314" s="32" t="s">
        <v>180</v>
      </c>
      <c r="E314" s="32" t="s">
        <v>955</v>
      </c>
      <c r="F314" s="32">
        <v>7</v>
      </c>
      <c r="G314" s="12">
        <v>16</v>
      </c>
      <c r="H314" s="32" t="s">
        <v>214</v>
      </c>
      <c r="I314" s="32" t="s">
        <v>557</v>
      </c>
      <c r="J314" s="32" t="s">
        <v>557</v>
      </c>
      <c r="K314" s="32" t="s">
        <v>960</v>
      </c>
      <c r="L314" s="32"/>
      <c r="M314" s="32">
        <v>1</v>
      </c>
      <c r="N314" s="32"/>
      <c r="O314" s="20">
        <f t="array" ref="O314">IF(ISBLANK(B314),"",INDEX(adapt!E$2:E$1000,MATCH(A314,IF(adapt!J$2:J$1000="yes",adapt!A$2:A$1000),0)))</f>
        <v>0</v>
      </c>
      <c r="P314" s="20" t="str">
        <f t="array" ref="P314">IF(ISBLANK(B314),"",INDEX(adapt!F$2:F$1000,MATCH(A314,IF(adapt!J$2:J$1000="yes",adapt!A$2:A$1000),0)))</f>
        <v>Kusagadzikana kana kuti kwati- kwati nemumwe munhu pazvinhu zvaasati ambosangana nazvo, anokurumidza kusavimba nezvaari.</v>
      </c>
      <c r="Q314" s="30" t="str">
        <f t="shared" si="26"/>
        <v>no</v>
      </c>
      <c r="R314" s="30" t="str">
        <f t="shared" si="27"/>
        <v>yes</v>
      </c>
      <c r="S314" s="29" t="str">
        <f t="shared" si="24"/>
        <v>Nervous or clingy in new situations, easily loses confidence</v>
      </c>
      <c r="T314" s="29" t="str">
        <f t="shared" si="25"/>
        <v>Kusagadzikana kana kuti kwati- kwati nemumwe munhu pazvinhu zvaasati ambosangana nazvo, anokurumidza kusavimba nezvaari.</v>
      </c>
      <c r="U314" s="31" t="str">
        <f>IF(COUNTIFS(adapt!J:J,"yes",adapt!A:A,A314)&gt;1,"problem",IF(COUNTIFS(adapt!J:J,"yes",adapt!A:A,A314)=0,"","ok"))</f>
        <v>ok</v>
      </c>
    </row>
    <row r="315" spans="1:21" ht="14">
      <c r="A315" s="26" t="str">
        <f t="shared" si="28"/>
        <v>SDQP041017</v>
      </c>
      <c r="B315" s="32" t="s">
        <v>976</v>
      </c>
      <c r="C315" s="32" t="s">
        <v>2009</v>
      </c>
      <c r="D315" s="32" t="s">
        <v>180</v>
      </c>
      <c r="E315" s="32" t="s">
        <v>955</v>
      </c>
      <c r="F315" s="32">
        <v>7</v>
      </c>
      <c r="G315" s="12">
        <v>17</v>
      </c>
      <c r="H315" s="32" t="s">
        <v>214</v>
      </c>
      <c r="I315" s="32" t="s">
        <v>557</v>
      </c>
      <c r="J315" s="32" t="s">
        <v>557</v>
      </c>
      <c r="K315" s="32" t="s">
        <v>956</v>
      </c>
      <c r="L315" s="32"/>
      <c r="M315" s="32">
        <v>1</v>
      </c>
      <c r="N315" s="32"/>
      <c r="O315" s="20">
        <f t="array" ref="O315">IF(ISBLANK(B315),"",INDEX(adapt!E$2:E$1000,MATCH(A315,IF(adapt!J$2:J$1000="yes",adapt!A$2:A$1000),0)))</f>
        <v>0</v>
      </c>
      <c r="P315" s="20">
        <f t="array" ref="P315">IF(ISBLANK(B315),"",INDEX(adapt!F$2:F$1000,MATCH(A315,IF(adapt!J$2:J$1000="yes",adapt!A$2:A$1000),0)))</f>
        <v>0</v>
      </c>
      <c r="Q315" s="30" t="str">
        <f t="shared" si="26"/>
        <v>no</v>
      </c>
      <c r="R315" s="30" t="str">
        <f t="shared" si="27"/>
        <v>no</v>
      </c>
      <c r="S315" s="29" t="str">
        <f t="shared" si="24"/>
        <v>Kind to younger children</v>
      </c>
      <c r="T315" s="29" t="str">
        <f t="shared" si="25"/>
        <v xml:space="preserve">Ane tsitsi nevana vadiki </v>
      </c>
      <c r="U315" s="31" t="str">
        <f>IF(COUNTIFS(adapt!J:J,"yes",adapt!A:A,A315)&gt;1,"problem",IF(COUNTIFS(adapt!J:J,"yes",adapt!A:A,A315)=0,"","ok"))</f>
        <v>ok</v>
      </c>
    </row>
    <row r="316" spans="1:21" ht="14">
      <c r="A316" s="26" t="str">
        <f t="shared" si="28"/>
        <v>SDQP041018</v>
      </c>
      <c r="B316" s="32" t="s">
        <v>977</v>
      </c>
      <c r="C316" s="32" t="s">
        <v>2304</v>
      </c>
      <c r="D316" s="32" t="s">
        <v>180</v>
      </c>
      <c r="E316" s="32" t="s">
        <v>955</v>
      </c>
      <c r="F316" s="32">
        <v>7</v>
      </c>
      <c r="G316" s="12">
        <v>18</v>
      </c>
      <c r="H316" s="32" t="s">
        <v>214</v>
      </c>
      <c r="I316" s="32" t="s">
        <v>557</v>
      </c>
      <c r="J316" s="32" t="s">
        <v>557</v>
      </c>
      <c r="K316" s="32" t="s">
        <v>963</v>
      </c>
      <c r="L316" s="32"/>
      <c r="M316" s="32">
        <v>1</v>
      </c>
      <c r="N316" s="32"/>
      <c r="O316" s="20">
        <f t="array" ref="O316">IF(ISBLANK(B316),"",INDEX(adapt!E$2:E$1000,MATCH(A316,IF(adapt!J$2:J$1000="yes",adapt!A$2:A$1000),0)))</f>
        <v>0</v>
      </c>
      <c r="P316" s="20">
        <f t="array" ref="P316">IF(ISBLANK(B316),"",INDEX(adapt!F$2:F$1000,MATCH(A316,IF(adapt!J$2:J$1000="yes",adapt!A$2:A$1000),0)))</f>
        <v>0</v>
      </c>
      <c r="Q316" s="30" t="str">
        <f t="shared" si="26"/>
        <v>no</v>
      </c>
      <c r="R316" s="30" t="str">
        <f t="shared" si="27"/>
        <v>no</v>
      </c>
      <c r="S316" s="29" t="str">
        <f t="shared" si="24"/>
        <v>Often lies or cheats</v>
      </c>
      <c r="T316" s="29" t="str">
        <f t="shared" si="25"/>
        <v>Anowanzonyepa kana kuita chitsotsi</v>
      </c>
      <c r="U316" s="31" t="str">
        <f>IF(COUNTIFS(adapt!J:J,"yes",adapt!A:A,A316)&gt;1,"problem",IF(COUNTIFS(adapt!J:J,"yes",adapt!A:A,A316)=0,"","ok"))</f>
        <v>ok</v>
      </c>
    </row>
    <row r="317" spans="1:21" ht="28">
      <c r="A317" s="26" t="str">
        <f t="shared" si="28"/>
        <v>SDQP041019</v>
      </c>
      <c r="B317" s="32" t="s">
        <v>978</v>
      </c>
      <c r="C317" s="32" t="s">
        <v>2010</v>
      </c>
      <c r="D317" s="32" t="s">
        <v>180</v>
      </c>
      <c r="E317" s="32" t="s">
        <v>955</v>
      </c>
      <c r="F317" s="32">
        <v>7</v>
      </c>
      <c r="G317" s="12">
        <v>19</v>
      </c>
      <c r="H317" s="32" t="s">
        <v>214</v>
      </c>
      <c r="I317" s="32" t="s">
        <v>557</v>
      </c>
      <c r="J317" s="32" t="s">
        <v>557</v>
      </c>
      <c r="K317" s="32" t="s">
        <v>965</v>
      </c>
      <c r="L317" s="32"/>
      <c r="M317" s="32">
        <v>1</v>
      </c>
      <c r="N317" s="32"/>
      <c r="O317" s="20">
        <f t="array" ref="O317">IF(ISBLANK(B317),"",INDEX(adapt!E$2:E$1000,MATCH(A317,IF(adapt!J$2:J$1000="yes",adapt!A$2:A$1000),0)))</f>
        <v>0</v>
      </c>
      <c r="P317" s="20">
        <f t="array" ref="P317">IF(ISBLANK(B317),"",INDEX(adapt!F$2:F$1000,MATCH(A317,IF(adapt!J$2:J$1000="yes",adapt!A$2:A$1000),0)))</f>
        <v>0</v>
      </c>
      <c r="Q317" s="30" t="str">
        <f t="shared" si="26"/>
        <v>no</v>
      </c>
      <c r="R317" s="30" t="str">
        <f t="shared" si="27"/>
        <v>no</v>
      </c>
      <c r="S317" s="29" t="str">
        <f t="shared" si="24"/>
        <v>Picked on or bullied by other children</v>
      </c>
      <c r="T317" s="29" t="str">
        <f t="shared" si="25"/>
        <v>Anowanzodenhwa kana kushungurudzwa nevamwe vana</v>
      </c>
      <c r="U317" s="31" t="str">
        <f>IF(COUNTIFS(adapt!J:J,"yes",adapt!A:A,A317)&gt;1,"problem",IF(COUNTIFS(adapt!J:J,"yes",adapt!A:A,A317)=0,"","ok"))</f>
        <v>ok</v>
      </c>
    </row>
    <row r="318" spans="1:21" ht="28">
      <c r="A318" s="26" t="str">
        <f t="shared" si="28"/>
        <v>SDQP041020</v>
      </c>
      <c r="B318" s="32" t="s">
        <v>979</v>
      </c>
      <c r="C318" s="32" t="s">
        <v>2011</v>
      </c>
      <c r="D318" s="32" t="s">
        <v>180</v>
      </c>
      <c r="E318" s="32" t="s">
        <v>955</v>
      </c>
      <c r="F318" s="32">
        <v>7</v>
      </c>
      <c r="G318" s="12">
        <v>20</v>
      </c>
      <c r="H318" s="32" t="s">
        <v>214</v>
      </c>
      <c r="I318" s="32" t="s">
        <v>557</v>
      </c>
      <c r="J318" s="32" t="s">
        <v>557</v>
      </c>
      <c r="K318" s="32" t="s">
        <v>956</v>
      </c>
      <c r="L318" s="32"/>
      <c r="M318" s="32">
        <v>1</v>
      </c>
      <c r="N318" s="32"/>
      <c r="O318" s="20">
        <f t="array" ref="O318">IF(ISBLANK(B318),"",INDEX(adapt!E$2:E$1000,MATCH(A318,IF(adapt!J$2:J$1000="yes",adapt!A$2:A$1000),0)))</f>
        <v>0</v>
      </c>
      <c r="P318" s="20">
        <f t="array" ref="P318">IF(ISBLANK(B318),"",INDEX(adapt!F$2:F$1000,MATCH(A318,IF(adapt!J$2:J$1000="yes",adapt!A$2:A$1000),0)))</f>
        <v>0</v>
      </c>
      <c r="Q318" s="30" t="str">
        <f t="shared" si="26"/>
        <v>no</v>
      </c>
      <c r="R318" s="30" t="str">
        <f t="shared" si="27"/>
        <v>no</v>
      </c>
      <c r="S318" s="29" t="str">
        <f t="shared" si="24"/>
        <v>Often offers to help others (parents, teachers, other children)</v>
      </c>
      <c r="T318" s="29" t="str">
        <f t="shared" si="25"/>
        <v>Anowanzozvipira kubatsira vamwe vanhu (vabereki, vadzidzisi, vamwe vana vadiki)</v>
      </c>
      <c r="U318" s="31" t="str">
        <f>IF(COUNTIFS(adapt!J:J,"yes",adapt!A:A,A318)&gt;1,"problem",IF(COUNTIFS(adapt!J:J,"yes",adapt!A:A,A318)=0,"","ok"))</f>
        <v>ok</v>
      </c>
    </row>
    <row r="319" spans="1:21" ht="14">
      <c r="A319" s="26" t="str">
        <f t="shared" si="28"/>
        <v>SDQP041021</v>
      </c>
      <c r="B319" s="32" t="s">
        <v>980</v>
      </c>
      <c r="C319" s="32" t="s">
        <v>2012</v>
      </c>
      <c r="D319" s="32" t="s">
        <v>180</v>
      </c>
      <c r="E319" s="32" t="s">
        <v>955</v>
      </c>
      <c r="F319" s="32">
        <v>7</v>
      </c>
      <c r="G319" s="12">
        <v>21</v>
      </c>
      <c r="H319" s="32" t="s">
        <v>214</v>
      </c>
      <c r="I319" s="32" t="s">
        <v>557</v>
      </c>
      <c r="J319" s="32" t="s">
        <v>557</v>
      </c>
      <c r="K319" s="32" t="s">
        <v>958</v>
      </c>
      <c r="L319" s="32" t="s">
        <v>766</v>
      </c>
      <c r="M319" s="32">
        <v>1</v>
      </c>
      <c r="N319" s="32"/>
      <c r="O319" s="20">
        <f t="array" ref="O319">IF(ISBLANK(B319),"",INDEX(adapt!E$2:E$1000,MATCH(A319,IF(adapt!J$2:J$1000="yes",adapt!A$2:A$1000),0)))</f>
        <v>0</v>
      </c>
      <c r="P319" s="20">
        <f t="array" ref="P319">IF(ISBLANK(B319),"",INDEX(adapt!F$2:F$1000,MATCH(A319,IF(adapt!J$2:J$1000="yes",adapt!A$2:A$1000),0)))</f>
        <v>0</v>
      </c>
      <c r="Q319" s="30" t="str">
        <f t="shared" si="26"/>
        <v>no</v>
      </c>
      <c r="R319" s="30" t="str">
        <f t="shared" si="27"/>
        <v>no</v>
      </c>
      <c r="S319" s="29" t="str">
        <f t="shared" si="24"/>
        <v>Thinks things out before acting</v>
      </c>
      <c r="T319" s="29" t="str">
        <f t="shared" si="25"/>
        <v xml:space="preserve">Anotanga afunga pamusoro pechinhu asati aita </v>
      </c>
      <c r="U319" s="31" t="str">
        <f>IF(COUNTIFS(adapt!J:J,"yes",adapt!A:A,A319)&gt;1,"problem",IF(COUNTIFS(adapt!J:J,"yes",adapt!A:A,A319)=0,"","ok"))</f>
        <v>ok</v>
      </c>
    </row>
    <row r="320" spans="1:21" ht="28">
      <c r="A320" s="26" t="str">
        <f t="shared" si="28"/>
        <v>SDQP041022</v>
      </c>
      <c r="B320" s="32" t="s">
        <v>981</v>
      </c>
      <c r="C320" s="32" t="s">
        <v>2013</v>
      </c>
      <c r="D320" s="32" t="s">
        <v>180</v>
      </c>
      <c r="E320" s="32" t="s">
        <v>955</v>
      </c>
      <c r="F320" s="32">
        <v>7</v>
      </c>
      <c r="G320" s="12">
        <v>22</v>
      </c>
      <c r="H320" s="32" t="s">
        <v>214</v>
      </c>
      <c r="I320" s="32" t="s">
        <v>557</v>
      </c>
      <c r="J320" s="32" t="s">
        <v>557</v>
      </c>
      <c r="K320" s="32" t="s">
        <v>963</v>
      </c>
      <c r="L320" s="32"/>
      <c r="M320" s="32">
        <v>1</v>
      </c>
      <c r="N320" s="32"/>
      <c r="O320" s="20">
        <f t="array" ref="O320">IF(ISBLANK(B320),"",INDEX(adapt!E$2:E$1000,MATCH(A320,IF(adapt!J$2:J$1000="yes",adapt!A$2:A$1000),0)))</f>
        <v>0</v>
      </c>
      <c r="P320" s="20">
        <f t="array" ref="P320">IF(ISBLANK(B320),"",INDEX(adapt!F$2:F$1000,MATCH(A320,IF(adapt!J$2:J$1000="yes",adapt!A$2:A$1000),0)))</f>
        <v>0</v>
      </c>
      <c r="Q320" s="30" t="str">
        <f t="shared" si="26"/>
        <v>no</v>
      </c>
      <c r="R320" s="30" t="str">
        <f t="shared" si="27"/>
        <v>no</v>
      </c>
      <c r="S320" s="29" t="str">
        <f t="shared" si="24"/>
        <v>Steals from home, school or elsewhere</v>
      </c>
      <c r="T320" s="29" t="str">
        <f t="shared" si="25"/>
        <v>Anoba pamba, kuchikoro kana chero kune imwe nzvimbo</v>
      </c>
      <c r="U320" s="31" t="str">
        <f>IF(COUNTIFS(adapt!J:J,"yes",adapt!A:A,A320)&gt;1,"problem",IF(COUNTIFS(adapt!J:J,"yes",adapt!A:A,A320)=0,"","ok"))</f>
        <v>ok</v>
      </c>
    </row>
    <row r="321" spans="1:21" ht="14">
      <c r="A321" s="26" t="str">
        <f t="shared" si="28"/>
        <v>SDQP041023</v>
      </c>
      <c r="B321" s="32" t="s">
        <v>982</v>
      </c>
      <c r="C321" s="32" t="s">
        <v>2014</v>
      </c>
      <c r="D321" s="32" t="s">
        <v>180</v>
      </c>
      <c r="E321" s="32" t="s">
        <v>955</v>
      </c>
      <c r="F321" s="32">
        <v>7</v>
      </c>
      <c r="G321" s="12">
        <v>23</v>
      </c>
      <c r="H321" s="32" t="s">
        <v>214</v>
      </c>
      <c r="I321" s="32" t="s">
        <v>557</v>
      </c>
      <c r="J321" s="32" t="s">
        <v>557</v>
      </c>
      <c r="K321" s="32" t="s">
        <v>965</v>
      </c>
      <c r="L321" s="32"/>
      <c r="M321" s="32">
        <v>1</v>
      </c>
      <c r="N321" s="32"/>
      <c r="O321" s="20">
        <f t="array" ref="O321">IF(ISBLANK(B321),"",INDEX(adapt!E$2:E$1000,MATCH(A321,IF(adapt!J$2:J$1000="yes",adapt!A$2:A$1000),0)))</f>
        <v>0</v>
      </c>
      <c r="P321" s="20">
        <f t="array" ref="P321">IF(ISBLANK(B321),"",INDEX(adapt!F$2:F$1000,MATCH(A321,IF(adapt!J$2:J$1000="yes",adapt!A$2:A$1000),0)))</f>
        <v>0</v>
      </c>
      <c r="Q321" s="30" t="str">
        <f t="shared" si="26"/>
        <v>no</v>
      </c>
      <c r="R321" s="30" t="str">
        <f t="shared" si="27"/>
        <v>no</v>
      </c>
      <c r="S321" s="29" t="str">
        <f t="shared" si="24"/>
        <v>Gets along better with adults than with other children</v>
      </c>
      <c r="T321" s="29" t="str">
        <f t="shared" si="25"/>
        <v>Anowirirana nevanhu vakuru kudarika nevamwe vana</v>
      </c>
      <c r="U321" s="31" t="str">
        <f>IF(COUNTIFS(adapt!J:J,"yes",adapt!A:A,A321)&gt;1,"problem",IF(COUNTIFS(adapt!J:J,"yes",adapt!A:A,A321)=0,"","ok"))</f>
        <v>ok</v>
      </c>
    </row>
    <row r="322" spans="1:21" ht="28">
      <c r="A322" s="26" t="str">
        <f t="shared" si="28"/>
        <v>SDQP041024</v>
      </c>
      <c r="B322" s="32" t="s">
        <v>983</v>
      </c>
      <c r="C322" s="32" t="s">
        <v>2015</v>
      </c>
      <c r="D322" s="32" t="s">
        <v>180</v>
      </c>
      <c r="E322" s="32" t="s">
        <v>955</v>
      </c>
      <c r="F322" s="32">
        <v>7</v>
      </c>
      <c r="G322" s="12">
        <v>24</v>
      </c>
      <c r="H322" s="32" t="s">
        <v>214</v>
      </c>
      <c r="I322" s="32" t="s">
        <v>557</v>
      </c>
      <c r="J322" s="32" t="s">
        <v>557</v>
      </c>
      <c r="K322" s="32" t="s">
        <v>960</v>
      </c>
      <c r="L322" s="32"/>
      <c r="M322" s="32">
        <v>1</v>
      </c>
      <c r="N322" s="32"/>
      <c r="O322" s="20" t="str">
        <f t="array" ref="O322">IF(ISBLANK(B322),"",INDEX(adapt!E$2:E$1000,MATCH(A322,IF(adapt!J$2:J$1000="yes",adapt!A$2:A$1000),0)))</f>
        <v>Has many fears, easily scared</v>
      </c>
      <c r="P322" s="20">
        <f t="array" ref="P322">IF(ISBLANK(B322),"",INDEX(adapt!F$2:F$1000,MATCH(A322,IF(adapt!J$2:J$1000="yes",adapt!A$2:A$1000),0)))</f>
        <v>0</v>
      </c>
      <c r="Q322" s="30" t="str">
        <f t="shared" si="26"/>
        <v>yes</v>
      </c>
      <c r="R322" s="30" t="str">
        <f t="shared" si="27"/>
        <v>no</v>
      </c>
      <c r="S322" s="29" t="str">
        <f t="shared" ref="S322:S385" si="31">IF(Q322="no",B322,O322)</f>
        <v>Has many fears, easily scared</v>
      </c>
      <c r="T322" s="29" t="str">
        <f t="shared" ref="T322:T385" si="32">IF(R322="no",C322,P322)</f>
        <v>Ane zvakawanda zvaanotya, anokurumidza kuvhunduka</v>
      </c>
      <c r="U322" s="31" t="str">
        <f>IF(COUNTIFS(adapt!J:J,"yes",adapt!A:A,A322)&gt;1,"problem",IF(COUNTIFS(adapt!J:J,"yes",adapt!A:A,A322)=0,"","ok"))</f>
        <v>ok</v>
      </c>
    </row>
    <row r="323" spans="1:21" ht="28">
      <c r="A323" s="26" t="str">
        <f t="shared" si="28"/>
        <v>SDQP041025</v>
      </c>
      <c r="B323" s="32" t="s">
        <v>984</v>
      </c>
      <c r="C323" s="32" t="s">
        <v>2016</v>
      </c>
      <c r="D323" s="32" t="s">
        <v>180</v>
      </c>
      <c r="E323" s="32" t="s">
        <v>955</v>
      </c>
      <c r="F323" s="32">
        <v>7</v>
      </c>
      <c r="G323" s="12">
        <v>25</v>
      </c>
      <c r="H323" s="32" t="s">
        <v>214</v>
      </c>
      <c r="I323" s="32" t="s">
        <v>557</v>
      </c>
      <c r="J323" s="32" t="s">
        <v>557</v>
      </c>
      <c r="K323" s="32" t="s">
        <v>958</v>
      </c>
      <c r="L323" s="32" t="s">
        <v>766</v>
      </c>
      <c r="M323" s="32">
        <v>1</v>
      </c>
      <c r="N323" s="32"/>
      <c r="O323" s="20">
        <f t="array" ref="O323">IF(ISBLANK(B323),"",INDEX(adapt!E$2:E$1000,MATCH(A323,IF(adapt!J$2:J$1000="yes",adapt!A$2:A$1000),0)))</f>
        <v>0</v>
      </c>
      <c r="P323" s="20">
        <f t="array" ref="P323">IF(ISBLANK(B323),"",INDEX(adapt!F$2:F$1000,MATCH(A323,IF(adapt!J$2:J$1000="yes",adapt!A$2:A$1000),0)))</f>
        <v>0</v>
      </c>
      <c r="Q323" s="30" t="str">
        <f t="shared" ref="Q323:Q386" si="33">IF($A323="","",IF(ISNA(O323),"no",IF(OR(O323=0,O323=""),"no","yes")))</f>
        <v>no</v>
      </c>
      <c r="R323" s="30" t="str">
        <f t="shared" ref="R323:R386" si="34">IF($A323="","",IF(ISNA(P323),"no",IF(P323=0,"no","yes")))</f>
        <v>no</v>
      </c>
      <c r="S323" s="29" t="str">
        <f t="shared" si="31"/>
        <v>Good attention span, sees work through to the end</v>
      </c>
      <c r="T323" s="29" t="str">
        <f t="shared" si="32"/>
        <v>Anokwanisa kugara achinyatsoteerera kwenguva yakareba achiteerera, anopedza basa rose</v>
      </c>
      <c r="U323" s="31" t="str">
        <f>IF(COUNTIFS(adapt!J:J,"yes",adapt!A:A,A323)&gt;1,"problem",IF(COUNTIFS(adapt!J:J,"yes",adapt!A:A,A323)=0,"","ok"))</f>
        <v>ok</v>
      </c>
    </row>
    <row r="324" spans="1:21" ht="28">
      <c r="A324" s="26" t="str">
        <f t="shared" si="28"/>
        <v>SDQP11174</v>
      </c>
      <c r="B324" s="32" t="s">
        <v>985</v>
      </c>
      <c r="C324" s="32" t="s">
        <v>2305</v>
      </c>
      <c r="D324" s="32" t="s">
        <v>176</v>
      </c>
      <c r="E324" s="32" t="s">
        <v>955</v>
      </c>
      <c r="F324" s="32">
        <v>7</v>
      </c>
      <c r="G324" s="12">
        <v>4</v>
      </c>
      <c r="H324" s="32" t="s">
        <v>214</v>
      </c>
      <c r="I324" s="32" t="s">
        <v>557</v>
      </c>
      <c r="J324" s="32" t="s">
        <v>557</v>
      </c>
      <c r="K324" s="32" t="s">
        <v>965</v>
      </c>
      <c r="L324" s="32"/>
      <c r="M324" s="32">
        <v>1</v>
      </c>
      <c r="N324" s="32"/>
      <c r="O324" s="20">
        <f t="array" ref="O324">IF(ISBLANK(B324),"",INDEX(adapt!E$2:E$1000,MATCH(A324,IF(adapt!J$2:J$1000="yes",adapt!A$2:A$1000),0)))</f>
        <v>0</v>
      </c>
      <c r="P324" s="20">
        <f t="array" ref="P324">IF(ISBLANK(B324),"",INDEX(adapt!F$2:F$1000,MATCH(A324,IF(adapt!J$2:J$1000="yes",adapt!A$2:A$1000),0)))</f>
        <v>0</v>
      </c>
      <c r="Q324" s="30" t="str">
        <f t="shared" si="33"/>
        <v>no</v>
      </c>
      <c r="R324" s="30" t="str">
        <f t="shared" si="34"/>
        <v>no</v>
      </c>
      <c r="S324" s="29" t="str">
        <f t="shared" si="31"/>
        <v>Shares readily with other youth, for example books, games, food</v>
      </c>
      <c r="T324" s="29" t="str">
        <f t="shared" si="32"/>
        <v>Anogoverana zvinhu nemamwe majaya nemhandara, zvakaita semabhuku, zvekutambisa, chikafu</v>
      </c>
      <c r="U324" s="31" t="str">
        <f>IF(COUNTIFS(adapt!J:J,"yes",adapt!A:A,A324)&gt;1,"problem",IF(COUNTIFS(adapt!J:J,"yes",adapt!A:A,A324)=0,"","ok"))</f>
        <v>ok</v>
      </c>
    </row>
    <row r="325" spans="1:21" ht="28">
      <c r="A325" s="26" t="str">
        <f t="shared" si="28"/>
        <v>SDQP11176</v>
      </c>
      <c r="B325" s="32" t="s">
        <v>986</v>
      </c>
      <c r="C325" s="32" t="s">
        <v>2306</v>
      </c>
      <c r="D325" s="32" t="s">
        <v>176</v>
      </c>
      <c r="E325" s="32" t="s">
        <v>955</v>
      </c>
      <c r="F325" s="32">
        <v>7</v>
      </c>
      <c r="G325" s="12">
        <v>6</v>
      </c>
      <c r="H325" s="32" t="s">
        <v>214</v>
      </c>
      <c r="I325" s="32" t="s">
        <v>557</v>
      </c>
      <c r="J325" s="32" t="s">
        <v>557</v>
      </c>
      <c r="K325" s="32" t="s">
        <v>965</v>
      </c>
      <c r="L325" s="32"/>
      <c r="M325" s="32">
        <v>1</v>
      </c>
      <c r="N325" s="32"/>
      <c r="O325" s="20">
        <f t="array" ref="O325">IF(ISBLANK(B325),"",INDEX(adapt!E$2:E$1000,MATCH(A325,IF(adapt!J$2:J$1000="yes",adapt!A$2:A$1000),0)))</f>
        <v>0</v>
      </c>
      <c r="P325" s="20">
        <f t="array" ref="P325">IF(ISBLANK(B325),"",INDEX(adapt!F$2:F$1000,MATCH(A325,IF(adapt!J$2:J$1000="yes",adapt!A$2:A$1000),0)))</f>
        <v>0</v>
      </c>
      <c r="Q325" s="30" t="str">
        <f t="shared" si="33"/>
        <v>no</v>
      </c>
      <c r="R325" s="30" t="str">
        <f t="shared" si="34"/>
        <v>no</v>
      </c>
      <c r="S325" s="29" t="str">
        <f t="shared" si="31"/>
        <v>Would rather be alone than with other youth</v>
      </c>
      <c r="T325" s="29" t="str">
        <f t="shared" si="32"/>
        <v>Angatosarudze kuva ega pane kuva nemamwe majaya nemhandara</v>
      </c>
      <c r="U325" s="31" t="str">
        <f>IF(COUNTIFS(adapt!J:J,"yes",adapt!A:A,A325)&gt;1,"problem",IF(COUNTIFS(adapt!J:J,"yes",adapt!A:A,A325)=0,"","ok"))</f>
        <v>ok</v>
      </c>
    </row>
    <row r="326" spans="1:21" ht="28">
      <c r="A326" s="26" t="str">
        <f t="shared" si="28"/>
        <v>SDQP111712</v>
      </c>
      <c r="B326" s="32" t="s">
        <v>987</v>
      </c>
      <c r="C326" s="32" t="s">
        <v>2307</v>
      </c>
      <c r="D326" s="32" t="s">
        <v>176</v>
      </c>
      <c r="E326" s="32" t="s">
        <v>955</v>
      </c>
      <c r="F326" s="32">
        <v>7</v>
      </c>
      <c r="G326" s="12">
        <v>12</v>
      </c>
      <c r="H326" s="32" t="s">
        <v>214</v>
      </c>
      <c r="I326" s="32" t="s">
        <v>557</v>
      </c>
      <c r="J326" s="32" t="s">
        <v>557</v>
      </c>
      <c r="K326" s="32" t="s">
        <v>963</v>
      </c>
      <c r="L326" s="32"/>
      <c r="M326" s="32">
        <v>1</v>
      </c>
      <c r="N326" s="32"/>
      <c r="O326" s="20">
        <f t="array" ref="O326">IF(ISBLANK(B326),"",INDEX(adapt!E$2:E$1000,MATCH(A326,IF(adapt!J$2:J$1000="yes",adapt!A$2:A$1000),0)))</f>
        <v>0</v>
      </c>
      <c r="P326" s="20">
        <f t="array" ref="P326">IF(ISBLANK(B326),"",INDEX(adapt!F$2:F$1000,MATCH(A326,IF(adapt!J$2:J$1000="yes",adapt!A$2:A$1000),0)))</f>
        <v>0</v>
      </c>
      <c r="Q326" s="30" t="str">
        <f t="shared" si="33"/>
        <v>no</v>
      </c>
      <c r="R326" s="30" t="str">
        <f t="shared" si="34"/>
        <v>no</v>
      </c>
      <c r="S326" s="29" t="str">
        <f t="shared" si="31"/>
        <v>Often fights with other youth or bullies them</v>
      </c>
      <c r="T326" s="29" t="str">
        <f t="shared" si="32"/>
        <v>Anowanzorwa nemamwe majaya nemhandara kana kumashungurudza</v>
      </c>
      <c r="U326" s="31" t="str">
        <f>IF(COUNTIFS(adapt!J:J,"yes",adapt!A:A,A326)&gt;1,"problem",IF(COUNTIFS(adapt!J:J,"yes",adapt!A:A,A326)=0,"","ok"))</f>
        <v>ok</v>
      </c>
    </row>
    <row r="327" spans="1:21" ht="14">
      <c r="A327" s="26" t="str">
        <f t="shared" si="28"/>
        <v>SDQP111714</v>
      </c>
      <c r="B327" s="32" t="s">
        <v>988</v>
      </c>
      <c r="C327" s="32" t="s">
        <v>2308</v>
      </c>
      <c r="D327" s="32" t="s">
        <v>176</v>
      </c>
      <c r="E327" s="32" t="s">
        <v>955</v>
      </c>
      <c r="F327" s="32">
        <v>7</v>
      </c>
      <c r="G327" s="12">
        <v>14</v>
      </c>
      <c r="H327" s="32" t="s">
        <v>214</v>
      </c>
      <c r="I327" s="32" t="s">
        <v>557</v>
      </c>
      <c r="J327" s="32" t="s">
        <v>557</v>
      </c>
      <c r="K327" s="32" t="s">
        <v>965</v>
      </c>
      <c r="L327" s="32" t="s">
        <v>766</v>
      </c>
      <c r="M327" s="32">
        <v>1</v>
      </c>
      <c r="N327" s="32"/>
      <c r="O327" s="20">
        <f t="array" ref="O327">IF(ISBLANK(B327),"",INDEX(adapt!E$2:E$1000,MATCH(A327,IF(adapt!J$2:J$1000="yes",adapt!A$2:A$1000),0)))</f>
        <v>0</v>
      </c>
      <c r="P327" s="20">
        <f t="array" ref="P327">IF(ISBLANK(B327),"",INDEX(adapt!F$2:F$1000,MATCH(A327,IF(adapt!J$2:J$1000="yes",adapt!A$2:A$1000),0)))</f>
        <v>0</v>
      </c>
      <c r="Q327" s="30" t="str">
        <f t="shared" si="33"/>
        <v>no</v>
      </c>
      <c r="R327" s="30" t="str">
        <f t="shared" si="34"/>
        <v>no</v>
      </c>
      <c r="S327" s="29" t="str">
        <f t="shared" si="31"/>
        <v>Generally liked by other youth</v>
      </c>
      <c r="T327" s="29" t="str">
        <f t="shared" si="32"/>
        <v>Anongofarirwa nemamwe majaya nemhandara</v>
      </c>
      <c r="U327" s="31" t="str">
        <f>IF(COUNTIFS(adapt!J:J,"yes",adapt!A:A,A327)&gt;1,"problem",IF(COUNTIFS(adapt!J:J,"yes",adapt!A:A,A327)=0,"","ok"))</f>
        <v>ok</v>
      </c>
    </row>
    <row r="328" spans="1:21" ht="28">
      <c r="A328" s="26" t="str">
        <f t="shared" si="28"/>
        <v>SDQP111716</v>
      </c>
      <c r="B328" s="32" t="s">
        <v>989</v>
      </c>
      <c r="C328" s="32" t="s">
        <v>2309</v>
      </c>
      <c r="D328" s="32" t="s">
        <v>176</v>
      </c>
      <c r="E328" s="32" t="s">
        <v>955</v>
      </c>
      <c r="F328" s="32">
        <v>7</v>
      </c>
      <c r="G328" s="12">
        <v>16</v>
      </c>
      <c r="H328" s="32" t="s">
        <v>214</v>
      </c>
      <c r="I328" s="32" t="s">
        <v>557</v>
      </c>
      <c r="J328" s="32" t="s">
        <v>557</v>
      </c>
      <c r="K328" s="32" t="s">
        <v>960</v>
      </c>
      <c r="L328" s="32"/>
      <c r="M328" s="32">
        <v>1</v>
      </c>
      <c r="N328" s="32"/>
      <c r="O328" s="20">
        <f t="array" ref="O328">IF(ISBLANK(B328),"",INDEX(adapt!E$2:E$1000,MATCH(A328,IF(adapt!J$2:J$1000="yes",adapt!A$2:A$1000),0)))</f>
        <v>0</v>
      </c>
      <c r="P328" s="20">
        <f t="array" ref="P328">IF(ISBLANK(B328),"",INDEX(adapt!F$2:F$1000,MATCH(A328,IF(adapt!J$2:J$1000="yes",adapt!A$2:A$1000),0)))</f>
        <v>0</v>
      </c>
      <c r="Q328" s="30" t="str">
        <f t="shared" si="33"/>
        <v>no</v>
      </c>
      <c r="R328" s="30" t="str">
        <f t="shared" si="34"/>
        <v>no</v>
      </c>
      <c r="S328" s="29" t="str">
        <f t="shared" si="31"/>
        <v>Nervous in new situations, easily loses confidence</v>
      </c>
      <c r="T328" s="29" t="str">
        <f t="shared" si="32"/>
        <v>Kusagadzikana pazvinhu zvaasati ambosangana nazvo, anokurumidza kusavimba nezvaari</v>
      </c>
      <c r="U328" s="31" t="str">
        <f>IF(COUNTIFS(adapt!J:J,"yes",adapt!A:A,A328)&gt;1,"problem",IF(COUNTIFS(adapt!J:J,"yes",adapt!A:A,A328)=0,"","ok"))</f>
        <v>ok</v>
      </c>
    </row>
    <row r="329" spans="1:21" ht="28">
      <c r="A329" s="26" t="str">
        <f t="shared" si="28"/>
        <v>SDQP111719</v>
      </c>
      <c r="B329" s="32" t="s">
        <v>990</v>
      </c>
      <c r="C329" s="32" t="s">
        <v>2310</v>
      </c>
      <c r="D329" s="32" t="s">
        <v>176</v>
      </c>
      <c r="E329" s="32" t="s">
        <v>955</v>
      </c>
      <c r="F329" s="32">
        <v>7</v>
      </c>
      <c r="G329" s="12">
        <v>19</v>
      </c>
      <c r="H329" s="32" t="s">
        <v>214</v>
      </c>
      <c r="I329" s="32" t="s">
        <v>557</v>
      </c>
      <c r="J329" s="32" t="s">
        <v>557</v>
      </c>
      <c r="K329" s="32" t="s">
        <v>965</v>
      </c>
      <c r="L329" s="32"/>
      <c r="M329" s="32">
        <v>1</v>
      </c>
      <c r="N329" s="32"/>
      <c r="O329" s="20">
        <f t="array" ref="O329">IF(ISBLANK(B329),"",INDEX(adapt!E$2:E$1000,MATCH(A329,IF(adapt!J$2:J$1000="yes",adapt!A$2:A$1000),0)))</f>
        <v>0</v>
      </c>
      <c r="P329" s="20">
        <f t="array" ref="P329">IF(ISBLANK(B329),"",INDEX(adapt!F$2:F$1000,MATCH(A329,IF(adapt!J$2:J$1000="yes",adapt!A$2:A$1000),0)))</f>
        <v>0</v>
      </c>
      <c r="Q329" s="30" t="str">
        <f t="shared" si="33"/>
        <v>no</v>
      </c>
      <c r="R329" s="30" t="str">
        <f t="shared" si="34"/>
        <v>no</v>
      </c>
      <c r="S329" s="29" t="str">
        <f t="shared" si="31"/>
        <v>Picked on or bullied by other youth</v>
      </c>
      <c r="T329" s="29" t="str">
        <f t="shared" si="32"/>
        <v>Kushoropodzwa kana kushungurudzwa nemamwe majaya nemhandara</v>
      </c>
      <c r="U329" s="31" t="str">
        <f>IF(COUNTIFS(adapt!J:J,"yes",adapt!A:A,A329)&gt;1,"problem",IF(COUNTIFS(adapt!J:J,"yes",adapt!A:A,A329)=0,"","ok"))</f>
        <v>ok</v>
      </c>
    </row>
    <row r="330" spans="1:21" ht="28">
      <c r="A330" s="26" t="str">
        <f t="shared" si="28"/>
        <v>SDQP111723</v>
      </c>
      <c r="B330" s="32" t="s">
        <v>991</v>
      </c>
      <c r="C330" s="32" t="s">
        <v>2311</v>
      </c>
      <c r="D330" s="32" t="s">
        <v>176</v>
      </c>
      <c r="E330" s="32" t="s">
        <v>955</v>
      </c>
      <c r="F330" s="32">
        <v>7</v>
      </c>
      <c r="G330" s="12">
        <v>23</v>
      </c>
      <c r="H330" s="32" t="s">
        <v>214</v>
      </c>
      <c r="I330" s="32" t="s">
        <v>557</v>
      </c>
      <c r="J330" s="32" t="s">
        <v>557</v>
      </c>
      <c r="K330" s="32" t="s">
        <v>965</v>
      </c>
      <c r="L330" s="32"/>
      <c r="M330" s="32">
        <v>1</v>
      </c>
      <c r="N330" s="32"/>
      <c r="O330" s="20">
        <f t="array" ref="O330">IF(ISBLANK(B330),"",INDEX(adapt!E$2:E$1000,MATCH(A330,IF(adapt!J$2:J$1000="yes",adapt!A$2:A$1000),0)))</f>
        <v>0</v>
      </c>
      <c r="P330" s="20">
        <f t="array" ref="P330">IF(ISBLANK(B330),"",INDEX(adapt!F$2:F$1000,MATCH(A330,IF(adapt!J$2:J$1000="yes",adapt!A$2:A$1000),0)))</f>
        <v>0</v>
      </c>
      <c r="Q330" s="30" t="str">
        <f t="shared" si="33"/>
        <v>no</v>
      </c>
      <c r="R330" s="30" t="str">
        <f t="shared" si="34"/>
        <v>no</v>
      </c>
      <c r="S330" s="29" t="str">
        <f t="shared" si="31"/>
        <v>Gets along better with adults than with other youth</v>
      </c>
      <c r="T330" s="29" t="str">
        <f t="shared" si="32"/>
        <v>Anowirirana nevanhu vakuru kudarika mamwe majaya nemhandara</v>
      </c>
      <c r="U330" s="31" t="str">
        <f>IF(COUNTIFS(adapt!J:J,"yes",adapt!A:A,A330)&gt;1,"problem",IF(COUNTIFS(adapt!J:J,"yes",adapt!A:A,A330)=0,"","ok"))</f>
        <v>ok</v>
      </c>
    </row>
    <row r="331" spans="1:21" ht="56">
      <c r="A331" s="26" t="str">
        <f t="shared" si="28"/>
        <v>PCC_i1</v>
      </c>
      <c r="B331" s="32" t="s">
        <v>992</v>
      </c>
      <c r="C331" s="32" t="s">
        <v>2312</v>
      </c>
      <c r="D331" s="32" t="s">
        <v>187</v>
      </c>
      <c r="E331" s="32"/>
      <c r="F331" s="32"/>
      <c r="G331" s="12" t="s">
        <v>556</v>
      </c>
      <c r="H331" s="32"/>
      <c r="I331" s="32"/>
      <c r="J331" s="32"/>
      <c r="K331" s="32"/>
      <c r="L331" s="32"/>
      <c r="M331" s="32">
        <v>1</v>
      </c>
      <c r="N331" s="32"/>
      <c r="O331" s="20">
        <f t="array" ref="O331">IF(ISBLANK(B331),"",INDEX(adapt!E$2:E$1000,MATCH(A331,IF(adapt!J$2:J$1000="yes",adapt!A$2:A$1000),0)))</f>
        <v>0</v>
      </c>
      <c r="P331" s="20">
        <f t="array" ref="P331">IF(ISBLANK(B331),"",INDEX(adapt!F$2:F$1000,MATCH(A331,IF(adapt!J$2:J$1000="yes",adapt!A$2:A$1000),0)))</f>
        <v>0</v>
      </c>
      <c r="Q331" s="30" t="str">
        <f t="shared" si="33"/>
        <v>no</v>
      </c>
      <c r="R331" s="30" t="str">
        <f t="shared" si="34"/>
        <v>no</v>
      </c>
      <c r="S331" s="29" t="str">
        <f t="shared" si="31"/>
        <v>Now I'd like to ask you some questions about how you and your child get along. Please tell me how much you agree or disagree with each statement.</v>
      </c>
      <c r="T331" s="29" t="str">
        <f t="shared" si="32"/>
        <v>Parizvino ndiri kuda kukubvunzai mimwe mibvunzo pamusoro pekuwirirana kwenyu nemwana wenyu. Ndapota, ndiudzeiwo kuti munowirirana kana kusawirirana zvakadii nechirevo chega.</v>
      </c>
      <c r="U331" s="31" t="str">
        <f>IF(COUNTIFS(adapt!J:J,"yes",adapt!A:A,A331)&gt;1,"problem",IF(COUNTIFS(adapt!J:J,"yes",adapt!A:A,A331)=0,"","ok"))</f>
        <v>ok</v>
      </c>
    </row>
    <row r="332" spans="1:21" ht="42">
      <c r="A332" s="26" t="str">
        <f t="shared" ref="A332:A396" si="35">CONCATENATE(D332,G332)</f>
        <v>PCC1</v>
      </c>
      <c r="B332" s="32" t="s">
        <v>993</v>
      </c>
      <c r="C332" s="32" t="s">
        <v>2313</v>
      </c>
      <c r="D332" s="32" t="s">
        <v>187</v>
      </c>
      <c r="E332" s="32" t="s">
        <v>994</v>
      </c>
      <c r="F332" s="32">
        <v>59</v>
      </c>
      <c r="G332" s="12">
        <v>1</v>
      </c>
      <c r="H332" s="32" t="s">
        <v>200</v>
      </c>
      <c r="I332" s="32" t="s">
        <v>557</v>
      </c>
      <c r="J332" s="32" t="s">
        <v>557</v>
      </c>
      <c r="K332" s="32"/>
      <c r="L332" s="32"/>
      <c r="M332" s="32">
        <v>1</v>
      </c>
      <c r="N332" s="32"/>
      <c r="O332" s="20">
        <f t="array" ref="O332">IF(ISBLANK(B332),"",INDEX(adapt!E$2:E$1000,MATCH(A332,IF(adapt!J$2:J$1000="yes",adapt!A$2:A$1000),0)))</f>
        <v>0</v>
      </c>
      <c r="P332" s="20">
        <f t="array" ref="P332">IF(ISBLANK(B332),"",INDEX(adapt!F$2:F$1000,MATCH(A332,IF(adapt!J$2:J$1000="yes",adapt!A$2:A$1000),0)))</f>
        <v>0</v>
      </c>
      <c r="Q332" s="30" t="str">
        <f t="shared" si="33"/>
        <v>no</v>
      </c>
      <c r="R332" s="30" t="str">
        <f t="shared" si="34"/>
        <v>no</v>
      </c>
      <c r="S332" s="29" t="str">
        <f t="shared" si="31"/>
        <v>You can discuss your beliefs with your child without feeling restrained or embarassed.</v>
      </c>
      <c r="T332" s="29" t="str">
        <f t="shared" si="32"/>
        <v>Munokwanisa kukurukura pamusoro pezvamunotendera mazviri nemwana wenyu musinganzwe kusungikana kana kunyara.</v>
      </c>
      <c r="U332" s="31" t="str">
        <f>IF(COUNTIFS(adapt!J:J,"yes",adapt!A:A,A332)&gt;1,"problem",IF(COUNTIFS(adapt!J:J,"yes",adapt!A:A,A332)=0,"","ok"))</f>
        <v>ok</v>
      </c>
    </row>
    <row r="333" spans="1:21" ht="28">
      <c r="A333" s="26" t="str">
        <f t="shared" si="35"/>
        <v>PCC2</v>
      </c>
      <c r="B333" s="32" t="s">
        <v>995</v>
      </c>
      <c r="C333" s="32" t="s">
        <v>2314</v>
      </c>
      <c r="D333" s="32" t="s">
        <v>187</v>
      </c>
      <c r="E333" s="32" t="s">
        <v>994</v>
      </c>
      <c r="F333" s="32">
        <v>59</v>
      </c>
      <c r="G333" s="12">
        <v>2</v>
      </c>
      <c r="H333" s="32" t="s">
        <v>200</v>
      </c>
      <c r="I333" s="32" t="s">
        <v>557</v>
      </c>
      <c r="J333" s="32" t="s">
        <v>557</v>
      </c>
      <c r="K333" s="32"/>
      <c r="L333" s="32" t="s">
        <v>766</v>
      </c>
      <c r="M333" s="32">
        <v>1</v>
      </c>
      <c r="N333" s="32"/>
      <c r="O333" s="20">
        <f t="array" ref="O333">IF(ISBLANK(B333),"",INDEX(adapt!E$2:E$1000,MATCH(A333,IF(adapt!J$2:J$1000="yes",adapt!A$2:A$1000),0)))</f>
        <v>0</v>
      </c>
      <c r="P333" s="20">
        <f t="array" ref="P333">IF(ISBLANK(B333),"",INDEX(adapt!F$2:F$1000,MATCH(A333,IF(adapt!J$2:J$1000="yes",adapt!A$2:A$1000),0)))</f>
        <v>0</v>
      </c>
      <c r="Q333" s="30" t="str">
        <f t="shared" si="33"/>
        <v>no</v>
      </c>
      <c r="R333" s="30" t="str">
        <f t="shared" si="34"/>
        <v>no</v>
      </c>
      <c r="S333" s="29" t="str">
        <f t="shared" si="31"/>
        <v>Sometimes you have problems believing everything that your child tells you.</v>
      </c>
      <c r="T333" s="29" t="str">
        <f t="shared" si="32"/>
        <v>Dzimwe nguva mune dambudziko kutenda zvese zvamunoudzwa nemwana wenyu.</v>
      </c>
      <c r="U333" s="31" t="str">
        <f>IF(COUNTIFS(adapt!J:J,"yes",adapt!A:A,A333)&gt;1,"problem",IF(COUNTIFS(adapt!J:J,"yes",adapt!A:A,A333)=0,"","ok"))</f>
        <v>ok</v>
      </c>
    </row>
    <row r="334" spans="1:21" ht="14">
      <c r="A334" s="26" t="str">
        <f t="shared" si="35"/>
        <v>PCC3</v>
      </c>
      <c r="B334" s="32" t="s">
        <v>996</v>
      </c>
      <c r="C334" s="32" t="s">
        <v>2017</v>
      </c>
      <c r="D334" s="32" t="s">
        <v>187</v>
      </c>
      <c r="E334" s="32" t="s">
        <v>994</v>
      </c>
      <c r="F334" s="32">
        <v>59</v>
      </c>
      <c r="G334" s="12">
        <v>3</v>
      </c>
      <c r="H334" s="32" t="s">
        <v>200</v>
      </c>
      <c r="I334" s="32" t="s">
        <v>557</v>
      </c>
      <c r="J334" s="32" t="s">
        <v>557</v>
      </c>
      <c r="K334" s="32"/>
      <c r="L334" s="32"/>
      <c r="M334" s="32">
        <v>1</v>
      </c>
      <c r="N334" s="32"/>
      <c r="O334" s="20">
        <f t="array" ref="O334">IF(ISBLANK(B334),"",INDEX(adapt!E$2:E$1000,MATCH(A334,IF(adapt!J$2:J$1000="yes",adapt!A$2:A$1000),0)))</f>
        <v>0</v>
      </c>
      <c r="P334" s="20">
        <f t="array" ref="P334">IF(ISBLANK(B334),"",INDEX(adapt!F$2:F$1000,MATCH(A334,IF(adapt!J$2:J$1000="yes",adapt!A$2:A$1000),0)))</f>
        <v>0</v>
      </c>
      <c r="Q334" s="30" t="str">
        <f t="shared" si="33"/>
        <v>no</v>
      </c>
      <c r="R334" s="30" t="str">
        <f t="shared" si="34"/>
        <v>no</v>
      </c>
      <c r="S334" s="29" t="str">
        <f t="shared" si="31"/>
        <v>Your child listens carefully every time.</v>
      </c>
      <c r="T334" s="29" t="str">
        <f t="shared" si="32"/>
        <v>Mwana wenyu anonyatsoteerera nguva dzose.</v>
      </c>
      <c r="U334" s="31" t="str">
        <f>IF(COUNTIFS(adapt!J:J,"yes",adapt!A:A,A334)&gt;1,"problem",IF(COUNTIFS(adapt!J:J,"yes",adapt!A:A,A334)=0,"","ok"))</f>
        <v>ok</v>
      </c>
    </row>
    <row r="335" spans="1:21" ht="28">
      <c r="A335" s="26" t="str">
        <f t="shared" si="35"/>
        <v>PCC5</v>
      </c>
      <c r="B335" s="32" t="s">
        <v>997</v>
      </c>
      <c r="C335" s="32" t="s">
        <v>2315</v>
      </c>
      <c r="D335" s="32" t="s">
        <v>187</v>
      </c>
      <c r="E335" s="32" t="s">
        <v>994</v>
      </c>
      <c r="F335" s="32">
        <v>59</v>
      </c>
      <c r="G335" s="12">
        <v>5</v>
      </c>
      <c r="H335" s="32" t="s">
        <v>200</v>
      </c>
      <c r="I335" s="32" t="s">
        <v>557</v>
      </c>
      <c r="J335" s="32" t="s">
        <v>557</v>
      </c>
      <c r="K335" s="32"/>
      <c r="L335" s="32"/>
      <c r="M335" s="32">
        <v>1</v>
      </c>
      <c r="N335" s="32"/>
      <c r="O335" s="20" t="str">
        <f t="array" ref="O335">IF(ISBLANK(B335),"",INDEX(adapt!E$2:E$1000,MATCH(A335,IF(adapt!J$2:J$1000="yes",adapt!A$2:A$1000),0)))</f>
        <v>Your child usually tells you things that would have been better left unsaid.</v>
      </c>
      <c r="P335" s="20">
        <f t="array" ref="P335">IF(ISBLANK(B335),"",INDEX(adapt!F$2:F$1000,MATCH(A335,IF(adapt!J$2:J$1000="yes",adapt!A$2:A$1000),0)))</f>
        <v>0</v>
      </c>
      <c r="Q335" s="30" t="str">
        <f t="shared" si="33"/>
        <v>yes</v>
      </c>
      <c r="R335" s="30" t="str">
        <f t="shared" si="34"/>
        <v>no</v>
      </c>
      <c r="S335" s="29" t="str">
        <f t="shared" si="31"/>
        <v>Your child usually tells you things that would have been better left unsaid.</v>
      </c>
      <c r="T335" s="29" t="str">
        <f t="shared" si="32"/>
        <v>Mwana wenyu anokuudzai zvinhu zvekuti zviri nani dai asina kuzvitaura.</v>
      </c>
      <c r="U335" s="31" t="str">
        <f>IF(COUNTIFS(adapt!J:J,"yes",adapt!A:A,A335)&gt;1,"problem",IF(COUNTIFS(adapt!J:J,"yes",adapt!A:A,A335)=0,"","ok"))</f>
        <v>ok</v>
      </c>
    </row>
    <row r="336" spans="1:21" ht="28">
      <c r="A336" s="26" t="str">
        <f t="shared" si="35"/>
        <v>PCC6</v>
      </c>
      <c r="B336" s="32" t="s">
        <v>998</v>
      </c>
      <c r="C336" s="32" t="s">
        <v>2018</v>
      </c>
      <c r="D336" s="32" t="s">
        <v>187</v>
      </c>
      <c r="E336" s="32" t="s">
        <v>994</v>
      </c>
      <c r="F336" s="32">
        <v>59</v>
      </c>
      <c r="G336" s="12">
        <v>6</v>
      </c>
      <c r="H336" s="32" t="s">
        <v>200</v>
      </c>
      <c r="I336" s="32" t="s">
        <v>557</v>
      </c>
      <c r="J336" s="32" t="s">
        <v>557</v>
      </c>
      <c r="K336" s="32"/>
      <c r="L336" s="32"/>
      <c r="M336" s="32">
        <v>1</v>
      </c>
      <c r="N336" s="32"/>
      <c r="O336" s="20">
        <f t="array" ref="O336">IF(ISBLANK(B336),"",INDEX(adapt!E$2:E$1000,MATCH(A336,IF(adapt!J$2:J$1000="yes",adapt!A$2:A$1000),0)))</f>
        <v>0</v>
      </c>
      <c r="P336" s="20" t="str">
        <f t="array" ref="P336">IF(ISBLANK(B336),"",INDEX(adapt!F$2:F$1000,MATCH(A336,IF(adapt!J$2:J$1000="yes",adapt!A$2:A$1000),0)))</f>
        <v>Mwana wenyu anokwanisa kuona kuti muri kunzwa sei asina kubvunza.</v>
      </c>
      <c r="Q336" s="30" t="str">
        <f t="shared" si="33"/>
        <v>no</v>
      </c>
      <c r="R336" s="30" t="str">
        <f t="shared" si="34"/>
        <v>yes</v>
      </c>
      <c r="S336" s="29" t="str">
        <f t="shared" si="31"/>
        <v>Your child can tell how you are feeling without asking.</v>
      </c>
      <c r="T336" s="29" t="str">
        <f t="shared" si="32"/>
        <v>Mwana wenyu anokwanisa kuona kuti muri kunzwa sei asina kubvunza.</v>
      </c>
      <c r="U336" s="31" t="str">
        <f>IF(COUNTIFS(adapt!J:J,"yes",adapt!A:A,A336)&gt;1,"problem",IF(COUNTIFS(adapt!J:J,"yes",adapt!A:A,A336)=0,"","ok"))</f>
        <v>ok</v>
      </c>
    </row>
    <row r="337" spans="1:21" ht="28">
      <c r="A337" s="26" t="str">
        <f t="shared" si="35"/>
        <v>PCC7</v>
      </c>
      <c r="B337" s="32" t="s">
        <v>999</v>
      </c>
      <c r="C337" s="32" t="s">
        <v>2316</v>
      </c>
      <c r="D337" s="32" t="s">
        <v>187</v>
      </c>
      <c r="E337" s="32" t="s">
        <v>994</v>
      </c>
      <c r="F337" s="32">
        <v>59</v>
      </c>
      <c r="G337" s="12">
        <v>7</v>
      </c>
      <c r="H337" s="32" t="s">
        <v>200</v>
      </c>
      <c r="I337" s="32" t="s">
        <v>557</v>
      </c>
      <c r="J337" s="32" t="s">
        <v>557</v>
      </c>
      <c r="K337" s="32"/>
      <c r="L337" s="32"/>
      <c r="M337" s="32">
        <v>1</v>
      </c>
      <c r="N337" s="32"/>
      <c r="O337" s="20">
        <f t="array" ref="O337">IF(ISBLANK(B337),"",INDEX(adapt!E$2:E$1000,MATCH(A337,IF(adapt!J$2:J$1000="yes",adapt!A$2:A$1000),0)))</f>
        <v>0</v>
      </c>
      <c r="P337" s="20">
        <f t="array" ref="P337">IF(ISBLANK(B337),"",INDEX(adapt!F$2:F$1000,MATCH(A337,IF(adapt!J$2:J$1000="yes",adapt!A$2:A$1000),0)))</f>
        <v>0</v>
      </c>
      <c r="Q337" s="30" t="str">
        <f t="shared" si="33"/>
        <v>no</v>
      </c>
      <c r="R337" s="30" t="str">
        <f t="shared" si="34"/>
        <v>no</v>
      </c>
      <c r="S337" s="29" t="str">
        <f t="shared" si="31"/>
        <v>You are satisfied with how you talk together with your child.</v>
      </c>
      <c r="T337" s="29" t="str">
        <f t="shared" si="32"/>
        <v>Munogutsikana nematauriro amunoita nemwana wenyu.</v>
      </c>
      <c r="U337" s="31" t="str">
        <f>IF(COUNTIFS(adapt!J:J,"yes",adapt!A:A,A337)&gt;1,"problem",IF(COUNTIFS(adapt!J:J,"yes",adapt!A:A,A337)=0,"","ok"))</f>
        <v>ok</v>
      </c>
    </row>
    <row r="338" spans="1:21" ht="28">
      <c r="A338" s="26" t="str">
        <f t="shared" si="35"/>
        <v>PCC9</v>
      </c>
      <c r="B338" s="32" t="s">
        <v>1000</v>
      </c>
      <c r="C338" s="32" t="s">
        <v>2317</v>
      </c>
      <c r="D338" s="32" t="s">
        <v>187</v>
      </c>
      <c r="E338" s="32" t="s">
        <v>994</v>
      </c>
      <c r="F338" s="32">
        <v>59</v>
      </c>
      <c r="G338" s="12">
        <v>9</v>
      </c>
      <c r="H338" s="32" t="s">
        <v>200</v>
      </c>
      <c r="I338" s="32" t="s">
        <v>557</v>
      </c>
      <c r="J338" s="32" t="s">
        <v>557</v>
      </c>
      <c r="K338" s="32"/>
      <c r="L338" s="32"/>
      <c r="M338" s="32">
        <v>1</v>
      </c>
      <c r="N338" s="32"/>
      <c r="O338" s="20">
        <f t="array" ref="O338">IF(ISBLANK(B338),"",INDEX(adapt!E$2:E$1000,MATCH(A338,IF(adapt!J$2:J$1000="yes",adapt!A$2:A$1000),0)))</f>
        <v>0</v>
      </c>
      <c r="P338" s="20">
        <f t="array" ref="P338">IF(ISBLANK(B338),"",INDEX(adapt!F$2:F$1000,MATCH(A338,IF(adapt!J$2:J$1000="yes",adapt!A$2:A$1000),0)))</f>
        <v>0</v>
      </c>
      <c r="Q338" s="30" t="str">
        <f t="shared" si="33"/>
        <v>no</v>
      </c>
      <c r="R338" s="30" t="str">
        <f t="shared" si="34"/>
        <v>no</v>
      </c>
      <c r="S338" s="29" t="str">
        <f t="shared" si="31"/>
        <v>You usually show love openly to your child.</v>
      </c>
      <c r="T338" s="29" t="str">
        <f t="shared" si="32"/>
        <v>Munowanzoratidza rudo zviri pachena kumwana wenyu.</v>
      </c>
      <c r="U338" s="31" t="str">
        <f>IF(COUNTIFS(adapt!J:J,"yes",adapt!A:A,A338)&gt;1,"problem",IF(COUNTIFS(adapt!J:J,"yes",adapt!A:A,A338)=0,"","ok"))</f>
        <v>ok</v>
      </c>
    </row>
    <row r="339" spans="1:21" ht="28">
      <c r="A339" s="26" t="str">
        <f t="shared" si="35"/>
        <v>PCC10</v>
      </c>
      <c r="B339" s="32" t="s">
        <v>1001</v>
      </c>
      <c r="C339" s="32" t="s">
        <v>2318</v>
      </c>
      <c r="D339" s="32" t="s">
        <v>187</v>
      </c>
      <c r="E339" s="32" t="s">
        <v>994</v>
      </c>
      <c r="F339" s="32">
        <v>59</v>
      </c>
      <c r="G339" s="12">
        <v>10</v>
      </c>
      <c r="H339" s="32" t="s">
        <v>200</v>
      </c>
      <c r="I339" s="32" t="s">
        <v>557</v>
      </c>
      <c r="J339" s="32" t="s">
        <v>557</v>
      </c>
      <c r="K339" s="32"/>
      <c r="L339" s="32" t="s">
        <v>766</v>
      </c>
      <c r="M339" s="32">
        <v>1</v>
      </c>
      <c r="N339" s="32"/>
      <c r="O339" s="20">
        <f t="array" ref="O339">IF(ISBLANK(B339),"",INDEX(adapt!E$2:E$1000,MATCH(A339,IF(adapt!J$2:J$1000="yes",adapt!A$2:A$1000),0)))</f>
        <v>0</v>
      </c>
      <c r="P339" s="20" t="str">
        <f t="array" ref="P339">IF(ISBLANK(B339),"",INDEX(adapt!F$2:F$1000,MATCH(A339,IF(adapt!J$2:J$1000="yes",adapt!A$2:A$1000),0)))</f>
        <v>Kana muine zviri kukushungurudzai hamuwanzotaura nemwana wenyu.</v>
      </c>
      <c r="Q339" s="30" t="str">
        <f t="shared" si="33"/>
        <v>no</v>
      </c>
      <c r="R339" s="30" t="str">
        <f t="shared" si="34"/>
        <v>yes</v>
      </c>
      <c r="S339" s="29" t="str">
        <f t="shared" si="31"/>
        <v>When you have a problem, you often don't talk to your child.</v>
      </c>
      <c r="T339" s="29" t="str">
        <f t="shared" si="32"/>
        <v>Kana muine zviri kukushungurudzai hamuwanzotaura nemwana wenyu.</v>
      </c>
      <c r="U339" s="31" t="str">
        <f>IF(COUNTIFS(adapt!J:J,"yes",adapt!A:A,A339)&gt;1,"problem",IF(COUNTIFS(adapt!J:J,"yes",adapt!A:A,A339)=0,"","ok"))</f>
        <v>ok</v>
      </c>
    </row>
    <row r="340" spans="1:21" ht="14">
      <c r="A340" s="26" t="str">
        <f t="shared" si="35"/>
        <v>PCC11</v>
      </c>
      <c r="B340" s="32" t="s">
        <v>2319</v>
      </c>
      <c r="C340" s="32" t="s">
        <v>2320</v>
      </c>
      <c r="D340" s="32" t="s">
        <v>187</v>
      </c>
      <c r="E340" s="32" t="s">
        <v>994</v>
      </c>
      <c r="F340" s="32">
        <v>59</v>
      </c>
      <c r="G340" s="12">
        <v>11</v>
      </c>
      <c r="H340" s="32" t="s">
        <v>200</v>
      </c>
      <c r="I340" s="32" t="s">
        <v>557</v>
      </c>
      <c r="J340" s="32" t="s">
        <v>557</v>
      </c>
      <c r="K340" s="32"/>
      <c r="L340" s="32"/>
      <c r="M340" s="32">
        <v>1</v>
      </c>
      <c r="N340" s="32"/>
      <c r="O340" s="20" t="str">
        <f t="array" ref="O340">IF(ISBLANK(B340),"",INDEX(adapt!E$2:E$1000,MATCH(A340,IF(adapt!J$2:J$1000="yes",adapt!A$2:A$1000),0)))</f>
        <v>You think carefully about what you will say to your child.</v>
      </c>
      <c r="P340" s="20" t="str">
        <f t="array" ref="P340">IF(ISBLANK(B340),"",INDEX(adapt!F$2:F$1000,MATCH(A340,IF(adapt!J$2:J$1000="yes",adapt!A$2:A$1000),0)))</f>
        <v>Munonyatsofungisisa zvamunotaura kumwana wenyu.</v>
      </c>
      <c r="Q340" s="30" t="str">
        <f t="shared" si="33"/>
        <v>yes</v>
      </c>
      <c r="R340" s="30" t="str">
        <f t="shared" si="34"/>
        <v>yes</v>
      </c>
      <c r="S340" s="29" t="str">
        <f t="shared" si="31"/>
        <v>You think carefully about what you will say to your child.</v>
      </c>
      <c r="T340" s="29" t="str">
        <f t="shared" si="32"/>
        <v>Munonyatsofungisisa zvamunotaura kumwana wenyu.</v>
      </c>
      <c r="U340" s="31" t="str">
        <f>IF(COUNTIFS(adapt!J:J,"yes",adapt!A:A,A340)&gt;1,"problem",IF(COUNTIFS(adapt!J:J,"yes",adapt!A:A,A340)=0,"","ok"))</f>
        <v>ok</v>
      </c>
    </row>
    <row r="341" spans="1:21" ht="28">
      <c r="A341" s="26" t="str">
        <f t="shared" si="35"/>
        <v>PCC12</v>
      </c>
      <c r="B341" s="32" t="s">
        <v>1002</v>
      </c>
      <c r="C341" s="32" t="s">
        <v>2321</v>
      </c>
      <c r="D341" s="32" t="s">
        <v>187</v>
      </c>
      <c r="E341" s="32" t="s">
        <v>994</v>
      </c>
      <c r="F341" s="32">
        <v>59</v>
      </c>
      <c r="G341" s="12">
        <v>12</v>
      </c>
      <c r="H341" s="32" t="s">
        <v>200</v>
      </c>
      <c r="I341" s="32" t="s">
        <v>557</v>
      </c>
      <c r="J341" s="32" t="s">
        <v>557</v>
      </c>
      <c r="K341" s="32"/>
      <c r="L341" s="32" t="s">
        <v>766</v>
      </c>
      <c r="M341" s="32">
        <v>1</v>
      </c>
      <c r="N341" s="32"/>
      <c r="O341" s="20" t="str">
        <f t="array" ref="O341">IF(ISBLANK(B341),"",INDEX(adapt!E$2:E$1000,MATCH(A341,IF(adapt!J$2:J$1000="yes",adapt!A$2:A$1000),0)))</f>
        <v>When you talk to your child you normally say things that would have been better left unsaid.</v>
      </c>
      <c r="P341" s="20">
        <f t="array" ref="P341">IF(ISBLANK(B341),"",INDEX(adapt!F$2:F$1000,MATCH(A341,IF(adapt!J$2:J$1000="yes",adapt!A$2:A$1000),0)))</f>
        <v>0</v>
      </c>
      <c r="Q341" s="30" t="str">
        <f t="shared" si="33"/>
        <v>yes</v>
      </c>
      <c r="R341" s="30" t="str">
        <f t="shared" si="34"/>
        <v>no</v>
      </c>
      <c r="S341" s="29" t="str">
        <f t="shared" si="31"/>
        <v>When you talk to your child you normally say things that would have been better left unsaid.</v>
      </c>
      <c r="T341" s="29" t="str">
        <f t="shared" si="32"/>
        <v>Pamunotaura nemwana wenyu, munowanzotaura zvinhu zvekuti zviri nani dai zvisina kutaurwa.</v>
      </c>
      <c r="U341" s="31" t="str">
        <f>IF(COUNTIFS(adapt!J:J,"yes",adapt!A:A,A341)&gt;1,"problem",IF(COUNTIFS(adapt!J:J,"yes",adapt!A:A,A341)=0,"","ok"))</f>
        <v>ok</v>
      </c>
    </row>
    <row r="342" spans="1:21" ht="28">
      <c r="A342" s="26" t="str">
        <f t="shared" si="35"/>
        <v>PCC13</v>
      </c>
      <c r="B342" s="32" t="s">
        <v>1003</v>
      </c>
      <c r="C342" s="32" t="s">
        <v>2019</v>
      </c>
      <c r="D342" s="32" t="s">
        <v>187</v>
      </c>
      <c r="E342" s="32" t="s">
        <v>994</v>
      </c>
      <c r="F342" s="32">
        <v>59</v>
      </c>
      <c r="G342" s="12">
        <v>13</v>
      </c>
      <c r="H342" s="32" t="s">
        <v>200</v>
      </c>
      <c r="I342" s="32" t="s">
        <v>557</v>
      </c>
      <c r="J342" s="32" t="s">
        <v>557</v>
      </c>
      <c r="K342" s="32"/>
      <c r="L342" s="32"/>
      <c r="M342" s="32">
        <v>1</v>
      </c>
      <c r="N342" s="32"/>
      <c r="O342" s="20">
        <f t="array" ref="O342">IF(ISBLANK(B342),"",INDEX(adapt!E$2:E$1000,MATCH(A342,IF(adapt!J$2:J$1000="yes",adapt!A$2:A$1000),0)))</f>
        <v>0</v>
      </c>
      <c r="P342" s="20" t="str">
        <f t="array" ref="P342">IF(ISBLANK(B342),"",INDEX(adapt!F$2:F$1000,MATCH(A342,IF(adapt!J$2:J$1000="yes",adapt!A$2:A$1000),0)))</f>
        <v>Mukabvunza mubvunzo, munowana mhinduro yamunovimba nayo kubva kumwana wenyu.</v>
      </c>
      <c r="Q342" s="30" t="str">
        <f t="shared" si="33"/>
        <v>no</v>
      </c>
      <c r="R342" s="30" t="str">
        <f t="shared" si="34"/>
        <v>yes</v>
      </c>
      <c r="S342" s="29" t="str">
        <f t="shared" si="31"/>
        <v>When you ask a question, you get an answer you trust from your child.</v>
      </c>
      <c r="T342" s="29" t="str">
        <f t="shared" si="32"/>
        <v>Mukabvunza mubvunzo, munowana mhinduro yamunovimba nayo kubva kumwana wenyu.</v>
      </c>
      <c r="U342" s="31" t="str">
        <f>IF(COUNTIFS(adapt!J:J,"yes",adapt!A:A,A342)&gt;1,"problem",IF(COUNTIFS(adapt!J:J,"yes",adapt!A:A,A342)=0,"","ok"))</f>
        <v>ok</v>
      </c>
    </row>
    <row r="343" spans="1:21" ht="14">
      <c r="A343" s="26" t="str">
        <f t="shared" si="35"/>
        <v>PCC14</v>
      </c>
      <c r="B343" s="32" t="s">
        <v>1004</v>
      </c>
      <c r="C343" s="32" t="s">
        <v>2322</v>
      </c>
      <c r="D343" s="32" t="s">
        <v>187</v>
      </c>
      <c r="E343" s="32" t="s">
        <v>994</v>
      </c>
      <c r="F343" s="32">
        <v>59</v>
      </c>
      <c r="G343" s="12">
        <v>14</v>
      </c>
      <c r="H343" s="32" t="s">
        <v>200</v>
      </c>
      <c r="I343" s="32" t="s">
        <v>557</v>
      </c>
      <c r="J343" s="32" t="s">
        <v>557</v>
      </c>
      <c r="K343" s="32"/>
      <c r="L343" s="32"/>
      <c r="M343" s="32">
        <v>1</v>
      </c>
      <c r="N343" s="32"/>
      <c r="O343" s="20">
        <f t="array" ref="O343">IF(ISBLANK(B343),"",INDEX(adapt!E$2:E$1000,MATCH(A343,IF(adapt!J$2:J$1000="yes",adapt!A$2:A$1000),0)))</f>
        <v>0</v>
      </c>
      <c r="P343" s="20">
        <f t="array" ref="P343">IF(ISBLANK(B343),"",INDEX(adapt!F$2:F$1000,MATCH(A343,IF(adapt!J$2:J$1000="yes",adapt!A$2:A$1000),0)))</f>
        <v>0</v>
      </c>
      <c r="Q343" s="30" t="str">
        <f t="shared" si="33"/>
        <v>no</v>
      </c>
      <c r="R343" s="30" t="str">
        <f t="shared" si="34"/>
        <v>no</v>
      </c>
      <c r="S343" s="29" t="str">
        <f t="shared" si="31"/>
        <v>Your child tries to understand your opinion.</v>
      </c>
      <c r="T343" s="29" t="str">
        <f t="shared" si="32"/>
        <v>Mwana wenyu anoedza kunzwisisa mafungiro enyu.</v>
      </c>
      <c r="U343" s="31" t="str">
        <f>IF(COUNTIFS(adapt!J:J,"yes",adapt!A:A,A343)&gt;1,"problem",IF(COUNTIFS(adapt!J:J,"yes",adapt!A:A,A343)=0,"","ok"))</f>
        <v>ok</v>
      </c>
    </row>
    <row r="344" spans="1:21" ht="28">
      <c r="A344" s="26" t="str">
        <f t="shared" si="35"/>
        <v>PCC15</v>
      </c>
      <c r="B344" s="32" t="s">
        <v>1005</v>
      </c>
      <c r="C344" s="32" t="s">
        <v>2323</v>
      </c>
      <c r="D344" s="32" t="s">
        <v>187</v>
      </c>
      <c r="E344" s="32" t="s">
        <v>994</v>
      </c>
      <c r="F344" s="32">
        <v>59</v>
      </c>
      <c r="G344" s="12">
        <v>15</v>
      </c>
      <c r="H344" s="32" t="s">
        <v>200</v>
      </c>
      <c r="I344" s="32" t="s">
        <v>557</v>
      </c>
      <c r="J344" s="32" t="s">
        <v>557</v>
      </c>
      <c r="K344" s="32"/>
      <c r="L344" s="32" t="s">
        <v>766</v>
      </c>
      <c r="M344" s="32">
        <v>1</v>
      </c>
      <c r="N344" s="32"/>
      <c r="O344" s="20">
        <f t="array" ref="O344">IF(ISBLANK(B344),"",INDEX(adapt!E$2:E$1000,MATCH(A344,IF(adapt!J$2:J$1000="yes",adapt!A$2:A$1000),0)))</f>
        <v>0</v>
      </c>
      <c r="P344" s="20">
        <f t="array" ref="P344">IF(ISBLANK(B344),"",INDEX(adapt!F$2:F$1000,MATCH(A344,IF(adapt!J$2:J$1000="yes",adapt!A$2:A$1000),0)))</f>
        <v>0</v>
      </c>
      <c r="Q344" s="30" t="str">
        <f t="shared" si="33"/>
        <v>no</v>
      </c>
      <c r="R344" s="30" t="str">
        <f t="shared" si="34"/>
        <v>no</v>
      </c>
      <c r="S344" s="29" t="str">
        <f t="shared" si="31"/>
        <v>There are some things you avoid discussing with your child.</v>
      </c>
      <c r="T344" s="29" t="str">
        <f t="shared" si="32"/>
        <v>Pane zvimwe zvinhu zvamunonzvenga kukurukura nemwana wenyu.</v>
      </c>
      <c r="U344" s="31" t="str">
        <f>IF(COUNTIFS(adapt!J:J,"yes",adapt!A:A,A344)&gt;1,"problem",IF(COUNTIFS(adapt!J:J,"yes",adapt!A:A,A344)=0,"","ok"))</f>
        <v>ok</v>
      </c>
    </row>
    <row r="345" spans="1:21" ht="28">
      <c r="A345" s="26" t="str">
        <f t="shared" si="35"/>
        <v>PCC16</v>
      </c>
      <c r="B345" s="32" t="s">
        <v>1006</v>
      </c>
      <c r="C345" s="32" t="s">
        <v>2324</v>
      </c>
      <c r="D345" s="32" t="s">
        <v>187</v>
      </c>
      <c r="E345" s="32" t="s">
        <v>994</v>
      </c>
      <c r="F345" s="32">
        <v>59</v>
      </c>
      <c r="G345" s="12">
        <v>16</v>
      </c>
      <c r="H345" s="32" t="s">
        <v>200</v>
      </c>
      <c r="I345" s="32" t="s">
        <v>557</v>
      </c>
      <c r="J345" s="32" t="s">
        <v>557</v>
      </c>
      <c r="K345" s="32"/>
      <c r="L345" s="32"/>
      <c r="M345" s="32">
        <v>1</v>
      </c>
      <c r="N345" s="32"/>
      <c r="O345" s="20">
        <f t="array" ref="O345">IF(ISBLANK(B345),"",INDEX(adapt!E$2:E$1000,MATCH(A345,IF(adapt!J$2:J$1000="yes",adapt!A$2:A$1000),0)))</f>
        <v>0</v>
      </c>
      <c r="P345" s="20">
        <f t="array" ref="P345">IF(ISBLANK(B345),"",INDEX(adapt!F$2:F$1000,MATCH(A345,IF(adapt!J$2:J$1000="yes",adapt!A$2:A$1000),0)))</f>
        <v>0</v>
      </c>
      <c r="Q345" s="30" t="str">
        <f t="shared" si="33"/>
        <v>no</v>
      </c>
      <c r="R345" s="30" t="str">
        <f t="shared" si="34"/>
        <v>no</v>
      </c>
      <c r="S345" s="29" t="str">
        <f t="shared" si="31"/>
        <v>You find it easy to discuss problems with your child.</v>
      </c>
      <c r="T345" s="29" t="str">
        <f t="shared" si="32"/>
        <v>Munoona zviri nyore kukurukura matambudziko nemwana wenyu.</v>
      </c>
      <c r="U345" s="31" t="str">
        <f>IF(COUNTIFS(adapt!J:J,"yes",adapt!A:A,A345)&gt;1,"problem",IF(COUNTIFS(adapt!J:J,"yes",adapt!A:A,A345)=0,"","ok"))</f>
        <v>ok</v>
      </c>
    </row>
    <row r="346" spans="1:21" ht="28">
      <c r="A346" s="26" t="str">
        <f t="shared" si="35"/>
        <v>PCC17</v>
      </c>
      <c r="B346" s="32" t="s">
        <v>1007</v>
      </c>
      <c r="C346" s="32" t="s">
        <v>2325</v>
      </c>
      <c r="D346" s="32" t="s">
        <v>187</v>
      </c>
      <c r="E346" s="32" t="s">
        <v>994</v>
      </c>
      <c r="F346" s="32">
        <v>59</v>
      </c>
      <c r="G346" s="12">
        <v>17</v>
      </c>
      <c r="H346" s="32" t="s">
        <v>200</v>
      </c>
      <c r="I346" s="32" t="s">
        <v>557</v>
      </c>
      <c r="J346" s="32" t="s">
        <v>557</v>
      </c>
      <c r="K346" s="32"/>
      <c r="L346" s="32"/>
      <c r="M346" s="32">
        <v>1</v>
      </c>
      <c r="N346" s="32"/>
      <c r="O346" s="20">
        <f t="array" ref="O346">IF(ISBLANK(B346),"",INDEX(adapt!E$2:E$1000,MATCH(A346,IF(adapt!J$2:J$1000="yes",adapt!A$2:A$1000),0)))</f>
        <v>0</v>
      </c>
      <c r="P346" s="20" t="str">
        <f t="array" ref="P346">IF(ISBLANK(B346),"",INDEX(adapt!F$2:F$1000,MATCH(A346,IF(adapt!J$2:J$1000="yes",adapt!A$2:A$1000),0)))</f>
        <v>Zviri nyore kwamuri kukurukura zvamunonyatsonzwa zvese nemwana wenyu.</v>
      </c>
      <c r="Q346" s="30" t="str">
        <f t="shared" si="33"/>
        <v>no</v>
      </c>
      <c r="R346" s="30" t="str">
        <f t="shared" si="34"/>
        <v>yes</v>
      </c>
      <c r="S346" s="29" t="str">
        <f t="shared" si="31"/>
        <v>It is easy for you to discuss all your true feelings with your child.</v>
      </c>
      <c r="T346" s="29" t="str">
        <f t="shared" si="32"/>
        <v>Zviri nyore kwamuri kukurukura zvamunonyatsonzwa zvese nemwana wenyu.</v>
      </c>
      <c r="U346" s="31" t="str">
        <f>IF(COUNTIFS(adapt!J:J,"yes",adapt!A:A,A346)&gt;1,"problem",IF(COUNTIFS(adapt!J:J,"yes",adapt!A:A,A346)=0,"","ok"))</f>
        <v>ok</v>
      </c>
    </row>
    <row r="347" spans="1:21" ht="14">
      <c r="A347" s="26" t="str">
        <f t="shared" si="35"/>
        <v>PCC18</v>
      </c>
      <c r="B347" s="32" t="s">
        <v>1008</v>
      </c>
      <c r="C347" s="32" t="s">
        <v>2326</v>
      </c>
      <c r="D347" s="32" t="s">
        <v>187</v>
      </c>
      <c r="E347" s="32" t="s">
        <v>994</v>
      </c>
      <c r="F347" s="32">
        <v>59</v>
      </c>
      <c r="G347" s="12">
        <v>18</v>
      </c>
      <c r="H347" s="32" t="s">
        <v>200</v>
      </c>
      <c r="I347" s="32" t="s">
        <v>557</v>
      </c>
      <c r="J347" s="32" t="s">
        <v>557</v>
      </c>
      <c r="K347" s="32"/>
      <c r="L347" s="32"/>
      <c r="M347" s="32">
        <v>1</v>
      </c>
      <c r="N347" s="32"/>
      <c r="O347" s="20" t="str">
        <f t="array" ref="O347">IF(ISBLANK(B347),"",INDEX(adapt!E$2:E$1000,MATCH(A347,IF(adapt!J$2:J$1000="yes",adapt!A$2:A$1000),0)))</f>
        <v>Your child's behavior bothers you.</v>
      </c>
      <c r="P347" s="20" t="str">
        <f t="array" ref="P347">IF(ISBLANK(B347),"",INDEX(adapt!F$2:F$1000,MATCH(A347,IF(adapt!J$2:J$1000="yes",adapt!A$2:A$1000),0)))</f>
        <v>Maitiro ewana wenyu enokushungurudzai.</v>
      </c>
      <c r="Q347" s="30" t="str">
        <f t="shared" si="33"/>
        <v>yes</v>
      </c>
      <c r="R347" s="30" t="str">
        <f t="shared" si="34"/>
        <v>yes</v>
      </c>
      <c r="S347" s="29" t="str">
        <f t="shared" si="31"/>
        <v>Your child's behavior bothers you.</v>
      </c>
      <c r="T347" s="29" t="str">
        <f t="shared" si="32"/>
        <v>Maitiro ewana wenyu enokushungurudzai.</v>
      </c>
      <c r="U347" s="31" t="str">
        <f>IF(COUNTIFS(adapt!J:J,"yes",adapt!A:A,A347)&gt;1,"problem",IF(COUNTIFS(adapt!J:J,"yes",adapt!A:A,A347)=0,"","ok"))</f>
        <v>ok</v>
      </c>
    </row>
    <row r="348" spans="1:21" ht="28">
      <c r="A348" s="26" t="str">
        <f t="shared" si="35"/>
        <v>PCC19</v>
      </c>
      <c r="B348" s="32" t="s">
        <v>1009</v>
      </c>
      <c r="C348" s="32" t="s">
        <v>2020</v>
      </c>
      <c r="D348" s="32" t="s">
        <v>187</v>
      </c>
      <c r="E348" s="32" t="s">
        <v>994</v>
      </c>
      <c r="F348" s="32">
        <v>59</v>
      </c>
      <c r="G348" s="12">
        <v>19</v>
      </c>
      <c r="H348" s="32" t="s">
        <v>200</v>
      </c>
      <c r="I348" s="32" t="s">
        <v>557</v>
      </c>
      <c r="J348" s="32" t="s">
        <v>557</v>
      </c>
      <c r="K348" s="32"/>
      <c r="L348" s="32" t="s">
        <v>766</v>
      </c>
      <c r="M348" s="32">
        <v>1</v>
      </c>
      <c r="N348" s="32"/>
      <c r="O348" s="20">
        <f t="array" ref="O348">IF(ISBLANK(B348),"",INDEX(adapt!E$2:E$1000,MATCH(A348,IF(adapt!J$2:J$1000="yes",adapt!A$2:A$1000),0)))</f>
        <v>0</v>
      </c>
      <c r="P348" s="20">
        <f t="array" ref="P348">IF(ISBLANK(B348),"",INDEX(adapt!F$2:F$1000,MATCH(A348,IF(adapt!J$2:J$1000="yes",adapt!A$2:A$1000),0)))</f>
        <v>0</v>
      </c>
      <c r="Q348" s="30" t="str">
        <f t="shared" si="33"/>
        <v>no</v>
      </c>
      <c r="R348" s="30" t="str">
        <f t="shared" si="34"/>
        <v>no</v>
      </c>
      <c r="S348" s="29" t="str">
        <f t="shared" si="31"/>
        <v>Your child verbally abuses you when they are angry with you.</v>
      </c>
      <c r="T348" s="29" t="str">
        <f t="shared" si="32"/>
        <v>Mwana wenyu anokutukirirai kana akugumbukirai.</v>
      </c>
      <c r="U348" s="31" t="str">
        <f>IF(COUNTIFS(adapt!J:J,"yes",adapt!A:A,A348)&gt;1,"problem",IF(COUNTIFS(adapt!J:J,"yes",adapt!A:A,A348)=0,"","ok"))</f>
        <v>ok</v>
      </c>
    </row>
    <row r="349" spans="1:21" ht="28">
      <c r="A349" s="26" t="str">
        <f t="shared" si="35"/>
        <v>PCC20</v>
      </c>
      <c r="B349" s="32" t="s">
        <v>1010</v>
      </c>
      <c r="C349" s="32" t="s">
        <v>2327</v>
      </c>
      <c r="D349" s="32" t="s">
        <v>187</v>
      </c>
      <c r="E349" s="32" t="s">
        <v>994</v>
      </c>
      <c r="F349" s="32">
        <v>59</v>
      </c>
      <c r="G349" s="12">
        <v>20</v>
      </c>
      <c r="H349" s="32" t="s">
        <v>200</v>
      </c>
      <c r="I349" s="32" t="s">
        <v>557</v>
      </c>
      <c r="J349" s="32" t="s">
        <v>557</v>
      </c>
      <c r="K349" s="32"/>
      <c r="L349" s="32" t="s">
        <v>766</v>
      </c>
      <c r="M349" s="32">
        <v>1</v>
      </c>
      <c r="N349" s="32"/>
      <c r="O349" s="20">
        <f t="array" ref="O349">IF(ISBLANK(B349),"",INDEX(adapt!E$2:E$1000,MATCH(A349,IF(adapt!J$2:J$1000="yes",adapt!A$2:A$1000),0)))</f>
        <v>0</v>
      </c>
      <c r="P349" s="20" t="str">
        <f t="array" ref="P349">IF(ISBLANK(B349),"",INDEX(adapt!F$2:F$1000,MATCH(A349,IF(adapt!J$2:J$1000="yes",adapt!A$2:A$1000),0)))</f>
        <v>Munofunga kuti hamukwanise kuudza mwana wenyu zvamunonyatsonzwa pamusoro pezvimwe zvinhu.</v>
      </c>
      <c r="Q349" s="30" t="str">
        <f t="shared" si="33"/>
        <v>no</v>
      </c>
      <c r="R349" s="30" t="str">
        <f t="shared" si="34"/>
        <v>yes</v>
      </c>
      <c r="S349" s="29" t="str">
        <f t="shared" si="31"/>
        <v>You don't think you can tell your child how you really feel about some things.</v>
      </c>
      <c r="T349" s="29" t="str">
        <f t="shared" si="32"/>
        <v>Munofunga kuti hamukwanise kuudza mwana wenyu zvamunonyatsonzwa pamusoro pezvimwe zvinhu.</v>
      </c>
      <c r="U349" s="31" t="str">
        <f>IF(COUNTIFS(adapt!J:J,"yes",adapt!A:A,A349)&gt;1,"problem",IF(COUNTIFS(adapt!J:J,"yes",adapt!A:A,A349)=0,"","ok"))</f>
        <v>ok</v>
      </c>
    </row>
    <row r="350" spans="1:21" ht="28">
      <c r="A350" s="26" t="str">
        <f t="shared" si="35"/>
        <v>PCC21</v>
      </c>
      <c r="B350" s="32" t="s">
        <v>1011</v>
      </c>
      <c r="C350" s="32" t="s">
        <v>2328</v>
      </c>
      <c r="D350" s="32" t="s">
        <v>187</v>
      </c>
      <c r="E350" s="32" t="s">
        <v>994</v>
      </c>
      <c r="F350" s="32">
        <v>59</v>
      </c>
      <c r="G350" s="12">
        <v>21</v>
      </c>
      <c r="H350" s="32" t="s">
        <v>200</v>
      </c>
      <c r="I350" s="32" t="s">
        <v>557</v>
      </c>
      <c r="J350" s="32" t="s">
        <v>557</v>
      </c>
      <c r="K350" s="32"/>
      <c r="L350" s="32"/>
      <c r="M350" s="32">
        <v>1</v>
      </c>
      <c r="N350" s="32"/>
      <c r="O350" s="20">
        <f t="array" ref="O350">IF(ISBLANK(B350),"",INDEX(adapt!E$2:E$1000,MATCH(A350,IF(adapt!J$2:J$1000="yes",adapt!A$2:A$1000),0)))</f>
        <v>0</v>
      </c>
      <c r="P350" s="20" t="str">
        <f t="array" ref="P350">IF(ISBLANK(B350),"",INDEX(adapt!F$2:F$1000,MATCH(A350,IF(adapt!J$2:J$1000="yes",adapt!A$2:A$1000),0)))</f>
        <v>Munokwanisa kutaura chero chinhu nemwana wenyu.</v>
      </c>
      <c r="Q350" s="30" t="str">
        <f t="shared" si="33"/>
        <v>no</v>
      </c>
      <c r="R350" s="30" t="str">
        <f t="shared" si="34"/>
        <v>yes</v>
      </c>
      <c r="S350" s="29" t="str">
        <f t="shared" si="31"/>
        <v>You can talk about almost anything with your child.</v>
      </c>
      <c r="T350" s="29" t="str">
        <f t="shared" si="32"/>
        <v>Munokwanisa kutaura chero chinhu nemwana wenyu.</v>
      </c>
      <c r="U350" s="31" t="str">
        <f>IF(COUNTIFS(adapt!J:J,"yes",adapt!A:A,A350)&gt;1,"problem",IF(COUNTIFS(adapt!J:J,"yes",adapt!A:A,A350)=0,"","ok"))</f>
        <v>ok</v>
      </c>
    </row>
    <row r="351" spans="1:21" ht="28">
      <c r="A351" s="26" t="str">
        <f t="shared" si="35"/>
        <v>PCC22</v>
      </c>
      <c r="B351" s="32" t="s">
        <v>1012</v>
      </c>
      <c r="C351" s="32" t="s">
        <v>2329</v>
      </c>
      <c r="D351" s="32" t="s">
        <v>187</v>
      </c>
      <c r="E351" s="32" t="s">
        <v>994</v>
      </c>
      <c r="F351" s="32">
        <v>59</v>
      </c>
      <c r="G351" s="12">
        <v>22</v>
      </c>
      <c r="H351" s="32" t="s">
        <v>200</v>
      </c>
      <c r="I351" s="32" t="s">
        <v>557</v>
      </c>
      <c r="J351" s="32" t="s">
        <v>557</v>
      </c>
      <c r="K351" s="32"/>
      <c r="L351" s="32" t="s">
        <v>766</v>
      </c>
      <c r="M351" s="32">
        <v>1</v>
      </c>
      <c r="N351" s="32"/>
      <c r="O351" s="20">
        <f t="array" ref="O351">IF(ISBLANK(B351),"",INDEX(adapt!E$2:E$1000,MATCH(A351,IF(adapt!J$2:J$1000="yes",adapt!A$2:A$1000),0)))</f>
        <v>0</v>
      </c>
      <c r="P351" s="20" t="str">
        <f t="array" ref="P351">IF(ISBLANK(B351),"",INDEX(adapt!F$2:F$1000,MATCH(A351,IF(adapt!J$2:J$1000="yes",adapt!A$2:A$1000),0)))</f>
        <v>Dzimwe nguva mwana wenyu haatombokuteererai zvachose.</v>
      </c>
      <c r="Q351" s="30" t="str">
        <f t="shared" si="33"/>
        <v>no</v>
      </c>
      <c r="R351" s="30" t="str">
        <f t="shared" si="34"/>
        <v>yes</v>
      </c>
      <c r="S351" s="29" t="str">
        <f t="shared" si="31"/>
        <v>Your child sometimes doesn't listen to you at all.</v>
      </c>
      <c r="T351" s="29" t="str">
        <f t="shared" si="32"/>
        <v>Dzimwe nguva mwana wenyu haatombokuteererai zvachose.</v>
      </c>
      <c r="U351" s="31" t="str">
        <f>IF(COUNTIFS(adapt!J:J,"yes",adapt!A:A,A351)&gt;1,"problem",IF(COUNTIFS(adapt!J:J,"yes",adapt!A:A,A351)=0,"","ok"))</f>
        <v>ok</v>
      </c>
    </row>
    <row r="352" spans="1:21" ht="28">
      <c r="A352" s="26" t="str">
        <f t="shared" si="35"/>
        <v>PCC23</v>
      </c>
      <c r="B352" s="32" t="s">
        <v>1013</v>
      </c>
      <c r="C352" s="32" t="s">
        <v>2330</v>
      </c>
      <c r="D352" s="32" t="s">
        <v>187</v>
      </c>
      <c r="E352" s="32" t="s">
        <v>994</v>
      </c>
      <c r="F352" s="32">
        <v>59</v>
      </c>
      <c r="G352" s="12">
        <v>23</v>
      </c>
      <c r="H352" s="32" t="s">
        <v>200</v>
      </c>
      <c r="I352" s="32" t="s">
        <v>557</v>
      </c>
      <c r="J352" s="32" t="s">
        <v>557</v>
      </c>
      <c r="K352" s="32"/>
      <c r="L352" s="32"/>
      <c r="M352" s="32">
        <v>1</v>
      </c>
      <c r="N352" s="32"/>
      <c r="O352" s="20">
        <f t="array" ref="O352">IF(ISBLANK(B352),"",INDEX(adapt!E$2:E$1000,MATCH(A352,IF(adapt!J$2:J$1000="yes",adapt!A$2:A$1000),0)))</f>
        <v>0</v>
      </c>
      <c r="P352" s="20">
        <f t="array" ref="P352">IF(ISBLANK(B352),"",INDEX(adapt!F$2:F$1000,MATCH(A352,IF(adapt!J$2:J$1000="yes",adapt!A$2:A$1000),0)))</f>
        <v>0</v>
      </c>
      <c r="Q352" s="30" t="str">
        <f t="shared" si="33"/>
        <v>no</v>
      </c>
      <c r="R352" s="30" t="str">
        <f t="shared" si="34"/>
        <v>no</v>
      </c>
      <c r="S352" s="29" t="str">
        <f t="shared" si="31"/>
        <v>You can tell your child how you feel about everything.</v>
      </c>
      <c r="T352" s="29" t="str">
        <f t="shared" si="32"/>
        <v>Munokwanisa kuudza mwana wenyu chese zvacho chamunenge muchinzwa.</v>
      </c>
      <c r="U352" s="31" t="str">
        <f>IF(COUNTIFS(adapt!J:J,"yes",adapt!A:A,A352)&gt;1,"problem",IF(COUNTIFS(adapt!J:J,"yes",adapt!A:A,A352)=0,"","ok"))</f>
        <v>ok</v>
      </c>
    </row>
    <row r="353" spans="1:21" ht="14">
      <c r="A353" s="26" t="str">
        <f t="shared" si="35"/>
        <v>PCC24</v>
      </c>
      <c r="B353" s="32" t="s">
        <v>1014</v>
      </c>
      <c r="C353" s="32" t="s">
        <v>2331</v>
      </c>
      <c r="D353" s="32" t="s">
        <v>187</v>
      </c>
      <c r="E353" s="32" t="s">
        <v>994</v>
      </c>
      <c r="F353" s="32">
        <v>59</v>
      </c>
      <c r="G353" s="12">
        <v>24</v>
      </c>
      <c r="H353" s="32" t="s">
        <v>200</v>
      </c>
      <c r="I353" s="32" t="s">
        <v>557</v>
      </c>
      <c r="J353" s="32" t="s">
        <v>557</v>
      </c>
      <c r="K353" s="32"/>
      <c r="L353" s="32"/>
      <c r="M353" s="32">
        <v>1</v>
      </c>
      <c r="N353" s="32"/>
      <c r="O353" s="20">
        <f t="array" ref="O353">IF(ISBLANK(B353),"",INDEX(adapt!E$2:E$1000,MATCH(A353,IF(adapt!J$2:J$1000="yes",adapt!A$2:A$1000),0)))</f>
        <v>0</v>
      </c>
      <c r="P353" s="20">
        <f t="array" ref="P353">IF(ISBLANK(B353),"",INDEX(adapt!F$2:F$1000,MATCH(A353,IF(adapt!J$2:J$1000="yes",adapt!A$2:A$1000),0)))</f>
        <v>0</v>
      </c>
      <c r="Q353" s="30" t="str">
        <f t="shared" si="33"/>
        <v>no</v>
      </c>
      <c r="R353" s="30" t="str">
        <f t="shared" si="34"/>
        <v>no</v>
      </c>
      <c r="S353" s="29" t="str">
        <f t="shared" si="31"/>
        <v>Your child knows how to talk to you.</v>
      </c>
      <c r="T353" s="29" t="str">
        <f t="shared" si="32"/>
        <v>Mwana wenyu anoziva matauriro aanoita nemi.</v>
      </c>
      <c r="U353" s="31" t="str">
        <f>IF(COUNTIFS(adapt!J:J,"yes",adapt!A:A,A353)&gt;1,"problem",IF(COUNTIFS(adapt!J:J,"yes",adapt!A:A,A353)=0,"","ok"))</f>
        <v>ok</v>
      </c>
    </row>
    <row r="354" spans="1:21" ht="56">
      <c r="A354" s="26" t="str">
        <f t="shared" si="35"/>
        <v>puffFam_i1</v>
      </c>
      <c r="B354" s="32" t="s">
        <v>1015</v>
      </c>
      <c r="C354" s="32" t="s">
        <v>2332</v>
      </c>
      <c r="D354" s="32" t="s">
        <v>185</v>
      </c>
      <c r="E354" s="32"/>
      <c r="F354" s="32"/>
      <c r="G354" s="12" t="s">
        <v>556</v>
      </c>
      <c r="H354" s="32"/>
      <c r="I354" s="32"/>
      <c r="J354" s="32"/>
      <c r="K354" s="32"/>
      <c r="L354" s="32"/>
      <c r="M354" s="32">
        <v>1</v>
      </c>
      <c r="N354" s="32" t="s">
        <v>1016</v>
      </c>
      <c r="O354" s="20">
        <f t="array" ref="O354">IF(ISBLANK(B354),"",INDEX(adapt!E$2:E$1000,MATCH(A354,IF(adapt!J$2:J$1000="yes",adapt!A$2:A$1000),0)))</f>
        <v>0</v>
      </c>
      <c r="P354" s="20">
        <f t="array" ref="P354">IF(ISBLANK(B354),"",INDEX(adapt!F$2:F$1000,MATCH(A354,IF(adapt!J$2:J$1000="yes",adapt!A$2:A$1000),0)))</f>
        <v>0</v>
      </c>
      <c r="Q354" s="30" t="str">
        <f t="shared" si="33"/>
        <v>no</v>
      </c>
      <c r="R354" s="30" t="str">
        <f t="shared" si="34"/>
        <v>no</v>
      </c>
      <c r="S354" s="29" t="str">
        <f t="shared" si="31"/>
        <v>Next I'll ask you some questions about how your family gets along. Please tell me how often each has happened over the past 2 months.</v>
      </c>
      <c r="T354" s="29" t="str">
        <f t="shared" si="32"/>
        <v>Tichienderera mberi ndichakubvunzai mibvunzo iri maererano nekuti mhuri yenyu inowirirana zvakadii. Ndapota ndiudzeiwo kuti zvinotevera zvakaitika kakawanda zvakadii mumwedzi miviri yadarika.</v>
      </c>
      <c r="U354" s="31" t="str">
        <f>IF(COUNTIFS(adapt!J:J,"yes",adapt!A:A,A354)&gt;1,"problem",IF(COUNTIFS(adapt!J:J,"yes",adapt!A:A,A354)=0,"","ok"))</f>
        <v>ok</v>
      </c>
    </row>
    <row r="355" spans="1:21" ht="28">
      <c r="A355" s="26" t="str">
        <f t="shared" si="35"/>
        <v>puffFam1</v>
      </c>
      <c r="B355" s="32" t="s">
        <v>1017</v>
      </c>
      <c r="C355" s="32" t="s">
        <v>2021</v>
      </c>
      <c r="D355" s="32" t="s">
        <v>185</v>
      </c>
      <c r="E355" s="32" t="s">
        <v>679</v>
      </c>
      <c r="F355" s="32">
        <v>31</v>
      </c>
      <c r="G355" s="12">
        <v>1</v>
      </c>
      <c r="H355" s="32" t="s">
        <v>218</v>
      </c>
      <c r="I355" s="32" t="s">
        <v>557</v>
      </c>
      <c r="J355" s="32" t="s">
        <v>557</v>
      </c>
      <c r="K355" s="32"/>
      <c r="L355" s="32" t="s">
        <v>766</v>
      </c>
      <c r="M355" s="32">
        <v>1</v>
      </c>
      <c r="N355" s="32"/>
      <c r="O355" s="20">
        <f t="array" ref="O355">IF(ISBLANK(B355),"",INDEX(adapt!E$2:E$1000,MATCH(A355,IF(adapt!J$2:J$1000="yes",adapt!A$2:A$1000),0)))</f>
        <v>0</v>
      </c>
      <c r="P355" s="20">
        <f t="array" ref="P355">IF(ISBLANK(B355),"",INDEX(adapt!F$2:F$1000,MATCH(A355,IF(adapt!J$2:J$1000="yes",adapt!A$2:A$1000),0)))</f>
        <v>0</v>
      </c>
      <c r="Q355" s="30" t="str">
        <f t="shared" si="33"/>
        <v>no</v>
      </c>
      <c r="R355" s="30" t="str">
        <f t="shared" si="34"/>
        <v>no</v>
      </c>
      <c r="S355" s="29" t="str">
        <f t="shared" si="31"/>
        <v>How often is there misunderstanding in your home?</v>
      </c>
      <c r="T355" s="29" t="str">
        <f t="shared" si="32"/>
        <v>Mumba menyu munova nekusanzwisisana kakawanda zvakadii?</v>
      </c>
      <c r="U355" s="31" t="str">
        <f>IF(COUNTIFS(adapt!J:J,"yes",adapt!A:A,A355)&gt;1,"problem",IF(COUNTIFS(adapt!J:J,"yes",adapt!A:A,A355)=0,"","ok"))</f>
        <v>ok</v>
      </c>
    </row>
    <row r="356" spans="1:21" ht="42">
      <c r="A356" s="26" t="str">
        <f t="shared" si="35"/>
        <v>puffFam2</v>
      </c>
      <c r="B356" s="32" t="s">
        <v>2233</v>
      </c>
      <c r="C356" s="32" t="s">
        <v>2022</v>
      </c>
      <c r="D356" s="32" t="s">
        <v>185</v>
      </c>
      <c r="E356" s="32" t="s">
        <v>679</v>
      </c>
      <c r="F356" s="32">
        <v>31</v>
      </c>
      <c r="G356" s="12">
        <v>2</v>
      </c>
      <c r="H356" s="32" t="s">
        <v>218</v>
      </c>
      <c r="I356" s="32" t="s">
        <v>557</v>
      </c>
      <c r="J356" s="32" t="s">
        <v>557</v>
      </c>
      <c r="K356" s="32"/>
      <c r="L356" s="32"/>
      <c r="M356" s="32">
        <v>1</v>
      </c>
      <c r="N356" s="32"/>
      <c r="O356" s="20" t="str">
        <f t="array" ref="O356">IF(ISBLANK(B356),"",INDEX(adapt!E$2:E$1000,MATCH(A356,IF(adapt!J$2:J$1000="yes",adapt!A$2:A$1000),0)))</f>
        <v>When your family faces problems, how often do you sit together and discuss these problems?</v>
      </c>
      <c r="P356" s="20">
        <f t="array" ref="P356">IF(ISBLANK(B356),"",INDEX(adapt!F$2:F$1000,MATCH(A356,IF(adapt!J$2:J$1000="yes",adapt!A$2:A$1000),0)))</f>
        <v>0</v>
      </c>
      <c r="Q356" s="30" t="str">
        <f t="shared" si="33"/>
        <v>yes</v>
      </c>
      <c r="R356" s="30" t="str">
        <f t="shared" si="34"/>
        <v>no</v>
      </c>
      <c r="S356" s="29" t="str">
        <f t="shared" si="31"/>
        <v>When your family faces problems, how often do you sit together and discuss these problems?</v>
      </c>
      <c r="T356" s="29" t="str">
        <f t="shared" si="32"/>
        <v>Kana mhuri yenyu ikasangana nematambudziko, munowanzogara pasi kakawanda zvakadii kukurukura pamusoro pematambudziko aya?</v>
      </c>
      <c r="U356" s="31" t="str">
        <f>IF(COUNTIFS(adapt!J:J,"yes",adapt!A:A,A356)&gt;1,"problem",IF(COUNTIFS(adapt!J:J,"yes",adapt!A:A,A356)=0,"","ok"))</f>
        <v>ok</v>
      </c>
    </row>
    <row r="357" spans="1:21" ht="28">
      <c r="A357" s="26" t="str">
        <f t="shared" si="35"/>
        <v>puffFam3</v>
      </c>
      <c r="B357" s="32" t="s">
        <v>1018</v>
      </c>
      <c r="C357" s="32" t="s">
        <v>2023</v>
      </c>
      <c r="D357" s="32" t="s">
        <v>185</v>
      </c>
      <c r="E357" s="32" t="s">
        <v>679</v>
      </c>
      <c r="F357" s="32">
        <v>31</v>
      </c>
      <c r="G357" s="12">
        <v>3</v>
      </c>
      <c r="H357" s="32" t="s">
        <v>218</v>
      </c>
      <c r="I357" s="32" t="s">
        <v>557</v>
      </c>
      <c r="J357" s="32" t="s">
        <v>557</v>
      </c>
      <c r="K357" s="32"/>
      <c r="L357" s="32"/>
      <c r="M357" s="32">
        <v>1</v>
      </c>
      <c r="N357" s="32"/>
      <c r="O357" s="20">
        <f t="array" ref="O357">IF(ISBLANK(B357),"",INDEX(adapt!E$2:E$1000,MATCH(A357,IF(adapt!J$2:J$1000="yes",adapt!A$2:A$1000),0)))</f>
        <v>0</v>
      </c>
      <c r="P357" s="20">
        <f t="array" ref="P357">IF(ISBLANK(B357),"",INDEX(adapt!F$2:F$1000,MATCH(A357,IF(adapt!J$2:J$1000="yes",adapt!A$2:A$1000),0)))</f>
        <v>0</v>
      </c>
      <c r="Q357" s="30" t="str">
        <f t="shared" si="33"/>
        <v>no</v>
      </c>
      <c r="R357" s="30" t="str">
        <f t="shared" si="34"/>
        <v>no</v>
      </c>
      <c r="S357" s="29" t="str">
        <f t="shared" si="31"/>
        <v>How often do people in your family listen to each other at home?</v>
      </c>
      <c r="T357" s="29" t="str">
        <f t="shared" si="32"/>
        <v>Vanhu vemumhuri menyu vanowanzoteererana kakawanda zvakadii kana vari kumba?</v>
      </c>
      <c r="U357" s="31" t="str">
        <f>IF(COUNTIFS(adapt!J:J,"yes",adapt!A:A,A357)&gt;1,"problem",IF(COUNTIFS(adapt!J:J,"yes",adapt!A:A,A357)=0,"","ok"))</f>
        <v>ok</v>
      </c>
    </row>
    <row r="358" spans="1:21" ht="28">
      <c r="A358" s="26" t="str">
        <f t="shared" si="35"/>
        <v>puffFam4</v>
      </c>
      <c r="B358" s="32" t="s">
        <v>1019</v>
      </c>
      <c r="C358" s="32" t="s">
        <v>2024</v>
      </c>
      <c r="D358" s="32" t="s">
        <v>185</v>
      </c>
      <c r="E358" s="32" t="s">
        <v>679</v>
      </c>
      <c r="F358" s="32">
        <v>31</v>
      </c>
      <c r="G358" s="12">
        <v>4</v>
      </c>
      <c r="H358" s="32" t="s">
        <v>218</v>
      </c>
      <c r="I358" s="32" t="s">
        <v>557</v>
      </c>
      <c r="J358" s="32" t="s">
        <v>557</v>
      </c>
      <c r="K358" s="32"/>
      <c r="L358" s="32" t="s">
        <v>766</v>
      </c>
      <c r="M358" s="32">
        <v>1</v>
      </c>
      <c r="N358" s="32"/>
      <c r="O358" s="20">
        <f t="array" ref="O358">IF(ISBLANK(B358),"",INDEX(adapt!E$2:E$1000,MATCH(A358,IF(adapt!J$2:J$1000="yes",adapt!A$2:A$1000),0)))</f>
        <v>0</v>
      </c>
      <c r="P358" s="20">
        <f t="array" ref="P358">IF(ISBLANK(B358),"",INDEX(adapt!F$2:F$1000,MATCH(A358,IF(adapt!J$2:J$1000="yes",adapt!A$2:A$1000),0)))</f>
        <v>0</v>
      </c>
      <c r="Q358" s="30" t="str">
        <f t="shared" si="33"/>
        <v>no</v>
      </c>
      <c r="R358" s="30" t="str">
        <f t="shared" si="34"/>
        <v>no</v>
      </c>
      <c r="S358" s="29" t="str">
        <f t="shared" si="31"/>
        <v>How often do people in your family say lies to each other?</v>
      </c>
      <c r="T358" s="29" t="str">
        <f t="shared" si="32"/>
        <v>Vanhu vemumhuri menyu vanowanzotaurirana zvinhu zvisiri zvechokwadi kakawanda zvakadii?</v>
      </c>
      <c r="U358" s="31" t="str">
        <f>IF(COUNTIFS(adapt!J:J,"yes",adapt!A:A,A358)&gt;1,"problem",IF(COUNTIFS(adapt!J:J,"yes",adapt!A:A,A358)=0,"","ok"))</f>
        <v>ok</v>
      </c>
    </row>
    <row r="359" spans="1:21" ht="28">
      <c r="A359" s="26" t="str">
        <f t="shared" si="35"/>
        <v>puffFam6</v>
      </c>
      <c r="B359" s="32" t="s">
        <v>1020</v>
      </c>
      <c r="C359" s="32" t="s">
        <v>2025</v>
      </c>
      <c r="D359" s="32" t="s">
        <v>185</v>
      </c>
      <c r="E359" s="32" t="s">
        <v>679</v>
      </c>
      <c r="F359" s="32">
        <v>31</v>
      </c>
      <c r="G359" s="12">
        <v>6</v>
      </c>
      <c r="H359" s="32" t="s">
        <v>218</v>
      </c>
      <c r="I359" s="32" t="s">
        <v>557</v>
      </c>
      <c r="J359" s="32" t="s">
        <v>557</v>
      </c>
      <c r="K359" s="32"/>
      <c r="L359" s="32"/>
      <c r="M359" s="32">
        <v>1</v>
      </c>
      <c r="N359" s="32" t="s">
        <v>1021</v>
      </c>
      <c r="O359" s="20">
        <f t="array" ref="O359">IF(ISBLANK(B359),"",INDEX(adapt!E$2:E$1000,MATCH(A359,IF(adapt!J$2:J$1000="yes",adapt!A$2:A$1000),0)))</f>
        <v>0</v>
      </c>
      <c r="P359" s="20">
        <f t="array" ref="P359">IF(ISBLANK(B359),"",INDEX(adapt!F$2:F$1000,MATCH(A359,IF(adapt!J$2:J$1000="yes",adapt!A$2:A$1000),0)))</f>
        <v>0</v>
      </c>
      <c r="Q359" s="30" t="str">
        <f t="shared" si="33"/>
        <v>no</v>
      </c>
      <c r="R359" s="30" t="str">
        <f t="shared" si="34"/>
        <v>no</v>
      </c>
      <c r="S359" s="29" t="str">
        <f t="shared" si="31"/>
        <v>How often do you feel that there is joy (or love or peace) in your family?</v>
      </c>
      <c r="T359" s="29" t="str">
        <f t="shared" si="32"/>
        <v>Munowanzonzwa sekuti mumhuri menyu mune rufaro (kana rudo kana runyararo) kakawanda zvakadii?</v>
      </c>
      <c r="U359" s="31" t="str">
        <f>IF(COUNTIFS(adapt!J:J,"yes",adapt!A:A,A359)&gt;1,"problem",IF(COUNTIFS(adapt!J:J,"yes",adapt!A:A,A359)=0,"","ok"))</f>
        <v>ok</v>
      </c>
    </row>
    <row r="360" spans="1:21" ht="56">
      <c r="A360" s="26" t="str">
        <f t="shared" si="35"/>
        <v>puffFam7</v>
      </c>
      <c r="B360" s="32" t="s">
        <v>1022</v>
      </c>
      <c r="C360" s="32" t="s">
        <v>2026</v>
      </c>
      <c r="D360" s="32" t="s">
        <v>185</v>
      </c>
      <c r="E360" s="32" t="s">
        <v>679</v>
      </c>
      <c r="F360" s="32">
        <v>31</v>
      </c>
      <c r="G360" s="12">
        <v>7</v>
      </c>
      <c r="H360" s="32" t="s">
        <v>218</v>
      </c>
      <c r="I360" s="32" t="s">
        <v>557</v>
      </c>
      <c r="J360" s="32" t="s">
        <v>557</v>
      </c>
      <c r="K360" s="32"/>
      <c r="L360" s="32"/>
      <c r="M360" s="32">
        <v>1</v>
      </c>
      <c r="N360" s="32" t="s">
        <v>1021</v>
      </c>
      <c r="O360" s="20">
        <f t="array" ref="O360">IF(ISBLANK(B360),"",INDEX(adapt!E$2:E$1000,MATCH(A360,IF(adapt!J$2:J$1000="yes",adapt!A$2:A$1000),0)))</f>
        <v>0</v>
      </c>
      <c r="P360" s="20">
        <f t="array" ref="P360">IF(ISBLANK(B360),"",INDEX(adapt!F$2:F$1000,MATCH(A360,IF(adapt!J$2:J$1000="yes",adapt!A$2:A$1000),0)))</f>
        <v>0</v>
      </c>
      <c r="Q360" s="30" t="str">
        <f t="shared" si="33"/>
        <v>no</v>
      </c>
      <c r="R360" s="30" t="str">
        <f t="shared" si="34"/>
        <v>no</v>
      </c>
      <c r="S360" s="29" t="str">
        <f t="shared" si="31"/>
        <v>How often do you feel you can speak freely at home, without worrying about what you say?</v>
      </c>
      <c r="T360" s="29" t="str">
        <f t="shared" si="32"/>
        <v>Munowanzonzwa sekuti munokwanisa kukurukura makasununguka kumba kwenyu, musinganzwe kunetseka nekuti muchataura kuti chii kakawanda zvakadii?</v>
      </c>
      <c r="U360" s="31" t="str">
        <f>IF(COUNTIFS(adapt!J:J,"yes",adapt!A:A,A360)&gt;1,"problem",IF(COUNTIFS(adapt!J:J,"yes",adapt!A:A,A360)=0,"","ok"))</f>
        <v>ok</v>
      </c>
    </row>
    <row r="361" spans="1:21" ht="28">
      <c r="A361" s="26" t="str">
        <f t="shared" si="35"/>
        <v>puffFam8</v>
      </c>
      <c r="B361" s="32" t="s">
        <v>1023</v>
      </c>
      <c r="C361" s="32" t="s">
        <v>2027</v>
      </c>
      <c r="D361" s="32" t="s">
        <v>185</v>
      </c>
      <c r="E361" s="32" t="s">
        <v>679</v>
      </c>
      <c r="F361" s="32">
        <v>31</v>
      </c>
      <c r="G361" s="12">
        <v>8</v>
      </c>
      <c r="H361" s="32" t="s">
        <v>218</v>
      </c>
      <c r="I361" s="32" t="s">
        <v>557</v>
      </c>
      <c r="J361" s="32" t="s">
        <v>557</v>
      </c>
      <c r="K361" s="32"/>
      <c r="L361" s="32"/>
      <c r="M361" s="32">
        <v>1</v>
      </c>
      <c r="N361" s="32" t="s">
        <v>1021</v>
      </c>
      <c r="O361" s="20">
        <f t="array" ref="O361">IF(ISBLANK(B361),"",INDEX(adapt!E$2:E$1000,MATCH(A361,IF(adapt!J$2:J$1000="yes",adapt!A$2:A$1000),0)))</f>
        <v>0</v>
      </c>
      <c r="P361" s="20">
        <f t="array" ref="P361">IF(ISBLANK(B361),"",INDEX(adapt!F$2:F$1000,MATCH(A361,IF(adapt!J$2:J$1000="yes",adapt!A$2:A$1000),0)))</f>
        <v>0</v>
      </c>
      <c r="Q361" s="30" t="str">
        <f t="shared" si="33"/>
        <v>no</v>
      </c>
      <c r="R361" s="30" t="str">
        <f t="shared" si="34"/>
        <v>no</v>
      </c>
      <c r="S361" s="29" t="str">
        <f t="shared" si="31"/>
        <v>How often do you feel that your family is together and unified?</v>
      </c>
      <c r="T361" s="29" t="str">
        <f t="shared" si="32"/>
        <v>Munowanzonzwa sekuti mhuri yenyu iri pamwe chete uye yakabatana kakawanda zvakadii?</v>
      </c>
      <c r="U361" s="31" t="str">
        <f>IF(COUNTIFS(adapt!J:J,"yes",adapt!A:A,A361)&gt;1,"problem",IF(COUNTIFS(adapt!J:J,"yes",adapt!A:A,A361)=0,"","ok"))</f>
        <v>ok</v>
      </c>
    </row>
    <row r="362" spans="1:21" ht="28">
      <c r="A362" s="26" t="str">
        <f t="shared" si="35"/>
        <v>puffFam9</v>
      </c>
      <c r="B362" s="32" t="s">
        <v>1024</v>
      </c>
      <c r="C362" s="32" t="s">
        <v>2028</v>
      </c>
      <c r="D362" s="32" t="s">
        <v>185</v>
      </c>
      <c r="E362" s="32" t="s">
        <v>679</v>
      </c>
      <c r="F362" s="32">
        <v>31</v>
      </c>
      <c r="G362" s="12">
        <v>9</v>
      </c>
      <c r="H362" s="32" t="s">
        <v>218</v>
      </c>
      <c r="I362" s="32" t="s">
        <v>557</v>
      </c>
      <c r="J362" s="32" t="s">
        <v>557</v>
      </c>
      <c r="K362" s="32"/>
      <c r="L362" s="32" t="s">
        <v>766</v>
      </c>
      <c r="M362" s="32">
        <v>1</v>
      </c>
      <c r="N362" s="32"/>
      <c r="O362" s="20">
        <f t="array" ref="O362">IF(ISBLANK(B362),"",INDEX(adapt!E$2:E$1000,MATCH(A362,IF(adapt!J$2:J$1000="yes",adapt!A$2:A$1000),0)))</f>
        <v>0</v>
      </c>
      <c r="P362" s="20">
        <f t="array" ref="P362">IF(ISBLANK(B362),"",INDEX(adapt!F$2:F$1000,MATCH(A362,IF(adapt!J$2:J$1000="yes",adapt!A$2:A$1000),0)))</f>
        <v>0</v>
      </c>
      <c r="Q362" s="30" t="str">
        <f t="shared" si="33"/>
        <v>no</v>
      </c>
      <c r="R362" s="30" t="str">
        <f t="shared" si="34"/>
        <v>no</v>
      </c>
      <c r="S362" s="29" t="str">
        <f t="shared" si="31"/>
        <v>How often do people in your family quarrel?</v>
      </c>
      <c r="T362" s="29" t="str">
        <f t="shared" si="32"/>
        <v>Vanhu vemumhuri menyu vanowanzokakavadzana kakawanda zvakadii?</v>
      </c>
      <c r="U362" s="31" t="str">
        <f>IF(COUNTIFS(adapt!J:J,"yes",adapt!A:A,A362)&gt;1,"problem",IF(COUNTIFS(adapt!J:J,"yes",adapt!A:A,A362)=0,"","ok"))</f>
        <v>ok</v>
      </c>
    </row>
    <row r="363" spans="1:21" ht="28">
      <c r="A363" s="26" t="str">
        <f t="shared" si="35"/>
        <v>puffFam10</v>
      </c>
      <c r="B363" s="32" t="s">
        <v>1025</v>
      </c>
      <c r="C363" s="32" t="s">
        <v>2029</v>
      </c>
      <c r="D363" s="32" t="s">
        <v>185</v>
      </c>
      <c r="E363" s="32" t="s">
        <v>679</v>
      </c>
      <c r="F363" s="32">
        <v>31</v>
      </c>
      <c r="G363" s="12">
        <v>10</v>
      </c>
      <c r="H363" s="32" t="s">
        <v>218</v>
      </c>
      <c r="I363" s="32" t="s">
        <v>557</v>
      </c>
      <c r="J363" s="32" t="s">
        <v>557</v>
      </c>
      <c r="K363" s="32"/>
      <c r="L363" s="32" t="s">
        <v>766</v>
      </c>
      <c r="M363" s="32">
        <v>1</v>
      </c>
      <c r="N363" s="32" t="s">
        <v>1026</v>
      </c>
      <c r="O363" s="20">
        <f t="array" ref="O363">IF(ISBLANK(B363),"",INDEX(adapt!E$2:E$1000,MATCH(A363,IF(adapt!J$2:J$1000="yes",adapt!A$2:A$1000),0)))</f>
        <v>0</v>
      </c>
      <c r="P363" s="20" t="str">
        <f t="array" ref="P363">IF(ISBLANK(B363),"",INDEX(adapt!F$2:F$1000,MATCH(A363,IF(adapt!J$2:J$1000="yes",adapt!A$2:A$1000),0)))</f>
        <v>Imi nemumwe/nemurume /nemukadzi wenyu manga muzere nekusawirirana kakawanda zvakadii?</v>
      </c>
      <c r="Q363" s="30" t="str">
        <f t="shared" si="33"/>
        <v>no</v>
      </c>
      <c r="R363" s="30" t="str">
        <f t="shared" si="34"/>
        <v>yes</v>
      </c>
      <c r="S363" s="29" t="str">
        <f t="shared" si="31"/>
        <v>How often have you and your partner/spouse been full of conflicts?</v>
      </c>
      <c r="T363" s="29" t="str">
        <f t="shared" si="32"/>
        <v>Imi nemumwe/nemurume /nemukadzi wenyu manga muzere nekusawirirana kakawanda zvakadii?</v>
      </c>
      <c r="U363" s="31" t="str">
        <f>IF(COUNTIFS(adapt!J:J,"yes",adapt!A:A,A363)&gt;1,"problem",IF(COUNTIFS(adapt!J:J,"yes",adapt!A:A,A363)=0,"","ok"))</f>
        <v>ok</v>
      </c>
    </row>
    <row r="364" spans="1:21" ht="42">
      <c r="A364" s="26" t="str">
        <f t="shared" si="35"/>
        <v>puffFam11</v>
      </c>
      <c r="B364" s="32" t="s">
        <v>1027</v>
      </c>
      <c r="C364" s="32" t="s">
        <v>2030</v>
      </c>
      <c r="D364" s="32" t="s">
        <v>185</v>
      </c>
      <c r="E364" s="32" t="s">
        <v>679</v>
      </c>
      <c r="F364" s="32">
        <v>31</v>
      </c>
      <c r="G364" s="12">
        <v>11</v>
      </c>
      <c r="H364" s="32" t="s">
        <v>218</v>
      </c>
      <c r="I364" s="32" t="s">
        <v>557</v>
      </c>
      <c r="J364" s="32" t="s">
        <v>557</v>
      </c>
      <c r="K364" s="32"/>
      <c r="L364" s="32"/>
      <c r="M364" s="32">
        <v>1</v>
      </c>
      <c r="N364" s="32" t="s">
        <v>1026</v>
      </c>
      <c r="O364" s="20">
        <f t="array" ref="O364">IF(ISBLANK(B364),"",INDEX(adapt!E$2:E$1000,MATCH(A364,IF(adapt!J$2:J$1000="yes",adapt!A$2:A$1000),0)))</f>
        <v>0</v>
      </c>
      <c r="P364" s="20" t="str">
        <f t="array" ref="P364">IF(ISBLANK(B364),"",INDEX(adapt!F$2:F$1000,MATCH(A364,IF(adapt!J$2:J$1000="yes",adapt!A$2:A$1000),0)))</f>
        <v>Imi nemurume/mukadzi kana nemumwe wenyu munowanzotaura nezwi rimwe chete kakawanda zvakadii?</v>
      </c>
      <c r="Q364" s="30" t="str">
        <f t="shared" si="33"/>
        <v>no</v>
      </c>
      <c r="R364" s="30" t="str">
        <f t="shared" si="34"/>
        <v>yes</v>
      </c>
      <c r="S364" s="29" t="str">
        <f t="shared" si="31"/>
        <v>How often have you and your partner/spouse "spoken with one voice"?</v>
      </c>
      <c r="T364" s="29" t="str">
        <f t="shared" si="32"/>
        <v>Imi nemurume/mukadzi kana nemumwe wenyu munowanzotaura nezwi rimwe chete kakawanda zvakadii?</v>
      </c>
      <c r="U364" s="31" t="str">
        <f>IF(COUNTIFS(adapt!J:J,"yes",adapt!A:A,A364)&gt;1,"problem",IF(COUNTIFS(adapt!J:J,"yes",adapt!A:A,A364)=0,"","ok"))</f>
        <v>ok</v>
      </c>
    </row>
    <row r="365" spans="1:21" ht="14">
      <c r="A365" s="26" t="str">
        <f t="shared" si="35"/>
        <v>MISC7</v>
      </c>
      <c r="B365" s="32" t="s">
        <v>2382</v>
      </c>
      <c r="C365" s="56" t="s">
        <v>2383</v>
      </c>
      <c r="D365" s="32" t="s">
        <v>193</v>
      </c>
      <c r="E365" s="32" t="s">
        <v>686</v>
      </c>
      <c r="F365" s="32"/>
      <c r="G365" s="12">
        <v>7</v>
      </c>
      <c r="H365" s="32"/>
      <c r="I365" s="32" t="s">
        <v>557</v>
      </c>
      <c r="J365" s="32" t="s">
        <v>557</v>
      </c>
      <c r="K365" s="32"/>
      <c r="L365" s="32"/>
      <c r="M365" s="32">
        <v>2</v>
      </c>
      <c r="N365" s="32"/>
      <c r="O365" s="20" t="e">
        <f t="array" ref="O365">IF(ISBLANK(B365),"",INDEX(adapt!E$2:E$1000,MATCH(A365,IF(adapt!J$2:J$1000="yes",adapt!A$2:A$1000),0)))</f>
        <v>#N/A</v>
      </c>
      <c r="P365" s="20" t="e">
        <f t="array" ref="P365">IF(ISBLANK(B365),"",INDEX(adapt!F$2:F$1000,MATCH(A365,IF(adapt!J$2:J$1000="yes",adapt!A$2:A$1000),0)))</f>
        <v>#N/A</v>
      </c>
      <c r="Q365" s="30" t="str">
        <f t="shared" si="33"/>
        <v>no</v>
      </c>
      <c r="R365" s="30" t="str">
        <f t="shared" si="34"/>
        <v>no</v>
      </c>
      <c r="S365" s="29" t="str">
        <f t="shared" si="31"/>
        <v>When was ${childName} born?</v>
      </c>
      <c r="T365" s="29" t="str">
        <f t="shared" si="32"/>
        <v>${childName} akazvarwa rinhi?</v>
      </c>
      <c r="U365" s="31" t="str">
        <f>IF(COUNTIFS(adapt!J:J,"yes",adapt!A:A,A365)&gt;1,"problem",IF(COUNTIFS(adapt!J:J,"yes",adapt!A:A,A365)=0,"","ok"))</f>
        <v/>
      </c>
    </row>
    <row r="366" spans="1:21" ht="28">
      <c r="A366" s="26" t="str">
        <f t="shared" si="35"/>
        <v>MISC8</v>
      </c>
      <c r="B366" s="32" t="s">
        <v>2384</v>
      </c>
      <c r="C366" s="57" t="s">
        <v>2385</v>
      </c>
      <c r="D366" s="32" t="s">
        <v>193</v>
      </c>
      <c r="E366" s="32" t="s">
        <v>913</v>
      </c>
      <c r="F366" s="32">
        <v>22</v>
      </c>
      <c r="G366" s="12">
        <v>8</v>
      </c>
      <c r="H366" s="32" t="s">
        <v>205</v>
      </c>
      <c r="I366" s="32" t="s">
        <v>557</v>
      </c>
      <c r="J366" s="32" t="s">
        <v>557</v>
      </c>
      <c r="K366" s="32"/>
      <c r="L366" s="32"/>
      <c r="M366" s="32">
        <v>2</v>
      </c>
      <c r="N366" s="32"/>
      <c r="O366" s="20" t="e">
        <f t="array" ref="O366">IF(ISBLANK(B366),"",INDEX(adapt!E$2:E$1000,MATCH(A366,IF(adapt!J$2:J$1000="yes",adapt!A$2:A$1000),0)))</f>
        <v>#N/A</v>
      </c>
      <c r="P366" s="20" t="e">
        <f t="array" ref="P366">IF(ISBLANK(B366),"",INDEX(adapt!F$2:F$1000,MATCH(A366,IF(adapt!J$2:J$1000="yes",adapt!A$2:A$1000),0)))</f>
        <v>#N/A</v>
      </c>
      <c r="Q366" s="30" t="str">
        <f t="shared" si="33"/>
        <v>no</v>
      </c>
      <c r="R366" s="30" t="str">
        <f t="shared" si="34"/>
        <v>no</v>
      </c>
      <c r="S366" s="29" t="str">
        <f t="shared" si="31"/>
        <v>Is ${childName} enrolled in school now [or in the previous term if it is currently a holiday]?</v>
      </c>
      <c r="T366" s="29" t="str">
        <f t="shared" si="32"/>
        <v>${childName} ari kuenda kuchikoro here pari zvino [or in the previous term if it is currently a holiday]?</v>
      </c>
      <c r="U366" s="31" t="str">
        <f>IF(COUNTIFS(adapt!J:J,"yes",adapt!A:A,A366)&gt;1,"problem",IF(COUNTIFS(adapt!J:J,"yes",adapt!A:A,A366)=0,"","ok"))</f>
        <v/>
      </c>
    </row>
    <row r="367" spans="1:21" ht="28">
      <c r="A367" s="26" t="str">
        <f t="shared" si="35"/>
        <v>MISC9</v>
      </c>
      <c r="B367" s="32" t="s">
        <v>2386</v>
      </c>
      <c r="C367" s="57" t="s">
        <v>2387</v>
      </c>
      <c r="D367" s="32" t="s">
        <v>193</v>
      </c>
      <c r="E367" s="32" t="s">
        <v>913</v>
      </c>
      <c r="F367" s="32">
        <v>22</v>
      </c>
      <c r="G367" s="12">
        <v>9</v>
      </c>
      <c r="H367" s="32" t="s">
        <v>243</v>
      </c>
      <c r="I367" s="32" t="s">
        <v>557</v>
      </c>
      <c r="J367" s="32" t="s">
        <v>557</v>
      </c>
      <c r="K367" s="32"/>
      <c r="L367" s="32"/>
      <c r="M367" s="32">
        <v>2</v>
      </c>
      <c r="N367" s="32"/>
      <c r="O367" s="20" t="e">
        <f t="array" ref="O367">IF(ISBLANK(B367),"",INDEX(adapt!E$2:E$1000,MATCH(A367,IF(adapt!J$2:J$1000="yes",adapt!A$2:A$1000),0)))</f>
        <v>#N/A</v>
      </c>
      <c r="P367" s="20" t="e">
        <f t="array" ref="P367">IF(ISBLANK(B367),"",INDEX(adapt!F$2:F$1000,MATCH(A367,IF(adapt!J$2:J$1000="yes",adapt!A$2:A$1000),0)))</f>
        <v>#N/A</v>
      </c>
      <c r="Q367" s="30" t="str">
        <f t="shared" si="33"/>
        <v>no</v>
      </c>
      <c r="R367" s="30" t="str">
        <f t="shared" si="34"/>
        <v>no</v>
      </c>
      <c r="S367" s="29" t="str">
        <f t="shared" si="31"/>
        <v>What is the highest level of school that ${childName} completed?</v>
      </c>
      <c r="T367" s="29" t="str">
        <f t="shared" si="32"/>
        <v>${childName} akadzidza kusvika padanho ripi?</v>
      </c>
      <c r="U367" s="31" t="str">
        <f>IF(COUNTIFS(adapt!J:J,"yes",adapt!A:A,A367)&gt;1,"problem",IF(COUNTIFS(adapt!J:J,"yes",adapt!A:A,A367)=0,"","ok"))</f>
        <v/>
      </c>
    </row>
    <row r="368" spans="1:21" ht="42">
      <c r="A368" s="26" t="str">
        <f t="shared" si="35"/>
        <v>doesKnow_i2</v>
      </c>
      <c r="B368" s="32" t="s">
        <v>1028</v>
      </c>
      <c r="C368" s="56" t="s">
        <v>2109</v>
      </c>
      <c r="D368" s="32" t="s">
        <v>168</v>
      </c>
      <c r="E368" s="32"/>
      <c r="F368" s="32"/>
      <c r="G368" s="12" t="s">
        <v>558</v>
      </c>
      <c r="H368" s="32"/>
      <c r="I368" s="32"/>
      <c r="J368" s="32"/>
      <c r="K368" s="32"/>
      <c r="L368" s="32"/>
      <c r="M368" s="32">
        <v>2</v>
      </c>
      <c r="N368" s="32"/>
      <c r="O368" s="20" t="str">
        <f t="array" ref="O368">IF(ISBLANK(B368),"",INDEX(adapt!E$2:E$1000,MATCH(A368,IF(adapt!J$2:J$1000="yes",adapt!A$2:A$1000),0)))</f>
        <v>Now I will ask you about what your child knows or might know about [his/her] status.</v>
      </c>
      <c r="P368" s="20" t="str">
        <f t="array" ref="P368">IF(ISBLANK(B368),"",INDEX(adapt!F$2:F$1000,MATCH(A368,IF(adapt!J$2:J$1000="yes",adapt!A$2:A$1000),0)))</f>
        <v>Lye zvino ndava kukubvunzai mibvunzo iri pamusoro pezvinozivikanwa kana kuti zvingangozivikanwa nemwana wenyu pamusoro pestatus yake.</v>
      </c>
      <c r="Q368" s="30" t="str">
        <f t="shared" si="33"/>
        <v>yes</v>
      </c>
      <c r="R368" s="30" t="str">
        <f t="shared" si="34"/>
        <v>yes</v>
      </c>
      <c r="S368" s="29" t="str">
        <f t="shared" si="31"/>
        <v>Now I will ask you about what your child knows or might know about [his/her] status.</v>
      </c>
      <c r="T368" s="29" t="str">
        <f t="shared" si="32"/>
        <v>Lye zvino ndava kukubvunzai mibvunzo iri pamusoro pezvinozivikanwa kana kuti zvingangozivikanwa nemwana wenyu pamusoro pestatus yake.</v>
      </c>
      <c r="U368" s="31" t="str">
        <f>IF(COUNTIFS(adapt!J:J,"yes",adapt!A:A,A368)&gt;1,"problem",IF(COUNTIFS(adapt!J:J,"yes",adapt!A:A,A368)=0,"","ok"))</f>
        <v>ok</v>
      </c>
    </row>
    <row r="369" spans="1:21" ht="28">
      <c r="A369" s="26" t="str">
        <f t="shared" si="35"/>
        <v>doesKnow12</v>
      </c>
      <c r="B369" s="32" t="s">
        <v>1029</v>
      </c>
      <c r="C369" s="56" t="s">
        <v>2110</v>
      </c>
      <c r="D369" s="32" t="s">
        <v>168</v>
      </c>
      <c r="E369" s="32" t="s">
        <v>903</v>
      </c>
      <c r="F369" s="32">
        <v>74</v>
      </c>
      <c r="G369" s="12">
        <v>12</v>
      </c>
      <c r="H369" s="32" t="s">
        <v>240</v>
      </c>
      <c r="I369" s="32" t="s">
        <v>557</v>
      </c>
      <c r="J369" s="32" t="s">
        <v>557</v>
      </c>
      <c r="K369" s="32"/>
      <c r="L369" s="32"/>
      <c r="M369" s="32">
        <v>2</v>
      </c>
      <c r="N369" s="32"/>
      <c r="O369" s="20">
        <f t="array" ref="O369">IF(ISBLANK(B369),"",INDEX(adapt!E$2:E$1000,MATCH(A369,IF(adapt!J$2:J$1000="yes",adapt!A$2:A$1000),0)))</f>
        <v>0</v>
      </c>
      <c r="P369" s="20">
        <f t="array" ref="P369">IF(ISBLANK(B369),"",INDEX(adapt!F$2:F$1000,MATCH(A369,IF(adapt!J$2:J$1000="yes",adapt!A$2:A$1000),0)))</f>
        <v>0</v>
      </c>
      <c r="Q369" s="30" t="str">
        <f t="shared" si="33"/>
        <v>no</v>
      </c>
      <c r="R369" s="30" t="str">
        <f t="shared" si="34"/>
        <v>no</v>
      </c>
      <c r="S369" s="29" t="str">
        <f t="shared" si="31"/>
        <v>Does [he/she] know that [he/she] has some type of medical condition that requires ongoing treatment?</v>
      </c>
      <c r="T369" s="29" t="str">
        <f t="shared" si="32"/>
        <v>Anoziva here kuti ane urwere hunoda kuti munhu arambe achingonwa mapiritsi/mushonga?</v>
      </c>
      <c r="U369" s="31" t="str">
        <f>IF(COUNTIFS(adapt!J:J,"yes",adapt!A:A,A369)&gt;1,"problem",IF(COUNTIFS(adapt!J:J,"yes",adapt!A:A,A369)=0,"","ok"))</f>
        <v>ok</v>
      </c>
    </row>
    <row r="370" spans="1:21" ht="28">
      <c r="A370" s="26" t="str">
        <f t="shared" si="35"/>
        <v>doesKnow13</v>
      </c>
      <c r="B370" s="32" t="s">
        <v>1283</v>
      </c>
      <c r="C370" s="56" t="s">
        <v>2111</v>
      </c>
      <c r="D370" s="32" t="s">
        <v>168</v>
      </c>
      <c r="E370" s="32" t="s">
        <v>903</v>
      </c>
      <c r="F370" s="32">
        <v>74</v>
      </c>
      <c r="G370" s="12">
        <v>13</v>
      </c>
      <c r="H370" s="32" t="s">
        <v>241</v>
      </c>
      <c r="I370" s="32" t="s">
        <v>557</v>
      </c>
      <c r="J370" s="32" t="s">
        <v>557</v>
      </c>
      <c r="K370" s="32"/>
      <c r="L370" s="32"/>
      <c r="M370" s="32">
        <v>2</v>
      </c>
      <c r="N370" s="32"/>
      <c r="O370" s="20">
        <f t="array" ref="O370">IF(ISBLANK(B370),"",INDEX(adapt!E$2:E$1000,MATCH(A370,IF(adapt!J$2:J$1000="yes",adapt!A$2:A$1000),0)))</f>
        <v>0</v>
      </c>
      <c r="P370" s="20">
        <f t="array" ref="P370">IF(ISBLANK(B370),"",INDEX(adapt!F$2:F$1000,MATCH(A370,IF(adapt!J$2:J$1000="yes",adapt!A$2:A$1000),0)))</f>
        <v>0</v>
      </c>
      <c r="Q370" s="30" t="str">
        <f t="shared" si="33"/>
        <v>no</v>
      </c>
      <c r="R370" s="30" t="str">
        <f t="shared" si="34"/>
        <v>no</v>
      </c>
      <c r="S370" s="29" t="str">
        <f t="shared" si="31"/>
        <v>How did your child learn this?</v>
      </c>
      <c r="T370" s="29" t="str">
        <f t="shared" si="32"/>
        <v>Mwana wenyu akaziva izvi sei?</v>
      </c>
      <c r="U370" s="31" t="str">
        <f>IF(COUNTIFS(adapt!J:J,"yes",adapt!A:A,A370)&gt;1,"problem",IF(COUNTIFS(adapt!J:J,"yes",adapt!A:A,A370)=0,"","ok"))</f>
        <v>ok</v>
      </c>
    </row>
    <row r="371" spans="1:21" ht="28">
      <c r="A371" s="26" t="str">
        <f t="shared" si="35"/>
        <v>doesKnow14</v>
      </c>
      <c r="B371" s="32" t="s">
        <v>1284</v>
      </c>
      <c r="C371" s="56" t="s">
        <v>2112</v>
      </c>
      <c r="D371" s="32" t="s">
        <v>168</v>
      </c>
      <c r="E371" s="32" t="s">
        <v>903</v>
      </c>
      <c r="F371" s="32">
        <v>74</v>
      </c>
      <c r="G371" s="12">
        <v>14</v>
      </c>
      <c r="H371" s="32" t="s">
        <v>209</v>
      </c>
      <c r="I371" s="32" t="s">
        <v>557</v>
      </c>
      <c r="J371" s="32" t="s">
        <v>557</v>
      </c>
      <c r="K371" s="32"/>
      <c r="L371" s="32"/>
      <c r="M371" s="32">
        <v>2</v>
      </c>
      <c r="N371" s="32"/>
      <c r="O371" s="20">
        <f t="array" ref="O371">IF(ISBLANK(B371),"",INDEX(adapt!E$2:E$1000,MATCH(A371,IF(adapt!J$2:J$1000="yes",adapt!A$2:A$1000),0)))</f>
        <v>0</v>
      </c>
      <c r="P371" s="20">
        <f t="array" ref="P371">IF(ISBLANK(B371),"",INDEX(adapt!F$2:F$1000,MATCH(A371,IF(adapt!J$2:J$1000="yes",adapt!A$2:A$1000),0)))</f>
        <v>0</v>
      </c>
      <c r="Q371" s="30" t="str">
        <f t="shared" si="33"/>
        <v>no</v>
      </c>
      <c r="R371" s="30" t="str">
        <f t="shared" si="34"/>
        <v>no</v>
      </c>
      <c r="S371" s="29" t="str">
        <f t="shared" si="31"/>
        <v>Did you want your child to learn this information when [he/she] did?</v>
      </c>
      <c r="T371" s="29" t="str">
        <f t="shared" si="32"/>
        <v>Maida here kuti mwana wenyu ave neruzivo urwu paakarwuwana ipapo?</v>
      </c>
      <c r="U371" s="31" t="str">
        <f>IF(COUNTIFS(adapt!J:J,"yes",adapt!A:A,A371)&gt;1,"problem",IF(COUNTIFS(adapt!J:J,"yes",adapt!A:A,A371)=0,"","ok"))</f>
        <v>ok</v>
      </c>
    </row>
    <row r="372" spans="1:21" ht="28">
      <c r="A372" s="26" t="str">
        <f t="shared" si="35"/>
        <v>doesKnow15</v>
      </c>
      <c r="B372" s="32" t="s">
        <v>1285</v>
      </c>
      <c r="C372" s="56" t="s">
        <v>2113</v>
      </c>
      <c r="D372" s="32" t="s">
        <v>168</v>
      </c>
      <c r="E372" s="32" t="s">
        <v>903</v>
      </c>
      <c r="F372" s="32">
        <v>74</v>
      </c>
      <c r="G372" s="12">
        <v>15</v>
      </c>
      <c r="H372" s="32" t="s">
        <v>242</v>
      </c>
      <c r="I372" s="32" t="s">
        <v>557</v>
      </c>
      <c r="J372" s="32" t="s">
        <v>557</v>
      </c>
      <c r="K372" s="32"/>
      <c r="L372" s="32"/>
      <c r="M372" s="32">
        <v>2</v>
      </c>
      <c r="N372" s="32"/>
      <c r="O372" s="20">
        <f t="array" ref="O372">IF(ISBLANK(B372),"",INDEX(adapt!E$2:E$1000,MATCH(A372,IF(adapt!J$2:J$1000="yes",adapt!A$2:A$1000),0)))</f>
        <v>0</v>
      </c>
      <c r="P372" s="20">
        <f t="array" ref="P372">IF(ISBLANK(B372),"",INDEX(adapt!F$2:F$1000,MATCH(A372,IF(adapt!J$2:J$1000="yes",adapt!A$2:A$1000),0)))</f>
        <v>0</v>
      </c>
      <c r="Q372" s="30" t="str">
        <f t="shared" si="33"/>
        <v>no</v>
      </c>
      <c r="R372" s="30" t="str">
        <f t="shared" si="34"/>
        <v>no</v>
      </c>
      <c r="S372" s="29" t="str">
        <f t="shared" si="31"/>
        <v>How old was your child when [he/she] learned about this information?</v>
      </c>
      <c r="T372" s="29" t="str">
        <f t="shared" si="32"/>
        <v xml:space="preserve">Mwana wenyu ainge ava nemakore mangani paakava neruzivo urwu? </v>
      </c>
      <c r="U372" s="31" t="str">
        <f>IF(COUNTIFS(adapt!J:J,"yes",adapt!A:A,A372)&gt;1,"problem",IF(COUNTIFS(adapt!J:J,"yes",adapt!A:A,A372)=0,"","ok"))</f>
        <v>ok</v>
      </c>
    </row>
    <row r="373" spans="1:21" ht="28">
      <c r="A373" s="26" t="str">
        <f t="shared" si="35"/>
        <v>doesKnow16</v>
      </c>
      <c r="B373" s="32" t="s">
        <v>1030</v>
      </c>
      <c r="C373" s="56" t="s">
        <v>2114</v>
      </c>
      <c r="D373" s="32" t="s">
        <v>168</v>
      </c>
      <c r="E373" s="32" t="s">
        <v>903</v>
      </c>
      <c r="F373" s="32">
        <v>74</v>
      </c>
      <c r="G373" s="12">
        <v>16</v>
      </c>
      <c r="H373" s="32" t="s">
        <v>240</v>
      </c>
      <c r="I373" s="32" t="s">
        <v>557</v>
      </c>
      <c r="J373" s="32" t="s">
        <v>557</v>
      </c>
      <c r="K373" s="32"/>
      <c r="L373" s="32"/>
      <c r="M373" s="32">
        <v>2</v>
      </c>
      <c r="N373" s="32"/>
      <c r="O373" s="20">
        <f t="array" ref="O373">IF(ISBLANK(B373),"",INDEX(adapt!E$2:E$1000,MATCH(A373,IF(adapt!J$2:J$1000="yes",adapt!A$2:A$1000),0)))</f>
        <v>0</v>
      </c>
      <c r="P373" s="20">
        <f t="array" ref="P373">IF(ISBLANK(B373),"",INDEX(adapt!F$2:F$1000,MATCH(A373,IF(adapt!J$2:J$1000="yes",adapt!A$2:A$1000),0)))</f>
        <v>0</v>
      </c>
      <c r="Q373" s="30" t="str">
        <f t="shared" si="33"/>
        <v>no</v>
      </c>
      <c r="R373" s="30" t="str">
        <f t="shared" si="34"/>
        <v>no</v>
      </c>
      <c r="S373" s="29" t="str">
        <f t="shared" si="31"/>
        <v>Does [he/she] know that the medical condition [he/she] has is called HIV?</v>
      </c>
      <c r="T373" s="29" t="str">
        <f t="shared" si="32"/>
        <v>Anoziva here  kuti urwere hwaanahwo hunonzi HIV?</v>
      </c>
      <c r="U373" s="31" t="str">
        <f>IF(COUNTIFS(adapt!J:J,"yes",adapt!A:A,A373)&gt;1,"problem",IF(COUNTIFS(adapt!J:J,"yes",adapt!A:A,A373)=0,"","ok"))</f>
        <v>ok</v>
      </c>
    </row>
    <row r="374" spans="1:21" ht="28">
      <c r="A374" s="26" t="str">
        <f t="shared" si="35"/>
        <v>doesKnow17</v>
      </c>
      <c r="B374" s="32" t="s">
        <v>1283</v>
      </c>
      <c r="C374" s="56" t="s">
        <v>2111</v>
      </c>
      <c r="D374" s="32" t="s">
        <v>168</v>
      </c>
      <c r="E374" s="32" t="s">
        <v>903</v>
      </c>
      <c r="F374" s="32">
        <v>74</v>
      </c>
      <c r="G374" s="12">
        <v>17</v>
      </c>
      <c r="H374" s="32" t="s">
        <v>241</v>
      </c>
      <c r="I374" s="32" t="s">
        <v>557</v>
      </c>
      <c r="J374" s="32" t="s">
        <v>557</v>
      </c>
      <c r="K374" s="32"/>
      <c r="L374" s="32"/>
      <c r="M374" s="32">
        <v>2</v>
      </c>
      <c r="N374" s="32"/>
      <c r="O374" s="20">
        <f t="array" ref="O374">IF(ISBLANK(B374),"",INDEX(adapt!E$2:E$1000,MATCH(A374,IF(adapt!J$2:J$1000="yes",adapt!A$2:A$1000),0)))</f>
        <v>0</v>
      </c>
      <c r="P374" s="20">
        <f t="array" ref="P374">IF(ISBLANK(B374),"",INDEX(adapt!F$2:F$1000,MATCH(A374,IF(adapt!J$2:J$1000="yes",adapt!A$2:A$1000),0)))</f>
        <v>0</v>
      </c>
      <c r="Q374" s="30" t="str">
        <f t="shared" si="33"/>
        <v>no</v>
      </c>
      <c r="R374" s="30" t="str">
        <f t="shared" si="34"/>
        <v>no</v>
      </c>
      <c r="S374" s="29" t="str">
        <f t="shared" si="31"/>
        <v>How did your child learn this?</v>
      </c>
      <c r="T374" s="29" t="str">
        <f t="shared" si="32"/>
        <v>Mwana wenyu akaziva izvi sei?</v>
      </c>
      <c r="U374" s="31" t="str">
        <f>IF(COUNTIFS(adapt!J:J,"yes",adapt!A:A,A374)&gt;1,"problem",IF(COUNTIFS(adapt!J:J,"yes",adapt!A:A,A374)=0,"","ok"))</f>
        <v>ok</v>
      </c>
    </row>
    <row r="375" spans="1:21" ht="28">
      <c r="A375" s="26" t="str">
        <f t="shared" si="35"/>
        <v>doesKnow18</v>
      </c>
      <c r="B375" s="32" t="s">
        <v>1284</v>
      </c>
      <c r="C375" s="56" t="s">
        <v>2112</v>
      </c>
      <c r="D375" s="32" t="s">
        <v>168</v>
      </c>
      <c r="E375" s="32" t="s">
        <v>903</v>
      </c>
      <c r="F375" s="32">
        <v>74</v>
      </c>
      <c r="G375" s="12">
        <v>18</v>
      </c>
      <c r="H375" s="32" t="s">
        <v>209</v>
      </c>
      <c r="I375" s="32" t="s">
        <v>557</v>
      </c>
      <c r="J375" s="32" t="s">
        <v>557</v>
      </c>
      <c r="K375" s="32"/>
      <c r="L375" s="32"/>
      <c r="M375" s="32">
        <v>2</v>
      </c>
      <c r="N375" s="32"/>
      <c r="O375" s="20">
        <f t="array" ref="O375">IF(ISBLANK(B375),"",INDEX(adapt!E$2:E$1000,MATCH(A375,IF(adapt!J$2:J$1000="yes",adapt!A$2:A$1000),0)))</f>
        <v>0</v>
      </c>
      <c r="P375" s="20">
        <f t="array" ref="P375">IF(ISBLANK(B375),"",INDEX(adapt!F$2:F$1000,MATCH(A375,IF(adapt!J$2:J$1000="yes",adapt!A$2:A$1000),0)))</f>
        <v>0</v>
      </c>
      <c r="Q375" s="30" t="str">
        <f t="shared" si="33"/>
        <v>no</v>
      </c>
      <c r="R375" s="30" t="str">
        <f t="shared" si="34"/>
        <v>no</v>
      </c>
      <c r="S375" s="29" t="str">
        <f t="shared" si="31"/>
        <v>Did you want your child to learn this information when [he/she] did?</v>
      </c>
      <c r="T375" s="29" t="str">
        <f t="shared" si="32"/>
        <v>Maida here kuti mwana wenyu ave neruzivo urwu paakarwuwana ipapo?</v>
      </c>
      <c r="U375" s="31" t="str">
        <f>IF(COUNTIFS(adapt!J:J,"yes",adapt!A:A,A375)&gt;1,"problem",IF(COUNTIFS(adapt!J:J,"yes",adapt!A:A,A375)=0,"","ok"))</f>
        <v>ok</v>
      </c>
    </row>
    <row r="376" spans="1:21" ht="28">
      <c r="A376" s="26" t="str">
        <f t="shared" si="35"/>
        <v>doesKnow19</v>
      </c>
      <c r="B376" s="32" t="s">
        <v>1285</v>
      </c>
      <c r="C376" s="56" t="s">
        <v>2113</v>
      </c>
      <c r="D376" s="32" t="s">
        <v>168</v>
      </c>
      <c r="E376" s="32" t="s">
        <v>903</v>
      </c>
      <c r="F376" s="32">
        <v>74</v>
      </c>
      <c r="G376" s="12">
        <v>19</v>
      </c>
      <c r="H376" s="32" t="s">
        <v>242</v>
      </c>
      <c r="I376" s="32" t="s">
        <v>557</v>
      </c>
      <c r="J376" s="32" t="s">
        <v>557</v>
      </c>
      <c r="K376" s="32"/>
      <c r="L376" s="32"/>
      <c r="M376" s="32">
        <v>2</v>
      </c>
      <c r="N376" s="32"/>
      <c r="O376" s="20">
        <f t="array" ref="O376">IF(ISBLANK(B376),"",INDEX(adapt!E$2:E$1000,MATCH(A376,IF(adapt!J$2:J$1000="yes",adapt!A$2:A$1000),0)))</f>
        <v>0</v>
      </c>
      <c r="P376" s="20">
        <f t="array" ref="P376">IF(ISBLANK(B376),"",INDEX(adapt!F$2:F$1000,MATCH(A376,IF(adapt!J$2:J$1000="yes",adapt!A$2:A$1000),0)))</f>
        <v>0</v>
      </c>
      <c r="Q376" s="30" t="str">
        <f t="shared" si="33"/>
        <v>no</v>
      </c>
      <c r="R376" s="30" t="str">
        <f t="shared" si="34"/>
        <v>no</v>
      </c>
      <c r="S376" s="29" t="str">
        <f t="shared" si="31"/>
        <v>How old was your child when [he/she] learned about this information?</v>
      </c>
      <c r="T376" s="29" t="str">
        <f t="shared" si="32"/>
        <v xml:space="preserve">Mwana wenyu ainge ava nemakore mangani paakava neruzivo urwu? </v>
      </c>
      <c r="U376" s="31" t="str">
        <f>IF(COUNTIFS(adapt!J:J,"yes",adapt!A:A,A376)&gt;1,"problem",IF(COUNTIFS(adapt!J:J,"yes",adapt!A:A,A376)=0,"","ok"))</f>
        <v>ok</v>
      </c>
    </row>
    <row r="377" spans="1:21" ht="28">
      <c r="A377" s="26" t="str">
        <f t="shared" si="35"/>
        <v>doesKnow20</v>
      </c>
      <c r="B377" s="32" t="s">
        <v>1031</v>
      </c>
      <c r="C377" s="56" t="s">
        <v>2115</v>
      </c>
      <c r="D377" s="32" t="s">
        <v>168</v>
      </c>
      <c r="E377" s="32" t="s">
        <v>903</v>
      </c>
      <c r="F377" s="32" t="s">
        <v>908</v>
      </c>
      <c r="G377" s="12">
        <v>20</v>
      </c>
      <c r="H377" s="32" t="s">
        <v>240</v>
      </c>
      <c r="I377" s="32" t="s">
        <v>557</v>
      </c>
      <c r="J377" s="32" t="s">
        <v>557</v>
      </c>
      <c r="K377" s="32"/>
      <c r="L377" s="32"/>
      <c r="M377" s="32">
        <v>2</v>
      </c>
      <c r="N377" s="32"/>
      <c r="O377" s="20">
        <f t="array" ref="O377">IF(ISBLANK(B377),"",INDEX(adapt!E$2:E$1000,MATCH(A377,IF(adapt!J$2:J$1000="yes",adapt!A$2:A$1000),0)))</f>
        <v>0</v>
      </c>
      <c r="P377" s="20">
        <f t="array" ref="P377">IF(ISBLANK(B377),"",INDEX(adapt!F$2:F$1000,MATCH(A377,IF(adapt!J$2:J$1000="yes",adapt!A$2:A$1000),0)))</f>
        <v>0</v>
      </c>
      <c r="Q377" s="30" t="str">
        <f t="shared" si="33"/>
        <v>no</v>
      </c>
      <c r="R377" s="30" t="str">
        <f t="shared" si="34"/>
        <v>no</v>
      </c>
      <c r="S377" s="29" t="str">
        <f t="shared" si="31"/>
        <v>Does [he/she] know how [he/she] was infected with HIV?</v>
      </c>
      <c r="T377" s="29" t="str">
        <f t="shared" si="32"/>
        <v>Anoziva here kuti  akawana HIV sei?</v>
      </c>
      <c r="U377" s="31" t="str">
        <f>IF(COUNTIFS(adapt!J:J,"yes",adapt!A:A,A377)&gt;1,"problem",IF(COUNTIFS(adapt!J:J,"yes",adapt!A:A,A377)=0,"","ok"))</f>
        <v>ok</v>
      </c>
    </row>
    <row r="378" spans="1:21" ht="28">
      <c r="A378" s="26" t="str">
        <f t="shared" si="35"/>
        <v>doesKnow21</v>
      </c>
      <c r="B378" s="32" t="s">
        <v>1283</v>
      </c>
      <c r="C378" s="56" t="s">
        <v>2111</v>
      </c>
      <c r="D378" s="32" t="s">
        <v>168</v>
      </c>
      <c r="E378" s="32" t="s">
        <v>903</v>
      </c>
      <c r="F378" s="32" t="s">
        <v>908</v>
      </c>
      <c r="G378" s="12">
        <v>21</v>
      </c>
      <c r="H378" s="32" t="s">
        <v>241</v>
      </c>
      <c r="I378" s="32" t="s">
        <v>557</v>
      </c>
      <c r="J378" s="32" t="s">
        <v>557</v>
      </c>
      <c r="K378" s="32"/>
      <c r="L378" s="32"/>
      <c r="M378" s="32">
        <v>2</v>
      </c>
      <c r="N378" s="32"/>
      <c r="O378" s="20">
        <f t="array" ref="O378">IF(ISBLANK(B378),"",INDEX(adapt!E$2:E$1000,MATCH(A378,IF(adapt!J$2:J$1000="yes",adapt!A$2:A$1000),0)))</f>
        <v>0</v>
      </c>
      <c r="P378" s="20">
        <f t="array" ref="P378">IF(ISBLANK(B378),"",INDEX(adapt!F$2:F$1000,MATCH(A378,IF(adapt!J$2:J$1000="yes",adapt!A$2:A$1000),0)))</f>
        <v>0</v>
      </c>
      <c r="Q378" s="30" t="str">
        <f t="shared" si="33"/>
        <v>no</v>
      </c>
      <c r="R378" s="30" t="str">
        <f t="shared" si="34"/>
        <v>no</v>
      </c>
      <c r="S378" s="29" t="str">
        <f t="shared" si="31"/>
        <v>How did your child learn this?</v>
      </c>
      <c r="T378" s="29" t="str">
        <f t="shared" si="32"/>
        <v>Mwana wenyu akaziva izvi sei?</v>
      </c>
      <c r="U378" s="31" t="str">
        <f>IF(COUNTIFS(adapt!J:J,"yes",adapt!A:A,A378)&gt;1,"problem",IF(COUNTIFS(adapt!J:J,"yes",adapt!A:A,A378)=0,"","ok"))</f>
        <v>ok</v>
      </c>
    </row>
    <row r="379" spans="1:21" ht="28">
      <c r="A379" s="26" t="str">
        <f t="shared" si="35"/>
        <v>doesKnow22</v>
      </c>
      <c r="B379" s="32" t="s">
        <v>1284</v>
      </c>
      <c r="C379" s="56" t="s">
        <v>2112</v>
      </c>
      <c r="D379" s="32" t="s">
        <v>168</v>
      </c>
      <c r="E379" s="32" t="s">
        <v>903</v>
      </c>
      <c r="F379" s="32" t="s">
        <v>908</v>
      </c>
      <c r="G379" s="12">
        <v>22</v>
      </c>
      <c r="H379" s="32" t="s">
        <v>209</v>
      </c>
      <c r="I379" s="32" t="s">
        <v>557</v>
      </c>
      <c r="J379" s="32" t="s">
        <v>557</v>
      </c>
      <c r="K379" s="32"/>
      <c r="L379" s="32"/>
      <c r="M379" s="32">
        <v>2</v>
      </c>
      <c r="N379" s="32"/>
      <c r="O379" s="20">
        <f t="array" ref="O379">IF(ISBLANK(B379),"",INDEX(adapt!E$2:E$1000,MATCH(A379,IF(adapt!J$2:J$1000="yes",adapt!A$2:A$1000),0)))</f>
        <v>0</v>
      </c>
      <c r="P379" s="20">
        <f t="array" ref="P379">IF(ISBLANK(B379),"",INDEX(adapt!F$2:F$1000,MATCH(A379,IF(adapt!J$2:J$1000="yes",adapt!A$2:A$1000),0)))</f>
        <v>0</v>
      </c>
      <c r="Q379" s="30" t="str">
        <f t="shared" si="33"/>
        <v>no</v>
      </c>
      <c r="R379" s="30" t="str">
        <f t="shared" si="34"/>
        <v>no</v>
      </c>
      <c r="S379" s="29" t="str">
        <f t="shared" si="31"/>
        <v>Did you want your child to learn this information when [he/she] did?</v>
      </c>
      <c r="T379" s="29" t="str">
        <f t="shared" si="32"/>
        <v>Maida here kuti mwana wenyu ave neruzivo urwu paakarwuwana ipapo?</v>
      </c>
      <c r="U379" s="31" t="str">
        <f>IF(COUNTIFS(adapt!J:J,"yes",adapt!A:A,A379)&gt;1,"problem",IF(COUNTIFS(adapt!J:J,"yes",adapt!A:A,A379)=0,"","ok"))</f>
        <v>ok</v>
      </c>
    </row>
    <row r="380" spans="1:21" ht="28">
      <c r="A380" s="26" t="str">
        <f t="shared" si="35"/>
        <v>doesKnow23</v>
      </c>
      <c r="B380" s="32" t="s">
        <v>1285</v>
      </c>
      <c r="C380" s="56" t="s">
        <v>2113</v>
      </c>
      <c r="D380" s="32" t="s">
        <v>168</v>
      </c>
      <c r="E380" s="32" t="s">
        <v>903</v>
      </c>
      <c r="F380" s="32" t="s">
        <v>908</v>
      </c>
      <c r="G380" s="12">
        <v>23</v>
      </c>
      <c r="H380" s="32" t="s">
        <v>242</v>
      </c>
      <c r="I380" s="32" t="s">
        <v>557</v>
      </c>
      <c r="J380" s="32" t="s">
        <v>557</v>
      </c>
      <c r="K380" s="32"/>
      <c r="L380" s="32"/>
      <c r="M380" s="32">
        <v>2</v>
      </c>
      <c r="N380" s="32"/>
      <c r="O380" s="20">
        <f t="array" ref="O380">IF(ISBLANK(B380),"",INDEX(adapt!E$2:E$1000,MATCH(A380,IF(adapt!J$2:J$1000="yes",adapt!A$2:A$1000),0)))</f>
        <v>0</v>
      </c>
      <c r="P380" s="20">
        <f t="array" ref="P380">IF(ISBLANK(B380),"",INDEX(adapt!F$2:F$1000,MATCH(A380,IF(adapt!J$2:J$1000="yes",adapt!A$2:A$1000),0)))</f>
        <v>0</v>
      </c>
      <c r="Q380" s="30" t="str">
        <f t="shared" si="33"/>
        <v>no</v>
      </c>
      <c r="R380" s="30" t="str">
        <f t="shared" si="34"/>
        <v>no</v>
      </c>
      <c r="S380" s="29" t="str">
        <f t="shared" si="31"/>
        <v>How old was your child when [he/she] learned about this information?</v>
      </c>
      <c r="T380" s="29" t="str">
        <f t="shared" si="32"/>
        <v xml:space="preserve">Mwana wenyu ainge ava nemakore mangani paakava neruzivo urwu? </v>
      </c>
      <c r="U380" s="31" t="str">
        <f>IF(COUNTIFS(adapt!J:J,"yes",adapt!A:A,A380)&gt;1,"problem",IF(COUNTIFS(adapt!J:J,"yes",adapt!A:A,A380)=0,"","ok"))</f>
        <v>ok</v>
      </c>
    </row>
    <row r="381" spans="1:21" ht="28">
      <c r="A381" s="26" t="str">
        <f t="shared" si="35"/>
        <v>doesKnow24</v>
      </c>
      <c r="B381" s="32" t="s">
        <v>1032</v>
      </c>
      <c r="C381" s="56" t="s">
        <v>2116</v>
      </c>
      <c r="D381" s="32" t="s">
        <v>168</v>
      </c>
      <c r="E381" s="32" t="s">
        <v>903</v>
      </c>
      <c r="F381" s="32">
        <v>41</v>
      </c>
      <c r="G381" s="12">
        <v>24</v>
      </c>
      <c r="H381" s="32" t="s">
        <v>240</v>
      </c>
      <c r="I381" s="32" t="s">
        <v>557</v>
      </c>
      <c r="J381" s="32" t="s">
        <v>557</v>
      </c>
      <c r="K381" s="32"/>
      <c r="L381" s="32"/>
      <c r="M381" s="32">
        <v>2</v>
      </c>
      <c r="N381" s="32"/>
      <c r="O381" s="20">
        <f t="array" ref="O381">IF(ISBLANK(B381),"",INDEX(adapt!E$2:E$1000,MATCH(A381,IF(adapt!J$2:J$1000="yes",adapt!A$2:A$1000),0)))</f>
        <v>0</v>
      </c>
      <c r="P381" s="20" t="str">
        <f t="array" ref="P381">IF(ISBLANK(B381),"",INDEX(adapt!F$2:F$1000,MATCH(A381,IF(adapt!J$2:J$1000="yes",adapt!A$2:A$1000),0)))</f>
        <v>Anoziva here kuti anogona kutapurira mumwe munhu utachiwana?</v>
      </c>
      <c r="Q381" s="30" t="str">
        <f t="shared" si="33"/>
        <v>no</v>
      </c>
      <c r="R381" s="30" t="str">
        <f t="shared" si="34"/>
        <v>yes</v>
      </c>
      <c r="S381" s="29" t="str">
        <f t="shared" si="31"/>
        <v>Does [he/she] know that [he/she] could pass the infection to someone else?</v>
      </c>
      <c r="T381" s="29" t="str">
        <f t="shared" si="32"/>
        <v>Anoziva here kuti anogona kutapurira mumwe munhu utachiwana?</v>
      </c>
      <c r="U381" s="31" t="str">
        <f>IF(COUNTIFS(adapt!J:J,"yes",adapt!A:A,A381)&gt;1,"problem",IF(COUNTIFS(adapt!J:J,"yes",adapt!A:A,A381)=0,"","ok"))</f>
        <v>ok</v>
      </c>
    </row>
    <row r="382" spans="1:21" ht="28">
      <c r="A382" s="26" t="str">
        <f t="shared" si="35"/>
        <v>doesKnow25</v>
      </c>
      <c r="B382" s="32" t="s">
        <v>1283</v>
      </c>
      <c r="C382" s="56" t="s">
        <v>2111</v>
      </c>
      <c r="D382" s="32" t="s">
        <v>168</v>
      </c>
      <c r="E382" s="32" t="s">
        <v>903</v>
      </c>
      <c r="F382" s="32">
        <v>41</v>
      </c>
      <c r="G382" s="12">
        <v>25</v>
      </c>
      <c r="H382" s="32" t="s">
        <v>241</v>
      </c>
      <c r="I382" s="32" t="s">
        <v>557</v>
      </c>
      <c r="J382" s="32" t="s">
        <v>557</v>
      </c>
      <c r="K382" s="32"/>
      <c r="L382" s="32"/>
      <c r="M382" s="32">
        <v>2</v>
      </c>
      <c r="N382" s="32"/>
      <c r="O382" s="20">
        <f t="array" ref="O382">IF(ISBLANK(B382),"",INDEX(adapt!E$2:E$1000,MATCH(A382,IF(adapt!J$2:J$1000="yes",adapt!A$2:A$1000),0)))</f>
        <v>0</v>
      </c>
      <c r="P382" s="20">
        <f t="array" ref="P382">IF(ISBLANK(B382),"",INDEX(adapt!F$2:F$1000,MATCH(A382,IF(adapt!J$2:J$1000="yes",adapt!A$2:A$1000),0)))</f>
        <v>0</v>
      </c>
      <c r="Q382" s="30" t="str">
        <f t="shared" si="33"/>
        <v>no</v>
      </c>
      <c r="R382" s="30" t="str">
        <f t="shared" si="34"/>
        <v>no</v>
      </c>
      <c r="S382" s="29" t="str">
        <f t="shared" si="31"/>
        <v>How did your child learn this?</v>
      </c>
      <c r="T382" s="29" t="str">
        <f t="shared" si="32"/>
        <v>Mwana wenyu akaziva izvi sei?</v>
      </c>
      <c r="U382" s="31" t="str">
        <f>IF(COUNTIFS(adapt!J:J,"yes",adapt!A:A,A382)&gt;1,"problem",IF(COUNTIFS(adapt!J:J,"yes",adapt!A:A,A382)=0,"","ok"))</f>
        <v>ok</v>
      </c>
    </row>
    <row r="383" spans="1:21" ht="28">
      <c r="A383" s="26" t="str">
        <f t="shared" si="35"/>
        <v>doesKnow26</v>
      </c>
      <c r="B383" s="32" t="s">
        <v>1284</v>
      </c>
      <c r="C383" s="56" t="s">
        <v>2112</v>
      </c>
      <c r="D383" s="32" t="s">
        <v>168</v>
      </c>
      <c r="E383" s="32" t="s">
        <v>903</v>
      </c>
      <c r="F383" s="32">
        <v>41</v>
      </c>
      <c r="G383" s="12">
        <v>26</v>
      </c>
      <c r="H383" s="32" t="s">
        <v>209</v>
      </c>
      <c r="I383" s="32" t="s">
        <v>557</v>
      </c>
      <c r="J383" s="32" t="s">
        <v>557</v>
      </c>
      <c r="K383" s="32"/>
      <c r="L383" s="32"/>
      <c r="M383" s="32">
        <v>2</v>
      </c>
      <c r="N383" s="32"/>
      <c r="O383" s="20">
        <f t="array" ref="O383">IF(ISBLANK(B383),"",INDEX(adapt!E$2:E$1000,MATCH(A383,IF(adapt!J$2:J$1000="yes",adapt!A$2:A$1000),0)))</f>
        <v>0</v>
      </c>
      <c r="P383" s="20">
        <f t="array" ref="P383">IF(ISBLANK(B383),"",INDEX(adapt!F$2:F$1000,MATCH(A383,IF(adapt!J$2:J$1000="yes",adapt!A$2:A$1000),0)))</f>
        <v>0</v>
      </c>
      <c r="Q383" s="30" t="str">
        <f t="shared" si="33"/>
        <v>no</v>
      </c>
      <c r="R383" s="30" t="str">
        <f t="shared" si="34"/>
        <v>no</v>
      </c>
      <c r="S383" s="29" t="str">
        <f t="shared" si="31"/>
        <v>Did you want your child to learn this information when [he/she] did?</v>
      </c>
      <c r="T383" s="29" t="str">
        <f t="shared" si="32"/>
        <v>Maida here kuti mwana wenyu ave neruzivo urwu paakarwuwana ipapo?</v>
      </c>
      <c r="U383" s="31" t="str">
        <f>IF(COUNTIFS(adapt!J:J,"yes",adapt!A:A,A383)&gt;1,"problem",IF(COUNTIFS(adapt!J:J,"yes",adapt!A:A,A383)=0,"","ok"))</f>
        <v>ok</v>
      </c>
    </row>
    <row r="384" spans="1:21" ht="28">
      <c r="A384" s="26" t="str">
        <f t="shared" si="35"/>
        <v>doesKnow27</v>
      </c>
      <c r="B384" s="32" t="s">
        <v>1285</v>
      </c>
      <c r="C384" s="56" t="s">
        <v>2113</v>
      </c>
      <c r="D384" s="32" t="s">
        <v>168</v>
      </c>
      <c r="E384" s="32" t="s">
        <v>903</v>
      </c>
      <c r="F384" s="32">
        <v>41</v>
      </c>
      <c r="G384" s="12">
        <v>27</v>
      </c>
      <c r="H384" s="32" t="s">
        <v>242</v>
      </c>
      <c r="I384" s="32" t="s">
        <v>557</v>
      </c>
      <c r="J384" s="32" t="s">
        <v>557</v>
      </c>
      <c r="K384" s="32"/>
      <c r="L384" s="32"/>
      <c r="M384" s="32">
        <v>2</v>
      </c>
      <c r="N384" s="32"/>
      <c r="O384" s="20">
        <f t="array" ref="O384">IF(ISBLANK(B384),"",INDEX(adapt!E$2:E$1000,MATCH(A384,IF(adapt!J$2:J$1000="yes",adapt!A$2:A$1000),0)))</f>
        <v>0</v>
      </c>
      <c r="P384" s="20">
        <f t="array" ref="P384">IF(ISBLANK(B384),"",INDEX(adapt!F$2:F$1000,MATCH(A384,IF(adapt!J$2:J$1000="yes",adapt!A$2:A$1000),0)))</f>
        <v>0</v>
      </c>
      <c r="Q384" s="30" t="str">
        <f t="shared" si="33"/>
        <v>no</v>
      </c>
      <c r="R384" s="30" t="str">
        <f t="shared" si="34"/>
        <v>no</v>
      </c>
      <c r="S384" s="29" t="str">
        <f t="shared" si="31"/>
        <v>How old was your child when [he/she] learned about this information?</v>
      </c>
      <c r="T384" s="29" t="str">
        <f t="shared" si="32"/>
        <v xml:space="preserve">Mwana wenyu ainge ava nemakore mangani paakava neruzivo urwu? </v>
      </c>
      <c r="U384" s="31" t="str">
        <f>IF(COUNTIFS(adapt!J:J,"yes",adapt!A:A,A384)&gt;1,"problem",IF(COUNTIFS(adapt!J:J,"yes",adapt!A:A,A384)=0,"","ok"))</f>
        <v>ok</v>
      </c>
    </row>
    <row r="385" spans="1:21" ht="28">
      <c r="A385" s="26" t="str">
        <f t="shared" si="35"/>
        <v>MISC10</v>
      </c>
      <c r="B385" s="32" t="s">
        <v>2388</v>
      </c>
      <c r="C385" s="57" t="s">
        <v>2389</v>
      </c>
      <c r="D385" s="32" t="s">
        <v>193</v>
      </c>
      <c r="E385" s="32"/>
      <c r="F385" s="32"/>
      <c r="G385" s="12">
        <v>10</v>
      </c>
      <c r="H385" s="32" t="s">
        <v>209</v>
      </c>
      <c r="I385" s="32" t="s">
        <v>557</v>
      </c>
      <c r="J385" s="32" t="s">
        <v>557</v>
      </c>
      <c r="K385" s="32"/>
      <c r="L385" s="32"/>
      <c r="M385" s="32">
        <v>2</v>
      </c>
      <c r="N385" s="32"/>
      <c r="O385" s="20" t="e">
        <f t="array" ref="O385">IF(ISBLANK(B385),"",INDEX(adapt!E$2:E$1000,MATCH(A385,IF(adapt!J$2:J$1000="yes",adapt!A$2:A$1000),0)))</f>
        <v>#N/A</v>
      </c>
      <c r="P385" s="20" t="e">
        <f t="array" ref="P385">IF(ISBLANK(B385),"",INDEX(adapt!F$2:F$1000,MATCH(A385,IF(adapt!J$2:J$1000="yes",adapt!A$2:A$1000),0)))</f>
        <v>#N/A</v>
      </c>
      <c r="Q385" s="30" t="str">
        <f t="shared" si="33"/>
        <v>no</v>
      </c>
      <c r="R385" s="30" t="str">
        <f t="shared" si="34"/>
        <v>no</v>
      </c>
      <c r="S385" s="29" t="str">
        <f t="shared" si="31"/>
        <v>Is ${childName} a member of a support group for children who are HIV positive?</v>
      </c>
      <c r="T385" s="29" t="str">
        <f t="shared" si="32"/>
        <v>${childName} inhengo yeboka rinopa rutsigiro kuvana vane HIV (support group) here?</v>
      </c>
      <c r="U385" s="31" t="str">
        <f>IF(COUNTIFS(adapt!J:J,"yes",adapt!A:A,A385)&gt;1,"problem",IF(COUNTIFS(adapt!J:J,"yes",adapt!A:A,A385)=0,"","ok"))</f>
        <v/>
      </c>
    </row>
    <row r="386" spans="1:21" ht="70">
      <c r="A386" s="26" t="str">
        <f t="shared" si="35"/>
        <v>attDR.R_i1</v>
      </c>
      <c r="B386" s="32" t="s">
        <v>1340</v>
      </c>
      <c r="C386" s="56" t="s">
        <v>2042</v>
      </c>
      <c r="D386" s="32" t="s">
        <v>2907</v>
      </c>
      <c r="E386" s="32"/>
      <c r="F386" s="32"/>
      <c r="G386" s="13" t="s">
        <v>556</v>
      </c>
      <c r="H386" s="32"/>
      <c r="I386" s="32"/>
      <c r="J386" s="32"/>
      <c r="K386" s="32"/>
      <c r="L386" s="32"/>
      <c r="M386" s="32">
        <v>2</v>
      </c>
      <c r="N386" s="32"/>
      <c r="O386" s="20" t="e">
        <f t="array" ref="O386">IF(ISBLANK(B386),"",INDEX(adapt!E$2:E$1000,MATCH(A386,IF(adapt!J$2:J$1000="yes",adapt!A$2:A$1000),0)))</f>
        <v>#N/A</v>
      </c>
      <c r="P386" s="20" t="e">
        <f t="array" ref="P386">IF(ISBLANK(B386),"",INDEX(adapt!F$2:F$1000,MATCH(A386,IF(adapt!J$2:J$1000="yes",adapt!A$2:A$1000),0)))</f>
        <v>#N/A</v>
      </c>
      <c r="Q386" s="30" t="str">
        <f t="shared" si="33"/>
        <v>no</v>
      </c>
      <c r="R386" s="30" t="str">
        <f t="shared" si="34"/>
        <v>no</v>
      </c>
      <c r="S386" s="29" t="str">
        <f t="shared" ref="S386:S449" si="36">IF(Q386="no",B386,O386)</f>
        <v>Continue thinking back to the period of time before your child knew about [his/her] illness. I am going to read you several worries that caregivers sometimes have about telling a child that [he/she] is HIV positive.</v>
      </c>
      <c r="T386" s="29" t="str">
        <f t="shared" ref="T386:T449" si="37">IF(R386="no",C386,P386)</f>
        <v>Rambai muchifunga nezvemumashure, apo mwana wenyu ainge asati ava kuziva nezveurwere hwake. Ndichaverenga zvinhu izvo vachengeti vevana vanombonetsekana nazvo panyaya yekuudza mwana kuti ane HIV.</v>
      </c>
      <c r="U386" s="31" t="str">
        <f>IF(COUNTIFS(adapt!J:J,"yes",adapt!A:A,A386)&gt;1,"problem",IF(COUNTIFS(adapt!J:J,"yes",adapt!A:A,A386)=0,"","ok"))</f>
        <v/>
      </c>
    </row>
    <row r="387" spans="1:21" ht="56">
      <c r="A387" s="26" t="str">
        <f t="shared" ref="A387" si="38">CONCATENATE(D387,G387)</f>
        <v>attDR.R_i2</v>
      </c>
      <c r="B387" s="32" t="s">
        <v>1341</v>
      </c>
      <c r="C387" s="56" t="s">
        <v>2043</v>
      </c>
      <c r="D387" s="32" t="s">
        <v>2907</v>
      </c>
      <c r="E387" s="32"/>
      <c r="F387" s="32"/>
      <c r="G387" s="13" t="s">
        <v>558</v>
      </c>
      <c r="H387" s="32"/>
      <c r="I387" s="32"/>
      <c r="J387" s="32"/>
      <c r="K387" s="32"/>
      <c r="L387" s="32"/>
      <c r="M387" s="32">
        <v>2</v>
      </c>
      <c r="N387" s="32"/>
      <c r="O387" s="20" t="e">
        <f t="array" ref="O387">IF(ISBLANK(B387),"",INDEX(adapt!E$2:E$1000,MATCH(A387,IF(adapt!J$2:J$1000="yes",adapt!A$2:A$1000),0)))</f>
        <v>#N/A</v>
      </c>
      <c r="P387" s="20" t="e">
        <f t="array" ref="P387">IF(ISBLANK(B387),"",INDEX(adapt!F$2:F$1000,MATCH(A387,IF(adapt!J$2:J$1000="yes",adapt!A$2:A$1000),0)))</f>
        <v>#N/A</v>
      </c>
      <c r="Q387" s="30" t="str">
        <f t="shared" ref="Q387:Q450" si="39">IF($A387="","",IF(ISNA(O387),"no",IF(OR(O387=0,O387=""),"no","yes")))</f>
        <v>no</v>
      </c>
      <c r="R387" s="30" t="str">
        <f t="shared" ref="R387:R450" si="40">IF($A387="","",IF(ISNA(P387),"no",IF(P387=0,"no","yes")))</f>
        <v>no</v>
      </c>
      <c r="S387" s="29" t="str">
        <f t="shared" si="36"/>
        <v>If you can remember, please tell me how much you worried about each thing. There are no right or wrong answers.</v>
      </c>
      <c r="T387" s="29" t="str">
        <f t="shared" si="37"/>
        <v>Kana muchiri kurangarira, ndapota ndiudzeiwo kuti mainetsekana zvakadii nechimwe nechimwe chezvinotevera. Hapana mhinduro dzakanaka kana dzakaipa.</v>
      </c>
      <c r="U387" s="31" t="str">
        <f>IF(COUNTIFS(adapt!J:J,"yes",adapt!A:A,A387)&gt;1,"problem",IF(COUNTIFS(adapt!J:J,"yes",adapt!A:A,A387)=0,"","ok"))</f>
        <v/>
      </c>
    </row>
    <row r="388" spans="1:21" ht="42">
      <c r="A388" s="26" t="str">
        <f t="shared" si="35"/>
        <v>attDR.R1</v>
      </c>
      <c r="B388" s="32" t="s">
        <v>1293</v>
      </c>
      <c r="C388" s="56" t="s">
        <v>2044</v>
      </c>
      <c r="D388" s="32" t="s">
        <v>2907</v>
      </c>
      <c r="E388" s="32" t="s">
        <v>691</v>
      </c>
      <c r="F388" s="32">
        <v>24</v>
      </c>
      <c r="G388" s="13">
        <v>1</v>
      </c>
      <c r="H388" s="32" t="s">
        <v>201</v>
      </c>
      <c r="I388" s="32" t="s">
        <v>1292</v>
      </c>
      <c r="J388" s="32" t="s">
        <v>557</v>
      </c>
      <c r="K388" s="32"/>
      <c r="L388" s="32"/>
      <c r="M388" s="32">
        <v>2</v>
      </c>
      <c r="N388" s="32"/>
      <c r="O388" s="20" t="e">
        <f t="array" ref="O388">IF(ISBLANK(B388),"",INDEX(adapt!E$2:E$1000,MATCH(A388,IF(adapt!J$2:J$1000="yes",adapt!A$2:A$1000),0)))</f>
        <v>#N/A</v>
      </c>
      <c r="P388" s="20" t="e">
        <f t="array" ref="P388">IF(ISBLANK(B388),"",INDEX(adapt!F$2:F$1000,MATCH(A388,IF(adapt!J$2:J$1000="yes",adapt!A$2:A$1000),0)))</f>
        <v>#N/A</v>
      </c>
      <c r="Q388" s="30" t="str">
        <f t="shared" si="39"/>
        <v>no</v>
      </c>
      <c r="R388" s="30" t="str">
        <f t="shared" si="40"/>
        <v>no</v>
      </c>
      <c r="S388" s="29" t="str">
        <f t="shared" si="36"/>
        <v>I worried that telling my child about [his/her] illness would just create more problems.</v>
      </c>
      <c r="T388" s="29" t="str">
        <f t="shared" si="37"/>
        <v>Ndainetsekana kuti kuudza mwana wangu nezveurwere hwake kwaingomutsa mamwe matambudziko chete.</v>
      </c>
      <c r="U388" s="31" t="str">
        <f>IF(COUNTIFS(adapt!J:J,"yes",adapt!A:A,A388)&gt;1,"problem",IF(COUNTIFS(adapt!J:J,"yes",adapt!A:A,A388)=0,"","ok"))</f>
        <v/>
      </c>
    </row>
    <row r="389" spans="1:21" ht="28">
      <c r="A389" s="26" t="str">
        <f t="shared" si="35"/>
        <v>attDR.R2</v>
      </c>
      <c r="B389" s="32" t="s">
        <v>1294</v>
      </c>
      <c r="C389" s="56" t="s">
        <v>2045</v>
      </c>
      <c r="D389" s="32" t="s">
        <v>2907</v>
      </c>
      <c r="E389" s="32" t="s">
        <v>691</v>
      </c>
      <c r="F389" s="32">
        <v>34</v>
      </c>
      <c r="G389" s="13">
        <v>2</v>
      </c>
      <c r="H389" s="32" t="s">
        <v>201</v>
      </c>
      <c r="I389" s="32" t="s">
        <v>1292</v>
      </c>
      <c r="J389" s="32" t="s">
        <v>557</v>
      </c>
      <c r="K389" s="32"/>
      <c r="L389" s="32"/>
      <c r="M389" s="32">
        <v>2</v>
      </c>
      <c r="N389" s="32"/>
      <c r="O389" s="20" t="e">
        <f t="array" ref="O389">IF(ISBLANK(B389),"",INDEX(adapt!E$2:E$1000,MATCH(A389,IF(adapt!J$2:J$1000="yes",adapt!A$2:A$1000),0)))</f>
        <v>#N/A</v>
      </c>
      <c r="P389" s="20" t="e">
        <f t="array" ref="P389">IF(ISBLANK(B389),"",INDEX(adapt!F$2:F$1000,MATCH(A389,IF(adapt!J$2:J$1000="yes",adapt!A$2:A$1000),0)))</f>
        <v>#N/A</v>
      </c>
      <c r="Q389" s="30" t="str">
        <f t="shared" si="39"/>
        <v>no</v>
      </c>
      <c r="R389" s="30" t="str">
        <f t="shared" si="40"/>
        <v>no</v>
      </c>
      <c r="S389" s="29" t="str">
        <f t="shared" si="36"/>
        <v>I worried that telling my child about [his/her] illness would lead [him/her] to reject me.</v>
      </c>
      <c r="T389" s="29" t="str">
        <f t="shared" si="37"/>
        <v>Ndainetsekana kuti kuudza mwana wangu nezveurwere hwake kwaizoita kuti andirase.</v>
      </c>
      <c r="U389" s="31" t="str">
        <f>IF(COUNTIFS(adapt!J:J,"yes",adapt!A:A,A389)&gt;1,"problem",IF(COUNTIFS(adapt!J:J,"yes",adapt!A:A,A389)=0,"","ok"))</f>
        <v/>
      </c>
    </row>
    <row r="390" spans="1:21" ht="28">
      <c r="A390" s="26" t="str">
        <f t="shared" si="35"/>
        <v>attDR.R3</v>
      </c>
      <c r="B390" s="32" t="s">
        <v>1295</v>
      </c>
      <c r="C390" s="56" t="s">
        <v>2046</v>
      </c>
      <c r="D390" s="32" t="s">
        <v>2907</v>
      </c>
      <c r="E390" s="32" t="s">
        <v>691</v>
      </c>
      <c r="F390" s="32">
        <v>35</v>
      </c>
      <c r="G390" s="13">
        <v>3</v>
      </c>
      <c r="H390" s="32" t="s">
        <v>201</v>
      </c>
      <c r="I390" s="32" t="s">
        <v>1292</v>
      </c>
      <c r="J390" s="32" t="s">
        <v>557</v>
      </c>
      <c r="K390" s="32"/>
      <c r="L390" s="32"/>
      <c r="M390" s="32">
        <v>2</v>
      </c>
      <c r="N390" s="32"/>
      <c r="O390" s="20" t="e">
        <f t="array" ref="O390">IF(ISBLANK(B390),"",INDEX(adapt!E$2:E$1000,MATCH(A390,IF(adapt!J$2:J$1000="yes",adapt!A$2:A$1000),0)))</f>
        <v>#N/A</v>
      </c>
      <c r="P390" s="20" t="e">
        <f t="array" ref="P390">IF(ISBLANK(B390),"",INDEX(adapt!F$2:F$1000,MATCH(A390,IF(adapt!J$2:J$1000="yes",adapt!A$2:A$1000),0)))</f>
        <v>#N/A</v>
      </c>
      <c r="Q390" s="30" t="str">
        <f t="shared" si="39"/>
        <v>no</v>
      </c>
      <c r="R390" s="30" t="str">
        <f t="shared" si="40"/>
        <v>no</v>
      </c>
      <c r="S390" s="29" t="str">
        <f t="shared" si="36"/>
        <v>—that telling [him/her] would actually bring [him/her] harm.</v>
      </c>
      <c r="T390" s="29" t="str">
        <f t="shared" si="37"/>
        <v>—kuti kumuudza kwaitozomukuvadzisa.</v>
      </c>
      <c r="U390" s="31" t="str">
        <f>IF(COUNTIFS(adapt!J:J,"yes",adapt!A:A,A390)&gt;1,"problem",IF(COUNTIFS(adapt!J:J,"yes",adapt!A:A,A390)=0,"","ok"))</f>
        <v/>
      </c>
    </row>
    <row r="391" spans="1:21" ht="28">
      <c r="A391" s="26" t="str">
        <f t="shared" si="35"/>
        <v>attDR.R4</v>
      </c>
      <c r="B391" s="32" t="s">
        <v>1296</v>
      </c>
      <c r="C391" s="56" t="s">
        <v>2047</v>
      </c>
      <c r="D391" s="32" t="s">
        <v>2907</v>
      </c>
      <c r="E391" s="32" t="s">
        <v>691</v>
      </c>
      <c r="F391" s="32">
        <v>48</v>
      </c>
      <c r="G391" s="13">
        <v>4</v>
      </c>
      <c r="H391" s="32" t="s">
        <v>201</v>
      </c>
      <c r="I391" s="32" t="s">
        <v>1292</v>
      </c>
      <c r="J391" s="32" t="s">
        <v>557</v>
      </c>
      <c r="K391" s="32"/>
      <c r="L391" s="32"/>
      <c r="M391" s="32">
        <v>2</v>
      </c>
      <c r="N391" s="32"/>
      <c r="O391" s="20" t="e">
        <f t="array" ref="O391">IF(ISBLANK(B391),"",INDEX(adapt!E$2:E$1000,MATCH(A391,IF(adapt!J$2:J$1000="yes",adapt!A$2:A$1000),0)))</f>
        <v>#N/A</v>
      </c>
      <c r="P391" s="20" t="e">
        <f t="array" ref="P391">IF(ISBLANK(B391),"",INDEX(adapt!F$2:F$1000,MATCH(A391,IF(adapt!J$2:J$1000="yes",adapt!A$2:A$1000),0)))</f>
        <v>#N/A</v>
      </c>
      <c r="Q391" s="30" t="str">
        <f t="shared" si="39"/>
        <v>no</v>
      </c>
      <c r="R391" s="30" t="str">
        <f t="shared" si="40"/>
        <v>no</v>
      </c>
      <c r="S391" s="29" t="str">
        <f t="shared" si="36"/>
        <v>—that telling [him/her] would make [him/her] less hopeful about the future.</v>
      </c>
      <c r="T391" s="29" t="str">
        <f t="shared" si="37"/>
        <v>—kuti kumuudza kwaizoita kuti asanyanyovimbe neramangwana.</v>
      </c>
      <c r="U391" s="31" t="str">
        <f>IF(COUNTIFS(adapt!J:J,"yes",adapt!A:A,A391)&gt;1,"problem",IF(COUNTIFS(adapt!J:J,"yes",adapt!A:A,A391)=0,"","ok"))</f>
        <v/>
      </c>
    </row>
    <row r="392" spans="1:21" ht="28">
      <c r="A392" s="26" t="str">
        <f t="shared" si="35"/>
        <v>attDR.R5</v>
      </c>
      <c r="B392" s="32" t="s">
        <v>1297</v>
      </c>
      <c r="C392" s="56" t="s">
        <v>2333</v>
      </c>
      <c r="D392" s="32" t="s">
        <v>2907</v>
      </c>
      <c r="E392" s="32" t="s">
        <v>691</v>
      </c>
      <c r="F392" s="32">
        <v>47</v>
      </c>
      <c r="G392" s="13">
        <v>5</v>
      </c>
      <c r="H392" s="32" t="s">
        <v>201</v>
      </c>
      <c r="I392" s="32" t="s">
        <v>1292</v>
      </c>
      <c r="J392" s="32" t="s">
        <v>557</v>
      </c>
      <c r="K392" s="32"/>
      <c r="L392" s="32"/>
      <c r="M392" s="32">
        <v>2</v>
      </c>
      <c r="N392" s="32"/>
      <c r="O392" s="20" t="e">
        <f t="array" ref="O392">IF(ISBLANK(B392),"",INDEX(adapt!E$2:E$1000,MATCH(A392,IF(adapt!J$2:J$1000="yes",adapt!A$2:A$1000),0)))</f>
        <v>#N/A</v>
      </c>
      <c r="P392" s="20" t="e">
        <f t="array" ref="P392">IF(ISBLANK(B392),"",INDEX(adapt!F$2:F$1000,MATCH(A392,IF(adapt!J$2:J$1000="yes",adapt!A$2:A$1000),0)))</f>
        <v>#N/A</v>
      </c>
      <c r="Q392" s="30" t="str">
        <f t="shared" si="39"/>
        <v>no</v>
      </c>
      <c r="R392" s="30" t="str">
        <f t="shared" si="40"/>
        <v>no</v>
      </c>
      <c r="S392" s="29" t="str">
        <f t="shared" si="36"/>
        <v>—that telling [him/her] would make [him/her] stop taking medication.</v>
      </c>
      <c r="T392" s="29" t="str">
        <f t="shared" si="37"/>
        <v>—kuti kumuudza kwaizoita kuti amire kunwa mishonga yake.</v>
      </c>
      <c r="U392" s="31" t="str">
        <f>IF(COUNTIFS(adapt!J:J,"yes",adapt!A:A,A392)&gt;1,"problem",IF(COUNTIFS(adapt!J:J,"yes",adapt!A:A,A392)=0,"","ok"))</f>
        <v/>
      </c>
    </row>
    <row r="393" spans="1:21" ht="28">
      <c r="A393" s="26" t="str">
        <f t="shared" si="35"/>
        <v>attDR.R6</v>
      </c>
      <c r="B393" s="32" t="s">
        <v>1298</v>
      </c>
      <c r="C393" s="56" t="s">
        <v>2334</v>
      </c>
      <c r="D393" s="32" t="s">
        <v>2907</v>
      </c>
      <c r="E393" s="32" t="s">
        <v>691</v>
      </c>
      <c r="F393" s="32">
        <v>44</v>
      </c>
      <c r="G393" s="13">
        <v>6</v>
      </c>
      <c r="H393" s="32" t="s">
        <v>201</v>
      </c>
      <c r="I393" s="32" t="s">
        <v>1292</v>
      </c>
      <c r="J393" s="32" t="s">
        <v>557</v>
      </c>
      <c r="K393" s="32"/>
      <c r="L393" s="32"/>
      <c r="M393" s="32">
        <v>2</v>
      </c>
      <c r="N393" s="32"/>
      <c r="O393" s="20" t="e">
        <f t="array" ref="O393">IF(ISBLANK(B393),"",INDEX(adapt!E$2:E$1000,MATCH(A393,IF(adapt!J$2:J$1000="yes",adapt!A$2:A$1000),0)))</f>
        <v>#N/A</v>
      </c>
      <c r="P393" s="20" t="e">
        <f t="array" ref="P393">IF(ISBLANK(B393),"",INDEX(adapt!F$2:F$1000,MATCH(A393,IF(adapt!J$2:J$1000="yes",adapt!A$2:A$1000),0)))</f>
        <v>#N/A</v>
      </c>
      <c r="Q393" s="30" t="str">
        <f t="shared" si="39"/>
        <v>no</v>
      </c>
      <c r="R393" s="30" t="str">
        <f t="shared" si="40"/>
        <v>no</v>
      </c>
      <c r="S393" s="29" t="str">
        <f t="shared" si="36"/>
        <v>—that telling [him/her] would make [his/her] condition get worse.</v>
      </c>
      <c r="T393" s="29" t="str">
        <f t="shared" si="37"/>
        <v>—kuti kumuudza kwaizoita kuti atonyanyise kurwara.</v>
      </c>
      <c r="U393" s="31" t="str">
        <f>IF(COUNTIFS(adapt!J:J,"yes",adapt!A:A,A393)&gt;1,"problem",IF(COUNTIFS(adapt!J:J,"yes",adapt!A:A,A393)=0,"","ok"))</f>
        <v/>
      </c>
    </row>
    <row r="394" spans="1:21" ht="28">
      <c r="A394" s="26" t="str">
        <f t="shared" si="35"/>
        <v>attDR.R7</v>
      </c>
      <c r="B394" s="32" t="s">
        <v>1299</v>
      </c>
      <c r="C394" s="56" t="s">
        <v>2335</v>
      </c>
      <c r="D394" s="32" t="s">
        <v>2907</v>
      </c>
      <c r="E394" s="32" t="s">
        <v>691</v>
      </c>
      <c r="F394" s="32">
        <v>81</v>
      </c>
      <c r="G394" s="13">
        <v>7</v>
      </c>
      <c r="H394" s="32" t="s">
        <v>201</v>
      </c>
      <c r="I394" s="32" t="s">
        <v>1292</v>
      </c>
      <c r="J394" s="32" t="s">
        <v>557</v>
      </c>
      <c r="K394" s="32"/>
      <c r="L394" s="32"/>
      <c r="M394" s="32">
        <v>2</v>
      </c>
      <c r="N394" s="32"/>
      <c r="O394" s="20" t="e">
        <f t="array" ref="O394">IF(ISBLANK(B394),"",INDEX(adapt!E$2:E$1000,MATCH(A394,IF(adapt!J$2:J$1000="yes",adapt!A$2:A$1000),0)))</f>
        <v>#N/A</v>
      </c>
      <c r="P394" s="20" t="e">
        <f t="array" ref="P394">IF(ISBLANK(B394),"",INDEX(adapt!F$2:F$1000,MATCH(A394,IF(adapt!J$2:J$1000="yes",adapt!A$2:A$1000),0)))</f>
        <v>#N/A</v>
      </c>
      <c r="Q394" s="30" t="str">
        <f t="shared" si="39"/>
        <v>no</v>
      </c>
      <c r="R394" s="30" t="str">
        <f t="shared" si="40"/>
        <v>no</v>
      </c>
      <c r="S394" s="29" t="str">
        <f t="shared" si="36"/>
        <v>—that telling [him/her] would cause [him/her] to struggle more every day with normal tasks.</v>
      </c>
      <c r="T394" s="29" t="str">
        <f t="shared" si="37"/>
        <v>—kuti kumuudza kwaizoita kuti awedzere kutambura pakuita mabasa ake ezuva nezuva.</v>
      </c>
      <c r="U394" s="31" t="str">
        <f>IF(COUNTIFS(adapt!J:J,"yes",adapt!A:A,A394)&gt;1,"problem",IF(COUNTIFS(adapt!J:J,"yes",adapt!A:A,A394)=0,"","ok"))</f>
        <v/>
      </c>
    </row>
    <row r="395" spans="1:21" ht="28">
      <c r="A395" s="26" t="str">
        <f t="shared" si="35"/>
        <v>attDR.R8</v>
      </c>
      <c r="B395" s="32" t="s">
        <v>1300</v>
      </c>
      <c r="C395" s="56" t="s">
        <v>2048</v>
      </c>
      <c r="D395" s="32" t="s">
        <v>2907</v>
      </c>
      <c r="E395" s="32" t="s">
        <v>691</v>
      </c>
      <c r="F395" s="32">
        <v>53</v>
      </c>
      <c r="G395" s="13">
        <v>8</v>
      </c>
      <c r="H395" s="32" t="s">
        <v>201</v>
      </c>
      <c r="I395" s="32" t="s">
        <v>1292</v>
      </c>
      <c r="J395" s="32" t="s">
        <v>557</v>
      </c>
      <c r="K395" s="32"/>
      <c r="L395" s="32"/>
      <c r="M395" s="32">
        <v>2</v>
      </c>
      <c r="N395" s="32"/>
      <c r="O395" s="20" t="e">
        <f t="array" ref="O395">IF(ISBLANK(B395),"",INDEX(adapt!E$2:E$1000,MATCH(A395,IF(adapt!J$2:J$1000="yes",adapt!A$2:A$1000),0)))</f>
        <v>#N/A</v>
      </c>
      <c r="P395" s="20" t="e">
        <f t="array" ref="P395">IF(ISBLANK(B395),"",INDEX(adapt!F$2:F$1000,MATCH(A395,IF(adapt!J$2:J$1000="yes",adapt!A$2:A$1000),0)))</f>
        <v>#N/A</v>
      </c>
      <c r="Q395" s="30" t="str">
        <f t="shared" si="39"/>
        <v>no</v>
      </c>
      <c r="R395" s="30" t="str">
        <f t="shared" si="40"/>
        <v>no</v>
      </c>
      <c r="S395" s="29" t="str">
        <f t="shared" si="36"/>
        <v>—that telling [him/her] would bring more bad things than good things.</v>
      </c>
      <c r="T395" s="29" t="str">
        <f t="shared" si="37"/>
        <v>—kuti kumuudza kwaizounza zvakaipa zvakawanda kupfuura zvakanaka.</v>
      </c>
      <c r="U395" s="31" t="str">
        <f>IF(COUNTIFS(adapt!J:J,"yes",adapt!A:A,A395)&gt;1,"problem",IF(COUNTIFS(adapt!J:J,"yes",adapt!A:A,A395)=0,"","ok"))</f>
        <v/>
      </c>
    </row>
    <row r="396" spans="1:21" ht="28">
      <c r="A396" s="26" t="str">
        <f t="shared" si="35"/>
        <v>attDR.R9</v>
      </c>
      <c r="B396" s="32" t="s">
        <v>1301</v>
      </c>
      <c r="C396" s="56" t="s">
        <v>2049</v>
      </c>
      <c r="D396" s="32" t="s">
        <v>2907</v>
      </c>
      <c r="E396" s="32" t="s">
        <v>691</v>
      </c>
      <c r="F396" s="32">
        <v>66</v>
      </c>
      <c r="G396" s="13">
        <v>9</v>
      </c>
      <c r="H396" s="32" t="s">
        <v>201</v>
      </c>
      <c r="I396" s="32" t="s">
        <v>1292</v>
      </c>
      <c r="J396" s="32" t="s">
        <v>557</v>
      </c>
      <c r="K396" s="32"/>
      <c r="L396" s="32"/>
      <c r="M396" s="32">
        <v>2</v>
      </c>
      <c r="N396" s="32"/>
      <c r="O396" s="20" t="e">
        <f t="array" ref="O396">IF(ISBLANK(B396),"",INDEX(adapt!E$2:E$1000,MATCH(A396,IF(adapt!J$2:J$1000="yes",adapt!A$2:A$1000),0)))</f>
        <v>#N/A</v>
      </c>
      <c r="P396" s="20" t="e">
        <f t="array" ref="P396">IF(ISBLANK(B396),"",INDEX(adapt!F$2:F$1000,MATCH(A396,IF(adapt!J$2:J$1000="yes",adapt!A$2:A$1000),0)))</f>
        <v>#N/A</v>
      </c>
      <c r="Q396" s="30" t="str">
        <f t="shared" si="39"/>
        <v>no</v>
      </c>
      <c r="R396" s="30" t="str">
        <f t="shared" si="40"/>
        <v>no</v>
      </c>
      <c r="S396" s="29" t="str">
        <f t="shared" si="36"/>
        <v>—that telling [him/her] would lead [him/her] to have difficulty in school.</v>
      </c>
      <c r="T396" s="29" t="str">
        <f t="shared" si="37"/>
        <v>—kuti kumuudza kwaizoita kuti atambure nechikoro.</v>
      </c>
      <c r="U396" s="31" t="str">
        <f>IF(COUNTIFS(adapt!J:J,"yes",adapt!A:A,A396)&gt;1,"problem",IF(COUNTIFS(adapt!J:J,"yes",adapt!A:A,A396)=0,"","ok"))</f>
        <v/>
      </c>
    </row>
    <row r="397" spans="1:21" ht="28">
      <c r="A397" s="26" t="str">
        <f t="shared" ref="A397:A460" si="41">CONCATENATE(D397,G397)</f>
        <v>attDR.R10</v>
      </c>
      <c r="B397" s="32" t="s">
        <v>1302</v>
      </c>
      <c r="C397" s="56" t="s">
        <v>2050</v>
      </c>
      <c r="D397" s="32" t="s">
        <v>2907</v>
      </c>
      <c r="E397" s="32" t="s">
        <v>691</v>
      </c>
      <c r="F397" s="32">
        <v>69</v>
      </c>
      <c r="G397" s="13">
        <v>10</v>
      </c>
      <c r="H397" s="32" t="s">
        <v>201</v>
      </c>
      <c r="I397" s="32" t="s">
        <v>1292</v>
      </c>
      <c r="J397" s="32" t="s">
        <v>557</v>
      </c>
      <c r="K397" s="32"/>
      <c r="L397" s="32"/>
      <c r="M397" s="32">
        <v>2</v>
      </c>
      <c r="N397" s="32"/>
      <c r="O397" s="20" t="e">
        <f t="array" ref="O397">IF(ISBLANK(B397),"",INDEX(adapt!E$2:E$1000,MATCH(A397,IF(adapt!J$2:J$1000="yes",adapt!A$2:A$1000),0)))</f>
        <v>#N/A</v>
      </c>
      <c r="P397" s="20" t="e">
        <f t="array" ref="P397">IF(ISBLANK(B397),"",INDEX(adapt!F$2:F$1000,MATCH(A397,IF(adapt!J$2:J$1000="yes",adapt!A$2:A$1000),0)))</f>
        <v>#N/A</v>
      </c>
      <c r="Q397" s="30" t="str">
        <f t="shared" si="39"/>
        <v>no</v>
      </c>
      <c r="R397" s="30" t="str">
        <f t="shared" si="40"/>
        <v>no</v>
      </c>
      <c r="S397" s="29" t="str">
        <f t="shared" si="36"/>
        <v>—that telling [him/her] would make [him/her] think less of [him/her]self.</v>
      </c>
      <c r="T397" s="29" t="str">
        <f t="shared" si="37"/>
        <v>—kuti kumuudza kwaizoita kuti azvitarisire pasi.</v>
      </c>
      <c r="U397" s="31" t="str">
        <f>IF(COUNTIFS(adapt!J:J,"yes",adapt!A:A,A397)&gt;1,"problem",IF(COUNTIFS(adapt!J:J,"yes",adapt!A:A,A397)=0,"","ok"))</f>
        <v/>
      </c>
    </row>
    <row r="398" spans="1:21" ht="14">
      <c r="A398" s="26" t="str">
        <f t="shared" si="41"/>
        <v>attDR.R11</v>
      </c>
      <c r="B398" s="32" t="s">
        <v>1303</v>
      </c>
      <c r="C398" s="56" t="s">
        <v>2051</v>
      </c>
      <c r="D398" s="32" t="s">
        <v>2907</v>
      </c>
      <c r="E398" s="32" t="s">
        <v>691</v>
      </c>
      <c r="F398" s="32">
        <v>60</v>
      </c>
      <c r="G398" s="13">
        <v>11</v>
      </c>
      <c r="H398" s="32" t="s">
        <v>201</v>
      </c>
      <c r="I398" s="32" t="s">
        <v>1292</v>
      </c>
      <c r="J398" s="32" t="s">
        <v>557</v>
      </c>
      <c r="K398" s="32"/>
      <c r="L398" s="32"/>
      <c r="M398" s="32">
        <v>2</v>
      </c>
      <c r="N398" s="32"/>
      <c r="O398" s="20" t="e">
        <f t="array" ref="O398">IF(ISBLANK(B398),"",INDEX(adapt!E$2:E$1000,MATCH(A398,IF(adapt!J$2:J$1000="yes",adapt!A$2:A$1000),0)))</f>
        <v>#N/A</v>
      </c>
      <c r="P398" s="20" t="e">
        <f t="array" ref="P398">IF(ISBLANK(B398),"",INDEX(adapt!F$2:F$1000,MATCH(A398,IF(adapt!J$2:J$1000="yes",adapt!A$2:A$1000),0)))</f>
        <v>#N/A</v>
      </c>
      <c r="Q398" s="30" t="str">
        <f t="shared" si="39"/>
        <v>no</v>
      </c>
      <c r="R398" s="30" t="str">
        <f t="shared" si="40"/>
        <v>no</v>
      </c>
      <c r="S398" s="29" t="str">
        <f t="shared" si="36"/>
        <v>—that telling [him/her] would put a strain on our family.</v>
      </c>
      <c r="T398" s="29" t="str">
        <f t="shared" si="37"/>
        <v>—kuti kumuudza kwaizoremedza mhuri yedu.</v>
      </c>
      <c r="U398" s="31" t="str">
        <f>IF(COUNTIFS(adapt!J:J,"yes",adapt!A:A,A398)&gt;1,"problem",IF(COUNTIFS(adapt!J:J,"yes",adapt!A:A,A398)=0,"","ok"))</f>
        <v/>
      </c>
    </row>
    <row r="399" spans="1:21" ht="42">
      <c r="A399" s="26" t="str">
        <f t="shared" si="41"/>
        <v>attDR.R12</v>
      </c>
      <c r="B399" s="32" t="s">
        <v>1304</v>
      </c>
      <c r="C399" s="56" t="s">
        <v>2052</v>
      </c>
      <c r="D399" s="32" t="s">
        <v>2907</v>
      </c>
      <c r="E399" s="32" t="s">
        <v>691</v>
      </c>
      <c r="F399" s="32">
        <v>73</v>
      </c>
      <c r="G399" s="13">
        <v>12</v>
      </c>
      <c r="H399" s="32" t="s">
        <v>201</v>
      </c>
      <c r="I399" s="32" t="s">
        <v>1292</v>
      </c>
      <c r="J399" s="32" t="s">
        <v>557</v>
      </c>
      <c r="K399" s="32"/>
      <c r="L399" s="32"/>
      <c r="M399" s="32">
        <v>2</v>
      </c>
      <c r="N399" s="32"/>
      <c r="O399" s="20" t="e">
        <f t="array" ref="O399">IF(ISBLANK(B399),"",INDEX(adapt!E$2:E$1000,MATCH(A399,IF(adapt!J$2:J$1000="yes",adapt!A$2:A$1000),0)))</f>
        <v>#N/A</v>
      </c>
      <c r="P399" s="20" t="e">
        <f t="array" ref="P399">IF(ISBLANK(B399),"",INDEX(adapt!F$2:F$1000,MATCH(A399,IF(adapt!J$2:J$1000="yes",adapt!A$2:A$1000),0)))</f>
        <v>#N/A</v>
      </c>
      <c r="Q399" s="30" t="str">
        <f t="shared" si="39"/>
        <v>no</v>
      </c>
      <c r="R399" s="30" t="str">
        <f t="shared" si="40"/>
        <v>no</v>
      </c>
      <c r="S399" s="29" t="str">
        <f t="shared" si="36"/>
        <v>—that telling [him/her] would lead [him/her] to experience stigma in the community.</v>
      </c>
      <c r="T399" s="29" t="str">
        <f t="shared" si="37"/>
        <v>—kuti kuudza mwana wangu kwaizoita kuti anongedzerwe uye asarurwe nevamwe munharaunda medu.</v>
      </c>
      <c r="U399" s="31" t="str">
        <f>IF(COUNTIFS(adapt!J:J,"yes",adapt!A:A,A399)&gt;1,"problem",IF(COUNTIFS(adapt!J:J,"yes",adapt!A:A,A399)=0,"","ok"))</f>
        <v/>
      </c>
    </row>
    <row r="400" spans="1:21" ht="28">
      <c r="A400" s="26" t="str">
        <f t="shared" si="41"/>
        <v>attDR.R13</v>
      </c>
      <c r="B400" s="32" t="s">
        <v>1305</v>
      </c>
      <c r="C400" s="56" t="s">
        <v>2053</v>
      </c>
      <c r="D400" s="32" t="s">
        <v>2907</v>
      </c>
      <c r="E400" s="32" t="s">
        <v>691</v>
      </c>
      <c r="F400" s="32">
        <v>63</v>
      </c>
      <c r="G400" s="13">
        <v>13</v>
      </c>
      <c r="H400" s="32" t="s">
        <v>201</v>
      </c>
      <c r="I400" s="32" t="s">
        <v>1292</v>
      </c>
      <c r="J400" s="32" t="s">
        <v>557</v>
      </c>
      <c r="K400" s="32"/>
      <c r="L400" s="32"/>
      <c r="M400" s="32">
        <v>2</v>
      </c>
      <c r="N400" s="32"/>
      <c r="O400" s="20" t="e">
        <f t="array" ref="O400">IF(ISBLANK(B400),"",INDEX(adapt!E$2:E$1000,MATCH(A400,IF(adapt!J$2:J$1000="yes",adapt!A$2:A$1000),0)))</f>
        <v>#N/A</v>
      </c>
      <c r="P400" s="20" t="e">
        <f t="array" ref="P400">IF(ISBLANK(B400),"",INDEX(adapt!F$2:F$1000,MATCH(A400,IF(adapt!J$2:J$1000="yes",adapt!A$2:A$1000),0)))</f>
        <v>#N/A</v>
      </c>
      <c r="Q400" s="30" t="str">
        <f t="shared" si="39"/>
        <v>no</v>
      </c>
      <c r="R400" s="30" t="str">
        <f t="shared" si="40"/>
        <v>no</v>
      </c>
      <c r="S400" s="29" t="str">
        <f t="shared" si="36"/>
        <v>—that telling [him/her] would lead [him/her] to ask more tough questions.</v>
      </c>
      <c r="T400" s="29" t="str">
        <f t="shared" si="37"/>
        <v>—kuti kumuudza kwaizoita kuti abvunze mimwe mibvunzo yakaoma.</v>
      </c>
      <c r="U400" s="31" t="str">
        <f>IF(COUNTIFS(adapt!J:J,"yes",adapt!A:A,A400)&gt;1,"problem",IF(COUNTIFS(adapt!J:J,"yes",adapt!A:A,A400)=0,"","ok"))</f>
        <v/>
      </c>
    </row>
    <row r="401" spans="1:21" ht="28">
      <c r="A401" s="26" t="str">
        <f t="shared" si="41"/>
        <v>attDR.R14</v>
      </c>
      <c r="B401" s="32" t="s">
        <v>1306</v>
      </c>
      <c r="C401" s="56" t="s">
        <v>2054</v>
      </c>
      <c r="D401" s="32" t="s">
        <v>2907</v>
      </c>
      <c r="E401" s="32" t="s">
        <v>691</v>
      </c>
      <c r="F401" s="32">
        <v>84</v>
      </c>
      <c r="G401" s="13">
        <v>14</v>
      </c>
      <c r="H401" s="32" t="s">
        <v>201</v>
      </c>
      <c r="I401" s="32" t="s">
        <v>1292</v>
      </c>
      <c r="J401" s="32" t="s">
        <v>557</v>
      </c>
      <c r="K401" s="32"/>
      <c r="L401" s="32"/>
      <c r="M401" s="32">
        <v>2</v>
      </c>
      <c r="N401" s="32"/>
      <c r="O401" s="20" t="e">
        <f t="array" ref="O401">IF(ISBLANK(B401),"",INDEX(adapt!E$2:E$1000,MATCH(A401,IF(adapt!J$2:J$1000="yes",adapt!A$2:A$1000),0)))</f>
        <v>#N/A</v>
      </c>
      <c r="P401" s="20" t="e">
        <f t="array" ref="P401">IF(ISBLANK(B401),"",INDEX(adapt!F$2:F$1000,MATCH(A401,IF(adapt!J$2:J$1000="yes",adapt!A$2:A$1000),0)))</f>
        <v>#N/A</v>
      </c>
      <c r="Q401" s="30" t="str">
        <f t="shared" si="39"/>
        <v>no</v>
      </c>
      <c r="R401" s="30" t="str">
        <f t="shared" si="40"/>
        <v>no</v>
      </c>
      <c r="S401" s="29" t="str">
        <f t="shared" si="36"/>
        <v>—that telling [him/her] would make [him/her] too sad.</v>
      </c>
      <c r="T401" s="29" t="str">
        <f t="shared" si="37"/>
        <v>—kuti kumuudza kwaizoita kuti asurukirwe zvakanyanya.</v>
      </c>
      <c r="U401" s="31" t="str">
        <f>IF(COUNTIFS(adapt!J:J,"yes",adapt!A:A,A401)&gt;1,"problem",IF(COUNTIFS(adapt!J:J,"yes",adapt!A:A,A401)=0,"","ok"))</f>
        <v/>
      </c>
    </row>
    <row r="402" spans="1:21" ht="28">
      <c r="A402" s="26" t="str">
        <f t="shared" si="41"/>
        <v>attDR.R15</v>
      </c>
      <c r="B402" s="32" t="s">
        <v>1307</v>
      </c>
      <c r="C402" s="56" t="s">
        <v>2055</v>
      </c>
      <c r="D402" s="32" t="s">
        <v>2907</v>
      </c>
      <c r="E402" s="32" t="s">
        <v>691</v>
      </c>
      <c r="F402" s="32">
        <v>86</v>
      </c>
      <c r="G402" s="13">
        <v>15</v>
      </c>
      <c r="H402" s="32" t="s">
        <v>201</v>
      </c>
      <c r="I402" s="32" t="s">
        <v>1292</v>
      </c>
      <c r="J402" s="32" t="s">
        <v>557</v>
      </c>
      <c r="K402" s="32"/>
      <c r="L402" s="32"/>
      <c r="M402" s="32">
        <v>2</v>
      </c>
      <c r="N402" s="32"/>
      <c r="O402" s="20" t="e">
        <f t="array" ref="O402">IF(ISBLANK(B402),"",INDEX(adapt!E$2:E$1000,MATCH(A402,IF(adapt!J$2:J$1000="yes",adapt!A$2:A$1000),0)))</f>
        <v>#N/A</v>
      </c>
      <c r="P402" s="20" t="e">
        <f t="array" ref="P402">IF(ISBLANK(B402),"",INDEX(adapt!F$2:F$1000,MATCH(A402,IF(adapt!J$2:J$1000="yes",adapt!A$2:A$1000),0)))</f>
        <v>#N/A</v>
      </c>
      <c r="Q402" s="30" t="str">
        <f t="shared" si="39"/>
        <v>no</v>
      </c>
      <c r="R402" s="30" t="str">
        <f t="shared" si="40"/>
        <v>no</v>
      </c>
      <c r="S402" s="29" t="str">
        <f t="shared" si="36"/>
        <v>—that telling [him/her] would cause me to feel too many bad emotions.</v>
      </c>
      <c r="T402" s="29" t="str">
        <f t="shared" si="37"/>
        <v>—kuti kumuudza kwaizoita kuti ndinyanyise kunzwa zvisina kunaka mukati mangu.</v>
      </c>
      <c r="U402" s="31" t="str">
        <f>IF(COUNTIFS(adapt!J:J,"yes",adapt!A:A,A402)&gt;1,"problem",IF(COUNTIFS(adapt!J:J,"yes",adapt!A:A,A402)=0,"","ok"))</f>
        <v/>
      </c>
    </row>
    <row r="403" spans="1:21" ht="84">
      <c r="A403" s="26" t="str">
        <f t="shared" si="41"/>
        <v>attDB.R_i2</v>
      </c>
      <c r="B403" s="32" t="s">
        <v>1339</v>
      </c>
      <c r="C403" s="56" t="s">
        <v>2056</v>
      </c>
      <c r="D403" s="32" t="s">
        <v>2908</v>
      </c>
      <c r="E403" s="32"/>
      <c r="F403" s="32"/>
      <c r="G403" s="13" t="s">
        <v>558</v>
      </c>
      <c r="H403" s="32"/>
      <c r="I403" s="32"/>
      <c r="J403" s="32"/>
      <c r="K403" s="32"/>
      <c r="L403" s="32"/>
      <c r="M403" s="32">
        <v>2</v>
      </c>
      <c r="N403" s="32"/>
      <c r="O403" s="20" t="e">
        <f t="array" ref="O403">IF(ISBLANK(B403),"",INDEX(adapt!E$2:E$1000,MATCH(A403,IF(adapt!J$2:J$1000="yes",adapt!A$2:A$1000),0)))</f>
        <v>#N/A</v>
      </c>
      <c r="P403" s="20" t="e">
        <f t="array" ref="P403">IF(ISBLANK(B403),"",INDEX(adapt!F$2:F$1000,MATCH(A403,IF(adapt!J$2:J$1000="yes",adapt!A$2:A$1000),0)))</f>
        <v>#N/A</v>
      </c>
      <c r="Q403" s="30" t="str">
        <f t="shared" si="39"/>
        <v>no</v>
      </c>
      <c r="R403" s="30" t="str">
        <f t="shared" si="40"/>
        <v>no</v>
      </c>
      <c r="S403" s="29" t="str">
        <f t="shared" si="36"/>
        <v>I would like you to think back to the period of time before your child knew about [his/her] illness. If you can remember, please tell me how likely you thought it was that each thing would happen if you told your child that [he/she] is HIV positive.</v>
      </c>
      <c r="T403" s="29" t="str">
        <f t="shared" si="37"/>
        <v>Ndiri kuda kuti mufunge nezvemumashure, apo mwana wenyu ainge asati ava kuziva nezveurwere hwake. Kana muchiri kurangarira, ndapota ndiudzeiwo kuti zvaiitika zvakadii kuti maifunga kuti chimwe nechimwe chezvinotevera chaizoitika muchinge maudza mwana wenyu kuti ane HIV.</v>
      </c>
      <c r="U403" s="31" t="str">
        <f>IF(COUNTIFS(adapt!J:J,"yes",adapt!A:A,A403)&gt;1,"problem",IF(COUNTIFS(adapt!J:J,"yes",adapt!A:A,A403)=0,"","ok"))</f>
        <v/>
      </c>
    </row>
    <row r="404" spans="1:21" ht="42">
      <c r="A404" s="26" t="str">
        <f t="shared" si="41"/>
        <v>attDB.R16</v>
      </c>
      <c r="B404" s="32" t="s">
        <v>1309</v>
      </c>
      <c r="C404" s="56" t="s">
        <v>2057</v>
      </c>
      <c r="D404" s="32" t="s">
        <v>2908</v>
      </c>
      <c r="E404" s="32" t="s">
        <v>709</v>
      </c>
      <c r="F404" s="32">
        <v>24</v>
      </c>
      <c r="G404" s="13">
        <v>16</v>
      </c>
      <c r="H404" s="32" t="s">
        <v>203</v>
      </c>
      <c r="I404" s="32" t="s">
        <v>1292</v>
      </c>
      <c r="J404" s="32" t="s">
        <v>557</v>
      </c>
      <c r="K404" s="32"/>
      <c r="L404" s="32"/>
      <c r="M404" s="32">
        <v>2</v>
      </c>
      <c r="N404" s="32"/>
      <c r="O404" s="20" t="e">
        <f t="array" ref="O404">IF(ISBLANK(B404),"",INDEX(adapt!E$2:E$1000,MATCH(A404,IF(adapt!J$2:J$1000="yes",adapt!A$2:A$1000),0)))</f>
        <v>#N/A</v>
      </c>
      <c r="P404" s="20" t="e">
        <f t="array" ref="P404">IF(ISBLANK(B404),"",INDEX(adapt!F$2:F$1000,MATCH(A404,IF(adapt!J$2:J$1000="yes",adapt!A$2:A$1000),0)))</f>
        <v>#N/A</v>
      </c>
      <c r="Q404" s="30" t="str">
        <f t="shared" si="39"/>
        <v>no</v>
      </c>
      <c r="R404" s="30" t="str">
        <f t="shared" si="40"/>
        <v>no</v>
      </c>
      <c r="S404" s="29" t="str">
        <f t="shared" si="36"/>
        <v>How likely did you think it would be that telling your child about [his/her] illness would bring about good things?</v>
      </c>
      <c r="T404" s="29" t="str">
        <f t="shared" si="37"/>
        <v>Zvaiitika zvakadii kuti maifunga kuti kuudza mwana wenyu nezveurwere hwake kungaunze zvinhu zvakanaka?</v>
      </c>
      <c r="U404" s="31" t="str">
        <f>IF(COUNTIFS(adapt!J:J,"yes",adapt!A:A,A404)&gt;1,"problem",IF(COUNTIFS(adapt!J:J,"yes",adapt!A:A,A404)=0,"","ok"))</f>
        <v/>
      </c>
    </row>
    <row r="405" spans="1:21" ht="42">
      <c r="A405" s="26" t="str">
        <f t="shared" si="41"/>
        <v>attDB.R17</v>
      </c>
      <c r="B405" s="32" t="s">
        <v>1308</v>
      </c>
      <c r="C405" s="56" t="s">
        <v>2058</v>
      </c>
      <c r="D405" s="32" t="s">
        <v>2908</v>
      </c>
      <c r="E405" s="32" t="s">
        <v>709</v>
      </c>
      <c r="F405" s="32">
        <v>60</v>
      </c>
      <c r="G405" s="13">
        <v>17</v>
      </c>
      <c r="H405" s="32" t="s">
        <v>203</v>
      </c>
      <c r="I405" s="32" t="s">
        <v>1292</v>
      </c>
      <c r="J405" s="32" t="s">
        <v>557</v>
      </c>
      <c r="K405" s="32"/>
      <c r="L405" s="32"/>
      <c r="M405" s="32">
        <v>2</v>
      </c>
      <c r="N405" s="32"/>
      <c r="O405" s="20" t="e">
        <f t="array" ref="O405">IF(ISBLANK(B405),"",INDEX(adapt!E$2:E$1000,MATCH(A405,IF(adapt!J$2:J$1000="yes",adapt!A$2:A$1000),0)))</f>
        <v>#N/A</v>
      </c>
      <c r="P405" s="20" t="e">
        <f t="array" ref="P405">IF(ISBLANK(B405),"",INDEX(adapt!F$2:F$1000,MATCH(A405,IF(adapt!J$2:J$1000="yes",adapt!A$2:A$1000),0)))</f>
        <v>#N/A</v>
      </c>
      <c r="Q405" s="30" t="str">
        <f t="shared" si="39"/>
        <v>no</v>
      </c>
      <c r="R405" s="30" t="str">
        <f t="shared" si="40"/>
        <v>no</v>
      </c>
      <c r="S405" s="29" t="str">
        <f t="shared" si="36"/>
        <v>How likely did you think it would be that telling your child about [his/her] illness would bring you closer together?</v>
      </c>
      <c r="T405" s="29" t="str">
        <f t="shared" si="37"/>
        <v>Zvaiitika zvakadii kuti maifunga kuti kuudza mwana wenyu nezveurwere hwake kwaizomuswededza pedyo?</v>
      </c>
      <c r="U405" s="31" t="str">
        <f>IF(COUNTIFS(adapt!J:J,"yes",adapt!A:A,A405)&gt;1,"problem",IF(COUNTIFS(adapt!J:J,"yes",adapt!A:A,A405)=0,"","ok"))</f>
        <v/>
      </c>
    </row>
    <row r="406" spans="1:21" ht="28">
      <c r="A406" s="26" t="str">
        <f t="shared" si="41"/>
        <v>attDB.R18</v>
      </c>
      <c r="B406" s="32" t="s">
        <v>2038</v>
      </c>
      <c r="C406" s="56" t="s">
        <v>2059</v>
      </c>
      <c r="D406" s="32" t="s">
        <v>2908</v>
      </c>
      <c r="E406" s="32" t="s">
        <v>709</v>
      </c>
      <c r="F406" s="32">
        <v>59</v>
      </c>
      <c r="G406" s="13">
        <v>18</v>
      </c>
      <c r="H406" s="32" t="s">
        <v>203</v>
      </c>
      <c r="I406" s="32" t="s">
        <v>1292</v>
      </c>
      <c r="J406" s="32" t="s">
        <v>557</v>
      </c>
      <c r="K406" s="32"/>
      <c r="L406" s="32"/>
      <c r="M406" s="32">
        <v>2</v>
      </c>
      <c r="N406" s="32"/>
      <c r="O406" s="20" t="e">
        <f t="array" ref="O406">IF(ISBLANK(B406),"",INDEX(adapt!E$2:E$1000,MATCH(A406,IF(adapt!J$2:J$1000="yes",adapt!A$2:A$1000),0)))</f>
        <v>#N/A</v>
      </c>
      <c r="P406" s="20" t="e">
        <f t="array" ref="P406">IF(ISBLANK(B406),"",INDEX(adapt!F$2:F$1000,MATCH(A406,IF(adapt!J$2:J$1000="yes",adapt!A$2:A$1000),0)))</f>
        <v>#N/A</v>
      </c>
      <c r="Q406" s="30" t="str">
        <f t="shared" si="39"/>
        <v>no</v>
      </c>
      <c r="R406" s="30" t="str">
        <f t="shared" si="40"/>
        <v>no</v>
      </c>
      <c r="S406" s="29" t="str">
        <f t="shared" si="36"/>
        <v>—that telling [him/her] would help you to understand each other better?</v>
      </c>
      <c r="T406" s="29" t="str">
        <f t="shared" si="37"/>
        <v>—kuti kumuudza kwaizokubatsirai kuti munzwisisane zviri nani?</v>
      </c>
      <c r="U406" s="31" t="str">
        <f>IF(COUNTIFS(adapt!J:J,"yes",adapt!A:A,A406)&gt;1,"problem",IF(COUNTIFS(adapt!J:J,"yes",adapt!A:A,A406)=0,"","ok"))</f>
        <v/>
      </c>
    </row>
    <row r="407" spans="1:21" ht="28">
      <c r="A407" s="26" t="str">
        <f t="shared" si="41"/>
        <v>attDB.R19</v>
      </c>
      <c r="B407" s="32" t="s">
        <v>1310</v>
      </c>
      <c r="C407" s="56" t="s">
        <v>2060</v>
      </c>
      <c r="D407" s="32" t="s">
        <v>2908</v>
      </c>
      <c r="E407" s="32" t="s">
        <v>709</v>
      </c>
      <c r="F407" s="32">
        <v>59</v>
      </c>
      <c r="G407" s="13">
        <v>19</v>
      </c>
      <c r="H407" s="32" t="s">
        <v>203</v>
      </c>
      <c r="I407" s="32" t="s">
        <v>1292</v>
      </c>
      <c r="J407" s="32" t="s">
        <v>557</v>
      </c>
      <c r="K407" s="32"/>
      <c r="L407" s="32"/>
      <c r="M407" s="32">
        <v>2</v>
      </c>
      <c r="N407" s="32"/>
      <c r="O407" s="20" t="e">
        <f t="array" ref="O407">IF(ISBLANK(B407),"",INDEX(adapt!E$2:E$1000,MATCH(A407,IF(adapt!J$2:J$1000="yes",adapt!A$2:A$1000),0)))</f>
        <v>#N/A</v>
      </c>
      <c r="P407" s="20" t="e">
        <f t="array" ref="P407">IF(ISBLANK(B407),"",INDEX(adapt!F$2:F$1000,MATCH(A407,IF(adapt!J$2:J$1000="yes",adapt!A$2:A$1000),0)))</f>
        <v>#N/A</v>
      </c>
      <c r="Q407" s="30" t="str">
        <f t="shared" si="39"/>
        <v>no</v>
      </c>
      <c r="R407" s="30" t="str">
        <f t="shared" si="40"/>
        <v>no</v>
      </c>
      <c r="S407" s="29" t="str">
        <f t="shared" si="36"/>
        <v>—that telling [him/her] would make [him/her] trust you more?</v>
      </c>
      <c r="T407" s="29" t="str">
        <f t="shared" si="37"/>
        <v>—kuti kumuudza kwaizoita kuti awedzere kuvimba nemi?</v>
      </c>
      <c r="U407" s="31" t="str">
        <f>IF(COUNTIFS(adapt!J:J,"yes",adapt!A:A,A407)&gt;1,"problem",IF(COUNTIFS(adapt!J:J,"yes",adapt!A:A,A407)=0,"","ok"))</f>
        <v/>
      </c>
    </row>
    <row r="408" spans="1:21" ht="28">
      <c r="A408" s="26" t="str">
        <f t="shared" si="41"/>
        <v>attDB.R20</v>
      </c>
      <c r="B408" s="32" t="s">
        <v>1311</v>
      </c>
      <c r="C408" s="56" t="s">
        <v>2061</v>
      </c>
      <c r="D408" s="32" t="s">
        <v>2908</v>
      </c>
      <c r="E408" s="32" t="s">
        <v>709</v>
      </c>
      <c r="F408" s="32">
        <v>60</v>
      </c>
      <c r="G408" s="13">
        <v>20</v>
      </c>
      <c r="H408" s="32" t="s">
        <v>203</v>
      </c>
      <c r="I408" s="32" t="s">
        <v>1292</v>
      </c>
      <c r="J408" s="32" t="s">
        <v>557</v>
      </c>
      <c r="K408" s="32"/>
      <c r="L408" s="32"/>
      <c r="M408" s="32">
        <v>2</v>
      </c>
      <c r="N408" s="32"/>
      <c r="O408" s="20" t="e">
        <f t="array" ref="O408">IF(ISBLANK(B408),"",INDEX(adapt!E$2:E$1000,MATCH(A408,IF(adapt!J$2:J$1000="yes",adapt!A$2:A$1000),0)))</f>
        <v>#N/A</v>
      </c>
      <c r="P408" s="20" t="e">
        <f t="array" ref="P408">IF(ISBLANK(B408),"",INDEX(adapt!F$2:F$1000,MATCH(A408,IF(adapt!J$2:J$1000="yes",adapt!A$2:A$1000),0)))</f>
        <v>#N/A</v>
      </c>
      <c r="Q408" s="30" t="str">
        <f t="shared" si="39"/>
        <v>no</v>
      </c>
      <c r="R408" s="30" t="str">
        <f t="shared" si="40"/>
        <v>no</v>
      </c>
      <c r="S408" s="29" t="str">
        <f t="shared" si="36"/>
        <v>—that telling [him/her] would help you to get along better?</v>
      </c>
      <c r="T408" s="29" t="str">
        <f t="shared" si="37"/>
        <v>—kuti kumuudza kwaizoita kuti muwirirane nekufarirana zviri nani?</v>
      </c>
      <c r="U408" s="31" t="str">
        <f>IF(COUNTIFS(adapt!J:J,"yes",adapt!A:A,A408)&gt;1,"problem",IF(COUNTIFS(adapt!J:J,"yes",adapt!A:A,A408)=0,"","ok"))</f>
        <v/>
      </c>
    </row>
    <row r="409" spans="1:21" ht="14">
      <c r="A409" s="26" t="str">
        <f t="shared" si="41"/>
        <v>attDB.R21</v>
      </c>
      <c r="B409" s="32" t="s">
        <v>1312</v>
      </c>
      <c r="C409" s="56" t="s">
        <v>2062</v>
      </c>
      <c r="D409" s="32" t="s">
        <v>2908</v>
      </c>
      <c r="E409" s="32" t="s">
        <v>709</v>
      </c>
      <c r="F409" s="32">
        <v>35</v>
      </c>
      <c r="G409" s="13">
        <v>21</v>
      </c>
      <c r="H409" s="32" t="s">
        <v>203</v>
      </c>
      <c r="I409" s="32" t="s">
        <v>1292</v>
      </c>
      <c r="J409" s="32" t="s">
        <v>557</v>
      </c>
      <c r="K409" s="32"/>
      <c r="L409" s="32"/>
      <c r="M409" s="32">
        <v>2</v>
      </c>
      <c r="N409" s="32"/>
      <c r="O409" s="20" t="e">
        <f t="array" ref="O409">IF(ISBLANK(B409),"",INDEX(adapt!E$2:E$1000,MATCH(A409,IF(adapt!J$2:J$1000="yes",adapt!A$2:A$1000),0)))</f>
        <v>#N/A</v>
      </c>
      <c r="P409" s="20" t="e">
        <f t="array" ref="P409">IF(ISBLANK(B409),"",INDEX(adapt!F$2:F$1000,MATCH(A409,IF(adapt!J$2:J$1000="yes",adapt!A$2:A$1000),0)))</f>
        <v>#N/A</v>
      </c>
      <c r="Q409" s="30" t="str">
        <f t="shared" si="39"/>
        <v>no</v>
      </c>
      <c r="R409" s="30" t="str">
        <f t="shared" si="40"/>
        <v>no</v>
      </c>
      <c r="S409" s="29" t="str">
        <f t="shared" si="36"/>
        <v>—that telling [him/her] would be good for [him/her]?</v>
      </c>
      <c r="T409" s="29" t="str">
        <f t="shared" si="37"/>
        <v>—kuti kumuudza kwainge kwakamunakira iye?</v>
      </c>
      <c r="U409" s="31" t="str">
        <f>IF(COUNTIFS(adapt!J:J,"yes",adapt!A:A,A409)&gt;1,"problem",IF(COUNTIFS(adapt!J:J,"yes",adapt!A:A,A409)=0,"","ok"))</f>
        <v/>
      </c>
    </row>
    <row r="410" spans="1:21" ht="28">
      <c r="A410" s="26" t="str">
        <f t="shared" si="41"/>
        <v>attDB.R22</v>
      </c>
      <c r="B410" s="32" t="s">
        <v>1313</v>
      </c>
      <c r="C410" s="56" t="s">
        <v>2063</v>
      </c>
      <c r="D410" s="32" t="s">
        <v>2908</v>
      </c>
      <c r="E410" s="32" t="s">
        <v>709</v>
      </c>
      <c r="F410" s="32">
        <v>20</v>
      </c>
      <c r="G410" s="13">
        <v>22</v>
      </c>
      <c r="H410" s="32" t="s">
        <v>203</v>
      </c>
      <c r="I410" s="32" t="s">
        <v>1292</v>
      </c>
      <c r="J410" s="32" t="s">
        <v>557</v>
      </c>
      <c r="K410" s="32"/>
      <c r="L410" s="32"/>
      <c r="M410" s="32">
        <v>2</v>
      </c>
      <c r="N410" s="32"/>
      <c r="O410" s="20" t="e">
        <f t="array" ref="O410">IF(ISBLANK(B410),"",INDEX(adapt!E$2:E$1000,MATCH(A410,IF(adapt!J$2:J$1000="yes",adapt!A$2:A$1000),0)))</f>
        <v>#N/A</v>
      </c>
      <c r="P410" s="20" t="e">
        <f t="array" ref="P410">IF(ISBLANK(B410),"",INDEX(adapt!F$2:F$1000,MATCH(A410,IF(adapt!J$2:J$1000="yes",adapt!A$2:A$1000),0)))</f>
        <v>#N/A</v>
      </c>
      <c r="Q410" s="30" t="str">
        <f t="shared" si="39"/>
        <v>no</v>
      </c>
      <c r="R410" s="30" t="str">
        <f t="shared" si="40"/>
        <v>no</v>
      </c>
      <c r="S410" s="29" t="str">
        <f t="shared" si="36"/>
        <v>—that telling [him/her] would make [him/her] feel relieved to know the truth?</v>
      </c>
      <c r="T410" s="29" t="str">
        <f t="shared" si="37"/>
        <v>—kuti kumuudza kwaizoita kuti arerukirwe nekuziva chokwadi?</v>
      </c>
      <c r="U410" s="31" t="str">
        <f>IF(COUNTIFS(adapt!J:J,"yes",adapt!A:A,A410)&gt;1,"problem",IF(COUNTIFS(adapt!J:J,"yes",adapt!A:A,A410)=0,"","ok"))</f>
        <v/>
      </c>
    </row>
    <row r="411" spans="1:21" ht="28">
      <c r="A411" s="26" t="str">
        <f t="shared" si="41"/>
        <v>attDB.R23</v>
      </c>
      <c r="B411" s="32" t="s">
        <v>1314</v>
      </c>
      <c r="C411" s="56" t="s">
        <v>2064</v>
      </c>
      <c r="D411" s="32" t="s">
        <v>2908</v>
      </c>
      <c r="E411" s="32" t="s">
        <v>709</v>
      </c>
      <c r="F411" s="32">
        <v>47</v>
      </c>
      <c r="G411" s="13">
        <v>23</v>
      </c>
      <c r="H411" s="32" t="s">
        <v>203</v>
      </c>
      <c r="I411" s="32" t="s">
        <v>1292</v>
      </c>
      <c r="J411" s="32" t="s">
        <v>557</v>
      </c>
      <c r="K411" s="32"/>
      <c r="L411" s="32"/>
      <c r="M411" s="32">
        <v>2</v>
      </c>
      <c r="N411" s="32"/>
      <c r="O411" s="20" t="e">
        <f t="array" ref="O411">IF(ISBLANK(B411),"",INDEX(adapt!E$2:E$1000,MATCH(A411,IF(adapt!J$2:J$1000="yes",adapt!A$2:A$1000),0)))</f>
        <v>#N/A</v>
      </c>
      <c r="P411" s="20" t="e">
        <f t="array" ref="P411">IF(ISBLANK(B411),"",INDEX(adapt!F$2:F$1000,MATCH(A411,IF(adapt!J$2:J$1000="yes",adapt!A$2:A$1000),0)))</f>
        <v>#N/A</v>
      </c>
      <c r="Q411" s="30" t="str">
        <f t="shared" si="39"/>
        <v>no</v>
      </c>
      <c r="R411" s="30" t="str">
        <f t="shared" si="40"/>
        <v>no</v>
      </c>
      <c r="S411" s="29" t="str">
        <f t="shared" si="36"/>
        <v>—that telling [him/her] would make [him/her] be better about taking mediation?</v>
      </c>
      <c r="T411" s="29" t="str">
        <f t="shared" si="37"/>
        <v>—kuti kumuudza kwaizoita kuti anzwe zviri nani pamusoro pekunwa mishonga yake?</v>
      </c>
      <c r="U411" s="31" t="str">
        <f>IF(COUNTIFS(adapt!J:J,"yes",adapt!A:A,A411)&gt;1,"problem",IF(COUNTIFS(adapt!J:J,"yes",adapt!A:A,A411)=0,"","ok"))</f>
        <v/>
      </c>
    </row>
    <row r="412" spans="1:21" ht="28">
      <c r="A412" s="26" t="str">
        <f t="shared" si="41"/>
        <v>attDB.R24</v>
      </c>
      <c r="B412" s="32" t="s">
        <v>1315</v>
      </c>
      <c r="C412" s="56" t="s">
        <v>2065</v>
      </c>
      <c r="D412" s="32" t="s">
        <v>2908</v>
      </c>
      <c r="E412" s="32" t="s">
        <v>709</v>
      </c>
      <c r="F412" s="32">
        <v>44</v>
      </c>
      <c r="G412" s="13">
        <v>24</v>
      </c>
      <c r="H412" s="32" t="s">
        <v>203</v>
      </c>
      <c r="I412" s="32" t="s">
        <v>1292</v>
      </c>
      <c r="J412" s="32" t="s">
        <v>557</v>
      </c>
      <c r="K412" s="32"/>
      <c r="L412" s="32"/>
      <c r="M412" s="32">
        <v>2</v>
      </c>
      <c r="N412" s="32"/>
      <c r="O412" s="20" t="e">
        <f t="array" ref="O412">IF(ISBLANK(B412),"",INDEX(adapt!E$2:E$1000,MATCH(A412,IF(adapt!J$2:J$1000="yes",adapt!A$2:A$1000),0)))</f>
        <v>#N/A</v>
      </c>
      <c r="P412" s="20" t="e">
        <f t="array" ref="P412">IF(ISBLANK(B412),"",INDEX(adapt!F$2:F$1000,MATCH(A412,IF(adapt!J$2:J$1000="yes",adapt!A$2:A$1000),0)))</f>
        <v>#N/A</v>
      </c>
      <c r="Q412" s="30" t="str">
        <f t="shared" si="39"/>
        <v>no</v>
      </c>
      <c r="R412" s="30" t="str">
        <f t="shared" si="40"/>
        <v>no</v>
      </c>
      <c r="S412" s="29" t="str">
        <f t="shared" si="36"/>
        <v>—that telling [him/her] would improve [his/her] health?</v>
      </c>
      <c r="T412" s="29" t="str">
        <f t="shared" si="37"/>
        <v>—kuti kumuudza kwaizoita kuti utano hwake huve nani?</v>
      </c>
      <c r="U412" s="31" t="str">
        <f>IF(COUNTIFS(adapt!J:J,"yes",adapt!A:A,A412)&gt;1,"problem",IF(COUNTIFS(adapt!J:J,"yes",adapt!A:A,A412)=0,"","ok"))</f>
        <v/>
      </c>
    </row>
    <row r="413" spans="1:21" ht="28">
      <c r="A413" s="26" t="str">
        <f t="shared" si="41"/>
        <v>attDB.R25</v>
      </c>
      <c r="B413" s="32" t="s">
        <v>1316</v>
      </c>
      <c r="C413" s="56" t="s">
        <v>2066</v>
      </c>
      <c r="D413" s="32" t="s">
        <v>2908</v>
      </c>
      <c r="E413" s="32" t="s">
        <v>709</v>
      </c>
      <c r="F413" s="32">
        <v>24</v>
      </c>
      <c r="G413" s="13">
        <v>25</v>
      </c>
      <c r="H413" s="32" t="s">
        <v>203</v>
      </c>
      <c r="I413" s="32" t="s">
        <v>1292</v>
      </c>
      <c r="J413" s="32" t="s">
        <v>557</v>
      </c>
      <c r="K413" s="32"/>
      <c r="L413" s="32"/>
      <c r="M413" s="32">
        <v>2</v>
      </c>
      <c r="N413" s="32"/>
      <c r="O413" s="20" t="e">
        <f t="array" ref="O413">IF(ISBLANK(B413),"",INDEX(adapt!E$2:E$1000,MATCH(A413,IF(adapt!J$2:J$1000="yes",adapt!A$2:A$1000),0)))</f>
        <v>#N/A</v>
      </c>
      <c r="P413" s="20" t="e">
        <f t="array" ref="P413">IF(ISBLANK(B413),"",INDEX(adapt!F$2:F$1000,MATCH(A413,IF(adapt!J$2:J$1000="yes",adapt!A$2:A$1000),0)))</f>
        <v>#N/A</v>
      </c>
      <c r="Q413" s="30" t="str">
        <f t="shared" si="39"/>
        <v>no</v>
      </c>
      <c r="R413" s="30" t="str">
        <f t="shared" si="40"/>
        <v>no</v>
      </c>
      <c r="S413" s="29" t="str">
        <f t="shared" si="36"/>
        <v>—that telling [him/her] would bring more good things than bad things?</v>
      </c>
      <c r="T413" s="29" t="str">
        <f t="shared" si="37"/>
        <v>—kuti kumuudza kwaizounza zvakanaka zvakawanda kupfuura zvakaipa?</v>
      </c>
      <c r="U413" s="31" t="str">
        <f>IF(COUNTIFS(adapt!J:J,"yes",adapt!A:A,A413)&gt;1,"problem",IF(COUNTIFS(adapt!J:J,"yes",adapt!A:A,A413)=0,"","ok"))</f>
        <v/>
      </c>
    </row>
    <row r="414" spans="1:21" ht="28">
      <c r="A414" s="26" t="str">
        <f t="shared" si="41"/>
        <v>attDB.R26</v>
      </c>
      <c r="B414" s="32" t="s">
        <v>1317</v>
      </c>
      <c r="C414" s="56" t="s">
        <v>2067</v>
      </c>
      <c r="D414" s="32" t="s">
        <v>2908</v>
      </c>
      <c r="E414" s="32" t="s">
        <v>709</v>
      </c>
      <c r="F414" s="32">
        <v>60</v>
      </c>
      <c r="G414" s="13">
        <v>26</v>
      </c>
      <c r="H414" s="32" t="s">
        <v>203</v>
      </c>
      <c r="I414" s="32" t="s">
        <v>1292</v>
      </c>
      <c r="J414" s="32" t="s">
        <v>557</v>
      </c>
      <c r="K414" s="32"/>
      <c r="L414" s="32"/>
      <c r="M414" s="32">
        <v>2</v>
      </c>
      <c r="N414" s="32"/>
      <c r="O414" s="20" t="e">
        <f t="array" ref="O414">IF(ISBLANK(B414),"",INDEX(adapt!E$2:E$1000,MATCH(A414,IF(adapt!J$2:J$1000="yes",adapt!A$2:A$1000),0)))</f>
        <v>#N/A</v>
      </c>
      <c r="P414" s="20" t="e">
        <f t="array" ref="P414">IF(ISBLANK(B414),"",INDEX(adapt!F$2:F$1000,MATCH(A414,IF(adapt!J$2:J$1000="yes",adapt!A$2:A$1000),0)))</f>
        <v>#N/A</v>
      </c>
      <c r="Q414" s="30" t="str">
        <f t="shared" si="39"/>
        <v>no</v>
      </c>
      <c r="R414" s="30" t="str">
        <f t="shared" si="40"/>
        <v>no</v>
      </c>
      <c r="S414" s="29" t="str">
        <f t="shared" si="36"/>
        <v>—that telling [him/her] would help our family to get along better?</v>
      </c>
      <c r="T414" s="29" t="str">
        <f t="shared" si="37"/>
        <v>—kuti kumuudza kwaizobatsira kuti mhuri yedu iwirirane nekufarirana zviri nani?</v>
      </c>
      <c r="U414" s="31" t="str">
        <f>IF(COUNTIFS(adapt!J:J,"yes",adapt!A:A,A414)&gt;1,"problem",IF(COUNTIFS(adapt!J:J,"yes",adapt!A:A,A414)=0,"","ok"))</f>
        <v/>
      </c>
    </row>
    <row r="415" spans="1:21" ht="28">
      <c r="A415" s="26" t="str">
        <f t="shared" si="41"/>
        <v>attDB.R27</v>
      </c>
      <c r="B415" s="32" t="s">
        <v>1318</v>
      </c>
      <c r="C415" s="56" t="s">
        <v>2068</v>
      </c>
      <c r="D415" s="32" t="s">
        <v>2908</v>
      </c>
      <c r="E415" s="32" t="s">
        <v>709</v>
      </c>
      <c r="F415" s="32">
        <v>7</v>
      </c>
      <c r="G415" s="13">
        <v>27</v>
      </c>
      <c r="H415" s="32" t="s">
        <v>203</v>
      </c>
      <c r="I415" s="32" t="s">
        <v>1292</v>
      </c>
      <c r="J415" s="32" t="s">
        <v>557</v>
      </c>
      <c r="K415" s="32"/>
      <c r="L415" s="32"/>
      <c r="M415" s="32">
        <v>2</v>
      </c>
      <c r="N415" s="32"/>
      <c r="O415" s="20" t="e">
        <f t="array" ref="O415">IF(ISBLANK(B415),"",INDEX(adapt!E$2:E$1000,MATCH(A415,IF(adapt!J$2:J$1000="yes",adapt!A$2:A$1000),0)))</f>
        <v>#N/A</v>
      </c>
      <c r="P415" s="20" t="e">
        <f t="array" ref="P415">IF(ISBLANK(B415),"",INDEX(adapt!F$2:F$1000,MATCH(A415,IF(adapt!J$2:J$1000="yes",adapt!A$2:A$1000),0)))</f>
        <v>#N/A</v>
      </c>
      <c r="Q415" s="30" t="str">
        <f t="shared" si="39"/>
        <v>no</v>
      </c>
      <c r="R415" s="30" t="str">
        <f t="shared" si="40"/>
        <v>no</v>
      </c>
      <c r="S415" s="29" t="str">
        <f t="shared" si="36"/>
        <v>—that telling [him/her] would improve [his/her] behavior?</v>
      </c>
      <c r="T415" s="29" t="str">
        <f t="shared" si="37"/>
        <v>—kuti kumuudza kwaizoita kuti maitiro ake ave nani?</v>
      </c>
      <c r="U415" s="31" t="str">
        <f>IF(COUNTIFS(adapt!J:J,"yes",adapt!A:A,A415)&gt;1,"problem",IF(COUNTIFS(adapt!J:J,"yes",adapt!A:A,A415)=0,"","ok"))</f>
        <v/>
      </c>
    </row>
    <row r="416" spans="1:21" ht="42">
      <c r="A416" s="26" t="str">
        <f t="shared" si="41"/>
        <v>attDB.R28</v>
      </c>
      <c r="B416" s="32" t="s">
        <v>1319</v>
      </c>
      <c r="C416" s="56" t="s">
        <v>2069</v>
      </c>
      <c r="D416" s="32" t="s">
        <v>2908</v>
      </c>
      <c r="E416" s="32" t="s">
        <v>709</v>
      </c>
      <c r="F416" s="32">
        <v>75</v>
      </c>
      <c r="G416" s="13">
        <v>28</v>
      </c>
      <c r="H416" s="32" t="s">
        <v>203</v>
      </c>
      <c r="I416" s="32" t="s">
        <v>1292</v>
      </c>
      <c r="J416" s="32" t="s">
        <v>557</v>
      </c>
      <c r="K416" s="32"/>
      <c r="L416" s="32"/>
      <c r="M416" s="32">
        <v>2</v>
      </c>
      <c r="N416" s="32"/>
      <c r="O416" s="20" t="e">
        <f t="array" ref="O416">IF(ISBLANK(B416),"",INDEX(adapt!E$2:E$1000,MATCH(A416,IF(adapt!J$2:J$1000="yes",adapt!A$2:A$1000),0)))</f>
        <v>#N/A</v>
      </c>
      <c r="P416" s="20" t="e">
        <f t="array" ref="P416">IF(ISBLANK(B416),"",INDEX(adapt!F$2:F$1000,MATCH(A416,IF(adapt!J$2:J$1000="yes",adapt!A$2:A$1000),0)))</f>
        <v>#N/A</v>
      </c>
      <c r="Q416" s="30" t="str">
        <f t="shared" si="39"/>
        <v>no</v>
      </c>
      <c r="R416" s="30" t="str">
        <f t="shared" si="40"/>
        <v>no</v>
      </c>
      <c r="S416" s="29" t="str">
        <f t="shared" si="36"/>
        <v>—that telling [him/her] would help [him/her] to deal with stigma in the community.</v>
      </c>
      <c r="T416" s="29" t="str">
        <f t="shared" si="37"/>
        <v>—kuti kumuudza kwaizoita kuti abatsirikane pakuziva zvekuita panyaya yekunongedzerwa nekusarurwa munharaunda?</v>
      </c>
      <c r="U416" s="31" t="str">
        <f>IF(COUNTIFS(adapt!J:J,"yes",adapt!A:A,A416)&gt;1,"problem",IF(COUNTIFS(adapt!J:J,"yes",adapt!A:A,A416)=0,"","ok"))</f>
        <v/>
      </c>
    </row>
    <row r="417" spans="1:21" ht="28">
      <c r="A417" s="26" t="str">
        <f t="shared" si="41"/>
        <v>attDB.R29</v>
      </c>
      <c r="B417" s="32" t="s">
        <v>1320</v>
      </c>
      <c r="C417" s="56" t="s">
        <v>2070</v>
      </c>
      <c r="D417" s="32" t="s">
        <v>2908</v>
      </c>
      <c r="E417" s="32" t="s">
        <v>709</v>
      </c>
      <c r="F417" s="32">
        <v>84</v>
      </c>
      <c r="G417" s="13">
        <v>29</v>
      </c>
      <c r="H417" s="32" t="s">
        <v>203</v>
      </c>
      <c r="I417" s="32" t="s">
        <v>1292</v>
      </c>
      <c r="J417" s="32" t="s">
        <v>557</v>
      </c>
      <c r="K417" s="32"/>
      <c r="L417" s="32"/>
      <c r="M417" s="32">
        <v>2</v>
      </c>
      <c r="N417" s="32"/>
      <c r="O417" s="20" t="e">
        <f t="array" ref="O417">IF(ISBLANK(B417),"",INDEX(adapt!E$2:E$1000,MATCH(A417,IF(adapt!J$2:J$1000="yes",adapt!A$2:A$1000),0)))</f>
        <v>#N/A</v>
      </c>
      <c r="P417" s="20" t="e">
        <f t="array" ref="P417">IF(ISBLANK(B417),"",INDEX(adapt!F$2:F$1000,MATCH(A417,IF(adapt!J$2:J$1000="yes",adapt!A$2:A$1000),0)))</f>
        <v>#N/A</v>
      </c>
      <c r="Q417" s="30" t="str">
        <f t="shared" si="39"/>
        <v>no</v>
      </c>
      <c r="R417" s="30" t="str">
        <f t="shared" si="40"/>
        <v>no</v>
      </c>
      <c r="S417" s="29" t="str">
        <f t="shared" si="36"/>
        <v>—that telling [him/her] would improve the way [he/she] feels emotionally?</v>
      </c>
      <c r="T417" s="29" t="str">
        <f t="shared" si="37"/>
        <v>—kuti kumuudza kwaizoita kuti anzwe zviri nani mukati make?</v>
      </c>
      <c r="U417" s="31" t="str">
        <f>IF(COUNTIFS(adapt!J:J,"yes",adapt!A:A,A417)&gt;1,"problem",IF(COUNTIFS(adapt!J:J,"yes",adapt!A:A,A417)=0,"","ok"))</f>
        <v/>
      </c>
    </row>
    <row r="418" spans="1:21" ht="28">
      <c r="A418" s="26" t="str">
        <f t="shared" si="41"/>
        <v>attDB.R30</v>
      </c>
      <c r="B418" s="32" t="s">
        <v>1321</v>
      </c>
      <c r="C418" s="56" t="s">
        <v>2071</v>
      </c>
      <c r="D418" s="32" t="s">
        <v>2908</v>
      </c>
      <c r="E418" s="32" t="s">
        <v>709</v>
      </c>
      <c r="F418" s="32">
        <v>84</v>
      </c>
      <c r="G418" s="13">
        <v>30</v>
      </c>
      <c r="H418" s="32" t="s">
        <v>203</v>
      </c>
      <c r="I418" s="32" t="s">
        <v>1292</v>
      </c>
      <c r="J418" s="32" t="s">
        <v>557</v>
      </c>
      <c r="K418" s="32"/>
      <c r="L418" s="32"/>
      <c r="M418" s="32">
        <v>2</v>
      </c>
      <c r="N418" s="32"/>
      <c r="O418" s="20" t="e">
        <f t="array" ref="O418">IF(ISBLANK(B418),"",INDEX(adapt!E$2:E$1000,MATCH(A418,IF(adapt!J$2:J$1000="yes",adapt!A$2:A$1000),0)))</f>
        <v>#N/A</v>
      </c>
      <c r="P418" s="20" t="e">
        <f t="array" ref="P418">IF(ISBLANK(B418),"",INDEX(adapt!F$2:F$1000,MATCH(A418,IF(adapt!J$2:J$1000="yes",adapt!A$2:A$1000),0)))</f>
        <v>#N/A</v>
      </c>
      <c r="Q418" s="30" t="str">
        <f t="shared" si="39"/>
        <v>no</v>
      </c>
      <c r="R418" s="30" t="str">
        <f t="shared" si="40"/>
        <v>no</v>
      </c>
      <c r="S418" s="29" t="str">
        <f t="shared" si="36"/>
        <v>—that telling [him/her] would bring me a sense of relief?</v>
      </c>
      <c r="T418" s="29" t="str">
        <f t="shared" si="37"/>
        <v>—kuti kumuudza kwaizoita kuti ndinzwe kurerukirwa?</v>
      </c>
      <c r="U418" s="31" t="str">
        <f>IF(COUNTIFS(adapt!J:J,"yes",adapt!A:A,A418)&gt;1,"problem",IF(COUNTIFS(adapt!J:J,"yes",adapt!A:A,A418)=0,"","ok"))</f>
        <v/>
      </c>
    </row>
    <row r="419" spans="1:21" ht="42">
      <c r="A419" s="26" t="str">
        <f t="shared" si="41"/>
        <v>attDB.R31</v>
      </c>
      <c r="B419" s="32" t="s">
        <v>1322</v>
      </c>
      <c r="C419" s="56" t="s">
        <v>2072</v>
      </c>
      <c r="D419" s="32" t="s">
        <v>2908</v>
      </c>
      <c r="E419" s="32" t="s">
        <v>709</v>
      </c>
      <c r="F419" s="32">
        <v>8</v>
      </c>
      <c r="G419" s="13">
        <v>31</v>
      </c>
      <c r="H419" s="32" t="s">
        <v>203</v>
      </c>
      <c r="I419" s="32" t="s">
        <v>1292</v>
      </c>
      <c r="J419" s="32" t="s">
        <v>557</v>
      </c>
      <c r="K419" s="32"/>
      <c r="L419" s="32"/>
      <c r="M419" s="32">
        <v>2</v>
      </c>
      <c r="N419" s="32"/>
      <c r="O419" s="20" t="e">
        <f t="array" ref="O419">IF(ISBLANK(B419),"",INDEX(adapt!E$2:E$1000,MATCH(A419,IF(adapt!J$2:J$1000="yes",adapt!A$2:A$1000),0)))</f>
        <v>#N/A</v>
      </c>
      <c r="P419" s="20" t="e">
        <f t="array" ref="P419">IF(ISBLANK(B419),"",INDEX(adapt!F$2:F$1000,MATCH(A419,IF(adapt!J$2:J$1000="yes",adapt!A$2:A$1000),0)))</f>
        <v>#N/A</v>
      </c>
      <c r="Q419" s="30" t="str">
        <f t="shared" si="39"/>
        <v>no</v>
      </c>
      <c r="R419" s="30" t="str">
        <f t="shared" si="40"/>
        <v>no</v>
      </c>
      <c r="S419" s="29" t="str">
        <f t="shared" si="36"/>
        <v>—that telling [him/her] would enable [him/her] to adopt protective behaviors when [he/she] becomes sexually active.</v>
      </c>
      <c r="T419" s="29" t="str">
        <f t="shared" si="37"/>
        <v>—kuti kumuudza kwaizoita kuti adzivirire kutapurirana kweutachiwana paanoita zvepabonde?</v>
      </c>
      <c r="U419" s="31" t="str">
        <f>IF(COUNTIFS(adapt!J:J,"yes",adapt!A:A,A419)&gt;1,"problem",IF(COUNTIFS(adapt!J:J,"yes",adapt!A:A,A419)=0,"","ok"))</f>
        <v/>
      </c>
    </row>
    <row r="420" spans="1:21" ht="28">
      <c r="A420" s="26" t="str">
        <f t="shared" si="41"/>
        <v>DSE.R_i1</v>
      </c>
      <c r="B420" s="32" t="s">
        <v>1368</v>
      </c>
      <c r="C420" s="56" t="s">
        <v>2073</v>
      </c>
      <c r="D420" s="32" t="s">
        <v>2909</v>
      </c>
      <c r="E420" s="32"/>
      <c r="F420" s="32"/>
      <c r="G420" s="12" t="s">
        <v>556</v>
      </c>
      <c r="H420" s="32"/>
      <c r="I420" s="32"/>
      <c r="J420" s="32"/>
      <c r="K420" s="32"/>
      <c r="L420" s="32"/>
      <c r="M420" s="32">
        <v>2</v>
      </c>
      <c r="N420" s="32"/>
      <c r="O420" s="20" t="e">
        <f t="array" ref="O420">IF(ISBLANK(B420),"",INDEX(adapt!E$2:E$1000,MATCH(A420,IF(adapt!J$2:J$1000="yes",adapt!A$2:A$1000),0)))</f>
        <v>#N/A</v>
      </c>
      <c r="P420" s="20" t="e">
        <f t="array" ref="P420">IF(ISBLANK(B420),"",INDEX(adapt!F$2:F$1000,MATCH(A420,IF(adapt!J$2:J$1000="yes",adapt!A$2:A$1000),0)))</f>
        <v>#N/A</v>
      </c>
      <c r="Q420" s="30" t="str">
        <f t="shared" si="39"/>
        <v>no</v>
      </c>
      <c r="R420" s="30" t="str">
        <f t="shared" si="40"/>
        <v>no</v>
      </c>
      <c r="S420" s="29" t="str">
        <f t="shared" si="36"/>
        <v>Continue thinking back to the period of time before your child knew about [his/her] illness.</v>
      </c>
      <c r="T420" s="29" t="str">
        <f t="shared" si="37"/>
        <v xml:space="preserve">Rambai muchifunga nezvemumashure, apo mwana wenyu ainge asati ava kuziva nezveurwere hwake. </v>
      </c>
      <c r="U420" s="31" t="str">
        <f>IF(COUNTIFS(adapt!J:J,"yes",adapt!A:A,A420)&gt;1,"problem",IF(COUNTIFS(adapt!J:J,"yes",adapt!A:A,A420)=0,"","ok"))</f>
        <v/>
      </c>
    </row>
    <row r="421" spans="1:21" ht="70">
      <c r="A421" s="26" t="str">
        <f t="shared" ref="A421" si="42">CONCATENATE(D421,G421)</f>
        <v>DSE.R_i2</v>
      </c>
      <c r="B421" s="32" t="s">
        <v>1369</v>
      </c>
      <c r="C421" s="56" t="s">
        <v>2074</v>
      </c>
      <c r="D421" s="32" t="s">
        <v>2909</v>
      </c>
      <c r="E421" s="32"/>
      <c r="F421" s="32"/>
      <c r="G421" s="12" t="s">
        <v>558</v>
      </c>
      <c r="H421" s="32"/>
      <c r="I421" s="32"/>
      <c r="J421" s="32"/>
      <c r="K421" s="32"/>
      <c r="L421" s="32"/>
      <c r="M421" s="32">
        <v>2</v>
      </c>
      <c r="N421" s="32"/>
      <c r="O421" s="20" t="e">
        <f t="array" ref="O421">IF(ISBLANK(B421),"",INDEX(adapt!E$2:E$1000,MATCH(A421,IF(adapt!J$2:J$1000="yes",adapt!A$2:A$1000),0)))</f>
        <v>#N/A</v>
      </c>
      <c r="P421" s="20" t="e">
        <f t="array" ref="P421">IF(ISBLANK(B421),"",INDEX(adapt!F$2:F$1000,MATCH(A421,IF(adapt!J$2:J$1000="yes",adapt!A$2:A$1000),0)))</f>
        <v>#N/A</v>
      </c>
      <c r="Q421" s="30" t="str">
        <f t="shared" si="39"/>
        <v>no</v>
      </c>
      <c r="R421" s="30" t="str">
        <f t="shared" si="40"/>
        <v>no</v>
      </c>
      <c r="S421" s="29" t="str">
        <f t="shared" si="36"/>
        <v>If you can remember, please tell me how much you would have agreed or disagreed with each statement about your ability back then to tell your child about [his/her] illness.</v>
      </c>
      <c r="T421" s="29" t="str">
        <f t="shared" si="37"/>
        <v>Kana muchiri kurangarira, ndapota ndiudzeiwo kuti maizobvumirana kana kusabvumirana zvakadii nemumwe nemumwe wemitsara inotevera pamusoro pekukwanisa kuudza mwana wenyu nezveurwere hwake.</v>
      </c>
      <c r="U421" s="31" t="str">
        <f>IF(COUNTIFS(adapt!J:J,"yes",adapt!A:A,A421)&gt;1,"problem",IF(COUNTIFS(adapt!J:J,"yes",adapt!A:A,A421)=0,"","ok"))</f>
        <v/>
      </c>
    </row>
    <row r="422" spans="1:21" ht="28">
      <c r="A422" s="26" t="str">
        <f t="shared" si="41"/>
        <v>DSE.R1</v>
      </c>
      <c r="B422" s="32" t="s">
        <v>1343</v>
      </c>
      <c r="C422" s="56" t="s">
        <v>2075</v>
      </c>
      <c r="D422" s="32" t="s">
        <v>2909</v>
      </c>
      <c r="E422" s="32" t="s">
        <v>727</v>
      </c>
      <c r="F422" s="32">
        <v>50</v>
      </c>
      <c r="G422" s="12">
        <v>1</v>
      </c>
      <c r="H422" s="32" t="s">
        <v>200</v>
      </c>
      <c r="I422" s="32" t="s">
        <v>1292</v>
      </c>
      <c r="J422" s="32" t="s">
        <v>557</v>
      </c>
      <c r="K422" s="32"/>
      <c r="L422" s="32"/>
      <c r="M422" s="32">
        <v>2</v>
      </c>
      <c r="N422" s="32"/>
      <c r="O422" s="20" t="e">
        <f t="array" ref="O422">IF(ISBLANK(B422),"",INDEX(adapt!E$2:E$1000,MATCH(A422,IF(adapt!J$2:J$1000="yes",adapt!A$2:A$1000),0)))</f>
        <v>#N/A</v>
      </c>
      <c r="P422" s="20" t="e">
        <f t="array" ref="P422">IF(ISBLANK(B422),"",INDEX(adapt!F$2:F$1000,MATCH(A422,IF(adapt!J$2:J$1000="yes",adapt!A$2:A$1000),0)))</f>
        <v>#N/A</v>
      </c>
      <c r="Q422" s="30" t="str">
        <f t="shared" si="39"/>
        <v>no</v>
      </c>
      <c r="R422" s="30" t="str">
        <f t="shared" si="40"/>
        <v>no</v>
      </c>
      <c r="S422" s="29" t="str">
        <f t="shared" si="36"/>
        <v>I felt like I could start the conversation with my child about [his/her] illness.</v>
      </c>
      <c r="T422" s="29" t="str">
        <f t="shared" si="37"/>
        <v>Ndainzwa sekuti ndaikwanisa kutanga hurukuro nemwana wangu pamusoro peurwere hwake.</v>
      </c>
      <c r="U422" s="31" t="str">
        <f>IF(COUNTIFS(adapt!J:J,"yes",adapt!A:A,A422)&gt;1,"problem",IF(COUNTIFS(adapt!J:J,"yes",adapt!A:A,A422)=0,"","ok"))</f>
        <v/>
      </c>
    </row>
    <row r="423" spans="1:21" ht="28">
      <c r="A423" s="26" t="str">
        <f t="shared" si="41"/>
        <v>DSE.R2</v>
      </c>
      <c r="B423" s="32" t="s">
        <v>1346</v>
      </c>
      <c r="C423" s="56" t="s">
        <v>2076</v>
      </c>
      <c r="D423" s="32" t="s">
        <v>2909</v>
      </c>
      <c r="E423" s="32" t="s">
        <v>727</v>
      </c>
      <c r="F423" s="32">
        <v>50</v>
      </c>
      <c r="G423" s="12">
        <v>2</v>
      </c>
      <c r="H423" s="32" t="s">
        <v>200</v>
      </c>
      <c r="I423" s="32" t="s">
        <v>1292</v>
      </c>
      <c r="J423" s="32" t="s">
        <v>557</v>
      </c>
      <c r="K423" s="32"/>
      <c r="L423" s="32"/>
      <c r="M423" s="32">
        <v>2</v>
      </c>
      <c r="N423" s="32"/>
      <c r="O423" s="20" t="e">
        <f t="array" ref="O423">IF(ISBLANK(B423),"",INDEX(adapt!E$2:E$1000,MATCH(A423,IF(adapt!J$2:J$1000="yes",adapt!A$2:A$1000),0)))</f>
        <v>#N/A</v>
      </c>
      <c r="P423" s="20" t="e">
        <f t="array" ref="P423">IF(ISBLANK(B423),"",INDEX(adapt!F$2:F$1000,MATCH(A423,IF(adapt!J$2:J$1000="yes",adapt!A$2:A$1000),0)))</f>
        <v>#N/A</v>
      </c>
      <c r="Q423" s="30" t="str">
        <f t="shared" si="39"/>
        <v>no</v>
      </c>
      <c r="R423" s="30" t="str">
        <f t="shared" si="40"/>
        <v>no</v>
      </c>
      <c r="S423" s="29" t="str">
        <f t="shared" si="36"/>
        <v>I felt like I had the emotional strength to have this conversation with my child.</v>
      </c>
      <c r="T423" s="29" t="str">
        <f t="shared" si="37"/>
        <v>Ndainzwa sekuti ndaikwanisa kuwana simba mukati mangu rekuita hurukuro iyi nemwana wangu.</v>
      </c>
      <c r="U423" s="31" t="str">
        <f>IF(COUNTIFS(adapt!J:J,"yes",adapt!A:A,A423)&gt;1,"problem",IF(COUNTIFS(adapt!J:J,"yes",adapt!A:A,A423)=0,"","ok"))</f>
        <v/>
      </c>
    </row>
    <row r="424" spans="1:21" ht="28">
      <c r="A424" s="26" t="str">
        <f t="shared" si="41"/>
        <v>DSE.R3</v>
      </c>
      <c r="B424" s="32" t="s">
        <v>1344</v>
      </c>
      <c r="C424" s="56" t="s">
        <v>2077</v>
      </c>
      <c r="D424" s="32" t="s">
        <v>2909</v>
      </c>
      <c r="E424" s="32" t="s">
        <v>730</v>
      </c>
      <c r="F424" s="32">
        <v>50</v>
      </c>
      <c r="G424" s="12">
        <v>3</v>
      </c>
      <c r="H424" s="32" t="s">
        <v>200</v>
      </c>
      <c r="I424" s="32" t="s">
        <v>1292</v>
      </c>
      <c r="J424" s="32" t="s">
        <v>557</v>
      </c>
      <c r="K424" s="32"/>
      <c r="L424" s="32"/>
      <c r="M424" s="32">
        <v>2</v>
      </c>
      <c r="N424" s="32"/>
      <c r="O424" s="20" t="e">
        <f t="array" ref="O424">IF(ISBLANK(B424),"",INDEX(adapt!E$2:E$1000,MATCH(A424,IF(adapt!J$2:J$1000="yes",adapt!A$2:A$1000),0)))</f>
        <v>#N/A</v>
      </c>
      <c r="P424" s="20" t="e">
        <f t="array" ref="P424">IF(ISBLANK(B424),"",INDEX(adapt!F$2:F$1000,MATCH(A424,IF(adapt!J$2:J$1000="yes",adapt!A$2:A$1000),0)))</f>
        <v>#N/A</v>
      </c>
      <c r="Q424" s="30" t="str">
        <f t="shared" si="39"/>
        <v>no</v>
      </c>
      <c r="R424" s="30" t="str">
        <f t="shared" si="40"/>
        <v>no</v>
      </c>
      <c r="S424" s="29" t="str">
        <f t="shared" si="36"/>
        <v>I felt like I could answer my child's questions about [his/her] illness.</v>
      </c>
      <c r="T424" s="29" t="str">
        <f t="shared" si="37"/>
        <v>Ndainzwa sekuti ndaikwanisaa kupindura mibvunzo yemwana wangu yose pamusoro peurwere hwake.</v>
      </c>
      <c r="U424" s="31" t="str">
        <f>IF(COUNTIFS(adapt!J:J,"yes",adapt!A:A,A424)&gt;1,"problem",IF(COUNTIFS(adapt!J:J,"yes",adapt!A:A,A424)=0,"","ok"))</f>
        <v/>
      </c>
    </row>
    <row r="425" spans="1:21" ht="42">
      <c r="A425" s="26" t="str">
        <f t="shared" si="41"/>
        <v>DSE.R4</v>
      </c>
      <c r="B425" s="32" t="s">
        <v>1345</v>
      </c>
      <c r="C425" s="56" t="s">
        <v>2078</v>
      </c>
      <c r="D425" s="32" t="s">
        <v>2909</v>
      </c>
      <c r="E425" s="32" t="s">
        <v>732</v>
      </c>
      <c r="F425" s="32" t="s">
        <v>733</v>
      </c>
      <c r="G425" s="12">
        <v>4</v>
      </c>
      <c r="H425" s="32" t="s">
        <v>200</v>
      </c>
      <c r="I425" s="32" t="s">
        <v>1292</v>
      </c>
      <c r="J425" s="32" t="s">
        <v>557</v>
      </c>
      <c r="K425" s="32"/>
      <c r="L425" s="32"/>
      <c r="M425" s="32">
        <v>2</v>
      </c>
      <c r="N425" s="32"/>
      <c r="O425" s="20" t="e">
        <f t="array" ref="O425">IF(ISBLANK(B425),"",INDEX(adapt!E$2:E$1000,MATCH(A425,IF(adapt!J$2:J$1000="yes",adapt!A$2:A$1000),0)))</f>
        <v>#N/A</v>
      </c>
      <c r="P425" s="20" t="e">
        <f t="array" ref="P425">IF(ISBLANK(B425),"",INDEX(adapt!F$2:F$1000,MATCH(A425,IF(adapt!J$2:J$1000="yes",adapt!A$2:A$1000),0)))</f>
        <v>#N/A</v>
      </c>
      <c r="Q425" s="30" t="str">
        <f t="shared" si="39"/>
        <v>no</v>
      </c>
      <c r="R425" s="30" t="str">
        <f t="shared" si="40"/>
        <v>no</v>
      </c>
      <c r="S425" s="29" t="str">
        <f t="shared" si="36"/>
        <v>I felt like I knew enough about HIV to tell my child about [his/her] illness.</v>
      </c>
      <c r="T425" s="29" t="str">
        <f t="shared" si="37"/>
        <v>Ndainzwa sekuti ndaive ruzivo rweHIV rwakakwana zvekuti ndaikwanisa kuudza mwana wangu nezveurwere hwake.</v>
      </c>
      <c r="U425" s="31" t="str">
        <f>IF(COUNTIFS(adapt!J:J,"yes",adapt!A:A,A425)&gt;1,"problem",IF(COUNTIFS(adapt!J:J,"yes",adapt!A:A,A425)=0,"","ok"))</f>
        <v/>
      </c>
    </row>
    <row r="426" spans="1:21" ht="28">
      <c r="A426" s="26" t="str">
        <f t="shared" si="41"/>
        <v>DSE.R5</v>
      </c>
      <c r="B426" s="32" t="s">
        <v>1347</v>
      </c>
      <c r="C426" s="56" t="s">
        <v>2079</v>
      </c>
      <c r="D426" s="32" t="s">
        <v>2909</v>
      </c>
      <c r="E426" s="32" t="s">
        <v>736</v>
      </c>
      <c r="F426" s="32">
        <v>50</v>
      </c>
      <c r="G426" s="12">
        <v>5</v>
      </c>
      <c r="H426" s="32" t="s">
        <v>200</v>
      </c>
      <c r="I426" s="32" t="s">
        <v>1292</v>
      </c>
      <c r="J426" s="32" t="s">
        <v>557</v>
      </c>
      <c r="K426" s="32"/>
      <c r="L426" s="32"/>
      <c r="M426" s="32">
        <v>2</v>
      </c>
      <c r="N426" s="32"/>
      <c r="O426" s="20" t="e">
        <f t="array" ref="O426">IF(ISBLANK(B426),"",INDEX(adapt!E$2:E$1000,MATCH(A426,IF(adapt!J$2:J$1000="yes",adapt!A$2:A$1000),0)))</f>
        <v>#N/A</v>
      </c>
      <c r="P426" s="20" t="e">
        <f t="array" ref="P426">IF(ISBLANK(B426),"",INDEX(adapt!F$2:F$1000,MATCH(A426,IF(adapt!J$2:J$1000="yes",adapt!A$2:A$1000),0)))</f>
        <v>#N/A</v>
      </c>
      <c r="Q426" s="30" t="str">
        <f t="shared" si="39"/>
        <v>no</v>
      </c>
      <c r="R426" s="30" t="str">
        <f t="shared" si="40"/>
        <v>no</v>
      </c>
      <c r="S426" s="29" t="str">
        <f t="shared" si="36"/>
        <v>I felt like I could handle my child's reaction to learning about [his/her] illness.</v>
      </c>
      <c r="T426" s="29" t="str">
        <f t="shared" si="37"/>
        <v>Ndainzwa sekuti ndaiziva zvekuita pane zvaizoitwa nemwana wangu nekuda kwekuziva kuti ane HIV.</v>
      </c>
      <c r="U426" s="31" t="str">
        <f>IF(COUNTIFS(adapt!J:J,"yes",adapt!A:A,A426)&gt;1,"problem",IF(COUNTIFS(adapt!J:J,"yes",adapt!A:A,A426)=0,"","ok"))</f>
        <v/>
      </c>
    </row>
    <row r="427" spans="1:21" ht="42">
      <c r="A427" s="26" t="str">
        <f t="shared" si="41"/>
        <v>DSE.R6</v>
      </c>
      <c r="B427" s="32" t="s">
        <v>1348</v>
      </c>
      <c r="C427" s="56" t="s">
        <v>2080</v>
      </c>
      <c r="D427" s="32" t="s">
        <v>2909</v>
      </c>
      <c r="E427" s="32" t="s">
        <v>736</v>
      </c>
      <c r="F427" s="32">
        <v>50</v>
      </c>
      <c r="G427" s="12">
        <v>6</v>
      </c>
      <c r="H427" s="32" t="s">
        <v>200</v>
      </c>
      <c r="I427" s="32" t="s">
        <v>1292</v>
      </c>
      <c r="J427" s="32" t="s">
        <v>557</v>
      </c>
      <c r="K427" s="32"/>
      <c r="L427" s="32"/>
      <c r="M427" s="32">
        <v>2</v>
      </c>
      <c r="N427" s="32"/>
      <c r="O427" s="20" t="e">
        <f t="array" ref="O427">IF(ISBLANK(B427),"",INDEX(adapt!E$2:E$1000,MATCH(A427,IF(adapt!J$2:J$1000="yes",adapt!A$2:A$1000),0)))</f>
        <v>#N/A</v>
      </c>
      <c r="P427" s="20" t="e">
        <f t="array" ref="P427">IF(ISBLANK(B427),"",INDEX(adapt!F$2:F$1000,MATCH(A427,IF(adapt!J$2:J$1000="yes",adapt!A$2:A$1000),0)))</f>
        <v>#N/A</v>
      </c>
      <c r="Q427" s="30" t="str">
        <f t="shared" si="39"/>
        <v>no</v>
      </c>
      <c r="R427" s="30" t="str">
        <f t="shared" si="40"/>
        <v>no</v>
      </c>
      <c r="S427" s="29" t="str">
        <f t="shared" si="36"/>
        <v>I felt like I could offer my child the emotional support that [he/she] would need after learning about [his/her] illness.</v>
      </c>
      <c r="T427" s="29" t="str">
        <f t="shared" si="37"/>
        <v>Ndainzwa sekuti ndaikwanisa kupa mwana wangu rutsigiro rwaaingada pamanzwiro ake mushure mekuziva kuti ane HIV.</v>
      </c>
      <c r="U427" s="31" t="str">
        <f>IF(COUNTIFS(adapt!J:J,"yes",adapt!A:A,A427)&gt;1,"problem",IF(COUNTIFS(adapt!J:J,"yes",adapt!A:A,A427)=0,"","ok"))</f>
        <v/>
      </c>
    </row>
    <row r="428" spans="1:21" ht="42">
      <c r="A428" s="26" t="str">
        <f t="shared" si="41"/>
        <v>DSE.R7</v>
      </c>
      <c r="B428" s="32" t="s">
        <v>1349</v>
      </c>
      <c r="C428" s="56" t="s">
        <v>2081</v>
      </c>
      <c r="D428" s="32" t="s">
        <v>2909</v>
      </c>
      <c r="E428" s="32" t="s">
        <v>736</v>
      </c>
      <c r="F428" s="32">
        <v>50</v>
      </c>
      <c r="G428" s="12">
        <v>7</v>
      </c>
      <c r="H428" s="32" t="s">
        <v>200</v>
      </c>
      <c r="I428" s="32" t="s">
        <v>1292</v>
      </c>
      <c r="J428" s="32" t="s">
        <v>557</v>
      </c>
      <c r="K428" s="32"/>
      <c r="L428" s="32"/>
      <c r="M428" s="32">
        <v>2</v>
      </c>
      <c r="N428" s="32"/>
      <c r="O428" s="20" t="e">
        <f t="array" ref="O428">IF(ISBLANK(B428),"",INDEX(adapt!E$2:E$1000,MATCH(A428,IF(adapt!J$2:J$1000="yes",adapt!A$2:A$1000),0)))</f>
        <v>#N/A</v>
      </c>
      <c r="P428" s="20" t="e">
        <f t="array" ref="P428">IF(ISBLANK(B428),"",INDEX(adapt!F$2:F$1000,MATCH(A428,IF(adapt!J$2:J$1000="yes",adapt!A$2:A$1000),0)))</f>
        <v>#N/A</v>
      </c>
      <c r="Q428" s="30" t="str">
        <f t="shared" si="39"/>
        <v>no</v>
      </c>
      <c r="R428" s="30" t="str">
        <f t="shared" si="40"/>
        <v>no</v>
      </c>
      <c r="S428" s="29" t="str">
        <f t="shared" si="36"/>
        <v>I felt like I could help find my child additional support from others if needed.</v>
      </c>
      <c r="T428" s="29" t="str">
        <f t="shared" si="37"/>
        <v>Ndainzwa sekuti ndaikwanisa kubatsira mwana wangu kuwana rumwe rutsigiro kubva kune vamwewo vanhu kana rwaizodiwa.</v>
      </c>
      <c r="U428" s="31" t="str">
        <f>IF(COUNTIFS(adapt!J:J,"yes",adapt!A:A,A428)&gt;1,"problem",IF(COUNTIFS(adapt!J:J,"yes",adapt!A:A,A428)=0,"","ok"))</f>
        <v/>
      </c>
    </row>
    <row r="429" spans="1:21" ht="70">
      <c r="A429" s="26" t="str">
        <f t="shared" si="41"/>
        <v>BADD.R_i1</v>
      </c>
      <c r="B429" s="32" t="s">
        <v>1416</v>
      </c>
      <c r="C429" s="56" t="s">
        <v>2082</v>
      </c>
      <c r="D429" s="32" t="s">
        <v>2910</v>
      </c>
      <c r="E429" s="32"/>
      <c r="F429" s="32"/>
      <c r="G429" s="12" t="s">
        <v>556</v>
      </c>
      <c r="H429" s="32"/>
      <c r="I429" s="32"/>
      <c r="J429" s="32"/>
      <c r="K429" s="32"/>
      <c r="L429" s="32"/>
      <c r="M429" s="32">
        <v>2</v>
      </c>
      <c r="N429" s="32"/>
      <c r="O429" s="20" t="e">
        <f t="array" ref="O429">IF(ISBLANK(B429),"",INDEX(adapt!E$2:E$1000,MATCH(A429,IF(adapt!J$2:J$1000="yes",adapt!A$2:A$1000),0)))</f>
        <v>#N/A</v>
      </c>
      <c r="P429" s="20" t="e">
        <f t="array" ref="P429">IF(ISBLANK(B429),"",INDEX(adapt!F$2:F$1000,MATCH(A429,IF(adapt!J$2:J$1000="yes",adapt!A$2:A$1000),0)))</f>
        <v>#N/A</v>
      </c>
      <c r="Q429" s="30" t="str">
        <f t="shared" si="39"/>
        <v>no</v>
      </c>
      <c r="R429" s="30" t="str">
        <f t="shared" si="40"/>
        <v>no</v>
      </c>
      <c r="S429" s="29" t="str">
        <f t="shared" si="36"/>
        <v>Once again, please think back to the period of time before your child knew about [his/her] illness. If you can remember, please tell me how likely you thought it was that each of the following things would happen.</v>
      </c>
      <c r="T429" s="29" t="str">
        <f t="shared" si="37"/>
        <v>Ndapota, fungai zvakare nezvemumashure, apo mwana wenyu ainge asati ava kuziva nezveurwere hwake. Kana muchiri kurangarira, ndapota ndiudzeiwo kuti zvaiitika zvakadii kuti maifunga kuti chimwe nechimwe chezvinotevera chaizoitika.</v>
      </c>
      <c r="U429" s="31" t="str">
        <f>IF(COUNTIFS(adapt!J:J,"yes",adapt!A:A,A429)&gt;1,"problem",IF(COUNTIFS(adapt!J:J,"yes",adapt!A:A,A429)=0,"","ok"))</f>
        <v/>
      </c>
    </row>
    <row r="430" spans="1:21" ht="56">
      <c r="A430" s="26" t="str">
        <f t="shared" si="41"/>
        <v>BADD.R1</v>
      </c>
      <c r="B430" s="32" t="s">
        <v>2467</v>
      </c>
      <c r="C430" s="32" t="s">
        <v>2469</v>
      </c>
      <c r="D430" s="32" t="s">
        <v>2910</v>
      </c>
      <c r="E430" s="32" t="s">
        <v>860</v>
      </c>
      <c r="F430" s="32">
        <v>4</v>
      </c>
      <c r="G430" s="12">
        <v>1</v>
      </c>
      <c r="H430" s="32" t="s">
        <v>203</v>
      </c>
      <c r="I430" s="32" t="s">
        <v>1292</v>
      </c>
      <c r="J430" s="32" t="s">
        <v>557</v>
      </c>
      <c r="K430" s="32"/>
      <c r="L430" s="32"/>
      <c r="M430" s="32">
        <v>2</v>
      </c>
      <c r="N430" s="32"/>
      <c r="O430" s="20" t="e">
        <f t="array" ref="O430">IF(ISBLANK(B430),"",INDEX(adapt!E$2:E$1000,MATCH(A430,IF(adapt!J$2:J$1000="yes",adapt!A$2:A$1000),0)))</f>
        <v>#N/A</v>
      </c>
      <c r="P430" s="20" t="e">
        <f t="array" ref="P430">IF(ISBLANK(B430),"",INDEX(adapt!F$2:F$1000,MATCH(A430,IF(adapt!J$2:J$1000="yes",adapt!A$2:A$1000),0)))</f>
        <v>#N/A</v>
      </c>
      <c r="Q430" s="30" t="str">
        <f t="shared" si="39"/>
        <v>no</v>
      </c>
      <c r="R430" s="30" t="str">
        <f t="shared" si="40"/>
        <v>no</v>
      </c>
      <c r="S430" s="29" t="str">
        <f t="shared" si="36"/>
        <v>Sometimes kids learn about their illness accidentally from someone else. How likely did you think it would be that your child would learn about [his/her] illness by accident?</v>
      </c>
      <c r="T430" s="29" t="str">
        <f t="shared" si="37"/>
        <v>Dzimwe nguva vana vanongorekana vaziva pavamire vasingazvitarisiri kubva kune umwe munhu. Zvingagoitika kakawanda zvakadii kuti mwana wenyu aerekane aziva status yake zvisingazvitarisiri?</v>
      </c>
      <c r="U430" s="31" t="str">
        <f>IF(COUNTIFS(adapt!J:J,"yes",adapt!A:A,A430)&gt;1,"problem",IF(COUNTIFS(adapt!J:J,"yes",adapt!A:A,A430)=0,"","ok"))</f>
        <v/>
      </c>
    </row>
    <row r="431" spans="1:21" ht="42">
      <c r="A431" s="26" t="str">
        <f t="shared" si="41"/>
        <v>BADD.R2</v>
      </c>
      <c r="B431" s="32" t="s">
        <v>2468</v>
      </c>
      <c r="C431" s="56" t="s">
        <v>2083</v>
      </c>
      <c r="D431" s="32" t="s">
        <v>2910</v>
      </c>
      <c r="E431" s="32" t="s">
        <v>860</v>
      </c>
      <c r="F431" s="32">
        <v>43</v>
      </c>
      <c r="G431" s="12">
        <v>2</v>
      </c>
      <c r="H431" s="32" t="s">
        <v>201</v>
      </c>
      <c r="I431" s="32" t="s">
        <v>1292</v>
      </c>
      <c r="J431" s="32" t="s">
        <v>557</v>
      </c>
      <c r="K431" s="32"/>
      <c r="L431" s="32"/>
      <c r="M431" s="32">
        <v>2</v>
      </c>
      <c r="N431" s="32"/>
      <c r="O431" s="20" t="e">
        <f t="array" ref="O431">IF(ISBLANK(B431),"",INDEX(adapt!E$2:E$1000,MATCH(A431,IF(adapt!J$2:J$1000="yes",adapt!A$2:A$1000),0)))</f>
        <v>#N/A</v>
      </c>
      <c r="P431" s="20" t="e">
        <f t="array" ref="P431">IF(ISBLANK(B431),"",INDEX(adapt!F$2:F$1000,MATCH(A431,IF(adapt!J$2:J$1000="yes",adapt!A$2:A$1000),0)))</f>
        <v>#N/A</v>
      </c>
      <c r="Q431" s="30" t="str">
        <f t="shared" si="39"/>
        <v>no</v>
      </c>
      <c r="R431" s="30" t="str">
        <f t="shared" si="40"/>
        <v>no</v>
      </c>
      <c r="S431" s="29" t="str">
        <f t="shared" si="36"/>
        <v>How much did you worry that your child would learn about [his/her] illness by accident?</v>
      </c>
      <c r="T431" s="29" t="str">
        <f t="shared" si="37"/>
        <v>Mainetsekana zvakadii kuti mwana wenyu achangoerekana aziva nezveurwere hwake zvisingatarisirwe?</v>
      </c>
      <c r="U431" s="31" t="str">
        <f>IF(COUNTIFS(adapt!J:J,"yes",adapt!A:A,A431)&gt;1,"problem",IF(COUNTIFS(adapt!J:J,"yes",adapt!A:A,A431)=0,"","ok"))</f>
        <v/>
      </c>
    </row>
    <row r="432" spans="1:21" ht="42">
      <c r="A432" s="26" t="str">
        <f t="shared" si="41"/>
        <v>BADD.R3</v>
      </c>
      <c r="B432" s="32" t="s">
        <v>1418</v>
      </c>
      <c r="C432" s="56" t="s">
        <v>2084</v>
      </c>
      <c r="D432" s="32" t="s">
        <v>2910</v>
      </c>
      <c r="E432" s="32" t="s">
        <v>863</v>
      </c>
      <c r="F432" s="32">
        <v>42</v>
      </c>
      <c r="G432" s="12">
        <v>3</v>
      </c>
      <c r="H432" s="32" t="s">
        <v>201</v>
      </c>
      <c r="I432" s="32" t="s">
        <v>1292</v>
      </c>
      <c r="J432" s="32" t="s">
        <v>557</v>
      </c>
      <c r="K432" s="32"/>
      <c r="L432" s="32"/>
      <c r="M432" s="32">
        <v>2</v>
      </c>
      <c r="N432" s="32"/>
      <c r="O432" s="20" t="e">
        <f t="array" ref="O432">IF(ISBLANK(B432),"",INDEX(adapt!E$2:E$1000,MATCH(A432,IF(adapt!J$2:J$1000="yes",adapt!A$2:A$1000),0)))</f>
        <v>#N/A</v>
      </c>
      <c r="P432" s="20" t="e">
        <f t="array" ref="P432">IF(ISBLANK(B432),"",INDEX(adapt!F$2:F$1000,MATCH(A432,IF(adapt!J$2:J$1000="yes",adapt!A$2:A$1000),0)))</f>
        <v>#N/A</v>
      </c>
      <c r="Q432" s="30" t="str">
        <f t="shared" si="39"/>
        <v>no</v>
      </c>
      <c r="R432" s="30" t="str">
        <f t="shared" si="40"/>
        <v>no</v>
      </c>
      <c r="S432" s="29" t="str">
        <f t="shared" si="36"/>
        <v>How much did you worry that something would happen to you before you were able to tell your child about [his/her] illness yourself?</v>
      </c>
      <c r="T432" s="29" t="str">
        <f t="shared" si="37"/>
        <v>Mainetsekana zvakadii kuti pane zvinhu zvichaitika kwamuri musati makwanisa kuudza mwana wenyu nezvehurwere hwake muri imimi?</v>
      </c>
      <c r="U432" s="31" t="str">
        <f>IF(COUNTIFS(adapt!J:J,"yes",adapt!A:A,A432)&gt;1,"problem",IF(COUNTIFS(adapt!J:J,"yes",adapt!A:A,A432)=0,"","ok"))</f>
        <v/>
      </c>
    </row>
    <row r="433" spans="1:21" ht="42">
      <c r="A433" s="26" t="str">
        <f t="shared" si="41"/>
        <v>BADD.R4</v>
      </c>
      <c r="B433" s="32" t="s">
        <v>1419</v>
      </c>
      <c r="C433" s="56" t="s">
        <v>2085</v>
      </c>
      <c r="D433" s="32" t="s">
        <v>2910</v>
      </c>
      <c r="E433" s="32" t="s">
        <v>865</v>
      </c>
      <c r="F433" s="32">
        <v>41</v>
      </c>
      <c r="G433" s="12">
        <v>4</v>
      </c>
      <c r="H433" s="32" t="s">
        <v>203</v>
      </c>
      <c r="I433" s="32" t="s">
        <v>1292</v>
      </c>
      <c r="J433" s="32" t="s">
        <v>557</v>
      </c>
      <c r="K433" s="32"/>
      <c r="L433" s="32"/>
      <c r="M433" s="32">
        <v>2</v>
      </c>
      <c r="N433" s="32"/>
      <c r="O433" s="20" t="e">
        <f t="array" ref="O433">IF(ISBLANK(B433),"",INDEX(adapt!E$2:E$1000,MATCH(A433,IF(adapt!J$2:J$1000="yes",adapt!A$2:A$1000),0)))</f>
        <v>#N/A</v>
      </c>
      <c r="P433" s="20" t="e">
        <f t="array" ref="P433">IF(ISBLANK(B433),"",INDEX(adapt!F$2:F$1000,MATCH(A433,IF(adapt!J$2:J$1000="yes",adapt!A$2:A$1000),0)))</f>
        <v>#N/A</v>
      </c>
      <c r="Q433" s="30" t="str">
        <f t="shared" si="39"/>
        <v>no</v>
      </c>
      <c r="R433" s="30" t="str">
        <f t="shared" si="40"/>
        <v>no</v>
      </c>
      <c r="S433" s="29" t="str">
        <f t="shared" si="36"/>
        <v>How likely did you think it was that your child might become sexually active soon?</v>
      </c>
      <c r="T433" s="29" t="str">
        <f t="shared" si="37"/>
        <v>Zvaiitika zvakadii kuti maifunga kuti mwana wenyu achatanga kuita zvepabonde  munguva pfupi inotevera?</v>
      </c>
      <c r="U433" s="31" t="str">
        <f>IF(COUNTIFS(adapt!J:J,"yes",adapt!A:A,A433)&gt;1,"problem",IF(COUNTIFS(adapt!J:J,"yes",adapt!A:A,A433)=0,"","ok"))</f>
        <v/>
      </c>
    </row>
    <row r="434" spans="1:21" ht="42">
      <c r="A434" s="26" t="str">
        <f t="shared" si="41"/>
        <v>BADD.R5</v>
      </c>
      <c r="B434" s="32" t="s">
        <v>1420</v>
      </c>
      <c r="C434" s="56" t="s">
        <v>2086</v>
      </c>
      <c r="D434" s="32" t="s">
        <v>2910</v>
      </c>
      <c r="E434" s="32" t="s">
        <v>865</v>
      </c>
      <c r="F434" s="32">
        <v>41</v>
      </c>
      <c r="G434" s="12">
        <v>5</v>
      </c>
      <c r="H434" s="32" t="s">
        <v>201</v>
      </c>
      <c r="I434" s="32" t="s">
        <v>1292</v>
      </c>
      <c r="J434" s="32" t="s">
        <v>557</v>
      </c>
      <c r="K434" s="32"/>
      <c r="L434" s="32"/>
      <c r="M434" s="32">
        <v>2</v>
      </c>
      <c r="N434" s="32"/>
      <c r="O434" s="20" t="e">
        <f t="array" ref="O434">IF(ISBLANK(B434),"",INDEX(adapt!E$2:E$1000,MATCH(A434,IF(adapt!J$2:J$1000="yes",adapt!A$2:A$1000),0)))</f>
        <v>#N/A</v>
      </c>
      <c r="P434" s="20" t="e">
        <f t="array" ref="P434">IF(ISBLANK(B434),"",INDEX(adapt!F$2:F$1000,MATCH(A434,IF(adapt!J$2:J$1000="yes",adapt!A$2:A$1000),0)))</f>
        <v>#N/A</v>
      </c>
      <c r="Q434" s="30" t="str">
        <f t="shared" si="39"/>
        <v>no</v>
      </c>
      <c r="R434" s="30" t="str">
        <f t="shared" si="40"/>
        <v>no</v>
      </c>
      <c r="S434" s="29" t="str">
        <f t="shared" si="36"/>
        <v>How much did you worry that your child would become sexually active before [he/she] learned about [his/her] illness?</v>
      </c>
      <c r="T434" s="29" t="str">
        <f t="shared" si="37"/>
        <v>Mainetsekana zvakadii kuti mwana wenyu achatanga kuita zvepabonde asati ava kuziva nezveurwere hwake?</v>
      </c>
      <c r="U434" s="31" t="str">
        <f>IF(COUNTIFS(adapt!J:J,"yes",adapt!A:A,A434)&gt;1,"problem",IF(COUNTIFS(adapt!J:J,"yes",adapt!A:A,A434)=0,"","ok"))</f>
        <v/>
      </c>
    </row>
    <row r="435" spans="1:21" ht="42">
      <c r="A435" s="26" t="str">
        <f t="shared" si="41"/>
        <v>BADD.R6</v>
      </c>
      <c r="B435" s="32" t="s">
        <v>1421</v>
      </c>
      <c r="C435" s="56" t="s">
        <v>2087</v>
      </c>
      <c r="D435" s="32" t="s">
        <v>2910</v>
      </c>
      <c r="E435" s="32" t="s">
        <v>868</v>
      </c>
      <c r="F435" s="32">
        <v>18</v>
      </c>
      <c r="G435" s="12">
        <v>6</v>
      </c>
      <c r="H435" s="32" t="s">
        <v>203</v>
      </c>
      <c r="I435" s="32" t="s">
        <v>1292</v>
      </c>
      <c r="J435" s="32" t="s">
        <v>557</v>
      </c>
      <c r="K435" s="32"/>
      <c r="L435" s="32" t="s">
        <v>766</v>
      </c>
      <c r="M435" s="32">
        <v>2</v>
      </c>
      <c r="N435" s="32"/>
      <c r="O435" s="20" t="e">
        <f t="array" ref="O435">IF(ISBLANK(B435),"",INDEX(adapt!E$2:E$1000,MATCH(A435,IF(adapt!J$2:J$1000="yes",adapt!A$2:A$1000),0)))</f>
        <v>#N/A</v>
      </c>
      <c r="P435" s="20" t="e">
        <f t="array" ref="P435">IF(ISBLANK(B435),"",INDEX(adapt!F$2:F$1000,MATCH(A435,IF(adapt!J$2:J$1000="yes",adapt!A$2:A$1000),0)))</f>
        <v>#N/A</v>
      </c>
      <c r="Q435" s="30" t="str">
        <f t="shared" si="39"/>
        <v>no</v>
      </c>
      <c r="R435" s="30" t="str">
        <f t="shared" si="40"/>
        <v>no</v>
      </c>
      <c r="S435" s="29" t="str">
        <f t="shared" si="36"/>
        <v>How likely did you think it was that your child would understand if you told [him/her] all about [his/her] illness?</v>
      </c>
      <c r="T435" s="29" t="str">
        <f t="shared" si="37"/>
        <v>Zvaiitika zvakadii kuti maifunga kuti mwana wenyu anganzwisise kana mukamuudza zvese zveurwere hwwake?</v>
      </c>
      <c r="U435" s="31" t="str">
        <f>IF(COUNTIFS(adapt!J:J,"yes",adapt!A:A,A435)&gt;1,"problem",IF(COUNTIFS(adapt!J:J,"yes",adapt!A:A,A435)=0,"","ok"))</f>
        <v/>
      </c>
    </row>
    <row r="436" spans="1:21" ht="56">
      <c r="A436" s="26" t="str">
        <f t="shared" si="41"/>
        <v>BADD.R7</v>
      </c>
      <c r="B436" s="32" t="s">
        <v>1422</v>
      </c>
      <c r="C436" s="56" t="s">
        <v>2088</v>
      </c>
      <c r="D436" s="32" t="s">
        <v>2910</v>
      </c>
      <c r="E436" s="32" t="s">
        <v>870</v>
      </c>
      <c r="F436" s="32">
        <v>82</v>
      </c>
      <c r="G436" s="12">
        <v>7</v>
      </c>
      <c r="H436" s="32" t="s">
        <v>203</v>
      </c>
      <c r="I436" s="32" t="s">
        <v>1292</v>
      </c>
      <c r="J436" s="32" t="s">
        <v>557</v>
      </c>
      <c r="K436" s="32"/>
      <c r="L436" s="32" t="s">
        <v>766</v>
      </c>
      <c r="M436" s="32">
        <v>2</v>
      </c>
      <c r="N436" s="32"/>
      <c r="O436" s="20" t="e">
        <f t="array" ref="O436">IF(ISBLANK(B436),"",INDEX(adapt!E$2:E$1000,MATCH(A436,IF(adapt!J$2:J$1000="yes",adapt!A$2:A$1000),0)))</f>
        <v>#N/A</v>
      </c>
      <c r="P436" s="20" t="e">
        <f t="array" ref="P436">IF(ISBLANK(B436),"",INDEX(adapt!F$2:F$1000,MATCH(A436,IF(adapt!J$2:J$1000="yes",adapt!A$2:A$1000),0)))</f>
        <v>#N/A</v>
      </c>
      <c r="Q436" s="30" t="str">
        <f t="shared" si="39"/>
        <v>no</v>
      </c>
      <c r="R436" s="30" t="str">
        <f t="shared" si="40"/>
        <v>no</v>
      </c>
      <c r="S436" s="29" t="str">
        <f t="shared" si="36"/>
        <v>How likely did you think it was that your child could turn to friends for emotional support if you told [him/her] all about [his/her] illness?</v>
      </c>
      <c r="T436" s="29" t="str">
        <f t="shared" si="37"/>
        <v>Zvaiitika zvakadii kuti maifunga kuti mwana wenyu aizogona kuenda kushamwari dzake kuti dzimupe rutsigiro rwemupfungwa muchinge mamuudza zvese zveurwere hwake?</v>
      </c>
      <c r="U436" s="31" t="str">
        <f>IF(COUNTIFS(adapt!J:J,"yes",adapt!A:A,A436)&gt;1,"problem",IF(COUNTIFS(adapt!J:J,"yes",adapt!A:A,A436)=0,"","ok"))</f>
        <v/>
      </c>
    </row>
    <row r="437" spans="1:21" ht="56">
      <c r="A437" s="26" t="str">
        <f t="shared" si="41"/>
        <v>BADD.R8</v>
      </c>
      <c r="B437" s="32" t="s">
        <v>1423</v>
      </c>
      <c r="C437" s="56" t="s">
        <v>2089</v>
      </c>
      <c r="D437" s="32" t="s">
        <v>2910</v>
      </c>
      <c r="E437" s="32" t="s">
        <v>872</v>
      </c>
      <c r="F437" s="32">
        <v>31</v>
      </c>
      <c r="G437" s="12">
        <v>8</v>
      </c>
      <c r="H437" s="32" t="s">
        <v>203</v>
      </c>
      <c r="I437" s="32" t="s">
        <v>1292</v>
      </c>
      <c r="J437" s="32" t="s">
        <v>557</v>
      </c>
      <c r="K437" s="32"/>
      <c r="L437" s="32" t="s">
        <v>766</v>
      </c>
      <c r="M437" s="32">
        <v>2</v>
      </c>
      <c r="N437" s="32"/>
      <c r="O437" s="20" t="e">
        <f t="array" ref="O437">IF(ISBLANK(B437),"",INDEX(adapt!E$2:E$1000,MATCH(A437,IF(adapt!J$2:J$1000="yes",adapt!A$2:A$1000),0)))</f>
        <v>#N/A</v>
      </c>
      <c r="P437" s="20" t="e">
        <f t="array" ref="P437">IF(ISBLANK(B437),"",INDEX(adapt!F$2:F$1000,MATCH(A437,IF(adapt!J$2:J$1000="yes",adapt!A$2:A$1000),0)))</f>
        <v>#N/A</v>
      </c>
      <c r="Q437" s="30" t="str">
        <f t="shared" si="39"/>
        <v>no</v>
      </c>
      <c r="R437" s="30" t="str">
        <f t="shared" si="40"/>
        <v>no</v>
      </c>
      <c r="S437" s="29" t="str">
        <f t="shared" si="36"/>
        <v>How likely did you think it was that your child could turn to other family members for emotional support if you told [him/her] all about [his/her] illness?</v>
      </c>
      <c r="T437" s="29" t="str">
        <f t="shared" si="37"/>
        <v>Zvaiitika zvakadii kuti maifunga kuti mwana wenyu aizogona kuenda kuvamwe vemunhuri kuti vamupe rutsigiro rwemupfungwa muchinge mamuudza zvese zveurwere hwake?</v>
      </c>
      <c r="U437" s="31" t="str">
        <f>IF(COUNTIFS(adapt!J:J,"yes",adapt!A:A,A437)&gt;1,"problem",IF(COUNTIFS(adapt!J:J,"yes",adapt!A:A,A437)=0,"","ok"))</f>
        <v/>
      </c>
    </row>
    <row r="438" spans="1:21" ht="56">
      <c r="A438" s="26" t="str">
        <f t="shared" si="41"/>
        <v>BADD.R9</v>
      </c>
      <c r="B438" s="32" t="s">
        <v>1424</v>
      </c>
      <c r="C438" s="56" t="s">
        <v>2090</v>
      </c>
      <c r="D438" s="32" t="s">
        <v>2910</v>
      </c>
      <c r="E438" s="32" t="s">
        <v>872</v>
      </c>
      <c r="F438" s="32">
        <v>31</v>
      </c>
      <c r="G438" s="12">
        <v>9</v>
      </c>
      <c r="H438" s="32" t="s">
        <v>203</v>
      </c>
      <c r="I438" s="32" t="s">
        <v>1292</v>
      </c>
      <c r="J438" s="32" t="s">
        <v>557</v>
      </c>
      <c r="K438" s="32"/>
      <c r="L438" s="32" t="s">
        <v>766</v>
      </c>
      <c r="M438" s="32">
        <v>2</v>
      </c>
      <c r="N438" s="32"/>
      <c r="O438" s="20" t="e">
        <f t="array" ref="O438">IF(ISBLANK(B438),"",INDEX(adapt!E$2:E$1000,MATCH(A438,IF(adapt!J$2:J$1000="yes",adapt!A$2:A$1000),0)))</f>
        <v>#N/A</v>
      </c>
      <c r="P438" s="20" t="e">
        <f t="array" ref="P438">IF(ISBLANK(B438),"",INDEX(adapt!F$2:F$1000,MATCH(A438,IF(adapt!J$2:J$1000="yes",adapt!A$2:A$1000),0)))</f>
        <v>#N/A</v>
      </c>
      <c r="Q438" s="30" t="str">
        <f t="shared" si="39"/>
        <v>no</v>
      </c>
      <c r="R438" s="30" t="str">
        <f t="shared" si="40"/>
        <v>no</v>
      </c>
      <c r="S438" s="29" t="str">
        <f t="shared" si="36"/>
        <v>How likely did you think it was that you could get help from other family members if you told your child all about [his/her] illness?</v>
      </c>
      <c r="T438" s="29" t="str">
        <f t="shared" si="37"/>
        <v>Zvaiitika zvakadii kuti maifunga kuti maikwanisa kuwana rubatsiro kubva kune vamwe vemumhuri muchinge maudza mwana wenyu zvese zveurwere hwake?</v>
      </c>
      <c r="U438" s="31" t="str">
        <f>IF(COUNTIFS(adapt!J:J,"yes",adapt!A:A,A438)&gt;1,"problem",IF(COUNTIFS(adapt!J:J,"yes",adapt!A:A,A438)=0,"","ok"))</f>
        <v/>
      </c>
    </row>
    <row r="439" spans="1:21" ht="56">
      <c r="A439" s="26" t="str">
        <f t="shared" si="41"/>
        <v>BADD.R_i2</v>
      </c>
      <c r="B439" s="32" t="s">
        <v>1425</v>
      </c>
      <c r="C439" s="56" t="s">
        <v>2091</v>
      </c>
      <c r="D439" s="32" t="s">
        <v>2910</v>
      </c>
      <c r="E439" s="32"/>
      <c r="F439" s="32"/>
      <c r="G439" s="12" t="s">
        <v>558</v>
      </c>
      <c r="H439" s="32"/>
      <c r="I439" s="32"/>
      <c r="J439" s="32"/>
      <c r="K439" s="32"/>
      <c r="L439" s="32"/>
      <c r="M439" s="32">
        <v>2</v>
      </c>
      <c r="N439" s="32"/>
      <c r="O439" s="20" t="e">
        <f t="array" ref="O439">IF(ISBLANK(B439),"",INDEX(adapt!E$2:E$1000,MATCH(A439,IF(adapt!J$2:J$1000="yes",adapt!A$2:A$1000),0)))</f>
        <v>#N/A</v>
      </c>
      <c r="P439" s="20" t="e">
        <f t="array" ref="P439">IF(ISBLANK(B439),"",INDEX(adapt!F$2:F$1000,MATCH(A439,IF(adapt!J$2:J$1000="yes",adapt!A$2:A$1000),0)))</f>
        <v>#N/A</v>
      </c>
      <c r="Q439" s="30" t="str">
        <f t="shared" si="39"/>
        <v>no</v>
      </c>
      <c r="R439" s="30" t="str">
        <f t="shared" si="40"/>
        <v>no</v>
      </c>
      <c r="S439" s="29" t="str">
        <f t="shared" si="36"/>
        <v>Thinking back to the period of time before your child knew about [his/her] illness, how much would you have agreed or disagreed with these statements?</v>
      </c>
      <c r="T439" s="29" t="str">
        <f t="shared" si="37"/>
        <v>Muchifunga nezvemumashure, apo mwana wenyu ainge asati ava kuziva nezveurwere hwake, mungati maizobvumirana kana kusabvumirana zvakadii nemitsara inotevera?</v>
      </c>
      <c r="U439" s="31" t="str">
        <f>IF(COUNTIFS(adapt!J:J,"yes",adapt!A:A,A439)&gt;1,"problem",IF(COUNTIFS(adapt!J:J,"yes",adapt!A:A,A439)=0,"","ok"))</f>
        <v/>
      </c>
    </row>
    <row r="440" spans="1:21" ht="28">
      <c r="A440" s="26" t="str">
        <f t="shared" si="41"/>
        <v>BADD.R10</v>
      </c>
      <c r="B440" s="32" t="s">
        <v>1426</v>
      </c>
      <c r="C440" s="56" t="s">
        <v>2092</v>
      </c>
      <c r="D440" s="32" t="s">
        <v>2910</v>
      </c>
      <c r="E440" s="32" t="s">
        <v>870</v>
      </c>
      <c r="F440" s="32">
        <v>82</v>
      </c>
      <c r="G440" s="12">
        <v>10</v>
      </c>
      <c r="H440" s="32" t="s">
        <v>200</v>
      </c>
      <c r="I440" s="32" t="s">
        <v>1292</v>
      </c>
      <c r="J440" s="32" t="s">
        <v>557</v>
      </c>
      <c r="K440" s="32"/>
      <c r="L440" s="32" t="s">
        <v>766</v>
      </c>
      <c r="M440" s="32">
        <v>2</v>
      </c>
      <c r="N440" s="32"/>
      <c r="O440" s="20" t="e">
        <f t="array" ref="O440">IF(ISBLANK(B440),"",INDEX(adapt!E$2:E$1000,MATCH(A440,IF(adapt!J$2:J$1000="yes",adapt!A$2:A$1000),0)))</f>
        <v>#N/A</v>
      </c>
      <c r="P440" s="20" t="e">
        <f t="array" ref="P440">IF(ISBLANK(B440),"",INDEX(adapt!F$2:F$1000,MATCH(A440,IF(adapt!J$2:J$1000="yes",adapt!A$2:A$1000),0)))</f>
        <v>#N/A</v>
      </c>
      <c r="Q440" s="30" t="str">
        <f t="shared" si="39"/>
        <v>no</v>
      </c>
      <c r="R440" s="30" t="str">
        <f t="shared" si="40"/>
        <v>no</v>
      </c>
      <c r="S440" s="29" t="str">
        <f t="shared" si="36"/>
        <v>My child had at least one very close friend.</v>
      </c>
      <c r="T440" s="29" t="str">
        <f t="shared" si="37"/>
        <v>Mwana wangu aive neshamwari yepedyo imwe chete hayo.</v>
      </c>
      <c r="U440" s="31" t="str">
        <f>IF(COUNTIFS(adapt!J:J,"yes",adapt!A:A,A440)&gt;1,"problem",IF(COUNTIFS(adapt!J:J,"yes",adapt!A:A,A440)=0,"","ok"))</f>
        <v/>
      </c>
    </row>
    <row r="441" spans="1:21" ht="28">
      <c r="A441" s="26" t="str">
        <f t="shared" si="41"/>
        <v>BADD.R11</v>
      </c>
      <c r="B441" s="32" t="s">
        <v>1427</v>
      </c>
      <c r="C441" s="56" t="s">
        <v>2093</v>
      </c>
      <c r="D441" s="32" t="s">
        <v>2910</v>
      </c>
      <c r="E441" s="32" t="s">
        <v>868</v>
      </c>
      <c r="F441" s="32">
        <v>17</v>
      </c>
      <c r="G441" s="12">
        <v>11</v>
      </c>
      <c r="H441" s="32" t="s">
        <v>200</v>
      </c>
      <c r="I441" s="32" t="s">
        <v>1292</v>
      </c>
      <c r="J441" s="32" t="s">
        <v>557</v>
      </c>
      <c r="K441" s="32"/>
      <c r="L441" s="32"/>
      <c r="M441" s="32">
        <v>2</v>
      </c>
      <c r="N441" s="32"/>
      <c r="O441" s="20" t="e">
        <f t="array" ref="O441">IF(ISBLANK(B441),"",INDEX(adapt!E$2:E$1000,MATCH(A441,IF(adapt!J$2:J$1000="yes",adapt!A$2:A$1000),0)))</f>
        <v>#N/A</v>
      </c>
      <c r="P441" s="20" t="e">
        <f t="array" ref="P441">IF(ISBLANK(B441),"",INDEX(adapt!F$2:F$1000,MATCH(A441,IF(adapt!J$2:J$1000="yes",adapt!A$2:A$1000),0)))</f>
        <v>#N/A</v>
      </c>
      <c r="Q441" s="30" t="str">
        <f t="shared" si="39"/>
        <v>no</v>
      </c>
      <c r="R441" s="30" t="str">
        <f t="shared" si="40"/>
        <v>no</v>
      </c>
      <c r="S441" s="29" t="str">
        <f t="shared" si="36"/>
        <v>I thought that my child was too young to find out about [his/her] illness.</v>
      </c>
      <c r="T441" s="29" t="str">
        <f t="shared" si="37"/>
        <v>Ndaifunga kuti mwana wangu achiri mudiki zvakanyanya kuti azive nezveurwere hwake.</v>
      </c>
      <c r="U441" s="31" t="str">
        <f>IF(COUNTIFS(adapt!J:J,"yes",adapt!A:A,A441)&gt;1,"problem",IF(COUNTIFS(adapt!J:J,"yes",adapt!A:A,A441)=0,"","ok"))</f>
        <v/>
      </c>
    </row>
    <row r="442" spans="1:21" ht="42">
      <c r="A442" s="26" t="str">
        <f t="shared" si="41"/>
        <v>BADD.R12</v>
      </c>
      <c r="B442" s="32" t="s">
        <v>1428</v>
      </c>
      <c r="C442" s="56" t="s">
        <v>2094</v>
      </c>
      <c r="D442" s="32" t="s">
        <v>2910</v>
      </c>
      <c r="E442" s="32" t="s">
        <v>742</v>
      </c>
      <c r="F442" s="32">
        <v>1</v>
      </c>
      <c r="G442" s="12">
        <v>12</v>
      </c>
      <c r="H442" s="32" t="s">
        <v>200</v>
      </c>
      <c r="I442" s="32" t="s">
        <v>1292</v>
      </c>
      <c r="J442" s="32" t="s">
        <v>557</v>
      </c>
      <c r="K442" s="32"/>
      <c r="L442" s="32"/>
      <c r="M442" s="32">
        <v>2</v>
      </c>
      <c r="N442" s="32"/>
      <c r="O442" s="20" t="e">
        <f t="array" ref="O442">IF(ISBLANK(B442),"",INDEX(adapt!E$2:E$1000,MATCH(A442,IF(adapt!J$2:J$1000="yes",adapt!A$2:A$1000),0)))</f>
        <v>#N/A</v>
      </c>
      <c r="P442" s="20" t="e">
        <f t="array" ref="P442">IF(ISBLANK(B442),"",INDEX(adapt!F$2:F$1000,MATCH(A442,IF(adapt!J$2:J$1000="yes",adapt!A$2:A$1000),0)))</f>
        <v>#N/A</v>
      </c>
      <c r="Q442" s="30" t="str">
        <f t="shared" si="39"/>
        <v>no</v>
      </c>
      <c r="R442" s="30" t="str">
        <f t="shared" si="40"/>
        <v>no</v>
      </c>
      <c r="S442" s="29" t="str">
        <f t="shared" si="36"/>
        <v>I thought it would be best to keep sensitive issues like my child's illness a secret for as long as possible.</v>
      </c>
      <c r="T442" s="29" t="str">
        <f t="shared" si="37"/>
        <v>Ndaifunga kuti zviri nani kuchengeta nyaya dzinobata-bata dzakafanana neurwere hwemwana wangu dzakavanzika kwenguva yazvinokwanisika.</v>
      </c>
      <c r="U442" s="31" t="str">
        <f>IF(COUNTIFS(adapt!J:J,"yes",adapt!A:A,A442)&gt;1,"problem",IF(COUNTIFS(adapt!J:J,"yes",adapt!A:A,A442)=0,"","ok"))</f>
        <v/>
      </c>
    </row>
    <row r="443" spans="1:21" ht="42">
      <c r="A443" s="26" t="str">
        <f t="shared" si="41"/>
        <v>BADD.R13</v>
      </c>
      <c r="B443" s="32" t="s">
        <v>1429</v>
      </c>
      <c r="C443" s="56" t="s">
        <v>2095</v>
      </c>
      <c r="D443" s="32" t="s">
        <v>2910</v>
      </c>
      <c r="E443" s="32" t="s">
        <v>879</v>
      </c>
      <c r="F443" s="32">
        <v>14</v>
      </c>
      <c r="G443" s="12">
        <v>13</v>
      </c>
      <c r="H443" s="32" t="s">
        <v>200</v>
      </c>
      <c r="I443" s="32" t="s">
        <v>1292</v>
      </c>
      <c r="J443" s="32" t="s">
        <v>557</v>
      </c>
      <c r="K443" s="32"/>
      <c r="L443" s="32"/>
      <c r="M443" s="32">
        <v>2</v>
      </c>
      <c r="N443" s="32"/>
      <c r="O443" s="20" t="e">
        <f t="array" ref="O443">IF(ISBLANK(B443),"",INDEX(adapt!E$2:E$1000,MATCH(A443,IF(adapt!J$2:J$1000="yes",adapt!A$2:A$1000),0)))</f>
        <v>#N/A</v>
      </c>
      <c r="P443" s="20" t="e">
        <f t="array" ref="P443">IF(ISBLANK(B443),"",INDEX(adapt!F$2:F$1000,MATCH(A443,IF(adapt!J$2:J$1000="yes",adapt!A$2:A$1000),0)))</f>
        <v>#N/A</v>
      </c>
      <c r="Q443" s="30" t="str">
        <f t="shared" si="39"/>
        <v>no</v>
      </c>
      <c r="R443" s="30" t="str">
        <f t="shared" si="40"/>
        <v>no</v>
      </c>
      <c r="S443" s="29" t="str">
        <f t="shared" si="36"/>
        <v>I thought that there were important religious or cultural reasons for keeping my child's illness a secret from [him/her].</v>
      </c>
      <c r="T443" s="29" t="str">
        <f t="shared" si="37"/>
        <v>Ndaifunga kuti pane zvikonzero zviri maererano nezvitendero kana tsika dzedu zvinoita kuti ndivanzire mwana wangu urwere hwake.</v>
      </c>
      <c r="U443" s="31" t="str">
        <f>IF(COUNTIFS(adapt!J:J,"yes",adapt!A:A,A443)&gt;1,"problem",IF(COUNTIFS(adapt!J:J,"yes",adapt!A:A,A443)=0,"","ok"))</f>
        <v/>
      </c>
    </row>
    <row r="444" spans="1:21" ht="28">
      <c r="A444" s="26" t="str">
        <f t="shared" si="41"/>
        <v>BADD.R14</v>
      </c>
      <c r="B444" s="32" t="s">
        <v>1430</v>
      </c>
      <c r="C444" s="56" t="s">
        <v>2336</v>
      </c>
      <c r="D444" s="32" t="s">
        <v>2910</v>
      </c>
      <c r="E444" s="32" t="s">
        <v>879</v>
      </c>
      <c r="F444" s="32" t="s">
        <v>881</v>
      </c>
      <c r="G444" s="12">
        <v>14</v>
      </c>
      <c r="H444" s="32" t="s">
        <v>200</v>
      </c>
      <c r="I444" s="32" t="s">
        <v>1292</v>
      </c>
      <c r="J444" s="32" t="s">
        <v>557</v>
      </c>
      <c r="K444" s="32"/>
      <c r="L444" s="32"/>
      <c r="M444" s="32">
        <v>2</v>
      </c>
      <c r="N444" s="32"/>
      <c r="O444" s="20" t="e">
        <f t="array" ref="O444">IF(ISBLANK(B444),"",INDEX(adapt!E$2:E$1000,MATCH(A444,IF(adapt!J$2:J$1000="yes",adapt!A$2:A$1000),0)))</f>
        <v>#N/A</v>
      </c>
      <c r="P444" s="20" t="e">
        <f t="array" ref="P444">IF(ISBLANK(B444),"",INDEX(adapt!F$2:F$1000,MATCH(A444,IF(adapt!J$2:J$1000="yes",adapt!A$2:A$1000),0)))</f>
        <v>#N/A</v>
      </c>
      <c r="Q444" s="30" t="str">
        <f t="shared" si="39"/>
        <v>no</v>
      </c>
      <c r="R444" s="30" t="str">
        <f t="shared" si="40"/>
        <v>no</v>
      </c>
      <c r="S444" s="29" t="str">
        <f t="shared" si="36"/>
        <v>I thought that talking with a child about sex would encourage them to become sexually active.</v>
      </c>
      <c r="T444" s="29" t="str">
        <f t="shared" si="37"/>
        <v>Ndaifunga kuti utaura nyaya dzepabonde nevana kunovakurudzira kuti vaite zvepabonde.</v>
      </c>
      <c r="U444" s="31" t="str">
        <f>IF(COUNTIFS(adapt!J:J,"yes",adapt!A:A,A444)&gt;1,"problem",IF(COUNTIFS(adapt!J:J,"yes",adapt!A:A,A444)=0,"","ok"))</f>
        <v/>
      </c>
    </row>
    <row r="445" spans="1:21" ht="56">
      <c r="A445" s="26" t="str">
        <f t="shared" si="41"/>
        <v>BADD.R_i3</v>
      </c>
      <c r="B445" s="2" t="s">
        <v>1431</v>
      </c>
      <c r="C445" s="56" t="s">
        <v>2096</v>
      </c>
      <c r="D445" s="32" t="s">
        <v>2910</v>
      </c>
      <c r="E445" s="32"/>
      <c r="F445" s="32"/>
      <c r="G445" s="12" t="s">
        <v>560</v>
      </c>
      <c r="H445" s="32"/>
      <c r="I445" s="32"/>
      <c r="J445" s="32"/>
      <c r="K445" s="32"/>
      <c r="L445" s="32"/>
      <c r="M445" s="32">
        <v>2</v>
      </c>
      <c r="N445" s="32"/>
      <c r="O445" s="20" t="e">
        <f t="array" ref="O445">IF(ISBLANK(B445),"",INDEX(adapt!E$2:E$1000,MATCH(A445,IF(adapt!J$2:J$1000="yes",adapt!A$2:A$1000),0)))</f>
        <v>#N/A</v>
      </c>
      <c r="P445" s="20" t="e">
        <f t="array" ref="P445">IF(ISBLANK(B445),"",INDEX(adapt!F$2:F$1000,MATCH(A445,IF(adapt!J$2:J$1000="yes",adapt!A$2:A$1000),0)))</f>
        <v>#N/A</v>
      </c>
      <c r="Q445" s="30" t="str">
        <f t="shared" si="39"/>
        <v>no</v>
      </c>
      <c r="R445" s="30" t="str">
        <f t="shared" si="40"/>
        <v>no</v>
      </c>
      <c r="S445" s="29" t="str">
        <f t="shared" si="36"/>
        <v>Still thinking back to the period of time before your child knew about [his/her] illness, how much would you have agreed or disagreed with these statements?</v>
      </c>
      <c r="T445" s="29" t="str">
        <f t="shared" si="37"/>
        <v>Muchingofunga nezvemumashure, apo mwana wenyu ainge asati ava kuziva nezveurwere hwake, mungati maizobvumirana kana kusabvumirana zvakadii nemitsara inotevera?</v>
      </c>
      <c r="U445" s="31" t="str">
        <f>IF(COUNTIFS(adapt!J:J,"yes",adapt!A:A,A445)&gt;1,"problem",IF(COUNTIFS(adapt!J:J,"yes",adapt!A:A,A445)=0,"","ok"))</f>
        <v/>
      </c>
    </row>
    <row r="446" spans="1:21" ht="28">
      <c r="A446" s="26" t="str">
        <f t="shared" si="41"/>
        <v>BADD.R15</v>
      </c>
      <c r="B446" s="32" t="s">
        <v>1432</v>
      </c>
      <c r="C446" s="56" t="s">
        <v>2097</v>
      </c>
      <c r="D446" s="32" t="s">
        <v>2910</v>
      </c>
      <c r="E446" s="32" t="s">
        <v>883</v>
      </c>
      <c r="F446" s="32">
        <v>12</v>
      </c>
      <c r="G446" s="12">
        <v>15</v>
      </c>
      <c r="H446" s="32" t="s">
        <v>200</v>
      </c>
      <c r="I446" s="32" t="s">
        <v>1292</v>
      </c>
      <c r="J446" s="32" t="s">
        <v>557</v>
      </c>
      <c r="K446" s="32"/>
      <c r="L446" s="32" t="s">
        <v>766</v>
      </c>
      <c r="M446" s="32">
        <v>2</v>
      </c>
      <c r="N446" s="32"/>
      <c r="O446" s="20" t="e">
        <f t="array" ref="O446">IF(ISBLANK(B446),"",INDEX(adapt!E$2:E$1000,MATCH(A446,IF(adapt!J$2:J$1000="yes",adapt!A$2:A$1000),0)))</f>
        <v>#N/A</v>
      </c>
      <c r="P446" s="20" t="e">
        <f t="array" ref="P446">IF(ISBLANK(B446),"",INDEX(adapt!F$2:F$1000,MATCH(A446,IF(adapt!J$2:J$1000="yes",adapt!A$2:A$1000),0)))</f>
        <v>#N/A</v>
      </c>
      <c r="Q446" s="30" t="str">
        <f t="shared" si="39"/>
        <v>no</v>
      </c>
      <c r="R446" s="30" t="str">
        <f t="shared" si="40"/>
        <v>no</v>
      </c>
      <c r="S446" s="29" t="str">
        <f t="shared" si="36"/>
        <v>I thought that child had a right to know about [his/her] illness.</v>
      </c>
      <c r="T446" s="29" t="str">
        <f t="shared" si="37"/>
        <v>Ndaifunga kuti mwana wangu ane kodzero yekuziva nezveurwere hwake.</v>
      </c>
      <c r="U446" s="31" t="str">
        <f>IF(COUNTIFS(adapt!J:J,"yes",adapt!A:A,A446)&gt;1,"problem",IF(COUNTIFS(adapt!J:J,"yes",adapt!A:A,A446)=0,"","ok"))</f>
        <v/>
      </c>
    </row>
    <row r="447" spans="1:21" ht="28">
      <c r="A447" s="26" t="str">
        <f t="shared" si="41"/>
        <v>BADD.R16</v>
      </c>
      <c r="B447" s="32" t="s">
        <v>1433</v>
      </c>
      <c r="C447" s="56" t="s">
        <v>2098</v>
      </c>
      <c r="D447" s="32" t="s">
        <v>2910</v>
      </c>
      <c r="E447" s="32" t="s">
        <v>883</v>
      </c>
      <c r="F447" s="32">
        <v>13</v>
      </c>
      <c r="G447" s="12">
        <v>16</v>
      </c>
      <c r="H447" s="32" t="s">
        <v>200</v>
      </c>
      <c r="I447" s="32" t="s">
        <v>1292</v>
      </c>
      <c r="J447" s="32" t="s">
        <v>557</v>
      </c>
      <c r="K447" s="32"/>
      <c r="L447" s="32"/>
      <c r="M447" s="32">
        <v>2</v>
      </c>
      <c r="N447" s="32"/>
      <c r="O447" s="20" t="e">
        <f t="array" ref="O447">IF(ISBLANK(B447),"",INDEX(adapt!E$2:E$1000,MATCH(A447,IF(adapt!J$2:J$1000="yes",adapt!A$2:A$1000),0)))</f>
        <v>#N/A</v>
      </c>
      <c r="P447" s="20" t="e">
        <f t="array" ref="P447">IF(ISBLANK(B447),"",INDEX(adapt!F$2:F$1000,MATCH(A447,IF(adapt!J$2:J$1000="yes",adapt!A$2:A$1000),0)))</f>
        <v>#N/A</v>
      </c>
      <c r="Q447" s="30" t="str">
        <f t="shared" si="39"/>
        <v>no</v>
      </c>
      <c r="R447" s="30" t="str">
        <f t="shared" si="40"/>
        <v>no</v>
      </c>
      <c r="S447" s="29" t="str">
        <f t="shared" si="36"/>
        <v>I thought it was best to keep some things about [his/her] illness a secret from [him/her].</v>
      </c>
      <c r="T447" s="29" t="str">
        <f t="shared" si="37"/>
        <v>Ndaifunga kuti zvakanakisa kumuvanzira zvimwe zvinhu zviri maererano neurwere hwake.</v>
      </c>
      <c r="U447" s="31" t="str">
        <f>IF(COUNTIFS(adapt!J:J,"yes",adapt!A:A,A447)&gt;1,"problem",IF(COUNTIFS(adapt!J:J,"yes",adapt!A:A,A447)=0,"","ok"))</f>
        <v/>
      </c>
    </row>
    <row r="448" spans="1:21" ht="42">
      <c r="A448" s="26" t="str">
        <f t="shared" si="41"/>
        <v>BADD.R17</v>
      </c>
      <c r="B448" s="32" t="s">
        <v>1434</v>
      </c>
      <c r="C448" s="56" t="s">
        <v>2099</v>
      </c>
      <c r="D448" s="32" t="s">
        <v>2910</v>
      </c>
      <c r="E448" s="32" t="s">
        <v>886</v>
      </c>
      <c r="F448" s="32">
        <v>61</v>
      </c>
      <c r="G448" s="12">
        <v>17</v>
      </c>
      <c r="H448" s="32" t="s">
        <v>200</v>
      </c>
      <c r="I448" s="32" t="s">
        <v>1292</v>
      </c>
      <c r="J448" s="32" t="s">
        <v>557</v>
      </c>
      <c r="K448" s="32"/>
      <c r="L448" s="32"/>
      <c r="M448" s="32">
        <v>2</v>
      </c>
      <c r="N448" s="32"/>
      <c r="O448" s="20" t="e">
        <f t="array" ref="O448">IF(ISBLANK(B448),"",INDEX(adapt!E$2:E$1000,MATCH(A448,IF(adapt!J$2:J$1000="yes",adapt!A$2:A$1000),0)))</f>
        <v>#N/A</v>
      </c>
      <c r="P448" s="20" t="e">
        <f t="array" ref="P448">IF(ISBLANK(B448),"",INDEX(adapt!F$2:F$1000,MATCH(A448,IF(adapt!J$2:J$1000="yes",adapt!A$2:A$1000),0)))</f>
        <v>#N/A</v>
      </c>
      <c r="Q448" s="30" t="str">
        <f t="shared" si="39"/>
        <v>no</v>
      </c>
      <c r="R448" s="30" t="str">
        <f t="shared" si="40"/>
        <v>no</v>
      </c>
      <c r="S448" s="29" t="str">
        <f t="shared" si="36"/>
        <v>I sometimes thought that it was best to give [him/her] false information about [his/her] illness to protect [him/her] from the truth.</v>
      </c>
      <c r="T448" s="29" t="str">
        <f t="shared" si="37"/>
        <v>Dzimwe nguva ndaifunga kuti zvakanakisa kumupa ruzivo rwusiri rwechokwadi maererano neurwere hwake kuitira kumudzivirira kubva kuchokwadi.</v>
      </c>
      <c r="U448" s="31" t="str">
        <f>IF(COUNTIFS(adapt!J:J,"yes",adapt!A:A,A448)&gt;1,"problem",IF(COUNTIFS(adapt!J:J,"yes",adapt!A:A,A448)=0,"","ok"))</f>
        <v/>
      </c>
    </row>
    <row r="449" spans="1:21" ht="42">
      <c r="A449" s="26" t="str">
        <f t="shared" si="41"/>
        <v>BADD.R18</v>
      </c>
      <c r="B449" s="32" t="s">
        <v>1435</v>
      </c>
      <c r="C449" s="56" t="s">
        <v>2100</v>
      </c>
      <c r="D449" s="32" t="s">
        <v>2910</v>
      </c>
      <c r="E449" s="32" t="s">
        <v>883</v>
      </c>
      <c r="F449" s="32">
        <v>9</v>
      </c>
      <c r="G449" s="12">
        <v>18</v>
      </c>
      <c r="H449" s="32" t="s">
        <v>200</v>
      </c>
      <c r="I449" s="32" t="s">
        <v>1292</v>
      </c>
      <c r="J449" s="32" t="s">
        <v>557</v>
      </c>
      <c r="K449" s="32"/>
      <c r="L449" s="32"/>
      <c r="M449" s="32">
        <v>2</v>
      </c>
      <c r="N449" s="32"/>
      <c r="O449" s="20" t="e">
        <f t="array" ref="O449">IF(ISBLANK(B449),"",INDEX(adapt!E$2:E$1000,MATCH(A449,IF(adapt!J$2:J$1000="yes",adapt!A$2:A$1000),0)))</f>
        <v>#N/A</v>
      </c>
      <c r="P449" s="20" t="e">
        <f t="array" ref="P449">IF(ISBLANK(B449),"",INDEX(adapt!F$2:F$1000,MATCH(A449,IF(adapt!J$2:J$1000="yes",adapt!A$2:A$1000),0)))</f>
        <v>#N/A</v>
      </c>
      <c r="Q449" s="30" t="str">
        <f t="shared" si="39"/>
        <v>no</v>
      </c>
      <c r="R449" s="30" t="str">
        <f t="shared" si="40"/>
        <v>no</v>
      </c>
      <c r="S449" s="29" t="str">
        <f t="shared" si="36"/>
        <v>I thought that partial knowledge about [his/her] illness was enough to keep her taking medication to stay healthy.</v>
      </c>
      <c r="T449" s="29" t="str">
        <f t="shared" si="37"/>
        <v>Ndaifunga kuti kuva nerumwe rweruzivo maererano neurwere hwake kunobatsira kuti atore mushonga agove nehutano.</v>
      </c>
      <c r="U449" s="31" t="str">
        <f>IF(COUNTIFS(adapt!J:J,"yes",adapt!A:A,A449)&gt;1,"problem",IF(COUNTIFS(adapt!J:J,"yes",adapt!A:A,A449)=0,"","ok"))</f>
        <v/>
      </c>
    </row>
    <row r="450" spans="1:21" ht="56">
      <c r="A450" s="26" t="str">
        <f t="shared" si="41"/>
        <v>BADD.R19</v>
      </c>
      <c r="B450" s="32" t="s">
        <v>1436</v>
      </c>
      <c r="C450" s="56" t="s">
        <v>2101</v>
      </c>
      <c r="D450" s="32" t="s">
        <v>2910</v>
      </c>
      <c r="E450" s="32" t="s">
        <v>883</v>
      </c>
      <c r="F450" s="32">
        <v>45</v>
      </c>
      <c r="G450" s="12">
        <v>19</v>
      </c>
      <c r="H450" s="32" t="s">
        <v>200</v>
      </c>
      <c r="I450" s="32" t="s">
        <v>1292</v>
      </c>
      <c r="J450" s="32" t="s">
        <v>557</v>
      </c>
      <c r="K450" s="32"/>
      <c r="L450" s="32"/>
      <c r="M450" s="32">
        <v>2</v>
      </c>
      <c r="N450" s="32"/>
      <c r="O450" s="20" t="e">
        <f t="array" ref="O450">IF(ISBLANK(B450),"",INDEX(adapt!E$2:E$1000,MATCH(A450,IF(adapt!J$2:J$1000="yes",adapt!A$2:A$1000),0)))</f>
        <v>#N/A</v>
      </c>
      <c r="P450" s="20" t="e">
        <f t="array" ref="P450">IF(ISBLANK(B450),"",INDEX(adapt!F$2:F$1000,MATCH(A450,IF(adapt!J$2:J$1000="yes",adapt!A$2:A$1000),0)))</f>
        <v>#N/A</v>
      </c>
      <c r="Q450" s="30" t="str">
        <f t="shared" si="39"/>
        <v>no</v>
      </c>
      <c r="R450" s="30" t="str">
        <f t="shared" si="40"/>
        <v>no</v>
      </c>
      <c r="S450" s="29" t="str">
        <f t="shared" ref="S450:S513" si="43">IF(Q450="no",B450,O450)</f>
        <v>I thought that caregivers like me should not be the one to tell the child about [his/her] illness. That should be left to doctors and nurses.</v>
      </c>
      <c r="T450" s="29" t="str">
        <f t="shared" ref="T450:T513" si="44">IF(R450="no",C450,P450)</f>
        <v>Ndaifunga kuti vachengeti vevana vakafanana neni havasirivo vanofanira kuudza mwana nezveurwere hwake. Izvi zvinofanira kusiyirwa kunanachiremba nevakoti.</v>
      </c>
      <c r="U450" s="31" t="str">
        <f>IF(COUNTIFS(adapt!J:J,"yes",adapt!A:A,A450)&gt;1,"problem",IF(COUNTIFS(adapt!J:J,"yes",adapt!A:A,A450)=0,"","ok"))</f>
        <v/>
      </c>
    </row>
    <row r="451" spans="1:21" ht="28">
      <c r="A451" s="26" t="str">
        <f t="shared" si="41"/>
        <v>BADD.R20</v>
      </c>
      <c r="B451" s="32" t="s">
        <v>1437</v>
      </c>
      <c r="C451" s="56" t="s">
        <v>2102</v>
      </c>
      <c r="D451" s="32" t="s">
        <v>2910</v>
      </c>
      <c r="E451" s="32" t="s">
        <v>868</v>
      </c>
      <c r="F451" s="32">
        <v>18</v>
      </c>
      <c r="G451" s="12">
        <v>20</v>
      </c>
      <c r="H451" s="32" t="s">
        <v>200</v>
      </c>
      <c r="I451" s="32" t="s">
        <v>1292</v>
      </c>
      <c r="J451" s="32" t="s">
        <v>557</v>
      </c>
      <c r="K451" s="32"/>
      <c r="L451" s="32" t="s">
        <v>766</v>
      </c>
      <c r="M451" s="32">
        <v>2</v>
      </c>
      <c r="N451" s="32"/>
      <c r="O451" s="20" t="e">
        <f t="array" ref="O451">IF(ISBLANK(B451),"",INDEX(adapt!E$2:E$1000,MATCH(A451,IF(adapt!J$2:J$1000="yes",adapt!A$2:A$1000),0)))</f>
        <v>#N/A</v>
      </c>
      <c r="P451" s="20" t="e">
        <f t="array" ref="P451">IF(ISBLANK(B451),"",INDEX(adapt!F$2:F$1000,MATCH(A451,IF(adapt!J$2:J$1000="yes",adapt!A$2:A$1000),0)))</f>
        <v>#N/A</v>
      </c>
      <c r="Q451" s="30" t="str">
        <f t="shared" ref="Q451:Q514" si="45">IF($A451="","",IF(ISNA(O451),"no",IF(OR(O451=0,O451=""),"no","yes")))</f>
        <v>no</v>
      </c>
      <c r="R451" s="30" t="str">
        <f t="shared" ref="R451:R514" si="46">IF($A451="","",IF(ISNA(P451),"no",IF(P451=0,"no","yes")))</f>
        <v>no</v>
      </c>
      <c r="S451" s="29" t="str">
        <f t="shared" si="43"/>
        <v>I thought that my child knew enough about HIV to understand [his/her] diagnosis.</v>
      </c>
      <c r="T451" s="29" t="str">
        <f t="shared" si="44"/>
        <v>Ndaifunga kuti mwana wangu anoziva zvakakwana maererano neHIV kuti anzwisise kuti anorwara nei.</v>
      </c>
      <c r="U451" s="31" t="str">
        <f>IF(COUNTIFS(adapt!J:J,"yes",adapt!A:A,A451)&gt;1,"problem",IF(COUNTIFS(adapt!J:J,"yes",adapt!A:A,A451)=0,"","ok"))</f>
        <v/>
      </c>
    </row>
    <row r="452" spans="1:21" ht="42">
      <c r="A452" s="26" t="str">
        <f t="shared" si="41"/>
        <v>BADD.R21</v>
      </c>
      <c r="B452" s="32" t="s">
        <v>1438</v>
      </c>
      <c r="C452" s="56" t="s">
        <v>2103</v>
      </c>
      <c r="D452" s="32" t="s">
        <v>2910</v>
      </c>
      <c r="E452" s="32" t="s">
        <v>891</v>
      </c>
      <c r="F452" s="32">
        <v>17</v>
      </c>
      <c r="G452" s="12">
        <v>21</v>
      </c>
      <c r="H452" s="32" t="s">
        <v>200</v>
      </c>
      <c r="I452" s="32" t="s">
        <v>1292</v>
      </c>
      <c r="J452" s="32" t="s">
        <v>557</v>
      </c>
      <c r="K452" s="32"/>
      <c r="L452" s="32" t="s">
        <v>766</v>
      </c>
      <c r="M452" s="32">
        <v>2</v>
      </c>
      <c r="N452" s="32"/>
      <c r="O452" s="20" t="e">
        <f t="array" ref="O452">IF(ISBLANK(B452),"",INDEX(adapt!E$2:E$1000,MATCH(A452,IF(adapt!J$2:J$1000="yes",adapt!A$2:A$1000),0)))</f>
        <v>#N/A</v>
      </c>
      <c r="P452" s="20" t="e">
        <f t="array" ref="P452">IF(ISBLANK(B452),"",INDEX(adapt!F$2:F$1000,MATCH(A452,IF(adapt!J$2:J$1000="yes",adapt!A$2:A$1000),0)))</f>
        <v>#N/A</v>
      </c>
      <c r="Q452" s="30" t="str">
        <f t="shared" si="45"/>
        <v>no</v>
      </c>
      <c r="R452" s="30" t="str">
        <f t="shared" si="46"/>
        <v>no</v>
      </c>
      <c r="S452" s="29" t="str">
        <f t="shared" si="43"/>
        <v>I thought that my child was responsible and mature enough to be told about [his/her] diagnosis.</v>
      </c>
      <c r="T452" s="29" t="str">
        <f t="shared" si="44"/>
        <v>Ndaifunga kuti mwana wangu ainge ava kuziva zvaanoita nekunzwisisa zvekuti ainge ava kuudzika kuti anorwara nei.</v>
      </c>
      <c r="U452" s="31" t="str">
        <f>IF(COUNTIFS(adapt!J:J,"yes",adapt!A:A,A452)&gt;1,"problem",IF(COUNTIFS(adapt!J:J,"yes",adapt!A:A,A452)=0,"","ok"))</f>
        <v/>
      </c>
    </row>
    <row r="453" spans="1:21" ht="42">
      <c r="A453" s="26" t="str">
        <f t="shared" si="41"/>
        <v>BADD.R22</v>
      </c>
      <c r="B453" s="32" t="s">
        <v>1439</v>
      </c>
      <c r="C453" s="56" t="s">
        <v>2104</v>
      </c>
      <c r="D453" s="32" t="s">
        <v>2910</v>
      </c>
      <c r="E453" s="32" t="s">
        <v>893</v>
      </c>
      <c r="F453" s="32">
        <v>36</v>
      </c>
      <c r="G453" s="12">
        <v>22</v>
      </c>
      <c r="H453" s="32" t="s">
        <v>200</v>
      </c>
      <c r="I453" s="32" t="s">
        <v>1292</v>
      </c>
      <c r="J453" s="32" t="s">
        <v>557</v>
      </c>
      <c r="K453" s="32"/>
      <c r="L453" s="32" t="s">
        <v>766</v>
      </c>
      <c r="M453" s="32">
        <v>2</v>
      </c>
      <c r="N453" s="32"/>
      <c r="O453" s="20" t="e">
        <f t="array" ref="O453">IF(ISBLANK(B453),"",INDEX(adapt!E$2:E$1000,MATCH(A453,IF(adapt!J$2:J$1000="yes",adapt!A$2:A$1000),0)))</f>
        <v>#N/A</v>
      </c>
      <c r="P453" s="20" t="e">
        <f t="array" ref="P453">IF(ISBLANK(B453),"",INDEX(adapt!F$2:F$1000,MATCH(A453,IF(adapt!J$2:J$1000="yes",adapt!A$2:A$1000),0)))</f>
        <v>#N/A</v>
      </c>
      <c r="Q453" s="30" t="str">
        <f t="shared" si="45"/>
        <v>no</v>
      </c>
      <c r="R453" s="30" t="str">
        <f t="shared" si="46"/>
        <v>no</v>
      </c>
      <c r="S453" s="29" t="str">
        <f t="shared" si="43"/>
        <v>I thought that my child could keep [his/her] illness a secret if asked.</v>
      </c>
      <c r="T453" s="29" t="str">
        <f t="shared" si="44"/>
        <v>Ndaifunga kuti mwana wangu angakwanise kuchengetedza zveurwere hwake pasina mumwe waanoudza kana akaudzwa saizvozvo.</v>
      </c>
      <c r="U453" s="31" t="str">
        <f>IF(COUNTIFS(adapt!J:J,"yes",adapt!A:A,A453)&gt;1,"problem",IF(COUNTIFS(adapt!J:J,"yes",adapt!A:A,A453)=0,"","ok"))</f>
        <v/>
      </c>
    </row>
    <row r="454" spans="1:21" ht="28">
      <c r="A454" s="26" t="str">
        <f t="shared" si="41"/>
        <v>BADD.R23</v>
      </c>
      <c r="B454" s="32" t="s">
        <v>1440</v>
      </c>
      <c r="C454" s="56" t="s">
        <v>2105</v>
      </c>
      <c r="D454" s="32" t="s">
        <v>2910</v>
      </c>
      <c r="E454" s="32" t="s">
        <v>686</v>
      </c>
      <c r="F454" s="32">
        <v>17</v>
      </c>
      <c r="G454" s="12">
        <v>23</v>
      </c>
      <c r="H454" s="32" t="s">
        <v>200</v>
      </c>
      <c r="I454" s="32" t="s">
        <v>1292</v>
      </c>
      <c r="J454" s="32" t="s">
        <v>557</v>
      </c>
      <c r="K454" s="32"/>
      <c r="L454" s="32" t="s">
        <v>766</v>
      </c>
      <c r="M454" s="32">
        <v>2</v>
      </c>
      <c r="N454" s="32"/>
      <c r="O454" s="20" t="e">
        <f t="array" ref="O454">IF(ISBLANK(B454),"",INDEX(adapt!E$2:E$1000,MATCH(A454,IF(adapt!J$2:J$1000="yes",adapt!A$2:A$1000),0)))</f>
        <v>#N/A</v>
      </c>
      <c r="P454" s="20" t="e">
        <f t="array" ref="P454">IF(ISBLANK(B454),"",INDEX(adapt!F$2:F$1000,MATCH(A454,IF(adapt!J$2:J$1000="yes",adapt!A$2:A$1000),0)))</f>
        <v>#N/A</v>
      </c>
      <c r="Q454" s="30" t="str">
        <f t="shared" si="45"/>
        <v>no</v>
      </c>
      <c r="R454" s="30" t="str">
        <f t="shared" si="46"/>
        <v>no</v>
      </c>
      <c r="S454" s="29" t="str">
        <f t="shared" si="43"/>
        <v>I thought that my child was old enough to learn about [his/her] illness.</v>
      </c>
      <c r="T454" s="29" t="str">
        <f t="shared" si="44"/>
        <v>Ndaifunga kuti mwana wangu anyatsokura zvekuti ava kukwanisa kuziva nezveurwere hwake.</v>
      </c>
      <c r="U454" s="31" t="str">
        <f>IF(COUNTIFS(adapt!J:J,"yes",adapt!A:A,A454)&gt;1,"problem",IF(COUNTIFS(adapt!J:J,"yes",adapt!A:A,A454)=0,"","ok"))</f>
        <v/>
      </c>
    </row>
    <row r="455" spans="1:21" ht="42">
      <c r="A455" s="26" t="str">
        <f t="shared" si="41"/>
        <v>BADD.R24</v>
      </c>
      <c r="B455" s="32" t="s">
        <v>1441</v>
      </c>
      <c r="C455" s="56" t="s">
        <v>2106</v>
      </c>
      <c r="D455" s="32" t="s">
        <v>2910</v>
      </c>
      <c r="E455" s="32" t="s">
        <v>896</v>
      </c>
      <c r="F455" s="32">
        <v>32</v>
      </c>
      <c r="G455" s="12">
        <v>24</v>
      </c>
      <c r="H455" s="32" t="s">
        <v>200</v>
      </c>
      <c r="I455" s="32" t="s">
        <v>1292</v>
      </c>
      <c r="J455" s="32" t="s">
        <v>557</v>
      </c>
      <c r="K455" s="32"/>
      <c r="L455" s="32" t="s">
        <v>766</v>
      </c>
      <c r="M455" s="32">
        <v>2</v>
      </c>
      <c r="N455" s="32"/>
      <c r="O455" s="20" t="e">
        <f t="array" ref="O455">IF(ISBLANK(B455),"",INDEX(adapt!E$2:E$1000,MATCH(A455,IF(adapt!J$2:J$1000="yes",adapt!A$2:A$1000),0)))</f>
        <v>#N/A</v>
      </c>
      <c r="P455" s="20" t="e">
        <f t="array" ref="P455">IF(ISBLANK(B455),"",INDEX(adapt!F$2:F$1000,MATCH(A455,IF(adapt!J$2:J$1000="yes",adapt!A$2:A$1000),0)))</f>
        <v>#N/A</v>
      </c>
      <c r="Q455" s="30" t="str">
        <f t="shared" si="45"/>
        <v>no</v>
      </c>
      <c r="R455" s="30" t="str">
        <f t="shared" si="46"/>
        <v>no</v>
      </c>
      <c r="S455" s="29" t="str">
        <f t="shared" si="43"/>
        <v>I thought that my child was strong enough emotionally to handle learning about [his/her] illness.</v>
      </c>
      <c r="T455" s="29" t="str">
        <f t="shared" si="44"/>
        <v>Ndaifunga kuti mwana wangu anyatsosimba mupfungwa zvekukwanisa kuziva zvekuita kana akaziva nezveurwere hwake.</v>
      </c>
      <c r="U455" s="31" t="str">
        <f>IF(COUNTIFS(adapt!J:J,"yes",adapt!A:A,A455)&gt;1,"problem",IF(COUNTIFS(adapt!J:J,"yes",adapt!A:A,A455)=0,"","ok"))</f>
        <v/>
      </c>
    </row>
    <row r="456" spans="1:21" ht="42">
      <c r="A456" s="26" t="str">
        <f t="shared" si="41"/>
        <v>BADD.R25</v>
      </c>
      <c r="B456" s="32" t="s">
        <v>1442</v>
      </c>
      <c r="C456" s="56" t="s">
        <v>2107</v>
      </c>
      <c r="D456" s="32" t="s">
        <v>2910</v>
      </c>
      <c r="E456" s="32" t="s">
        <v>898</v>
      </c>
      <c r="F456" s="32">
        <v>54</v>
      </c>
      <c r="G456" s="12">
        <v>25</v>
      </c>
      <c r="H456" s="32" t="s">
        <v>200</v>
      </c>
      <c r="I456" s="32" t="s">
        <v>1292</v>
      </c>
      <c r="J456" s="32" t="s">
        <v>557</v>
      </c>
      <c r="K456" s="32"/>
      <c r="L456" s="32" t="s">
        <v>766</v>
      </c>
      <c r="M456" s="32">
        <v>2</v>
      </c>
      <c r="N456" s="32"/>
      <c r="O456" s="20" t="e">
        <f t="array" ref="O456">IF(ISBLANK(B456),"",INDEX(adapt!E$2:E$1000,MATCH(A456,IF(adapt!J$2:J$1000="yes",adapt!A$2:A$1000),0)))</f>
        <v>#N/A</v>
      </c>
      <c r="P456" s="20" t="e">
        <f t="array" ref="P456">IF(ISBLANK(B456),"",INDEX(adapt!F$2:F$1000,MATCH(A456,IF(adapt!J$2:J$1000="yes",adapt!A$2:A$1000),0)))</f>
        <v>#N/A</v>
      </c>
      <c r="Q456" s="30" t="str">
        <f t="shared" si="45"/>
        <v>no</v>
      </c>
      <c r="R456" s="30" t="str">
        <f t="shared" si="46"/>
        <v>no</v>
      </c>
      <c r="S456" s="29" t="str">
        <f t="shared" si="43"/>
        <v>I thought that telling my child about [his/her] illness would be a process that unfolds over time.</v>
      </c>
      <c r="T456" s="29" t="str">
        <f t="shared" si="44"/>
        <v>Ndaifunga kuti kuudza mwana wangu nezveurwere hwake chiitiko chaizoitika zvishoma nezvishoma kwenguva yakareba.</v>
      </c>
      <c r="U456" s="31" t="str">
        <f>IF(COUNTIFS(adapt!J:J,"yes",adapt!A:A,A456)&gt;1,"problem",IF(COUNTIFS(adapt!J:J,"yes",adapt!A:A,A456)=0,"","ok"))</f>
        <v/>
      </c>
    </row>
    <row r="457" spans="1:21" ht="42">
      <c r="A457" s="26" t="str">
        <f t="shared" si="41"/>
        <v>BADD.R26</v>
      </c>
      <c r="B457" s="32" t="s">
        <v>1443</v>
      </c>
      <c r="C457" s="56" t="s">
        <v>2108</v>
      </c>
      <c r="D457" s="32" t="s">
        <v>2910</v>
      </c>
      <c r="E457" s="32" t="s">
        <v>872</v>
      </c>
      <c r="F457" s="32">
        <v>31</v>
      </c>
      <c r="G457" s="12">
        <v>26</v>
      </c>
      <c r="H457" s="32" t="s">
        <v>200</v>
      </c>
      <c r="I457" s="32" t="s">
        <v>1292</v>
      </c>
      <c r="J457" s="32" t="s">
        <v>557</v>
      </c>
      <c r="K457" s="32"/>
      <c r="L457" s="32" t="s">
        <v>766</v>
      </c>
      <c r="M457" s="32">
        <v>2</v>
      </c>
      <c r="N457" s="32"/>
      <c r="O457" s="20" t="e">
        <f t="array" ref="O457">IF(ISBLANK(B457),"",INDEX(adapt!E$2:E$1000,MATCH(A457,IF(adapt!J$2:J$1000="yes",adapt!A$2:A$1000),0)))</f>
        <v>#N/A</v>
      </c>
      <c r="P457" s="20" t="e">
        <f t="array" ref="P457">IF(ISBLANK(B457),"",INDEX(adapt!F$2:F$1000,MATCH(A457,IF(adapt!J$2:J$1000="yes",adapt!A$2:A$1000),0)))</f>
        <v>#N/A</v>
      </c>
      <c r="Q457" s="30" t="str">
        <f t="shared" si="45"/>
        <v>no</v>
      </c>
      <c r="R457" s="30" t="str">
        <f t="shared" si="46"/>
        <v>no</v>
      </c>
      <c r="S457" s="29" t="str">
        <f t="shared" si="43"/>
        <v>My child's other caregiver and I felt the same way about telling our child about [his/her] illness.</v>
      </c>
      <c r="T457" s="29" t="str">
        <f t="shared" si="44"/>
        <v>Ini nemumwe muchengeti wemwana wangu taifunga zvimwe chete maererano nekuudza mwana wedu nezveurwere hwake.</v>
      </c>
      <c r="U457" s="31" t="str">
        <f>IF(COUNTIFS(adapt!J:J,"yes",adapt!A:A,A457)&gt;1,"problem",IF(COUNTIFS(adapt!J:J,"yes",adapt!A:A,A457)=0,"","ok"))</f>
        <v/>
      </c>
    </row>
    <row r="458" spans="1:21" ht="14">
      <c r="A458" s="26" t="str">
        <f t="shared" si="41"/>
        <v>SQQ_i1</v>
      </c>
      <c r="B458" s="32" t="s">
        <v>1596</v>
      </c>
      <c r="C458" s="32" t="s">
        <v>2471</v>
      </c>
      <c r="D458" s="32" t="s">
        <v>1593</v>
      </c>
      <c r="E458" s="32"/>
      <c r="F458" s="32"/>
      <c r="G458" s="12" t="s">
        <v>556</v>
      </c>
      <c r="H458" s="32"/>
      <c r="I458" s="32"/>
      <c r="J458" s="32"/>
      <c r="K458" s="32"/>
      <c r="L458" s="32"/>
      <c r="M458" s="32"/>
      <c r="N458" s="32"/>
      <c r="O458" s="20" t="e">
        <f t="array" ref="O458">IF(ISBLANK(B458),"",INDEX(adapt!E$2:E$1000,MATCH(A458,IF(adapt!J$2:J$1000="yes",adapt!A$2:A$1000),0)))</f>
        <v>#N/A</v>
      </c>
      <c r="P458" s="20" t="e">
        <f t="array" ref="P458">IF(ISBLANK(B458),"",INDEX(adapt!F$2:F$1000,MATCH(A458,IF(adapt!J$2:J$1000="yes",adapt!A$2:A$1000),0)))</f>
        <v>#N/A</v>
      </c>
      <c r="Q458" s="30" t="str">
        <f t="shared" si="45"/>
        <v>no</v>
      </c>
      <c r="R458" s="30" t="str">
        <f t="shared" si="46"/>
        <v>no</v>
      </c>
      <c r="S458" s="29" t="str">
        <f t="shared" si="43"/>
        <v>During the course of the past week…</v>
      </c>
      <c r="T458" s="29" t="str">
        <f t="shared" si="44"/>
        <v>Muvhiki rapfuura…</v>
      </c>
      <c r="U458" s="31" t="str">
        <f>IF(COUNTIFS(adapt!J:J,"yes",adapt!A:A,A458)&gt;1,"problem",IF(COUNTIFS(adapt!J:J,"yes",adapt!A:A,A458)=0,"","ok"))</f>
        <v/>
      </c>
    </row>
    <row r="459" spans="1:21" ht="28">
      <c r="A459" s="26" t="str">
        <f t="shared" si="41"/>
        <v>SQQ1</v>
      </c>
      <c r="B459" s="32" t="s">
        <v>1595</v>
      </c>
      <c r="C459" s="32" t="s">
        <v>2132</v>
      </c>
      <c r="D459" s="32" t="s">
        <v>1593</v>
      </c>
      <c r="E459" s="32" t="s">
        <v>836</v>
      </c>
      <c r="F459" s="32">
        <v>85</v>
      </c>
      <c r="G459" s="12">
        <v>1</v>
      </c>
      <c r="H459" s="32" t="s">
        <v>204</v>
      </c>
      <c r="I459" s="32" t="s">
        <v>557</v>
      </c>
      <c r="J459" s="32" t="s">
        <v>557</v>
      </c>
      <c r="K459" s="32"/>
      <c r="L459" s="32"/>
      <c r="M459" s="32">
        <v>2</v>
      </c>
      <c r="N459" s="32"/>
      <c r="O459" s="20" t="e">
        <f t="array" ref="O459">IF(ISBLANK(B459),"",INDEX(adapt!E$2:E$1000,MATCH(A459,IF(adapt!J$2:J$1000="yes",adapt!A$2:A$1000),0)))</f>
        <v>#N/A</v>
      </c>
      <c r="P459" s="20" t="e">
        <f t="array" ref="P459">IF(ISBLANK(B459),"",INDEX(adapt!F$2:F$1000,MATCH(A459,IF(adapt!J$2:J$1000="yes",adapt!A$2:A$1000),0)))</f>
        <v>#N/A</v>
      </c>
      <c r="Q459" s="30" t="str">
        <f t="shared" si="45"/>
        <v>no</v>
      </c>
      <c r="R459" s="30" t="str">
        <f t="shared" si="46"/>
        <v>no</v>
      </c>
      <c r="S459" s="29" t="str">
        <f t="shared" si="43"/>
        <v>Did you have times in which you were thinking deeply or thinking about many things?</v>
      </c>
      <c r="T459" s="29" t="str">
        <f t="shared" si="44"/>
        <v>Pane pamaimboona muchinyanya kufungisisa kana kufunga zvakawanda here?</v>
      </c>
      <c r="U459" s="31" t="str">
        <f>IF(COUNTIFS(adapt!J:J,"yes",adapt!A:A,A459)&gt;1,"problem",IF(COUNTIFS(adapt!J:J,"yes",adapt!A:A,A459)=0,"","ok"))</f>
        <v/>
      </c>
    </row>
    <row r="460" spans="1:21" ht="28">
      <c r="A460" s="26" t="str">
        <f t="shared" si="41"/>
        <v>SQQ2</v>
      </c>
      <c r="B460" s="32" t="s">
        <v>1597</v>
      </c>
      <c r="C460" s="32" t="s">
        <v>2133</v>
      </c>
      <c r="D460" s="32" t="s">
        <v>1593</v>
      </c>
      <c r="E460" s="32" t="s">
        <v>836</v>
      </c>
      <c r="F460" s="32">
        <v>85</v>
      </c>
      <c r="G460" s="12">
        <v>2</v>
      </c>
      <c r="H460" s="32" t="s">
        <v>204</v>
      </c>
      <c r="I460" s="32" t="s">
        <v>557</v>
      </c>
      <c r="J460" s="32" t="s">
        <v>557</v>
      </c>
      <c r="K460" s="32"/>
      <c r="L460" s="32"/>
      <c r="M460" s="32">
        <v>2</v>
      </c>
      <c r="N460" s="32"/>
      <c r="O460" s="20" t="e">
        <f t="array" ref="O460">IF(ISBLANK(B460),"",INDEX(adapt!E$2:E$1000,MATCH(A460,IF(adapt!J$2:J$1000="yes",adapt!A$2:A$1000),0)))</f>
        <v>#N/A</v>
      </c>
      <c r="P460" s="20" t="e">
        <f t="array" ref="P460">IF(ISBLANK(B460),"",INDEX(adapt!F$2:F$1000,MATCH(A460,IF(adapt!J$2:J$1000="yes",adapt!A$2:A$1000),0)))</f>
        <v>#N/A</v>
      </c>
      <c r="Q460" s="30" t="str">
        <f t="shared" si="45"/>
        <v>no</v>
      </c>
      <c r="R460" s="30" t="str">
        <f t="shared" si="46"/>
        <v>no</v>
      </c>
      <c r="S460" s="29" t="str">
        <f t="shared" si="43"/>
        <v>Did you find yourself sometimes failing to concentrate?</v>
      </c>
      <c r="T460" s="29" t="str">
        <f t="shared" si="44"/>
        <v>Pane pamaimboona kuisa pfungwa dzenyu pamwechete here?</v>
      </c>
      <c r="U460" s="31" t="str">
        <f>IF(COUNTIFS(adapt!J:J,"yes",adapt!A:A,A460)&gt;1,"problem",IF(COUNTIFS(adapt!J:J,"yes",adapt!A:A,A460)=0,"","ok"))</f>
        <v/>
      </c>
    </row>
    <row r="461" spans="1:21" ht="28">
      <c r="A461" s="26" t="str">
        <f t="shared" ref="A461:A524" si="47">CONCATENATE(D461,G461)</f>
        <v>SQQ3</v>
      </c>
      <c r="B461" s="32" t="s">
        <v>1598</v>
      </c>
      <c r="C461" s="32" t="s">
        <v>2134</v>
      </c>
      <c r="D461" s="32" t="s">
        <v>1593</v>
      </c>
      <c r="E461" s="32" t="s">
        <v>836</v>
      </c>
      <c r="F461" s="32">
        <v>85</v>
      </c>
      <c r="G461" s="12">
        <v>3</v>
      </c>
      <c r="H461" s="32" t="s">
        <v>204</v>
      </c>
      <c r="I461" s="32" t="s">
        <v>557</v>
      </c>
      <c r="J461" s="32" t="s">
        <v>557</v>
      </c>
      <c r="K461" s="32"/>
      <c r="L461" s="32"/>
      <c r="M461" s="32">
        <v>2</v>
      </c>
      <c r="N461" s="32"/>
      <c r="O461" s="20" t="e">
        <f t="array" ref="O461">IF(ISBLANK(B461),"",INDEX(adapt!E$2:E$1000,MATCH(A461,IF(adapt!J$2:J$1000="yes",adapt!A$2:A$1000),0)))</f>
        <v>#N/A</v>
      </c>
      <c r="P461" s="20" t="e">
        <f t="array" ref="P461">IF(ISBLANK(B461),"",INDEX(adapt!F$2:F$1000,MATCH(A461,IF(adapt!J$2:J$1000="yes",adapt!A$2:A$1000),0)))</f>
        <v>#N/A</v>
      </c>
      <c r="Q461" s="30" t="str">
        <f t="shared" si="45"/>
        <v>no</v>
      </c>
      <c r="R461" s="30" t="str">
        <f t="shared" si="46"/>
        <v>no</v>
      </c>
      <c r="S461" s="29" t="str">
        <f t="shared" si="43"/>
        <v>Did you lose your temper or get annoyed over trivial matters?</v>
      </c>
      <c r="T461" s="29" t="str">
        <f t="shared" si="44"/>
        <v>Maimboshatirwa kana juita hasha zvenhando here?</v>
      </c>
      <c r="U461" s="31" t="str">
        <f>IF(COUNTIFS(adapt!J:J,"yes",adapt!A:A,A461)&gt;1,"problem",IF(COUNTIFS(adapt!J:J,"yes",adapt!A:A,A461)=0,"","ok"))</f>
        <v/>
      </c>
    </row>
    <row r="462" spans="1:21" ht="28">
      <c r="A462" s="26" t="str">
        <f t="shared" si="47"/>
        <v>SQQ4</v>
      </c>
      <c r="B462" s="32" t="s">
        <v>1599</v>
      </c>
      <c r="C462" s="32" t="s">
        <v>2135</v>
      </c>
      <c r="D462" s="32" t="s">
        <v>1593</v>
      </c>
      <c r="E462" s="32" t="s">
        <v>836</v>
      </c>
      <c r="F462" s="32">
        <v>85</v>
      </c>
      <c r="G462" s="12">
        <v>4</v>
      </c>
      <c r="H462" s="32" t="s">
        <v>204</v>
      </c>
      <c r="I462" s="32" t="s">
        <v>557</v>
      </c>
      <c r="J462" s="32" t="s">
        <v>557</v>
      </c>
      <c r="K462" s="32"/>
      <c r="L462" s="32"/>
      <c r="M462" s="32">
        <v>2</v>
      </c>
      <c r="N462" s="32"/>
      <c r="O462" s="20" t="e">
        <f t="array" ref="O462">IF(ISBLANK(B462),"",INDEX(adapt!E$2:E$1000,MATCH(A462,IF(adapt!J$2:J$1000="yes",adapt!A$2:A$1000),0)))</f>
        <v>#N/A</v>
      </c>
      <c r="P462" s="20" t="e">
        <f t="array" ref="P462">IF(ISBLANK(B462),"",INDEX(adapt!F$2:F$1000,MATCH(A462,IF(adapt!J$2:J$1000="yes",adapt!A$2:A$1000),0)))</f>
        <v>#N/A</v>
      </c>
      <c r="Q462" s="30" t="str">
        <f t="shared" si="45"/>
        <v>no</v>
      </c>
      <c r="R462" s="30" t="str">
        <f t="shared" si="46"/>
        <v>no</v>
      </c>
      <c r="S462" s="29" t="str">
        <f t="shared" si="43"/>
        <v>Did you have nightmares or bad dreams?</v>
      </c>
      <c r="T462" s="29" t="str">
        <f t="shared" si="44"/>
        <v>Maimborota hope dzinotyisa kana dzisina kunaka here?</v>
      </c>
      <c r="U462" s="31" t="str">
        <f>IF(COUNTIFS(adapt!J:J,"yes",adapt!A:A,A462)&gt;1,"problem",IF(COUNTIFS(adapt!J:J,"yes",adapt!A:A,A462)=0,"","ok"))</f>
        <v/>
      </c>
    </row>
    <row r="463" spans="1:21" ht="28">
      <c r="A463" s="26" t="str">
        <f t="shared" si="47"/>
        <v>SQQ5</v>
      </c>
      <c r="B463" s="32" t="s">
        <v>1600</v>
      </c>
      <c r="C463" s="32" t="s">
        <v>2136</v>
      </c>
      <c r="D463" s="32" t="s">
        <v>1593</v>
      </c>
      <c r="E463" s="32" t="s">
        <v>836</v>
      </c>
      <c r="F463" s="32">
        <v>85</v>
      </c>
      <c r="G463" s="12">
        <v>5</v>
      </c>
      <c r="H463" s="32" t="s">
        <v>204</v>
      </c>
      <c r="I463" s="32" t="s">
        <v>557</v>
      </c>
      <c r="J463" s="32" t="s">
        <v>557</v>
      </c>
      <c r="K463" s="32"/>
      <c r="L463" s="32"/>
      <c r="M463" s="32">
        <v>2</v>
      </c>
      <c r="N463" s="32"/>
      <c r="O463" s="20" t="e">
        <f t="array" ref="O463">IF(ISBLANK(B463),"",INDEX(adapt!E$2:E$1000,MATCH(A463,IF(adapt!J$2:J$1000="yes",adapt!A$2:A$1000),0)))</f>
        <v>#N/A</v>
      </c>
      <c r="P463" s="20" t="e">
        <f t="array" ref="P463">IF(ISBLANK(B463),"",INDEX(adapt!F$2:F$1000,MATCH(A463,IF(adapt!J$2:J$1000="yes",adapt!A$2:A$1000),0)))</f>
        <v>#N/A</v>
      </c>
      <c r="Q463" s="30" t="str">
        <f t="shared" si="45"/>
        <v>no</v>
      </c>
      <c r="R463" s="30" t="str">
        <f t="shared" si="46"/>
        <v>no</v>
      </c>
      <c r="S463" s="29" t="str">
        <f t="shared" si="43"/>
        <v>Did you sometimes see or hear things which others could not see or hear?</v>
      </c>
      <c r="T463" s="29" t="str">
        <f t="shared" si="44"/>
        <v>Maimboona kana kunzwa zvinhu zvangazvisingaonekwe kana kunzikwa nevamwe here?</v>
      </c>
      <c r="U463" s="31" t="str">
        <f>IF(COUNTIFS(adapt!J:J,"yes",adapt!A:A,A463)&gt;1,"problem",IF(COUNTIFS(adapt!J:J,"yes",adapt!A:A,A463)=0,"","ok"))</f>
        <v/>
      </c>
    </row>
    <row r="464" spans="1:21" ht="14">
      <c r="A464" s="26" t="str">
        <f t="shared" si="47"/>
        <v>SQQ6</v>
      </c>
      <c r="B464" s="32" t="s">
        <v>1601</v>
      </c>
      <c r="C464" s="32" t="s">
        <v>2137</v>
      </c>
      <c r="D464" s="32" t="s">
        <v>1593</v>
      </c>
      <c r="E464" s="32" t="s">
        <v>836</v>
      </c>
      <c r="F464" s="32">
        <v>85</v>
      </c>
      <c r="G464" s="12">
        <v>6</v>
      </c>
      <c r="H464" s="32" t="s">
        <v>204</v>
      </c>
      <c r="I464" s="32" t="s">
        <v>557</v>
      </c>
      <c r="J464" s="32" t="s">
        <v>557</v>
      </c>
      <c r="K464" s="32"/>
      <c r="L464" s="32"/>
      <c r="M464" s="32">
        <v>2</v>
      </c>
      <c r="N464" s="32"/>
      <c r="O464" s="20" t="e">
        <f t="array" ref="O464">IF(ISBLANK(B464),"",INDEX(adapt!E$2:E$1000,MATCH(A464,IF(adapt!J$2:J$1000="yes",adapt!A$2:A$1000),0)))</f>
        <v>#N/A</v>
      </c>
      <c r="P464" s="20" t="e">
        <f t="array" ref="P464">IF(ISBLANK(B464),"",INDEX(adapt!F$2:F$1000,MATCH(A464,IF(adapt!J$2:J$1000="yes",adapt!A$2:A$1000),0)))</f>
        <v>#N/A</v>
      </c>
      <c r="Q464" s="30" t="str">
        <f t="shared" si="45"/>
        <v>no</v>
      </c>
      <c r="R464" s="30" t="str">
        <f t="shared" si="46"/>
        <v>no</v>
      </c>
      <c r="S464" s="29" t="str">
        <f t="shared" si="43"/>
        <v>Was your stomach aching?</v>
      </c>
      <c r="T464" s="29" t="str">
        <f t="shared" si="44"/>
        <v>Mudumbu menyu maimborwadza here?</v>
      </c>
      <c r="U464" s="31" t="str">
        <f>IF(COUNTIFS(adapt!J:J,"yes",adapt!A:A,A464)&gt;1,"problem",IF(COUNTIFS(adapt!J:J,"yes",adapt!A:A,A464)=0,"","ok"))</f>
        <v/>
      </c>
    </row>
    <row r="465" spans="1:21" ht="14">
      <c r="A465" s="26" t="str">
        <f t="shared" si="47"/>
        <v>SQQ7</v>
      </c>
      <c r="B465" s="32" t="s">
        <v>1602</v>
      </c>
      <c r="C465" s="32" t="s">
        <v>2138</v>
      </c>
      <c r="D465" s="32" t="s">
        <v>1593</v>
      </c>
      <c r="E465" s="32" t="s">
        <v>836</v>
      </c>
      <c r="F465" s="32">
        <v>85</v>
      </c>
      <c r="G465" s="12">
        <v>7</v>
      </c>
      <c r="H465" s="32" t="s">
        <v>204</v>
      </c>
      <c r="I465" s="32" t="s">
        <v>557</v>
      </c>
      <c r="J465" s="32" t="s">
        <v>557</v>
      </c>
      <c r="K465" s="32"/>
      <c r="L465" s="32"/>
      <c r="M465" s="32">
        <v>2</v>
      </c>
      <c r="N465" s="32"/>
      <c r="O465" s="20" t="e">
        <f t="array" ref="O465">IF(ISBLANK(B465),"",INDEX(adapt!E$2:E$1000,MATCH(A465,IF(adapt!J$2:J$1000="yes",adapt!A$2:A$1000),0)))</f>
        <v>#N/A</v>
      </c>
      <c r="P465" s="20" t="e">
        <f t="array" ref="P465">IF(ISBLANK(B465),"",INDEX(adapt!F$2:F$1000,MATCH(A465,IF(adapt!J$2:J$1000="yes",adapt!A$2:A$1000),0)))</f>
        <v>#N/A</v>
      </c>
      <c r="Q465" s="30" t="str">
        <f t="shared" si="45"/>
        <v>no</v>
      </c>
      <c r="R465" s="30" t="str">
        <f t="shared" si="46"/>
        <v>no</v>
      </c>
      <c r="S465" s="29" t="str">
        <f t="shared" si="43"/>
        <v>Were you frightened by trivial things?</v>
      </c>
      <c r="T465" s="29" t="str">
        <f t="shared" si="44"/>
        <v>Maimbovhundutswa nezvinhu zvisina maturo here?</v>
      </c>
      <c r="U465" s="31" t="str">
        <f>IF(COUNTIFS(adapt!J:J,"yes",adapt!A:A,A465)&gt;1,"problem",IF(COUNTIFS(adapt!J:J,"yes",adapt!A:A,A465)=0,"","ok"))</f>
        <v/>
      </c>
    </row>
    <row r="466" spans="1:21" ht="14">
      <c r="A466" s="26" t="str">
        <f t="shared" si="47"/>
        <v>SQQ8</v>
      </c>
      <c r="B466" s="32" t="s">
        <v>1603</v>
      </c>
      <c r="C466" s="32" t="s">
        <v>2139</v>
      </c>
      <c r="D466" s="32" t="s">
        <v>1593</v>
      </c>
      <c r="E466" s="32" t="s">
        <v>836</v>
      </c>
      <c r="F466" s="32">
        <v>85</v>
      </c>
      <c r="G466" s="12">
        <v>8</v>
      </c>
      <c r="H466" s="32" t="s">
        <v>204</v>
      </c>
      <c r="I466" s="32" t="s">
        <v>557</v>
      </c>
      <c r="J466" s="32" t="s">
        <v>557</v>
      </c>
      <c r="K466" s="32"/>
      <c r="L466" s="32"/>
      <c r="M466" s="32">
        <v>2</v>
      </c>
      <c r="N466" s="32"/>
      <c r="O466" s="20" t="e">
        <f t="array" ref="O466">IF(ISBLANK(B466),"",INDEX(adapt!E$2:E$1000,MATCH(A466,IF(adapt!J$2:J$1000="yes",adapt!A$2:A$1000),0)))</f>
        <v>#N/A</v>
      </c>
      <c r="P466" s="20" t="e">
        <f t="array" ref="P466">IF(ISBLANK(B466),"",INDEX(adapt!F$2:F$1000,MATCH(A466,IF(adapt!J$2:J$1000="yes",adapt!A$2:A$1000),0)))</f>
        <v>#N/A</v>
      </c>
      <c r="Q466" s="30" t="str">
        <f t="shared" si="45"/>
        <v>no</v>
      </c>
      <c r="R466" s="30" t="str">
        <f t="shared" si="46"/>
        <v>no</v>
      </c>
      <c r="S466" s="29" t="str">
        <f t="shared" si="43"/>
        <v>Did you sometimes fail to sleep or lose sleep?</v>
      </c>
      <c r="T466" s="29" t="str">
        <f t="shared" si="44"/>
        <v>Maimbotadza kurara kana kushaya hope here?</v>
      </c>
      <c r="U466" s="31" t="str">
        <f>IF(COUNTIFS(adapt!J:J,"yes",adapt!A:A,A466)&gt;1,"problem",IF(COUNTIFS(adapt!J:J,"yes",adapt!A:A,A466)=0,"","ok"))</f>
        <v/>
      </c>
    </row>
    <row r="467" spans="1:21" ht="42">
      <c r="A467" s="26" t="str">
        <f t="shared" si="47"/>
        <v>SQQ9</v>
      </c>
      <c r="B467" s="32" t="s">
        <v>1604</v>
      </c>
      <c r="C467" s="32" t="s">
        <v>2140</v>
      </c>
      <c r="D467" s="32" t="s">
        <v>1593</v>
      </c>
      <c r="E467" s="32" t="s">
        <v>836</v>
      </c>
      <c r="F467" s="32">
        <v>85</v>
      </c>
      <c r="G467" s="12">
        <v>9</v>
      </c>
      <c r="H467" s="32" t="s">
        <v>204</v>
      </c>
      <c r="I467" s="32" t="s">
        <v>557</v>
      </c>
      <c r="J467" s="32" t="s">
        <v>557</v>
      </c>
      <c r="K467" s="32"/>
      <c r="L467" s="32"/>
      <c r="M467" s="32">
        <v>2</v>
      </c>
      <c r="N467" s="32"/>
      <c r="O467" s="20" t="e">
        <f t="array" ref="O467">IF(ISBLANK(B467),"",INDEX(adapt!E$2:E$1000,MATCH(A467,IF(adapt!J$2:J$1000="yes",adapt!A$2:A$1000),0)))</f>
        <v>#N/A</v>
      </c>
      <c r="P467" s="20" t="e">
        <f t="array" ref="P467">IF(ISBLANK(B467),"",INDEX(adapt!F$2:F$1000,MATCH(A467,IF(adapt!J$2:J$1000="yes",adapt!A$2:A$1000),0)))</f>
        <v>#N/A</v>
      </c>
      <c r="Q467" s="30" t="str">
        <f t="shared" si="45"/>
        <v>no</v>
      </c>
      <c r="R467" s="30" t="str">
        <f t="shared" si="46"/>
        <v>no</v>
      </c>
      <c r="S467" s="29" t="str">
        <f t="shared" si="43"/>
        <v>Were there moments where you felt life was so tough that you cried or wanted to cry?</v>
      </c>
      <c r="T467" s="29" t="str">
        <f t="shared" si="44"/>
        <v>Pane pamaimboona muchiomerwa neupenyu zvekuti makambochema kana kuti makambonzwa kuda kuchema here?</v>
      </c>
      <c r="U467" s="31" t="str">
        <f>IF(COUNTIFS(adapt!J:J,"yes",adapt!A:A,A467)&gt;1,"problem",IF(COUNTIFS(adapt!J:J,"yes",adapt!A:A,A467)=0,"","ok"))</f>
        <v/>
      </c>
    </row>
    <row r="468" spans="1:21" ht="14">
      <c r="A468" s="26" t="str">
        <f t="shared" si="47"/>
        <v>SQQ10</v>
      </c>
      <c r="B468" s="32" t="s">
        <v>1605</v>
      </c>
      <c r="C468" s="32" t="s">
        <v>2141</v>
      </c>
      <c r="D468" s="32" t="s">
        <v>1593</v>
      </c>
      <c r="E468" s="32" t="s">
        <v>836</v>
      </c>
      <c r="F468" s="32">
        <v>85</v>
      </c>
      <c r="G468" s="12">
        <v>10</v>
      </c>
      <c r="H468" s="32" t="s">
        <v>204</v>
      </c>
      <c r="I468" s="32" t="s">
        <v>557</v>
      </c>
      <c r="J468" s="32" t="s">
        <v>557</v>
      </c>
      <c r="K468" s="32"/>
      <c r="L468" s="32"/>
      <c r="M468" s="32">
        <v>2</v>
      </c>
      <c r="N468" s="32"/>
      <c r="O468" s="20" t="e">
        <f t="array" ref="O468">IF(ISBLANK(B468),"",INDEX(adapt!E$2:E$1000,MATCH(A468,IF(adapt!J$2:J$1000="yes",adapt!A$2:A$1000),0)))</f>
        <v>#N/A</v>
      </c>
      <c r="P468" s="20" t="e">
        <f t="array" ref="P468">IF(ISBLANK(B468),"",INDEX(adapt!F$2:F$1000,MATCH(A468,IF(adapt!J$2:J$1000="yes",adapt!A$2:A$1000),0)))</f>
        <v>#N/A</v>
      </c>
      <c r="Q468" s="30" t="str">
        <f t="shared" si="45"/>
        <v>no</v>
      </c>
      <c r="R468" s="30" t="str">
        <f t="shared" si="46"/>
        <v>no</v>
      </c>
      <c r="S468" s="29" t="str">
        <f t="shared" si="43"/>
        <v>Did you feel run down (tired)?</v>
      </c>
      <c r="T468" s="29" t="str">
        <f t="shared" si="44"/>
        <v>Maimbonzwa kuneta here?</v>
      </c>
      <c r="U468" s="31" t="str">
        <f>IF(COUNTIFS(adapt!J:J,"yes",adapt!A:A,A468)&gt;1,"problem",IF(COUNTIFS(adapt!J:J,"yes",adapt!A:A,A468)=0,"","ok"))</f>
        <v/>
      </c>
    </row>
    <row r="469" spans="1:21" ht="14">
      <c r="A469" s="26" t="str">
        <f t="shared" si="47"/>
        <v>SQQ11</v>
      </c>
      <c r="B469" s="32" t="s">
        <v>1606</v>
      </c>
      <c r="C469" s="32" t="s">
        <v>2142</v>
      </c>
      <c r="D469" s="32" t="s">
        <v>1593</v>
      </c>
      <c r="E469" s="32" t="s">
        <v>836</v>
      </c>
      <c r="F469" s="32">
        <v>85</v>
      </c>
      <c r="G469" s="12">
        <v>11</v>
      </c>
      <c r="H469" s="32" t="s">
        <v>204</v>
      </c>
      <c r="I469" s="32" t="s">
        <v>557</v>
      </c>
      <c r="J469" s="32" t="s">
        <v>557</v>
      </c>
      <c r="K469" s="32"/>
      <c r="L469" s="32"/>
      <c r="M469" s="32">
        <v>2</v>
      </c>
      <c r="N469" s="32"/>
      <c r="O469" s="20" t="e">
        <f t="array" ref="O469">IF(ISBLANK(B469),"",INDEX(adapt!E$2:E$1000,MATCH(A469,IF(adapt!J$2:J$1000="yes",adapt!A$2:A$1000),0)))</f>
        <v>#N/A</v>
      </c>
      <c r="P469" s="20" t="e">
        <f t="array" ref="P469">IF(ISBLANK(B469),"",INDEX(adapt!F$2:F$1000,MATCH(A469,IF(adapt!J$2:J$1000="yes",adapt!A$2:A$1000),0)))</f>
        <v>#N/A</v>
      </c>
      <c r="Q469" s="30" t="str">
        <f t="shared" si="45"/>
        <v>no</v>
      </c>
      <c r="R469" s="30" t="str">
        <f t="shared" si="46"/>
        <v>no</v>
      </c>
      <c r="S469" s="29" t="str">
        <f t="shared" si="43"/>
        <v>Did you at times feel like committing suicide?</v>
      </c>
      <c r="T469" s="29" t="str">
        <f t="shared" si="44"/>
        <v>Pane pamaimboita pfungwa dzekuda kuzviuraya here?</v>
      </c>
      <c r="U469" s="31" t="str">
        <f>IF(COUNTIFS(adapt!J:J,"yes",adapt!A:A,A469)&gt;1,"problem",IF(COUNTIFS(adapt!J:J,"yes",adapt!A:A,A469)=0,"","ok"))</f>
        <v/>
      </c>
    </row>
    <row r="470" spans="1:21" ht="28">
      <c r="A470" s="26" t="str">
        <f t="shared" si="47"/>
        <v>SQQ12</v>
      </c>
      <c r="B470" s="32" t="s">
        <v>1607</v>
      </c>
      <c r="C470" s="32" t="s">
        <v>2143</v>
      </c>
      <c r="D470" s="32" t="s">
        <v>1593</v>
      </c>
      <c r="E470" s="32" t="s">
        <v>836</v>
      </c>
      <c r="F470" s="32">
        <v>85</v>
      </c>
      <c r="G470" s="12">
        <v>12</v>
      </c>
      <c r="H470" s="32" t="s">
        <v>204</v>
      </c>
      <c r="I470" s="32" t="s">
        <v>557</v>
      </c>
      <c r="J470" s="32" t="s">
        <v>557</v>
      </c>
      <c r="K470" s="32"/>
      <c r="L470" s="32"/>
      <c r="M470" s="32">
        <v>2</v>
      </c>
      <c r="N470" s="32"/>
      <c r="O470" s="20" t="e">
        <f t="array" ref="O470">IF(ISBLANK(B470),"",INDEX(adapt!E$2:E$1000,MATCH(A470,IF(adapt!J$2:J$1000="yes",adapt!A$2:A$1000),0)))</f>
        <v>#N/A</v>
      </c>
      <c r="P470" s="20" t="e">
        <f t="array" ref="P470">IF(ISBLANK(B470),"",INDEX(adapt!F$2:F$1000,MATCH(A470,IF(adapt!J$2:J$1000="yes",adapt!A$2:A$1000),0)))</f>
        <v>#N/A</v>
      </c>
      <c r="Q470" s="30" t="str">
        <f t="shared" si="45"/>
        <v>no</v>
      </c>
      <c r="R470" s="30" t="str">
        <f t="shared" si="46"/>
        <v>no</v>
      </c>
      <c r="S470" s="29" t="str">
        <f t="shared" si="43"/>
        <v>Were you generally unhappy with things you were doing each day?</v>
      </c>
      <c r="T470" s="29" t="str">
        <f t="shared" si="44"/>
        <v>Mainzwa kusafara here mune zvamaiita zuva nezuva?</v>
      </c>
      <c r="U470" s="31" t="str">
        <f>IF(COUNTIFS(adapt!J:J,"yes",adapt!A:A,A470)&gt;1,"problem",IF(COUNTIFS(adapt!J:J,"yes",adapt!A:A,A470)=0,"","ok"))</f>
        <v/>
      </c>
    </row>
    <row r="471" spans="1:21" ht="14">
      <c r="A471" s="26" t="str">
        <f t="shared" si="47"/>
        <v>SQQ13</v>
      </c>
      <c r="B471" s="32" t="s">
        <v>1608</v>
      </c>
      <c r="C471" s="32" t="s">
        <v>2144</v>
      </c>
      <c r="D471" s="32" t="s">
        <v>1593</v>
      </c>
      <c r="E471" s="32" t="s">
        <v>836</v>
      </c>
      <c r="F471" s="32">
        <v>85</v>
      </c>
      <c r="G471" s="12">
        <v>13</v>
      </c>
      <c r="H471" s="32" t="s">
        <v>204</v>
      </c>
      <c r="I471" s="32" t="s">
        <v>557</v>
      </c>
      <c r="J471" s="32" t="s">
        <v>557</v>
      </c>
      <c r="K471" s="32"/>
      <c r="L471" s="32"/>
      <c r="M471" s="32">
        <v>2</v>
      </c>
      <c r="N471" s="32"/>
      <c r="O471" s="20" t="e">
        <f t="array" ref="O471">IF(ISBLANK(B471),"",INDEX(adapt!E$2:E$1000,MATCH(A471,IF(adapt!J$2:J$1000="yes",adapt!A$2:A$1000),0)))</f>
        <v>#N/A</v>
      </c>
      <c r="P471" s="20" t="e">
        <f t="array" ref="P471">IF(ISBLANK(B471),"",INDEX(adapt!F$2:F$1000,MATCH(A471,IF(adapt!J$2:J$1000="yes",adapt!A$2:A$1000),0)))</f>
        <v>#N/A</v>
      </c>
      <c r="Q471" s="30" t="str">
        <f t="shared" si="45"/>
        <v>no</v>
      </c>
      <c r="R471" s="30" t="str">
        <f t="shared" si="46"/>
        <v>no</v>
      </c>
      <c r="S471" s="29" t="str">
        <f t="shared" si="43"/>
        <v>Was your work lagging behind?</v>
      </c>
      <c r="T471" s="29" t="str">
        <f t="shared" si="44"/>
        <v>Basa renyu raive rave kusarira mumashure here?</v>
      </c>
      <c r="U471" s="31" t="str">
        <f>IF(COUNTIFS(adapt!J:J,"yes",adapt!A:A,A471)&gt;1,"problem",IF(COUNTIFS(adapt!J:J,"yes",adapt!A:A,A471)=0,"","ok"))</f>
        <v/>
      </c>
    </row>
    <row r="472" spans="1:21" ht="28">
      <c r="A472" s="26" t="str">
        <f t="shared" si="47"/>
        <v>SQQ14</v>
      </c>
      <c r="B472" s="32" t="s">
        <v>1609</v>
      </c>
      <c r="C472" s="32" t="s">
        <v>2145</v>
      </c>
      <c r="D472" s="32" t="s">
        <v>1593</v>
      </c>
      <c r="E472" s="32" t="s">
        <v>836</v>
      </c>
      <c r="F472" s="32">
        <v>85</v>
      </c>
      <c r="G472" s="12">
        <v>14</v>
      </c>
      <c r="H472" s="32" t="s">
        <v>204</v>
      </c>
      <c r="I472" s="32" t="s">
        <v>557</v>
      </c>
      <c r="J472" s="32" t="s">
        <v>557</v>
      </c>
      <c r="K472" s="32"/>
      <c r="L472" s="32"/>
      <c r="M472" s="32">
        <v>2</v>
      </c>
      <c r="N472" s="32"/>
      <c r="O472" s="20" t="e">
        <f t="array" ref="O472">IF(ISBLANK(B472),"",INDEX(adapt!E$2:E$1000,MATCH(A472,IF(adapt!J$2:J$1000="yes",adapt!A$2:A$1000),0)))</f>
        <v>#N/A</v>
      </c>
      <c r="P472" s="20" t="e">
        <f t="array" ref="P472">IF(ISBLANK(B472),"",INDEX(adapt!F$2:F$1000,MATCH(A472,IF(adapt!J$2:J$1000="yes",adapt!A$2:A$1000),0)))</f>
        <v>#N/A</v>
      </c>
      <c r="Q472" s="30" t="str">
        <f t="shared" si="45"/>
        <v>no</v>
      </c>
      <c r="R472" s="30" t="str">
        <f t="shared" si="46"/>
        <v>no</v>
      </c>
      <c r="S472" s="29" t="str">
        <f t="shared" si="43"/>
        <v>Did you feel you had problems in deciding what to do?</v>
      </c>
      <c r="T472" s="29" t="str">
        <f t="shared" si="44"/>
        <v>Mainzwa zvichikuomerai here kuti muzive kuti moita zvipi?</v>
      </c>
      <c r="U472" s="31" t="str">
        <f>IF(COUNTIFS(adapt!J:J,"yes",adapt!A:A,A472)&gt;1,"problem",IF(COUNTIFS(adapt!J:J,"yes",adapt!A:A,A472)=0,"","ok"))</f>
        <v/>
      </c>
    </row>
    <row r="473" spans="1:21" ht="42">
      <c r="A473" s="26" t="str">
        <f t="shared" si="47"/>
        <v>PDQ_i1</v>
      </c>
      <c r="B473" s="32" t="s">
        <v>1614</v>
      </c>
      <c r="C473" s="57" t="s">
        <v>2117</v>
      </c>
      <c r="D473" s="32" t="s">
        <v>1613</v>
      </c>
      <c r="E473" s="32"/>
      <c r="F473" s="32"/>
      <c r="G473" s="12" t="s">
        <v>556</v>
      </c>
      <c r="H473" s="32"/>
      <c r="I473" s="32"/>
      <c r="J473" s="32"/>
      <c r="K473" s="32"/>
      <c r="L473" s="32"/>
      <c r="M473" s="32">
        <v>2</v>
      </c>
      <c r="N473" s="32"/>
      <c r="O473" s="20" t="str">
        <f t="array" ref="O473">IF(ISBLANK(B473),"",INDEX(adapt!E$2:E$1000,MATCH(A473,IF(adapt!J$2:J$1000="yes",adapt!A$2:A$1000),0)))</f>
        <v>Now I would like you to think back about what happened when your child learned the truth about [his/her] status.</v>
      </c>
      <c r="P473" s="20" t="str">
        <f t="array" ref="P473">IF(ISBLANK(B473),"",INDEX(adapt!F$2:F$1000,MATCH(A473,IF(adapt!J$2:J$1000="yes",adapt!A$2:A$1000),0)))</f>
        <v>Iye zvino ndiri kuda kuti mufunge zvakaitika mumashure, apo mwana wenyu akaziva chokwadi pamusoro pepaamire.</v>
      </c>
      <c r="Q473" s="30" t="str">
        <f t="shared" si="45"/>
        <v>yes</v>
      </c>
      <c r="R473" s="30" t="str">
        <f t="shared" si="46"/>
        <v>yes</v>
      </c>
      <c r="S473" s="29" t="str">
        <f t="shared" si="43"/>
        <v>Now I would like you to think back about what happened when your child learned the truth about [his/her] status.</v>
      </c>
      <c r="T473" s="29" t="str">
        <f t="shared" si="44"/>
        <v>Iye zvino ndiri kuda kuti mufunge zvakaitika mumashure, apo mwana wenyu akaziva chokwadi pamusoro pepaamire.</v>
      </c>
      <c r="U473" s="31" t="str">
        <f>IF(COUNTIFS(adapt!J:J,"yes",adapt!A:A,A473)&gt;1,"problem",IF(COUNTIFS(adapt!J:J,"yes",adapt!A:A,A473)=0,"","ok"))</f>
        <v>ok</v>
      </c>
    </row>
    <row r="474" spans="1:21" ht="42">
      <c r="A474" s="26" t="str">
        <f t="shared" si="47"/>
        <v>PDQ1</v>
      </c>
      <c r="B474" s="32" t="s">
        <v>1615</v>
      </c>
      <c r="C474" s="56" t="s">
        <v>2118</v>
      </c>
      <c r="D474" s="32" t="s">
        <v>1613</v>
      </c>
      <c r="E474" s="32"/>
      <c r="F474" s="32"/>
      <c r="G474" s="14">
        <v>1</v>
      </c>
      <c r="H474" s="32" t="s">
        <v>209</v>
      </c>
      <c r="I474" s="32" t="s">
        <v>1292</v>
      </c>
      <c r="J474" s="32" t="s">
        <v>557</v>
      </c>
      <c r="K474" s="18"/>
      <c r="L474" s="18"/>
      <c r="M474" s="18">
        <v>2</v>
      </c>
      <c r="N474" s="18"/>
      <c r="O474" s="20" t="str">
        <f t="array" ref="O474">IF(ISBLANK(B474),"",INDEX(adapt!E$2:E$1000,MATCH(A474,IF(adapt!J$2:J$1000="yes",adapt!A$2:A$1000),0)))</f>
        <v>Prior to your child learning that [he/she] has HIV, did you do anything to prepare [him/her] to learn this information?</v>
      </c>
      <c r="P474" s="20" t="str">
        <f t="array" ref="P474">IF(ISBLANK(B474),"",INDEX(adapt!F$2:F$1000,MATCH(A474,IF(adapt!J$2:J$1000="yes",adapt!A$2:A$1000),0)))</f>
        <v>Mwana wenyu asati aziva kuti ane hutachiona hweHIV, pane here zvamakaita kumugadzirira kuti ave neruzivo urwu?</v>
      </c>
      <c r="Q474" s="30" t="str">
        <f t="shared" si="45"/>
        <v>yes</v>
      </c>
      <c r="R474" s="30" t="str">
        <f t="shared" si="46"/>
        <v>yes</v>
      </c>
      <c r="S474" s="29" t="str">
        <f t="shared" si="43"/>
        <v>Prior to your child learning that [he/she] has HIV, did you do anything to prepare [him/her] to learn this information?</v>
      </c>
      <c r="T474" s="29" t="str">
        <f t="shared" si="44"/>
        <v>Mwana wenyu asati aziva kuti ane hutachiona hweHIV, pane here zvamakaita kumugadzirira kuti ave neruzivo urwu?</v>
      </c>
      <c r="U474" s="31" t="str">
        <f>IF(COUNTIFS(adapt!J:J,"yes",adapt!A:A,A474)&gt;1,"problem",IF(COUNTIFS(adapt!J:J,"yes",adapt!A:A,A474)=0,"","ok"))</f>
        <v>ok</v>
      </c>
    </row>
    <row r="475" spans="1:21" ht="28">
      <c r="A475" s="26" t="str">
        <f t="shared" si="47"/>
        <v>PDQ2</v>
      </c>
      <c r="B475" s="32" t="s">
        <v>1617</v>
      </c>
      <c r="C475" s="56" t="s">
        <v>2119</v>
      </c>
      <c r="D475" s="32" t="s">
        <v>1613</v>
      </c>
      <c r="E475" s="32"/>
      <c r="F475" s="32"/>
      <c r="G475" s="14">
        <v>2</v>
      </c>
      <c r="H475" s="32"/>
      <c r="I475" s="32" t="s">
        <v>1292</v>
      </c>
      <c r="J475" s="32" t="s">
        <v>557</v>
      </c>
      <c r="K475" s="18"/>
      <c r="L475" s="18"/>
      <c r="M475" s="18">
        <v>2</v>
      </c>
      <c r="N475" s="18"/>
      <c r="O475" s="20" t="str">
        <f t="array" ref="O475">IF(ISBLANK(B475),"",INDEX(adapt!E$2:E$1000,MATCH(A475,IF(adapt!J$2:J$1000="yes",adapt!A$2:A$1000),0)))</f>
        <v xml:space="preserve">What did you do to prepare him/her? </v>
      </c>
      <c r="P475" s="20">
        <f t="array" ref="P475">IF(ISBLANK(B475),"",INDEX(adapt!F$2:F$1000,MATCH(A475,IF(adapt!J$2:J$1000="yes",adapt!A$2:A$1000),0)))</f>
        <v>0</v>
      </c>
      <c r="Q475" s="30" t="str">
        <f t="shared" si="45"/>
        <v>yes</v>
      </c>
      <c r="R475" s="30" t="str">
        <f t="shared" si="46"/>
        <v>no</v>
      </c>
      <c r="S475" s="29" t="str">
        <f t="shared" si="43"/>
        <v xml:space="preserve">What did you do to prepare him/her? </v>
      </c>
      <c r="T475" s="29" t="str">
        <f t="shared" si="44"/>
        <v>Ndezvipi zvamakaita pakumugadzirira? [mhinduro dzinobva kwavari]</v>
      </c>
      <c r="U475" s="31" t="str">
        <f>IF(COUNTIFS(adapt!J:J,"yes",adapt!A:A,A475)&gt;1,"problem",IF(COUNTIFS(adapt!J:J,"yes",adapt!A:A,A475)=0,"","ok"))</f>
        <v>ok</v>
      </c>
    </row>
    <row r="476" spans="1:21" ht="28">
      <c r="A476" s="26" t="str">
        <f t="shared" si="47"/>
        <v>PDQ3</v>
      </c>
      <c r="B476" s="32" t="s">
        <v>1618</v>
      </c>
      <c r="C476" s="56" t="s">
        <v>2120</v>
      </c>
      <c r="D476" s="32" t="s">
        <v>1613</v>
      </c>
      <c r="E476" s="32"/>
      <c r="F476" s="32"/>
      <c r="G476" s="14">
        <v>3</v>
      </c>
      <c r="H476" s="32" t="s">
        <v>209</v>
      </c>
      <c r="I476" s="32" t="s">
        <v>1292</v>
      </c>
      <c r="J476" s="32" t="s">
        <v>557</v>
      </c>
      <c r="K476" s="18"/>
      <c r="L476" s="18"/>
      <c r="M476" s="18">
        <v>2</v>
      </c>
      <c r="N476" s="18"/>
      <c r="O476" s="20" t="str">
        <f t="array" ref="O476">IF(ISBLANK(B476),"",INDEX(adapt!E$2:E$1000,MATCH(A476,IF(adapt!J$2:J$1000="yes",adapt!A$2:A$1000),0)))</f>
        <v>Did you do anything to prepare yourself or your family to disclose to him/her?</v>
      </c>
      <c r="P476" s="20" t="str">
        <f t="array" ref="P476">IF(ISBLANK(B476),"",INDEX(adapt!F$2:F$1000,MATCH(A476,IF(adapt!J$2:J$1000="yes",adapt!A$2:A$1000),0)))</f>
        <v>Mune zvamakaita here kuzvigadzirira imimi kana mhuri yenyu kumubudira pachena?</v>
      </c>
      <c r="Q476" s="30" t="str">
        <f t="shared" si="45"/>
        <v>yes</v>
      </c>
      <c r="R476" s="30" t="str">
        <f t="shared" si="46"/>
        <v>yes</v>
      </c>
      <c r="S476" s="29" t="str">
        <f t="shared" si="43"/>
        <v>Did you do anything to prepare yourself or your family to disclose to him/her?</v>
      </c>
      <c r="T476" s="29" t="str">
        <f t="shared" si="44"/>
        <v>Mune zvamakaita here kuzvigadzirira imimi kana mhuri yenyu kumubudira pachena?</v>
      </c>
      <c r="U476" s="31" t="str">
        <f>IF(COUNTIFS(adapt!J:J,"yes",adapt!A:A,A476)&gt;1,"problem",IF(COUNTIFS(adapt!J:J,"yes",adapt!A:A,A476)=0,"","ok"))</f>
        <v>ok</v>
      </c>
    </row>
    <row r="477" spans="1:21" ht="14">
      <c r="A477" s="26" t="str">
        <f t="shared" si="47"/>
        <v>PDQ4</v>
      </c>
      <c r="B477" s="32" t="s">
        <v>1617</v>
      </c>
      <c r="C477" s="56" t="s">
        <v>2337</v>
      </c>
      <c r="D477" s="32" t="s">
        <v>1613</v>
      </c>
      <c r="E477" s="32"/>
      <c r="F477" s="32"/>
      <c r="G477" s="14">
        <v>4</v>
      </c>
      <c r="H477" s="32"/>
      <c r="I477" s="32" t="s">
        <v>1292</v>
      </c>
      <c r="J477" s="32" t="s">
        <v>557</v>
      </c>
      <c r="K477" s="18"/>
      <c r="L477" s="18"/>
      <c r="M477" s="18">
        <v>2</v>
      </c>
      <c r="N477" s="18"/>
      <c r="O477" s="20">
        <f t="array" ref="O477">IF(ISBLANK(B477),"",INDEX(adapt!E$2:E$1000,MATCH(A477,IF(adapt!J$2:J$1000="yes",adapt!A$2:A$1000),0)))</f>
        <v>0</v>
      </c>
      <c r="P477" s="20">
        <f t="array" ref="P477">IF(ISBLANK(B477),"",INDEX(adapt!F$2:F$1000,MATCH(A477,IF(adapt!J$2:J$1000="yes",adapt!A$2:A$1000),0)))</f>
        <v>0</v>
      </c>
      <c r="Q477" s="30" t="str">
        <f t="shared" si="45"/>
        <v>no</v>
      </c>
      <c r="R477" s="30" t="str">
        <f t="shared" si="46"/>
        <v>no</v>
      </c>
      <c r="S477" s="29" t="str">
        <f t="shared" si="43"/>
        <v>What did you do to prepare? [open]</v>
      </c>
      <c r="T477" s="29" t="str">
        <f t="shared" si="44"/>
        <v>Chii chamakaita kugadzirira? [open]</v>
      </c>
      <c r="U477" s="31" t="str">
        <f>IF(COUNTIFS(adapt!J:J,"yes",adapt!A:A,A477)&gt;1,"problem",IF(COUNTIFS(adapt!J:J,"yes",adapt!A:A,A477)=0,"","ok"))</f>
        <v>ok</v>
      </c>
    </row>
    <row r="478" spans="1:21" ht="28">
      <c r="A478" s="26" t="str">
        <f t="shared" si="47"/>
        <v>PDQ5</v>
      </c>
      <c r="B478" s="32" t="s">
        <v>1616</v>
      </c>
      <c r="C478" s="56" t="s">
        <v>2121</v>
      </c>
      <c r="D478" s="32" t="s">
        <v>1613</v>
      </c>
      <c r="E478" s="32"/>
      <c r="F478" s="32"/>
      <c r="G478" s="14">
        <v>5</v>
      </c>
      <c r="H478" s="32"/>
      <c r="I478" s="32" t="s">
        <v>1292</v>
      </c>
      <c r="J478" s="32" t="s">
        <v>557</v>
      </c>
      <c r="K478" s="18"/>
      <c r="L478" s="18"/>
      <c r="M478" s="18">
        <v>2</v>
      </c>
      <c r="N478" s="18"/>
      <c r="O478" s="20" t="str">
        <f t="array" ref="O478">IF(ISBLANK(B478),"",INDEX(adapt!E$2:E$1000,MATCH(A478,IF(adapt!J$2:J$1000="yes",adapt!A$2:A$1000),0)))</f>
        <v>At what age was [he/she] when you started preparing [him/her]?</v>
      </c>
      <c r="P478" s="20">
        <f t="array" ref="P478">IF(ISBLANK(B478),"",INDEX(adapt!F$2:F$1000,MATCH(A478,IF(adapt!J$2:J$1000="yes",adapt!A$2:A$1000),0)))</f>
        <v>0</v>
      </c>
      <c r="Q478" s="30" t="str">
        <f t="shared" si="45"/>
        <v>yes</v>
      </c>
      <c r="R478" s="30" t="str">
        <f t="shared" si="46"/>
        <v>no</v>
      </c>
      <c r="S478" s="29" t="str">
        <f t="shared" si="43"/>
        <v>At what age was [he/she] when you started preparing [him/her]?</v>
      </c>
      <c r="T478" s="29" t="str">
        <f t="shared" si="44"/>
        <v>Makatanga kumugadzirira ava pazera ripi?</v>
      </c>
      <c r="U478" s="31" t="str">
        <f>IF(COUNTIFS(adapt!J:J,"yes",adapt!A:A,A478)&gt;1,"problem",IF(COUNTIFS(adapt!J:J,"yes",adapt!A:A,A478)=0,"","ok"))</f>
        <v>ok</v>
      </c>
    </row>
    <row r="479" spans="1:21" ht="42">
      <c r="A479" s="26" t="str">
        <f t="shared" si="47"/>
        <v>PDQ6</v>
      </c>
      <c r="B479" s="32" t="s">
        <v>2152</v>
      </c>
      <c r="C479" s="57" t="s">
        <v>2149</v>
      </c>
      <c r="D479" s="32" t="s">
        <v>1613</v>
      </c>
      <c r="E479" s="32"/>
      <c r="F479" s="32"/>
      <c r="G479" s="14">
        <v>6</v>
      </c>
      <c r="H479" s="32" t="s">
        <v>209</v>
      </c>
      <c r="I479" s="32" t="s">
        <v>1292</v>
      </c>
      <c r="J479" s="32" t="s">
        <v>557</v>
      </c>
      <c r="K479" s="18"/>
      <c r="L479" s="18"/>
      <c r="M479" s="18">
        <v>2</v>
      </c>
      <c r="N479" s="18"/>
      <c r="O479" s="20">
        <f t="array" ref="O479">IF(ISBLANK(B479),"",INDEX(adapt!E$2:E$1000,MATCH(A479,IF(adapt!J$2:J$1000="yes",adapt!A$2:A$1000),0)))</f>
        <v>0</v>
      </c>
      <c r="P479" s="20" t="str">
        <f t="array" ref="P479">IF(ISBLANK(B479),"",INDEX(adapt!F$2:F$1000,MATCH(A479,IF(adapt!J$2:J$1000="yes",adapt!A$2:A$1000),0)))</f>
        <v xml:space="preserve">Makatsvaga rubatsiro here kubva kune chero vanhu vemumhuri kana shamwari musati mamuudza paamire paHIV? </v>
      </c>
      <c r="Q479" s="30" t="str">
        <f t="shared" si="45"/>
        <v>no</v>
      </c>
      <c r="R479" s="30" t="str">
        <f t="shared" si="46"/>
        <v>yes</v>
      </c>
      <c r="S479" s="29" t="str">
        <f t="shared" si="43"/>
        <v>Did you seek help from any family members or friends prior to HIV disclosure?</v>
      </c>
      <c r="T479" s="29" t="str">
        <f t="shared" si="44"/>
        <v xml:space="preserve">Makatsvaga rubatsiro here kubva kune chero vanhu vemumhuri kana shamwari musati mamuudza paamire paHIV? </v>
      </c>
      <c r="U479" s="31" t="str">
        <f>IF(COUNTIFS(adapt!J:J,"yes",adapt!A:A,A479)&gt;1,"problem",IF(COUNTIFS(adapt!J:J,"yes",adapt!A:A,A479)=0,"","ok"))</f>
        <v>ok</v>
      </c>
    </row>
    <row r="480" spans="1:21" ht="28">
      <c r="A480" s="26" t="str">
        <f t="shared" si="47"/>
        <v>PDQ7</v>
      </c>
      <c r="B480" s="32" t="s">
        <v>2153</v>
      </c>
      <c r="C480" s="57" t="s">
        <v>2150</v>
      </c>
      <c r="D480" s="32" t="s">
        <v>1613</v>
      </c>
      <c r="E480" s="32"/>
      <c r="F480" s="32"/>
      <c r="G480" s="14">
        <v>7</v>
      </c>
      <c r="H480" s="32" t="s">
        <v>209</v>
      </c>
      <c r="I480" s="32" t="s">
        <v>1292</v>
      </c>
      <c r="J480" s="32" t="s">
        <v>557</v>
      </c>
      <c r="K480" s="18"/>
      <c r="L480" s="18"/>
      <c r="M480" s="18">
        <v>2</v>
      </c>
      <c r="N480" s="18"/>
      <c r="O480" s="20">
        <f t="array" ref="O480">IF(ISBLANK(B480),"",INDEX(adapt!E$2:E$1000,MATCH(A480,IF(adapt!J$2:J$1000="yes",adapt!A$2:A$1000),0)))</f>
        <v>0</v>
      </c>
      <c r="P480" s="20">
        <f t="array" ref="P480">IF(ISBLANK(B480),"",INDEX(adapt!F$2:F$1000,MATCH(A480,IF(adapt!J$2:J$1000="yes",adapt!A$2:A$1000),0)))</f>
        <v>0</v>
      </c>
      <c r="Q480" s="30" t="str">
        <f t="shared" si="45"/>
        <v>no</v>
      </c>
      <c r="R480" s="30" t="str">
        <f t="shared" si="46"/>
        <v>no</v>
      </c>
      <c r="S480" s="29" t="str">
        <f t="shared" si="43"/>
        <v>Did you seek help from any health workers prior to HIV disclosure?</v>
      </c>
      <c r="T480" s="29" t="str">
        <f t="shared" si="44"/>
        <v>Makatsvaga rubatsiro here kubva kune chero vashandi veutano musati mamuudza paamire paHIV?</v>
      </c>
      <c r="U480" s="31" t="str">
        <f>IF(COUNTIFS(adapt!J:J,"yes",adapt!A:A,A480)&gt;1,"problem",IF(COUNTIFS(adapt!J:J,"yes",adapt!A:A,A480)=0,"","ok"))</f>
        <v>ok</v>
      </c>
    </row>
    <row r="481" spans="1:21" ht="42">
      <c r="A481" s="26" t="str">
        <f t="shared" si="47"/>
        <v>PDQ8</v>
      </c>
      <c r="B481" s="32" t="s">
        <v>2154</v>
      </c>
      <c r="C481" s="57" t="s">
        <v>2151</v>
      </c>
      <c r="D481" s="32" t="s">
        <v>1613</v>
      </c>
      <c r="E481" s="32"/>
      <c r="F481" s="32"/>
      <c r="G481" s="14">
        <v>8</v>
      </c>
      <c r="H481" s="32" t="s">
        <v>1619</v>
      </c>
      <c r="I481" s="32" t="s">
        <v>1292</v>
      </c>
      <c r="J481" s="32" t="s">
        <v>557</v>
      </c>
      <c r="K481" s="18"/>
      <c r="L481" s="18"/>
      <c r="M481" s="18">
        <v>2</v>
      </c>
      <c r="N481" s="18"/>
      <c r="O481" s="20">
        <f t="array" ref="O481">IF(ISBLANK(B481),"",INDEX(adapt!E$2:E$1000,MATCH(A481,IF(adapt!J$2:J$1000="yes",adapt!A$2:A$1000),0)))</f>
        <v>0</v>
      </c>
      <c r="P481" s="20" t="str">
        <f t="array" ref="P481">IF(ISBLANK(B481),"",INDEX(adapt!F$2:F$1000,MATCH(A481,IF(adapt!J$2:J$1000="yes",adapt!A$2:A$1000),0)))</f>
        <v>Panyaya yemwana wenyu, kumuudza paamire paHIV chinhu chakaitika kamwe chete here kana kuti chinhu chakaitika kwenguva yakareba?</v>
      </c>
      <c r="Q481" s="30" t="str">
        <f t="shared" si="45"/>
        <v>no</v>
      </c>
      <c r="R481" s="30" t="str">
        <f t="shared" si="46"/>
        <v>yes</v>
      </c>
      <c r="S481" s="29" t="str">
        <f t="shared" si="43"/>
        <v>In your child's case, was HIV disclosure a "one time thing" or something that happened over time?</v>
      </c>
      <c r="T481" s="29" t="str">
        <f t="shared" si="44"/>
        <v>Panyaya yemwana wenyu, kumuudza paamire paHIV chinhu chakaitika kamwe chete here kana kuti chinhu chakaitika kwenguva yakareba?</v>
      </c>
      <c r="U481" s="31" t="str">
        <f>IF(COUNTIFS(adapt!J:J,"yes",adapt!A:A,A481)&gt;1,"problem",IF(COUNTIFS(adapt!J:J,"yes",adapt!A:A,A481)=0,"","ok"))</f>
        <v>ok</v>
      </c>
    </row>
    <row r="482" spans="1:21" ht="42">
      <c r="A482" s="26" t="str">
        <f t="shared" si="47"/>
        <v>PDQ9</v>
      </c>
      <c r="B482" s="32" t="s">
        <v>1624</v>
      </c>
      <c r="C482" s="57" t="s">
        <v>2122</v>
      </c>
      <c r="D482" s="32" t="s">
        <v>1613</v>
      </c>
      <c r="E482" s="32"/>
      <c r="F482" s="32"/>
      <c r="G482" s="14">
        <v>9</v>
      </c>
      <c r="H482" s="32" t="s">
        <v>209</v>
      </c>
      <c r="I482" s="32" t="s">
        <v>1292</v>
      </c>
      <c r="J482" s="32" t="s">
        <v>557</v>
      </c>
      <c r="K482" s="18"/>
      <c r="L482" s="18"/>
      <c r="M482" s="18">
        <v>2</v>
      </c>
      <c r="N482" s="18"/>
      <c r="O482" s="20" t="str">
        <f t="array" ref="O482">IF(ISBLANK(B482),"",INDEX(adapt!E$2:E$1000,MATCH(A482,IF(adapt!J$2:J$1000="yes",adapt!A$2:A$1000),0)))</f>
        <v>Did you make a plan for how you or someone else would tell your child about [his/her] status?</v>
      </c>
      <c r="P482" s="20" t="str">
        <f t="array" ref="P482">IF(ISBLANK(B482),"",INDEX(adapt!F$2:F$1000,MATCH(A482,IF(adapt!J$2:J$1000="yes",adapt!A$2:A$1000),0)))</f>
        <v>Pane hurongwa hwamakaita here hwekuti imimi kana mumwewo munhu angaudze sei mwana wenyu maererano nepaamire?</v>
      </c>
      <c r="Q482" s="30" t="str">
        <f t="shared" si="45"/>
        <v>yes</v>
      </c>
      <c r="R482" s="30" t="str">
        <f t="shared" si="46"/>
        <v>yes</v>
      </c>
      <c r="S482" s="29" t="str">
        <f t="shared" si="43"/>
        <v>Did you make a plan for how you or someone else would tell your child about [his/her] status?</v>
      </c>
      <c r="T482" s="29" t="str">
        <f t="shared" si="44"/>
        <v>Pane hurongwa hwamakaita here hwekuti imimi kana mumwewo munhu angaudze sei mwana wenyu maererano nepaamire?</v>
      </c>
      <c r="U482" s="31" t="str">
        <f>IF(COUNTIFS(adapt!J:J,"yes",adapt!A:A,A482)&gt;1,"problem",IF(COUNTIFS(adapt!J:J,"yes",adapt!A:A,A482)=0,"","ok"))</f>
        <v>ok</v>
      </c>
    </row>
    <row r="483" spans="1:21" ht="28">
      <c r="A483" s="26" t="str">
        <f t="shared" si="47"/>
        <v>PDQ10</v>
      </c>
      <c r="B483" s="32" t="s">
        <v>2157</v>
      </c>
      <c r="C483" s="57" t="s">
        <v>2155</v>
      </c>
      <c r="D483" s="32" t="s">
        <v>1613</v>
      </c>
      <c r="E483" s="32"/>
      <c r="F483" s="32"/>
      <c r="G483" s="14">
        <v>10</v>
      </c>
      <c r="H483" s="2" t="s">
        <v>209</v>
      </c>
      <c r="I483" s="32" t="s">
        <v>1292</v>
      </c>
      <c r="J483" s="32" t="s">
        <v>557</v>
      </c>
      <c r="K483" s="18"/>
      <c r="L483" s="18"/>
      <c r="M483" s="18">
        <v>2</v>
      </c>
      <c r="N483" s="18"/>
      <c r="O483" s="20">
        <f t="array" ref="O483">IF(ISBLANK(B483),"",INDEX(adapt!E$2:E$1000,MATCH(A483,IF(adapt!J$2:J$1000="yes",adapt!A$2:A$1000),0)))</f>
        <v>0</v>
      </c>
      <c r="P483" s="20" t="str">
        <f t="array" ref="P483">IF(ISBLANK(B483),"",INDEX(adapt!F$2:F$1000,MATCH(A483,IF(adapt!J$2:J$1000="yes",adapt!A$2:A$1000),0)))</f>
        <v>Makasarudza zuva here rekuti mwana wenyu azive paamire paHIV?</v>
      </c>
      <c r="Q483" s="30" t="str">
        <f t="shared" si="45"/>
        <v>no</v>
      </c>
      <c r="R483" s="30" t="str">
        <f t="shared" si="46"/>
        <v>yes</v>
      </c>
      <c r="S483" s="29" t="str">
        <f t="shared" si="43"/>
        <v>Did you pick a specific day for your child to learn [his/her] HIV status?</v>
      </c>
      <c r="T483" s="29" t="str">
        <f t="shared" si="44"/>
        <v>Makasarudza zuva here rekuti mwana wenyu azive paamire paHIV?</v>
      </c>
      <c r="U483" s="31" t="str">
        <f>IF(COUNTIFS(adapt!J:J,"yes",adapt!A:A,A483)&gt;1,"problem",IF(COUNTIFS(adapt!J:J,"yes",adapt!A:A,A483)=0,"","ok"))</f>
        <v>ok</v>
      </c>
    </row>
    <row r="484" spans="1:21" ht="14">
      <c r="A484" s="26" t="str">
        <f t="shared" si="47"/>
        <v>PDQ11</v>
      </c>
      <c r="B484" s="32" t="s">
        <v>2158</v>
      </c>
      <c r="C484" s="57" t="s">
        <v>2156</v>
      </c>
      <c r="D484" s="32" t="s">
        <v>1613</v>
      </c>
      <c r="E484" s="32"/>
      <c r="F484" s="32"/>
      <c r="G484" s="14">
        <v>11</v>
      </c>
      <c r="H484" s="32" t="s">
        <v>1628</v>
      </c>
      <c r="I484" s="32" t="s">
        <v>1292</v>
      </c>
      <c r="J484" s="32" t="s">
        <v>557</v>
      </c>
      <c r="K484" s="18"/>
      <c r="L484" s="18"/>
      <c r="M484" s="18">
        <v>2</v>
      </c>
      <c r="N484" s="18"/>
      <c r="O484" s="20">
        <f t="array" ref="O484">IF(ISBLANK(B484),"",INDEX(adapt!E$2:E$1000,MATCH(A484,IF(adapt!J$2:J$1000="yes",adapt!A$2:A$1000),0)))</f>
        <v>0</v>
      </c>
      <c r="P484" s="20">
        <f t="array" ref="P484">IF(ISBLANK(B484),"",INDEX(adapt!F$2:F$1000,MATCH(A484,IF(adapt!J$2:J$1000="yes",adapt!A$2:A$1000),0)))</f>
        <v>0</v>
      </c>
      <c r="Q484" s="30" t="str">
        <f t="shared" si="45"/>
        <v>no</v>
      </c>
      <c r="R484" s="30" t="str">
        <f t="shared" si="46"/>
        <v>no</v>
      </c>
      <c r="S484" s="29" t="str">
        <f t="shared" si="43"/>
        <v>Did the HIV disclosure take place on this day?</v>
      </c>
      <c r="T484" s="29" t="str">
        <f t="shared" si="44"/>
        <v>Kumuudza paamire paHIV kwakaitika musi uyu here?</v>
      </c>
      <c r="U484" s="31" t="str">
        <f>IF(COUNTIFS(adapt!J:J,"yes",adapt!A:A,A484)&gt;1,"problem",IF(COUNTIFS(adapt!J:J,"yes",adapt!A:A,A484)=0,"","ok"))</f>
        <v>ok</v>
      </c>
    </row>
    <row r="485" spans="1:21" ht="42">
      <c r="A485" s="26" t="str">
        <f t="shared" si="47"/>
        <v>PDQ12</v>
      </c>
      <c r="B485" s="32" t="s">
        <v>1632</v>
      </c>
      <c r="C485" s="57" t="s">
        <v>2159</v>
      </c>
      <c r="D485" s="32" t="s">
        <v>1613</v>
      </c>
      <c r="E485" s="32"/>
      <c r="F485" s="32"/>
      <c r="G485" s="14">
        <v>12</v>
      </c>
      <c r="H485" s="32" t="s">
        <v>1637</v>
      </c>
      <c r="I485" s="32" t="s">
        <v>1292</v>
      </c>
      <c r="J485" s="32" t="s">
        <v>557</v>
      </c>
      <c r="K485" s="18"/>
      <c r="L485" s="18"/>
      <c r="M485" s="18">
        <v>2</v>
      </c>
      <c r="N485" s="18"/>
      <c r="O485" s="20">
        <f t="array" ref="O485">IF(ISBLANK(B485),"",INDEX(adapt!E$2:E$1000,MATCH(A485,IF(adapt!J$2:J$1000="yes",adapt!A$2:A$1000),0)))</f>
        <v>0</v>
      </c>
      <c r="P485" s="20" t="str">
        <f t="array" ref="P485">IF(ISBLANK(B485),"",INDEX(adapt!F$2:F$1000,MATCH(A485,IF(adapt!J$2:J$1000="yes",adapt!A$2:A$1000),0)))</f>
        <v>Muchifunga pamusoro pezvose hazvo, mungati kumuudza paamire pa HIV kwose zvako kwainge kwakadii KWAMURI IMI?</v>
      </c>
      <c r="Q485" s="30" t="str">
        <f t="shared" si="45"/>
        <v>no</v>
      </c>
      <c r="R485" s="30" t="str">
        <f t="shared" si="46"/>
        <v>yes</v>
      </c>
      <c r="S485" s="29" t="str">
        <f t="shared" si="43"/>
        <v>Overall, how would you rate YOUR overall disclosure experience?</v>
      </c>
      <c r="T485" s="29" t="str">
        <f t="shared" si="44"/>
        <v>Muchifunga pamusoro pezvose hazvo, mungati kumuudza paamire pa HIV kwose zvako kwainge kwakadii KWAMURI IMI?</v>
      </c>
      <c r="U485" s="31" t="str">
        <f>IF(COUNTIFS(adapt!J:J,"yes",adapt!A:A,A485)&gt;1,"problem",IF(COUNTIFS(adapt!J:J,"yes",adapt!A:A,A485)=0,"","ok"))</f>
        <v>ok</v>
      </c>
    </row>
    <row r="486" spans="1:21" ht="42">
      <c r="A486" s="26" t="str">
        <f t="shared" si="47"/>
        <v>PDQ13</v>
      </c>
      <c r="B486" s="32" t="s">
        <v>1642</v>
      </c>
      <c r="C486" s="57" t="s">
        <v>2160</v>
      </c>
      <c r="D486" s="32" t="s">
        <v>1613</v>
      </c>
      <c r="E486" s="32"/>
      <c r="F486" s="32"/>
      <c r="G486" s="14">
        <v>13</v>
      </c>
      <c r="H486" s="32" t="s">
        <v>1637</v>
      </c>
      <c r="I486" s="32" t="s">
        <v>1292</v>
      </c>
      <c r="J486" s="32" t="s">
        <v>557</v>
      </c>
      <c r="K486" s="18"/>
      <c r="L486" s="18"/>
      <c r="M486" s="18">
        <v>2</v>
      </c>
      <c r="N486" s="18"/>
      <c r="O486" s="20">
        <f t="array" ref="O486">IF(ISBLANK(B486),"",INDEX(adapt!E$2:E$1000,MATCH(A486,IF(adapt!J$2:J$1000="yes",adapt!A$2:A$1000),0)))</f>
        <v>0</v>
      </c>
      <c r="P486" s="20" t="str">
        <f t="array" ref="P486">IF(ISBLANK(B486),"",INDEX(adapt!F$2:F$1000,MATCH(A486,IF(adapt!J$2:J$1000="yes",adapt!A$2:A$1000),0)))</f>
        <v>Muchifunga pamusoro pezvose hazvo, mungati imi kumuudza paamire paHIV kwose zvako kwainge kwakadii KUMWANA WENYU?</v>
      </c>
      <c r="Q486" s="30" t="str">
        <f t="shared" si="45"/>
        <v>no</v>
      </c>
      <c r="R486" s="30" t="str">
        <f t="shared" si="46"/>
        <v>yes</v>
      </c>
      <c r="S486" s="29" t="str">
        <f t="shared" si="43"/>
        <v>Overall, how would you rate YOUR CHILD'S disclosure experience?</v>
      </c>
      <c r="T486" s="29" t="str">
        <f t="shared" si="44"/>
        <v>Muchifunga pamusoro pezvose hazvo, mungati imi kumuudza paamire paHIV kwose zvako kwainge kwakadii KUMWANA WENYU?</v>
      </c>
      <c r="U486" s="31" t="str">
        <f>IF(COUNTIFS(adapt!J:J,"yes",adapt!A:A,A486)&gt;1,"problem",IF(COUNTIFS(adapt!J:J,"yes",adapt!A:A,A486)=0,"","ok"))</f>
        <v>ok</v>
      </c>
    </row>
    <row r="487" spans="1:21" ht="14">
      <c r="A487" s="26" t="str">
        <f t="shared" si="47"/>
        <v>PDQ14</v>
      </c>
      <c r="B487" s="32" t="s">
        <v>1643</v>
      </c>
      <c r="C487" s="57" t="s">
        <v>2161</v>
      </c>
      <c r="D487" s="32" t="s">
        <v>1613</v>
      </c>
      <c r="E487" s="32"/>
      <c r="F487" s="32"/>
      <c r="G487" s="14">
        <v>14</v>
      </c>
      <c r="H487" s="32" t="s">
        <v>1648</v>
      </c>
      <c r="I487" s="32" t="s">
        <v>1292</v>
      </c>
      <c r="J487" s="32" t="s">
        <v>557</v>
      </c>
      <c r="K487" s="18"/>
      <c r="L487" s="18"/>
      <c r="M487" s="18">
        <v>2</v>
      </c>
      <c r="N487" s="18"/>
      <c r="O487" s="20">
        <f t="array" ref="O487">IF(ISBLANK(B487),"",INDEX(adapt!E$2:E$1000,MATCH(A487,IF(adapt!J$2:J$1000="yes",adapt!A$2:A$1000),0)))</f>
        <v>0</v>
      </c>
      <c r="P487" s="20">
        <f t="array" ref="P487">IF(ISBLANK(B487),"",INDEX(adapt!F$2:F$1000,MATCH(A487,IF(adapt!J$2:J$1000="yes",adapt!A$2:A$1000),0)))</f>
        <v>0</v>
      </c>
      <c r="Q487" s="30" t="str">
        <f t="shared" si="45"/>
        <v>no</v>
      </c>
      <c r="R487" s="30" t="str">
        <f t="shared" si="46"/>
        <v>no</v>
      </c>
      <c r="S487" s="29" t="str">
        <f t="shared" si="43"/>
        <v>Did your child get angry?</v>
      </c>
      <c r="T487" s="29" t="str">
        <f t="shared" si="44"/>
        <v>Mwana wenyu akashatirwa here?</v>
      </c>
      <c r="U487" s="31" t="str">
        <f>IF(COUNTIFS(adapt!J:J,"yes",adapt!A:A,A487)&gt;1,"problem",IF(COUNTIFS(adapt!J:J,"yes",adapt!A:A,A487)=0,"","ok"))</f>
        <v>ok</v>
      </c>
    </row>
    <row r="488" spans="1:21" ht="14">
      <c r="A488" s="26" t="str">
        <f t="shared" si="47"/>
        <v>PDQ15</v>
      </c>
      <c r="B488" s="32" t="s">
        <v>1644</v>
      </c>
      <c r="C488" s="56" t="s">
        <v>2123</v>
      </c>
      <c r="D488" s="32" t="s">
        <v>1613</v>
      </c>
      <c r="E488" s="32"/>
      <c r="F488" s="32"/>
      <c r="G488" s="14">
        <v>15</v>
      </c>
      <c r="H488" s="32" t="s">
        <v>1658</v>
      </c>
      <c r="I488" s="32" t="s">
        <v>1292</v>
      </c>
      <c r="J488" s="32" t="s">
        <v>557</v>
      </c>
      <c r="K488" s="18"/>
      <c r="L488" s="18"/>
      <c r="M488" s="18">
        <v>2</v>
      </c>
      <c r="N488" s="18"/>
      <c r="O488" s="20">
        <f t="array" ref="O488">IF(ISBLANK(B488),"",INDEX(adapt!E$2:E$1000,MATCH(A488,IF(adapt!J$2:J$1000="yes",adapt!A$2:A$1000),0)))</f>
        <v>0</v>
      </c>
      <c r="P488" s="20">
        <f t="array" ref="P488">IF(ISBLANK(B488),"",INDEX(adapt!F$2:F$1000,MATCH(A488,IF(adapt!J$2:J$1000="yes",adapt!A$2:A$1000),0)))</f>
        <v>0</v>
      </c>
      <c r="Q488" s="30" t="str">
        <f t="shared" si="45"/>
        <v>no</v>
      </c>
      <c r="R488" s="30" t="str">
        <f t="shared" si="46"/>
        <v>no</v>
      </c>
      <c r="S488" s="29" t="str">
        <f t="shared" si="43"/>
        <v>How long did this last?</v>
      </c>
      <c r="T488" s="29" t="str">
        <f t="shared" si="44"/>
        <v>Izvi zvakatora nguva yakareba zvakadii?</v>
      </c>
      <c r="U488" s="31" t="str">
        <f>IF(COUNTIFS(adapt!J:J,"yes",adapt!A:A,A488)&gt;1,"problem",IF(COUNTIFS(adapt!J:J,"yes",adapt!A:A,A488)=0,"","ok"))</f>
        <v>ok</v>
      </c>
    </row>
    <row r="489" spans="1:21" ht="14">
      <c r="A489" s="26" t="str">
        <f t="shared" si="47"/>
        <v>PDQ16</v>
      </c>
      <c r="B489" s="32" t="s">
        <v>1645</v>
      </c>
      <c r="C489" s="56" t="s">
        <v>2124</v>
      </c>
      <c r="D489" s="32" t="s">
        <v>1613</v>
      </c>
      <c r="E489" s="32"/>
      <c r="F489" s="32"/>
      <c r="G489" s="14">
        <v>16</v>
      </c>
      <c r="H489" s="32" t="s">
        <v>1648</v>
      </c>
      <c r="I489" s="32" t="s">
        <v>1292</v>
      </c>
      <c r="J489" s="32" t="s">
        <v>557</v>
      </c>
      <c r="K489" s="18"/>
      <c r="L489" s="18"/>
      <c r="M489" s="18">
        <v>2</v>
      </c>
      <c r="N489" s="18"/>
      <c r="O489" s="20">
        <f t="array" ref="O489">IF(ISBLANK(B489),"",INDEX(adapt!E$2:E$1000,MATCH(A489,IF(adapt!J$2:J$1000="yes",adapt!A$2:A$1000),0)))</f>
        <v>0</v>
      </c>
      <c r="P489" s="20">
        <f t="array" ref="P489">IF(ISBLANK(B489),"",INDEX(adapt!F$2:F$1000,MATCH(A489,IF(adapt!J$2:J$1000="yes",adapt!A$2:A$1000),0)))</f>
        <v>0</v>
      </c>
      <c r="Q489" s="30" t="str">
        <f t="shared" si="45"/>
        <v>no</v>
      </c>
      <c r="R489" s="30" t="str">
        <f t="shared" si="46"/>
        <v>no</v>
      </c>
      <c r="S489" s="29" t="str">
        <f t="shared" si="43"/>
        <v>Did your child get sad?</v>
      </c>
      <c r="T489" s="29" t="str">
        <f t="shared" si="44"/>
        <v>Mwana wenyu akasuwa here?</v>
      </c>
      <c r="U489" s="31" t="str">
        <f>IF(COUNTIFS(adapt!J:J,"yes",adapt!A:A,A489)&gt;1,"problem",IF(COUNTIFS(adapt!J:J,"yes",adapt!A:A,A489)=0,"","ok"))</f>
        <v>ok</v>
      </c>
    </row>
    <row r="490" spans="1:21" ht="14">
      <c r="A490" s="26" t="str">
        <f t="shared" si="47"/>
        <v>PDQ17</v>
      </c>
      <c r="B490" s="32" t="s">
        <v>1644</v>
      </c>
      <c r="C490" s="56" t="s">
        <v>2123</v>
      </c>
      <c r="D490" s="32" t="s">
        <v>1613</v>
      </c>
      <c r="E490" s="32"/>
      <c r="F490" s="32"/>
      <c r="G490" s="14">
        <v>17</v>
      </c>
      <c r="H490" s="32" t="s">
        <v>1658</v>
      </c>
      <c r="I490" s="32" t="s">
        <v>1292</v>
      </c>
      <c r="J490" s="32" t="s">
        <v>557</v>
      </c>
      <c r="K490" s="18"/>
      <c r="L490" s="18"/>
      <c r="M490" s="18">
        <v>2</v>
      </c>
      <c r="N490" s="18"/>
      <c r="O490" s="20">
        <f t="array" ref="O490">IF(ISBLANK(B490),"",INDEX(adapt!E$2:E$1000,MATCH(A490,IF(adapt!J$2:J$1000="yes",adapt!A$2:A$1000),0)))</f>
        <v>0</v>
      </c>
      <c r="P490" s="20">
        <f t="array" ref="P490">IF(ISBLANK(B490),"",INDEX(adapt!F$2:F$1000,MATCH(A490,IF(adapt!J$2:J$1000="yes",adapt!A$2:A$1000),0)))</f>
        <v>0</v>
      </c>
      <c r="Q490" s="30" t="str">
        <f t="shared" si="45"/>
        <v>no</v>
      </c>
      <c r="R490" s="30" t="str">
        <f t="shared" si="46"/>
        <v>no</v>
      </c>
      <c r="S490" s="29" t="str">
        <f t="shared" si="43"/>
        <v>How long did this last?</v>
      </c>
      <c r="T490" s="29" t="str">
        <f t="shared" si="44"/>
        <v>Izvi zvakatora nguva yakareba zvakadii?</v>
      </c>
      <c r="U490" s="31" t="str">
        <f>IF(COUNTIFS(adapt!J:J,"yes",adapt!A:A,A490)&gt;1,"problem",IF(COUNTIFS(adapt!J:J,"yes",adapt!A:A,A490)=0,"","ok"))</f>
        <v>ok</v>
      </c>
    </row>
    <row r="491" spans="1:21" ht="14">
      <c r="A491" s="26" t="str">
        <f t="shared" si="47"/>
        <v>PDQ18</v>
      </c>
      <c r="B491" s="32" t="s">
        <v>1666</v>
      </c>
      <c r="C491" s="56" t="s">
        <v>2125</v>
      </c>
      <c r="D491" s="32" t="s">
        <v>1613</v>
      </c>
      <c r="E491" s="32"/>
      <c r="F491" s="32"/>
      <c r="G491" s="14">
        <v>18</v>
      </c>
      <c r="H491" s="32" t="s">
        <v>1648</v>
      </c>
      <c r="I491" s="32" t="s">
        <v>1292</v>
      </c>
      <c r="J491" s="32" t="s">
        <v>557</v>
      </c>
      <c r="K491" s="18"/>
      <c r="L491" s="18"/>
      <c r="M491" s="18">
        <v>2</v>
      </c>
      <c r="N491" s="18"/>
      <c r="O491" s="20">
        <f t="array" ref="O491">IF(ISBLANK(B491),"",INDEX(adapt!E$2:E$1000,MATCH(A491,IF(adapt!J$2:J$1000="yes",adapt!A$2:A$1000),0)))</f>
        <v>0</v>
      </c>
      <c r="P491" s="20">
        <f t="array" ref="P491">IF(ISBLANK(B491),"",INDEX(adapt!F$2:F$1000,MATCH(A491,IF(adapt!J$2:J$1000="yes",adapt!A$2:A$1000),0)))</f>
        <v>0</v>
      </c>
      <c r="Q491" s="30" t="str">
        <f t="shared" si="45"/>
        <v>no</v>
      </c>
      <c r="R491" s="30" t="str">
        <f t="shared" si="46"/>
        <v>no</v>
      </c>
      <c r="S491" s="29" t="str">
        <f t="shared" si="43"/>
        <v>Did your child ask questions?</v>
      </c>
      <c r="T491" s="29" t="str">
        <f t="shared" si="44"/>
        <v>Mwana wenyu akabvunza mibvunzo here?</v>
      </c>
      <c r="U491" s="31" t="str">
        <f>IF(COUNTIFS(adapt!J:J,"yes",adapt!A:A,A491)&gt;1,"problem",IF(COUNTIFS(adapt!J:J,"yes",adapt!A:A,A491)=0,"","ok"))</f>
        <v>ok</v>
      </c>
    </row>
    <row r="492" spans="1:21" ht="14">
      <c r="A492" s="26" t="str">
        <f t="shared" si="47"/>
        <v>PDQ19</v>
      </c>
      <c r="B492" s="32" t="s">
        <v>1644</v>
      </c>
      <c r="C492" s="56" t="s">
        <v>2123</v>
      </c>
      <c r="D492" s="32" t="s">
        <v>1613</v>
      </c>
      <c r="E492" s="32"/>
      <c r="F492" s="32"/>
      <c r="G492" s="14">
        <v>19</v>
      </c>
      <c r="H492" s="32" t="s">
        <v>1658</v>
      </c>
      <c r="I492" s="32" t="s">
        <v>1292</v>
      </c>
      <c r="J492" s="32" t="s">
        <v>557</v>
      </c>
      <c r="K492" s="18"/>
      <c r="L492" s="18"/>
      <c r="M492" s="18">
        <v>2</v>
      </c>
      <c r="N492" s="18"/>
      <c r="O492" s="20">
        <f t="array" ref="O492">IF(ISBLANK(B492),"",INDEX(adapt!E$2:E$1000,MATCH(A492,IF(adapt!J$2:J$1000="yes",adapt!A$2:A$1000),0)))</f>
        <v>0</v>
      </c>
      <c r="P492" s="20">
        <f t="array" ref="P492">IF(ISBLANK(B492),"",INDEX(adapt!F$2:F$1000,MATCH(A492,IF(adapt!J$2:J$1000="yes",adapt!A$2:A$1000),0)))</f>
        <v>0</v>
      </c>
      <c r="Q492" s="30" t="str">
        <f t="shared" si="45"/>
        <v>no</v>
      </c>
      <c r="R492" s="30" t="str">
        <f t="shared" si="46"/>
        <v>no</v>
      </c>
      <c r="S492" s="29" t="str">
        <f t="shared" si="43"/>
        <v>How long did this last?</v>
      </c>
      <c r="T492" s="29" t="str">
        <f t="shared" si="44"/>
        <v>Izvi zvakatora nguva yakareba zvakadii?</v>
      </c>
      <c r="U492" s="31" t="str">
        <f>IF(COUNTIFS(adapt!J:J,"yes",adapt!A:A,A492)&gt;1,"problem",IF(COUNTIFS(adapt!J:J,"yes",adapt!A:A,A492)=0,"","ok"))</f>
        <v>ok</v>
      </c>
    </row>
    <row r="493" spans="1:21" ht="28">
      <c r="A493" s="26" t="str">
        <f t="shared" si="47"/>
        <v>PDQ20</v>
      </c>
      <c r="B493" s="32" t="s">
        <v>1669</v>
      </c>
      <c r="C493" s="57" t="s">
        <v>2162</v>
      </c>
      <c r="D493" s="32" t="s">
        <v>1613</v>
      </c>
      <c r="E493" s="32"/>
      <c r="F493" s="32"/>
      <c r="G493" s="14">
        <v>20</v>
      </c>
      <c r="H493" s="32" t="s">
        <v>209</v>
      </c>
      <c r="I493" s="32" t="s">
        <v>1292</v>
      </c>
      <c r="J493" s="32" t="s">
        <v>557</v>
      </c>
      <c r="K493" s="18"/>
      <c r="L493" s="18"/>
      <c r="M493" s="18">
        <v>2</v>
      </c>
      <c r="N493" s="18"/>
      <c r="O493" s="20">
        <f t="array" ref="O493">IF(ISBLANK(B493),"",INDEX(adapt!E$2:E$1000,MATCH(A493,IF(adapt!J$2:J$1000="yes",adapt!A$2:A$1000),0)))</f>
        <v>0</v>
      </c>
      <c r="P493" s="20" t="str">
        <f t="array" ref="P493">IF(ISBLANK(B493),"",INDEX(adapt!F$2:F$1000,MATCH(A493,IF(adapt!J$2:J$1000="yes",adapt!A$2:A$1000),0)))</f>
        <v>Mwana wenyu akamuchira here paamire maererano ne HIV?</v>
      </c>
      <c r="Q493" s="30" t="str">
        <f t="shared" si="45"/>
        <v>no</v>
      </c>
      <c r="R493" s="30" t="str">
        <f t="shared" si="46"/>
        <v>yes</v>
      </c>
      <c r="S493" s="29" t="str">
        <f t="shared" si="43"/>
        <v>Has your child accepted [his/her] status?</v>
      </c>
      <c r="T493" s="29" t="str">
        <f t="shared" si="44"/>
        <v>Mwana wenyu akamuchira here paamire maererano ne HIV?</v>
      </c>
      <c r="U493" s="31" t="str">
        <f>IF(COUNTIFS(adapt!J:J,"yes",adapt!A:A,A493)&gt;1,"problem",IF(COUNTIFS(adapt!J:J,"yes",adapt!A:A,A493)=0,"","ok"))</f>
        <v>ok</v>
      </c>
    </row>
    <row r="494" spans="1:21" ht="28">
      <c r="A494" s="26" t="str">
        <f t="shared" si="47"/>
        <v>PDQ21</v>
      </c>
      <c r="B494" s="32" t="s">
        <v>1667</v>
      </c>
      <c r="C494" s="56" t="s">
        <v>2126</v>
      </c>
      <c r="D494" s="32" t="s">
        <v>1613</v>
      </c>
      <c r="E494" s="32"/>
      <c r="F494" s="32"/>
      <c r="G494" s="14">
        <v>21</v>
      </c>
      <c r="H494" s="32" t="s">
        <v>1668</v>
      </c>
      <c r="I494" s="32" t="s">
        <v>1292</v>
      </c>
      <c r="J494" s="32" t="s">
        <v>557</v>
      </c>
      <c r="K494" s="18"/>
      <c r="L494" s="18"/>
      <c r="M494" s="18">
        <v>2</v>
      </c>
      <c r="N494" s="18"/>
      <c r="O494" s="20">
        <f t="array" ref="O494">IF(ISBLANK(B494),"",INDEX(adapt!E$2:E$1000,MATCH(A494,IF(adapt!J$2:J$1000="yes",adapt!A$2:A$1000),0)))</f>
        <v>0</v>
      </c>
      <c r="P494" s="20">
        <f t="array" ref="P494">IF(ISBLANK(B494),"",INDEX(adapt!F$2:F$1000,MATCH(A494,IF(adapt!J$2:J$1000="yes",adapt!A$2:A$1000),0)))</f>
        <v>0</v>
      </c>
      <c r="Q494" s="30" t="str">
        <f t="shared" si="45"/>
        <v>no</v>
      </c>
      <c r="R494" s="30" t="str">
        <f t="shared" si="46"/>
        <v>no</v>
      </c>
      <c r="S494" s="29" t="str">
        <f t="shared" si="43"/>
        <v>How long did it take for your child to accept [his/her] status?</v>
      </c>
      <c r="T494" s="29" t="str">
        <f t="shared" si="44"/>
        <v>Zvakatora nguva yakareba zvakadii kuti mwana wenyu agamuchire paamire?</v>
      </c>
      <c r="U494" s="31" t="str">
        <f>IF(COUNTIFS(adapt!J:J,"yes",adapt!A:A,A494)&gt;1,"problem",IF(COUNTIFS(adapt!J:J,"yes",adapt!A:A,A494)=0,"","ok"))</f>
        <v>ok</v>
      </c>
    </row>
    <row r="495" spans="1:21" ht="42">
      <c r="A495" s="26" t="str">
        <f t="shared" ref="A495" si="48">CONCATENATE(D495,G495)</f>
        <v>PDQ22</v>
      </c>
      <c r="B495" s="32" t="s">
        <v>1676</v>
      </c>
      <c r="C495" s="56" t="s">
        <v>2127</v>
      </c>
      <c r="D495" s="32" t="s">
        <v>1613</v>
      </c>
      <c r="E495" s="32"/>
      <c r="F495" s="32"/>
      <c r="G495" s="14">
        <v>22</v>
      </c>
      <c r="H495" s="32" t="s">
        <v>209</v>
      </c>
      <c r="I495" s="32" t="s">
        <v>1292</v>
      </c>
      <c r="J495" s="32" t="s">
        <v>557</v>
      </c>
      <c r="K495" s="18"/>
      <c r="L495" s="18"/>
      <c r="M495" s="18">
        <v>2</v>
      </c>
      <c r="N495" s="18"/>
      <c r="O495" s="20">
        <f t="array" ref="O495">IF(ISBLANK(B495),"",INDEX(adapt!E$2:E$1000,MATCH(A495,IF(adapt!J$2:J$1000="yes",adapt!A$2:A$1000),0)))</f>
        <v>0</v>
      </c>
      <c r="P495" s="20">
        <f t="array" ref="P495">IF(ISBLANK(B495),"",INDEX(adapt!F$2:F$1000,MATCH(A495,IF(adapt!J$2:J$1000="yes",adapt!A$2:A$1000),0)))</f>
        <v>0</v>
      </c>
      <c r="Q495" s="30" t="str">
        <f t="shared" si="45"/>
        <v>no</v>
      </c>
      <c r="R495" s="30" t="str">
        <f t="shared" si="46"/>
        <v>no</v>
      </c>
      <c r="S495" s="29" t="str">
        <f t="shared" si="43"/>
        <v>Looking back, do you think disclosure was a good thing for your child?</v>
      </c>
      <c r="T495" s="29" t="str">
        <f t="shared" si="44"/>
        <v>Muchirangarira zvakaitika, munofunga kuti kuudza mwana wenyu nezvekuve kwake nehutachiwana hweHIV chaiva chinhu chakamunakira here?</v>
      </c>
      <c r="U495" s="31" t="str">
        <f>IF(COUNTIFS(adapt!J:J,"yes",adapt!A:A,A495)&gt;1,"problem",IF(COUNTIFS(adapt!J:J,"yes",adapt!A:A,A495)=0,"","ok"))</f>
        <v>ok</v>
      </c>
    </row>
    <row r="496" spans="1:21" ht="28">
      <c r="A496" s="26" t="str">
        <f t="shared" ref="A496" si="49">CONCATENATE(D496,G496)</f>
        <v>PDQ23</v>
      </c>
      <c r="B496" s="32" t="s">
        <v>1677</v>
      </c>
      <c r="C496" s="56" t="s">
        <v>2128</v>
      </c>
      <c r="D496" s="32" t="s">
        <v>1613</v>
      </c>
      <c r="E496" s="32"/>
      <c r="F496" s="32"/>
      <c r="G496" s="14">
        <v>23</v>
      </c>
      <c r="H496" s="32" t="s">
        <v>1681</v>
      </c>
      <c r="I496" s="32" t="s">
        <v>1292</v>
      </c>
      <c r="J496" s="32" t="s">
        <v>557</v>
      </c>
      <c r="K496" s="18"/>
      <c r="L496" s="18"/>
      <c r="M496" s="18">
        <v>2</v>
      </c>
      <c r="N496" s="18"/>
      <c r="O496" s="20" t="str">
        <f t="array" ref="O496">IF(ISBLANK(B496),"",INDEX(adapt!E$2:E$1000,MATCH(A496,IF(adapt!J$2:J$1000="yes",adapt!A$2:A$1000),0)))</f>
        <v>Looking back, do you think your child learned about [his/her] status at a good age?</v>
      </c>
      <c r="P496" s="20" t="str">
        <f t="array" ref="P496">IF(ISBLANK(B496),"",INDEX(adapt!F$2:F$1000,MATCH(A496,IF(adapt!J$2:J$1000="yes",adapt!A$2:A$1000),0)))</f>
        <v>Muchirangarira zvakaitika, munofunga mwana wenyu akaziva paamire pazera rakanaka here?</v>
      </c>
      <c r="Q496" s="30" t="str">
        <f t="shared" si="45"/>
        <v>yes</v>
      </c>
      <c r="R496" s="30" t="str">
        <f t="shared" si="46"/>
        <v>yes</v>
      </c>
      <c r="S496" s="29" t="str">
        <f t="shared" si="43"/>
        <v>Looking back, do you think your child learned about [his/her] status at a good age?</v>
      </c>
      <c r="T496" s="29" t="str">
        <f t="shared" si="44"/>
        <v>Muchirangarira zvakaitika, munofunga mwana wenyu akaziva paamire pazera rakanaka here?</v>
      </c>
      <c r="U496" s="31" t="str">
        <f>IF(COUNTIFS(adapt!J:J,"yes",adapt!A:A,A496)&gt;1,"problem",IF(COUNTIFS(adapt!J:J,"yes",adapt!A:A,A496)=0,"","ok"))</f>
        <v>ok</v>
      </c>
    </row>
    <row r="497" spans="1:21" ht="42">
      <c r="A497" s="26" t="str">
        <f t="shared" si="47"/>
        <v>PDQ24</v>
      </c>
      <c r="B497" s="32" t="s">
        <v>1670</v>
      </c>
      <c r="C497" s="56" t="s">
        <v>2129</v>
      </c>
      <c r="D497" s="32" t="s">
        <v>1613</v>
      </c>
      <c r="E497" s="32"/>
      <c r="F497" s="32"/>
      <c r="G497" s="14">
        <v>24</v>
      </c>
      <c r="H497" s="32" t="s">
        <v>209</v>
      </c>
      <c r="I497" s="32" t="s">
        <v>1292</v>
      </c>
      <c r="J497" s="32" t="s">
        <v>557</v>
      </c>
      <c r="K497" s="18"/>
      <c r="L497" s="18"/>
      <c r="M497" s="18">
        <v>2</v>
      </c>
      <c r="N497" s="18"/>
      <c r="O497" s="20" t="str">
        <f t="array" ref="O497">IF(ISBLANK(B497),"",INDEX(adapt!E$2:E$1000,MATCH(A497,IF(adapt!J$2:J$1000="yes",adapt!A$2:A$1000),0)))</f>
        <v>If it were possible to go back in time, would you change anything about how your child learned about [his/her] status?</v>
      </c>
      <c r="P497" s="20" t="str">
        <f t="array" ref="P497">IF(ISBLANK(B497),"",INDEX(adapt!F$2:F$1000,MATCH(A497,IF(adapt!J$2:J$1000="yes",adapt!A$2:A$1000),0)))</f>
        <v>Dai zvaikwanisika kudzokera kumashure, pane zvamungashandure here pamaziviro akaita mwana wenyu paamire?</v>
      </c>
      <c r="Q497" s="30" t="str">
        <f t="shared" si="45"/>
        <v>yes</v>
      </c>
      <c r="R497" s="30" t="str">
        <f t="shared" si="46"/>
        <v>yes</v>
      </c>
      <c r="S497" s="29" t="str">
        <f t="shared" si="43"/>
        <v>If it were possible to go back in time, would you change anything about how your child learned about [his/her] status?</v>
      </c>
      <c r="T497" s="29" t="str">
        <f t="shared" si="44"/>
        <v>Dai zvaikwanisika kudzokera kumashure, pane zvamungashandure here pamaziviro akaita mwana wenyu paamire?</v>
      </c>
      <c r="U497" s="31" t="str">
        <f>IF(COUNTIFS(adapt!J:J,"yes",adapt!A:A,A497)&gt;1,"problem",IF(COUNTIFS(adapt!J:J,"yes",adapt!A:A,A497)=0,"","ok"))</f>
        <v>ok</v>
      </c>
    </row>
    <row r="498" spans="1:21" ht="14">
      <c r="A498" s="26" t="str">
        <f t="shared" si="47"/>
        <v>PDQ25</v>
      </c>
      <c r="B498" s="32" t="s">
        <v>1713</v>
      </c>
      <c r="C498" s="56" t="s">
        <v>2130</v>
      </c>
      <c r="D498" s="32" t="s">
        <v>1613</v>
      </c>
      <c r="E498" s="32"/>
      <c r="F498" s="32"/>
      <c r="G498" s="14">
        <v>25</v>
      </c>
      <c r="H498" s="32"/>
      <c r="I498" s="32" t="s">
        <v>1292</v>
      </c>
      <c r="J498" s="32" t="s">
        <v>557</v>
      </c>
      <c r="K498" s="18"/>
      <c r="L498" s="18"/>
      <c r="M498" s="18">
        <v>2</v>
      </c>
      <c r="N498" s="18"/>
      <c r="O498" s="20" t="str">
        <f t="array" ref="O498">IF(ISBLANK(B498),"",INDEX(adapt!E$2:E$1000,MATCH(A498,IF(adapt!J$2:J$1000="yes",adapt!A$2:A$1000),0)))</f>
        <v>What would you have changed? [open]</v>
      </c>
      <c r="P498" s="20" t="str">
        <f t="array" ref="P498">IF(ISBLANK(B498),"",INDEX(adapt!F$2:F$1000,MATCH(A498,IF(adapt!J$2:J$1000="yes",adapt!A$2:A$1000),0)))</f>
        <v>Ndezvipi zvamaizoshandura/Chii chamaishandura?</v>
      </c>
      <c r="Q498" s="30" t="str">
        <f t="shared" si="45"/>
        <v>yes</v>
      </c>
      <c r="R498" s="30" t="str">
        <f t="shared" si="46"/>
        <v>yes</v>
      </c>
      <c r="S498" s="29" t="str">
        <f t="shared" si="43"/>
        <v>What would you have changed? [open]</v>
      </c>
      <c r="T498" s="29" t="str">
        <f t="shared" si="44"/>
        <v>Ndezvipi zvamaizoshandura/Chii chamaishandura?</v>
      </c>
      <c r="U498" s="31" t="str">
        <f>IF(COUNTIFS(adapt!J:J,"yes",adapt!A:A,A498)&gt;1,"problem",IF(COUNTIFS(adapt!J:J,"yes",adapt!A:A,A498)=0,"","ok"))</f>
        <v>ok</v>
      </c>
    </row>
    <row r="499" spans="1:21" ht="84">
      <c r="A499" s="26" t="str">
        <f t="shared" si="47"/>
        <v>PDQ26</v>
      </c>
      <c r="B499" s="32" t="s">
        <v>1675</v>
      </c>
      <c r="C499" s="56" t="s">
        <v>2131</v>
      </c>
      <c r="D499" s="32" t="s">
        <v>1613</v>
      </c>
      <c r="E499" s="32"/>
      <c r="F499" s="32"/>
      <c r="G499" s="14">
        <v>26</v>
      </c>
      <c r="H499" s="32" t="s">
        <v>1674</v>
      </c>
      <c r="I499" s="32" t="s">
        <v>1292</v>
      </c>
      <c r="J499" s="32" t="s">
        <v>557</v>
      </c>
      <c r="K499" s="18"/>
      <c r="L499" s="18"/>
      <c r="M499" s="18">
        <v>2</v>
      </c>
      <c r="N499" s="18"/>
      <c r="O499" s="20" t="str">
        <f t="array" ref="O499">IF(ISBLANK(B499),"",INDEX(adapt!E$2:E$1000,MATCH(A499,IF(adapt!J$2:J$1000="yes",adapt!A$2:A$1000),0)))</f>
        <v>Please compare your child's adherence to [his/her] medication during the time before [he/she] learned the truth about [his/her] status to [his/her] adherence today. Has it gotten worse, better, or stayed the same?</v>
      </c>
      <c r="P499" s="20" t="str">
        <f t="array" ref="P499">IF(ISBLANK(B499),"",INDEX(adapt!F$2:F$1000,MATCH(A499,IF(adapt!J$2:J$1000="yes",adapt!A$2:A$1000),0)))</f>
        <v>Ndapota enzanisai matorero aiita mwana wenyu mushonga sezvinotarisirwa panguva yaakanga asati ava kuziva chokwadi  naiyezvino paava kuziva chokwadi maererano nepaamire. Zvanyanya kuipa here, zvavanani kana kuti zvakaramba zvakaita sezvazvaive zviri kare here?</v>
      </c>
      <c r="Q499" s="30" t="str">
        <f t="shared" si="45"/>
        <v>yes</v>
      </c>
      <c r="R499" s="30" t="str">
        <f t="shared" si="46"/>
        <v>yes</v>
      </c>
      <c r="S499" s="29" t="str">
        <f t="shared" si="43"/>
        <v>Please compare your child's adherence to [his/her] medication during the time before [he/she] learned the truth about [his/her] status to [his/her] adherence today. Has it gotten worse, better, or stayed the same?</v>
      </c>
      <c r="T499" s="29" t="str">
        <f t="shared" si="44"/>
        <v>Ndapota enzanisai matorero aiita mwana wenyu mushonga sezvinotarisirwa panguva yaakanga asati ava kuziva chokwadi  naiyezvino paava kuziva chokwadi maererano nepaamire. Zvanyanya kuipa here, zvavanani kana kuti zvakaramba zvakaita sezvazvaive zviri kare here?</v>
      </c>
      <c r="U499" s="31" t="str">
        <f>IF(COUNTIFS(adapt!J:J,"yes",adapt!A:A,A499)&gt;1,"problem",IF(COUNTIFS(adapt!J:J,"yes",adapt!A:A,A499)=0,"","ok"))</f>
        <v>ok</v>
      </c>
    </row>
    <row r="500" spans="1:21" ht="28">
      <c r="A500" s="26" t="str">
        <f t="shared" si="47"/>
        <v>doesKnow16a</v>
      </c>
      <c r="B500" s="32" t="s">
        <v>2168</v>
      </c>
      <c r="C500" s="5" t="s">
        <v>2170</v>
      </c>
      <c r="D500" s="32" t="s">
        <v>168</v>
      </c>
      <c r="E500" s="32" t="s">
        <v>903</v>
      </c>
      <c r="F500" s="32">
        <v>74</v>
      </c>
      <c r="G500" s="14" t="s">
        <v>2163</v>
      </c>
      <c r="H500" s="32"/>
      <c r="I500" s="32" t="s">
        <v>557</v>
      </c>
      <c r="J500" s="32" t="s">
        <v>557</v>
      </c>
      <c r="K500" s="18"/>
      <c r="L500" s="18"/>
      <c r="M500" s="18">
        <v>2</v>
      </c>
      <c r="N500" s="18"/>
      <c r="O500" s="20" t="e">
        <f t="array" ref="O500">IF(ISBLANK(B500),"",INDEX(adapt!E$2:E$1000,MATCH(A500,IF(adapt!J$2:J$1000="yes",adapt!A$2:A$1000),0)))</f>
        <v>#N/A</v>
      </c>
      <c r="P500" s="20" t="e">
        <f t="array" ref="P500">IF(ISBLANK(B500),"",INDEX(adapt!F$2:F$1000,MATCH(A500,IF(adapt!J$2:J$1000="yes",adapt!A$2:A$1000),0)))</f>
        <v>#N/A</v>
      </c>
      <c r="Q500" s="30" t="str">
        <f t="shared" si="45"/>
        <v>no</v>
      </c>
      <c r="R500" s="30" t="str">
        <f t="shared" si="46"/>
        <v>no</v>
      </c>
      <c r="S500" s="29" t="str">
        <f t="shared" si="43"/>
        <v>How do you know this? [open]</v>
      </c>
      <c r="T500" s="29" t="str">
        <f t="shared" si="44"/>
        <v>Munozviziva sei? [open]</v>
      </c>
      <c r="U500" s="31" t="str">
        <f>IF(COUNTIFS(adapt!J:J,"yes",adapt!A:A,A500)&gt;1,"problem",IF(COUNTIFS(adapt!J:J,"yes",adapt!A:A,A500)=0,"","ok"))</f>
        <v/>
      </c>
    </row>
    <row r="501" spans="1:21" ht="28">
      <c r="A501" s="26" t="str">
        <f t="shared" si="47"/>
        <v>doesKnow16b</v>
      </c>
      <c r="B501" s="32" t="s">
        <v>2169</v>
      </c>
      <c r="C501" s="5" t="s">
        <v>2171</v>
      </c>
      <c r="D501" s="32" t="s">
        <v>168</v>
      </c>
      <c r="E501" s="32" t="s">
        <v>903</v>
      </c>
      <c r="F501" s="32">
        <v>74</v>
      </c>
      <c r="G501" s="14" t="s">
        <v>2166</v>
      </c>
      <c r="H501" s="32"/>
      <c r="I501" s="32" t="s">
        <v>557</v>
      </c>
      <c r="J501" s="32" t="s">
        <v>557</v>
      </c>
      <c r="K501" s="18"/>
      <c r="L501" s="18"/>
      <c r="M501" s="18">
        <v>2</v>
      </c>
      <c r="N501" s="18"/>
      <c r="O501" s="20" t="e">
        <f t="array" ref="O501">IF(ISBLANK(B501),"",INDEX(adapt!E$2:E$1000,MATCH(A501,IF(adapt!J$2:J$1000="yes",adapt!A$2:A$1000),0)))</f>
        <v>#N/A</v>
      </c>
      <c r="P501" s="20" t="e">
        <f t="array" ref="P501">IF(ISBLANK(B501),"",INDEX(adapt!F$2:F$1000,MATCH(A501,IF(adapt!J$2:J$1000="yes",adapt!A$2:A$1000),0)))</f>
        <v>#N/A</v>
      </c>
      <c r="Q501" s="30" t="str">
        <f t="shared" si="45"/>
        <v>no</v>
      </c>
      <c r="R501" s="30" t="str">
        <f t="shared" si="46"/>
        <v>no</v>
      </c>
      <c r="S501" s="29" t="str">
        <f t="shared" si="43"/>
        <v>Why do you think that? [open]</v>
      </c>
      <c r="T501" s="29" t="str">
        <f t="shared" si="44"/>
        <v>Sei muchifunga kudaro? [open]</v>
      </c>
      <c r="U501" s="31" t="str">
        <f>IF(COUNTIFS(adapt!J:J,"yes",adapt!A:A,A501)&gt;1,"problem",IF(COUNTIFS(adapt!J:J,"yes",adapt!A:A,A501)=0,"","ok"))</f>
        <v/>
      </c>
    </row>
    <row r="502" spans="1:21" ht="28">
      <c r="A502" s="26" t="str">
        <f t="shared" si="47"/>
        <v>doesKnow16c</v>
      </c>
      <c r="B502" s="32" t="s">
        <v>2164</v>
      </c>
      <c r="C502" s="5" t="s">
        <v>2165</v>
      </c>
      <c r="D502" s="32" t="s">
        <v>168</v>
      </c>
      <c r="E502" s="32" t="s">
        <v>903</v>
      </c>
      <c r="F502" s="32">
        <v>74</v>
      </c>
      <c r="G502" s="14" t="s">
        <v>2167</v>
      </c>
      <c r="H502" s="32" t="s">
        <v>204</v>
      </c>
      <c r="I502" s="32" t="s">
        <v>557</v>
      </c>
      <c r="J502" s="32" t="s">
        <v>557</v>
      </c>
      <c r="K502" s="18"/>
      <c r="L502" s="18"/>
      <c r="M502" s="18">
        <v>2</v>
      </c>
      <c r="N502" s="18"/>
      <c r="O502" s="20" t="e">
        <f t="array" ref="O502">IF(ISBLANK(B502),"",INDEX(adapt!E$2:E$1000,MATCH(A502,IF(adapt!J$2:J$1000="yes",adapt!A$2:A$1000),0)))</f>
        <v>#N/A</v>
      </c>
      <c r="P502" s="20" t="e">
        <f t="array" ref="P502">IF(ISBLANK(B502),"",INDEX(adapt!F$2:F$1000,MATCH(A502,IF(adapt!J$2:J$1000="yes",adapt!A$2:A$1000),0)))</f>
        <v>#N/A</v>
      </c>
      <c r="Q502" s="30" t="str">
        <f t="shared" si="45"/>
        <v>no</v>
      </c>
      <c r="R502" s="30" t="str">
        <f t="shared" si="46"/>
        <v>no</v>
      </c>
      <c r="S502" s="29" t="str">
        <f t="shared" si="43"/>
        <v>Have you ever heard the child talk about themselves as being infected with HIV?</v>
      </c>
      <c r="T502" s="29" t="str">
        <f t="shared" si="44"/>
        <v>Makambonzwa here mwana wenyu achitaura iye kuti ane HIV?</v>
      </c>
      <c r="U502" s="31" t="str">
        <f>IF(COUNTIFS(adapt!J:J,"yes",adapt!A:A,A502)&gt;1,"problem",IF(COUNTIFS(adapt!J:J,"yes",adapt!A:A,A502)=0,"","ok"))</f>
        <v/>
      </c>
    </row>
    <row r="503" spans="1:21" ht="42">
      <c r="A503" s="26" t="str">
        <f t="shared" si="47"/>
        <v>doesKnow16d</v>
      </c>
      <c r="B503" s="32" t="s">
        <v>2340</v>
      </c>
      <c r="C503" s="32" t="s">
        <v>2472</v>
      </c>
      <c r="D503" s="32" t="s">
        <v>168</v>
      </c>
      <c r="E503" s="32" t="s">
        <v>903</v>
      </c>
      <c r="F503" s="32"/>
      <c r="G503" s="14" t="s">
        <v>2338</v>
      </c>
      <c r="H503" s="32" t="s">
        <v>205</v>
      </c>
      <c r="I503" s="32" t="s">
        <v>557</v>
      </c>
      <c r="J503" s="32" t="s">
        <v>557</v>
      </c>
      <c r="K503" s="18"/>
      <c r="L503" s="18"/>
      <c r="M503" s="18">
        <v>3</v>
      </c>
      <c r="N503" s="18"/>
      <c r="O503" s="20" t="e">
        <f t="array" ref="O503">IF(ISBLANK(B503),"",INDEX(adapt!E$2:E$1000,MATCH(A503,IF(adapt!J$2:J$1000="yes",adapt!A$2:A$1000),0)))</f>
        <v>#N/A</v>
      </c>
      <c r="P503" s="20" t="e">
        <f t="array" ref="P503">IF(ISBLANK(B503),"",INDEX(adapt!F$2:F$1000,MATCH(A503,IF(adapt!J$2:J$1000="yes",adapt!A$2:A$1000),0)))</f>
        <v>#N/A</v>
      </c>
      <c r="Q503" s="30" t="str">
        <f t="shared" si="45"/>
        <v>no</v>
      </c>
      <c r="R503" s="30" t="str">
        <f t="shared" si="46"/>
        <v>no</v>
      </c>
      <c r="S503" s="29" t="str">
        <f t="shared" si="43"/>
        <v>Just to confirm, you are certain that your child knows that [he/she] is HIV positive? [if the caregiver is unsure, swipe back to correct previous answer]</v>
      </c>
      <c r="T503" s="29" t="str">
        <f t="shared" si="44"/>
        <v>Kungove nechokwadi, mune chokwadi here kuti mwana wenyu anoziva kuti ane hutachiona hweHIV?</v>
      </c>
      <c r="U503" s="31" t="str">
        <f>IF(COUNTIFS(adapt!J:J,"yes",adapt!A:A,A503)&gt;1,"problem",IF(COUNTIFS(adapt!J:J,"yes",adapt!A:A,A503)=0,"","ok"))</f>
        <v/>
      </c>
    </row>
    <row r="504" spans="1:21" ht="98">
      <c r="A504" s="26" t="str">
        <f t="shared" si="47"/>
        <v>MISC99</v>
      </c>
      <c r="B504" s="32" t="s">
        <v>2343</v>
      </c>
      <c r="C504" s="32" t="s">
        <v>2473</v>
      </c>
      <c r="D504" s="32" t="s">
        <v>193</v>
      </c>
      <c r="E504" s="32"/>
      <c r="F504" s="32"/>
      <c r="G504" s="14">
        <v>99</v>
      </c>
      <c r="H504" s="32"/>
      <c r="I504" s="32"/>
      <c r="J504" s="32"/>
      <c r="K504" s="18"/>
      <c r="L504" s="18"/>
      <c r="M504" s="18"/>
      <c r="N504" s="18"/>
      <c r="O504" s="20" t="e">
        <f t="array" ref="O504">IF(ISBLANK(B504),"",INDEX(adapt!E$2:E$1000,MATCH(A504,IF(adapt!J$2:J$1000="yes",adapt!A$2:A$1000),0)))</f>
        <v>#N/A</v>
      </c>
      <c r="P504" s="20" t="e">
        <f t="array" ref="P504">IF(ISBLANK(B504),"",INDEX(adapt!F$2:F$1000,MATCH(A504,IF(adapt!J$2:J$1000="yes",adapt!A$2:A$1000),0)))</f>
        <v>#N/A</v>
      </c>
      <c r="Q504" s="30" t="str">
        <f t="shared" si="45"/>
        <v>no</v>
      </c>
      <c r="R504" s="30" t="str">
        <f t="shared" si="46"/>
        <v>no</v>
      </c>
      <c r="S504" s="29" t="str">
        <f t="shared" si="43"/>
        <v>Earlier I asked you a question about how you are feeling, and you said that you sometimes think of hurting yourself or that you might be better off dead. I want to be sure that you know that there are people who can help you to feel better. May I have your permission to ask your CHASA or someone from BHASO to follow-up with you?</v>
      </c>
      <c r="T504" s="29" t="str">
        <f t="shared" si="44"/>
        <v>Pane pandambokubvunzai kuti mukunzwa sei mukati dzimwe nguva ndinofunga kuzvikuvadza neimwe nzira kana  kuti zviri nani kufa. Ndinoda kuti muzive kuti pane vanhu vanogona kuti munzwe zviri nani. Ndirikumbirawo mvumo yenyu yekuti ndiudze vanhu veCHASA kana veBHASA kuti vakuteverereyi vachikupayi rubetsero.</v>
      </c>
      <c r="U504" s="31" t="str">
        <f>IF(COUNTIFS(adapt!J:J,"yes",adapt!A:A,A504)&gt;1,"problem",IF(COUNTIFS(adapt!J:J,"yes",adapt!A:A,A504)=0,"","ok"))</f>
        <v/>
      </c>
    </row>
    <row r="505" spans="1:21" ht="14">
      <c r="A505" s="26" t="str">
        <f t="shared" si="47"/>
        <v>DHS7W111c</v>
      </c>
      <c r="B505" s="32" t="s">
        <v>2448</v>
      </c>
      <c r="C505" s="32" t="s">
        <v>2448</v>
      </c>
      <c r="D505" s="32" t="s">
        <v>191</v>
      </c>
      <c r="E505" s="32"/>
      <c r="F505" s="32"/>
      <c r="G505" s="14" t="s">
        <v>2449</v>
      </c>
      <c r="H505" s="32"/>
      <c r="I505" s="32"/>
      <c r="J505" s="32"/>
      <c r="K505" s="18"/>
      <c r="L505" s="18"/>
      <c r="M505" s="18"/>
      <c r="N505" s="18"/>
      <c r="O505" s="20" t="e">
        <f t="array" ref="O505">IF(ISBLANK(B505),"",INDEX(adapt!E$2:E$1000,MATCH(A505,IF(adapt!J$2:J$1000="yes",adapt!A$2:A$1000),0)))</f>
        <v>#N/A</v>
      </c>
      <c r="P505" s="20" t="e">
        <f t="array" ref="P505">IF(ISBLANK(B505),"",INDEX(adapt!F$2:F$1000,MATCH(A505,IF(adapt!J$2:J$1000="yes",adapt!A$2:A$1000),0)))</f>
        <v>#N/A</v>
      </c>
      <c r="Q505" s="30" t="str">
        <f t="shared" si="45"/>
        <v>no</v>
      </c>
      <c r="R505" s="30" t="str">
        <f t="shared" si="46"/>
        <v>no</v>
      </c>
      <c r="S505" s="29" t="str">
        <f t="shared" si="43"/>
        <v>[record reading result]</v>
      </c>
      <c r="T505" s="29" t="str">
        <f t="shared" si="44"/>
        <v>[record reading result]</v>
      </c>
      <c r="U505" s="31" t="str">
        <f>IF(COUNTIFS(adapt!J:J,"yes",adapt!A:A,A505)&gt;1,"problem",IF(COUNTIFS(adapt!J:J,"yes",adapt!A:A,A505)=0,"","ok"))</f>
        <v/>
      </c>
    </row>
    <row r="506" spans="1:21" ht="42">
      <c r="A506" s="26" t="str">
        <f t="shared" si="47"/>
        <v>MISC100</v>
      </c>
      <c r="B506" s="32" t="s">
        <v>2458</v>
      </c>
      <c r="C506" s="32" t="s">
        <v>2458</v>
      </c>
      <c r="D506" s="32" t="s">
        <v>193</v>
      </c>
      <c r="E506" s="32"/>
      <c r="F506" s="32"/>
      <c r="G506" s="14">
        <v>100</v>
      </c>
      <c r="H506" s="32"/>
      <c r="I506" s="32"/>
      <c r="J506" s="32"/>
      <c r="K506" s="18"/>
      <c r="L506" s="18"/>
      <c r="M506" s="18"/>
      <c r="N506" s="18"/>
      <c r="O506" s="20" t="e">
        <f t="array" ref="O506">IF(ISBLANK(B506),"",INDEX(adapt!E$2:E$1000,MATCH(A506,IF(adapt!J$2:J$1000="yes",adapt!A$2:A$1000),0)))</f>
        <v>#N/A</v>
      </c>
      <c r="P506" s="20" t="e">
        <f t="array" ref="P506">IF(ISBLANK(B506),"",INDEX(adapt!F$2:F$1000,MATCH(A506,IF(adapt!J$2:J$1000="yes",adapt!A$2:A$1000),0)))</f>
        <v>#N/A</v>
      </c>
      <c r="Q506" s="30" t="str">
        <f t="shared" si="45"/>
        <v>no</v>
      </c>
      <c r="R506" s="30" t="str">
        <f t="shared" si="46"/>
        <v>no</v>
      </c>
      <c r="S506" s="29" t="str">
        <f t="shared" si="43"/>
        <v>[Please use your judgment and offer words of encouragement if you think this section was particularly difficult.]</v>
      </c>
      <c r="T506" s="29" t="str">
        <f t="shared" si="44"/>
        <v>[Please use your judgment and offer words of encouragement if you think this section was particularly difficult.]</v>
      </c>
      <c r="U506" s="31" t="str">
        <f>IF(COUNTIFS(adapt!J:J,"yes",adapt!A:A,A506)&gt;1,"problem",IF(COUNTIFS(adapt!J:J,"yes",adapt!A:A,A506)=0,"","ok"))</f>
        <v/>
      </c>
    </row>
    <row r="507" spans="1:21" ht="28">
      <c r="A507" s="26" t="str">
        <f t="shared" si="47"/>
        <v>MISC20</v>
      </c>
      <c r="B507" s="32" t="s">
        <v>2464</v>
      </c>
      <c r="C507" s="32" t="s">
        <v>2734</v>
      </c>
      <c r="D507" s="32" t="s">
        <v>193</v>
      </c>
      <c r="E507" s="32"/>
      <c r="F507" s="32"/>
      <c r="G507" s="14">
        <v>20</v>
      </c>
      <c r="H507" s="32"/>
      <c r="I507" s="32"/>
      <c r="J507" s="32"/>
      <c r="K507" s="18"/>
      <c r="L507" s="18"/>
      <c r="M507" s="18"/>
      <c r="N507" s="18"/>
      <c r="O507" s="20" t="e">
        <f t="array" ref="O507">IF(ISBLANK(B507),"",INDEX(adapt!E$2:E$1000,MATCH(A507,IF(adapt!J$2:J$1000="yes",adapt!A$2:A$1000),0)))</f>
        <v>#N/A</v>
      </c>
      <c r="P507" s="20" t="e">
        <f t="array" ref="P507">IF(ISBLANK(B507),"",INDEX(adapt!F$2:F$1000,MATCH(A507,IF(adapt!J$2:J$1000="yes",adapt!A$2:A$1000),0)))</f>
        <v>#N/A</v>
      </c>
      <c r="Q507" s="30" t="str">
        <f t="shared" si="45"/>
        <v>no</v>
      </c>
      <c r="R507" s="30" t="str">
        <f t="shared" si="46"/>
        <v>no</v>
      </c>
      <c r="S507" s="29" t="str">
        <f t="shared" si="43"/>
        <v>Do you share parenting responsibilities for this child with anyone else?</v>
      </c>
      <c r="T507" s="29" t="str">
        <f t="shared" si="44"/>
        <v>Pane mumwe munhu ari kukubatsirai kuchengeta mwana uyu here?</v>
      </c>
      <c r="U507" s="31" t="str">
        <f>IF(COUNTIFS(adapt!J:J,"yes",adapt!A:A,A507)&gt;1,"problem",IF(COUNTIFS(adapt!J:J,"yes",adapt!A:A,A507)=0,"","ok"))</f>
        <v/>
      </c>
    </row>
    <row r="508" spans="1:21" ht="28">
      <c r="A508" s="26" t="str">
        <f t="shared" si="47"/>
        <v>MISC21</v>
      </c>
      <c r="B508" s="32" t="s">
        <v>2778</v>
      </c>
      <c r="C508" s="32" t="s">
        <v>2779</v>
      </c>
      <c r="D508" s="32" t="s">
        <v>193</v>
      </c>
      <c r="E508" s="32"/>
      <c r="F508" s="32"/>
      <c r="G508" s="14">
        <v>21</v>
      </c>
      <c r="H508" s="32"/>
      <c r="I508" s="32"/>
      <c r="J508" s="32"/>
      <c r="K508" s="18"/>
      <c r="L508" s="18"/>
      <c r="M508" s="18"/>
      <c r="N508" s="18"/>
      <c r="O508" s="20" t="e">
        <f t="array" ref="O508">IF(ISBLANK(B508),"",INDEX(adapt!E$2:E$1000,MATCH(A508,IF(adapt!J$2:J$1000="yes",adapt!A$2:A$1000),0)))</f>
        <v>#N/A</v>
      </c>
      <c r="P508" s="20" t="e">
        <f t="array" ref="P508">IF(ISBLANK(B508),"",INDEX(adapt!F$2:F$1000,MATCH(A508,IF(adapt!J$2:J$1000="yes",adapt!A$2:A$1000),0)))</f>
        <v>#N/A</v>
      </c>
      <c r="Q508" s="30" t="str">
        <f t="shared" si="45"/>
        <v>no</v>
      </c>
      <c r="R508" s="30" t="str">
        <f t="shared" si="46"/>
        <v>no</v>
      </c>
      <c r="S508" s="29" t="str">
        <f t="shared" si="43"/>
        <v>Did your child learn about their status on the same that YOU learned about your child's status?</v>
      </c>
      <c r="T508" s="29" t="str">
        <f t="shared" si="44"/>
        <v>Mwana wenyu akaziva nezveStatus yake zuva rimwe chete nemi here?</v>
      </c>
      <c r="U508" s="31" t="str">
        <f>IF(COUNTIFS(adapt!J:J,"yes",adapt!A:A,A508)&gt;1,"problem",IF(COUNTIFS(adapt!J:J,"yes",adapt!A:A,A508)=0,"","ok"))</f>
        <v/>
      </c>
    </row>
    <row r="509" spans="1:21" ht="56">
      <c r="A509" s="26" t="str">
        <f t="shared" si="47"/>
        <v>MISC22</v>
      </c>
      <c r="B509" s="32" t="s">
        <v>2774</v>
      </c>
      <c r="C509" s="32" t="s">
        <v>2774</v>
      </c>
      <c r="D509" s="32" t="s">
        <v>193</v>
      </c>
      <c r="E509" s="32"/>
      <c r="F509" s="32"/>
      <c r="G509" s="14">
        <v>22</v>
      </c>
      <c r="H509" s="32"/>
      <c r="I509" s="32"/>
      <c r="J509" s="32"/>
      <c r="K509" s="18"/>
      <c r="L509" s="18"/>
      <c r="M509" s="18"/>
      <c r="N509" s="18"/>
      <c r="O509" s="20" t="e">
        <f t="array" ref="O509">IF(ISBLANK(B509),"",INDEX(adapt!E$2:E$1000,MATCH(A509,IF(adapt!J$2:J$1000="yes",adapt!A$2:A$1000),0)))</f>
        <v>#N/A</v>
      </c>
      <c r="P509" s="20" t="e">
        <f t="array" ref="P509">IF(ISBLANK(B509),"",INDEX(adapt!F$2:F$1000,MATCH(A509,IF(adapt!J$2:J$1000="yes",adapt!A$2:A$1000),0)))</f>
        <v>#N/A</v>
      </c>
      <c r="Q509" s="30" t="str">
        <f t="shared" si="45"/>
        <v>no</v>
      </c>
      <c r="R509" s="30" t="str">
        <f t="shared" si="46"/>
        <v>no</v>
      </c>
      <c r="S509" s="29" t="str">
        <f t="shared" si="43"/>
        <v>[Confirm with the caregiver that he or she essentially had no time to even think about preparing the child for disclosure. It happened too quickly. If this is wrong, swipe back. If this is correct, confirm by selecting 'yes'.]</v>
      </c>
      <c r="T509" s="29" t="str">
        <f t="shared" si="44"/>
        <v>[Confirm with the caregiver that he or she essentially had no time to even think about preparing the child for disclosure. It happened too quickly. If this is wrong, swipe back. If this is correct, confirm by selecting 'yes'.]</v>
      </c>
      <c r="U509" s="31" t="str">
        <f>IF(COUNTIFS(adapt!J:J,"yes",adapt!A:A,A509)&gt;1,"problem",IF(COUNTIFS(adapt!J:J,"yes",adapt!A:A,A509)=0,"","ok"))</f>
        <v/>
      </c>
    </row>
    <row r="510" spans="1:21" ht="14">
      <c r="A510" s="26" t="str">
        <f t="shared" si="47"/>
        <v>MISC23</v>
      </c>
      <c r="B510" s="32" t="s">
        <v>2784</v>
      </c>
      <c r="C510" s="32" t="s">
        <v>2784</v>
      </c>
      <c r="D510" s="32" t="s">
        <v>193</v>
      </c>
      <c r="E510" s="32"/>
      <c r="F510" s="32"/>
      <c r="G510" s="14">
        <v>23</v>
      </c>
      <c r="H510" s="32"/>
      <c r="I510" s="32"/>
      <c r="J510" s="32"/>
      <c r="K510" s="18"/>
      <c r="L510" s="18"/>
      <c r="M510" s="18"/>
      <c r="N510" s="18"/>
      <c r="O510" s="20" t="e">
        <f t="array" ref="O510">IF(ISBLANK(B510),"",INDEX(adapt!E$2:E$1000,MATCH(A510,IF(adapt!J$2:J$1000="yes",adapt!A$2:A$1000),0)))</f>
        <v>#N/A</v>
      </c>
      <c r="P510" s="20" t="e">
        <f t="array" ref="P510">IF(ISBLANK(B510),"",INDEX(adapt!F$2:F$1000,MATCH(A510,IF(adapt!J$2:J$1000="yes",adapt!A$2:A$1000),0)))</f>
        <v>#N/A</v>
      </c>
      <c r="Q510" s="30" t="str">
        <f t="shared" si="45"/>
        <v>no</v>
      </c>
      <c r="R510" s="30" t="str">
        <f t="shared" si="46"/>
        <v>no</v>
      </c>
      <c r="S510" s="29" t="str">
        <f t="shared" si="43"/>
        <v>[Is the caregiver male or female?]</v>
      </c>
      <c r="T510" s="29" t="str">
        <f t="shared" si="44"/>
        <v>[Is the caregiver male or female?]</v>
      </c>
      <c r="U510" s="31" t="str">
        <f>IF(COUNTIFS(adapt!J:J,"yes",adapt!A:A,A510)&gt;1,"problem",IF(COUNTIFS(adapt!J:J,"yes",adapt!A:A,A510)=0,"","ok"))</f>
        <v/>
      </c>
    </row>
    <row r="511" spans="1:21" ht="28">
      <c r="A511" s="26" t="str">
        <f t="shared" si="47"/>
        <v>MISC24</v>
      </c>
      <c r="B511" s="32" t="s">
        <v>2789</v>
      </c>
      <c r="C511" s="32" t="s">
        <v>2789</v>
      </c>
      <c r="D511" s="32" t="s">
        <v>193</v>
      </c>
      <c r="E511" s="32"/>
      <c r="F511" s="32"/>
      <c r="G511" s="14">
        <v>24</v>
      </c>
      <c r="H511" s="32"/>
      <c r="I511" s="32"/>
      <c r="J511" s="32"/>
      <c r="K511" s="18"/>
      <c r="L511" s="18"/>
      <c r="M511" s="18"/>
      <c r="N511" s="18"/>
      <c r="O511" s="20" t="e">
        <f t="array" ref="O511">IF(ISBLANK(B511),"",INDEX(adapt!E$2:E$1000,MATCH(A511,IF(adapt!J$2:J$1000="yes",adapt!A$2:A$1000),0)))</f>
        <v>#N/A</v>
      </c>
      <c r="P511" s="20" t="e">
        <f t="array" ref="P511">IF(ISBLANK(B511),"",INDEX(adapt!F$2:F$1000,MATCH(A511,IF(adapt!J$2:J$1000="yes",adapt!A$2:A$1000),0)))</f>
        <v>#N/A</v>
      </c>
      <c r="Q511" s="30" t="str">
        <f t="shared" si="45"/>
        <v>no</v>
      </c>
      <c r="R511" s="30" t="str">
        <f t="shared" si="46"/>
        <v>no</v>
      </c>
      <c r="S511" s="29" t="str">
        <f t="shared" si="43"/>
        <v>How long have you been a primary caregiver for this child? [enter years]</v>
      </c>
      <c r="T511" s="29" t="str">
        <f t="shared" si="44"/>
        <v>How long have you been a primary caregiver for this child? [enter years]</v>
      </c>
      <c r="U511" s="31" t="str">
        <f>IF(COUNTIFS(adapt!J:J,"yes",adapt!A:A,A511)&gt;1,"problem",IF(COUNTIFS(adapt!J:J,"yes",adapt!A:A,A511)=0,"","ok"))</f>
        <v/>
      </c>
    </row>
    <row r="512" spans="1:21" ht="28">
      <c r="A512" s="26" t="str">
        <f t="shared" si="47"/>
        <v>MISC25</v>
      </c>
      <c r="B512" s="32" t="s">
        <v>3019</v>
      </c>
      <c r="C512" s="95" t="s">
        <v>3020</v>
      </c>
      <c r="D512" s="32" t="s">
        <v>193</v>
      </c>
      <c r="E512" s="32"/>
      <c r="F512" s="32"/>
      <c r="G512" s="14">
        <v>25</v>
      </c>
      <c r="H512" s="32"/>
      <c r="I512" s="32"/>
      <c r="J512" s="32"/>
      <c r="K512" s="18"/>
      <c r="L512" s="18"/>
      <c r="M512" s="18"/>
      <c r="N512" s="18"/>
      <c r="O512" s="20" t="e">
        <f t="array" ref="O512">IF(ISBLANK(B512),"",INDEX(adapt!E$2:E$1000,MATCH(A512,IF(adapt!J$2:J$1000="yes",adapt!A$2:A$1000),0)))</f>
        <v>#N/A</v>
      </c>
      <c r="P512" s="20" t="e">
        <f t="array" ref="P512">IF(ISBLANK(B512),"",INDEX(adapt!F$2:F$1000,MATCH(A512,IF(adapt!J$2:J$1000="yes",adapt!A$2:A$1000),0)))</f>
        <v>#N/A</v>
      </c>
      <c r="Q512" s="30" t="str">
        <f t="shared" si="45"/>
        <v>no</v>
      </c>
      <c r="R512" s="30" t="str">
        <f t="shared" si="46"/>
        <v>no</v>
      </c>
      <c r="S512" s="29" t="str">
        <f t="shared" si="43"/>
        <v>Do you still live in the same household as you did in June/July?</v>
      </c>
      <c r="T512" s="29" t="str">
        <f t="shared" si="44"/>
        <v>Muchiri kugara pamusha umwechete wamaigara muna June/ July?</v>
      </c>
      <c r="U512" s="31" t="str">
        <f>IF(COUNTIFS(adapt!J:J,"yes",adapt!A:A,A512)&gt;1,"problem",IF(COUNTIFS(adapt!J:J,"yes",adapt!A:A,A512)=0,"","ok"))</f>
        <v/>
      </c>
    </row>
    <row r="513" spans="1:21" ht="42">
      <c r="A513" s="26" t="str">
        <f t="shared" si="47"/>
        <v>MISC26</v>
      </c>
      <c r="B513" s="32" t="s">
        <v>3021</v>
      </c>
      <c r="C513" s="95" t="s">
        <v>3022</v>
      </c>
      <c r="D513" s="32" t="s">
        <v>193</v>
      </c>
      <c r="E513" s="32"/>
      <c r="F513" s="32"/>
      <c r="G513" s="14">
        <v>26</v>
      </c>
      <c r="H513" s="32"/>
      <c r="I513" s="32"/>
      <c r="J513" s="32"/>
      <c r="K513" s="18"/>
      <c r="L513" s="18"/>
      <c r="M513" s="18"/>
      <c r="N513" s="18"/>
      <c r="O513" s="20" t="e">
        <f t="array" ref="O513">IF(ISBLANK(B513),"",INDEX(adapt!E$2:E$1000,MATCH(A513,IF(adapt!J$2:J$1000="yes",adapt!A$2:A$1000),0)))</f>
        <v>#N/A</v>
      </c>
      <c r="P513" s="20" t="e">
        <f t="array" ref="P513">IF(ISBLANK(B513),"",INDEX(adapt!F$2:F$1000,MATCH(A513,IF(adapt!J$2:J$1000="yes",adapt!A$2:A$1000),0)))</f>
        <v>#N/A</v>
      </c>
      <c r="Q513" s="30" t="str">
        <f t="shared" si="45"/>
        <v>no</v>
      </c>
      <c r="R513" s="30" t="str">
        <f t="shared" si="46"/>
        <v>no</v>
      </c>
      <c r="S513" s="29" t="str">
        <f t="shared" si="43"/>
        <v>In the last survey you reported that you were ${mBase}. Has there been any change in your marital status since we talked with you in June/July?</v>
      </c>
      <c r="T513" s="29" t="str">
        <f t="shared" si="44"/>
        <v>Muhurukuro dzatakamboita nemi makatizivisa kuti ${mBase}. Pane here shanduko muwanano yenyu kubvira patapedzisira kutawura nemi muna June /July?</v>
      </c>
      <c r="U513" s="31" t="str">
        <f>IF(COUNTIFS(adapt!J:J,"yes",adapt!A:A,A513)&gt;1,"problem",IF(COUNTIFS(adapt!J:J,"yes",adapt!A:A,A513)=0,"","ok"))</f>
        <v/>
      </c>
    </row>
    <row r="514" spans="1:21" ht="70">
      <c r="A514" s="26" t="str">
        <f t="shared" si="47"/>
        <v>doesKnow6mo</v>
      </c>
      <c r="B514" s="32" t="s">
        <v>3023</v>
      </c>
      <c r="C514" s="95" t="s">
        <v>3024</v>
      </c>
      <c r="D514" s="32" t="s">
        <v>168</v>
      </c>
      <c r="E514" s="32"/>
      <c r="F514" s="32"/>
      <c r="G514" s="14" t="s">
        <v>3025</v>
      </c>
      <c r="H514" s="32"/>
      <c r="I514" s="32"/>
      <c r="J514" s="32"/>
      <c r="K514" s="18"/>
      <c r="L514" s="18"/>
      <c r="M514" s="18"/>
      <c r="N514" s="18"/>
      <c r="O514" s="20" t="e">
        <f t="array" ref="O514">IF(ISBLANK(B514),"",INDEX(adapt!E$2:E$1000,MATCH(A514,IF(adapt!J$2:J$1000="yes",adapt!A$2:A$1000),0)))</f>
        <v>#N/A</v>
      </c>
      <c r="P514" s="20" t="e">
        <f t="array" ref="P514">IF(ISBLANK(B514),"",INDEX(adapt!F$2:F$1000,MATCH(A514,IF(adapt!J$2:J$1000="yes",adapt!A$2:A$1000),0)))</f>
        <v>#N/A</v>
      </c>
      <c r="Q514" s="30" t="str">
        <f t="shared" si="45"/>
        <v>no</v>
      </c>
      <c r="R514" s="30" t="str">
        <f t="shared" si="46"/>
        <v>no</v>
      </c>
      <c r="S514" s="29" t="str">
        <f t="shared" ref="S514:S577" si="50">IF(Q514="no",B514,O514)</f>
        <v>When we talked with you in June/July, you said that ${childName} did NOT know that he/she is HIV positive. I'm going to ask you a few follow-up questions about what ${childName} knows and does not know TODAY.</v>
      </c>
      <c r="T514" s="29" t="str">
        <f t="shared" ref="T514:T577" si="51">IF(R514="no",C514,P514)</f>
        <v>Pataka tawura nemi muna June/July makatawura kuti ${childName} haazive kuti ari HIV positive. Ndave kuda kukubvunzai mibvunzo mishoma yakanangana nezvinozivikanwa uye zvisingazivikanwe na ${childName} nhasi?</v>
      </c>
      <c r="U514" s="31" t="str">
        <f>IF(COUNTIFS(adapt!J:J,"yes",adapt!A:A,A514)&gt;1,"problem",IF(COUNTIFS(adapt!J:J,"yes",adapt!A:A,A514)=0,"","ok"))</f>
        <v/>
      </c>
    </row>
    <row r="515" spans="1:21" ht="14">
      <c r="A515" s="26" t="str">
        <f t="shared" si="47"/>
        <v>doesKnow15When</v>
      </c>
      <c r="B515" s="32" t="s">
        <v>3026</v>
      </c>
      <c r="C515" s="32" t="s">
        <v>3027</v>
      </c>
      <c r="D515" s="32" t="s">
        <v>168</v>
      </c>
      <c r="E515" s="32"/>
      <c r="F515" s="32"/>
      <c r="G515" s="14" t="s">
        <v>3028</v>
      </c>
      <c r="H515" s="32"/>
      <c r="I515" s="32"/>
      <c r="J515" s="32"/>
      <c r="K515" s="18"/>
      <c r="L515" s="18"/>
      <c r="M515" s="18"/>
      <c r="N515" s="18"/>
      <c r="O515" s="20" t="e">
        <f t="array" ref="O515">IF(ISBLANK(B515),"",INDEX(adapt!E$2:E$1000,MATCH(A515,IF(adapt!J$2:J$1000="yes",adapt!A$2:A$1000),0)))</f>
        <v>#N/A</v>
      </c>
      <c r="P515" s="20" t="e">
        <f t="array" ref="P515">IF(ISBLANK(B515),"",INDEX(adapt!F$2:F$1000,MATCH(A515,IF(adapt!J$2:J$1000="yes",adapt!A$2:A$1000),0)))</f>
        <v>#N/A</v>
      </c>
      <c r="Q515" s="30" t="str">
        <f t="shared" ref="Q515:Q578" si="52">IF($A515="","",IF(ISNA(O515),"no",IF(OR(O515=0,O515=""),"no","yes")))</f>
        <v>no</v>
      </c>
      <c r="R515" s="30" t="str">
        <f t="shared" ref="R515:R578" si="53">IF($A515="","",IF(ISNA(P515),"no",IF(P515=0,"no","yes")))</f>
        <v>no</v>
      </c>
      <c r="S515" s="29" t="str">
        <f t="shared" si="50"/>
        <v>When did your child learn this information?</v>
      </c>
      <c r="T515" s="29" t="str">
        <f t="shared" si="51"/>
        <v>Mwana wenyu akaziva izvi rinhi?</v>
      </c>
      <c r="U515" s="31" t="str">
        <f>IF(COUNTIFS(adapt!J:J,"yes",adapt!A:A,A515)&gt;1,"problem",IF(COUNTIFS(adapt!J:J,"yes",adapt!A:A,A515)=0,"","ok"))</f>
        <v/>
      </c>
    </row>
    <row r="516" spans="1:21" ht="14">
      <c r="A516" s="26" t="str">
        <f t="shared" si="47"/>
        <v>doesKnow19When</v>
      </c>
      <c r="B516" s="32" t="s">
        <v>3026</v>
      </c>
      <c r="C516" s="32" t="s">
        <v>3027</v>
      </c>
      <c r="D516" s="32" t="s">
        <v>168</v>
      </c>
      <c r="E516" s="32"/>
      <c r="F516" s="32"/>
      <c r="G516" s="14" t="s">
        <v>3029</v>
      </c>
      <c r="H516" s="32"/>
      <c r="I516" s="32"/>
      <c r="J516" s="32"/>
      <c r="K516" s="18"/>
      <c r="L516" s="18"/>
      <c r="M516" s="18"/>
      <c r="N516" s="18"/>
      <c r="O516" s="20" t="e">
        <f t="array" ref="O516">IF(ISBLANK(B516),"",INDEX(adapt!E$2:E$1000,MATCH(A516,IF(adapt!J$2:J$1000="yes",adapt!A$2:A$1000),0)))</f>
        <v>#N/A</v>
      </c>
      <c r="P516" s="20" t="e">
        <f t="array" ref="P516">IF(ISBLANK(B516),"",INDEX(adapt!F$2:F$1000,MATCH(A516,IF(adapt!J$2:J$1000="yes",adapt!A$2:A$1000),0)))</f>
        <v>#N/A</v>
      </c>
      <c r="Q516" s="30" t="str">
        <f t="shared" si="52"/>
        <v>no</v>
      </c>
      <c r="R516" s="30" t="str">
        <f t="shared" si="53"/>
        <v>no</v>
      </c>
      <c r="S516" s="29" t="str">
        <f t="shared" si="50"/>
        <v>When did your child learn this information?</v>
      </c>
      <c r="T516" s="29" t="str">
        <f t="shared" si="51"/>
        <v>Mwana wenyu akaziva izvi rinhi?</v>
      </c>
      <c r="U516" s="31" t="str">
        <f>IF(COUNTIFS(adapt!J:J,"yes",adapt!A:A,A516)&gt;1,"problem",IF(COUNTIFS(adapt!J:J,"yes",adapt!A:A,A516)=0,"","ok"))</f>
        <v/>
      </c>
    </row>
    <row r="517" spans="1:21" ht="14">
      <c r="A517" s="26" t="str">
        <f t="shared" si="47"/>
        <v>doesKnow23When</v>
      </c>
      <c r="B517" s="32" t="s">
        <v>3026</v>
      </c>
      <c r="C517" s="32" t="s">
        <v>3027</v>
      </c>
      <c r="D517" s="32" t="s">
        <v>168</v>
      </c>
      <c r="E517" s="32"/>
      <c r="F517" s="32"/>
      <c r="G517" s="14" t="s">
        <v>3030</v>
      </c>
      <c r="H517" s="32"/>
      <c r="I517" s="32"/>
      <c r="J517" s="32"/>
      <c r="O517" s="20" t="e">
        <f t="array" ref="O517">IF(ISBLANK(B517),"",INDEX(adapt!E$2:E$1000,MATCH(A517,IF(adapt!J$2:J$1000="yes",adapt!A$2:A$1000),0)))</f>
        <v>#N/A</v>
      </c>
      <c r="P517" s="20" t="e">
        <f t="array" ref="P517">IF(ISBLANK(B517),"",INDEX(adapt!F$2:F$1000,MATCH(A517,IF(adapt!J$2:J$1000="yes",adapt!A$2:A$1000),0)))</f>
        <v>#N/A</v>
      </c>
      <c r="Q517" s="30" t="str">
        <f t="shared" si="52"/>
        <v>no</v>
      </c>
      <c r="R517" s="30" t="str">
        <f t="shared" si="53"/>
        <v>no</v>
      </c>
      <c r="S517" s="29" t="str">
        <f t="shared" si="50"/>
        <v>When did your child learn this information?</v>
      </c>
      <c r="T517" s="29" t="str">
        <f t="shared" si="51"/>
        <v>Mwana wenyu akaziva izvi rinhi?</v>
      </c>
      <c r="U517" s="31" t="str">
        <f>IF(COUNTIFS(adapt!J:J,"yes",adapt!A:A,A517)&gt;1,"problem",IF(COUNTIFS(adapt!J:J,"yes",adapt!A:A,A517)=0,"","ok"))</f>
        <v/>
      </c>
    </row>
    <row r="518" spans="1:21" ht="14">
      <c r="A518" s="26" t="str">
        <f t="shared" si="47"/>
        <v>doesKnow27When</v>
      </c>
      <c r="B518" s="32" t="s">
        <v>3026</v>
      </c>
      <c r="C518" s="32" t="s">
        <v>3027</v>
      </c>
      <c r="D518" s="32" t="s">
        <v>168</v>
      </c>
      <c r="E518" s="32"/>
      <c r="F518" s="32"/>
      <c r="G518" s="14" t="s">
        <v>3031</v>
      </c>
      <c r="H518" s="32"/>
      <c r="I518" s="32"/>
      <c r="J518" s="32"/>
      <c r="O518" s="20" t="e">
        <f t="array" ref="O518">IF(ISBLANK(B518),"",INDEX(adapt!E$2:E$1000,MATCH(A518,IF(adapt!J$2:J$1000="yes",adapt!A$2:A$1000),0)))</f>
        <v>#N/A</v>
      </c>
      <c r="P518" s="20" t="e">
        <f t="array" ref="P518">IF(ISBLANK(B518),"",INDEX(adapt!F$2:F$1000,MATCH(A518,IF(adapt!J$2:J$1000="yes",adapt!A$2:A$1000),0)))</f>
        <v>#N/A</v>
      </c>
      <c r="Q518" s="30" t="str">
        <f t="shared" si="52"/>
        <v>no</v>
      </c>
      <c r="R518" s="30" t="str">
        <f t="shared" si="53"/>
        <v>no</v>
      </c>
      <c r="S518" s="29" t="str">
        <f t="shared" si="50"/>
        <v>When did your child learn this information?</v>
      </c>
      <c r="T518" s="29" t="str">
        <f t="shared" si="51"/>
        <v>Mwana wenyu akaziva izvi rinhi?</v>
      </c>
      <c r="U518" s="31" t="str">
        <f>IF(COUNTIFS(adapt!J:J,"yes",adapt!A:A,A518)&gt;1,"problem",IF(COUNTIFS(adapt!J:J,"yes",adapt!A:A,A518)=0,"","ok"))</f>
        <v/>
      </c>
    </row>
    <row r="519" spans="1:21" ht="70">
      <c r="A519" s="26" t="str">
        <f t="shared" si="47"/>
        <v>doesKnow12now</v>
      </c>
      <c r="B519" s="32" t="s">
        <v>3032</v>
      </c>
      <c r="C519" s="84" t="s">
        <v>3033</v>
      </c>
      <c r="D519" s="32" t="s">
        <v>168</v>
      </c>
      <c r="E519" s="32"/>
      <c r="F519" s="32"/>
      <c r="G519" s="14" t="s">
        <v>3034</v>
      </c>
      <c r="H519" s="32"/>
      <c r="I519" s="32"/>
      <c r="J519" s="32"/>
      <c r="O519" s="20" t="e">
        <f t="array" ref="O519">IF(ISBLANK(B519),"",INDEX(adapt!E$2:E$1000,MATCH(A519,IF(adapt!J$2:J$1000="yes",adapt!A$2:A$1000),0)))</f>
        <v>#N/A</v>
      </c>
      <c r="P519" s="20" t="e">
        <f t="array" ref="P519">IF(ISBLANK(B519),"",INDEX(adapt!F$2:F$1000,MATCH(A519,IF(adapt!J$2:J$1000="yes",adapt!A$2:A$1000),0)))</f>
        <v>#N/A</v>
      </c>
      <c r="Q519" s="30" t="str">
        <f t="shared" si="52"/>
        <v>no</v>
      </c>
      <c r="R519" s="30" t="str">
        <f t="shared" si="53"/>
        <v>no</v>
      </c>
      <c r="S519" s="29" t="str">
        <f t="shared" si="50"/>
        <v>Previously, you said that ${childName} ${dk12} that [he/she] has some type of medical condition that requires ongoing treatment. How about now? Does [he/she] know that [he/she] has some type of medical condition that requires ongoing treatment?</v>
      </c>
      <c r="T519" s="29" t="str">
        <f t="shared" si="51"/>
        <v>Muhurukuro dzatakamboita makati ${childName} ${dk12} kuti ane hurwere hunoda kuti arambe achinwa mapiritsi nemushonga. Ko izvezvi? Anoziva here kuti ane urwere hunoda kuti munhu arambe achingonwa mapiritsi/mushonga?</v>
      </c>
      <c r="U519" s="31" t="str">
        <f>IF(COUNTIFS(adapt!J:J,"yes",adapt!A:A,A519)&gt;1,"problem",IF(COUNTIFS(adapt!J:J,"yes",adapt!A:A,A519)=0,"","ok"))</f>
        <v/>
      </c>
    </row>
    <row r="520" spans="1:21" ht="56">
      <c r="A520" s="26" t="str">
        <f t="shared" si="47"/>
        <v>doesKnow16now</v>
      </c>
      <c r="B520" s="32" t="s">
        <v>3035</v>
      </c>
      <c r="C520" s="84" t="s">
        <v>3036</v>
      </c>
      <c r="D520" s="32" t="s">
        <v>168</v>
      </c>
      <c r="E520" s="32"/>
      <c r="F520" s="32"/>
      <c r="G520" s="14" t="s">
        <v>3037</v>
      </c>
      <c r="H520" s="32"/>
      <c r="I520" s="32"/>
      <c r="J520" s="32"/>
      <c r="O520" s="20" t="e">
        <f t="array" ref="O520">IF(ISBLANK(B520),"",INDEX(adapt!E$2:E$1000,MATCH(A520,IF(adapt!J$2:J$1000="yes",adapt!A$2:A$1000),0)))</f>
        <v>#N/A</v>
      </c>
      <c r="P520" s="20" t="e">
        <f t="array" ref="P520">IF(ISBLANK(B520),"",INDEX(adapt!F$2:F$1000,MATCH(A520,IF(adapt!J$2:J$1000="yes",adapt!A$2:A$1000),0)))</f>
        <v>#N/A</v>
      </c>
      <c r="Q520" s="30" t="str">
        <f t="shared" si="52"/>
        <v>no</v>
      </c>
      <c r="R520" s="30" t="str">
        <f t="shared" si="53"/>
        <v>no</v>
      </c>
      <c r="S520" s="29" t="str">
        <f t="shared" si="50"/>
        <v>Previously, you said that ${childName} ${dk16} that the medical condition [he/she] has is called HIV. How about now? Does [he/she] know that the medical condition [he/she] has is called HIV?</v>
      </c>
      <c r="T520" s="29" t="str">
        <f t="shared" si="51"/>
        <v>Patakaita hurukuro makati ${childName} ${dk16} kuti hurwere hwaainahwo hunonzi HIV. Ko izvezvi? Anoziva here kuti urwere hwaanahwo hunonzi HIV?</v>
      </c>
      <c r="U520" s="31" t="str">
        <f>IF(COUNTIFS(adapt!J:J,"yes",adapt!A:A,A520)&gt;1,"problem",IF(COUNTIFS(adapt!J:J,"yes",adapt!A:A,A520)=0,"","ok"))</f>
        <v/>
      </c>
    </row>
    <row r="521" spans="1:21" ht="28">
      <c r="A521" s="26" t="str">
        <f t="shared" si="47"/>
        <v>MISC27</v>
      </c>
      <c r="B521" s="32" t="s">
        <v>3038</v>
      </c>
      <c r="C521" s="32" t="s">
        <v>3039</v>
      </c>
      <c r="D521" s="32" t="s">
        <v>193</v>
      </c>
      <c r="E521" s="32"/>
      <c r="F521" s="32"/>
      <c r="G521" s="14">
        <v>27</v>
      </c>
      <c r="H521" s="32"/>
      <c r="I521" s="32"/>
      <c r="J521" s="32"/>
      <c r="O521" s="20" t="e">
        <f t="array" ref="O521">IF(ISBLANK(B521),"",INDEX(adapt!E$2:E$1000,MATCH(A521,IF(adapt!J$2:J$1000="yes",adapt!A$2:A$1000),0)))</f>
        <v>#N/A</v>
      </c>
      <c r="P521" s="20" t="e">
        <f t="array" ref="P521">IF(ISBLANK(B521),"",INDEX(adapt!F$2:F$1000,MATCH(A521,IF(adapt!J$2:J$1000="yes",adapt!A$2:A$1000),0)))</f>
        <v>#N/A</v>
      </c>
      <c r="Q521" s="30" t="str">
        <f t="shared" si="52"/>
        <v>no</v>
      </c>
      <c r="R521" s="30" t="str">
        <f t="shared" si="53"/>
        <v>no</v>
      </c>
      <c r="S521" s="29" t="str">
        <f t="shared" si="50"/>
        <v>Do you still live in the same household as you did in February?</v>
      </c>
      <c r="T521" s="29" t="str">
        <f t="shared" si="51"/>
        <v>Muchiri kugara pamusha umwechete wamaigara muna February?</v>
      </c>
      <c r="U521" s="31" t="str">
        <f>IF(COUNTIFS(adapt!J:J,"yes",adapt!A:A,A521)&gt;1,"problem",IF(COUNTIFS(adapt!J:J,"yes",adapt!A:A,A521)=0,"","ok"))</f>
        <v/>
      </c>
    </row>
    <row r="522" spans="1:21" ht="42">
      <c r="A522" s="26" t="str">
        <f t="shared" si="47"/>
        <v>MISC28</v>
      </c>
      <c r="B522" s="32" t="s">
        <v>3040</v>
      </c>
      <c r="C522" s="32" t="s">
        <v>3041</v>
      </c>
      <c r="D522" s="32" t="s">
        <v>193</v>
      </c>
      <c r="E522" s="32"/>
      <c r="F522" s="32"/>
      <c r="G522" s="14">
        <v>28</v>
      </c>
      <c r="H522" s="32"/>
      <c r="I522" s="32"/>
      <c r="J522" s="32"/>
      <c r="O522" s="20" t="e">
        <f t="array" ref="O522">IF(ISBLANK(B522),"",INDEX(adapt!E$2:E$1000,MATCH(A522,IF(adapt!J$2:J$1000="yes",adapt!A$2:A$1000),0)))</f>
        <v>#N/A</v>
      </c>
      <c r="P522" s="20" t="e">
        <f t="array" ref="P522">IF(ISBLANK(B522),"",INDEX(adapt!F$2:F$1000,MATCH(A522,IF(adapt!J$2:J$1000="yes",adapt!A$2:A$1000),0)))</f>
        <v>#N/A</v>
      </c>
      <c r="Q522" s="30" t="str">
        <f t="shared" si="52"/>
        <v>no</v>
      </c>
      <c r="R522" s="30" t="str">
        <f t="shared" si="53"/>
        <v>no</v>
      </c>
      <c r="S522" s="29" t="str">
        <f t="shared" si="50"/>
        <v>In the last survey you reported that you were ${mMid}. Has there been any change in your marital status since we talked with you in February?</v>
      </c>
      <c r="T522" s="29" t="str">
        <f t="shared" si="51"/>
        <v>Muhurukuro dzatakamboita nemi makatizivisa kuti ${mMid}. Pane here shanduko muwanano yenyu kubvira patapedzisira kutawura nemi muna February?</v>
      </c>
      <c r="U522" s="31" t="str">
        <f>IF(COUNTIFS(adapt!J:J,"yes",adapt!A:A,A522)&gt;1,"problem",IF(COUNTIFS(adapt!J:J,"yes",adapt!A:A,A522)=0,"","ok"))</f>
        <v/>
      </c>
    </row>
    <row r="523" spans="1:21" ht="84">
      <c r="A523" s="26" t="str">
        <f t="shared" si="47"/>
        <v>doesKnow12mo</v>
      </c>
      <c r="B523" s="32" t="s">
        <v>3042</v>
      </c>
      <c r="C523" s="32" t="s">
        <v>3043</v>
      </c>
      <c r="D523" s="32" t="s">
        <v>168</v>
      </c>
      <c r="E523" s="32"/>
      <c r="F523" s="32"/>
      <c r="G523" s="14" t="s">
        <v>3044</v>
      </c>
      <c r="H523" s="32"/>
      <c r="I523" s="32"/>
      <c r="J523" s="32"/>
      <c r="O523" s="20" t="e">
        <f t="array" ref="O523">IF(ISBLANK(B523),"",INDEX(adapt!E$2:E$1000,MATCH(A523,IF(adapt!J$2:J$1000="yes",adapt!A$2:A$1000),0)))</f>
        <v>#N/A</v>
      </c>
      <c r="P523" s="20" t="e">
        <f t="array" ref="P523">IF(ISBLANK(B523),"",INDEX(adapt!F$2:F$1000,MATCH(A523,IF(adapt!J$2:J$1000="yes",adapt!A$2:A$1000),0)))</f>
        <v>#N/A</v>
      </c>
      <c r="Q523" s="30" t="str">
        <f t="shared" si="52"/>
        <v>no</v>
      </c>
      <c r="R523" s="30" t="str">
        <f t="shared" si="53"/>
        <v>no</v>
      </c>
      <c r="S523" s="29" t="str">
        <f t="shared" si="50"/>
        <v>When we talked with you in February, we asked what ${childName} knows about his/her HIV status. I'm going to ask you a few follow-up questions about what ${childName} knows and does not know TODAY.</v>
      </c>
      <c r="T523" s="29" t="str">
        <f t="shared" si="51"/>
        <v>Patakataura nemi muna Kukadzi/munaFebruary, takabvunza maererano nezvinozivikanwa na ${childName} maererano nekuve kwake nehutachiwana hweHIV. Ndichakubvunzai mimwe mibvunzo maererano nezvinozivikanwa uye zvisingazivikanwe na ${childName} pazuva ranhasi?</v>
      </c>
      <c r="U523" s="31" t="str">
        <f>IF(COUNTIFS(adapt!J:J,"yes",adapt!A:A,A523)&gt;1,"problem",IF(COUNTIFS(adapt!J:J,"yes",adapt!A:A,A523)=0,"","ok"))</f>
        <v/>
      </c>
    </row>
    <row r="524" spans="1:21" ht="42">
      <c r="A524" s="26" t="str">
        <f t="shared" si="47"/>
        <v>doesKnow20now</v>
      </c>
      <c r="B524" s="4" t="s">
        <v>3045</v>
      </c>
      <c r="C524" s="16" t="s">
        <v>3046</v>
      </c>
      <c r="D524" s="32" t="s">
        <v>168</v>
      </c>
      <c r="E524" s="32"/>
      <c r="F524" s="32"/>
      <c r="G524" s="14" t="s">
        <v>3047</v>
      </c>
      <c r="H524" s="32"/>
      <c r="I524" s="32"/>
      <c r="J524" s="32"/>
      <c r="O524" s="20" t="e">
        <f t="array" ref="O524">IF(ISBLANK(B524),"",INDEX(adapt!E$2:E$1000,MATCH(A524,IF(adapt!J$2:J$1000="yes",adapt!A$2:A$1000),0)))</f>
        <v>#N/A</v>
      </c>
      <c r="P524" s="20" t="e">
        <f t="array" ref="P524">IF(ISBLANK(B524),"",INDEX(adapt!F$2:F$1000,MATCH(A524,IF(adapt!J$2:J$1000="yes",adapt!A$2:A$1000),0)))</f>
        <v>#N/A</v>
      </c>
      <c r="Q524" s="30" t="str">
        <f t="shared" si="52"/>
        <v>no</v>
      </c>
      <c r="R524" s="30" t="str">
        <f t="shared" si="53"/>
        <v>no</v>
      </c>
      <c r="S524" s="29" t="str">
        <f t="shared" si="50"/>
        <v>You also said that [he/she] ${dk20} how [he/she] was infected with HIV. How about now? Does [he/she] know how [he/she] was infected with HIV?</v>
      </c>
      <c r="T524" s="29" t="str">
        <f t="shared" si="51"/>
        <v>Makataura zvekare kuti ${dk20} kuti akawana hutachiwana hweHIV sei. Ko parizvino? Anoziva here kuti akawana hutachiwana hweHIV sei?</v>
      </c>
      <c r="U524" s="31" t="str">
        <f>IF(COUNTIFS(adapt!J:J,"yes",adapt!A:A,A524)&gt;1,"problem",IF(COUNTIFS(adapt!J:J,"yes",adapt!A:A,A524)=0,"","ok"))</f>
        <v/>
      </c>
    </row>
    <row r="525" spans="1:21" ht="56">
      <c r="A525" s="26" t="str">
        <f t="shared" ref="A525:A526" si="54">CONCATENATE(D525,G525)</f>
        <v>doesKnow24now</v>
      </c>
      <c r="B525" s="4" t="s">
        <v>3048</v>
      </c>
      <c r="C525" s="16" t="s">
        <v>3049</v>
      </c>
      <c r="D525" s="32" t="s">
        <v>168</v>
      </c>
      <c r="E525" s="32"/>
      <c r="F525" s="32"/>
      <c r="G525" s="14" t="s">
        <v>3050</v>
      </c>
      <c r="H525" s="32"/>
      <c r="I525" s="32"/>
      <c r="J525" s="32"/>
      <c r="O525" s="20" t="e">
        <f t="array" ref="O525">IF(ISBLANK(B525),"",INDEX(adapt!E$2:E$1000,MATCH(A525,IF(adapt!J$2:J$1000="yes",adapt!A$2:A$1000),0)))</f>
        <v>#N/A</v>
      </c>
      <c r="P525" s="20" t="e">
        <f t="array" ref="P525">IF(ISBLANK(B525),"",INDEX(adapt!F$2:F$1000,MATCH(A525,IF(adapt!J$2:J$1000="yes",adapt!A$2:A$1000),0)))</f>
        <v>#N/A</v>
      </c>
      <c r="Q525" s="30" t="str">
        <f t="shared" si="52"/>
        <v>no</v>
      </c>
      <c r="R525" s="30" t="str">
        <f t="shared" si="53"/>
        <v>no</v>
      </c>
      <c r="S525" s="29" t="str">
        <f t="shared" si="50"/>
        <v>You also said that ${childName} ${dk24} that [he/she] can pass the infection to someone else. How about now? Does [he/she] know that [he/she] can infect other people with HIV?</v>
      </c>
      <c r="T525" s="29" t="str">
        <f t="shared" si="51"/>
        <v xml:space="preserve">Makataura zvekare kuti ${childName} ${dk24} kuti anogona kupa mumwe munhu utachiwana. Ko parizvino? Anoziva here kuti anogona kupa vamwe vanhu utachiwana hweHIV? </v>
      </c>
      <c r="U525" s="31" t="str">
        <f>IF(COUNTIFS(adapt!J:J,"yes",adapt!A:A,A525)&gt;1,"problem",IF(COUNTIFS(adapt!J:J,"yes",adapt!A:A,A525)=0,"","ok"))</f>
        <v/>
      </c>
    </row>
    <row r="526" spans="1:21" ht="28">
      <c r="A526" s="26" t="str">
        <f t="shared" si="54"/>
        <v>doesKnowHIV</v>
      </c>
      <c r="B526" s="4" t="s">
        <v>3051</v>
      </c>
      <c r="C526" s="16" t="s">
        <v>3052</v>
      </c>
      <c r="D526" s="32" t="s">
        <v>168</v>
      </c>
      <c r="E526" s="32"/>
      <c r="F526" s="32"/>
      <c r="G526" s="14" t="s">
        <v>117</v>
      </c>
      <c r="H526" s="32"/>
      <c r="I526" s="32"/>
      <c r="J526" s="32"/>
      <c r="O526" s="20" t="e">
        <f t="array" ref="O526">IF(ISBLANK(B526),"",INDEX(adapt!E$2:E$1000,MATCH(A526,IF(adapt!J$2:J$1000="yes",adapt!A$2:A$1000),0)))</f>
        <v>#N/A</v>
      </c>
      <c r="P526" s="20" t="e">
        <f t="array" ref="P526">IF(ISBLANK(B526),"",INDEX(adapt!F$2:F$1000,MATCH(A526,IF(adapt!J$2:J$1000="yes",adapt!A$2:A$1000),0)))</f>
        <v>#N/A</v>
      </c>
      <c r="Q526" s="30" t="str">
        <f t="shared" si="52"/>
        <v>no</v>
      </c>
      <c r="R526" s="30" t="str">
        <f t="shared" si="53"/>
        <v>no</v>
      </c>
      <c r="S526" s="29" t="str">
        <f t="shared" si="50"/>
        <v xml:space="preserve">Previously, you said that ${childName} knows that the medical condition [he/she] has is called HIV. </v>
      </c>
      <c r="T526" s="29" t="str">
        <f t="shared" si="51"/>
        <v>Makambotaura kuti ${childName} anoziva kuti urwere hwaainahwo hunonzi HIV.</v>
      </c>
      <c r="U526" s="31" t="str">
        <f>IF(COUNTIFS(adapt!J:J,"yes",adapt!A:A,A526)&gt;1,"problem",IF(COUNTIFS(adapt!J:J,"yes",adapt!A:A,A526)=0,"","ok"))</f>
        <v/>
      </c>
    </row>
    <row r="527" spans="1:21" ht="14">
      <c r="D527" s="32"/>
      <c r="E527" s="32"/>
      <c r="F527" s="32"/>
      <c r="H527" s="32"/>
      <c r="I527" s="32"/>
      <c r="J527" s="32"/>
      <c r="O527" s="20" t="str">
        <f t="array" ref="O527">IF(ISBLANK(B527),"",INDEX(adapt!E$2:E$1000,MATCH(A527,IF(adapt!J$2:J$1000="yes",adapt!A$2:A$1000),0)))</f>
        <v/>
      </c>
      <c r="P527" s="20" t="str">
        <f t="array" ref="P527">IF(ISBLANK(B527),"",INDEX(adapt!F$2:F$1000,MATCH(A527,IF(adapt!J$2:J$1000="yes",adapt!A$2:A$1000),0)))</f>
        <v/>
      </c>
      <c r="Q527" s="30" t="str">
        <f t="shared" si="52"/>
        <v/>
      </c>
      <c r="R527" s="30" t="str">
        <f t="shared" si="53"/>
        <v/>
      </c>
      <c r="S527" s="29" t="str">
        <f t="shared" si="50"/>
        <v/>
      </c>
      <c r="T527" s="29" t="str">
        <f t="shared" si="51"/>
        <v/>
      </c>
      <c r="U527" s="31" t="str">
        <f>IF(COUNTIFS(adapt!J:J,"yes",adapt!A:A,A527)&gt;1,"problem",IF(COUNTIFS(adapt!J:J,"yes",adapt!A:A,A527)=0,"","ok"))</f>
        <v/>
      </c>
    </row>
    <row r="528" spans="1:21" ht="14">
      <c r="D528" s="32"/>
      <c r="E528" s="32"/>
      <c r="F528" s="32"/>
      <c r="H528" s="32"/>
      <c r="I528" s="32"/>
      <c r="J528" s="32"/>
      <c r="O528" s="20" t="str">
        <f t="array" ref="O528">IF(ISBLANK(B528),"",INDEX(adapt!E$2:E$1000,MATCH(A528,IF(adapt!J$2:J$1000="yes",adapt!A$2:A$1000),0)))</f>
        <v/>
      </c>
      <c r="P528" s="20" t="str">
        <f t="array" ref="P528">IF(ISBLANK(B528),"",INDEX(adapt!F$2:F$1000,MATCH(A528,IF(adapt!J$2:J$1000="yes",adapt!A$2:A$1000),0)))</f>
        <v/>
      </c>
      <c r="Q528" s="30" t="str">
        <f t="shared" si="52"/>
        <v/>
      </c>
      <c r="R528" s="30" t="str">
        <f t="shared" si="53"/>
        <v/>
      </c>
      <c r="S528" s="29" t="str">
        <f t="shared" si="50"/>
        <v/>
      </c>
      <c r="T528" s="29" t="str">
        <f t="shared" si="51"/>
        <v/>
      </c>
      <c r="U528" s="31" t="str">
        <f>IF(COUNTIFS(adapt!J:J,"yes",adapt!A:A,A528)&gt;1,"problem",IF(COUNTIFS(adapt!J:J,"yes",adapt!A:A,A528)=0,"","ok"))</f>
        <v/>
      </c>
    </row>
    <row r="529" spans="4:21" ht="14">
      <c r="D529" s="32"/>
      <c r="E529" s="32"/>
      <c r="F529" s="32"/>
      <c r="H529" s="32"/>
      <c r="I529" s="32"/>
      <c r="J529" s="32"/>
      <c r="O529" s="20" t="str">
        <f t="array" ref="O529">IF(ISBLANK(B529),"",INDEX(adapt!E$2:E$1000,MATCH(A529,IF(adapt!J$2:J$1000="yes",adapt!A$2:A$1000),0)))</f>
        <v/>
      </c>
      <c r="P529" s="20" t="str">
        <f t="array" ref="P529">IF(ISBLANK(B529),"",INDEX(adapt!F$2:F$1000,MATCH(A529,IF(adapt!J$2:J$1000="yes",adapt!A$2:A$1000),0)))</f>
        <v/>
      </c>
      <c r="Q529" s="30" t="str">
        <f t="shared" si="52"/>
        <v/>
      </c>
      <c r="R529" s="30" t="str">
        <f t="shared" si="53"/>
        <v/>
      </c>
      <c r="S529" s="29" t="str">
        <f t="shared" si="50"/>
        <v/>
      </c>
      <c r="T529" s="29" t="str">
        <f t="shared" si="51"/>
        <v/>
      </c>
      <c r="U529" s="31" t="str">
        <f>IF(COUNTIFS(adapt!J:J,"yes",adapt!A:A,A529)&gt;1,"problem",IF(COUNTIFS(adapt!J:J,"yes",adapt!A:A,A529)=0,"","ok"))</f>
        <v/>
      </c>
    </row>
    <row r="530" spans="4:21" ht="14">
      <c r="D530" s="32"/>
      <c r="E530" s="32"/>
      <c r="F530" s="32"/>
      <c r="H530" s="32"/>
      <c r="I530" s="32"/>
      <c r="J530" s="32"/>
      <c r="O530" s="20" t="str">
        <f t="array" ref="O530">IF(ISBLANK(B530),"",INDEX(adapt!E$2:E$1000,MATCH(A530,IF(adapt!J$2:J$1000="yes",adapt!A$2:A$1000),0)))</f>
        <v/>
      </c>
      <c r="P530" s="20" t="str">
        <f t="array" ref="P530">IF(ISBLANK(B530),"",INDEX(adapt!F$2:F$1000,MATCH(A530,IF(adapt!J$2:J$1000="yes",adapt!A$2:A$1000),0)))</f>
        <v/>
      </c>
      <c r="Q530" s="30" t="str">
        <f t="shared" si="52"/>
        <v/>
      </c>
      <c r="R530" s="30" t="str">
        <f t="shared" si="53"/>
        <v/>
      </c>
      <c r="S530" s="29" t="str">
        <f t="shared" si="50"/>
        <v/>
      </c>
      <c r="T530" s="29" t="str">
        <f t="shared" si="51"/>
        <v/>
      </c>
      <c r="U530" s="31" t="str">
        <f>IF(COUNTIFS(adapt!J:J,"yes",adapt!A:A,A530)&gt;1,"problem",IF(COUNTIFS(adapt!J:J,"yes",adapt!A:A,A530)=0,"","ok"))</f>
        <v/>
      </c>
    </row>
    <row r="531" spans="4:21" ht="14">
      <c r="D531" s="32"/>
      <c r="E531" s="32"/>
      <c r="F531" s="32"/>
      <c r="H531" s="32"/>
      <c r="I531" s="32"/>
      <c r="J531" s="32"/>
      <c r="O531" s="20" t="str">
        <f t="array" ref="O531">IF(ISBLANK(B531),"",INDEX(adapt!E$2:E$1000,MATCH(A531,IF(adapt!J$2:J$1000="yes",adapt!A$2:A$1000),0)))</f>
        <v/>
      </c>
      <c r="P531" s="20" t="str">
        <f t="array" ref="P531">IF(ISBLANK(B531),"",INDEX(adapt!F$2:F$1000,MATCH(A531,IF(adapt!J$2:J$1000="yes",adapt!A$2:A$1000),0)))</f>
        <v/>
      </c>
      <c r="Q531" s="30" t="str">
        <f t="shared" si="52"/>
        <v/>
      </c>
      <c r="R531" s="30" t="str">
        <f t="shared" si="53"/>
        <v/>
      </c>
      <c r="S531" s="29" t="str">
        <f t="shared" si="50"/>
        <v/>
      </c>
      <c r="T531" s="29" t="str">
        <f t="shared" si="51"/>
        <v/>
      </c>
      <c r="U531" s="31" t="str">
        <f>IF(COUNTIFS(adapt!J:J,"yes",adapt!A:A,A531)&gt;1,"problem",IF(COUNTIFS(adapt!J:J,"yes",adapt!A:A,A531)=0,"","ok"))</f>
        <v/>
      </c>
    </row>
    <row r="532" spans="4:21" ht="14">
      <c r="D532" s="32"/>
      <c r="E532" s="32"/>
      <c r="F532" s="32"/>
      <c r="H532" s="32"/>
      <c r="I532" s="32"/>
      <c r="J532" s="32"/>
      <c r="O532" s="20" t="str">
        <f t="array" ref="O532">IF(ISBLANK(B532),"",INDEX(adapt!E$2:E$1000,MATCH(A532,IF(adapt!J$2:J$1000="yes",adapt!A$2:A$1000),0)))</f>
        <v/>
      </c>
      <c r="P532" s="20" t="str">
        <f t="array" ref="P532">IF(ISBLANK(B532),"",INDEX(adapt!F$2:F$1000,MATCH(A532,IF(adapt!J$2:J$1000="yes",adapt!A$2:A$1000),0)))</f>
        <v/>
      </c>
      <c r="Q532" s="30" t="str">
        <f t="shared" si="52"/>
        <v/>
      </c>
      <c r="R532" s="30" t="str">
        <f t="shared" si="53"/>
        <v/>
      </c>
      <c r="S532" s="29" t="str">
        <f t="shared" si="50"/>
        <v/>
      </c>
      <c r="T532" s="29" t="str">
        <f t="shared" si="51"/>
        <v/>
      </c>
      <c r="U532" s="31" t="str">
        <f>IF(COUNTIFS(adapt!J:J,"yes",adapt!A:A,A532)&gt;1,"problem",IF(COUNTIFS(adapt!J:J,"yes",adapt!A:A,A532)=0,"","ok"))</f>
        <v/>
      </c>
    </row>
    <row r="533" spans="4:21" ht="14">
      <c r="D533" s="32"/>
      <c r="E533" s="32"/>
      <c r="F533" s="32"/>
      <c r="H533" s="32"/>
      <c r="I533" s="32"/>
      <c r="J533" s="32"/>
      <c r="O533" s="20" t="str">
        <f t="array" ref="O533">IF(ISBLANK(B533),"",INDEX(adapt!E$2:E$1000,MATCH(A533,IF(adapt!J$2:J$1000="yes",adapt!A$2:A$1000),0)))</f>
        <v/>
      </c>
      <c r="P533" s="20" t="str">
        <f t="array" ref="P533">IF(ISBLANK(B533),"",INDEX(adapt!F$2:F$1000,MATCH(A533,IF(adapt!J$2:J$1000="yes",adapt!A$2:A$1000),0)))</f>
        <v/>
      </c>
      <c r="Q533" s="30" t="str">
        <f t="shared" si="52"/>
        <v/>
      </c>
      <c r="R533" s="30" t="str">
        <f t="shared" si="53"/>
        <v/>
      </c>
      <c r="S533" s="29" t="str">
        <f t="shared" si="50"/>
        <v/>
      </c>
      <c r="T533" s="29" t="str">
        <f t="shared" si="51"/>
        <v/>
      </c>
      <c r="U533" s="31" t="str">
        <f>IF(COUNTIFS(adapt!J:J,"yes",adapt!A:A,A533)&gt;1,"problem",IF(COUNTIFS(adapt!J:J,"yes",adapt!A:A,A533)=0,"","ok"))</f>
        <v/>
      </c>
    </row>
    <row r="534" spans="4:21" ht="14">
      <c r="D534" s="32"/>
      <c r="E534" s="32"/>
      <c r="F534" s="32"/>
      <c r="H534" s="32"/>
      <c r="I534" s="32"/>
      <c r="J534" s="32"/>
      <c r="O534" s="20" t="str">
        <f t="array" ref="O534">IF(ISBLANK(B534),"",INDEX(adapt!E$2:E$1000,MATCH(A534,IF(adapt!J$2:J$1000="yes",adapt!A$2:A$1000),0)))</f>
        <v/>
      </c>
      <c r="P534" s="20" t="str">
        <f t="array" ref="P534">IF(ISBLANK(B534),"",INDEX(adapt!F$2:F$1000,MATCH(A534,IF(adapt!J$2:J$1000="yes",adapt!A$2:A$1000),0)))</f>
        <v/>
      </c>
      <c r="Q534" s="30" t="str">
        <f t="shared" si="52"/>
        <v/>
      </c>
      <c r="R534" s="30" t="str">
        <f t="shared" si="53"/>
        <v/>
      </c>
      <c r="S534" s="29" t="str">
        <f t="shared" si="50"/>
        <v/>
      </c>
      <c r="T534" s="29" t="str">
        <f t="shared" si="51"/>
        <v/>
      </c>
      <c r="U534" s="31" t="str">
        <f>IF(COUNTIFS(adapt!J:J,"yes",adapt!A:A,A534)&gt;1,"problem",IF(COUNTIFS(adapt!J:J,"yes",adapt!A:A,A534)=0,"","ok"))</f>
        <v/>
      </c>
    </row>
    <row r="535" spans="4:21" ht="14">
      <c r="D535" s="32"/>
      <c r="E535" s="32"/>
      <c r="F535" s="32"/>
      <c r="H535" s="32"/>
      <c r="I535" s="32"/>
      <c r="J535" s="32"/>
      <c r="O535" s="20" t="str">
        <f t="array" ref="O535">IF(ISBLANK(B535),"",INDEX(adapt!E$2:E$1000,MATCH(A535,IF(adapt!J$2:J$1000="yes",adapt!A$2:A$1000),0)))</f>
        <v/>
      </c>
      <c r="P535" s="20" t="str">
        <f t="array" ref="P535">IF(ISBLANK(B535),"",INDEX(adapt!F$2:F$1000,MATCH(A535,IF(adapt!J$2:J$1000="yes",adapt!A$2:A$1000),0)))</f>
        <v/>
      </c>
      <c r="Q535" s="30" t="str">
        <f t="shared" si="52"/>
        <v/>
      </c>
      <c r="R535" s="30" t="str">
        <f t="shared" si="53"/>
        <v/>
      </c>
      <c r="S535" s="29" t="str">
        <f t="shared" si="50"/>
        <v/>
      </c>
      <c r="T535" s="29" t="str">
        <f t="shared" si="51"/>
        <v/>
      </c>
      <c r="U535" s="31" t="str">
        <f>IF(COUNTIFS(adapt!J:J,"yes",adapt!A:A,A535)&gt;1,"problem",IF(COUNTIFS(adapt!J:J,"yes",adapt!A:A,A535)=0,"","ok"))</f>
        <v/>
      </c>
    </row>
    <row r="536" spans="4:21" ht="14">
      <c r="D536" s="32"/>
      <c r="E536" s="32"/>
      <c r="F536" s="32"/>
      <c r="H536" s="32"/>
      <c r="I536" s="32"/>
      <c r="J536" s="32"/>
      <c r="O536" s="20" t="str">
        <f t="array" ref="O536">IF(ISBLANK(B536),"",INDEX(adapt!E$2:E$1000,MATCH(A536,IF(adapt!J$2:J$1000="yes",adapt!A$2:A$1000),0)))</f>
        <v/>
      </c>
      <c r="P536" s="20" t="str">
        <f t="array" ref="P536">IF(ISBLANK(B536),"",INDEX(adapt!F$2:F$1000,MATCH(A536,IF(adapt!J$2:J$1000="yes",adapt!A$2:A$1000),0)))</f>
        <v/>
      </c>
      <c r="Q536" s="30" t="str">
        <f t="shared" si="52"/>
        <v/>
      </c>
      <c r="R536" s="30" t="str">
        <f t="shared" si="53"/>
        <v/>
      </c>
      <c r="S536" s="29" t="str">
        <f t="shared" si="50"/>
        <v/>
      </c>
      <c r="T536" s="29" t="str">
        <f t="shared" si="51"/>
        <v/>
      </c>
      <c r="U536" s="31" t="str">
        <f>IF(COUNTIFS(adapt!J:J,"yes",adapt!A:A,A536)&gt;1,"problem",IF(COUNTIFS(adapt!J:J,"yes",adapt!A:A,A536)=0,"","ok"))</f>
        <v/>
      </c>
    </row>
    <row r="537" spans="4:21" ht="14">
      <c r="D537" s="32"/>
      <c r="E537" s="32"/>
      <c r="F537" s="32"/>
      <c r="H537" s="32"/>
      <c r="I537" s="32"/>
      <c r="J537" s="32"/>
      <c r="O537" s="20" t="str">
        <f t="array" ref="O537">IF(ISBLANK(B537),"",INDEX(adapt!E$2:E$1000,MATCH(A537,IF(adapt!J$2:J$1000="yes",adapt!A$2:A$1000),0)))</f>
        <v/>
      </c>
      <c r="P537" s="20" t="str">
        <f t="array" ref="P537">IF(ISBLANK(B537),"",INDEX(adapt!F$2:F$1000,MATCH(A537,IF(adapt!J$2:J$1000="yes",adapt!A$2:A$1000),0)))</f>
        <v/>
      </c>
      <c r="Q537" s="30" t="str">
        <f t="shared" si="52"/>
        <v/>
      </c>
      <c r="R537" s="30" t="str">
        <f t="shared" si="53"/>
        <v/>
      </c>
      <c r="S537" s="29" t="str">
        <f t="shared" si="50"/>
        <v/>
      </c>
      <c r="T537" s="29" t="str">
        <f t="shared" si="51"/>
        <v/>
      </c>
      <c r="U537" s="31" t="str">
        <f>IF(COUNTIFS(adapt!J:J,"yes",adapt!A:A,A537)&gt;1,"problem",IF(COUNTIFS(adapt!J:J,"yes",adapt!A:A,A537)=0,"","ok"))</f>
        <v/>
      </c>
    </row>
    <row r="538" spans="4:21" ht="14">
      <c r="D538" s="32"/>
      <c r="E538" s="32"/>
      <c r="F538" s="32"/>
      <c r="H538" s="32"/>
      <c r="I538" s="32"/>
      <c r="J538" s="32"/>
      <c r="O538" s="20" t="str">
        <f t="array" ref="O538">IF(ISBLANK(B538),"",INDEX(adapt!E$2:E$1000,MATCH(A538,IF(adapt!J$2:J$1000="yes",adapt!A$2:A$1000),0)))</f>
        <v/>
      </c>
      <c r="P538" s="20" t="str">
        <f t="array" ref="P538">IF(ISBLANK(B538),"",INDEX(adapt!F$2:F$1000,MATCH(A538,IF(adapt!J$2:J$1000="yes",adapt!A$2:A$1000),0)))</f>
        <v/>
      </c>
      <c r="Q538" s="30" t="str">
        <f t="shared" si="52"/>
        <v/>
      </c>
      <c r="R538" s="30" t="str">
        <f t="shared" si="53"/>
        <v/>
      </c>
      <c r="S538" s="29" t="str">
        <f t="shared" si="50"/>
        <v/>
      </c>
      <c r="T538" s="29" t="str">
        <f t="shared" si="51"/>
        <v/>
      </c>
      <c r="U538" s="31" t="str">
        <f>IF(COUNTIFS(adapt!J:J,"yes",adapt!A:A,A538)&gt;1,"problem",IF(COUNTIFS(adapt!J:J,"yes",adapt!A:A,A538)=0,"","ok"))</f>
        <v/>
      </c>
    </row>
    <row r="539" spans="4:21" ht="14">
      <c r="D539" s="32"/>
      <c r="E539" s="32"/>
      <c r="F539" s="32"/>
      <c r="H539" s="32"/>
      <c r="I539" s="32"/>
      <c r="J539" s="32"/>
      <c r="O539" s="20" t="str">
        <f t="array" ref="O539">IF(ISBLANK(B539),"",INDEX(adapt!E$2:E$1000,MATCH(A539,IF(adapt!J$2:J$1000="yes",adapt!A$2:A$1000),0)))</f>
        <v/>
      </c>
      <c r="P539" s="20" t="str">
        <f t="array" ref="P539">IF(ISBLANK(B539),"",INDEX(adapt!F$2:F$1000,MATCH(A539,IF(adapt!J$2:J$1000="yes",adapt!A$2:A$1000),0)))</f>
        <v/>
      </c>
      <c r="Q539" s="30" t="str">
        <f t="shared" si="52"/>
        <v/>
      </c>
      <c r="R539" s="30" t="str">
        <f t="shared" si="53"/>
        <v/>
      </c>
      <c r="S539" s="29" t="str">
        <f t="shared" si="50"/>
        <v/>
      </c>
      <c r="T539" s="29" t="str">
        <f t="shared" si="51"/>
        <v/>
      </c>
      <c r="U539" s="31" t="str">
        <f>IF(COUNTIFS(adapt!J:J,"yes",adapt!A:A,A539)&gt;1,"problem",IF(COUNTIFS(adapt!J:J,"yes",adapt!A:A,A539)=0,"","ok"))</f>
        <v/>
      </c>
    </row>
    <row r="540" spans="4:21" ht="14">
      <c r="D540" s="32"/>
      <c r="E540" s="32"/>
      <c r="F540" s="32"/>
      <c r="H540" s="32"/>
      <c r="I540" s="32"/>
      <c r="J540" s="32"/>
      <c r="O540" s="20" t="str">
        <f t="array" ref="O540">IF(ISBLANK(B540),"",INDEX(adapt!E$2:E$1000,MATCH(A540,IF(adapt!J$2:J$1000="yes",adapt!A$2:A$1000),0)))</f>
        <v/>
      </c>
      <c r="P540" s="20" t="str">
        <f t="array" ref="P540">IF(ISBLANK(B540),"",INDEX(adapt!F$2:F$1000,MATCH(A540,IF(adapt!J$2:J$1000="yes",adapt!A$2:A$1000),0)))</f>
        <v/>
      </c>
      <c r="Q540" s="30" t="str">
        <f t="shared" si="52"/>
        <v/>
      </c>
      <c r="R540" s="30" t="str">
        <f t="shared" si="53"/>
        <v/>
      </c>
      <c r="S540" s="29" t="str">
        <f t="shared" si="50"/>
        <v/>
      </c>
      <c r="T540" s="29" t="str">
        <f t="shared" si="51"/>
        <v/>
      </c>
      <c r="U540" s="31" t="str">
        <f>IF(COUNTIFS(adapt!J:J,"yes",adapt!A:A,A540)&gt;1,"problem",IF(COUNTIFS(adapt!J:J,"yes",adapt!A:A,A540)=0,"","ok"))</f>
        <v/>
      </c>
    </row>
    <row r="541" spans="4:21" ht="14">
      <c r="D541" s="32"/>
      <c r="E541" s="32"/>
      <c r="F541" s="32"/>
      <c r="H541" s="32"/>
      <c r="I541" s="32"/>
      <c r="J541" s="32"/>
      <c r="O541" s="20" t="str">
        <f t="array" ref="O541">IF(ISBLANK(B541),"",INDEX(adapt!E$2:E$1000,MATCH(A541,IF(adapt!J$2:J$1000="yes",adapt!A$2:A$1000),0)))</f>
        <v/>
      </c>
      <c r="P541" s="20" t="str">
        <f t="array" ref="P541">IF(ISBLANK(B541),"",INDEX(adapt!F$2:F$1000,MATCH(A541,IF(adapt!J$2:J$1000="yes",adapt!A$2:A$1000),0)))</f>
        <v/>
      </c>
      <c r="Q541" s="30" t="str">
        <f t="shared" si="52"/>
        <v/>
      </c>
      <c r="R541" s="30" t="str">
        <f t="shared" si="53"/>
        <v/>
      </c>
      <c r="S541" s="29" t="str">
        <f t="shared" si="50"/>
        <v/>
      </c>
      <c r="T541" s="29" t="str">
        <f t="shared" si="51"/>
        <v/>
      </c>
      <c r="U541" s="31" t="str">
        <f>IF(COUNTIFS(adapt!J:J,"yes",adapt!A:A,A541)&gt;1,"problem",IF(COUNTIFS(adapt!J:J,"yes",adapt!A:A,A541)=0,"","ok"))</f>
        <v/>
      </c>
    </row>
    <row r="542" spans="4:21" ht="14">
      <c r="D542" s="32"/>
      <c r="E542" s="32"/>
      <c r="F542" s="32"/>
      <c r="H542" s="32"/>
      <c r="I542" s="32"/>
      <c r="J542" s="32"/>
      <c r="O542" s="20" t="str">
        <f t="array" ref="O542">IF(ISBLANK(B542),"",INDEX(adapt!E$2:E$1000,MATCH(A542,IF(adapt!J$2:J$1000="yes",adapt!A$2:A$1000),0)))</f>
        <v/>
      </c>
      <c r="P542" s="20" t="str">
        <f t="array" ref="P542">IF(ISBLANK(B542),"",INDEX(adapt!F$2:F$1000,MATCH(A542,IF(adapt!J$2:J$1000="yes",adapt!A$2:A$1000),0)))</f>
        <v/>
      </c>
      <c r="Q542" s="30" t="str">
        <f t="shared" si="52"/>
        <v/>
      </c>
      <c r="R542" s="30" t="str">
        <f t="shared" si="53"/>
        <v/>
      </c>
      <c r="S542" s="29" t="str">
        <f t="shared" si="50"/>
        <v/>
      </c>
      <c r="T542" s="29" t="str">
        <f t="shared" si="51"/>
        <v/>
      </c>
      <c r="U542" s="31" t="str">
        <f>IF(COUNTIFS(adapt!J:J,"yes",adapt!A:A,A542)&gt;1,"problem",IF(COUNTIFS(adapt!J:J,"yes",adapt!A:A,A542)=0,"","ok"))</f>
        <v/>
      </c>
    </row>
    <row r="543" spans="4:21" ht="14">
      <c r="D543" s="32"/>
      <c r="E543" s="32"/>
      <c r="F543" s="32"/>
      <c r="H543" s="32"/>
      <c r="I543" s="32"/>
      <c r="J543" s="32"/>
      <c r="O543" s="20" t="str">
        <f t="array" ref="O543">IF(ISBLANK(B543),"",INDEX(adapt!E$2:E$1000,MATCH(A543,IF(adapt!J$2:J$1000="yes",adapt!A$2:A$1000),0)))</f>
        <v/>
      </c>
      <c r="P543" s="20" t="str">
        <f t="array" ref="P543">IF(ISBLANK(B543),"",INDEX(adapt!F$2:F$1000,MATCH(A543,IF(adapt!J$2:J$1000="yes",adapt!A$2:A$1000),0)))</f>
        <v/>
      </c>
      <c r="Q543" s="30" t="str">
        <f t="shared" si="52"/>
        <v/>
      </c>
      <c r="R543" s="30" t="str">
        <f t="shared" si="53"/>
        <v/>
      </c>
      <c r="S543" s="29" t="str">
        <f t="shared" si="50"/>
        <v/>
      </c>
      <c r="T543" s="29" t="str">
        <f t="shared" si="51"/>
        <v/>
      </c>
      <c r="U543" s="31" t="str">
        <f>IF(COUNTIFS(adapt!J:J,"yes",adapt!A:A,A543)&gt;1,"problem",IF(COUNTIFS(adapt!J:J,"yes",adapt!A:A,A543)=0,"","ok"))</f>
        <v/>
      </c>
    </row>
    <row r="544" spans="4:21" ht="14">
      <c r="D544" s="32"/>
      <c r="E544" s="32"/>
      <c r="F544" s="32"/>
      <c r="H544" s="32"/>
      <c r="I544" s="32"/>
      <c r="J544" s="32"/>
      <c r="O544" s="20" t="str">
        <f t="array" ref="O544">IF(ISBLANK(B544),"",INDEX(adapt!E$2:E$1000,MATCH(A544,IF(adapt!J$2:J$1000="yes",adapt!A$2:A$1000),0)))</f>
        <v/>
      </c>
      <c r="P544" s="20" t="str">
        <f t="array" ref="P544">IF(ISBLANK(B544),"",INDEX(adapt!F$2:F$1000,MATCH(A544,IF(adapt!J$2:J$1000="yes",adapt!A$2:A$1000),0)))</f>
        <v/>
      </c>
      <c r="Q544" s="30" t="str">
        <f t="shared" si="52"/>
        <v/>
      </c>
      <c r="R544" s="30" t="str">
        <f t="shared" si="53"/>
        <v/>
      </c>
      <c r="S544" s="29" t="str">
        <f t="shared" si="50"/>
        <v/>
      </c>
      <c r="T544" s="29" t="str">
        <f t="shared" si="51"/>
        <v/>
      </c>
      <c r="U544" s="31" t="str">
        <f>IF(COUNTIFS(adapt!J:J,"yes",adapt!A:A,A544)&gt;1,"problem",IF(COUNTIFS(adapt!J:J,"yes",adapt!A:A,A544)=0,"","ok"))</f>
        <v/>
      </c>
    </row>
    <row r="545" spans="4:21" ht="14">
      <c r="D545" s="32"/>
      <c r="E545" s="32"/>
      <c r="F545" s="32"/>
      <c r="H545" s="32"/>
      <c r="I545" s="32"/>
      <c r="J545" s="32"/>
      <c r="O545" s="20" t="str">
        <f t="array" ref="O545">IF(ISBLANK(B545),"",INDEX(adapt!E$2:E$1000,MATCH(A545,IF(adapt!J$2:J$1000="yes",adapt!A$2:A$1000),0)))</f>
        <v/>
      </c>
      <c r="P545" s="20" t="str">
        <f t="array" ref="P545">IF(ISBLANK(B545),"",INDEX(adapt!F$2:F$1000,MATCH(A545,IF(adapt!J$2:J$1000="yes",adapt!A$2:A$1000),0)))</f>
        <v/>
      </c>
      <c r="Q545" s="30" t="str">
        <f t="shared" si="52"/>
        <v/>
      </c>
      <c r="R545" s="30" t="str">
        <f t="shared" si="53"/>
        <v/>
      </c>
      <c r="S545" s="29" t="str">
        <f t="shared" si="50"/>
        <v/>
      </c>
      <c r="T545" s="29" t="str">
        <f t="shared" si="51"/>
        <v/>
      </c>
      <c r="U545" s="31" t="str">
        <f>IF(COUNTIFS(adapt!J:J,"yes",adapt!A:A,A545)&gt;1,"problem",IF(COUNTIFS(adapt!J:J,"yes",adapt!A:A,A545)=0,"","ok"))</f>
        <v/>
      </c>
    </row>
    <row r="546" spans="4:21" ht="14">
      <c r="D546" s="32"/>
      <c r="E546" s="32"/>
      <c r="F546" s="32"/>
      <c r="H546" s="32"/>
      <c r="I546" s="32"/>
      <c r="J546" s="32"/>
      <c r="O546" s="20" t="str">
        <f t="array" ref="O546">IF(ISBLANK(B546),"",INDEX(adapt!E$2:E$1000,MATCH(A546,IF(adapt!J$2:J$1000="yes",adapt!A$2:A$1000),0)))</f>
        <v/>
      </c>
      <c r="P546" s="20" t="str">
        <f t="array" ref="P546">IF(ISBLANK(B546),"",INDEX(adapt!F$2:F$1000,MATCH(A546,IF(adapt!J$2:J$1000="yes",adapt!A$2:A$1000),0)))</f>
        <v/>
      </c>
      <c r="Q546" s="30" t="str">
        <f t="shared" si="52"/>
        <v/>
      </c>
      <c r="R546" s="30" t="str">
        <f t="shared" si="53"/>
        <v/>
      </c>
      <c r="S546" s="29" t="str">
        <f t="shared" si="50"/>
        <v/>
      </c>
      <c r="T546" s="29" t="str">
        <f t="shared" si="51"/>
        <v/>
      </c>
      <c r="U546" s="31" t="str">
        <f>IF(COUNTIFS(adapt!J:J,"yes",adapt!A:A,A546)&gt;1,"problem",IF(COUNTIFS(adapt!J:J,"yes",adapt!A:A,A546)=0,"","ok"))</f>
        <v/>
      </c>
    </row>
    <row r="547" spans="4:21" ht="14">
      <c r="D547" s="32"/>
      <c r="E547" s="32"/>
      <c r="F547" s="32"/>
      <c r="H547" s="32"/>
      <c r="I547" s="32"/>
      <c r="J547" s="32"/>
      <c r="O547" s="20" t="str">
        <f t="array" ref="O547">IF(ISBLANK(B547),"",INDEX(adapt!E$2:E$1000,MATCH(A547,IF(adapt!J$2:J$1000="yes",adapt!A$2:A$1000),0)))</f>
        <v/>
      </c>
      <c r="P547" s="20" t="str">
        <f t="array" ref="P547">IF(ISBLANK(B547),"",INDEX(adapt!F$2:F$1000,MATCH(A547,IF(adapt!J$2:J$1000="yes",adapt!A$2:A$1000),0)))</f>
        <v/>
      </c>
      <c r="Q547" s="30" t="str">
        <f t="shared" si="52"/>
        <v/>
      </c>
      <c r="R547" s="30" t="str">
        <f t="shared" si="53"/>
        <v/>
      </c>
      <c r="S547" s="29" t="str">
        <f t="shared" si="50"/>
        <v/>
      </c>
      <c r="T547" s="29" t="str">
        <f t="shared" si="51"/>
        <v/>
      </c>
      <c r="U547" s="31" t="str">
        <f>IF(COUNTIFS(adapt!J:J,"yes",adapt!A:A,A547)&gt;1,"problem",IF(COUNTIFS(adapt!J:J,"yes",adapt!A:A,A547)=0,"","ok"))</f>
        <v/>
      </c>
    </row>
    <row r="548" spans="4:21" ht="14">
      <c r="D548" s="32"/>
      <c r="E548" s="32"/>
      <c r="F548" s="32"/>
      <c r="H548" s="32"/>
      <c r="I548" s="32"/>
      <c r="J548" s="32"/>
      <c r="O548" s="20" t="str">
        <f t="array" ref="O548">IF(ISBLANK(B548),"",INDEX(adapt!E$2:E$1000,MATCH(A548,IF(adapt!J$2:J$1000="yes",adapt!A$2:A$1000),0)))</f>
        <v/>
      </c>
      <c r="P548" s="20" t="str">
        <f t="array" ref="P548">IF(ISBLANK(B548),"",INDEX(adapt!F$2:F$1000,MATCH(A548,IF(adapt!J$2:J$1000="yes",adapt!A$2:A$1000),0)))</f>
        <v/>
      </c>
      <c r="Q548" s="30" t="str">
        <f t="shared" si="52"/>
        <v/>
      </c>
      <c r="R548" s="30" t="str">
        <f t="shared" si="53"/>
        <v/>
      </c>
      <c r="S548" s="29" t="str">
        <f t="shared" si="50"/>
        <v/>
      </c>
      <c r="T548" s="29" t="str">
        <f t="shared" si="51"/>
        <v/>
      </c>
      <c r="U548" s="31" t="str">
        <f>IF(COUNTIFS(adapt!J:J,"yes",adapt!A:A,A548)&gt;1,"problem",IF(COUNTIFS(adapt!J:J,"yes",adapt!A:A,A548)=0,"","ok"))</f>
        <v/>
      </c>
    </row>
    <row r="549" spans="4:21" ht="14">
      <c r="D549" s="32"/>
      <c r="E549" s="32"/>
      <c r="F549" s="32"/>
      <c r="H549" s="32"/>
      <c r="I549" s="32"/>
      <c r="J549" s="32"/>
      <c r="O549" s="20" t="str">
        <f t="array" ref="O549">IF(ISBLANK(B549),"",INDEX(adapt!E$2:E$1000,MATCH(A549,IF(adapt!J$2:J$1000="yes",adapt!A$2:A$1000),0)))</f>
        <v/>
      </c>
      <c r="P549" s="20" t="str">
        <f t="array" ref="P549">IF(ISBLANK(B549),"",INDEX(adapt!F$2:F$1000,MATCH(A549,IF(adapt!J$2:J$1000="yes",adapt!A$2:A$1000),0)))</f>
        <v/>
      </c>
      <c r="Q549" s="30" t="str">
        <f t="shared" si="52"/>
        <v/>
      </c>
      <c r="R549" s="30" t="str">
        <f t="shared" si="53"/>
        <v/>
      </c>
      <c r="S549" s="29" t="str">
        <f t="shared" si="50"/>
        <v/>
      </c>
      <c r="T549" s="29" t="str">
        <f t="shared" si="51"/>
        <v/>
      </c>
      <c r="U549" s="31" t="str">
        <f>IF(COUNTIFS(adapt!J:J,"yes",adapt!A:A,A549)&gt;1,"problem",IF(COUNTIFS(adapt!J:J,"yes",adapt!A:A,A549)=0,"","ok"))</f>
        <v/>
      </c>
    </row>
    <row r="550" spans="4:21" ht="14">
      <c r="D550" s="32"/>
      <c r="E550" s="32"/>
      <c r="F550" s="32"/>
      <c r="H550" s="32"/>
      <c r="I550" s="32"/>
      <c r="J550" s="32"/>
      <c r="O550" s="20" t="str">
        <f t="array" ref="O550">IF(ISBLANK(B550),"",INDEX(adapt!E$2:E$1000,MATCH(A550,IF(adapt!J$2:J$1000="yes",adapt!A$2:A$1000),0)))</f>
        <v/>
      </c>
      <c r="P550" s="20" t="str">
        <f t="array" ref="P550">IF(ISBLANK(B550),"",INDEX(adapt!F$2:F$1000,MATCH(A550,IF(adapt!J$2:J$1000="yes",adapt!A$2:A$1000),0)))</f>
        <v/>
      </c>
      <c r="Q550" s="30" t="str">
        <f t="shared" si="52"/>
        <v/>
      </c>
      <c r="R550" s="30" t="str">
        <f t="shared" si="53"/>
        <v/>
      </c>
      <c r="S550" s="29" t="str">
        <f t="shared" si="50"/>
        <v/>
      </c>
      <c r="T550" s="29" t="str">
        <f t="shared" si="51"/>
        <v/>
      </c>
      <c r="U550" s="31" t="str">
        <f>IF(COUNTIFS(adapt!J:J,"yes",adapt!A:A,A550)&gt;1,"problem",IF(COUNTIFS(adapt!J:J,"yes",adapt!A:A,A550)=0,"","ok"))</f>
        <v/>
      </c>
    </row>
    <row r="551" spans="4:21" ht="14">
      <c r="D551" s="32"/>
      <c r="E551" s="32"/>
      <c r="F551" s="32"/>
      <c r="H551" s="32"/>
      <c r="I551" s="32"/>
      <c r="J551" s="32"/>
      <c r="O551" s="20" t="str">
        <f t="array" ref="O551">IF(ISBLANK(B551),"",INDEX(adapt!E$2:E$1000,MATCH(A551,IF(adapt!J$2:J$1000="yes",adapt!A$2:A$1000),0)))</f>
        <v/>
      </c>
      <c r="P551" s="20" t="str">
        <f t="array" ref="P551">IF(ISBLANK(B551),"",INDEX(adapt!F$2:F$1000,MATCH(A551,IF(adapt!J$2:J$1000="yes",adapt!A$2:A$1000),0)))</f>
        <v/>
      </c>
      <c r="Q551" s="30" t="str">
        <f t="shared" si="52"/>
        <v/>
      </c>
      <c r="R551" s="30" t="str">
        <f t="shared" si="53"/>
        <v/>
      </c>
      <c r="S551" s="29" t="str">
        <f t="shared" si="50"/>
        <v/>
      </c>
      <c r="T551" s="29" t="str">
        <f t="shared" si="51"/>
        <v/>
      </c>
      <c r="U551" s="31" t="str">
        <f>IF(COUNTIFS(adapt!J:J,"yes",adapt!A:A,A551)&gt;1,"problem",IF(COUNTIFS(adapt!J:J,"yes",adapt!A:A,A551)=0,"","ok"))</f>
        <v/>
      </c>
    </row>
    <row r="552" spans="4:21" ht="14">
      <c r="D552" s="32"/>
      <c r="E552" s="32"/>
      <c r="F552" s="32"/>
      <c r="H552" s="32"/>
      <c r="I552" s="32"/>
      <c r="J552" s="32"/>
      <c r="O552" s="20" t="str">
        <f t="array" ref="O552">IF(ISBLANK(B552),"",INDEX(adapt!E$2:E$1000,MATCH(A552,IF(adapt!J$2:J$1000="yes",adapt!A$2:A$1000),0)))</f>
        <v/>
      </c>
      <c r="P552" s="20" t="str">
        <f t="array" ref="P552">IF(ISBLANK(B552),"",INDEX(adapt!F$2:F$1000,MATCH(A552,IF(adapt!J$2:J$1000="yes",adapt!A$2:A$1000),0)))</f>
        <v/>
      </c>
      <c r="Q552" s="30" t="str">
        <f t="shared" si="52"/>
        <v/>
      </c>
      <c r="R552" s="30" t="str">
        <f t="shared" si="53"/>
        <v/>
      </c>
      <c r="S552" s="29" t="str">
        <f t="shared" si="50"/>
        <v/>
      </c>
      <c r="T552" s="29" t="str">
        <f t="shared" si="51"/>
        <v/>
      </c>
      <c r="U552" s="31" t="str">
        <f>IF(COUNTIFS(adapt!J:J,"yes",adapt!A:A,A552)&gt;1,"problem",IF(COUNTIFS(adapt!J:J,"yes",adapt!A:A,A552)=0,"","ok"))</f>
        <v/>
      </c>
    </row>
    <row r="553" spans="4:21" ht="14">
      <c r="D553" s="32"/>
      <c r="E553" s="32"/>
      <c r="F553" s="32"/>
      <c r="H553" s="32"/>
      <c r="I553" s="32"/>
      <c r="J553" s="32"/>
      <c r="O553" s="20" t="str">
        <f t="array" ref="O553">IF(ISBLANK(B553),"",INDEX(adapt!E$2:E$1000,MATCH(A553,IF(adapt!J$2:J$1000="yes",adapt!A$2:A$1000),0)))</f>
        <v/>
      </c>
      <c r="P553" s="20" t="str">
        <f t="array" ref="P553">IF(ISBLANK(B553),"",INDEX(adapt!F$2:F$1000,MATCH(A553,IF(adapt!J$2:J$1000="yes",adapt!A$2:A$1000),0)))</f>
        <v/>
      </c>
      <c r="Q553" s="30" t="str">
        <f t="shared" si="52"/>
        <v/>
      </c>
      <c r="R553" s="30" t="str">
        <f t="shared" si="53"/>
        <v/>
      </c>
      <c r="S553" s="29" t="str">
        <f t="shared" si="50"/>
        <v/>
      </c>
      <c r="T553" s="29" t="str">
        <f t="shared" si="51"/>
        <v/>
      </c>
      <c r="U553" s="31" t="str">
        <f>IF(COUNTIFS(adapt!J:J,"yes",adapt!A:A,A553)&gt;1,"problem",IF(COUNTIFS(adapt!J:J,"yes",adapt!A:A,A553)=0,"","ok"))</f>
        <v/>
      </c>
    </row>
    <row r="554" spans="4:21" ht="14">
      <c r="D554" s="32"/>
      <c r="E554" s="32"/>
      <c r="F554" s="32"/>
      <c r="H554" s="32"/>
      <c r="I554" s="32"/>
      <c r="J554" s="32"/>
      <c r="O554" s="20" t="str">
        <f t="array" ref="O554">IF(ISBLANK(B554),"",INDEX(adapt!E$2:E$1000,MATCH(A554,IF(adapt!J$2:J$1000="yes",adapt!A$2:A$1000),0)))</f>
        <v/>
      </c>
      <c r="P554" s="20" t="str">
        <f t="array" ref="P554">IF(ISBLANK(B554),"",INDEX(adapt!F$2:F$1000,MATCH(A554,IF(adapt!J$2:J$1000="yes",adapt!A$2:A$1000),0)))</f>
        <v/>
      </c>
      <c r="Q554" s="30" t="str">
        <f t="shared" si="52"/>
        <v/>
      </c>
      <c r="R554" s="30" t="str">
        <f t="shared" si="53"/>
        <v/>
      </c>
      <c r="S554" s="29" t="str">
        <f t="shared" si="50"/>
        <v/>
      </c>
      <c r="T554" s="29" t="str">
        <f t="shared" si="51"/>
        <v/>
      </c>
      <c r="U554" s="31" t="str">
        <f>IF(COUNTIFS(adapt!J:J,"yes",adapt!A:A,A554)&gt;1,"problem",IF(COUNTIFS(adapt!J:J,"yes",adapt!A:A,A554)=0,"","ok"))</f>
        <v/>
      </c>
    </row>
    <row r="555" spans="4:21" ht="14">
      <c r="D555" s="32"/>
      <c r="E555" s="32"/>
      <c r="F555" s="32"/>
      <c r="H555" s="32"/>
      <c r="I555" s="32"/>
      <c r="J555" s="32"/>
      <c r="O555" s="20" t="str">
        <f t="array" ref="O555">IF(ISBLANK(B555),"",INDEX(adapt!E$2:E$1000,MATCH(A555,IF(adapt!J$2:J$1000="yes",adapt!A$2:A$1000),0)))</f>
        <v/>
      </c>
      <c r="P555" s="20" t="str">
        <f t="array" ref="P555">IF(ISBLANK(B555),"",INDEX(adapt!F$2:F$1000,MATCH(A555,IF(adapt!J$2:J$1000="yes",adapt!A$2:A$1000),0)))</f>
        <v/>
      </c>
      <c r="Q555" s="30" t="str">
        <f t="shared" si="52"/>
        <v/>
      </c>
      <c r="R555" s="30" t="str">
        <f t="shared" si="53"/>
        <v/>
      </c>
      <c r="S555" s="29" t="str">
        <f t="shared" si="50"/>
        <v/>
      </c>
      <c r="T555" s="29" t="str">
        <f t="shared" si="51"/>
        <v/>
      </c>
      <c r="U555" s="31" t="str">
        <f>IF(COUNTIFS(adapt!J:J,"yes",adapt!A:A,A555)&gt;1,"problem",IF(COUNTIFS(adapt!J:J,"yes",adapt!A:A,A555)=0,"","ok"))</f>
        <v/>
      </c>
    </row>
    <row r="556" spans="4:21" ht="14">
      <c r="D556" s="32"/>
      <c r="E556" s="32"/>
      <c r="F556" s="32"/>
      <c r="H556" s="32"/>
      <c r="I556" s="32"/>
      <c r="J556" s="32"/>
      <c r="O556" s="20" t="str">
        <f t="array" ref="O556">IF(ISBLANK(B556),"",INDEX(adapt!E$2:E$1000,MATCH(A556,IF(adapt!J$2:J$1000="yes",adapt!A$2:A$1000),0)))</f>
        <v/>
      </c>
      <c r="P556" s="20" t="str">
        <f t="array" ref="P556">IF(ISBLANK(B556),"",INDEX(adapt!F$2:F$1000,MATCH(A556,IF(adapt!J$2:J$1000="yes",adapt!A$2:A$1000),0)))</f>
        <v/>
      </c>
      <c r="Q556" s="30" t="str">
        <f t="shared" si="52"/>
        <v/>
      </c>
      <c r="R556" s="30" t="str">
        <f t="shared" si="53"/>
        <v/>
      </c>
      <c r="S556" s="29" t="str">
        <f t="shared" si="50"/>
        <v/>
      </c>
      <c r="T556" s="29" t="str">
        <f t="shared" si="51"/>
        <v/>
      </c>
      <c r="U556" s="31" t="str">
        <f>IF(COUNTIFS(adapt!J:J,"yes",adapt!A:A,A556)&gt;1,"problem",IF(COUNTIFS(adapt!J:J,"yes",adapt!A:A,A556)=0,"","ok"))</f>
        <v/>
      </c>
    </row>
    <row r="557" spans="4:21" ht="14">
      <c r="D557" s="32"/>
      <c r="E557" s="32"/>
      <c r="F557" s="32"/>
      <c r="H557" s="32"/>
      <c r="I557" s="32"/>
      <c r="J557" s="32"/>
      <c r="O557" s="20" t="str">
        <f t="array" ref="O557">IF(ISBLANK(B557),"",INDEX(adapt!E$2:E$1000,MATCH(A557,IF(adapt!J$2:J$1000="yes",adapt!A$2:A$1000),0)))</f>
        <v/>
      </c>
      <c r="P557" s="20" t="str">
        <f t="array" ref="P557">IF(ISBLANK(B557),"",INDEX(adapt!F$2:F$1000,MATCH(A557,IF(adapt!J$2:J$1000="yes",adapt!A$2:A$1000),0)))</f>
        <v/>
      </c>
      <c r="Q557" s="30" t="str">
        <f t="shared" si="52"/>
        <v/>
      </c>
      <c r="R557" s="30" t="str">
        <f t="shared" si="53"/>
        <v/>
      </c>
      <c r="S557" s="29" t="str">
        <f t="shared" si="50"/>
        <v/>
      </c>
      <c r="T557" s="29" t="str">
        <f t="shared" si="51"/>
        <v/>
      </c>
      <c r="U557" s="31" t="str">
        <f>IF(COUNTIFS(adapt!J:J,"yes",adapt!A:A,A557)&gt;1,"problem",IF(COUNTIFS(adapt!J:J,"yes",adapt!A:A,A557)=0,"","ok"))</f>
        <v/>
      </c>
    </row>
    <row r="558" spans="4:21" ht="14">
      <c r="D558" s="32"/>
      <c r="E558" s="32"/>
      <c r="F558" s="32"/>
      <c r="H558" s="32"/>
      <c r="I558" s="32"/>
      <c r="J558" s="32"/>
      <c r="O558" s="20" t="str">
        <f t="array" ref="O558">IF(ISBLANK(B558),"",INDEX(adapt!E$2:E$1000,MATCH(A558,IF(adapt!J$2:J$1000="yes",adapt!A$2:A$1000),0)))</f>
        <v/>
      </c>
      <c r="P558" s="20" t="str">
        <f t="array" ref="P558">IF(ISBLANK(B558),"",INDEX(adapt!F$2:F$1000,MATCH(A558,IF(adapt!J$2:J$1000="yes",adapt!A$2:A$1000),0)))</f>
        <v/>
      </c>
      <c r="Q558" s="30" t="str">
        <f t="shared" si="52"/>
        <v/>
      </c>
      <c r="R558" s="30" t="str">
        <f t="shared" si="53"/>
        <v/>
      </c>
      <c r="S558" s="29" t="str">
        <f t="shared" si="50"/>
        <v/>
      </c>
      <c r="T558" s="29" t="str">
        <f t="shared" si="51"/>
        <v/>
      </c>
      <c r="U558" s="31" t="str">
        <f>IF(COUNTIFS(adapt!J:J,"yes",adapt!A:A,A558)&gt;1,"problem",IF(COUNTIFS(adapt!J:J,"yes",adapt!A:A,A558)=0,"","ok"))</f>
        <v/>
      </c>
    </row>
    <row r="559" spans="4:21" ht="14">
      <c r="D559" s="32"/>
      <c r="E559" s="32"/>
      <c r="F559" s="32"/>
      <c r="H559" s="32"/>
      <c r="I559" s="32"/>
      <c r="J559" s="32"/>
      <c r="O559" s="20" t="str">
        <f t="array" ref="O559">IF(ISBLANK(B559),"",INDEX(adapt!E$2:E$1000,MATCH(A559,IF(adapt!J$2:J$1000="yes",adapt!A$2:A$1000),0)))</f>
        <v/>
      </c>
      <c r="P559" s="20" t="str">
        <f t="array" ref="P559">IF(ISBLANK(B559),"",INDEX(adapt!F$2:F$1000,MATCH(A559,IF(adapt!J$2:J$1000="yes",adapt!A$2:A$1000),0)))</f>
        <v/>
      </c>
      <c r="Q559" s="30" t="str">
        <f t="shared" si="52"/>
        <v/>
      </c>
      <c r="R559" s="30" t="str">
        <f t="shared" si="53"/>
        <v/>
      </c>
      <c r="S559" s="29" t="str">
        <f t="shared" si="50"/>
        <v/>
      </c>
      <c r="T559" s="29" t="str">
        <f t="shared" si="51"/>
        <v/>
      </c>
      <c r="U559" s="31" t="str">
        <f>IF(COUNTIFS(adapt!J:J,"yes",adapt!A:A,A559)&gt;1,"problem",IF(COUNTIFS(adapt!J:J,"yes",adapt!A:A,A559)=0,"","ok"))</f>
        <v/>
      </c>
    </row>
    <row r="560" spans="4:21" ht="14">
      <c r="D560" s="32"/>
      <c r="E560" s="32"/>
      <c r="F560" s="32"/>
      <c r="H560" s="32"/>
      <c r="I560" s="32"/>
      <c r="J560" s="32"/>
      <c r="O560" s="20" t="str">
        <f t="array" ref="O560">IF(ISBLANK(B560),"",INDEX(adapt!E$2:E$1000,MATCH(A560,IF(adapt!J$2:J$1000="yes",adapt!A$2:A$1000),0)))</f>
        <v/>
      </c>
      <c r="P560" s="20" t="str">
        <f t="array" ref="P560">IF(ISBLANK(B560),"",INDEX(adapt!F$2:F$1000,MATCH(A560,IF(adapt!J$2:J$1000="yes",adapt!A$2:A$1000),0)))</f>
        <v/>
      </c>
      <c r="Q560" s="30" t="str">
        <f t="shared" si="52"/>
        <v/>
      </c>
      <c r="R560" s="30" t="str">
        <f t="shared" si="53"/>
        <v/>
      </c>
      <c r="S560" s="29" t="str">
        <f t="shared" si="50"/>
        <v/>
      </c>
      <c r="T560" s="29" t="str">
        <f t="shared" si="51"/>
        <v/>
      </c>
      <c r="U560" s="31" t="str">
        <f>IF(COUNTIFS(adapt!J:J,"yes",adapt!A:A,A560)&gt;1,"problem",IF(COUNTIFS(adapt!J:J,"yes",adapt!A:A,A560)=0,"","ok"))</f>
        <v/>
      </c>
    </row>
    <row r="561" spans="4:21" ht="14">
      <c r="D561" s="32"/>
      <c r="E561" s="32"/>
      <c r="F561" s="32"/>
      <c r="H561" s="32"/>
      <c r="I561" s="32"/>
      <c r="J561" s="32"/>
      <c r="O561" s="20" t="str">
        <f t="array" ref="O561">IF(ISBLANK(B561),"",INDEX(adapt!E$2:E$1000,MATCH(A561,IF(adapt!J$2:J$1000="yes",adapt!A$2:A$1000),0)))</f>
        <v/>
      </c>
      <c r="P561" s="20" t="str">
        <f t="array" ref="P561">IF(ISBLANK(B561),"",INDEX(adapt!F$2:F$1000,MATCH(A561,IF(adapt!J$2:J$1000="yes",adapt!A$2:A$1000),0)))</f>
        <v/>
      </c>
      <c r="Q561" s="30" t="str">
        <f t="shared" si="52"/>
        <v/>
      </c>
      <c r="R561" s="30" t="str">
        <f t="shared" si="53"/>
        <v/>
      </c>
      <c r="S561" s="29" t="str">
        <f t="shared" si="50"/>
        <v/>
      </c>
      <c r="T561" s="29" t="str">
        <f t="shared" si="51"/>
        <v/>
      </c>
      <c r="U561" s="31" t="str">
        <f>IF(COUNTIFS(adapt!J:J,"yes",adapt!A:A,A561)&gt;1,"problem",IF(COUNTIFS(adapt!J:J,"yes",adapt!A:A,A561)=0,"","ok"))</f>
        <v/>
      </c>
    </row>
    <row r="562" spans="4:21" ht="14">
      <c r="D562" s="32"/>
      <c r="E562" s="32"/>
      <c r="F562" s="32"/>
      <c r="H562" s="32"/>
      <c r="I562" s="32"/>
      <c r="J562" s="32"/>
      <c r="O562" s="20" t="str">
        <f t="array" ref="O562">IF(ISBLANK(B562),"",INDEX(adapt!E$2:E$1000,MATCH(A562,IF(adapt!J$2:J$1000="yes",adapt!A$2:A$1000),0)))</f>
        <v/>
      </c>
      <c r="P562" s="20" t="str">
        <f t="array" ref="P562">IF(ISBLANK(B562),"",INDEX(adapt!F$2:F$1000,MATCH(A562,IF(adapt!J$2:J$1000="yes",adapt!A$2:A$1000),0)))</f>
        <v/>
      </c>
      <c r="Q562" s="30" t="str">
        <f t="shared" si="52"/>
        <v/>
      </c>
      <c r="R562" s="30" t="str">
        <f t="shared" si="53"/>
        <v/>
      </c>
      <c r="S562" s="29" t="str">
        <f t="shared" si="50"/>
        <v/>
      </c>
      <c r="T562" s="29" t="str">
        <f t="shared" si="51"/>
        <v/>
      </c>
      <c r="U562" s="31" t="str">
        <f>IF(COUNTIFS(adapt!J:J,"yes",adapt!A:A,A562)&gt;1,"problem",IF(COUNTIFS(adapt!J:J,"yes",adapt!A:A,A562)=0,"","ok"))</f>
        <v/>
      </c>
    </row>
    <row r="563" spans="4:21" ht="14">
      <c r="D563" s="32"/>
      <c r="E563" s="32"/>
      <c r="F563" s="32"/>
      <c r="H563" s="32"/>
      <c r="I563" s="32"/>
      <c r="J563" s="32"/>
      <c r="O563" s="20" t="str">
        <f t="array" ref="O563">IF(ISBLANK(B563),"",INDEX(adapt!E$2:E$1000,MATCH(A563,IF(adapt!J$2:J$1000="yes",adapt!A$2:A$1000),0)))</f>
        <v/>
      </c>
      <c r="P563" s="20" t="str">
        <f t="array" ref="P563">IF(ISBLANK(B563),"",INDEX(adapt!F$2:F$1000,MATCH(A563,IF(adapt!J$2:J$1000="yes",adapt!A$2:A$1000),0)))</f>
        <v/>
      </c>
      <c r="Q563" s="30" t="str">
        <f t="shared" si="52"/>
        <v/>
      </c>
      <c r="R563" s="30" t="str">
        <f t="shared" si="53"/>
        <v/>
      </c>
      <c r="S563" s="29" t="str">
        <f t="shared" si="50"/>
        <v/>
      </c>
      <c r="T563" s="29" t="str">
        <f t="shared" si="51"/>
        <v/>
      </c>
      <c r="U563" s="31" t="str">
        <f>IF(COUNTIFS(adapt!J:J,"yes",adapt!A:A,A563)&gt;1,"problem",IF(COUNTIFS(adapt!J:J,"yes",adapt!A:A,A563)=0,"","ok"))</f>
        <v/>
      </c>
    </row>
    <row r="564" spans="4:21" ht="14">
      <c r="D564" s="32"/>
      <c r="E564" s="32"/>
      <c r="F564" s="32"/>
      <c r="H564" s="32"/>
      <c r="I564" s="32"/>
      <c r="J564" s="32"/>
      <c r="O564" s="20" t="str">
        <f t="array" ref="O564">IF(ISBLANK(B564),"",INDEX(adapt!E$2:E$1000,MATCH(A564,IF(adapt!J$2:J$1000="yes",adapt!A$2:A$1000),0)))</f>
        <v/>
      </c>
      <c r="P564" s="20" t="str">
        <f t="array" ref="P564">IF(ISBLANK(B564),"",INDEX(adapt!F$2:F$1000,MATCH(A564,IF(adapt!J$2:J$1000="yes",adapt!A$2:A$1000),0)))</f>
        <v/>
      </c>
      <c r="Q564" s="30" t="str">
        <f t="shared" si="52"/>
        <v/>
      </c>
      <c r="R564" s="30" t="str">
        <f t="shared" si="53"/>
        <v/>
      </c>
      <c r="S564" s="29" t="str">
        <f t="shared" si="50"/>
        <v/>
      </c>
      <c r="T564" s="29" t="str">
        <f t="shared" si="51"/>
        <v/>
      </c>
      <c r="U564" s="31" t="str">
        <f>IF(COUNTIFS(adapt!J:J,"yes",adapt!A:A,A564)&gt;1,"problem",IF(COUNTIFS(adapt!J:J,"yes",adapt!A:A,A564)=0,"","ok"))</f>
        <v/>
      </c>
    </row>
    <row r="565" spans="4:21" ht="14">
      <c r="D565" s="32"/>
      <c r="E565" s="32"/>
      <c r="F565" s="32"/>
      <c r="H565" s="32"/>
      <c r="I565" s="32"/>
      <c r="J565" s="32"/>
      <c r="O565" s="20" t="str">
        <f t="array" ref="O565">IF(ISBLANK(B565),"",INDEX(adapt!E$2:E$1000,MATCH(A565,IF(adapt!J$2:J$1000="yes",adapt!A$2:A$1000),0)))</f>
        <v/>
      </c>
      <c r="P565" s="20" t="str">
        <f t="array" ref="P565">IF(ISBLANK(B565),"",INDEX(adapt!F$2:F$1000,MATCH(A565,IF(adapt!J$2:J$1000="yes",adapt!A$2:A$1000),0)))</f>
        <v/>
      </c>
      <c r="Q565" s="30" t="str">
        <f t="shared" si="52"/>
        <v/>
      </c>
      <c r="R565" s="30" t="str">
        <f t="shared" si="53"/>
        <v/>
      </c>
      <c r="S565" s="29" t="str">
        <f t="shared" si="50"/>
        <v/>
      </c>
      <c r="T565" s="29" t="str">
        <f t="shared" si="51"/>
        <v/>
      </c>
      <c r="U565" s="31" t="str">
        <f>IF(COUNTIFS(adapt!J:J,"yes",adapt!A:A,A565)&gt;1,"problem",IF(COUNTIFS(adapt!J:J,"yes",adapt!A:A,A565)=0,"","ok"))</f>
        <v/>
      </c>
    </row>
    <row r="566" spans="4:21" ht="14">
      <c r="D566" s="32"/>
      <c r="E566" s="32"/>
      <c r="F566" s="32"/>
      <c r="H566" s="32"/>
      <c r="I566" s="32"/>
      <c r="J566" s="32"/>
      <c r="O566" s="20" t="str">
        <f t="array" ref="O566">IF(ISBLANK(B566),"",INDEX(adapt!E$2:E$1000,MATCH(A566,IF(adapt!J$2:J$1000="yes",adapt!A$2:A$1000),0)))</f>
        <v/>
      </c>
      <c r="P566" s="20" t="str">
        <f t="array" ref="P566">IF(ISBLANK(B566),"",INDEX(adapt!F$2:F$1000,MATCH(A566,IF(adapt!J$2:J$1000="yes",adapt!A$2:A$1000),0)))</f>
        <v/>
      </c>
      <c r="Q566" s="30" t="str">
        <f t="shared" si="52"/>
        <v/>
      </c>
      <c r="R566" s="30" t="str">
        <f t="shared" si="53"/>
        <v/>
      </c>
      <c r="S566" s="29" t="str">
        <f t="shared" si="50"/>
        <v/>
      </c>
      <c r="T566" s="29" t="str">
        <f t="shared" si="51"/>
        <v/>
      </c>
      <c r="U566" s="31" t="str">
        <f>IF(COUNTIFS(adapt!J:J,"yes",adapt!A:A,A566)&gt;1,"problem",IF(COUNTIFS(adapt!J:J,"yes",adapt!A:A,A566)=0,"","ok"))</f>
        <v/>
      </c>
    </row>
    <row r="567" spans="4:21" ht="14">
      <c r="D567" s="32"/>
      <c r="E567" s="32"/>
      <c r="F567" s="32"/>
      <c r="H567" s="32"/>
      <c r="I567" s="32"/>
      <c r="J567" s="32"/>
      <c r="O567" s="20" t="str">
        <f t="array" ref="O567">IF(ISBLANK(B567),"",INDEX(adapt!E$2:E$1000,MATCH(A567,IF(adapt!J$2:J$1000="yes",adapt!A$2:A$1000),0)))</f>
        <v/>
      </c>
      <c r="P567" s="20" t="str">
        <f t="array" ref="P567">IF(ISBLANK(B567),"",INDEX(adapt!F$2:F$1000,MATCH(A567,IF(adapt!J$2:J$1000="yes",adapt!A$2:A$1000),0)))</f>
        <v/>
      </c>
      <c r="Q567" s="30" t="str">
        <f t="shared" si="52"/>
        <v/>
      </c>
      <c r="R567" s="30" t="str">
        <f t="shared" si="53"/>
        <v/>
      </c>
      <c r="S567" s="29" t="str">
        <f t="shared" si="50"/>
        <v/>
      </c>
      <c r="T567" s="29" t="str">
        <f t="shared" si="51"/>
        <v/>
      </c>
      <c r="U567" s="31" t="str">
        <f>IF(COUNTIFS(adapt!J:J,"yes",adapt!A:A,A567)&gt;1,"problem",IF(COUNTIFS(adapt!J:J,"yes",adapt!A:A,A567)=0,"","ok"))</f>
        <v/>
      </c>
    </row>
    <row r="568" spans="4:21" ht="14">
      <c r="D568" s="32"/>
      <c r="E568" s="32"/>
      <c r="F568" s="32"/>
      <c r="H568" s="32"/>
      <c r="I568" s="32"/>
      <c r="J568" s="32"/>
      <c r="O568" s="20" t="str">
        <f t="array" ref="O568">IF(ISBLANK(B568),"",INDEX(adapt!E$2:E$1000,MATCH(A568,IF(adapt!J$2:J$1000="yes",adapt!A$2:A$1000),0)))</f>
        <v/>
      </c>
      <c r="P568" s="20" t="str">
        <f t="array" ref="P568">IF(ISBLANK(B568),"",INDEX(adapt!F$2:F$1000,MATCH(A568,IF(adapt!J$2:J$1000="yes",adapt!A$2:A$1000),0)))</f>
        <v/>
      </c>
      <c r="Q568" s="30" t="str">
        <f t="shared" si="52"/>
        <v/>
      </c>
      <c r="R568" s="30" t="str">
        <f t="shared" si="53"/>
        <v/>
      </c>
      <c r="S568" s="29" t="str">
        <f t="shared" si="50"/>
        <v/>
      </c>
      <c r="T568" s="29" t="str">
        <f t="shared" si="51"/>
        <v/>
      </c>
      <c r="U568" s="31" t="str">
        <f>IF(COUNTIFS(adapt!J:J,"yes",adapt!A:A,A568)&gt;1,"problem",IF(COUNTIFS(adapt!J:J,"yes",adapt!A:A,A568)=0,"","ok"))</f>
        <v/>
      </c>
    </row>
    <row r="569" spans="4:21" ht="14">
      <c r="D569" s="32"/>
      <c r="E569" s="32"/>
      <c r="F569" s="32"/>
      <c r="H569" s="32"/>
      <c r="I569" s="32"/>
      <c r="J569" s="32"/>
      <c r="O569" s="20" t="str">
        <f t="array" ref="O569">IF(ISBLANK(B569),"",INDEX(adapt!E$2:E$1000,MATCH(A569,IF(adapt!J$2:J$1000="yes",adapt!A$2:A$1000),0)))</f>
        <v/>
      </c>
      <c r="P569" s="20" t="str">
        <f t="array" ref="P569">IF(ISBLANK(B569),"",INDEX(adapt!F$2:F$1000,MATCH(A569,IF(adapt!J$2:J$1000="yes",adapt!A$2:A$1000),0)))</f>
        <v/>
      </c>
      <c r="Q569" s="30" t="str">
        <f t="shared" si="52"/>
        <v/>
      </c>
      <c r="R569" s="30" t="str">
        <f t="shared" si="53"/>
        <v/>
      </c>
      <c r="S569" s="29" t="str">
        <f t="shared" si="50"/>
        <v/>
      </c>
      <c r="T569" s="29" t="str">
        <f t="shared" si="51"/>
        <v/>
      </c>
      <c r="U569" s="31" t="str">
        <f>IF(COUNTIFS(adapt!J:J,"yes",adapt!A:A,A569)&gt;1,"problem",IF(COUNTIFS(adapt!J:J,"yes",adapt!A:A,A569)=0,"","ok"))</f>
        <v/>
      </c>
    </row>
    <row r="570" spans="4:21" ht="14">
      <c r="D570" s="32"/>
      <c r="E570" s="32"/>
      <c r="F570" s="32"/>
      <c r="H570" s="32"/>
      <c r="I570" s="32"/>
      <c r="J570" s="32"/>
      <c r="O570" s="20" t="str">
        <f t="array" ref="O570">IF(ISBLANK(B570),"",INDEX(adapt!E$2:E$1000,MATCH(A570,IF(adapt!J$2:J$1000="yes",adapt!A$2:A$1000),0)))</f>
        <v/>
      </c>
      <c r="P570" s="20" t="str">
        <f t="array" ref="P570">IF(ISBLANK(B570),"",INDEX(adapt!F$2:F$1000,MATCH(A570,IF(adapt!J$2:J$1000="yes",adapt!A$2:A$1000),0)))</f>
        <v/>
      </c>
      <c r="Q570" s="30" t="str">
        <f t="shared" si="52"/>
        <v/>
      </c>
      <c r="R570" s="30" t="str">
        <f t="shared" si="53"/>
        <v/>
      </c>
      <c r="S570" s="29" t="str">
        <f t="shared" si="50"/>
        <v/>
      </c>
      <c r="T570" s="29" t="str">
        <f t="shared" si="51"/>
        <v/>
      </c>
      <c r="U570" s="31" t="str">
        <f>IF(COUNTIFS(adapt!J:J,"yes",adapt!A:A,A570)&gt;1,"problem",IF(COUNTIFS(adapt!J:J,"yes",adapt!A:A,A570)=0,"","ok"))</f>
        <v/>
      </c>
    </row>
    <row r="571" spans="4:21" ht="14">
      <c r="D571" s="32"/>
      <c r="E571" s="32"/>
      <c r="F571" s="32"/>
      <c r="H571" s="32"/>
      <c r="I571" s="32"/>
      <c r="J571" s="32"/>
      <c r="O571" s="20" t="str">
        <f t="array" ref="O571">IF(ISBLANK(B571),"",INDEX(adapt!E$2:E$1000,MATCH(A571,IF(adapt!J$2:J$1000="yes",adapt!A$2:A$1000),0)))</f>
        <v/>
      </c>
      <c r="P571" s="20" t="str">
        <f t="array" ref="P571">IF(ISBLANK(B571),"",INDEX(adapt!F$2:F$1000,MATCH(A571,IF(adapt!J$2:J$1000="yes",adapt!A$2:A$1000),0)))</f>
        <v/>
      </c>
      <c r="Q571" s="30" t="str">
        <f t="shared" si="52"/>
        <v/>
      </c>
      <c r="R571" s="30" t="str">
        <f t="shared" si="53"/>
        <v/>
      </c>
      <c r="S571" s="29" t="str">
        <f t="shared" si="50"/>
        <v/>
      </c>
      <c r="T571" s="29" t="str">
        <f t="shared" si="51"/>
        <v/>
      </c>
      <c r="U571" s="31" t="str">
        <f>IF(COUNTIFS(adapt!J:J,"yes",adapt!A:A,A571)&gt;1,"problem",IF(COUNTIFS(adapt!J:J,"yes",adapt!A:A,A571)=0,"","ok"))</f>
        <v/>
      </c>
    </row>
    <row r="572" spans="4:21" ht="14">
      <c r="D572" s="32"/>
      <c r="E572" s="32"/>
      <c r="F572" s="32"/>
      <c r="H572" s="32"/>
      <c r="I572" s="32"/>
      <c r="J572" s="32"/>
      <c r="O572" s="20" t="str">
        <f t="array" ref="O572">IF(ISBLANK(B572),"",INDEX(adapt!E$2:E$1000,MATCH(A572,IF(adapt!J$2:J$1000="yes",adapt!A$2:A$1000),0)))</f>
        <v/>
      </c>
      <c r="P572" s="20" t="str">
        <f t="array" ref="P572">IF(ISBLANK(B572),"",INDEX(adapt!F$2:F$1000,MATCH(A572,IF(adapt!J$2:J$1000="yes",adapt!A$2:A$1000),0)))</f>
        <v/>
      </c>
      <c r="Q572" s="30" t="str">
        <f t="shared" si="52"/>
        <v/>
      </c>
      <c r="R572" s="30" t="str">
        <f t="shared" si="53"/>
        <v/>
      </c>
      <c r="S572" s="29" t="str">
        <f t="shared" si="50"/>
        <v/>
      </c>
      <c r="T572" s="29" t="str">
        <f t="shared" si="51"/>
        <v/>
      </c>
      <c r="U572" s="31" t="str">
        <f>IF(COUNTIFS(adapt!J:J,"yes",adapt!A:A,A572)&gt;1,"problem",IF(COUNTIFS(adapt!J:J,"yes",adapt!A:A,A572)=0,"","ok"))</f>
        <v/>
      </c>
    </row>
    <row r="573" spans="4:21" ht="14">
      <c r="D573" s="32"/>
      <c r="E573" s="32"/>
      <c r="F573" s="32"/>
      <c r="H573" s="32"/>
      <c r="I573" s="32"/>
      <c r="J573" s="32"/>
      <c r="O573" s="20" t="str">
        <f t="array" ref="O573">IF(ISBLANK(B573),"",INDEX(adapt!E$2:E$1000,MATCH(A573,IF(adapt!J$2:J$1000="yes",adapt!A$2:A$1000),0)))</f>
        <v/>
      </c>
      <c r="P573" s="20" t="str">
        <f t="array" ref="P573">IF(ISBLANK(B573),"",INDEX(adapt!F$2:F$1000,MATCH(A573,IF(adapt!J$2:J$1000="yes",adapt!A$2:A$1000),0)))</f>
        <v/>
      </c>
      <c r="Q573" s="30" t="str">
        <f t="shared" si="52"/>
        <v/>
      </c>
      <c r="R573" s="30" t="str">
        <f t="shared" si="53"/>
        <v/>
      </c>
      <c r="S573" s="29" t="str">
        <f t="shared" si="50"/>
        <v/>
      </c>
      <c r="T573" s="29" t="str">
        <f t="shared" si="51"/>
        <v/>
      </c>
      <c r="U573" s="31" t="str">
        <f>IF(COUNTIFS(adapt!J:J,"yes",adapt!A:A,A573)&gt;1,"problem",IF(COUNTIFS(adapt!J:J,"yes",adapt!A:A,A573)=0,"","ok"))</f>
        <v/>
      </c>
    </row>
    <row r="574" spans="4:21" ht="14">
      <c r="D574" s="32"/>
      <c r="E574" s="32"/>
      <c r="F574" s="32"/>
      <c r="H574" s="32"/>
      <c r="I574" s="32"/>
      <c r="J574" s="32"/>
      <c r="O574" s="20" t="str">
        <f t="array" ref="O574">IF(ISBLANK(B574),"",INDEX(adapt!E$2:E$1000,MATCH(A574,IF(adapt!J$2:J$1000="yes",adapt!A$2:A$1000),0)))</f>
        <v/>
      </c>
      <c r="P574" s="20" t="str">
        <f t="array" ref="P574">IF(ISBLANK(B574),"",INDEX(adapt!F$2:F$1000,MATCH(A574,IF(adapt!J$2:J$1000="yes",adapt!A$2:A$1000),0)))</f>
        <v/>
      </c>
      <c r="Q574" s="30" t="str">
        <f t="shared" si="52"/>
        <v/>
      </c>
      <c r="R574" s="30" t="str">
        <f t="shared" si="53"/>
        <v/>
      </c>
      <c r="S574" s="29" t="str">
        <f t="shared" si="50"/>
        <v/>
      </c>
      <c r="T574" s="29" t="str">
        <f t="shared" si="51"/>
        <v/>
      </c>
      <c r="U574" s="31" t="str">
        <f>IF(COUNTIFS(adapt!J:J,"yes",adapt!A:A,A574)&gt;1,"problem",IF(COUNTIFS(adapt!J:J,"yes",adapt!A:A,A574)=0,"","ok"))</f>
        <v/>
      </c>
    </row>
    <row r="575" spans="4:21" ht="14">
      <c r="D575" s="32"/>
      <c r="E575" s="32"/>
      <c r="F575" s="32"/>
      <c r="H575" s="32"/>
      <c r="I575" s="32"/>
      <c r="J575" s="32"/>
      <c r="O575" s="20" t="str">
        <f t="array" ref="O575">IF(ISBLANK(B575),"",INDEX(adapt!E$2:E$1000,MATCH(A575,IF(adapt!J$2:J$1000="yes",adapt!A$2:A$1000),0)))</f>
        <v/>
      </c>
      <c r="P575" s="20" t="str">
        <f t="array" ref="P575">IF(ISBLANK(B575),"",INDEX(adapt!F$2:F$1000,MATCH(A575,IF(adapt!J$2:J$1000="yes",adapt!A$2:A$1000),0)))</f>
        <v/>
      </c>
      <c r="Q575" s="30" t="str">
        <f t="shared" si="52"/>
        <v/>
      </c>
      <c r="R575" s="30" t="str">
        <f t="shared" si="53"/>
        <v/>
      </c>
      <c r="S575" s="29" t="str">
        <f t="shared" si="50"/>
        <v/>
      </c>
      <c r="T575" s="29" t="str">
        <f t="shared" si="51"/>
        <v/>
      </c>
      <c r="U575" s="31" t="str">
        <f>IF(COUNTIFS(adapt!J:J,"yes",adapt!A:A,A575)&gt;1,"problem",IF(COUNTIFS(adapt!J:J,"yes",adapt!A:A,A575)=0,"","ok"))</f>
        <v/>
      </c>
    </row>
    <row r="576" spans="4:21" ht="14">
      <c r="D576" s="32"/>
      <c r="E576" s="32"/>
      <c r="F576" s="32"/>
      <c r="H576" s="32"/>
      <c r="I576" s="32"/>
      <c r="J576" s="32"/>
      <c r="O576" s="20" t="str">
        <f t="array" ref="O576">IF(ISBLANK(B576),"",INDEX(adapt!E$2:E$1000,MATCH(A576,IF(adapt!J$2:J$1000="yes",adapt!A$2:A$1000),0)))</f>
        <v/>
      </c>
      <c r="P576" s="20" t="str">
        <f t="array" ref="P576">IF(ISBLANK(B576),"",INDEX(adapt!F$2:F$1000,MATCH(A576,IF(adapt!J$2:J$1000="yes",adapt!A$2:A$1000),0)))</f>
        <v/>
      </c>
      <c r="Q576" s="30" t="str">
        <f t="shared" si="52"/>
        <v/>
      </c>
      <c r="R576" s="30" t="str">
        <f t="shared" si="53"/>
        <v/>
      </c>
      <c r="S576" s="29" t="str">
        <f t="shared" si="50"/>
        <v/>
      </c>
      <c r="T576" s="29" t="str">
        <f t="shared" si="51"/>
        <v/>
      </c>
      <c r="U576" s="31" t="str">
        <f>IF(COUNTIFS(adapt!J:J,"yes",adapt!A:A,A576)&gt;1,"problem",IF(COUNTIFS(adapt!J:J,"yes",adapt!A:A,A576)=0,"","ok"))</f>
        <v/>
      </c>
    </row>
    <row r="577" spans="4:21" ht="14">
      <c r="D577" s="32"/>
      <c r="E577" s="32"/>
      <c r="F577" s="32"/>
      <c r="H577" s="32"/>
      <c r="I577" s="32"/>
      <c r="J577" s="32"/>
      <c r="O577" s="20" t="str">
        <f t="array" ref="O577">IF(ISBLANK(B577),"",INDEX(adapt!E$2:E$1000,MATCH(A577,IF(adapt!J$2:J$1000="yes",adapt!A$2:A$1000),0)))</f>
        <v/>
      </c>
      <c r="P577" s="20" t="str">
        <f t="array" ref="P577">IF(ISBLANK(B577),"",INDEX(adapt!F$2:F$1000,MATCH(A577,IF(adapt!J$2:J$1000="yes",adapt!A$2:A$1000),0)))</f>
        <v/>
      </c>
      <c r="Q577" s="30" t="str">
        <f t="shared" si="52"/>
        <v/>
      </c>
      <c r="R577" s="30" t="str">
        <f t="shared" si="53"/>
        <v/>
      </c>
      <c r="S577" s="29" t="str">
        <f t="shared" si="50"/>
        <v/>
      </c>
      <c r="T577" s="29" t="str">
        <f t="shared" si="51"/>
        <v/>
      </c>
      <c r="U577" s="31" t="str">
        <f>IF(COUNTIFS(adapt!J:J,"yes",adapt!A:A,A577)&gt;1,"problem",IF(COUNTIFS(adapt!J:J,"yes",adapt!A:A,A577)=0,"","ok"))</f>
        <v/>
      </c>
    </row>
    <row r="578" spans="4:21" ht="14">
      <c r="D578" s="32"/>
      <c r="E578" s="32"/>
      <c r="F578" s="32"/>
      <c r="H578" s="32"/>
      <c r="I578" s="32"/>
      <c r="J578" s="32"/>
      <c r="O578" s="20" t="str">
        <f t="array" ref="O578">IF(ISBLANK(B578),"",INDEX(adapt!E$2:E$1000,MATCH(A578,IF(adapt!J$2:J$1000="yes",adapt!A$2:A$1000),0)))</f>
        <v/>
      </c>
      <c r="P578" s="20" t="str">
        <f t="array" ref="P578">IF(ISBLANK(B578),"",INDEX(adapt!F$2:F$1000,MATCH(A578,IF(adapt!J$2:J$1000="yes",adapt!A$2:A$1000),0)))</f>
        <v/>
      </c>
      <c r="Q578" s="30" t="str">
        <f t="shared" si="52"/>
        <v/>
      </c>
      <c r="R578" s="30" t="str">
        <f t="shared" si="53"/>
        <v/>
      </c>
      <c r="S578" s="29" t="str">
        <f t="shared" ref="S578:S641" si="55">IF(Q578="no",B578,O578)</f>
        <v/>
      </c>
      <c r="T578" s="29" t="str">
        <f t="shared" ref="T578:T641" si="56">IF(R578="no",C578,P578)</f>
        <v/>
      </c>
      <c r="U578" s="31" t="str">
        <f>IF(COUNTIFS(adapt!J:J,"yes",adapt!A:A,A578)&gt;1,"problem",IF(COUNTIFS(adapt!J:J,"yes",adapt!A:A,A578)=0,"","ok"))</f>
        <v/>
      </c>
    </row>
    <row r="579" spans="4:21" ht="14">
      <c r="D579" s="32"/>
      <c r="E579" s="32"/>
      <c r="F579" s="32"/>
      <c r="H579" s="32"/>
      <c r="I579" s="32"/>
      <c r="J579" s="32"/>
      <c r="O579" s="20" t="str">
        <f t="array" ref="O579">IF(ISBLANK(B579),"",INDEX(adapt!E$2:E$1000,MATCH(A579,IF(adapt!J$2:J$1000="yes",adapt!A$2:A$1000),0)))</f>
        <v/>
      </c>
      <c r="P579" s="20" t="str">
        <f t="array" ref="P579">IF(ISBLANK(B579),"",INDEX(adapt!F$2:F$1000,MATCH(A579,IF(adapt!J$2:J$1000="yes",adapt!A$2:A$1000),0)))</f>
        <v/>
      </c>
      <c r="Q579" s="30" t="str">
        <f t="shared" ref="Q579:Q642" si="57">IF($A579="","",IF(ISNA(O579),"no",IF(OR(O579=0,O579=""),"no","yes")))</f>
        <v/>
      </c>
      <c r="R579" s="30" t="str">
        <f t="shared" ref="R579:R642" si="58">IF($A579="","",IF(ISNA(P579),"no",IF(P579=0,"no","yes")))</f>
        <v/>
      </c>
      <c r="S579" s="29" t="str">
        <f t="shared" si="55"/>
        <v/>
      </c>
      <c r="T579" s="29" t="str">
        <f t="shared" si="56"/>
        <v/>
      </c>
      <c r="U579" s="31" t="str">
        <f>IF(COUNTIFS(adapt!J:J,"yes",adapt!A:A,A579)&gt;1,"problem",IF(COUNTIFS(adapt!J:J,"yes",adapt!A:A,A579)=0,"","ok"))</f>
        <v/>
      </c>
    </row>
    <row r="580" spans="4:21" ht="14">
      <c r="D580" s="32"/>
      <c r="E580" s="32"/>
      <c r="F580" s="32"/>
      <c r="H580" s="32"/>
      <c r="I580" s="32"/>
      <c r="J580" s="32"/>
      <c r="O580" s="20" t="str">
        <f t="array" ref="O580">IF(ISBLANK(B580),"",INDEX(adapt!E$2:E$1000,MATCH(A580,IF(adapt!J$2:J$1000="yes",adapt!A$2:A$1000),0)))</f>
        <v/>
      </c>
      <c r="P580" s="20" t="str">
        <f t="array" ref="P580">IF(ISBLANK(B580),"",INDEX(adapt!F$2:F$1000,MATCH(A580,IF(adapt!J$2:J$1000="yes",adapt!A$2:A$1000),0)))</f>
        <v/>
      </c>
      <c r="Q580" s="30" t="str">
        <f t="shared" si="57"/>
        <v/>
      </c>
      <c r="R580" s="30" t="str">
        <f t="shared" si="58"/>
        <v/>
      </c>
      <c r="S580" s="29" t="str">
        <f t="shared" si="55"/>
        <v/>
      </c>
      <c r="T580" s="29" t="str">
        <f t="shared" si="56"/>
        <v/>
      </c>
      <c r="U580" s="31" t="str">
        <f>IF(COUNTIFS(adapt!J:J,"yes",adapt!A:A,A580)&gt;1,"problem",IF(COUNTIFS(adapt!J:J,"yes",adapt!A:A,A580)=0,"","ok"))</f>
        <v/>
      </c>
    </row>
    <row r="581" spans="4:21" ht="14">
      <c r="D581" s="32"/>
      <c r="E581" s="32"/>
      <c r="F581" s="32"/>
      <c r="H581" s="32"/>
      <c r="I581" s="32"/>
      <c r="J581" s="32"/>
      <c r="O581" s="20" t="str">
        <f t="array" ref="O581">IF(ISBLANK(B581),"",INDEX(adapt!E$2:E$1000,MATCH(A581,IF(adapt!J$2:J$1000="yes",adapt!A$2:A$1000),0)))</f>
        <v/>
      </c>
      <c r="P581" s="20" t="str">
        <f t="array" ref="P581">IF(ISBLANK(B581),"",INDEX(adapt!F$2:F$1000,MATCH(A581,IF(adapt!J$2:J$1000="yes",adapt!A$2:A$1000),0)))</f>
        <v/>
      </c>
      <c r="Q581" s="30" t="str">
        <f t="shared" si="57"/>
        <v/>
      </c>
      <c r="R581" s="30" t="str">
        <f t="shared" si="58"/>
        <v/>
      </c>
      <c r="S581" s="29" t="str">
        <f t="shared" si="55"/>
        <v/>
      </c>
      <c r="T581" s="29" t="str">
        <f t="shared" si="56"/>
        <v/>
      </c>
      <c r="U581" s="31" t="str">
        <f>IF(COUNTIFS(adapt!J:J,"yes",adapt!A:A,A581)&gt;1,"problem",IF(COUNTIFS(adapt!J:J,"yes",adapt!A:A,A581)=0,"","ok"))</f>
        <v/>
      </c>
    </row>
    <row r="582" spans="4:21" ht="14">
      <c r="D582" s="32"/>
      <c r="E582" s="32"/>
      <c r="F582" s="32"/>
      <c r="H582" s="32"/>
      <c r="I582" s="32"/>
      <c r="J582" s="32"/>
      <c r="O582" s="20" t="str">
        <f t="array" ref="O582">IF(ISBLANK(B582),"",INDEX(adapt!E$2:E$1000,MATCH(A582,IF(adapt!J$2:J$1000="yes",adapt!A$2:A$1000),0)))</f>
        <v/>
      </c>
      <c r="P582" s="20" t="str">
        <f t="array" ref="P582">IF(ISBLANK(B582),"",INDEX(adapt!F$2:F$1000,MATCH(A582,IF(adapt!J$2:J$1000="yes",adapt!A$2:A$1000),0)))</f>
        <v/>
      </c>
      <c r="Q582" s="30" t="str">
        <f t="shared" si="57"/>
        <v/>
      </c>
      <c r="R582" s="30" t="str">
        <f t="shared" si="58"/>
        <v/>
      </c>
      <c r="S582" s="29" t="str">
        <f t="shared" si="55"/>
        <v/>
      </c>
      <c r="T582" s="29" t="str">
        <f t="shared" si="56"/>
        <v/>
      </c>
      <c r="U582" s="31" t="str">
        <f>IF(COUNTIFS(adapt!J:J,"yes",adapt!A:A,A582)&gt;1,"problem",IF(COUNTIFS(adapt!J:J,"yes",adapt!A:A,A582)=0,"","ok"))</f>
        <v/>
      </c>
    </row>
    <row r="583" spans="4:21" ht="14">
      <c r="D583" s="32"/>
      <c r="E583" s="32"/>
      <c r="F583" s="32"/>
      <c r="H583" s="32"/>
      <c r="I583" s="32"/>
      <c r="J583" s="32"/>
      <c r="O583" s="20" t="str">
        <f t="array" ref="O583">IF(ISBLANK(B583),"",INDEX(adapt!E$2:E$1000,MATCH(A583,IF(adapt!J$2:J$1000="yes",adapt!A$2:A$1000),0)))</f>
        <v/>
      </c>
      <c r="P583" s="20" t="str">
        <f t="array" ref="P583">IF(ISBLANK(B583),"",INDEX(adapt!F$2:F$1000,MATCH(A583,IF(adapt!J$2:J$1000="yes",adapt!A$2:A$1000),0)))</f>
        <v/>
      </c>
      <c r="Q583" s="30" t="str">
        <f t="shared" si="57"/>
        <v/>
      </c>
      <c r="R583" s="30" t="str">
        <f t="shared" si="58"/>
        <v/>
      </c>
      <c r="S583" s="29" t="str">
        <f t="shared" si="55"/>
        <v/>
      </c>
      <c r="T583" s="29" t="str">
        <f t="shared" si="56"/>
        <v/>
      </c>
      <c r="U583" s="31" t="str">
        <f>IF(COUNTIFS(adapt!J:J,"yes",adapt!A:A,A583)&gt;1,"problem",IF(COUNTIFS(adapt!J:J,"yes",adapt!A:A,A583)=0,"","ok"))</f>
        <v/>
      </c>
    </row>
    <row r="584" spans="4:21" ht="14">
      <c r="D584" s="32"/>
      <c r="E584" s="32"/>
      <c r="F584" s="32"/>
      <c r="H584" s="32"/>
      <c r="I584" s="32"/>
      <c r="J584" s="32"/>
      <c r="O584" s="20" t="str">
        <f t="array" ref="O584">IF(ISBLANK(B584),"",INDEX(adapt!E$2:E$1000,MATCH(A584,IF(adapt!J$2:J$1000="yes",adapt!A$2:A$1000),0)))</f>
        <v/>
      </c>
      <c r="P584" s="20" t="str">
        <f t="array" ref="P584">IF(ISBLANK(B584),"",INDEX(adapt!F$2:F$1000,MATCH(A584,IF(adapt!J$2:J$1000="yes",adapt!A$2:A$1000),0)))</f>
        <v/>
      </c>
      <c r="Q584" s="30" t="str">
        <f t="shared" si="57"/>
        <v/>
      </c>
      <c r="R584" s="30" t="str">
        <f t="shared" si="58"/>
        <v/>
      </c>
      <c r="S584" s="29" t="str">
        <f t="shared" si="55"/>
        <v/>
      </c>
      <c r="T584" s="29" t="str">
        <f t="shared" si="56"/>
        <v/>
      </c>
      <c r="U584" s="31" t="str">
        <f>IF(COUNTIFS(adapt!J:J,"yes",adapt!A:A,A584)&gt;1,"problem",IF(COUNTIFS(adapt!J:J,"yes",adapt!A:A,A584)=0,"","ok"))</f>
        <v/>
      </c>
    </row>
    <row r="585" spans="4:21" ht="14">
      <c r="D585" s="32"/>
      <c r="E585" s="32"/>
      <c r="F585" s="32"/>
      <c r="H585" s="32"/>
      <c r="I585" s="32"/>
      <c r="J585" s="32"/>
      <c r="O585" s="20" t="str">
        <f t="array" ref="O585">IF(ISBLANK(B585),"",INDEX(adapt!E$2:E$1000,MATCH(A585,IF(adapt!J$2:J$1000="yes",adapt!A$2:A$1000),0)))</f>
        <v/>
      </c>
      <c r="P585" s="20" t="str">
        <f t="array" ref="P585">IF(ISBLANK(B585),"",INDEX(adapt!F$2:F$1000,MATCH(A585,IF(adapt!J$2:J$1000="yes",adapt!A$2:A$1000),0)))</f>
        <v/>
      </c>
      <c r="Q585" s="30" t="str">
        <f t="shared" si="57"/>
        <v/>
      </c>
      <c r="R585" s="30" t="str">
        <f t="shared" si="58"/>
        <v/>
      </c>
      <c r="S585" s="29" t="str">
        <f t="shared" si="55"/>
        <v/>
      </c>
      <c r="T585" s="29" t="str">
        <f t="shared" si="56"/>
        <v/>
      </c>
      <c r="U585" s="31" t="str">
        <f>IF(COUNTIFS(adapt!J:J,"yes",adapt!A:A,A585)&gt;1,"problem",IF(COUNTIFS(adapt!J:J,"yes",adapt!A:A,A585)=0,"","ok"))</f>
        <v/>
      </c>
    </row>
    <row r="586" spans="4:21" ht="14">
      <c r="D586" s="32"/>
      <c r="E586" s="32"/>
      <c r="F586" s="32"/>
      <c r="H586" s="32"/>
      <c r="I586" s="32"/>
      <c r="J586" s="32"/>
      <c r="O586" s="20" t="str">
        <f t="array" ref="O586">IF(ISBLANK(B586),"",INDEX(adapt!E$2:E$1000,MATCH(A586,IF(adapt!J$2:J$1000="yes",adapt!A$2:A$1000),0)))</f>
        <v/>
      </c>
      <c r="P586" s="20" t="str">
        <f t="array" ref="P586">IF(ISBLANK(B586),"",INDEX(adapt!F$2:F$1000,MATCH(A586,IF(adapt!J$2:J$1000="yes",adapt!A$2:A$1000),0)))</f>
        <v/>
      </c>
      <c r="Q586" s="30" t="str">
        <f t="shared" si="57"/>
        <v/>
      </c>
      <c r="R586" s="30" t="str">
        <f t="shared" si="58"/>
        <v/>
      </c>
      <c r="S586" s="29" t="str">
        <f t="shared" si="55"/>
        <v/>
      </c>
      <c r="T586" s="29" t="str">
        <f t="shared" si="56"/>
        <v/>
      </c>
      <c r="U586" s="31" t="str">
        <f>IF(COUNTIFS(adapt!J:J,"yes",adapt!A:A,A586)&gt;1,"problem",IF(COUNTIFS(adapt!J:J,"yes",adapt!A:A,A586)=0,"","ok"))</f>
        <v/>
      </c>
    </row>
    <row r="587" spans="4:21" ht="14">
      <c r="D587" s="32"/>
      <c r="E587" s="32"/>
      <c r="F587" s="32"/>
      <c r="H587" s="32"/>
      <c r="I587" s="32"/>
      <c r="J587" s="32"/>
      <c r="O587" s="20" t="str">
        <f t="array" ref="O587">IF(ISBLANK(B587),"",INDEX(adapt!E$2:E$1000,MATCH(A587,IF(adapt!J$2:J$1000="yes",adapt!A$2:A$1000),0)))</f>
        <v/>
      </c>
      <c r="P587" s="20" t="str">
        <f t="array" ref="P587">IF(ISBLANK(B587),"",INDEX(adapt!F$2:F$1000,MATCH(A587,IF(adapt!J$2:J$1000="yes",adapt!A$2:A$1000),0)))</f>
        <v/>
      </c>
      <c r="Q587" s="30" t="str">
        <f t="shared" si="57"/>
        <v/>
      </c>
      <c r="R587" s="30" t="str">
        <f t="shared" si="58"/>
        <v/>
      </c>
      <c r="S587" s="29" t="str">
        <f t="shared" si="55"/>
        <v/>
      </c>
      <c r="T587" s="29" t="str">
        <f t="shared" si="56"/>
        <v/>
      </c>
      <c r="U587" s="31" t="str">
        <f>IF(COUNTIFS(adapt!J:J,"yes",adapt!A:A,A587)&gt;1,"problem",IF(COUNTIFS(adapt!J:J,"yes",adapt!A:A,A587)=0,"","ok"))</f>
        <v/>
      </c>
    </row>
    <row r="588" spans="4:21" ht="14">
      <c r="D588" s="32"/>
      <c r="E588" s="32"/>
      <c r="F588" s="32"/>
      <c r="H588" s="32"/>
      <c r="I588" s="32"/>
      <c r="J588" s="32"/>
      <c r="O588" s="20" t="str">
        <f t="array" ref="O588">IF(ISBLANK(B588),"",INDEX(adapt!E$2:E$1000,MATCH(A588,IF(adapt!J$2:J$1000="yes",adapt!A$2:A$1000),0)))</f>
        <v/>
      </c>
      <c r="P588" s="20" t="str">
        <f t="array" ref="P588">IF(ISBLANK(B588),"",INDEX(adapt!F$2:F$1000,MATCH(A588,IF(adapt!J$2:J$1000="yes",adapt!A$2:A$1000),0)))</f>
        <v/>
      </c>
      <c r="Q588" s="30" t="str">
        <f t="shared" si="57"/>
        <v/>
      </c>
      <c r="R588" s="30" t="str">
        <f t="shared" si="58"/>
        <v/>
      </c>
      <c r="S588" s="29" t="str">
        <f t="shared" si="55"/>
        <v/>
      </c>
      <c r="T588" s="29" t="str">
        <f t="shared" si="56"/>
        <v/>
      </c>
      <c r="U588" s="31" t="str">
        <f>IF(COUNTIFS(adapt!J:J,"yes",adapt!A:A,A588)&gt;1,"problem",IF(COUNTIFS(adapt!J:J,"yes",adapt!A:A,A588)=0,"","ok"))</f>
        <v/>
      </c>
    </row>
    <row r="589" spans="4:21" ht="14">
      <c r="D589" s="32"/>
      <c r="E589" s="32"/>
      <c r="F589" s="32"/>
      <c r="H589" s="32"/>
      <c r="I589" s="32"/>
      <c r="J589" s="32"/>
      <c r="O589" s="20" t="str">
        <f t="array" ref="O589">IF(ISBLANK(B589),"",INDEX(adapt!E$2:E$1000,MATCH(A589,IF(adapt!J$2:J$1000="yes",adapt!A$2:A$1000),0)))</f>
        <v/>
      </c>
      <c r="P589" s="20" t="str">
        <f t="array" ref="P589">IF(ISBLANK(B589),"",INDEX(adapt!F$2:F$1000,MATCH(A589,IF(adapt!J$2:J$1000="yes",adapt!A$2:A$1000),0)))</f>
        <v/>
      </c>
      <c r="Q589" s="30" t="str">
        <f t="shared" si="57"/>
        <v/>
      </c>
      <c r="R589" s="30" t="str">
        <f t="shared" si="58"/>
        <v/>
      </c>
      <c r="S589" s="29" t="str">
        <f t="shared" si="55"/>
        <v/>
      </c>
      <c r="T589" s="29" t="str">
        <f t="shared" si="56"/>
        <v/>
      </c>
      <c r="U589" s="31" t="str">
        <f>IF(COUNTIFS(adapt!J:J,"yes",adapt!A:A,A589)&gt;1,"problem",IF(COUNTIFS(adapt!J:J,"yes",adapt!A:A,A589)=0,"","ok"))</f>
        <v/>
      </c>
    </row>
    <row r="590" spans="4:21" ht="14">
      <c r="D590" s="32"/>
      <c r="E590" s="32"/>
      <c r="F590" s="32"/>
      <c r="H590" s="32"/>
      <c r="I590" s="32"/>
      <c r="J590" s="32"/>
      <c r="O590" s="20" t="str">
        <f t="array" ref="O590">IF(ISBLANK(B590),"",INDEX(adapt!E$2:E$1000,MATCH(A590,IF(adapt!J$2:J$1000="yes",adapt!A$2:A$1000),0)))</f>
        <v/>
      </c>
      <c r="P590" s="20" t="str">
        <f t="array" ref="P590">IF(ISBLANK(B590),"",INDEX(adapt!F$2:F$1000,MATCH(A590,IF(adapt!J$2:J$1000="yes",adapt!A$2:A$1000),0)))</f>
        <v/>
      </c>
      <c r="Q590" s="30" t="str">
        <f t="shared" si="57"/>
        <v/>
      </c>
      <c r="R590" s="30" t="str">
        <f t="shared" si="58"/>
        <v/>
      </c>
      <c r="S590" s="29" t="str">
        <f t="shared" si="55"/>
        <v/>
      </c>
      <c r="T590" s="29" t="str">
        <f t="shared" si="56"/>
        <v/>
      </c>
      <c r="U590" s="31" t="str">
        <f>IF(COUNTIFS(adapt!J:J,"yes",adapt!A:A,A590)&gt;1,"problem",IF(COUNTIFS(adapt!J:J,"yes",adapt!A:A,A590)=0,"","ok"))</f>
        <v/>
      </c>
    </row>
    <row r="591" spans="4:21" ht="14">
      <c r="D591" s="32"/>
      <c r="E591" s="32"/>
      <c r="F591" s="32"/>
      <c r="H591" s="32"/>
      <c r="I591" s="32"/>
      <c r="J591" s="32"/>
      <c r="O591" s="20" t="str">
        <f t="array" ref="O591">IF(ISBLANK(B591),"",INDEX(adapt!E$2:E$1000,MATCH(A591,IF(adapt!J$2:J$1000="yes",adapt!A$2:A$1000),0)))</f>
        <v/>
      </c>
      <c r="P591" s="20" t="str">
        <f t="array" ref="P591">IF(ISBLANK(B591),"",INDEX(adapt!F$2:F$1000,MATCH(A591,IF(adapt!J$2:J$1000="yes",adapt!A$2:A$1000),0)))</f>
        <v/>
      </c>
      <c r="Q591" s="30" t="str">
        <f t="shared" si="57"/>
        <v/>
      </c>
      <c r="R591" s="30" t="str">
        <f t="shared" si="58"/>
        <v/>
      </c>
      <c r="S591" s="29" t="str">
        <f t="shared" si="55"/>
        <v/>
      </c>
      <c r="T591" s="29" t="str">
        <f t="shared" si="56"/>
        <v/>
      </c>
      <c r="U591" s="31" t="str">
        <f>IF(COUNTIFS(adapt!J:J,"yes",adapt!A:A,A591)&gt;1,"problem",IF(COUNTIFS(adapt!J:J,"yes",adapt!A:A,A591)=0,"","ok"))</f>
        <v/>
      </c>
    </row>
    <row r="592" spans="4:21" ht="14">
      <c r="D592" s="32"/>
      <c r="E592" s="32"/>
      <c r="F592" s="32"/>
      <c r="H592" s="32"/>
      <c r="I592" s="32"/>
      <c r="J592" s="32"/>
      <c r="O592" s="20" t="str">
        <f t="array" ref="O592">IF(ISBLANK(B592),"",INDEX(adapt!E$2:E$1000,MATCH(A592,IF(adapt!J$2:J$1000="yes",adapt!A$2:A$1000),0)))</f>
        <v/>
      </c>
      <c r="P592" s="20" t="str">
        <f t="array" ref="P592">IF(ISBLANK(B592),"",INDEX(adapt!F$2:F$1000,MATCH(A592,IF(adapt!J$2:J$1000="yes",adapt!A$2:A$1000),0)))</f>
        <v/>
      </c>
      <c r="Q592" s="30" t="str">
        <f t="shared" si="57"/>
        <v/>
      </c>
      <c r="R592" s="30" t="str">
        <f t="shared" si="58"/>
        <v/>
      </c>
      <c r="S592" s="29" t="str">
        <f t="shared" si="55"/>
        <v/>
      </c>
      <c r="T592" s="29" t="str">
        <f t="shared" si="56"/>
        <v/>
      </c>
      <c r="U592" s="31" t="str">
        <f>IF(COUNTIFS(adapt!J:J,"yes",adapt!A:A,A592)&gt;1,"problem",IF(COUNTIFS(adapt!J:J,"yes",adapt!A:A,A592)=0,"","ok"))</f>
        <v/>
      </c>
    </row>
    <row r="593" spans="4:21" ht="14">
      <c r="D593" s="32"/>
      <c r="E593" s="32"/>
      <c r="F593" s="32"/>
      <c r="H593" s="32"/>
      <c r="I593" s="32"/>
      <c r="J593" s="32"/>
      <c r="O593" s="20" t="str">
        <f t="array" ref="O593">IF(ISBLANK(B593),"",INDEX(adapt!E$2:E$1000,MATCH(A593,IF(adapt!J$2:J$1000="yes",adapt!A$2:A$1000),0)))</f>
        <v/>
      </c>
      <c r="P593" s="20" t="str">
        <f t="array" ref="P593">IF(ISBLANK(B593),"",INDEX(adapt!F$2:F$1000,MATCH(A593,IF(adapt!J$2:J$1000="yes",adapt!A$2:A$1000),0)))</f>
        <v/>
      </c>
      <c r="Q593" s="30" t="str">
        <f t="shared" si="57"/>
        <v/>
      </c>
      <c r="R593" s="30" t="str">
        <f t="shared" si="58"/>
        <v/>
      </c>
      <c r="S593" s="29" t="str">
        <f t="shared" si="55"/>
        <v/>
      </c>
      <c r="T593" s="29" t="str">
        <f t="shared" si="56"/>
        <v/>
      </c>
      <c r="U593" s="31" t="str">
        <f>IF(COUNTIFS(adapt!J:J,"yes",adapt!A:A,A593)&gt;1,"problem",IF(COUNTIFS(adapt!J:J,"yes",adapt!A:A,A593)=0,"","ok"))</f>
        <v/>
      </c>
    </row>
    <row r="594" spans="4:21" ht="14">
      <c r="D594" s="32"/>
      <c r="E594" s="32"/>
      <c r="F594" s="32"/>
      <c r="H594" s="32"/>
      <c r="I594" s="32"/>
      <c r="J594" s="32"/>
      <c r="O594" s="20" t="str">
        <f t="array" ref="O594">IF(ISBLANK(B594),"",INDEX(adapt!E$2:E$1000,MATCH(A594,IF(adapt!J$2:J$1000="yes",adapt!A$2:A$1000),0)))</f>
        <v/>
      </c>
      <c r="P594" s="20" t="str">
        <f t="array" ref="P594">IF(ISBLANK(B594),"",INDEX(adapt!F$2:F$1000,MATCH(A594,IF(adapt!J$2:J$1000="yes",adapt!A$2:A$1000),0)))</f>
        <v/>
      </c>
      <c r="Q594" s="30" t="str">
        <f t="shared" si="57"/>
        <v/>
      </c>
      <c r="R594" s="30" t="str">
        <f t="shared" si="58"/>
        <v/>
      </c>
      <c r="S594" s="29" t="str">
        <f t="shared" si="55"/>
        <v/>
      </c>
      <c r="T594" s="29" t="str">
        <f t="shared" si="56"/>
        <v/>
      </c>
      <c r="U594" s="31" t="str">
        <f>IF(COUNTIFS(adapt!J:J,"yes",adapt!A:A,A594)&gt;1,"problem",IF(COUNTIFS(adapt!J:J,"yes",adapt!A:A,A594)=0,"","ok"))</f>
        <v/>
      </c>
    </row>
    <row r="595" spans="4:21" ht="14">
      <c r="D595" s="32"/>
      <c r="E595" s="32"/>
      <c r="F595" s="32"/>
      <c r="H595" s="32"/>
      <c r="I595" s="32"/>
      <c r="J595" s="32"/>
      <c r="O595" s="20" t="str">
        <f t="array" ref="O595">IF(ISBLANK(B595),"",INDEX(adapt!E$2:E$1000,MATCH(A595,IF(adapt!J$2:J$1000="yes",adapt!A$2:A$1000),0)))</f>
        <v/>
      </c>
      <c r="P595" s="20" t="str">
        <f t="array" ref="P595">IF(ISBLANK(B595),"",INDEX(adapt!F$2:F$1000,MATCH(A595,IF(adapt!J$2:J$1000="yes",adapt!A$2:A$1000),0)))</f>
        <v/>
      </c>
      <c r="Q595" s="30" t="str">
        <f t="shared" si="57"/>
        <v/>
      </c>
      <c r="R595" s="30" t="str">
        <f t="shared" si="58"/>
        <v/>
      </c>
      <c r="S595" s="29" t="str">
        <f t="shared" si="55"/>
        <v/>
      </c>
      <c r="T595" s="29" t="str">
        <f t="shared" si="56"/>
        <v/>
      </c>
      <c r="U595" s="31" t="str">
        <f>IF(COUNTIFS(adapt!J:J,"yes",adapt!A:A,A595)&gt;1,"problem",IF(COUNTIFS(adapt!J:J,"yes",adapt!A:A,A595)=0,"","ok"))</f>
        <v/>
      </c>
    </row>
    <row r="596" spans="4:21" ht="14">
      <c r="D596" s="32"/>
      <c r="E596" s="32"/>
      <c r="F596" s="32"/>
      <c r="H596" s="32"/>
      <c r="I596" s="32"/>
      <c r="J596" s="32"/>
      <c r="O596" s="20" t="str">
        <f t="array" ref="O596">IF(ISBLANK(B596),"",INDEX(adapt!E$2:E$1000,MATCH(A596,IF(adapt!J$2:J$1000="yes",adapt!A$2:A$1000),0)))</f>
        <v/>
      </c>
      <c r="P596" s="20" t="str">
        <f t="array" ref="P596">IF(ISBLANK(B596),"",INDEX(adapt!F$2:F$1000,MATCH(A596,IF(adapt!J$2:J$1000="yes",adapt!A$2:A$1000),0)))</f>
        <v/>
      </c>
      <c r="Q596" s="30" t="str">
        <f t="shared" si="57"/>
        <v/>
      </c>
      <c r="R596" s="30" t="str">
        <f t="shared" si="58"/>
        <v/>
      </c>
      <c r="S596" s="29" t="str">
        <f t="shared" si="55"/>
        <v/>
      </c>
      <c r="T596" s="29" t="str">
        <f t="shared" si="56"/>
        <v/>
      </c>
      <c r="U596" s="31" t="str">
        <f>IF(COUNTIFS(adapt!J:J,"yes",adapt!A:A,A596)&gt;1,"problem",IF(COUNTIFS(adapt!J:J,"yes",adapt!A:A,A596)=0,"","ok"))</f>
        <v/>
      </c>
    </row>
    <row r="597" spans="4:21" ht="14">
      <c r="D597" s="32"/>
      <c r="E597" s="32"/>
      <c r="F597" s="32"/>
      <c r="H597" s="32"/>
      <c r="I597" s="32"/>
      <c r="J597" s="32"/>
      <c r="O597" s="20" t="str">
        <f t="array" ref="O597">IF(ISBLANK(B597),"",INDEX(adapt!E$2:E$1000,MATCH(A597,IF(adapt!J$2:J$1000="yes",adapt!A$2:A$1000),0)))</f>
        <v/>
      </c>
      <c r="P597" s="20" t="str">
        <f t="array" ref="P597">IF(ISBLANK(B597),"",INDEX(adapt!F$2:F$1000,MATCH(A597,IF(adapt!J$2:J$1000="yes",adapt!A$2:A$1000),0)))</f>
        <v/>
      </c>
      <c r="Q597" s="30" t="str">
        <f t="shared" si="57"/>
        <v/>
      </c>
      <c r="R597" s="30" t="str">
        <f t="shared" si="58"/>
        <v/>
      </c>
      <c r="S597" s="29" t="str">
        <f t="shared" si="55"/>
        <v/>
      </c>
      <c r="T597" s="29" t="str">
        <f t="shared" si="56"/>
        <v/>
      </c>
      <c r="U597" s="31" t="str">
        <f>IF(COUNTIFS(adapt!J:J,"yes",adapt!A:A,A597)&gt;1,"problem",IF(COUNTIFS(adapt!J:J,"yes",adapt!A:A,A597)=0,"","ok"))</f>
        <v/>
      </c>
    </row>
    <row r="598" spans="4:21" ht="14">
      <c r="D598" s="32"/>
      <c r="E598" s="32"/>
      <c r="F598" s="32"/>
      <c r="H598" s="32"/>
      <c r="I598" s="32"/>
      <c r="J598" s="32"/>
      <c r="O598" s="20" t="str">
        <f t="array" ref="O598">IF(ISBLANK(B598),"",INDEX(adapt!E$2:E$1000,MATCH(A598,IF(adapt!J$2:J$1000="yes",adapt!A$2:A$1000),0)))</f>
        <v/>
      </c>
      <c r="P598" s="20" t="str">
        <f t="array" ref="P598">IF(ISBLANK(B598),"",INDEX(adapt!F$2:F$1000,MATCH(A598,IF(adapt!J$2:J$1000="yes",adapt!A$2:A$1000),0)))</f>
        <v/>
      </c>
      <c r="Q598" s="30" t="str">
        <f t="shared" si="57"/>
        <v/>
      </c>
      <c r="R598" s="30" t="str">
        <f t="shared" si="58"/>
        <v/>
      </c>
      <c r="S598" s="29" t="str">
        <f t="shared" si="55"/>
        <v/>
      </c>
      <c r="T598" s="29" t="str">
        <f t="shared" si="56"/>
        <v/>
      </c>
      <c r="U598" s="31" t="str">
        <f>IF(COUNTIFS(adapt!J:J,"yes",adapt!A:A,A598)&gt;1,"problem",IF(COUNTIFS(adapt!J:J,"yes",adapt!A:A,A598)=0,"","ok"))</f>
        <v/>
      </c>
    </row>
    <row r="599" spans="4:21" ht="14">
      <c r="D599" s="32"/>
      <c r="E599" s="32"/>
      <c r="F599" s="32"/>
      <c r="H599" s="32"/>
      <c r="I599" s="32"/>
      <c r="J599" s="32"/>
      <c r="O599" s="20" t="str">
        <f t="array" ref="O599">IF(ISBLANK(B599),"",INDEX(adapt!E$2:E$1000,MATCH(A599,IF(adapt!J$2:J$1000="yes",adapt!A$2:A$1000),0)))</f>
        <v/>
      </c>
      <c r="P599" s="20" t="str">
        <f t="array" ref="P599">IF(ISBLANK(B599),"",INDEX(adapt!F$2:F$1000,MATCH(A599,IF(adapt!J$2:J$1000="yes",adapt!A$2:A$1000),0)))</f>
        <v/>
      </c>
      <c r="Q599" s="30" t="str">
        <f t="shared" si="57"/>
        <v/>
      </c>
      <c r="R599" s="30" t="str">
        <f t="shared" si="58"/>
        <v/>
      </c>
      <c r="S599" s="29" t="str">
        <f t="shared" si="55"/>
        <v/>
      </c>
      <c r="T599" s="29" t="str">
        <f t="shared" si="56"/>
        <v/>
      </c>
      <c r="U599" s="31" t="str">
        <f>IF(COUNTIFS(adapt!J:J,"yes",adapt!A:A,A599)&gt;1,"problem",IF(COUNTIFS(adapt!J:J,"yes",adapt!A:A,A599)=0,"","ok"))</f>
        <v/>
      </c>
    </row>
    <row r="600" spans="4:21" ht="14">
      <c r="D600" s="32"/>
      <c r="E600" s="32"/>
      <c r="F600" s="32"/>
      <c r="H600" s="32"/>
      <c r="I600" s="32"/>
      <c r="J600" s="32"/>
      <c r="O600" s="20" t="str">
        <f t="array" ref="O600">IF(ISBLANK(B600),"",INDEX(adapt!E$2:E$1000,MATCH(A600,IF(adapt!J$2:J$1000="yes",adapt!A$2:A$1000),0)))</f>
        <v/>
      </c>
      <c r="P600" s="20" t="str">
        <f t="array" ref="P600">IF(ISBLANK(B600),"",INDEX(adapt!F$2:F$1000,MATCH(A600,IF(adapt!J$2:J$1000="yes",adapt!A$2:A$1000),0)))</f>
        <v/>
      </c>
      <c r="Q600" s="30" t="str">
        <f t="shared" si="57"/>
        <v/>
      </c>
      <c r="R600" s="30" t="str">
        <f t="shared" si="58"/>
        <v/>
      </c>
      <c r="S600" s="29" t="str">
        <f t="shared" si="55"/>
        <v/>
      </c>
      <c r="T600" s="29" t="str">
        <f t="shared" si="56"/>
        <v/>
      </c>
      <c r="U600" s="31" t="str">
        <f>IF(COUNTIFS(adapt!J:J,"yes",adapt!A:A,A600)&gt;1,"problem",IF(COUNTIFS(adapt!J:J,"yes",adapt!A:A,A600)=0,"","ok"))</f>
        <v/>
      </c>
    </row>
    <row r="601" spans="4:21" ht="14">
      <c r="D601" s="32"/>
      <c r="E601" s="32"/>
      <c r="F601" s="32"/>
      <c r="H601" s="32"/>
      <c r="I601" s="32"/>
      <c r="J601" s="32"/>
      <c r="O601" s="20" t="str">
        <f t="array" ref="O601">IF(ISBLANK(B601),"",INDEX(adapt!E$2:E$1000,MATCH(A601,IF(adapt!J$2:J$1000="yes",adapt!A$2:A$1000),0)))</f>
        <v/>
      </c>
      <c r="P601" s="20" t="str">
        <f t="array" ref="P601">IF(ISBLANK(B601),"",INDEX(adapt!F$2:F$1000,MATCH(A601,IF(adapt!J$2:J$1000="yes",adapt!A$2:A$1000),0)))</f>
        <v/>
      </c>
      <c r="Q601" s="30" t="str">
        <f t="shared" si="57"/>
        <v/>
      </c>
      <c r="R601" s="30" t="str">
        <f t="shared" si="58"/>
        <v/>
      </c>
      <c r="S601" s="29" t="str">
        <f t="shared" si="55"/>
        <v/>
      </c>
      <c r="T601" s="29" t="str">
        <f t="shared" si="56"/>
        <v/>
      </c>
      <c r="U601" s="31" t="str">
        <f>IF(COUNTIFS(adapt!J:J,"yes",adapt!A:A,A601)&gt;1,"problem",IF(COUNTIFS(adapt!J:J,"yes",adapt!A:A,A601)=0,"","ok"))</f>
        <v/>
      </c>
    </row>
    <row r="602" spans="4:21" ht="14">
      <c r="D602" s="32"/>
      <c r="E602" s="32"/>
      <c r="F602" s="32"/>
      <c r="H602" s="32"/>
      <c r="I602" s="32"/>
      <c r="J602" s="32"/>
      <c r="O602" s="20" t="str">
        <f t="array" ref="O602">IF(ISBLANK(B602),"",INDEX(adapt!E$2:E$1000,MATCH(A602,IF(adapt!J$2:J$1000="yes",adapt!A$2:A$1000),0)))</f>
        <v/>
      </c>
      <c r="P602" s="20" t="str">
        <f t="array" ref="P602">IF(ISBLANK(B602),"",INDEX(adapt!F$2:F$1000,MATCH(A602,IF(adapt!J$2:J$1000="yes",adapt!A$2:A$1000),0)))</f>
        <v/>
      </c>
      <c r="Q602" s="30" t="str">
        <f t="shared" si="57"/>
        <v/>
      </c>
      <c r="R602" s="30" t="str">
        <f t="shared" si="58"/>
        <v/>
      </c>
      <c r="S602" s="29" t="str">
        <f t="shared" si="55"/>
        <v/>
      </c>
      <c r="T602" s="29" t="str">
        <f t="shared" si="56"/>
        <v/>
      </c>
      <c r="U602" s="31" t="str">
        <f>IF(COUNTIFS(adapt!J:J,"yes",adapt!A:A,A602)&gt;1,"problem",IF(COUNTIFS(adapt!J:J,"yes",adapt!A:A,A602)=0,"","ok"))</f>
        <v/>
      </c>
    </row>
    <row r="603" spans="4:21" ht="14">
      <c r="D603" s="32"/>
      <c r="E603" s="32"/>
      <c r="F603" s="32"/>
      <c r="H603" s="32"/>
      <c r="I603" s="32"/>
      <c r="J603" s="32"/>
      <c r="O603" s="20" t="str">
        <f t="array" ref="O603">IF(ISBLANK(B603),"",INDEX(adapt!E$2:E$1000,MATCH(A603,IF(adapt!J$2:J$1000="yes",adapt!A$2:A$1000),0)))</f>
        <v/>
      </c>
      <c r="P603" s="20" t="str">
        <f t="array" ref="P603">IF(ISBLANK(B603),"",INDEX(adapt!F$2:F$1000,MATCH(A603,IF(adapt!J$2:J$1000="yes",adapt!A$2:A$1000),0)))</f>
        <v/>
      </c>
      <c r="Q603" s="30" t="str">
        <f t="shared" si="57"/>
        <v/>
      </c>
      <c r="R603" s="30" t="str">
        <f t="shared" si="58"/>
        <v/>
      </c>
      <c r="S603" s="29" t="str">
        <f t="shared" si="55"/>
        <v/>
      </c>
      <c r="T603" s="29" t="str">
        <f t="shared" si="56"/>
        <v/>
      </c>
      <c r="U603" s="31" t="str">
        <f>IF(COUNTIFS(adapt!J:J,"yes",adapt!A:A,A603)&gt;1,"problem",IF(COUNTIFS(adapt!J:J,"yes",adapt!A:A,A603)=0,"","ok"))</f>
        <v/>
      </c>
    </row>
    <row r="604" spans="4:21" ht="14">
      <c r="D604" s="32"/>
      <c r="E604" s="32"/>
      <c r="F604" s="32"/>
      <c r="H604" s="32"/>
      <c r="I604" s="32"/>
      <c r="J604" s="32"/>
      <c r="O604" s="20" t="str">
        <f t="array" ref="O604">IF(ISBLANK(B604),"",INDEX(adapt!E$2:E$1000,MATCH(A604,IF(adapt!J$2:J$1000="yes",adapt!A$2:A$1000),0)))</f>
        <v/>
      </c>
      <c r="P604" s="20" t="str">
        <f t="array" ref="P604">IF(ISBLANK(B604),"",INDEX(adapt!F$2:F$1000,MATCH(A604,IF(adapt!J$2:J$1000="yes",adapt!A$2:A$1000),0)))</f>
        <v/>
      </c>
      <c r="Q604" s="30" t="str">
        <f t="shared" si="57"/>
        <v/>
      </c>
      <c r="R604" s="30" t="str">
        <f t="shared" si="58"/>
        <v/>
      </c>
      <c r="S604" s="29" t="str">
        <f t="shared" si="55"/>
        <v/>
      </c>
      <c r="T604" s="29" t="str">
        <f t="shared" si="56"/>
        <v/>
      </c>
      <c r="U604" s="31" t="str">
        <f>IF(COUNTIFS(adapt!J:J,"yes",adapt!A:A,A604)&gt;1,"problem",IF(COUNTIFS(adapt!J:J,"yes",adapt!A:A,A604)=0,"","ok"))</f>
        <v/>
      </c>
    </row>
    <row r="605" spans="4:21" ht="14">
      <c r="D605" s="32"/>
      <c r="E605" s="32"/>
      <c r="F605" s="32"/>
      <c r="H605" s="32"/>
      <c r="I605" s="32"/>
      <c r="J605" s="32"/>
      <c r="O605" s="20" t="str">
        <f t="array" ref="O605">IF(ISBLANK(B605),"",INDEX(adapt!E$2:E$1000,MATCH(A605,IF(adapt!J$2:J$1000="yes",adapt!A$2:A$1000),0)))</f>
        <v/>
      </c>
      <c r="P605" s="20" t="str">
        <f t="array" ref="P605">IF(ISBLANK(B605),"",INDEX(adapt!F$2:F$1000,MATCH(A605,IF(adapt!J$2:J$1000="yes",adapt!A$2:A$1000),0)))</f>
        <v/>
      </c>
      <c r="Q605" s="30" t="str">
        <f t="shared" si="57"/>
        <v/>
      </c>
      <c r="R605" s="30" t="str">
        <f t="shared" si="58"/>
        <v/>
      </c>
      <c r="S605" s="29" t="str">
        <f t="shared" si="55"/>
        <v/>
      </c>
      <c r="T605" s="29" t="str">
        <f t="shared" si="56"/>
        <v/>
      </c>
    </row>
    <row r="606" spans="4:21" ht="14">
      <c r="D606" s="32"/>
      <c r="E606" s="32"/>
      <c r="F606" s="32"/>
      <c r="H606" s="32"/>
      <c r="I606" s="32"/>
      <c r="J606" s="32"/>
      <c r="O606" s="20" t="str">
        <f t="array" ref="O606">IF(ISBLANK(B606),"",INDEX(adapt!E$2:E$1000,MATCH(A606,IF(adapt!J$2:J$1000="yes",adapt!A$2:A$1000),0)))</f>
        <v/>
      </c>
      <c r="P606" s="20" t="str">
        <f t="array" ref="P606">IF(ISBLANK(B606),"",INDEX(adapt!F$2:F$1000,MATCH(A606,IF(adapt!J$2:J$1000="yes",adapt!A$2:A$1000),0)))</f>
        <v/>
      </c>
      <c r="Q606" s="30" t="str">
        <f t="shared" si="57"/>
        <v/>
      </c>
      <c r="R606" s="30" t="str">
        <f t="shared" si="58"/>
        <v/>
      </c>
      <c r="S606" s="29" t="str">
        <f t="shared" si="55"/>
        <v/>
      </c>
      <c r="T606" s="29" t="str">
        <f t="shared" si="56"/>
        <v/>
      </c>
    </row>
    <row r="607" spans="4:21" ht="14">
      <c r="D607" s="32"/>
      <c r="E607" s="32"/>
      <c r="F607" s="32"/>
      <c r="H607" s="32"/>
      <c r="I607" s="32"/>
      <c r="J607" s="32"/>
      <c r="O607" s="20" t="str">
        <f t="array" ref="O607">IF(ISBLANK(B607),"",INDEX(adapt!E$2:E$1000,MATCH(A607,IF(adapt!J$2:J$1000="yes",adapt!A$2:A$1000),0)))</f>
        <v/>
      </c>
      <c r="P607" s="20" t="str">
        <f t="array" ref="P607">IF(ISBLANK(B607),"",INDEX(adapt!F$2:F$1000,MATCH(A607,IF(adapt!J$2:J$1000="yes",adapt!A$2:A$1000),0)))</f>
        <v/>
      </c>
      <c r="Q607" s="30" t="str">
        <f t="shared" si="57"/>
        <v/>
      </c>
      <c r="R607" s="30" t="str">
        <f t="shared" si="58"/>
        <v/>
      </c>
      <c r="S607" s="29" t="str">
        <f t="shared" si="55"/>
        <v/>
      </c>
      <c r="T607" s="29" t="str">
        <f t="shared" si="56"/>
        <v/>
      </c>
    </row>
    <row r="608" spans="4:21" ht="14">
      <c r="D608" s="32"/>
      <c r="E608" s="32"/>
      <c r="F608" s="32"/>
      <c r="H608" s="32"/>
      <c r="I608" s="32"/>
      <c r="J608" s="32"/>
      <c r="O608" s="20" t="str">
        <f t="array" ref="O608">IF(ISBLANK(B608),"",INDEX(adapt!E$2:E$1000,MATCH(A608,IF(adapt!J$2:J$1000="yes",adapt!A$2:A$1000),0)))</f>
        <v/>
      </c>
      <c r="P608" s="20" t="str">
        <f t="array" ref="P608">IF(ISBLANK(B608),"",INDEX(adapt!F$2:F$1000,MATCH(A608,IF(adapt!J$2:J$1000="yes",adapt!A$2:A$1000),0)))</f>
        <v/>
      </c>
      <c r="Q608" s="30" t="str">
        <f t="shared" si="57"/>
        <v/>
      </c>
      <c r="R608" s="30" t="str">
        <f t="shared" si="58"/>
        <v/>
      </c>
      <c r="S608" s="29" t="str">
        <f t="shared" si="55"/>
        <v/>
      </c>
      <c r="T608" s="29" t="str">
        <f t="shared" si="56"/>
        <v/>
      </c>
    </row>
    <row r="609" spans="4:20" ht="14">
      <c r="D609" s="32"/>
      <c r="E609" s="32"/>
      <c r="F609" s="32"/>
      <c r="H609" s="32"/>
      <c r="I609" s="32"/>
      <c r="J609" s="32"/>
      <c r="O609" s="20" t="str">
        <f t="array" ref="O609">IF(ISBLANK(B609),"",INDEX(adapt!E$2:E$1000,MATCH(A609,IF(adapt!J$2:J$1000="yes",adapt!A$2:A$1000),0)))</f>
        <v/>
      </c>
      <c r="P609" s="20" t="str">
        <f t="array" ref="P609">IF(ISBLANK(B609),"",INDEX(adapt!F$2:F$1000,MATCH(A609,IF(adapt!J$2:J$1000="yes",adapt!A$2:A$1000),0)))</f>
        <v/>
      </c>
      <c r="Q609" s="30" t="str">
        <f t="shared" si="57"/>
        <v/>
      </c>
      <c r="R609" s="30" t="str">
        <f t="shared" si="58"/>
        <v/>
      </c>
      <c r="S609" s="29" t="str">
        <f t="shared" si="55"/>
        <v/>
      </c>
      <c r="T609" s="29" t="str">
        <f t="shared" si="56"/>
        <v/>
      </c>
    </row>
    <row r="610" spans="4:20" ht="14">
      <c r="D610" s="32"/>
      <c r="E610" s="32"/>
      <c r="F610" s="32"/>
      <c r="H610" s="32"/>
      <c r="I610" s="32"/>
      <c r="J610" s="32"/>
      <c r="O610" s="20" t="str">
        <f t="array" ref="O610">IF(ISBLANK(B610),"",INDEX(adapt!E$2:E$1000,MATCH(A610,IF(adapt!J$2:J$1000="yes",adapt!A$2:A$1000),0)))</f>
        <v/>
      </c>
      <c r="P610" s="20" t="str">
        <f t="array" ref="P610">IF(ISBLANK(B610),"",INDEX(adapt!F$2:F$1000,MATCH(A610,IF(adapt!J$2:J$1000="yes",adapt!A$2:A$1000),0)))</f>
        <v/>
      </c>
      <c r="Q610" s="30" t="str">
        <f t="shared" si="57"/>
        <v/>
      </c>
      <c r="R610" s="30" t="str">
        <f t="shared" si="58"/>
        <v/>
      </c>
      <c r="S610" s="29" t="str">
        <f t="shared" si="55"/>
        <v/>
      </c>
      <c r="T610" s="29" t="str">
        <f t="shared" si="56"/>
        <v/>
      </c>
    </row>
    <row r="611" spans="4:20" ht="14">
      <c r="D611" s="32"/>
      <c r="E611" s="32"/>
      <c r="F611" s="32"/>
      <c r="H611" s="32"/>
      <c r="I611" s="32"/>
      <c r="J611" s="32"/>
      <c r="O611" s="20" t="str">
        <f t="array" ref="O611">IF(ISBLANK(B611),"",INDEX(adapt!E$2:E$1000,MATCH(A611,IF(adapt!J$2:J$1000="yes",adapt!A$2:A$1000),0)))</f>
        <v/>
      </c>
      <c r="P611" s="20" t="str">
        <f t="array" ref="P611">IF(ISBLANK(B611),"",INDEX(adapt!F$2:F$1000,MATCH(A611,IF(adapt!J$2:J$1000="yes",adapt!A$2:A$1000),0)))</f>
        <v/>
      </c>
      <c r="Q611" s="30" t="str">
        <f t="shared" si="57"/>
        <v/>
      </c>
      <c r="R611" s="30" t="str">
        <f t="shared" si="58"/>
        <v/>
      </c>
      <c r="S611" s="29" t="str">
        <f t="shared" si="55"/>
        <v/>
      </c>
      <c r="T611" s="29" t="str">
        <f t="shared" si="56"/>
        <v/>
      </c>
    </row>
    <row r="612" spans="4:20" ht="14">
      <c r="D612" s="32"/>
      <c r="E612" s="32"/>
      <c r="F612" s="32"/>
      <c r="H612" s="32"/>
      <c r="I612" s="32"/>
      <c r="J612" s="32"/>
      <c r="O612" s="20" t="str">
        <f t="array" ref="O612">IF(ISBLANK(B612),"",INDEX(adapt!E$2:E$1000,MATCH(A612,IF(adapt!J$2:J$1000="yes",adapt!A$2:A$1000),0)))</f>
        <v/>
      </c>
      <c r="P612" s="20" t="str">
        <f t="array" ref="P612">IF(ISBLANK(B612),"",INDEX(adapt!F$2:F$1000,MATCH(A612,IF(adapt!J$2:J$1000="yes",adapt!A$2:A$1000),0)))</f>
        <v/>
      </c>
      <c r="Q612" s="30" t="str">
        <f t="shared" si="57"/>
        <v/>
      </c>
      <c r="R612" s="30" t="str">
        <f t="shared" si="58"/>
        <v/>
      </c>
      <c r="S612" s="29" t="str">
        <f t="shared" si="55"/>
        <v/>
      </c>
      <c r="T612" s="29" t="str">
        <f t="shared" si="56"/>
        <v/>
      </c>
    </row>
    <row r="613" spans="4:20" ht="14">
      <c r="D613" s="32"/>
      <c r="E613" s="32"/>
      <c r="F613" s="32"/>
      <c r="H613" s="32"/>
      <c r="I613" s="32"/>
      <c r="J613" s="32"/>
      <c r="O613" s="20" t="str">
        <f t="array" ref="O613">IF(ISBLANK(B613),"",INDEX(adapt!E$2:E$1000,MATCH(A613,IF(adapt!J$2:J$1000="yes",adapt!A$2:A$1000),0)))</f>
        <v/>
      </c>
      <c r="P613" s="20" t="str">
        <f t="array" ref="P613">IF(ISBLANK(B613),"",INDEX(adapt!F$2:F$1000,MATCH(A613,IF(adapt!J$2:J$1000="yes",adapt!A$2:A$1000),0)))</f>
        <v/>
      </c>
      <c r="Q613" s="30" t="str">
        <f t="shared" si="57"/>
        <v/>
      </c>
      <c r="R613" s="30" t="str">
        <f t="shared" si="58"/>
        <v/>
      </c>
      <c r="S613" s="29" t="str">
        <f t="shared" si="55"/>
        <v/>
      </c>
      <c r="T613" s="29" t="str">
        <f t="shared" si="56"/>
        <v/>
      </c>
    </row>
    <row r="614" spans="4:20" ht="14">
      <c r="D614" s="32"/>
      <c r="E614" s="32"/>
      <c r="F614" s="32"/>
      <c r="H614" s="32"/>
      <c r="I614" s="32"/>
      <c r="J614" s="32"/>
      <c r="O614" s="20" t="str">
        <f t="array" ref="O614">IF(ISBLANK(B614),"",INDEX(adapt!E$2:E$1000,MATCH(A614,IF(adapt!J$2:J$1000="yes",adapt!A$2:A$1000),0)))</f>
        <v/>
      </c>
      <c r="P614" s="20" t="str">
        <f t="array" ref="P614">IF(ISBLANK(B614),"",INDEX(adapt!F$2:F$1000,MATCH(A614,IF(adapt!J$2:J$1000="yes",adapt!A$2:A$1000),0)))</f>
        <v/>
      </c>
      <c r="Q614" s="30" t="str">
        <f t="shared" si="57"/>
        <v/>
      </c>
      <c r="R614" s="30" t="str">
        <f t="shared" si="58"/>
        <v/>
      </c>
      <c r="S614" s="29" t="str">
        <f t="shared" si="55"/>
        <v/>
      </c>
      <c r="T614" s="29" t="str">
        <f t="shared" si="56"/>
        <v/>
      </c>
    </row>
    <row r="615" spans="4:20" ht="14">
      <c r="D615" s="32"/>
      <c r="E615" s="32"/>
      <c r="F615" s="32"/>
      <c r="H615" s="32"/>
      <c r="I615" s="32"/>
      <c r="J615" s="32"/>
      <c r="O615" s="20" t="str">
        <f t="array" ref="O615">IF(ISBLANK(B615),"",INDEX(adapt!E$2:E$1000,MATCH(A615,IF(adapt!J$2:J$1000="yes",adapt!A$2:A$1000),0)))</f>
        <v/>
      </c>
      <c r="P615" s="20" t="str">
        <f t="array" ref="P615">IF(ISBLANK(B615),"",INDEX(adapt!F$2:F$1000,MATCH(A615,IF(adapt!J$2:J$1000="yes",adapt!A$2:A$1000),0)))</f>
        <v/>
      </c>
      <c r="Q615" s="30" t="str">
        <f t="shared" si="57"/>
        <v/>
      </c>
      <c r="R615" s="30" t="str">
        <f t="shared" si="58"/>
        <v/>
      </c>
      <c r="S615" s="29" t="str">
        <f t="shared" si="55"/>
        <v/>
      </c>
      <c r="T615" s="29" t="str">
        <f t="shared" si="56"/>
        <v/>
      </c>
    </row>
    <row r="616" spans="4:20" ht="14">
      <c r="D616" s="32"/>
      <c r="E616" s="32"/>
      <c r="F616" s="32"/>
      <c r="H616" s="32"/>
      <c r="I616" s="32"/>
      <c r="J616" s="32"/>
      <c r="O616" s="20" t="str">
        <f t="array" ref="O616">IF(ISBLANK(B616),"",INDEX(adapt!E$2:E$1000,MATCH(A616,IF(adapt!J$2:J$1000="yes",adapt!A$2:A$1000),0)))</f>
        <v/>
      </c>
      <c r="P616" s="20" t="str">
        <f t="array" ref="P616">IF(ISBLANK(B616),"",INDEX(adapt!F$2:F$1000,MATCH(A616,IF(adapt!J$2:J$1000="yes",adapt!A$2:A$1000),0)))</f>
        <v/>
      </c>
      <c r="Q616" s="30" t="str">
        <f t="shared" si="57"/>
        <v/>
      </c>
      <c r="R616" s="30" t="str">
        <f t="shared" si="58"/>
        <v/>
      </c>
      <c r="S616" s="29" t="str">
        <f t="shared" si="55"/>
        <v/>
      </c>
      <c r="T616" s="29" t="str">
        <f t="shared" si="56"/>
        <v/>
      </c>
    </row>
    <row r="617" spans="4:20" ht="14">
      <c r="D617" s="32"/>
      <c r="E617" s="32"/>
      <c r="F617" s="32"/>
      <c r="H617" s="32"/>
      <c r="I617" s="32"/>
      <c r="J617" s="32"/>
      <c r="O617" s="20" t="str">
        <f t="array" ref="O617">IF(ISBLANK(B617),"",INDEX(adapt!E$2:E$1000,MATCH(A617,IF(adapt!J$2:J$1000="yes",adapt!A$2:A$1000),0)))</f>
        <v/>
      </c>
      <c r="P617" s="20" t="str">
        <f t="array" ref="P617">IF(ISBLANK(B617),"",INDEX(adapt!F$2:F$1000,MATCH(A617,IF(adapt!J$2:J$1000="yes",adapt!A$2:A$1000),0)))</f>
        <v/>
      </c>
      <c r="Q617" s="30" t="str">
        <f t="shared" si="57"/>
        <v/>
      </c>
      <c r="R617" s="30" t="str">
        <f t="shared" si="58"/>
        <v/>
      </c>
      <c r="S617" s="29" t="str">
        <f t="shared" si="55"/>
        <v/>
      </c>
      <c r="T617" s="29" t="str">
        <f t="shared" si="56"/>
        <v/>
      </c>
    </row>
    <row r="618" spans="4:20" ht="14">
      <c r="D618" s="32"/>
      <c r="E618" s="32"/>
      <c r="F618" s="32"/>
      <c r="H618" s="32"/>
      <c r="I618" s="32"/>
      <c r="J618" s="32"/>
      <c r="O618" s="20" t="str">
        <f t="array" ref="O618">IF(ISBLANK(B618),"",INDEX(adapt!E$2:E$1000,MATCH(A618,IF(adapt!J$2:J$1000="yes",adapt!A$2:A$1000),0)))</f>
        <v/>
      </c>
      <c r="P618" s="20" t="str">
        <f t="array" ref="P618">IF(ISBLANK(B618),"",INDEX(adapt!F$2:F$1000,MATCH(A618,IF(adapt!J$2:J$1000="yes",adapt!A$2:A$1000),0)))</f>
        <v/>
      </c>
      <c r="Q618" s="30" t="str">
        <f t="shared" si="57"/>
        <v/>
      </c>
      <c r="R618" s="30" t="str">
        <f t="shared" si="58"/>
        <v/>
      </c>
      <c r="S618" s="29" t="str">
        <f t="shared" si="55"/>
        <v/>
      </c>
      <c r="T618" s="29" t="str">
        <f t="shared" si="56"/>
        <v/>
      </c>
    </row>
    <row r="619" spans="4:20" ht="14">
      <c r="D619" s="32"/>
      <c r="E619" s="32"/>
      <c r="F619" s="32"/>
      <c r="H619" s="32"/>
      <c r="I619" s="32"/>
      <c r="J619" s="32"/>
      <c r="O619" s="20" t="str">
        <f t="array" ref="O619">IF(ISBLANK(B619),"",INDEX(adapt!E$2:E$1000,MATCH(A619,IF(adapt!J$2:J$1000="yes",adapt!A$2:A$1000),0)))</f>
        <v/>
      </c>
      <c r="P619" s="20" t="str">
        <f t="array" ref="P619">IF(ISBLANK(B619),"",INDEX(adapt!F$2:F$1000,MATCH(A619,IF(adapt!J$2:J$1000="yes",adapt!A$2:A$1000),0)))</f>
        <v/>
      </c>
      <c r="Q619" s="30" t="str">
        <f t="shared" si="57"/>
        <v/>
      </c>
      <c r="R619" s="30" t="str">
        <f t="shared" si="58"/>
        <v/>
      </c>
      <c r="S619" s="29" t="str">
        <f t="shared" si="55"/>
        <v/>
      </c>
      <c r="T619" s="29" t="str">
        <f t="shared" si="56"/>
        <v/>
      </c>
    </row>
    <row r="620" spans="4:20" ht="14">
      <c r="D620" s="32"/>
      <c r="E620" s="32"/>
      <c r="F620" s="32"/>
      <c r="H620" s="32"/>
      <c r="I620" s="32"/>
      <c r="J620" s="32"/>
      <c r="O620" s="20" t="str">
        <f t="array" ref="O620">IF(ISBLANK(B620),"",INDEX(adapt!E$2:E$1000,MATCH(A620,IF(adapt!J$2:J$1000="yes",adapt!A$2:A$1000),0)))</f>
        <v/>
      </c>
      <c r="P620" s="20" t="str">
        <f t="array" ref="P620">IF(ISBLANK(B620),"",INDEX(adapt!F$2:F$1000,MATCH(A620,IF(adapt!J$2:J$1000="yes",adapt!A$2:A$1000),0)))</f>
        <v/>
      </c>
      <c r="Q620" s="30" t="str">
        <f t="shared" si="57"/>
        <v/>
      </c>
      <c r="R620" s="30" t="str">
        <f t="shared" si="58"/>
        <v/>
      </c>
      <c r="S620" s="29" t="str">
        <f t="shared" si="55"/>
        <v/>
      </c>
      <c r="T620" s="29" t="str">
        <f t="shared" si="56"/>
        <v/>
      </c>
    </row>
    <row r="621" spans="4:20" ht="14">
      <c r="D621" s="32"/>
      <c r="E621" s="32"/>
      <c r="F621" s="32"/>
      <c r="H621" s="32"/>
      <c r="I621" s="32"/>
      <c r="J621" s="32"/>
      <c r="O621" s="20" t="str">
        <f t="array" ref="O621">IF(ISBLANK(B621),"",INDEX(adapt!E$2:E$1000,MATCH(A621,IF(adapt!J$2:J$1000="yes",adapt!A$2:A$1000),0)))</f>
        <v/>
      </c>
      <c r="P621" s="20" t="str">
        <f t="array" ref="P621">IF(ISBLANK(B621),"",INDEX(adapt!F$2:F$1000,MATCH(A621,IF(adapt!J$2:J$1000="yes",adapt!A$2:A$1000),0)))</f>
        <v/>
      </c>
      <c r="Q621" s="30" t="str">
        <f t="shared" si="57"/>
        <v/>
      </c>
      <c r="R621" s="30" t="str">
        <f t="shared" si="58"/>
        <v/>
      </c>
      <c r="S621" s="29" t="str">
        <f t="shared" si="55"/>
        <v/>
      </c>
      <c r="T621" s="29" t="str">
        <f t="shared" si="56"/>
        <v/>
      </c>
    </row>
    <row r="622" spans="4:20" ht="14">
      <c r="D622" s="32"/>
      <c r="E622" s="32"/>
      <c r="F622" s="32"/>
      <c r="H622" s="32"/>
      <c r="I622" s="32"/>
      <c r="J622" s="32"/>
      <c r="O622" s="20" t="str">
        <f t="array" ref="O622">IF(ISBLANK(B622),"",INDEX(adapt!E$2:E$1000,MATCH(A622,IF(adapt!J$2:J$1000="yes",adapt!A$2:A$1000),0)))</f>
        <v/>
      </c>
      <c r="P622" s="20" t="str">
        <f t="array" ref="P622">IF(ISBLANK(B622),"",INDEX(adapt!F$2:F$1000,MATCH(A622,IF(adapt!J$2:J$1000="yes",adapt!A$2:A$1000),0)))</f>
        <v/>
      </c>
      <c r="Q622" s="30" t="str">
        <f t="shared" si="57"/>
        <v/>
      </c>
      <c r="R622" s="30" t="str">
        <f t="shared" si="58"/>
        <v/>
      </c>
      <c r="S622" s="29" t="str">
        <f t="shared" si="55"/>
        <v/>
      </c>
      <c r="T622" s="29" t="str">
        <f t="shared" si="56"/>
        <v/>
      </c>
    </row>
    <row r="623" spans="4:20" ht="14">
      <c r="D623" s="32"/>
      <c r="E623" s="32"/>
      <c r="F623" s="32"/>
      <c r="H623" s="32"/>
      <c r="I623" s="32"/>
      <c r="J623" s="32"/>
      <c r="O623" s="20" t="str">
        <f t="array" ref="O623">IF(ISBLANK(B623),"",INDEX(adapt!E$2:E$1000,MATCH(A623,IF(adapt!J$2:J$1000="yes",adapt!A$2:A$1000),0)))</f>
        <v/>
      </c>
      <c r="P623" s="20" t="str">
        <f t="array" ref="P623">IF(ISBLANK(B623),"",INDEX(adapt!F$2:F$1000,MATCH(A623,IF(adapt!J$2:J$1000="yes",adapt!A$2:A$1000),0)))</f>
        <v/>
      </c>
      <c r="Q623" s="30" t="str">
        <f t="shared" si="57"/>
        <v/>
      </c>
      <c r="R623" s="30" t="str">
        <f t="shared" si="58"/>
        <v/>
      </c>
      <c r="S623" s="29" t="str">
        <f t="shared" si="55"/>
        <v/>
      </c>
      <c r="T623" s="29" t="str">
        <f t="shared" si="56"/>
        <v/>
      </c>
    </row>
    <row r="624" spans="4:20" ht="14">
      <c r="D624" s="32"/>
      <c r="E624" s="32"/>
      <c r="F624" s="32"/>
      <c r="H624" s="32"/>
      <c r="I624" s="32"/>
      <c r="J624" s="32"/>
      <c r="O624" s="20" t="str">
        <f t="array" ref="O624">IF(ISBLANK(B624),"",INDEX(adapt!E$2:E$1000,MATCH(A624,IF(adapt!J$2:J$1000="yes",adapt!A$2:A$1000),0)))</f>
        <v/>
      </c>
      <c r="P624" s="20" t="str">
        <f t="array" ref="P624">IF(ISBLANK(B624),"",INDEX(adapt!F$2:F$1000,MATCH(A624,IF(adapt!J$2:J$1000="yes",adapt!A$2:A$1000),0)))</f>
        <v/>
      </c>
      <c r="Q624" s="30" t="str">
        <f t="shared" si="57"/>
        <v/>
      </c>
      <c r="R624" s="30" t="str">
        <f t="shared" si="58"/>
        <v/>
      </c>
      <c r="S624" s="29" t="str">
        <f t="shared" si="55"/>
        <v/>
      </c>
      <c r="T624" s="29" t="str">
        <f t="shared" si="56"/>
        <v/>
      </c>
    </row>
    <row r="625" spans="4:20" ht="14">
      <c r="D625" s="32"/>
      <c r="E625" s="32"/>
      <c r="F625" s="32"/>
      <c r="H625" s="32"/>
      <c r="I625" s="32"/>
      <c r="J625" s="32"/>
      <c r="O625" s="20" t="str">
        <f t="array" ref="O625">IF(ISBLANK(B625),"",INDEX(adapt!E$2:E$1000,MATCH(A625,IF(adapt!J$2:J$1000="yes",adapt!A$2:A$1000),0)))</f>
        <v/>
      </c>
      <c r="P625" s="20" t="str">
        <f t="array" ref="P625">IF(ISBLANK(B625),"",INDEX(adapt!F$2:F$1000,MATCH(A625,IF(adapt!J$2:J$1000="yes",adapt!A$2:A$1000),0)))</f>
        <v/>
      </c>
      <c r="Q625" s="30" t="str">
        <f t="shared" si="57"/>
        <v/>
      </c>
      <c r="R625" s="30" t="str">
        <f t="shared" si="58"/>
        <v/>
      </c>
      <c r="S625" s="29" t="str">
        <f t="shared" si="55"/>
        <v/>
      </c>
      <c r="T625" s="29" t="str">
        <f t="shared" si="56"/>
        <v/>
      </c>
    </row>
    <row r="626" spans="4:20" ht="14">
      <c r="D626" s="32"/>
      <c r="E626" s="32"/>
      <c r="F626" s="32"/>
      <c r="H626" s="32"/>
      <c r="I626" s="32"/>
      <c r="J626" s="32"/>
      <c r="O626" s="20" t="str">
        <f t="array" ref="O626">IF(ISBLANK(B626),"",INDEX(adapt!E$2:E$1000,MATCH(A626,IF(adapt!J$2:J$1000="yes",adapt!A$2:A$1000),0)))</f>
        <v/>
      </c>
      <c r="P626" s="20" t="str">
        <f t="array" ref="P626">IF(ISBLANK(B626),"",INDEX(adapt!F$2:F$1000,MATCH(A626,IF(adapt!J$2:J$1000="yes",adapt!A$2:A$1000),0)))</f>
        <v/>
      </c>
      <c r="Q626" s="30" t="str">
        <f t="shared" si="57"/>
        <v/>
      </c>
      <c r="R626" s="30" t="str">
        <f t="shared" si="58"/>
        <v/>
      </c>
      <c r="S626" s="29" t="str">
        <f t="shared" si="55"/>
        <v/>
      </c>
      <c r="T626" s="29" t="str">
        <f t="shared" si="56"/>
        <v/>
      </c>
    </row>
    <row r="627" spans="4:20" ht="14">
      <c r="D627" s="32"/>
      <c r="E627" s="32"/>
      <c r="F627" s="32"/>
      <c r="H627" s="32"/>
      <c r="I627" s="32"/>
      <c r="J627" s="32"/>
      <c r="O627" s="20" t="str">
        <f t="array" ref="O627">IF(ISBLANK(B627),"",INDEX(adapt!E$2:E$1000,MATCH(A627,IF(adapt!J$2:J$1000="yes",adapt!A$2:A$1000),0)))</f>
        <v/>
      </c>
      <c r="P627" s="20" t="str">
        <f t="array" ref="P627">IF(ISBLANK(B627),"",INDEX(adapt!F$2:F$1000,MATCH(A627,IF(adapt!J$2:J$1000="yes",adapt!A$2:A$1000),0)))</f>
        <v/>
      </c>
      <c r="Q627" s="30" t="str">
        <f t="shared" si="57"/>
        <v/>
      </c>
      <c r="R627" s="30" t="str">
        <f t="shared" si="58"/>
        <v/>
      </c>
      <c r="S627" s="29" t="str">
        <f t="shared" si="55"/>
        <v/>
      </c>
      <c r="T627" s="29" t="str">
        <f t="shared" si="56"/>
        <v/>
      </c>
    </row>
    <row r="628" spans="4:20" ht="14">
      <c r="D628" s="32"/>
      <c r="E628" s="32"/>
      <c r="F628" s="32"/>
      <c r="H628" s="32"/>
      <c r="I628" s="32"/>
      <c r="J628" s="32"/>
      <c r="O628" s="20" t="str">
        <f t="array" ref="O628">IF(ISBLANK(B628),"",INDEX(adapt!E$2:E$1000,MATCH(A628,IF(adapt!J$2:J$1000="yes",adapt!A$2:A$1000),0)))</f>
        <v/>
      </c>
      <c r="P628" s="20" t="str">
        <f t="array" ref="P628">IF(ISBLANK(B628),"",INDEX(adapt!F$2:F$1000,MATCH(A628,IF(adapt!J$2:J$1000="yes",adapt!A$2:A$1000),0)))</f>
        <v/>
      </c>
      <c r="Q628" s="30" t="str">
        <f t="shared" si="57"/>
        <v/>
      </c>
      <c r="R628" s="30" t="str">
        <f t="shared" si="58"/>
        <v/>
      </c>
      <c r="S628" s="29" t="str">
        <f t="shared" si="55"/>
        <v/>
      </c>
      <c r="T628" s="29" t="str">
        <f t="shared" si="56"/>
        <v/>
      </c>
    </row>
    <row r="629" spans="4:20" ht="14">
      <c r="D629" s="32"/>
      <c r="E629" s="32"/>
      <c r="F629" s="32"/>
      <c r="H629" s="32"/>
      <c r="I629" s="32"/>
      <c r="J629" s="32"/>
      <c r="O629" s="20" t="str">
        <f t="array" ref="O629">IF(ISBLANK(B629),"",INDEX(adapt!E$2:E$1000,MATCH(A629,IF(adapt!J$2:J$1000="yes",adapt!A$2:A$1000),0)))</f>
        <v/>
      </c>
      <c r="P629" s="20" t="str">
        <f t="array" ref="P629">IF(ISBLANK(B629),"",INDEX(adapt!F$2:F$1000,MATCH(A629,IF(adapt!J$2:J$1000="yes",adapt!A$2:A$1000),0)))</f>
        <v/>
      </c>
      <c r="Q629" s="30" t="str">
        <f t="shared" si="57"/>
        <v/>
      </c>
      <c r="R629" s="30" t="str">
        <f t="shared" si="58"/>
        <v/>
      </c>
      <c r="S629" s="29" t="str">
        <f t="shared" si="55"/>
        <v/>
      </c>
      <c r="T629" s="29" t="str">
        <f t="shared" si="56"/>
        <v/>
      </c>
    </row>
    <row r="630" spans="4:20" ht="14">
      <c r="D630" s="32"/>
      <c r="E630" s="32"/>
      <c r="F630" s="32"/>
      <c r="H630" s="32"/>
      <c r="I630" s="32"/>
      <c r="J630" s="32"/>
      <c r="O630" s="20" t="str">
        <f t="array" ref="O630">IF(ISBLANK(B630),"",INDEX(adapt!E$2:E$1000,MATCH(A630,IF(adapt!J$2:J$1000="yes",adapt!A$2:A$1000),0)))</f>
        <v/>
      </c>
      <c r="P630" s="20" t="str">
        <f t="array" ref="P630">IF(ISBLANK(B630),"",INDEX(adapt!F$2:F$1000,MATCH(A630,IF(adapt!J$2:J$1000="yes",adapt!A$2:A$1000),0)))</f>
        <v/>
      </c>
      <c r="Q630" s="30" t="str">
        <f t="shared" si="57"/>
        <v/>
      </c>
      <c r="R630" s="30" t="str">
        <f t="shared" si="58"/>
        <v/>
      </c>
      <c r="S630" s="29" t="str">
        <f t="shared" si="55"/>
        <v/>
      </c>
      <c r="T630" s="29" t="str">
        <f t="shared" si="56"/>
        <v/>
      </c>
    </row>
    <row r="631" spans="4:20" ht="14">
      <c r="D631" s="32"/>
      <c r="E631" s="32"/>
      <c r="F631" s="32"/>
      <c r="H631" s="32"/>
      <c r="I631" s="32"/>
      <c r="J631" s="32"/>
      <c r="O631" s="20" t="str">
        <f t="array" ref="O631">IF(ISBLANK(B631),"",INDEX(adapt!E$2:E$1000,MATCH(A631,IF(adapt!J$2:J$1000="yes",adapt!A$2:A$1000),0)))</f>
        <v/>
      </c>
      <c r="P631" s="20" t="str">
        <f t="array" ref="P631">IF(ISBLANK(B631),"",INDEX(adapt!F$2:F$1000,MATCH(A631,IF(adapt!J$2:J$1000="yes",adapt!A$2:A$1000),0)))</f>
        <v/>
      </c>
      <c r="Q631" s="30" t="str">
        <f t="shared" si="57"/>
        <v/>
      </c>
      <c r="R631" s="30" t="str">
        <f t="shared" si="58"/>
        <v/>
      </c>
      <c r="S631" s="29" t="str">
        <f t="shared" si="55"/>
        <v/>
      </c>
      <c r="T631" s="29" t="str">
        <f t="shared" si="56"/>
        <v/>
      </c>
    </row>
    <row r="632" spans="4:20" ht="14">
      <c r="D632" s="32"/>
      <c r="E632" s="32"/>
      <c r="F632" s="32"/>
      <c r="H632" s="32"/>
      <c r="I632" s="32"/>
      <c r="J632" s="32"/>
      <c r="O632" s="20" t="str">
        <f t="array" ref="O632">IF(ISBLANK(B632),"",INDEX(adapt!E$2:E$1000,MATCH(A632,IF(adapt!J$2:J$1000="yes",adapt!A$2:A$1000),0)))</f>
        <v/>
      </c>
      <c r="P632" s="20" t="str">
        <f t="array" ref="P632">IF(ISBLANK(B632),"",INDEX(adapt!F$2:F$1000,MATCH(A632,IF(adapt!J$2:J$1000="yes",adapt!A$2:A$1000),0)))</f>
        <v/>
      </c>
      <c r="Q632" s="30" t="str">
        <f t="shared" si="57"/>
        <v/>
      </c>
      <c r="R632" s="30" t="str">
        <f t="shared" si="58"/>
        <v/>
      </c>
      <c r="S632" s="29" t="str">
        <f t="shared" si="55"/>
        <v/>
      </c>
      <c r="T632" s="29" t="str">
        <f t="shared" si="56"/>
        <v/>
      </c>
    </row>
    <row r="633" spans="4:20" ht="14">
      <c r="D633" s="32"/>
      <c r="E633" s="32"/>
      <c r="F633" s="32"/>
      <c r="H633" s="32"/>
      <c r="I633" s="32"/>
      <c r="J633" s="32"/>
      <c r="O633" s="20" t="str">
        <f t="array" ref="O633">IF(ISBLANK(B633),"",INDEX(adapt!E$2:E$1000,MATCH(A633,IF(adapt!J$2:J$1000="yes",adapt!A$2:A$1000),0)))</f>
        <v/>
      </c>
      <c r="P633" s="20" t="str">
        <f t="array" ref="P633">IF(ISBLANK(B633),"",INDEX(adapt!F$2:F$1000,MATCH(A633,IF(adapt!J$2:J$1000="yes",adapt!A$2:A$1000),0)))</f>
        <v/>
      </c>
      <c r="Q633" s="30" t="str">
        <f t="shared" si="57"/>
        <v/>
      </c>
      <c r="R633" s="30" t="str">
        <f t="shared" si="58"/>
        <v/>
      </c>
      <c r="S633" s="29" t="str">
        <f t="shared" si="55"/>
        <v/>
      </c>
      <c r="T633" s="29" t="str">
        <f t="shared" si="56"/>
        <v/>
      </c>
    </row>
    <row r="634" spans="4:20" ht="14">
      <c r="D634" s="32"/>
      <c r="E634" s="32"/>
      <c r="F634" s="32"/>
      <c r="H634" s="32"/>
      <c r="I634" s="32"/>
      <c r="J634" s="32"/>
      <c r="O634" s="20" t="str">
        <f t="array" ref="O634">IF(ISBLANK(B634),"",INDEX(adapt!E$2:E$1000,MATCH(A634,IF(adapt!J$2:J$1000="yes",adapt!A$2:A$1000),0)))</f>
        <v/>
      </c>
      <c r="P634" s="20" t="str">
        <f t="array" ref="P634">IF(ISBLANK(B634),"",INDEX(adapt!F$2:F$1000,MATCH(A634,IF(adapt!J$2:J$1000="yes",adapt!A$2:A$1000),0)))</f>
        <v/>
      </c>
      <c r="Q634" s="30" t="str">
        <f t="shared" si="57"/>
        <v/>
      </c>
      <c r="R634" s="30" t="str">
        <f t="shared" si="58"/>
        <v/>
      </c>
      <c r="S634" s="29" t="str">
        <f t="shared" si="55"/>
        <v/>
      </c>
      <c r="T634" s="29" t="str">
        <f t="shared" si="56"/>
        <v/>
      </c>
    </row>
    <row r="635" spans="4:20" ht="14">
      <c r="D635" s="32"/>
      <c r="E635" s="32"/>
      <c r="F635" s="32"/>
      <c r="H635" s="32"/>
      <c r="I635" s="32"/>
      <c r="J635" s="32"/>
      <c r="O635" s="20" t="str">
        <f t="array" ref="O635">IF(ISBLANK(B635),"",INDEX(adapt!E$2:E$1000,MATCH(A635,IF(adapt!J$2:J$1000="yes",adapt!A$2:A$1000),0)))</f>
        <v/>
      </c>
      <c r="P635" s="20" t="str">
        <f t="array" ref="P635">IF(ISBLANK(B635),"",INDEX(adapt!F$2:F$1000,MATCH(A635,IF(adapt!J$2:J$1000="yes",adapt!A$2:A$1000),0)))</f>
        <v/>
      </c>
      <c r="Q635" s="30" t="str">
        <f t="shared" si="57"/>
        <v/>
      </c>
      <c r="R635" s="30" t="str">
        <f t="shared" si="58"/>
        <v/>
      </c>
      <c r="S635" s="29" t="str">
        <f t="shared" si="55"/>
        <v/>
      </c>
      <c r="T635" s="29" t="str">
        <f t="shared" si="56"/>
        <v/>
      </c>
    </row>
    <row r="636" spans="4:20" ht="14">
      <c r="D636" s="32"/>
      <c r="E636" s="32"/>
      <c r="F636" s="32"/>
      <c r="H636" s="32"/>
      <c r="I636" s="32"/>
      <c r="J636" s="32"/>
      <c r="O636" s="20" t="str">
        <f t="array" ref="O636">IF(ISBLANK(B636),"",INDEX(adapt!E$2:E$1000,MATCH(A636,IF(adapt!J$2:J$1000="yes",adapt!A$2:A$1000),0)))</f>
        <v/>
      </c>
      <c r="P636" s="20" t="str">
        <f t="array" ref="P636">IF(ISBLANK(B636),"",INDEX(adapt!F$2:F$1000,MATCH(A636,IF(adapt!J$2:J$1000="yes",adapt!A$2:A$1000),0)))</f>
        <v/>
      </c>
      <c r="Q636" s="30" t="str">
        <f t="shared" si="57"/>
        <v/>
      </c>
      <c r="R636" s="30" t="str">
        <f t="shared" si="58"/>
        <v/>
      </c>
      <c r="S636" s="29" t="str">
        <f t="shared" si="55"/>
        <v/>
      </c>
      <c r="T636" s="29" t="str">
        <f t="shared" si="56"/>
        <v/>
      </c>
    </row>
    <row r="637" spans="4:20" ht="14">
      <c r="D637" s="32"/>
      <c r="E637" s="32"/>
      <c r="F637" s="32"/>
      <c r="H637" s="32"/>
      <c r="I637" s="32"/>
      <c r="J637" s="32"/>
      <c r="O637" s="20" t="str">
        <f t="array" ref="O637">IF(ISBLANK(B637),"",INDEX(adapt!E$2:E$1000,MATCH(A637,IF(adapt!J$2:J$1000="yes",adapt!A$2:A$1000),0)))</f>
        <v/>
      </c>
      <c r="P637" s="20" t="str">
        <f t="array" ref="P637">IF(ISBLANK(B637),"",INDEX(adapt!F$2:F$1000,MATCH(A637,IF(adapt!J$2:J$1000="yes",adapt!A$2:A$1000),0)))</f>
        <v/>
      </c>
      <c r="Q637" s="30" t="str">
        <f t="shared" si="57"/>
        <v/>
      </c>
      <c r="R637" s="30" t="str">
        <f t="shared" si="58"/>
        <v/>
      </c>
      <c r="S637" s="29" t="str">
        <f t="shared" si="55"/>
        <v/>
      </c>
      <c r="T637" s="29" t="str">
        <f t="shared" si="56"/>
        <v/>
      </c>
    </row>
    <row r="638" spans="4:20" ht="14">
      <c r="D638" s="32"/>
      <c r="E638" s="32"/>
      <c r="F638" s="32"/>
      <c r="H638" s="32"/>
      <c r="I638" s="32"/>
      <c r="J638" s="32"/>
      <c r="O638" s="20" t="str">
        <f t="array" ref="O638">IF(ISBLANK(B638),"",INDEX(adapt!E$2:E$1000,MATCH(A638,IF(adapt!J$2:J$1000="yes",adapt!A$2:A$1000),0)))</f>
        <v/>
      </c>
      <c r="P638" s="20" t="str">
        <f t="array" ref="P638">IF(ISBLANK(B638),"",INDEX(adapt!F$2:F$1000,MATCH(A638,IF(adapt!J$2:J$1000="yes",adapt!A$2:A$1000),0)))</f>
        <v/>
      </c>
      <c r="Q638" s="30" t="str">
        <f t="shared" si="57"/>
        <v/>
      </c>
      <c r="R638" s="30" t="str">
        <f t="shared" si="58"/>
        <v/>
      </c>
      <c r="S638" s="29" t="str">
        <f t="shared" si="55"/>
        <v/>
      </c>
      <c r="T638" s="29" t="str">
        <f t="shared" si="56"/>
        <v/>
      </c>
    </row>
    <row r="639" spans="4:20" ht="14">
      <c r="D639" s="32"/>
      <c r="E639" s="32"/>
      <c r="F639" s="32"/>
      <c r="H639" s="32"/>
      <c r="I639" s="32"/>
      <c r="J639" s="32"/>
      <c r="O639" s="20" t="str">
        <f t="array" ref="O639">IF(ISBLANK(B639),"",INDEX(adapt!E$2:E$1000,MATCH(A639,IF(adapt!J$2:J$1000="yes",adapt!A$2:A$1000),0)))</f>
        <v/>
      </c>
      <c r="P639" s="20" t="str">
        <f t="array" ref="P639">IF(ISBLANK(B639),"",INDEX(adapt!F$2:F$1000,MATCH(A639,IF(adapt!J$2:J$1000="yes",adapt!A$2:A$1000),0)))</f>
        <v/>
      </c>
      <c r="Q639" s="30" t="str">
        <f t="shared" si="57"/>
        <v/>
      </c>
      <c r="R639" s="30" t="str">
        <f t="shared" si="58"/>
        <v/>
      </c>
      <c r="S639" s="29" t="str">
        <f t="shared" si="55"/>
        <v/>
      </c>
      <c r="T639" s="29" t="str">
        <f t="shared" si="56"/>
        <v/>
      </c>
    </row>
    <row r="640" spans="4:20" ht="14">
      <c r="D640" s="32"/>
      <c r="E640" s="32"/>
      <c r="F640" s="32"/>
      <c r="H640" s="32"/>
      <c r="I640" s="32"/>
      <c r="J640" s="32"/>
      <c r="O640" s="20" t="str">
        <f t="array" ref="O640">IF(ISBLANK(B640),"",INDEX(adapt!E$2:E$1000,MATCH(A640,IF(adapt!J$2:J$1000="yes",adapt!A$2:A$1000),0)))</f>
        <v/>
      </c>
      <c r="P640" s="20" t="str">
        <f t="array" ref="P640">IF(ISBLANK(B640),"",INDEX(adapt!F$2:F$1000,MATCH(A640,IF(adapt!J$2:J$1000="yes",adapt!A$2:A$1000),0)))</f>
        <v/>
      </c>
      <c r="Q640" s="30" t="str">
        <f t="shared" si="57"/>
        <v/>
      </c>
      <c r="R640" s="30" t="str">
        <f t="shared" si="58"/>
        <v/>
      </c>
      <c r="S640" s="29" t="str">
        <f t="shared" si="55"/>
        <v/>
      </c>
      <c r="T640" s="29" t="str">
        <f t="shared" si="56"/>
        <v/>
      </c>
    </row>
    <row r="641" spans="4:20" ht="14">
      <c r="D641" s="32"/>
      <c r="E641" s="32"/>
      <c r="F641" s="32"/>
      <c r="H641" s="32"/>
      <c r="I641" s="32"/>
      <c r="J641" s="32"/>
      <c r="O641" s="20" t="str">
        <f t="array" ref="O641">IF(ISBLANK(B641),"",INDEX(adapt!E$2:E$1000,MATCH(A641,IF(adapt!J$2:J$1000="yes",adapt!A$2:A$1000),0)))</f>
        <v/>
      </c>
      <c r="P641" s="20" t="str">
        <f t="array" ref="P641">IF(ISBLANK(B641),"",INDEX(adapt!F$2:F$1000,MATCH(A641,IF(adapt!J$2:J$1000="yes",adapt!A$2:A$1000),0)))</f>
        <v/>
      </c>
      <c r="Q641" s="30" t="str">
        <f t="shared" si="57"/>
        <v/>
      </c>
      <c r="R641" s="30" t="str">
        <f t="shared" si="58"/>
        <v/>
      </c>
      <c r="S641" s="29" t="str">
        <f t="shared" si="55"/>
        <v/>
      </c>
      <c r="T641" s="29" t="str">
        <f t="shared" si="56"/>
        <v/>
      </c>
    </row>
    <row r="642" spans="4:20" ht="14">
      <c r="D642" s="32"/>
      <c r="E642" s="32"/>
      <c r="F642" s="32"/>
      <c r="H642" s="32"/>
      <c r="I642" s="32"/>
      <c r="J642" s="32"/>
      <c r="O642" s="20" t="str">
        <f t="array" ref="O642">IF(ISBLANK(B642),"",INDEX(adapt!E$2:E$1000,MATCH(A642,IF(adapt!J$2:J$1000="yes",adapt!A$2:A$1000),0)))</f>
        <v/>
      </c>
      <c r="P642" s="20" t="str">
        <f t="array" ref="P642">IF(ISBLANK(B642),"",INDEX(adapt!F$2:F$1000,MATCH(A642,IF(adapt!J$2:J$1000="yes",adapt!A$2:A$1000),0)))</f>
        <v/>
      </c>
      <c r="Q642" s="30" t="str">
        <f t="shared" si="57"/>
        <v/>
      </c>
      <c r="R642" s="30" t="str">
        <f t="shared" si="58"/>
        <v/>
      </c>
      <c r="S642" s="29" t="str">
        <f t="shared" ref="S642:S705" si="59">IF(Q642="no",B642,O642)</f>
        <v/>
      </c>
      <c r="T642" s="29" t="str">
        <f t="shared" ref="T642:T705" si="60">IF(R642="no",C642,P642)</f>
        <v/>
      </c>
    </row>
    <row r="643" spans="4:20" ht="14">
      <c r="D643" s="32"/>
      <c r="E643" s="32"/>
      <c r="F643" s="32"/>
      <c r="H643" s="32"/>
      <c r="I643" s="32"/>
      <c r="J643" s="32"/>
      <c r="O643" s="20" t="str">
        <f t="array" ref="O643">IF(ISBLANK(B643),"",INDEX(adapt!E$2:E$1000,MATCH(A643,IF(adapt!J$2:J$1000="yes",adapt!A$2:A$1000),0)))</f>
        <v/>
      </c>
      <c r="P643" s="20" t="str">
        <f t="array" ref="P643">IF(ISBLANK(B643),"",INDEX(adapt!F$2:F$1000,MATCH(A643,IF(adapt!J$2:J$1000="yes",adapt!A$2:A$1000),0)))</f>
        <v/>
      </c>
      <c r="Q643" s="30" t="str">
        <f t="shared" ref="Q643:Q706" si="61">IF($A643="","",IF(ISNA(O643),"no",IF(OR(O643=0,O643=""),"no","yes")))</f>
        <v/>
      </c>
      <c r="R643" s="30" t="str">
        <f t="shared" ref="R643:R706" si="62">IF($A643="","",IF(ISNA(P643),"no",IF(P643=0,"no","yes")))</f>
        <v/>
      </c>
      <c r="S643" s="29" t="str">
        <f t="shared" si="59"/>
        <v/>
      </c>
      <c r="T643" s="29" t="str">
        <f t="shared" si="60"/>
        <v/>
      </c>
    </row>
    <row r="644" spans="4:20" ht="14">
      <c r="D644" s="32"/>
      <c r="E644" s="32"/>
      <c r="F644" s="32"/>
      <c r="H644" s="32"/>
      <c r="I644" s="32"/>
      <c r="J644" s="32"/>
      <c r="O644" s="20" t="str">
        <f t="array" ref="O644">IF(ISBLANK(B644),"",INDEX(adapt!E$2:E$1000,MATCH(A644,IF(adapt!J$2:J$1000="yes",adapt!A$2:A$1000),0)))</f>
        <v/>
      </c>
      <c r="P644" s="20" t="str">
        <f t="array" ref="P644">IF(ISBLANK(B644),"",INDEX(adapt!F$2:F$1000,MATCH(A644,IF(adapt!J$2:J$1000="yes",adapt!A$2:A$1000),0)))</f>
        <v/>
      </c>
      <c r="Q644" s="30" t="str">
        <f t="shared" si="61"/>
        <v/>
      </c>
      <c r="R644" s="30" t="str">
        <f t="shared" si="62"/>
        <v/>
      </c>
      <c r="S644" s="29" t="str">
        <f t="shared" si="59"/>
        <v/>
      </c>
      <c r="T644" s="29" t="str">
        <f t="shared" si="60"/>
        <v/>
      </c>
    </row>
    <row r="645" spans="4:20" ht="14">
      <c r="D645" s="32"/>
      <c r="E645" s="32"/>
      <c r="F645" s="32"/>
      <c r="H645" s="32"/>
      <c r="I645" s="32"/>
      <c r="J645" s="32"/>
      <c r="O645" s="20" t="str">
        <f t="array" ref="O645">IF(ISBLANK(B645),"",INDEX(adapt!E$2:E$1000,MATCH(A645,IF(adapt!J$2:J$1000="yes",adapt!A$2:A$1000),0)))</f>
        <v/>
      </c>
      <c r="P645" s="20" t="str">
        <f t="array" ref="P645">IF(ISBLANK(B645),"",INDEX(adapt!F$2:F$1000,MATCH(A645,IF(adapt!J$2:J$1000="yes",adapt!A$2:A$1000),0)))</f>
        <v/>
      </c>
      <c r="Q645" s="30" t="str">
        <f t="shared" si="61"/>
        <v/>
      </c>
      <c r="R645" s="30" t="str">
        <f t="shared" si="62"/>
        <v/>
      </c>
      <c r="S645" s="29" t="str">
        <f t="shared" si="59"/>
        <v/>
      </c>
      <c r="T645" s="29" t="str">
        <f t="shared" si="60"/>
        <v/>
      </c>
    </row>
    <row r="646" spans="4:20" ht="14">
      <c r="D646" s="32"/>
      <c r="E646" s="32"/>
      <c r="F646" s="32"/>
      <c r="H646" s="32"/>
      <c r="I646" s="32"/>
      <c r="J646" s="32"/>
      <c r="O646" s="20" t="str">
        <f t="array" ref="O646">IF(ISBLANK(B646),"",INDEX(adapt!E$2:E$1000,MATCH(A646,IF(adapt!J$2:J$1000="yes",adapt!A$2:A$1000),0)))</f>
        <v/>
      </c>
      <c r="P646" s="20" t="str">
        <f t="array" ref="P646">IF(ISBLANK(B646),"",INDEX(adapt!F$2:F$1000,MATCH(A646,IF(adapt!J$2:J$1000="yes",adapt!A$2:A$1000),0)))</f>
        <v/>
      </c>
      <c r="Q646" s="30" t="str">
        <f t="shared" si="61"/>
        <v/>
      </c>
      <c r="R646" s="30" t="str">
        <f t="shared" si="62"/>
        <v/>
      </c>
      <c r="S646" s="29" t="str">
        <f t="shared" si="59"/>
        <v/>
      </c>
      <c r="T646" s="29" t="str">
        <f t="shared" si="60"/>
        <v/>
      </c>
    </row>
    <row r="647" spans="4:20" ht="14">
      <c r="D647" s="32"/>
      <c r="E647" s="32"/>
      <c r="F647" s="32"/>
      <c r="H647" s="32"/>
      <c r="I647" s="32"/>
      <c r="J647" s="32"/>
      <c r="O647" s="20" t="str">
        <f t="array" ref="O647">IF(ISBLANK(B647),"",INDEX(adapt!E$2:E$1000,MATCH(A647,IF(adapt!J$2:J$1000="yes",adapt!A$2:A$1000),0)))</f>
        <v/>
      </c>
      <c r="P647" s="20" t="str">
        <f t="array" ref="P647">IF(ISBLANK(B647),"",INDEX(adapt!F$2:F$1000,MATCH(A647,IF(adapt!J$2:J$1000="yes",adapt!A$2:A$1000),0)))</f>
        <v/>
      </c>
      <c r="Q647" s="30" t="str">
        <f t="shared" si="61"/>
        <v/>
      </c>
      <c r="R647" s="30" t="str">
        <f t="shared" si="62"/>
        <v/>
      </c>
      <c r="S647" s="29" t="str">
        <f t="shared" si="59"/>
        <v/>
      </c>
      <c r="T647" s="29" t="str">
        <f t="shared" si="60"/>
        <v/>
      </c>
    </row>
    <row r="648" spans="4:20" ht="14">
      <c r="D648" s="32"/>
      <c r="E648" s="32"/>
      <c r="F648" s="32"/>
      <c r="H648" s="32"/>
      <c r="I648" s="32"/>
      <c r="J648" s="32"/>
      <c r="O648" s="20" t="str">
        <f t="array" ref="O648">IF(ISBLANK(B648),"",INDEX(adapt!E$2:E$1000,MATCH(A648,IF(adapt!J$2:J$1000="yes",adapt!A$2:A$1000),0)))</f>
        <v/>
      </c>
      <c r="P648" s="20" t="str">
        <f t="array" ref="P648">IF(ISBLANK(B648),"",INDEX(adapt!F$2:F$1000,MATCH(A648,IF(adapt!J$2:J$1000="yes",adapt!A$2:A$1000),0)))</f>
        <v/>
      </c>
      <c r="Q648" s="30" t="str">
        <f t="shared" si="61"/>
        <v/>
      </c>
      <c r="R648" s="30" t="str">
        <f t="shared" si="62"/>
        <v/>
      </c>
      <c r="S648" s="29" t="str">
        <f t="shared" si="59"/>
        <v/>
      </c>
      <c r="T648" s="29" t="str">
        <f t="shared" si="60"/>
        <v/>
      </c>
    </row>
    <row r="649" spans="4:20" ht="14">
      <c r="D649" s="32"/>
      <c r="E649" s="32"/>
      <c r="F649" s="32"/>
      <c r="H649" s="32"/>
      <c r="I649" s="32"/>
      <c r="J649" s="32"/>
      <c r="O649" s="20" t="str">
        <f t="array" ref="O649">IF(ISBLANK(B649),"",INDEX(adapt!E$2:E$1000,MATCH(A649,IF(adapt!J$2:J$1000="yes",adapt!A$2:A$1000),0)))</f>
        <v/>
      </c>
      <c r="P649" s="20" t="str">
        <f t="array" ref="P649">IF(ISBLANK(B649),"",INDEX(adapt!F$2:F$1000,MATCH(A649,IF(adapt!J$2:J$1000="yes",adapt!A$2:A$1000),0)))</f>
        <v/>
      </c>
      <c r="Q649" s="30" t="str">
        <f t="shared" si="61"/>
        <v/>
      </c>
      <c r="R649" s="30" t="str">
        <f t="shared" si="62"/>
        <v/>
      </c>
      <c r="S649" s="29" t="str">
        <f t="shared" si="59"/>
        <v/>
      </c>
      <c r="T649" s="29" t="str">
        <f t="shared" si="60"/>
        <v/>
      </c>
    </row>
    <row r="650" spans="4:20" ht="14">
      <c r="D650" s="32"/>
      <c r="E650" s="32"/>
      <c r="F650" s="32"/>
      <c r="H650" s="32"/>
      <c r="I650" s="32"/>
      <c r="J650" s="32"/>
      <c r="O650" s="20" t="str">
        <f t="array" ref="O650">IF(ISBLANK(B650),"",INDEX(adapt!E$2:E$1000,MATCH(A650,IF(adapt!J$2:J$1000="yes",adapt!A$2:A$1000),0)))</f>
        <v/>
      </c>
      <c r="P650" s="20" t="str">
        <f t="array" ref="P650">IF(ISBLANK(B650),"",INDEX(adapt!F$2:F$1000,MATCH(A650,IF(adapt!J$2:J$1000="yes",adapt!A$2:A$1000),0)))</f>
        <v/>
      </c>
      <c r="Q650" s="30" t="str">
        <f t="shared" si="61"/>
        <v/>
      </c>
      <c r="R650" s="30" t="str">
        <f t="shared" si="62"/>
        <v/>
      </c>
      <c r="S650" s="29" t="str">
        <f t="shared" si="59"/>
        <v/>
      </c>
      <c r="T650" s="29" t="str">
        <f t="shared" si="60"/>
        <v/>
      </c>
    </row>
    <row r="651" spans="4:20" ht="14">
      <c r="D651" s="32"/>
      <c r="E651" s="32"/>
      <c r="F651" s="32"/>
      <c r="H651" s="32"/>
      <c r="I651" s="32"/>
      <c r="J651" s="32"/>
      <c r="O651" s="20" t="str">
        <f t="array" ref="O651">IF(ISBLANK(B651),"",INDEX(adapt!E$2:E$1000,MATCH(A651,IF(adapt!J$2:J$1000="yes",adapt!A$2:A$1000),0)))</f>
        <v/>
      </c>
      <c r="P651" s="20" t="str">
        <f t="array" ref="P651">IF(ISBLANK(B651),"",INDEX(adapt!F$2:F$1000,MATCH(A651,IF(adapt!J$2:J$1000="yes",adapt!A$2:A$1000),0)))</f>
        <v/>
      </c>
      <c r="Q651" s="30" t="str">
        <f t="shared" si="61"/>
        <v/>
      </c>
      <c r="R651" s="30" t="str">
        <f t="shared" si="62"/>
        <v/>
      </c>
      <c r="S651" s="29" t="str">
        <f t="shared" si="59"/>
        <v/>
      </c>
      <c r="T651" s="29" t="str">
        <f t="shared" si="60"/>
        <v/>
      </c>
    </row>
    <row r="652" spans="4:20" ht="14">
      <c r="D652" s="32"/>
      <c r="E652" s="32"/>
      <c r="F652" s="32"/>
      <c r="H652" s="32"/>
      <c r="I652" s="32"/>
      <c r="J652" s="32"/>
      <c r="O652" s="20" t="str">
        <f t="array" ref="O652">IF(ISBLANK(B652),"",INDEX(adapt!E$2:E$1000,MATCH(A652,IF(adapt!J$2:J$1000="yes",adapt!A$2:A$1000),0)))</f>
        <v/>
      </c>
      <c r="P652" s="20" t="str">
        <f t="array" ref="P652">IF(ISBLANK(B652),"",INDEX(adapt!F$2:F$1000,MATCH(A652,IF(adapt!J$2:J$1000="yes",adapt!A$2:A$1000),0)))</f>
        <v/>
      </c>
      <c r="Q652" s="30" t="str">
        <f t="shared" si="61"/>
        <v/>
      </c>
      <c r="R652" s="30" t="str">
        <f t="shared" si="62"/>
        <v/>
      </c>
      <c r="S652" s="29" t="str">
        <f t="shared" si="59"/>
        <v/>
      </c>
      <c r="T652" s="29" t="str">
        <f t="shared" si="60"/>
        <v/>
      </c>
    </row>
    <row r="653" spans="4:20" ht="14">
      <c r="D653" s="32"/>
      <c r="E653" s="32"/>
      <c r="F653" s="32"/>
      <c r="H653" s="32"/>
      <c r="I653" s="32"/>
      <c r="J653" s="32"/>
      <c r="O653" s="20" t="str">
        <f t="array" ref="O653">IF(ISBLANK(B653),"",INDEX(adapt!E$2:E$1000,MATCH(A653,IF(adapt!J$2:J$1000="yes",adapt!A$2:A$1000),0)))</f>
        <v/>
      </c>
      <c r="P653" s="20" t="str">
        <f t="array" ref="P653">IF(ISBLANK(B653),"",INDEX(adapt!F$2:F$1000,MATCH(A653,IF(adapt!J$2:J$1000="yes",adapt!A$2:A$1000),0)))</f>
        <v/>
      </c>
      <c r="Q653" s="30" t="str">
        <f t="shared" si="61"/>
        <v/>
      </c>
      <c r="R653" s="30" t="str">
        <f t="shared" si="62"/>
        <v/>
      </c>
      <c r="S653" s="29" t="str">
        <f t="shared" si="59"/>
        <v/>
      </c>
      <c r="T653" s="29" t="str">
        <f t="shared" si="60"/>
        <v/>
      </c>
    </row>
    <row r="654" spans="4:20" ht="14">
      <c r="D654" s="32"/>
      <c r="E654" s="32"/>
      <c r="F654" s="32"/>
      <c r="H654" s="32"/>
      <c r="I654" s="32"/>
      <c r="J654" s="32"/>
      <c r="O654" s="20" t="str">
        <f t="array" ref="O654">IF(ISBLANK(B654),"",INDEX(adapt!E$2:E$1000,MATCH(A654,IF(adapt!J$2:J$1000="yes",adapt!A$2:A$1000),0)))</f>
        <v/>
      </c>
      <c r="P654" s="20" t="str">
        <f t="array" ref="P654">IF(ISBLANK(B654),"",INDEX(adapt!F$2:F$1000,MATCH(A654,IF(adapt!J$2:J$1000="yes",adapt!A$2:A$1000),0)))</f>
        <v/>
      </c>
      <c r="Q654" s="30" t="str">
        <f t="shared" si="61"/>
        <v/>
      </c>
      <c r="R654" s="30" t="str">
        <f t="shared" si="62"/>
        <v/>
      </c>
      <c r="S654" s="29" t="str">
        <f t="shared" si="59"/>
        <v/>
      </c>
      <c r="T654" s="29" t="str">
        <f t="shared" si="60"/>
        <v/>
      </c>
    </row>
    <row r="655" spans="4:20" ht="14">
      <c r="D655" s="32"/>
      <c r="E655" s="32"/>
      <c r="F655" s="32"/>
      <c r="H655" s="32"/>
      <c r="I655" s="32"/>
      <c r="J655" s="32"/>
      <c r="O655" s="20" t="str">
        <f t="array" ref="O655">IF(ISBLANK(B655),"",INDEX(adapt!E$2:E$1000,MATCH(A655,IF(adapt!J$2:J$1000="yes",adapt!A$2:A$1000),0)))</f>
        <v/>
      </c>
      <c r="P655" s="20" t="str">
        <f t="array" ref="P655">IF(ISBLANK(B655),"",INDEX(adapt!F$2:F$1000,MATCH(A655,IF(adapt!J$2:J$1000="yes",adapt!A$2:A$1000),0)))</f>
        <v/>
      </c>
      <c r="Q655" s="30" t="str">
        <f t="shared" si="61"/>
        <v/>
      </c>
      <c r="R655" s="30" t="str">
        <f t="shared" si="62"/>
        <v/>
      </c>
      <c r="S655" s="29" t="str">
        <f t="shared" si="59"/>
        <v/>
      </c>
      <c r="T655" s="29" t="str">
        <f t="shared" si="60"/>
        <v/>
      </c>
    </row>
    <row r="656" spans="4:20" ht="14">
      <c r="D656" s="32"/>
      <c r="E656" s="32"/>
      <c r="F656" s="32"/>
      <c r="H656" s="32"/>
      <c r="I656" s="32"/>
      <c r="J656" s="32"/>
      <c r="O656" s="20" t="str">
        <f t="array" ref="O656">IF(ISBLANK(B656),"",INDEX(adapt!E$2:E$1000,MATCH(A656,IF(adapt!J$2:J$1000="yes",adapt!A$2:A$1000),0)))</f>
        <v/>
      </c>
      <c r="P656" s="20" t="str">
        <f t="array" ref="P656">IF(ISBLANK(B656),"",INDEX(adapt!F$2:F$1000,MATCH(A656,IF(adapt!J$2:J$1000="yes",adapt!A$2:A$1000),0)))</f>
        <v/>
      </c>
      <c r="Q656" s="30" t="str">
        <f t="shared" si="61"/>
        <v/>
      </c>
      <c r="R656" s="30" t="str">
        <f t="shared" si="62"/>
        <v/>
      </c>
      <c r="S656" s="29" t="str">
        <f t="shared" si="59"/>
        <v/>
      </c>
      <c r="T656" s="29" t="str">
        <f t="shared" si="60"/>
        <v/>
      </c>
    </row>
    <row r="657" spans="4:20" ht="14">
      <c r="D657" s="32"/>
      <c r="E657" s="32"/>
      <c r="F657" s="32"/>
      <c r="H657" s="32"/>
      <c r="I657" s="32"/>
      <c r="J657" s="32"/>
      <c r="O657" s="20" t="str">
        <f t="array" ref="O657">IF(ISBLANK(B657),"",INDEX(adapt!E$2:E$1000,MATCH(A657,IF(adapt!J$2:J$1000="yes",adapt!A$2:A$1000),0)))</f>
        <v/>
      </c>
      <c r="P657" s="20" t="str">
        <f t="array" ref="P657">IF(ISBLANK(B657),"",INDEX(adapt!F$2:F$1000,MATCH(A657,IF(adapt!J$2:J$1000="yes",adapt!A$2:A$1000),0)))</f>
        <v/>
      </c>
      <c r="Q657" s="30" t="str">
        <f t="shared" si="61"/>
        <v/>
      </c>
      <c r="R657" s="30" t="str">
        <f t="shared" si="62"/>
        <v/>
      </c>
      <c r="S657" s="29" t="str">
        <f t="shared" si="59"/>
        <v/>
      </c>
      <c r="T657" s="29" t="str">
        <f t="shared" si="60"/>
        <v/>
      </c>
    </row>
    <row r="658" spans="4:20" ht="14">
      <c r="D658" s="32"/>
      <c r="E658" s="32"/>
      <c r="F658" s="32"/>
      <c r="H658" s="32"/>
      <c r="I658" s="32"/>
      <c r="J658" s="32"/>
      <c r="O658" s="20" t="str">
        <f t="array" ref="O658">IF(ISBLANK(B658),"",INDEX(adapt!E$2:E$1000,MATCH(A658,IF(adapt!J$2:J$1000="yes",adapt!A$2:A$1000),0)))</f>
        <v/>
      </c>
      <c r="P658" s="20" t="str">
        <f t="array" ref="P658">IF(ISBLANK(B658),"",INDEX(adapt!F$2:F$1000,MATCH(A658,IF(adapt!J$2:J$1000="yes",adapt!A$2:A$1000),0)))</f>
        <v/>
      </c>
      <c r="Q658" s="30" t="str">
        <f t="shared" si="61"/>
        <v/>
      </c>
      <c r="R658" s="30" t="str">
        <f t="shared" si="62"/>
        <v/>
      </c>
      <c r="S658" s="29" t="str">
        <f t="shared" si="59"/>
        <v/>
      </c>
      <c r="T658" s="29" t="str">
        <f t="shared" si="60"/>
        <v/>
      </c>
    </row>
    <row r="659" spans="4:20" ht="14">
      <c r="D659" s="32"/>
      <c r="E659" s="32"/>
      <c r="F659" s="32"/>
      <c r="H659" s="32"/>
      <c r="I659" s="32"/>
      <c r="J659" s="32"/>
      <c r="O659" s="20" t="str">
        <f t="array" ref="O659">IF(ISBLANK(B659),"",INDEX(adapt!E$2:E$1000,MATCH(A659,IF(adapt!J$2:J$1000="yes",adapt!A$2:A$1000),0)))</f>
        <v/>
      </c>
      <c r="P659" s="20" t="str">
        <f t="array" ref="P659">IF(ISBLANK(B659),"",INDEX(adapt!F$2:F$1000,MATCH(A659,IF(adapt!J$2:J$1000="yes",adapt!A$2:A$1000),0)))</f>
        <v/>
      </c>
      <c r="Q659" s="30" t="str">
        <f t="shared" si="61"/>
        <v/>
      </c>
      <c r="R659" s="30" t="str">
        <f t="shared" si="62"/>
        <v/>
      </c>
      <c r="S659" s="29" t="str">
        <f t="shared" si="59"/>
        <v/>
      </c>
      <c r="T659" s="29" t="str">
        <f t="shared" si="60"/>
        <v/>
      </c>
    </row>
    <row r="660" spans="4:20" ht="14">
      <c r="D660" s="32"/>
      <c r="E660" s="32"/>
      <c r="F660" s="32"/>
      <c r="H660" s="32"/>
      <c r="I660" s="32"/>
      <c r="J660" s="32"/>
      <c r="O660" s="20" t="str">
        <f t="array" ref="O660">IF(ISBLANK(B660),"",INDEX(adapt!E$2:E$1000,MATCH(A660,IF(adapt!J$2:J$1000="yes",adapt!A$2:A$1000),0)))</f>
        <v/>
      </c>
      <c r="P660" s="20" t="str">
        <f t="array" ref="P660">IF(ISBLANK(B660),"",INDEX(adapt!F$2:F$1000,MATCH(A660,IF(adapt!J$2:J$1000="yes",adapt!A$2:A$1000),0)))</f>
        <v/>
      </c>
      <c r="Q660" s="30" t="str">
        <f t="shared" si="61"/>
        <v/>
      </c>
      <c r="R660" s="30" t="str">
        <f t="shared" si="62"/>
        <v/>
      </c>
      <c r="S660" s="29" t="str">
        <f t="shared" si="59"/>
        <v/>
      </c>
      <c r="T660" s="29" t="str">
        <f t="shared" si="60"/>
        <v/>
      </c>
    </row>
    <row r="661" spans="4:20" ht="14">
      <c r="D661" s="32"/>
      <c r="E661" s="32"/>
      <c r="F661" s="32"/>
      <c r="H661" s="32"/>
      <c r="I661" s="32"/>
      <c r="J661" s="32"/>
      <c r="O661" s="20" t="str">
        <f t="array" ref="O661">IF(ISBLANK(B661),"",INDEX(adapt!E$2:E$1000,MATCH(A661,IF(adapt!J$2:J$1000="yes",adapt!A$2:A$1000),0)))</f>
        <v/>
      </c>
      <c r="P661" s="20" t="str">
        <f t="array" ref="P661">IF(ISBLANK(B661),"",INDEX(adapt!F$2:F$1000,MATCH(A661,IF(adapt!J$2:J$1000="yes",adapt!A$2:A$1000),0)))</f>
        <v/>
      </c>
      <c r="Q661" s="30" t="str">
        <f t="shared" si="61"/>
        <v/>
      </c>
      <c r="R661" s="30" t="str">
        <f t="shared" si="62"/>
        <v/>
      </c>
      <c r="S661" s="29" t="str">
        <f t="shared" si="59"/>
        <v/>
      </c>
      <c r="T661" s="29" t="str">
        <f t="shared" si="60"/>
        <v/>
      </c>
    </row>
    <row r="662" spans="4:20" ht="14">
      <c r="D662" s="32"/>
      <c r="E662" s="32"/>
      <c r="F662" s="32"/>
      <c r="H662" s="32"/>
      <c r="I662" s="32"/>
      <c r="J662" s="32"/>
      <c r="O662" s="20" t="str">
        <f t="array" ref="O662">IF(ISBLANK(B662),"",INDEX(adapt!E$2:E$1000,MATCH(A662,IF(adapt!J$2:J$1000="yes",adapt!A$2:A$1000),0)))</f>
        <v/>
      </c>
      <c r="P662" s="20" t="str">
        <f t="array" ref="P662">IF(ISBLANK(B662),"",INDEX(adapt!F$2:F$1000,MATCH(A662,IF(adapt!J$2:J$1000="yes",adapt!A$2:A$1000),0)))</f>
        <v/>
      </c>
      <c r="Q662" s="30" t="str">
        <f t="shared" si="61"/>
        <v/>
      </c>
      <c r="R662" s="30" t="str">
        <f t="shared" si="62"/>
        <v/>
      </c>
      <c r="S662" s="29" t="str">
        <f t="shared" si="59"/>
        <v/>
      </c>
      <c r="T662" s="29" t="str">
        <f t="shared" si="60"/>
        <v/>
      </c>
    </row>
    <row r="663" spans="4:20" ht="14">
      <c r="D663" s="32"/>
      <c r="E663" s="32"/>
      <c r="F663" s="32"/>
      <c r="H663" s="32"/>
      <c r="I663" s="32"/>
      <c r="J663" s="32"/>
      <c r="O663" s="20" t="str">
        <f t="array" ref="O663">IF(ISBLANK(B663),"",INDEX(adapt!E$2:E$1000,MATCH(A663,IF(adapt!J$2:J$1000="yes",adapt!A$2:A$1000),0)))</f>
        <v/>
      </c>
      <c r="P663" s="20" t="str">
        <f t="array" ref="P663">IF(ISBLANK(B663),"",INDEX(adapt!F$2:F$1000,MATCH(A663,IF(adapt!J$2:J$1000="yes",adapt!A$2:A$1000),0)))</f>
        <v/>
      </c>
      <c r="Q663" s="30" t="str">
        <f t="shared" si="61"/>
        <v/>
      </c>
      <c r="R663" s="30" t="str">
        <f t="shared" si="62"/>
        <v/>
      </c>
      <c r="S663" s="29" t="str">
        <f t="shared" si="59"/>
        <v/>
      </c>
      <c r="T663" s="29" t="str">
        <f t="shared" si="60"/>
        <v/>
      </c>
    </row>
    <row r="664" spans="4:20" ht="14">
      <c r="D664" s="32"/>
      <c r="E664" s="32"/>
      <c r="F664" s="32"/>
      <c r="H664" s="32"/>
      <c r="I664" s="32"/>
      <c r="J664" s="32"/>
      <c r="O664" s="20" t="str">
        <f t="array" ref="O664">IF(ISBLANK(B664),"",INDEX(adapt!E$2:E$1000,MATCH(A664,IF(adapt!J$2:J$1000="yes",adapt!A$2:A$1000),0)))</f>
        <v/>
      </c>
      <c r="P664" s="20" t="str">
        <f t="array" ref="P664">IF(ISBLANK(B664),"",INDEX(adapt!F$2:F$1000,MATCH(A664,IF(adapt!J$2:J$1000="yes",adapt!A$2:A$1000),0)))</f>
        <v/>
      </c>
      <c r="Q664" s="30" t="str">
        <f t="shared" si="61"/>
        <v/>
      </c>
      <c r="R664" s="30" t="str">
        <f t="shared" si="62"/>
        <v/>
      </c>
      <c r="S664" s="29" t="str">
        <f t="shared" si="59"/>
        <v/>
      </c>
      <c r="T664" s="29" t="str">
        <f t="shared" si="60"/>
        <v/>
      </c>
    </row>
    <row r="665" spans="4:20" ht="14">
      <c r="D665" s="32"/>
      <c r="E665" s="32"/>
      <c r="F665" s="32"/>
      <c r="H665" s="32"/>
      <c r="I665" s="32"/>
      <c r="J665" s="32"/>
      <c r="O665" s="20" t="str">
        <f t="array" ref="O665">IF(ISBLANK(B665),"",INDEX(adapt!E$2:E$1000,MATCH(A665,IF(adapt!J$2:J$1000="yes",adapt!A$2:A$1000),0)))</f>
        <v/>
      </c>
      <c r="P665" s="20" t="str">
        <f t="array" ref="P665">IF(ISBLANK(B665),"",INDEX(adapt!F$2:F$1000,MATCH(A665,IF(adapt!J$2:J$1000="yes",adapt!A$2:A$1000),0)))</f>
        <v/>
      </c>
      <c r="Q665" s="30" t="str">
        <f t="shared" si="61"/>
        <v/>
      </c>
      <c r="R665" s="30" t="str">
        <f t="shared" si="62"/>
        <v/>
      </c>
      <c r="S665" s="29" t="str">
        <f t="shared" si="59"/>
        <v/>
      </c>
      <c r="T665" s="29" t="str">
        <f t="shared" si="60"/>
        <v/>
      </c>
    </row>
    <row r="666" spans="4:20" ht="14">
      <c r="D666" s="32"/>
      <c r="E666" s="32"/>
      <c r="F666" s="32"/>
      <c r="H666" s="32"/>
      <c r="I666" s="32"/>
      <c r="J666" s="32"/>
      <c r="O666" s="20" t="str">
        <f t="array" ref="O666">IF(ISBLANK(B666),"",INDEX(adapt!E$2:E$1000,MATCH(A666,IF(adapt!J$2:J$1000="yes",adapt!A$2:A$1000),0)))</f>
        <v/>
      </c>
      <c r="P666" s="20" t="str">
        <f t="array" ref="P666">IF(ISBLANK(B666),"",INDEX(adapt!F$2:F$1000,MATCH(A666,IF(adapt!J$2:J$1000="yes",adapt!A$2:A$1000),0)))</f>
        <v/>
      </c>
      <c r="Q666" s="30" t="str">
        <f t="shared" si="61"/>
        <v/>
      </c>
      <c r="R666" s="30" t="str">
        <f t="shared" si="62"/>
        <v/>
      </c>
      <c r="S666" s="29" t="str">
        <f t="shared" si="59"/>
        <v/>
      </c>
      <c r="T666" s="29" t="str">
        <f t="shared" si="60"/>
        <v/>
      </c>
    </row>
    <row r="667" spans="4:20" ht="14">
      <c r="D667" s="32"/>
      <c r="E667" s="32"/>
      <c r="F667" s="32"/>
      <c r="H667" s="32"/>
      <c r="I667" s="32"/>
      <c r="J667" s="32"/>
      <c r="O667" s="20" t="str">
        <f t="array" ref="O667">IF(ISBLANK(B667),"",INDEX(adapt!E$2:E$1000,MATCH(A667,IF(adapt!J$2:J$1000="yes",adapt!A$2:A$1000),0)))</f>
        <v/>
      </c>
      <c r="P667" s="20" t="str">
        <f t="array" ref="P667">IF(ISBLANK(B667),"",INDEX(adapt!F$2:F$1000,MATCH(A667,IF(adapt!J$2:J$1000="yes",adapt!A$2:A$1000),0)))</f>
        <v/>
      </c>
      <c r="Q667" s="30" t="str">
        <f t="shared" si="61"/>
        <v/>
      </c>
      <c r="R667" s="30" t="str">
        <f t="shared" si="62"/>
        <v/>
      </c>
      <c r="S667" s="29" t="str">
        <f t="shared" si="59"/>
        <v/>
      </c>
      <c r="T667" s="29" t="str">
        <f t="shared" si="60"/>
        <v/>
      </c>
    </row>
    <row r="668" spans="4:20" ht="14">
      <c r="D668" s="32"/>
      <c r="E668" s="32"/>
      <c r="F668" s="32"/>
      <c r="H668" s="32"/>
      <c r="I668" s="32"/>
      <c r="J668" s="32"/>
      <c r="O668" s="20" t="str">
        <f t="array" ref="O668">IF(ISBLANK(B668),"",INDEX(adapt!E$2:E$1000,MATCH(A668,IF(adapt!J$2:J$1000="yes",adapt!A$2:A$1000),0)))</f>
        <v/>
      </c>
      <c r="P668" s="20" t="str">
        <f t="array" ref="P668">IF(ISBLANK(B668),"",INDEX(adapt!F$2:F$1000,MATCH(A668,IF(adapt!J$2:J$1000="yes",adapt!A$2:A$1000),0)))</f>
        <v/>
      </c>
      <c r="Q668" s="30" t="str">
        <f t="shared" si="61"/>
        <v/>
      </c>
      <c r="R668" s="30" t="str">
        <f t="shared" si="62"/>
        <v/>
      </c>
      <c r="S668" s="29" t="str">
        <f t="shared" si="59"/>
        <v/>
      </c>
      <c r="T668" s="29" t="str">
        <f t="shared" si="60"/>
        <v/>
      </c>
    </row>
    <row r="669" spans="4:20" ht="14">
      <c r="D669" s="32"/>
      <c r="E669" s="32"/>
      <c r="F669" s="32"/>
      <c r="H669" s="32"/>
      <c r="I669" s="32"/>
      <c r="J669" s="32"/>
      <c r="O669" s="20" t="str">
        <f t="array" ref="O669">IF(ISBLANK(B669),"",INDEX(adapt!E$2:E$1000,MATCH(A669,IF(adapt!J$2:J$1000="yes",adapt!A$2:A$1000),0)))</f>
        <v/>
      </c>
      <c r="P669" s="20" t="str">
        <f t="array" ref="P669">IF(ISBLANK(B669),"",INDEX(adapt!F$2:F$1000,MATCH(A669,IF(adapt!J$2:J$1000="yes",adapt!A$2:A$1000),0)))</f>
        <v/>
      </c>
      <c r="Q669" s="30" t="str">
        <f t="shared" si="61"/>
        <v/>
      </c>
      <c r="R669" s="30" t="str">
        <f t="shared" si="62"/>
        <v/>
      </c>
      <c r="S669" s="29" t="str">
        <f t="shared" si="59"/>
        <v/>
      </c>
      <c r="T669" s="29" t="str">
        <f t="shared" si="60"/>
        <v/>
      </c>
    </row>
    <row r="670" spans="4:20" ht="14">
      <c r="D670" s="32"/>
      <c r="E670" s="32"/>
      <c r="F670" s="32"/>
      <c r="H670" s="32"/>
      <c r="I670" s="32"/>
      <c r="J670" s="32"/>
      <c r="O670" s="20" t="str">
        <f t="array" ref="O670">IF(ISBLANK(B670),"",INDEX(adapt!E$2:E$1000,MATCH(A670,IF(adapt!J$2:J$1000="yes",adapt!A$2:A$1000),0)))</f>
        <v/>
      </c>
      <c r="P670" s="20" t="str">
        <f t="array" ref="P670">IF(ISBLANK(B670),"",INDEX(adapt!F$2:F$1000,MATCH(A670,IF(adapt!J$2:J$1000="yes",adapt!A$2:A$1000),0)))</f>
        <v/>
      </c>
      <c r="Q670" s="30" t="str">
        <f t="shared" si="61"/>
        <v/>
      </c>
      <c r="R670" s="30" t="str">
        <f t="shared" si="62"/>
        <v/>
      </c>
      <c r="S670" s="29" t="str">
        <f t="shared" si="59"/>
        <v/>
      </c>
      <c r="T670" s="29" t="str">
        <f t="shared" si="60"/>
        <v/>
      </c>
    </row>
    <row r="671" spans="4:20" ht="14">
      <c r="D671" s="32"/>
      <c r="E671" s="32"/>
      <c r="F671" s="32"/>
      <c r="H671" s="32"/>
      <c r="I671" s="32"/>
      <c r="J671" s="32"/>
      <c r="O671" s="20" t="str">
        <f t="array" ref="O671">IF(ISBLANK(B671),"",INDEX(adapt!E$2:E$1000,MATCH(A671,IF(adapt!J$2:J$1000="yes",adapt!A$2:A$1000),0)))</f>
        <v/>
      </c>
      <c r="P671" s="20" t="str">
        <f t="array" ref="P671">IF(ISBLANK(B671),"",INDEX(adapt!F$2:F$1000,MATCH(A671,IF(adapt!J$2:J$1000="yes",adapt!A$2:A$1000),0)))</f>
        <v/>
      </c>
      <c r="Q671" s="30" t="str">
        <f t="shared" si="61"/>
        <v/>
      </c>
      <c r="R671" s="30" t="str">
        <f t="shared" si="62"/>
        <v/>
      </c>
      <c r="S671" s="29" t="str">
        <f t="shared" si="59"/>
        <v/>
      </c>
      <c r="T671" s="29" t="str">
        <f t="shared" si="60"/>
        <v/>
      </c>
    </row>
    <row r="672" spans="4:20" ht="14">
      <c r="D672" s="32"/>
      <c r="E672" s="32"/>
      <c r="F672" s="32"/>
      <c r="H672" s="32"/>
      <c r="I672" s="32"/>
      <c r="J672" s="32"/>
      <c r="O672" s="20" t="str">
        <f t="array" ref="O672">IF(ISBLANK(B672),"",INDEX(adapt!E$2:E$1000,MATCH(A672,IF(adapt!J$2:J$1000="yes",adapt!A$2:A$1000),0)))</f>
        <v/>
      </c>
      <c r="P672" s="20" t="str">
        <f t="array" ref="P672">IF(ISBLANK(B672),"",INDEX(adapt!F$2:F$1000,MATCH(A672,IF(adapt!J$2:J$1000="yes",adapt!A$2:A$1000),0)))</f>
        <v/>
      </c>
      <c r="Q672" s="30" t="str">
        <f t="shared" si="61"/>
        <v/>
      </c>
      <c r="R672" s="30" t="str">
        <f t="shared" si="62"/>
        <v/>
      </c>
      <c r="S672" s="29" t="str">
        <f t="shared" si="59"/>
        <v/>
      </c>
      <c r="T672" s="29" t="str">
        <f t="shared" si="60"/>
        <v/>
      </c>
    </row>
    <row r="673" spans="4:20" ht="14">
      <c r="D673" s="32"/>
      <c r="E673" s="32"/>
      <c r="F673" s="32"/>
      <c r="H673" s="32"/>
      <c r="I673" s="32"/>
      <c r="J673" s="32"/>
      <c r="O673" s="20" t="str">
        <f t="array" ref="O673">IF(ISBLANK(B673),"",INDEX(adapt!E$2:E$1000,MATCH(A673,IF(adapt!J$2:J$1000="yes",adapt!A$2:A$1000),0)))</f>
        <v/>
      </c>
      <c r="P673" s="20" t="str">
        <f t="array" ref="P673">IF(ISBLANK(B673),"",INDEX(adapt!F$2:F$1000,MATCH(A673,IF(adapt!J$2:J$1000="yes",adapt!A$2:A$1000),0)))</f>
        <v/>
      </c>
      <c r="Q673" s="30" t="str">
        <f t="shared" si="61"/>
        <v/>
      </c>
      <c r="R673" s="30" t="str">
        <f t="shared" si="62"/>
        <v/>
      </c>
      <c r="S673" s="29" t="str">
        <f t="shared" si="59"/>
        <v/>
      </c>
      <c r="T673" s="29" t="str">
        <f t="shared" si="60"/>
        <v/>
      </c>
    </row>
    <row r="674" spans="4:20" ht="14">
      <c r="D674" s="32"/>
      <c r="E674" s="32"/>
      <c r="F674" s="32"/>
      <c r="H674" s="32"/>
      <c r="I674" s="32"/>
      <c r="J674" s="32"/>
      <c r="O674" s="20" t="str">
        <f t="array" ref="O674">IF(ISBLANK(B674),"",INDEX(adapt!E$2:E$1000,MATCH(A674,IF(adapt!J$2:J$1000="yes",adapt!A$2:A$1000),0)))</f>
        <v/>
      </c>
      <c r="P674" s="20" t="str">
        <f t="array" ref="P674">IF(ISBLANK(B674),"",INDEX(adapt!F$2:F$1000,MATCH(A674,IF(adapt!J$2:J$1000="yes",adapt!A$2:A$1000),0)))</f>
        <v/>
      </c>
      <c r="Q674" s="30" t="str">
        <f t="shared" si="61"/>
        <v/>
      </c>
      <c r="R674" s="30" t="str">
        <f t="shared" si="62"/>
        <v/>
      </c>
      <c r="S674" s="29" t="str">
        <f t="shared" si="59"/>
        <v/>
      </c>
      <c r="T674" s="29" t="str">
        <f t="shared" si="60"/>
        <v/>
      </c>
    </row>
    <row r="675" spans="4:20" ht="14">
      <c r="D675" s="32"/>
      <c r="E675" s="32"/>
      <c r="F675" s="32"/>
      <c r="H675" s="32"/>
      <c r="I675" s="32"/>
      <c r="J675" s="32"/>
      <c r="O675" s="20" t="str">
        <f t="array" ref="O675">IF(ISBLANK(B675),"",INDEX(adapt!E$2:E$1000,MATCH(A675,IF(adapt!J$2:J$1000="yes",adapt!A$2:A$1000),0)))</f>
        <v/>
      </c>
      <c r="P675" s="20" t="str">
        <f t="array" ref="P675">IF(ISBLANK(B675),"",INDEX(adapt!F$2:F$1000,MATCH(A675,IF(adapt!J$2:J$1000="yes",adapt!A$2:A$1000),0)))</f>
        <v/>
      </c>
      <c r="Q675" s="30" t="str">
        <f t="shared" si="61"/>
        <v/>
      </c>
      <c r="R675" s="30" t="str">
        <f t="shared" si="62"/>
        <v/>
      </c>
      <c r="S675" s="29" t="str">
        <f t="shared" si="59"/>
        <v/>
      </c>
      <c r="T675" s="29" t="str">
        <f t="shared" si="60"/>
        <v/>
      </c>
    </row>
    <row r="676" spans="4:20" ht="14">
      <c r="D676" s="32"/>
      <c r="E676" s="32"/>
      <c r="F676" s="32"/>
      <c r="H676" s="32"/>
      <c r="I676" s="32"/>
      <c r="J676" s="32"/>
      <c r="O676" s="20" t="str">
        <f t="array" ref="O676">IF(ISBLANK(B676),"",INDEX(adapt!E$2:E$1000,MATCH(A676,IF(adapt!J$2:J$1000="yes",adapt!A$2:A$1000),0)))</f>
        <v/>
      </c>
      <c r="P676" s="20" t="str">
        <f t="array" ref="P676">IF(ISBLANK(B676),"",INDEX(adapt!F$2:F$1000,MATCH(A676,IF(adapt!J$2:J$1000="yes",adapt!A$2:A$1000),0)))</f>
        <v/>
      </c>
      <c r="Q676" s="30" t="str">
        <f t="shared" si="61"/>
        <v/>
      </c>
      <c r="R676" s="30" t="str">
        <f t="shared" si="62"/>
        <v/>
      </c>
      <c r="S676" s="29" t="str">
        <f t="shared" si="59"/>
        <v/>
      </c>
      <c r="T676" s="29" t="str">
        <f t="shared" si="60"/>
        <v/>
      </c>
    </row>
    <row r="677" spans="4:20" ht="14">
      <c r="D677" s="32"/>
      <c r="E677" s="32"/>
      <c r="F677" s="32"/>
      <c r="H677" s="32"/>
      <c r="I677" s="32"/>
      <c r="J677" s="32"/>
      <c r="O677" s="20" t="str">
        <f t="array" ref="O677">IF(ISBLANK(B677),"",INDEX(adapt!E$2:E$1000,MATCH(A677,IF(adapt!J$2:J$1000="yes",adapt!A$2:A$1000),0)))</f>
        <v/>
      </c>
      <c r="P677" s="20" t="str">
        <f t="array" ref="P677">IF(ISBLANK(B677),"",INDEX(adapt!F$2:F$1000,MATCH(A677,IF(adapt!J$2:J$1000="yes",adapt!A$2:A$1000),0)))</f>
        <v/>
      </c>
      <c r="Q677" s="30" t="str">
        <f t="shared" si="61"/>
        <v/>
      </c>
      <c r="R677" s="30" t="str">
        <f t="shared" si="62"/>
        <v/>
      </c>
      <c r="S677" s="29" t="str">
        <f t="shared" si="59"/>
        <v/>
      </c>
      <c r="T677" s="29" t="str">
        <f t="shared" si="60"/>
        <v/>
      </c>
    </row>
    <row r="678" spans="4:20" ht="14">
      <c r="D678" s="32"/>
      <c r="E678" s="32"/>
      <c r="F678" s="32"/>
      <c r="H678" s="32"/>
      <c r="I678" s="32"/>
      <c r="J678" s="32"/>
      <c r="O678" s="20" t="str">
        <f t="array" ref="O678">IF(ISBLANK(B678),"",INDEX(adapt!E$2:E$1000,MATCH(A678,IF(adapt!J$2:J$1000="yes",adapt!A$2:A$1000),0)))</f>
        <v/>
      </c>
      <c r="P678" s="20" t="str">
        <f t="array" ref="P678">IF(ISBLANK(B678),"",INDEX(adapt!F$2:F$1000,MATCH(A678,IF(adapt!J$2:J$1000="yes",adapt!A$2:A$1000),0)))</f>
        <v/>
      </c>
      <c r="Q678" s="30" t="str">
        <f t="shared" si="61"/>
        <v/>
      </c>
      <c r="R678" s="30" t="str">
        <f t="shared" si="62"/>
        <v/>
      </c>
      <c r="S678" s="29" t="str">
        <f t="shared" si="59"/>
        <v/>
      </c>
      <c r="T678" s="29" t="str">
        <f t="shared" si="60"/>
        <v/>
      </c>
    </row>
    <row r="679" spans="4:20" ht="14">
      <c r="D679" s="32"/>
      <c r="E679" s="32"/>
      <c r="F679" s="32"/>
      <c r="H679" s="32"/>
      <c r="I679" s="32"/>
      <c r="J679" s="32"/>
      <c r="O679" s="20" t="str">
        <f t="array" ref="O679">IF(ISBLANK(B679),"",INDEX(adapt!E$2:E$1000,MATCH(A679,IF(adapt!J$2:J$1000="yes",adapt!A$2:A$1000),0)))</f>
        <v/>
      </c>
      <c r="P679" s="20" t="str">
        <f t="array" ref="P679">IF(ISBLANK(B679),"",INDEX(adapt!F$2:F$1000,MATCH(A679,IF(adapt!J$2:J$1000="yes",adapt!A$2:A$1000),0)))</f>
        <v/>
      </c>
      <c r="Q679" s="30" t="str">
        <f t="shared" si="61"/>
        <v/>
      </c>
      <c r="R679" s="30" t="str">
        <f t="shared" si="62"/>
        <v/>
      </c>
      <c r="S679" s="29" t="str">
        <f t="shared" si="59"/>
        <v/>
      </c>
      <c r="T679" s="29" t="str">
        <f t="shared" si="60"/>
        <v/>
      </c>
    </row>
    <row r="680" spans="4:20" ht="14">
      <c r="D680" s="32"/>
      <c r="E680" s="32"/>
      <c r="F680" s="32"/>
      <c r="H680" s="32"/>
      <c r="I680" s="32"/>
      <c r="J680" s="32"/>
      <c r="O680" s="20" t="str">
        <f t="array" ref="O680">IF(ISBLANK(B680),"",INDEX(adapt!E$2:E$1000,MATCH(A680,IF(adapt!J$2:J$1000="yes",adapt!A$2:A$1000),0)))</f>
        <v/>
      </c>
      <c r="P680" s="20" t="str">
        <f t="array" ref="P680">IF(ISBLANK(B680),"",INDEX(adapt!F$2:F$1000,MATCH(A680,IF(adapt!J$2:J$1000="yes",adapt!A$2:A$1000),0)))</f>
        <v/>
      </c>
      <c r="Q680" s="30" t="str">
        <f t="shared" si="61"/>
        <v/>
      </c>
      <c r="R680" s="30" t="str">
        <f t="shared" si="62"/>
        <v/>
      </c>
      <c r="S680" s="29" t="str">
        <f t="shared" si="59"/>
        <v/>
      </c>
      <c r="T680" s="29" t="str">
        <f t="shared" si="60"/>
        <v/>
      </c>
    </row>
    <row r="681" spans="4:20" ht="14">
      <c r="D681" s="32"/>
      <c r="E681" s="32"/>
      <c r="F681" s="32"/>
      <c r="H681" s="32"/>
      <c r="I681" s="32"/>
      <c r="J681" s="32"/>
      <c r="O681" s="20" t="str">
        <f t="array" ref="O681">IF(ISBLANK(B681),"",INDEX(adapt!E$2:E$1000,MATCH(A681,IF(adapt!J$2:J$1000="yes",adapt!A$2:A$1000),0)))</f>
        <v/>
      </c>
      <c r="P681" s="20" t="str">
        <f t="array" ref="P681">IF(ISBLANK(B681),"",INDEX(adapt!F$2:F$1000,MATCH(A681,IF(adapt!J$2:J$1000="yes",adapt!A$2:A$1000),0)))</f>
        <v/>
      </c>
      <c r="Q681" s="30" t="str">
        <f t="shared" si="61"/>
        <v/>
      </c>
      <c r="R681" s="30" t="str">
        <f t="shared" si="62"/>
        <v/>
      </c>
      <c r="S681" s="29" t="str">
        <f t="shared" si="59"/>
        <v/>
      </c>
      <c r="T681" s="29" t="str">
        <f t="shared" si="60"/>
        <v/>
      </c>
    </row>
    <row r="682" spans="4:20" ht="14">
      <c r="D682" s="32"/>
      <c r="E682" s="32"/>
      <c r="F682" s="32"/>
      <c r="H682" s="32"/>
      <c r="I682" s="32"/>
      <c r="J682" s="32"/>
      <c r="O682" s="20" t="str">
        <f t="array" ref="O682">IF(ISBLANK(B682),"",INDEX(adapt!E$2:E$1000,MATCH(A682,IF(adapt!J$2:J$1000="yes",adapt!A$2:A$1000),0)))</f>
        <v/>
      </c>
      <c r="P682" s="20" t="str">
        <f t="array" ref="P682">IF(ISBLANK(B682),"",INDEX(adapt!F$2:F$1000,MATCH(A682,IF(adapt!J$2:J$1000="yes",adapt!A$2:A$1000),0)))</f>
        <v/>
      </c>
      <c r="Q682" s="30" t="str">
        <f t="shared" si="61"/>
        <v/>
      </c>
      <c r="R682" s="30" t="str">
        <f t="shared" si="62"/>
        <v/>
      </c>
      <c r="S682" s="29" t="str">
        <f t="shared" si="59"/>
        <v/>
      </c>
      <c r="T682" s="29" t="str">
        <f t="shared" si="60"/>
        <v/>
      </c>
    </row>
    <row r="683" spans="4:20" ht="14">
      <c r="D683" s="32"/>
      <c r="E683" s="32"/>
      <c r="F683" s="32"/>
      <c r="H683" s="32"/>
      <c r="I683" s="32"/>
      <c r="J683" s="32"/>
      <c r="O683" s="20" t="str">
        <f t="array" ref="O683">IF(ISBLANK(B683),"",INDEX(adapt!E$2:E$1000,MATCH(A683,IF(adapt!J$2:J$1000="yes",adapt!A$2:A$1000),0)))</f>
        <v/>
      </c>
      <c r="P683" s="20" t="str">
        <f t="array" ref="P683">IF(ISBLANK(B683),"",INDEX(adapt!F$2:F$1000,MATCH(A683,IF(adapt!J$2:J$1000="yes",adapt!A$2:A$1000),0)))</f>
        <v/>
      </c>
      <c r="Q683" s="30" t="str">
        <f t="shared" si="61"/>
        <v/>
      </c>
      <c r="R683" s="30" t="str">
        <f t="shared" si="62"/>
        <v/>
      </c>
      <c r="S683" s="29" t="str">
        <f t="shared" si="59"/>
        <v/>
      </c>
      <c r="T683" s="29" t="str">
        <f t="shared" si="60"/>
        <v/>
      </c>
    </row>
    <row r="684" spans="4:20" ht="14">
      <c r="D684" s="32"/>
      <c r="E684" s="32"/>
      <c r="F684" s="32"/>
      <c r="H684" s="32"/>
      <c r="I684" s="32"/>
      <c r="J684" s="32"/>
      <c r="O684" s="20" t="str">
        <f t="array" ref="O684">IF(ISBLANK(B684),"",INDEX(adapt!E$2:E$1000,MATCH(A684,IF(adapt!J$2:J$1000="yes",adapt!A$2:A$1000),0)))</f>
        <v/>
      </c>
      <c r="P684" s="20" t="str">
        <f t="array" ref="P684">IF(ISBLANK(B684),"",INDEX(adapt!F$2:F$1000,MATCH(A684,IF(adapt!J$2:J$1000="yes",adapt!A$2:A$1000),0)))</f>
        <v/>
      </c>
      <c r="Q684" s="30" t="str">
        <f t="shared" si="61"/>
        <v/>
      </c>
      <c r="R684" s="30" t="str">
        <f t="shared" si="62"/>
        <v/>
      </c>
      <c r="S684" s="29" t="str">
        <f t="shared" si="59"/>
        <v/>
      </c>
      <c r="T684" s="29" t="str">
        <f t="shared" si="60"/>
        <v/>
      </c>
    </row>
    <row r="685" spans="4:20" ht="14">
      <c r="D685" s="32"/>
      <c r="E685" s="32"/>
      <c r="F685" s="32"/>
      <c r="H685" s="32"/>
      <c r="I685" s="32"/>
      <c r="J685" s="32"/>
      <c r="O685" s="20" t="str">
        <f t="array" ref="O685">IF(ISBLANK(B685),"",INDEX(adapt!E$2:E$1000,MATCH(A685,IF(adapt!J$2:J$1000="yes",adapt!A$2:A$1000),0)))</f>
        <v/>
      </c>
      <c r="P685" s="20" t="str">
        <f t="array" ref="P685">IF(ISBLANK(B685),"",INDEX(adapt!F$2:F$1000,MATCH(A685,IF(adapt!J$2:J$1000="yes",adapt!A$2:A$1000),0)))</f>
        <v/>
      </c>
      <c r="Q685" s="30" t="str">
        <f t="shared" si="61"/>
        <v/>
      </c>
      <c r="R685" s="30" t="str">
        <f t="shared" si="62"/>
        <v/>
      </c>
      <c r="S685" s="29" t="str">
        <f t="shared" si="59"/>
        <v/>
      </c>
      <c r="T685" s="29" t="str">
        <f t="shared" si="60"/>
        <v/>
      </c>
    </row>
    <row r="686" spans="4:20" ht="14">
      <c r="D686" s="32"/>
      <c r="E686" s="32"/>
      <c r="F686" s="32"/>
      <c r="H686" s="32"/>
      <c r="I686" s="32"/>
      <c r="J686" s="32"/>
      <c r="O686" s="20" t="str">
        <f t="array" ref="O686">IF(ISBLANK(B686),"",INDEX(adapt!E$2:E$1000,MATCH(A686,IF(adapt!J$2:J$1000="yes",adapt!A$2:A$1000),0)))</f>
        <v/>
      </c>
      <c r="P686" s="20" t="str">
        <f t="array" ref="P686">IF(ISBLANK(B686),"",INDEX(adapt!F$2:F$1000,MATCH(A686,IF(adapt!J$2:J$1000="yes",adapt!A$2:A$1000),0)))</f>
        <v/>
      </c>
      <c r="Q686" s="30" t="str">
        <f t="shared" si="61"/>
        <v/>
      </c>
      <c r="R686" s="30" t="str">
        <f t="shared" si="62"/>
        <v/>
      </c>
      <c r="S686" s="29" t="str">
        <f t="shared" si="59"/>
        <v/>
      </c>
      <c r="T686" s="29" t="str">
        <f t="shared" si="60"/>
        <v/>
      </c>
    </row>
    <row r="687" spans="4:20" ht="14">
      <c r="D687" s="32"/>
      <c r="E687" s="32"/>
      <c r="F687" s="32"/>
      <c r="H687" s="32"/>
      <c r="I687" s="32"/>
      <c r="J687" s="32"/>
      <c r="O687" s="20" t="str">
        <f t="array" ref="O687">IF(ISBLANK(B687),"",INDEX(adapt!E$2:E$1000,MATCH(A687,IF(adapt!J$2:J$1000="yes",adapt!A$2:A$1000),0)))</f>
        <v/>
      </c>
      <c r="P687" s="20" t="str">
        <f t="array" ref="P687">IF(ISBLANK(B687),"",INDEX(adapt!F$2:F$1000,MATCH(A687,IF(adapt!J$2:J$1000="yes",adapt!A$2:A$1000),0)))</f>
        <v/>
      </c>
      <c r="Q687" s="30" t="str">
        <f t="shared" si="61"/>
        <v/>
      </c>
      <c r="R687" s="30" t="str">
        <f t="shared" si="62"/>
        <v/>
      </c>
      <c r="S687" s="29" t="str">
        <f t="shared" si="59"/>
        <v/>
      </c>
      <c r="T687" s="29" t="str">
        <f t="shared" si="60"/>
        <v/>
      </c>
    </row>
    <row r="688" spans="4:20" ht="14">
      <c r="D688" s="32"/>
      <c r="E688" s="32"/>
      <c r="F688" s="32"/>
      <c r="H688" s="32"/>
      <c r="I688" s="32"/>
      <c r="J688" s="32"/>
      <c r="O688" s="20" t="str">
        <f t="array" ref="O688">IF(ISBLANK(B688),"",INDEX(adapt!E$2:E$1000,MATCH(A688,IF(adapt!J$2:J$1000="yes",adapt!A$2:A$1000),0)))</f>
        <v/>
      </c>
      <c r="P688" s="20" t="str">
        <f t="array" ref="P688">IF(ISBLANK(B688),"",INDEX(adapt!F$2:F$1000,MATCH(A688,IF(adapt!J$2:J$1000="yes",adapt!A$2:A$1000),0)))</f>
        <v/>
      </c>
      <c r="Q688" s="30" t="str">
        <f t="shared" si="61"/>
        <v/>
      </c>
      <c r="R688" s="30" t="str">
        <f t="shared" si="62"/>
        <v/>
      </c>
      <c r="S688" s="29" t="str">
        <f t="shared" si="59"/>
        <v/>
      </c>
      <c r="T688" s="29" t="str">
        <f t="shared" si="60"/>
        <v/>
      </c>
    </row>
    <row r="689" spans="4:20" ht="14">
      <c r="D689" s="32"/>
      <c r="E689" s="32"/>
      <c r="F689" s="32"/>
      <c r="H689" s="32"/>
      <c r="I689" s="32"/>
      <c r="J689" s="32"/>
      <c r="O689" s="20" t="str">
        <f t="array" ref="O689">IF(ISBLANK(B689),"",INDEX(adapt!E$2:E$1000,MATCH(A689,IF(adapt!J$2:J$1000="yes",adapt!A$2:A$1000),0)))</f>
        <v/>
      </c>
      <c r="P689" s="20" t="str">
        <f t="array" ref="P689">IF(ISBLANK(B689),"",INDEX(adapt!F$2:F$1000,MATCH(A689,IF(adapt!J$2:J$1000="yes",adapt!A$2:A$1000),0)))</f>
        <v/>
      </c>
      <c r="Q689" s="30" t="str">
        <f t="shared" si="61"/>
        <v/>
      </c>
      <c r="R689" s="30" t="str">
        <f t="shared" si="62"/>
        <v/>
      </c>
      <c r="S689" s="29" t="str">
        <f t="shared" si="59"/>
        <v/>
      </c>
      <c r="T689" s="29" t="str">
        <f t="shared" si="60"/>
        <v/>
      </c>
    </row>
    <row r="690" spans="4:20" ht="14">
      <c r="D690" s="32"/>
      <c r="E690" s="32"/>
      <c r="F690" s="32"/>
      <c r="H690" s="32"/>
      <c r="I690" s="32"/>
      <c r="J690" s="32"/>
      <c r="O690" s="20" t="str">
        <f t="array" ref="O690">IF(ISBLANK(B690),"",INDEX(adapt!E$2:E$1000,MATCH(A690,IF(adapt!J$2:J$1000="yes",adapt!A$2:A$1000),0)))</f>
        <v/>
      </c>
      <c r="P690" s="20" t="str">
        <f t="array" ref="P690">IF(ISBLANK(B690),"",INDEX(adapt!F$2:F$1000,MATCH(A690,IF(adapt!J$2:J$1000="yes",adapt!A$2:A$1000),0)))</f>
        <v/>
      </c>
      <c r="Q690" s="30" t="str">
        <f t="shared" si="61"/>
        <v/>
      </c>
      <c r="R690" s="30" t="str">
        <f t="shared" si="62"/>
        <v/>
      </c>
      <c r="S690" s="29" t="str">
        <f t="shared" si="59"/>
        <v/>
      </c>
      <c r="T690" s="29" t="str">
        <f t="shared" si="60"/>
        <v/>
      </c>
    </row>
    <row r="691" spans="4:20" ht="14">
      <c r="D691" s="32"/>
      <c r="E691" s="32"/>
      <c r="F691" s="32"/>
      <c r="H691" s="32"/>
      <c r="I691" s="32"/>
      <c r="J691" s="32"/>
      <c r="O691" s="20" t="str">
        <f t="array" ref="O691">IF(ISBLANK(B691),"",INDEX(adapt!E$2:E$1000,MATCH(A691,IF(adapt!J$2:J$1000="yes",adapt!A$2:A$1000),0)))</f>
        <v/>
      </c>
      <c r="P691" s="20" t="str">
        <f t="array" ref="P691">IF(ISBLANK(B691),"",INDEX(adapt!F$2:F$1000,MATCH(A691,IF(adapt!J$2:J$1000="yes",adapt!A$2:A$1000),0)))</f>
        <v/>
      </c>
      <c r="Q691" s="30" t="str">
        <f t="shared" si="61"/>
        <v/>
      </c>
      <c r="R691" s="30" t="str">
        <f t="shared" si="62"/>
        <v/>
      </c>
      <c r="S691" s="29" t="str">
        <f t="shared" si="59"/>
        <v/>
      </c>
      <c r="T691" s="29" t="str">
        <f t="shared" si="60"/>
        <v/>
      </c>
    </row>
    <row r="692" spans="4:20" ht="14">
      <c r="D692" s="32"/>
      <c r="E692" s="32"/>
      <c r="F692" s="32"/>
      <c r="H692" s="32"/>
      <c r="I692" s="32"/>
      <c r="J692" s="32"/>
      <c r="O692" s="20" t="str">
        <f t="array" ref="O692">IF(ISBLANK(B692),"",INDEX(adapt!E$2:E$1000,MATCH(A692,IF(adapt!J$2:J$1000="yes",adapt!A$2:A$1000),0)))</f>
        <v/>
      </c>
      <c r="P692" s="20" t="str">
        <f t="array" ref="P692">IF(ISBLANK(B692),"",INDEX(adapt!F$2:F$1000,MATCH(A692,IF(adapt!J$2:J$1000="yes",adapt!A$2:A$1000),0)))</f>
        <v/>
      </c>
      <c r="Q692" s="30" t="str">
        <f t="shared" si="61"/>
        <v/>
      </c>
      <c r="R692" s="30" t="str">
        <f t="shared" si="62"/>
        <v/>
      </c>
      <c r="S692" s="29" t="str">
        <f t="shared" si="59"/>
        <v/>
      </c>
      <c r="T692" s="29" t="str">
        <f t="shared" si="60"/>
        <v/>
      </c>
    </row>
    <row r="693" spans="4:20" ht="14">
      <c r="D693" s="32"/>
      <c r="E693" s="32"/>
      <c r="F693" s="32"/>
      <c r="H693" s="32"/>
      <c r="I693" s="32"/>
      <c r="J693" s="32"/>
      <c r="O693" s="20" t="str">
        <f t="array" ref="O693">IF(ISBLANK(B693),"",INDEX(adapt!E$2:E$1000,MATCH(A693,IF(adapt!J$2:J$1000="yes",adapt!A$2:A$1000),0)))</f>
        <v/>
      </c>
      <c r="P693" s="20" t="str">
        <f t="array" ref="P693">IF(ISBLANK(B693),"",INDEX(adapt!F$2:F$1000,MATCH(A693,IF(adapt!J$2:J$1000="yes",adapt!A$2:A$1000),0)))</f>
        <v/>
      </c>
      <c r="Q693" s="30" t="str">
        <f t="shared" si="61"/>
        <v/>
      </c>
      <c r="R693" s="30" t="str">
        <f t="shared" si="62"/>
        <v/>
      </c>
      <c r="S693" s="29" t="str">
        <f t="shared" si="59"/>
        <v/>
      </c>
      <c r="T693" s="29" t="str">
        <f t="shared" si="60"/>
        <v/>
      </c>
    </row>
    <row r="694" spans="4:20" ht="14">
      <c r="D694" s="32"/>
      <c r="E694" s="32"/>
      <c r="F694" s="32"/>
      <c r="H694" s="32"/>
      <c r="I694" s="32"/>
      <c r="J694" s="32"/>
      <c r="O694" s="20" t="str">
        <f t="array" ref="O694">IF(ISBLANK(B694),"",INDEX(adapt!E$2:E$1000,MATCH(A694,IF(adapt!J$2:J$1000="yes",adapt!A$2:A$1000),0)))</f>
        <v/>
      </c>
      <c r="P694" s="20" t="str">
        <f t="array" ref="P694">IF(ISBLANK(B694),"",INDEX(adapt!F$2:F$1000,MATCH(A694,IF(adapt!J$2:J$1000="yes",adapt!A$2:A$1000),0)))</f>
        <v/>
      </c>
      <c r="Q694" s="30" t="str">
        <f t="shared" si="61"/>
        <v/>
      </c>
      <c r="R694" s="30" t="str">
        <f t="shared" si="62"/>
        <v/>
      </c>
      <c r="S694" s="29" t="str">
        <f t="shared" si="59"/>
        <v/>
      </c>
      <c r="T694" s="29" t="str">
        <f t="shared" si="60"/>
        <v/>
      </c>
    </row>
    <row r="695" spans="4:20" ht="14">
      <c r="D695" s="32"/>
      <c r="E695" s="32"/>
      <c r="F695" s="32"/>
      <c r="H695" s="32"/>
      <c r="I695" s="32"/>
      <c r="J695" s="32"/>
      <c r="O695" s="20" t="str">
        <f t="array" ref="O695">IF(ISBLANK(B695),"",INDEX(adapt!E$2:E$1000,MATCH(A695,IF(adapt!J$2:J$1000="yes",adapt!A$2:A$1000),0)))</f>
        <v/>
      </c>
      <c r="P695" s="20" t="str">
        <f t="array" ref="P695">IF(ISBLANK(B695),"",INDEX(adapt!F$2:F$1000,MATCH(A695,IF(adapt!J$2:J$1000="yes",adapt!A$2:A$1000),0)))</f>
        <v/>
      </c>
      <c r="Q695" s="30" t="str">
        <f t="shared" si="61"/>
        <v/>
      </c>
      <c r="R695" s="30" t="str">
        <f t="shared" si="62"/>
        <v/>
      </c>
      <c r="S695" s="29" t="str">
        <f t="shared" si="59"/>
        <v/>
      </c>
      <c r="T695" s="29" t="str">
        <f t="shared" si="60"/>
        <v/>
      </c>
    </row>
    <row r="696" spans="4:20" ht="14">
      <c r="D696" s="32"/>
      <c r="E696" s="32"/>
      <c r="F696" s="32"/>
      <c r="H696" s="32"/>
      <c r="I696" s="32"/>
      <c r="J696" s="32"/>
      <c r="O696" s="20" t="str">
        <f t="array" ref="O696">IF(ISBLANK(B696),"",INDEX(adapt!E$2:E$1000,MATCH(A696,IF(adapt!J$2:J$1000="yes",adapt!A$2:A$1000),0)))</f>
        <v/>
      </c>
      <c r="P696" s="20" t="str">
        <f t="array" ref="P696">IF(ISBLANK(B696),"",INDEX(adapt!F$2:F$1000,MATCH(A696,IF(adapt!J$2:J$1000="yes",adapt!A$2:A$1000),0)))</f>
        <v/>
      </c>
      <c r="Q696" s="30" t="str">
        <f t="shared" si="61"/>
        <v/>
      </c>
      <c r="R696" s="30" t="str">
        <f t="shared" si="62"/>
        <v/>
      </c>
      <c r="S696" s="29" t="str">
        <f t="shared" si="59"/>
        <v/>
      </c>
      <c r="T696" s="29" t="str">
        <f t="shared" si="60"/>
        <v/>
      </c>
    </row>
    <row r="697" spans="4:20" ht="14">
      <c r="D697" s="32"/>
      <c r="E697" s="32"/>
      <c r="F697" s="32"/>
      <c r="H697" s="32"/>
      <c r="I697" s="32"/>
      <c r="J697" s="32"/>
      <c r="O697" s="20" t="str">
        <f t="array" ref="O697">IF(ISBLANK(B697),"",INDEX(adapt!E$2:E$1000,MATCH(A697,IF(adapt!J$2:J$1000="yes",adapt!A$2:A$1000),0)))</f>
        <v/>
      </c>
      <c r="P697" s="20" t="str">
        <f t="array" ref="P697">IF(ISBLANK(B697),"",INDEX(adapt!F$2:F$1000,MATCH(A697,IF(adapt!J$2:J$1000="yes",adapt!A$2:A$1000),0)))</f>
        <v/>
      </c>
      <c r="Q697" s="30" t="str">
        <f t="shared" si="61"/>
        <v/>
      </c>
      <c r="R697" s="30" t="str">
        <f t="shared" si="62"/>
        <v/>
      </c>
      <c r="S697" s="29" t="str">
        <f t="shared" si="59"/>
        <v/>
      </c>
      <c r="T697" s="29" t="str">
        <f t="shared" si="60"/>
        <v/>
      </c>
    </row>
    <row r="698" spans="4:20" ht="14">
      <c r="D698" s="32"/>
      <c r="E698" s="32"/>
      <c r="F698" s="32"/>
      <c r="H698" s="32"/>
      <c r="I698" s="32"/>
      <c r="J698" s="32"/>
      <c r="O698" s="20" t="str">
        <f t="array" ref="O698">IF(ISBLANK(B698),"",INDEX(adapt!E$2:E$1000,MATCH(A698,IF(adapt!J$2:J$1000="yes",adapt!A$2:A$1000),0)))</f>
        <v/>
      </c>
      <c r="P698" s="20" t="str">
        <f t="array" ref="P698">IF(ISBLANK(B698),"",INDEX(adapt!F$2:F$1000,MATCH(A698,IF(adapt!J$2:J$1000="yes",adapt!A$2:A$1000),0)))</f>
        <v/>
      </c>
      <c r="Q698" s="30" t="str">
        <f t="shared" si="61"/>
        <v/>
      </c>
      <c r="R698" s="30" t="str">
        <f t="shared" si="62"/>
        <v/>
      </c>
      <c r="S698" s="29" t="str">
        <f t="shared" si="59"/>
        <v/>
      </c>
      <c r="T698" s="29" t="str">
        <f t="shared" si="60"/>
        <v/>
      </c>
    </row>
    <row r="699" spans="4:20" ht="14">
      <c r="D699" s="32"/>
      <c r="E699" s="32"/>
      <c r="F699" s="32"/>
      <c r="H699" s="32"/>
      <c r="I699" s="32"/>
      <c r="J699" s="32"/>
      <c r="O699" s="20" t="str">
        <f t="array" ref="O699">IF(ISBLANK(B699),"",INDEX(adapt!E$2:E$1000,MATCH(A699,IF(adapt!J$2:J$1000="yes",adapt!A$2:A$1000),0)))</f>
        <v/>
      </c>
      <c r="P699" s="20" t="str">
        <f t="array" ref="P699">IF(ISBLANK(B699),"",INDEX(adapt!F$2:F$1000,MATCH(A699,IF(adapt!J$2:J$1000="yes",adapt!A$2:A$1000),0)))</f>
        <v/>
      </c>
      <c r="Q699" s="30" t="str">
        <f t="shared" si="61"/>
        <v/>
      </c>
      <c r="R699" s="30" t="str">
        <f t="shared" si="62"/>
        <v/>
      </c>
      <c r="S699" s="29" t="str">
        <f t="shared" si="59"/>
        <v/>
      </c>
      <c r="T699" s="29" t="str">
        <f t="shared" si="60"/>
        <v/>
      </c>
    </row>
    <row r="700" spans="4:20" ht="14">
      <c r="D700" s="32"/>
      <c r="E700" s="32"/>
      <c r="F700" s="32"/>
      <c r="H700" s="32"/>
      <c r="I700" s="32"/>
      <c r="J700" s="32"/>
      <c r="O700" s="20" t="str">
        <f t="array" ref="O700">IF(ISBLANK(B700),"",INDEX(adapt!E$2:E$1000,MATCH(A700,IF(adapt!J$2:J$1000="yes",adapt!A$2:A$1000),0)))</f>
        <v/>
      </c>
      <c r="P700" s="20" t="str">
        <f t="array" ref="P700">IF(ISBLANK(B700),"",INDEX(adapt!F$2:F$1000,MATCH(A700,IF(adapt!J$2:J$1000="yes",adapt!A$2:A$1000),0)))</f>
        <v/>
      </c>
      <c r="Q700" s="30" t="str">
        <f t="shared" si="61"/>
        <v/>
      </c>
      <c r="R700" s="30" t="str">
        <f t="shared" si="62"/>
        <v/>
      </c>
      <c r="S700" s="29" t="str">
        <f t="shared" si="59"/>
        <v/>
      </c>
      <c r="T700" s="29" t="str">
        <f t="shared" si="60"/>
        <v/>
      </c>
    </row>
    <row r="701" spans="4:20" ht="14">
      <c r="D701" s="32"/>
      <c r="E701" s="32"/>
      <c r="F701" s="32"/>
      <c r="H701" s="32"/>
      <c r="I701" s="32"/>
      <c r="J701" s="32"/>
      <c r="O701" s="20" t="str">
        <f t="array" ref="O701">IF(ISBLANK(B701),"",INDEX(adapt!E$2:E$1000,MATCH(A701,IF(adapt!J$2:J$1000="yes",adapt!A$2:A$1000),0)))</f>
        <v/>
      </c>
      <c r="P701" s="20" t="str">
        <f t="array" ref="P701">IF(ISBLANK(B701),"",INDEX(adapt!F$2:F$1000,MATCH(A701,IF(adapt!J$2:J$1000="yes",adapt!A$2:A$1000),0)))</f>
        <v/>
      </c>
      <c r="Q701" s="30" t="str">
        <f t="shared" si="61"/>
        <v/>
      </c>
      <c r="R701" s="30" t="str">
        <f t="shared" si="62"/>
        <v/>
      </c>
      <c r="S701" s="29" t="str">
        <f t="shared" si="59"/>
        <v/>
      </c>
      <c r="T701" s="29" t="str">
        <f t="shared" si="60"/>
        <v/>
      </c>
    </row>
    <row r="702" spans="4:20" ht="14">
      <c r="D702" s="32"/>
      <c r="E702" s="32"/>
      <c r="F702" s="32"/>
      <c r="H702" s="32"/>
      <c r="I702" s="32"/>
      <c r="J702" s="32"/>
      <c r="O702" s="20" t="str">
        <f t="array" ref="O702">IF(ISBLANK(B702),"",INDEX(adapt!E$2:E$1000,MATCH(A702,IF(adapt!J$2:J$1000="yes",adapt!A$2:A$1000),0)))</f>
        <v/>
      </c>
      <c r="P702" s="20" t="str">
        <f t="array" ref="P702">IF(ISBLANK(B702),"",INDEX(adapt!F$2:F$1000,MATCH(A702,IF(adapt!J$2:J$1000="yes",adapt!A$2:A$1000),0)))</f>
        <v/>
      </c>
      <c r="Q702" s="30" t="str">
        <f t="shared" si="61"/>
        <v/>
      </c>
      <c r="R702" s="30" t="str">
        <f t="shared" si="62"/>
        <v/>
      </c>
      <c r="S702" s="29" t="str">
        <f t="shared" si="59"/>
        <v/>
      </c>
      <c r="T702" s="29" t="str">
        <f t="shared" si="60"/>
        <v/>
      </c>
    </row>
    <row r="703" spans="4:20" ht="14">
      <c r="D703" s="32"/>
      <c r="E703" s="32"/>
      <c r="F703" s="32"/>
      <c r="H703" s="32"/>
      <c r="I703" s="32"/>
      <c r="J703" s="32"/>
      <c r="O703" s="20" t="str">
        <f t="array" ref="O703">IF(ISBLANK(B703),"",INDEX(adapt!E$2:E$1000,MATCH(A703,IF(adapt!J$2:J$1000="yes",adapt!A$2:A$1000),0)))</f>
        <v/>
      </c>
      <c r="P703" s="20" t="str">
        <f t="array" ref="P703">IF(ISBLANK(B703),"",INDEX(adapt!F$2:F$1000,MATCH(A703,IF(adapt!J$2:J$1000="yes",adapt!A$2:A$1000),0)))</f>
        <v/>
      </c>
      <c r="Q703" s="30" t="str">
        <f t="shared" si="61"/>
        <v/>
      </c>
      <c r="R703" s="30" t="str">
        <f t="shared" si="62"/>
        <v/>
      </c>
      <c r="S703" s="29" t="str">
        <f t="shared" si="59"/>
        <v/>
      </c>
      <c r="T703" s="29" t="str">
        <f t="shared" si="60"/>
        <v/>
      </c>
    </row>
    <row r="704" spans="4:20" ht="14">
      <c r="D704" s="32"/>
      <c r="E704" s="32"/>
      <c r="F704" s="32"/>
      <c r="H704" s="32"/>
      <c r="I704" s="32"/>
      <c r="J704" s="32"/>
      <c r="O704" s="20" t="str">
        <f t="array" ref="O704">IF(ISBLANK(B704),"",INDEX(adapt!E$2:E$1000,MATCH(A704,IF(adapt!J$2:J$1000="yes",adapt!A$2:A$1000),0)))</f>
        <v/>
      </c>
      <c r="P704" s="20" t="str">
        <f t="array" ref="P704">IF(ISBLANK(B704),"",INDEX(adapt!F$2:F$1000,MATCH(A704,IF(adapt!J$2:J$1000="yes",adapt!A$2:A$1000),0)))</f>
        <v/>
      </c>
      <c r="Q704" s="30" t="str">
        <f t="shared" si="61"/>
        <v/>
      </c>
      <c r="R704" s="30" t="str">
        <f t="shared" si="62"/>
        <v/>
      </c>
      <c r="S704" s="29" t="str">
        <f t="shared" si="59"/>
        <v/>
      </c>
      <c r="T704" s="29" t="str">
        <f t="shared" si="60"/>
        <v/>
      </c>
    </row>
    <row r="705" spans="4:20" ht="14">
      <c r="D705" s="32"/>
      <c r="E705" s="32"/>
      <c r="F705" s="32"/>
      <c r="H705" s="32"/>
      <c r="I705" s="32"/>
      <c r="J705" s="32"/>
      <c r="O705" s="20" t="str">
        <f t="array" ref="O705">IF(ISBLANK(B705),"",INDEX(adapt!E$2:E$1000,MATCH(A705,IF(adapt!J$2:J$1000="yes",adapt!A$2:A$1000),0)))</f>
        <v/>
      </c>
      <c r="P705" s="20" t="str">
        <f t="array" ref="P705">IF(ISBLANK(B705),"",INDEX(adapt!F$2:F$1000,MATCH(A705,IF(adapt!J$2:J$1000="yes",adapt!A$2:A$1000),0)))</f>
        <v/>
      </c>
      <c r="Q705" s="30" t="str">
        <f t="shared" si="61"/>
        <v/>
      </c>
      <c r="R705" s="30" t="str">
        <f t="shared" si="62"/>
        <v/>
      </c>
      <c r="S705" s="29" t="str">
        <f t="shared" si="59"/>
        <v/>
      </c>
      <c r="T705" s="29" t="str">
        <f t="shared" si="60"/>
        <v/>
      </c>
    </row>
    <row r="706" spans="4:20" ht="14">
      <c r="D706" s="32"/>
      <c r="E706" s="32"/>
      <c r="F706" s="32"/>
      <c r="H706" s="32"/>
      <c r="I706" s="32"/>
      <c r="J706" s="32"/>
      <c r="O706" s="20" t="str">
        <f t="array" ref="O706">IF(ISBLANK(B706),"",INDEX(adapt!E$2:E$1000,MATCH(A706,IF(adapt!J$2:J$1000="yes",adapt!A$2:A$1000),0)))</f>
        <v/>
      </c>
      <c r="P706" s="20" t="str">
        <f t="array" ref="P706">IF(ISBLANK(B706),"",INDEX(adapt!F$2:F$1000,MATCH(A706,IF(adapt!J$2:J$1000="yes",adapt!A$2:A$1000),0)))</f>
        <v/>
      </c>
      <c r="Q706" s="30" t="str">
        <f t="shared" si="61"/>
        <v/>
      </c>
      <c r="R706" s="30" t="str">
        <f t="shared" si="62"/>
        <v/>
      </c>
      <c r="S706" s="29" t="str">
        <f t="shared" ref="S706:S769" si="63">IF(Q706="no",B706,O706)</f>
        <v/>
      </c>
      <c r="T706" s="29" t="str">
        <f t="shared" ref="T706:T769" si="64">IF(R706="no",C706,P706)</f>
        <v/>
      </c>
    </row>
    <row r="707" spans="4:20" ht="14">
      <c r="D707" s="32"/>
      <c r="E707" s="32"/>
      <c r="F707" s="32"/>
      <c r="H707" s="32"/>
      <c r="I707" s="32"/>
      <c r="J707" s="32"/>
      <c r="O707" s="20" t="str">
        <f t="array" ref="O707">IF(ISBLANK(B707),"",INDEX(adapt!E$2:E$1000,MATCH(A707,IF(adapt!J$2:J$1000="yes",adapt!A$2:A$1000),0)))</f>
        <v/>
      </c>
      <c r="P707" s="20" t="str">
        <f t="array" ref="P707">IF(ISBLANK(B707),"",INDEX(adapt!F$2:F$1000,MATCH(A707,IF(adapt!J$2:J$1000="yes",adapt!A$2:A$1000),0)))</f>
        <v/>
      </c>
      <c r="Q707" s="30" t="str">
        <f t="shared" ref="Q707:Q770" si="65">IF($A707="","",IF(ISNA(O707),"no",IF(OR(O707=0,O707=""),"no","yes")))</f>
        <v/>
      </c>
      <c r="R707" s="30" t="str">
        <f t="shared" ref="R707:R770" si="66">IF($A707="","",IF(ISNA(P707),"no",IF(P707=0,"no","yes")))</f>
        <v/>
      </c>
      <c r="S707" s="29" t="str">
        <f t="shared" si="63"/>
        <v/>
      </c>
      <c r="T707" s="29" t="str">
        <f t="shared" si="64"/>
        <v/>
      </c>
    </row>
    <row r="708" spans="4:20" ht="14">
      <c r="D708" s="32"/>
      <c r="E708" s="32"/>
      <c r="F708" s="32"/>
      <c r="H708" s="32"/>
      <c r="I708" s="32"/>
      <c r="J708" s="32"/>
      <c r="O708" s="20" t="str">
        <f t="array" ref="O708">IF(ISBLANK(B708),"",INDEX(adapt!E$2:E$1000,MATCH(A708,IF(adapt!J$2:J$1000="yes",adapt!A$2:A$1000),0)))</f>
        <v/>
      </c>
      <c r="P708" s="20" t="str">
        <f t="array" ref="P708">IF(ISBLANK(B708),"",INDEX(adapt!F$2:F$1000,MATCH(A708,IF(adapt!J$2:J$1000="yes",adapt!A$2:A$1000),0)))</f>
        <v/>
      </c>
      <c r="Q708" s="30" t="str">
        <f t="shared" si="65"/>
        <v/>
      </c>
      <c r="R708" s="30" t="str">
        <f t="shared" si="66"/>
        <v/>
      </c>
      <c r="S708" s="29" t="str">
        <f t="shared" si="63"/>
        <v/>
      </c>
      <c r="T708" s="29" t="str">
        <f t="shared" si="64"/>
        <v/>
      </c>
    </row>
    <row r="709" spans="4:20" ht="14">
      <c r="D709" s="32"/>
      <c r="E709" s="32"/>
      <c r="F709" s="32"/>
      <c r="H709" s="32"/>
      <c r="I709" s="32"/>
      <c r="J709" s="32"/>
      <c r="O709" s="20" t="str">
        <f t="array" ref="O709">IF(ISBLANK(B709),"",INDEX(adapt!E$2:E$1000,MATCH(A709,IF(adapt!J$2:J$1000="yes",adapt!A$2:A$1000),0)))</f>
        <v/>
      </c>
      <c r="P709" s="20" t="str">
        <f t="array" ref="P709">IF(ISBLANK(B709),"",INDEX(adapt!F$2:F$1000,MATCH(A709,IF(adapt!J$2:J$1000="yes",adapt!A$2:A$1000),0)))</f>
        <v/>
      </c>
      <c r="Q709" s="30" t="str">
        <f t="shared" si="65"/>
        <v/>
      </c>
      <c r="R709" s="30" t="str">
        <f t="shared" si="66"/>
        <v/>
      </c>
      <c r="S709" s="29" t="str">
        <f t="shared" si="63"/>
        <v/>
      </c>
      <c r="T709" s="29" t="str">
        <f t="shared" si="64"/>
        <v/>
      </c>
    </row>
    <row r="710" spans="4:20" ht="14">
      <c r="D710" s="32"/>
      <c r="E710" s="32"/>
      <c r="F710" s="32"/>
      <c r="H710" s="32"/>
      <c r="I710" s="32"/>
      <c r="J710" s="32"/>
      <c r="O710" s="20" t="str">
        <f t="array" ref="O710">IF(ISBLANK(B710),"",INDEX(adapt!E$2:E$1000,MATCH(A710,IF(adapt!J$2:J$1000="yes",adapt!A$2:A$1000),0)))</f>
        <v/>
      </c>
      <c r="P710" s="20" t="str">
        <f t="array" ref="P710">IF(ISBLANK(B710),"",INDEX(adapt!F$2:F$1000,MATCH(A710,IF(adapt!J$2:J$1000="yes",adapt!A$2:A$1000),0)))</f>
        <v/>
      </c>
      <c r="Q710" s="30" t="str">
        <f t="shared" si="65"/>
        <v/>
      </c>
      <c r="R710" s="30" t="str">
        <f t="shared" si="66"/>
        <v/>
      </c>
      <c r="S710" s="29" t="str">
        <f t="shared" si="63"/>
        <v/>
      </c>
      <c r="T710" s="29" t="str">
        <f t="shared" si="64"/>
        <v/>
      </c>
    </row>
    <row r="711" spans="4:20" ht="14">
      <c r="D711" s="32"/>
      <c r="E711" s="32"/>
      <c r="F711" s="32"/>
      <c r="H711" s="32"/>
      <c r="I711" s="32"/>
      <c r="J711" s="32"/>
      <c r="O711" s="20" t="str">
        <f t="array" ref="O711">IF(ISBLANK(B711),"",INDEX(adapt!E$2:E$1000,MATCH(A711,IF(adapt!J$2:J$1000="yes",adapt!A$2:A$1000),0)))</f>
        <v/>
      </c>
      <c r="P711" s="20" t="str">
        <f t="array" ref="P711">IF(ISBLANK(B711),"",INDEX(adapt!F$2:F$1000,MATCH(A711,IF(adapt!J$2:J$1000="yes",adapt!A$2:A$1000),0)))</f>
        <v/>
      </c>
      <c r="Q711" s="30" t="str">
        <f t="shared" si="65"/>
        <v/>
      </c>
      <c r="R711" s="30" t="str">
        <f t="shared" si="66"/>
        <v/>
      </c>
      <c r="S711" s="29" t="str">
        <f t="shared" si="63"/>
        <v/>
      </c>
      <c r="T711" s="29" t="str">
        <f t="shared" si="64"/>
        <v/>
      </c>
    </row>
    <row r="712" spans="4:20" ht="14">
      <c r="D712" s="32"/>
      <c r="E712" s="32"/>
      <c r="F712" s="32"/>
      <c r="H712" s="32"/>
      <c r="I712" s="32"/>
      <c r="J712" s="32"/>
      <c r="O712" s="20" t="str">
        <f t="array" ref="O712">IF(ISBLANK(B712),"",INDEX(adapt!E$2:E$1000,MATCH(A712,IF(adapt!J$2:J$1000="yes",adapt!A$2:A$1000),0)))</f>
        <v/>
      </c>
      <c r="P712" s="20" t="str">
        <f t="array" ref="P712">IF(ISBLANK(B712),"",INDEX(adapt!F$2:F$1000,MATCH(A712,IF(adapt!J$2:J$1000="yes",adapt!A$2:A$1000),0)))</f>
        <v/>
      </c>
      <c r="Q712" s="30" t="str">
        <f t="shared" si="65"/>
        <v/>
      </c>
      <c r="R712" s="30" t="str">
        <f t="shared" si="66"/>
        <v/>
      </c>
      <c r="S712" s="29" t="str">
        <f t="shared" si="63"/>
        <v/>
      </c>
      <c r="T712" s="29" t="str">
        <f t="shared" si="64"/>
        <v/>
      </c>
    </row>
    <row r="713" spans="4:20" ht="14">
      <c r="D713" s="32"/>
      <c r="E713" s="32"/>
      <c r="F713" s="32"/>
      <c r="H713" s="32"/>
      <c r="I713" s="32"/>
      <c r="J713" s="32"/>
      <c r="O713" s="20" t="str">
        <f t="array" ref="O713">IF(ISBLANK(B713),"",INDEX(adapt!E$2:E$1000,MATCH(A713,IF(adapt!J$2:J$1000="yes",adapt!A$2:A$1000),0)))</f>
        <v/>
      </c>
      <c r="P713" s="20" t="str">
        <f t="array" ref="P713">IF(ISBLANK(B713),"",INDEX(adapt!F$2:F$1000,MATCH(A713,IF(adapt!J$2:J$1000="yes",adapt!A$2:A$1000),0)))</f>
        <v/>
      </c>
      <c r="Q713" s="30" t="str">
        <f t="shared" si="65"/>
        <v/>
      </c>
      <c r="R713" s="30" t="str">
        <f t="shared" si="66"/>
        <v/>
      </c>
      <c r="S713" s="29" t="str">
        <f t="shared" si="63"/>
        <v/>
      </c>
      <c r="T713" s="29" t="str">
        <f t="shared" si="64"/>
        <v/>
      </c>
    </row>
    <row r="714" spans="4:20" ht="14">
      <c r="D714" s="32"/>
      <c r="E714" s="32"/>
      <c r="F714" s="32"/>
      <c r="H714" s="32"/>
      <c r="I714" s="32"/>
      <c r="J714" s="32"/>
      <c r="O714" s="20" t="str">
        <f t="array" ref="O714">IF(ISBLANK(B714),"",INDEX(adapt!E$2:E$1000,MATCH(A714,IF(adapt!J$2:J$1000="yes",adapt!A$2:A$1000),0)))</f>
        <v/>
      </c>
      <c r="P714" s="20" t="str">
        <f t="array" ref="P714">IF(ISBLANK(B714),"",INDEX(adapt!F$2:F$1000,MATCH(A714,IF(adapt!J$2:J$1000="yes",adapt!A$2:A$1000),0)))</f>
        <v/>
      </c>
      <c r="Q714" s="30" t="str">
        <f t="shared" si="65"/>
        <v/>
      </c>
      <c r="R714" s="30" t="str">
        <f t="shared" si="66"/>
        <v/>
      </c>
      <c r="S714" s="29" t="str">
        <f t="shared" si="63"/>
        <v/>
      </c>
      <c r="T714" s="29" t="str">
        <f t="shared" si="64"/>
        <v/>
      </c>
    </row>
    <row r="715" spans="4:20" ht="14">
      <c r="D715" s="32"/>
      <c r="E715" s="32"/>
      <c r="F715" s="32"/>
      <c r="H715" s="32"/>
      <c r="I715" s="32"/>
      <c r="J715" s="32"/>
      <c r="O715" s="20" t="str">
        <f t="array" ref="O715">IF(ISBLANK(B715),"",INDEX(adapt!E$2:E$1000,MATCH(A715,IF(adapt!J$2:J$1000="yes",adapt!A$2:A$1000),0)))</f>
        <v/>
      </c>
      <c r="P715" s="20" t="str">
        <f t="array" ref="P715">IF(ISBLANK(B715),"",INDEX(adapt!F$2:F$1000,MATCH(A715,IF(adapt!J$2:J$1000="yes",adapt!A$2:A$1000),0)))</f>
        <v/>
      </c>
      <c r="Q715" s="30" t="str">
        <f t="shared" si="65"/>
        <v/>
      </c>
      <c r="R715" s="30" t="str">
        <f t="shared" si="66"/>
        <v/>
      </c>
      <c r="S715" s="29" t="str">
        <f t="shared" si="63"/>
        <v/>
      </c>
      <c r="T715" s="29" t="str">
        <f t="shared" si="64"/>
        <v/>
      </c>
    </row>
    <row r="716" spans="4:20" ht="14">
      <c r="D716" s="32"/>
      <c r="E716" s="32"/>
      <c r="F716" s="32"/>
      <c r="H716" s="32"/>
      <c r="I716" s="32"/>
      <c r="J716" s="32"/>
      <c r="O716" s="20" t="str">
        <f t="array" ref="O716">IF(ISBLANK(B716),"",INDEX(adapt!E$2:E$1000,MATCH(A716,IF(adapt!J$2:J$1000="yes",adapt!A$2:A$1000),0)))</f>
        <v/>
      </c>
      <c r="P716" s="20" t="str">
        <f t="array" ref="P716">IF(ISBLANK(B716),"",INDEX(adapt!F$2:F$1000,MATCH(A716,IF(adapt!J$2:J$1000="yes",adapt!A$2:A$1000),0)))</f>
        <v/>
      </c>
      <c r="Q716" s="30" t="str">
        <f t="shared" si="65"/>
        <v/>
      </c>
      <c r="R716" s="30" t="str">
        <f t="shared" si="66"/>
        <v/>
      </c>
      <c r="S716" s="29" t="str">
        <f t="shared" si="63"/>
        <v/>
      </c>
      <c r="T716" s="29" t="str">
        <f t="shared" si="64"/>
        <v/>
      </c>
    </row>
    <row r="717" spans="4:20" ht="14">
      <c r="D717" s="32"/>
      <c r="E717" s="32"/>
      <c r="F717" s="32"/>
      <c r="H717" s="32"/>
      <c r="I717" s="32"/>
      <c r="J717" s="32"/>
      <c r="O717" s="20" t="str">
        <f t="array" ref="O717">IF(ISBLANK(B717),"",INDEX(adapt!E$2:E$1000,MATCH(A717,IF(adapt!J$2:J$1000="yes",adapt!A$2:A$1000),0)))</f>
        <v/>
      </c>
      <c r="P717" s="20" t="str">
        <f t="array" ref="P717">IF(ISBLANK(B717),"",INDEX(adapt!F$2:F$1000,MATCH(A717,IF(adapt!J$2:J$1000="yes",adapt!A$2:A$1000),0)))</f>
        <v/>
      </c>
      <c r="Q717" s="30" t="str">
        <f t="shared" si="65"/>
        <v/>
      </c>
      <c r="R717" s="30" t="str">
        <f t="shared" si="66"/>
        <v/>
      </c>
      <c r="S717" s="29" t="str">
        <f t="shared" si="63"/>
        <v/>
      </c>
      <c r="T717" s="29" t="str">
        <f t="shared" si="64"/>
        <v/>
      </c>
    </row>
    <row r="718" spans="4:20" ht="14">
      <c r="D718" s="32"/>
      <c r="E718" s="32"/>
      <c r="F718" s="32"/>
      <c r="H718" s="32"/>
      <c r="I718" s="32"/>
      <c r="J718" s="32"/>
      <c r="O718" s="20" t="str">
        <f t="array" ref="O718">IF(ISBLANK(B718),"",INDEX(adapt!E$2:E$1000,MATCH(A718,IF(adapt!J$2:J$1000="yes",adapt!A$2:A$1000),0)))</f>
        <v/>
      </c>
      <c r="P718" s="20" t="str">
        <f t="array" ref="P718">IF(ISBLANK(B718),"",INDEX(adapt!F$2:F$1000,MATCH(A718,IF(adapt!J$2:J$1000="yes",adapt!A$2:A$1000),0)))</f>
        <v/>
      </c>
      <c r="Q718" s="30" t="str">
        <f t="shared" si="65"/>
        <v/>
      </c>
      <c r="R718" s="30" t="str">
        <f t="shared" si="66"/>
        <v/>
      </c>
      <c r="S718" s="29" t="str">
        <f t="shared" si="63"/>
        <v/>
      </c>
      <c r="T718" s="29" t="str">
        <f t="shared" si="64"/>
        <v/>
      </c>
    </row>
    <row r="719" spans="4:20" ht="14">
      <c r="D719" s="32"/>
      <c r="E719" s="32"/>
      <c r="F719" s="32"/>
      <c r="H719" s="32"/>
      <c r="I719" s="32"/>
      <c r="J719" s="32"/>
      <c r="O719" s="20" t="str">
        <f t="array" ref="O719">IF(ISBLANK(B719),"",INDEX(adapt!E$2:E$1000,MATCH(A719,IF(adapt!J$2:J$1000="yes",adapt!A$2:A$1000),0)))</f>
        <v/>
      </c>
      <c r="P719" s="20" t="str">
        <f t="array" ref="P719">IF(ISBLANK(B719),"",INDEX(adapt!F$2:F$1000,MATCH(A719,IF(adapt!J$2:J$1000="yes",adapt!A$2:A$1000),0)))</f>
        <v/>
      </c>
      <c r="Q719" s="30" t="str">
        <f t="shared" si="65"/>
        <v/>
      </c>
      <c r="R719" s="30" t="str">
        <f t="shared" si="66"/>
        <v/>
      </c>
      <c r="S719" s="29" t="str">
        <f t="shared" si="63"/>
        <v/>
      </c>
      <c r="T719" s="29" t="str">
        <f t="shared" si="64"/>
        <v/>
      </c>
    </row>
    <row r="720" spans="4:20" ht="14">
      <c r="D720" s="32"/>
      <c r="E720" s="32"/>
      <c r="F720" s="32"/>
      <c r="H720" s="32"/>
      <c r="I720" s="32"/>
      <c r="J720" s="32"/>
      <c r="O720" s="20" t="str">
        <f t="array" ref="O720">IF(ISBLANK(B720),"",INDEX(adapt!E$2:E$1000,MATCH(A720,IF(adapt!J$2:J$1000="yes",adapt!A$2:A$1000),0)))</f>
        <v/>
      </c>
      <c r="P720" s="20" t="str">
        <f t="array" ref="P720">IF(ISBLANK(B720),"",INDEX(adapt!F$2:F$1000,MATCH(A720,IF(adapt!J$2:J$1000="yes",adapt!A$2:A$1000),0)))</f>
        <v/>
      </c>
      <c r="Q720" s="30" t="str">
        <f t="shared" si="65"/>
        <v/>
      </c>
      <c r="R720" s="30" t="str">
        <f t="shared" si="66"/>
        <v/>
      </c>
      <c r="S720" s="29" t="str">
        <f t="shared" si="63"/>
        <v/>
      </c>
      <c r="T720" s="29" t="str">
        <f t="shared" si="64"/>
        <v/>
      </c>
    </row>
    <row r="721" spans="4:20" ht="14">
      <c r="D721" s="32"/>
      <c r="E721" s="32"/>
      <c r="F721" s="32"/>
      <c r="H721" s="32"/>
      <c r="I721" s="32"/>
      <c r="J721" s="32"/>
      <c r="O721" s="20" t="str">
        <f t="array" ref="O721">IF(ISBLANK(B721),"",INDEX(adapt!E$2:E$1000,MATCH(A721,IF(adapt!J$2:J$1000="yes",adapt!A$2:A$1000),0)))</f>
        <v/>
      </c>
      <c r="P721" s="20" t="str">
        <f t="array" ref="P721">IF(ISBLANK(B721),"",INDEX(adapt!F$2:F$1000,MATCH(A721,IF(adapt!J$2:J$1000="yes",adapt!A$2:A$1000),0)))</f>
        <v/>
      </c>
      <c r="Q721" s="30" t="str">
        <f t="shared" si="65"/>
        <v/>
      </c>
      <c r="R721" s="30" t="str">
        <f t="shared" si="66"/>
        <v/>
      </c>
      <c r="S721" s="29" t="str">
        <f t="shared" si="63"/>
        <v/>
      </c>
      <c r="T721" s="29" t="str">
        <f t="shared" si="64"/>
        <v/>
      </c>
    </row>
    <row r="722" spans="4:20" ht="14">
      <c r="D722" s="32"/>
      <c r="E722" s="32"/>
      <c r="F722" s="32"/>
      <c r="H722" s="32"/>
      <c r="I722" s="32"/>
      <c r="J722" s="32"/>
      <c r="O722" s="20" t="str">
        <f t="array" ref="O722">IF(ISBLANK(B722),"",INDEX(adapt!E$2:E$1000,MATCH(A722,IF(adapt!J$2:J$1000="yes",adapt!A$2:A$1000),0)))</f>
        <v/>
      </c>
      <c r="P722" s="20" t="str">
        <f t="array" ref="P722">IF(ISBLANK(B722),"",INDEX(adapt!F$2:F$1000,MATCH(A722,IF(adapt!J$2:J$1000="yes",adapt!A$2:A$1000),0)))</f>
        <v/>
      </c>
      <c r="Q722" s="30" t="str">
        <f t="shared" si="65"/>
        <v/>
      </c>
      <c r="R722" s="30" t="str">
        <f t="shared" si="66"/>
        <v/>
      </c>
      <c r="S722" s="29" t="str">
        <f t="shared" si="63"/>
        <v/>
      </c>
      <c r="T722" s="29" t="str">
        <f t="shared" si="64"/>
        <v/>
      </c>
    </row>
    <row r="723" spans="4:20" ht="14">
      <c r="D723" s="32"/>
      <c r="E723" s="32"/>
      <c r="F723" s="32"/>
      <c r="H723" s="32"/>
      <c r="I723" s="32"/>
      <c r="J723" s="32"/>
      <c r="O723" s="20" t="str">
        <f t="array" ref="O723">IF(ISBLANK(B723),"",INDEX(adapt!E$2:E$1000,MATCH(A723,IF(adapt!J$2:J$1000="yes",adapt!A$2:A$1000),0)))</f>
        <v/>
      </c>
      <c r="P723" s="20" t="str">
        <f t="array" ref="P723">IF(ISBLANK(B723),"",INDEX(adapt!F$2:F$1000,MATCH(A723,IF(adapt!J$2:J$1000="yes",adapt!A$2:A$1000),0)))</f>
        <v/>
      </c>
      <c r="Q723" s="30" t="str">
        <f t="shared" si="65"/>
        <v/>
      </c>
      <c r="R723" s="30" t="str">
        <f t="shared" si="66"/>
        <v/>
      </c>
      <c r="S723" s="29" t="str">
        <f t="shared" si="63"/>
        <v/>
      </c>
      <c r="T723" s="29" t="str">
        <f t="shared" si="64"/>
        <v/>
      </c>
    </row>
    <row r="724" spans="4:20" ht="14">
      <c r="D724" s="32"/>
      <c r="E724" s="32"/>
      <c r="F724" s="32"/>
      <c r="H724" s="32"/>
      <c r="I724" s="32"/>
      <c r="J724" s="32"/>
      <c r="O724" s="20" t="str">
        <f t="array" ref="O724">IF(ISBLANK(B724),"",INDEX(adapt!E$2:E$1000,MATCH(A724,IF(adapt!J$2:J$1000="yes",adapt!A$2:A$1000),0)))</f>
        <v/>
      </c>
      <c r="P724" s="20" t="str">
        <f t="array" ref="P724">IF(ISBLANK(B724),"",INDEX(adapt!F$2:F$1000,MATCH(A724,IF(adapt!J$2:J$1000="yes",adapt!A$2:A$1000),0)))</f>
        <v/>
      </c>
      <c r="Q724" s="30" t="str">
        <f t="shared" si="65"/>
        <v/>
      </c>
      <c r="R724" s="30" t="str">
        <f t="shared" si="66"/>
        <v/>
      </c>
      <c r="S724" s="29" t="str">
        <f t="shared" si="63"/>
        <v/>
      </c>
      <c r="T724" s="29" t="str">
        <f t="shared" si="64"/>
        <v/>
      </c>
    </row>
    <row r="725" spans="4:20" ht="14">
      <c r="D725" s="32"/>
      <c r="E725" s="32"/>
      <c r="F725" s="32"/>
      <c r="H725" s="32"/>
      <c r="I725" s="32"/>
      <c r="J725" s="32"/>
      <c r="O725" s="20" t="str">
        <f t="array" ref="O725">IF(ISBLANK(B725),"",INDEX(adapt!E$2:E$1000,MATCH(A725,IF(adapt!J$2:J$1000="yes",adapt!A$2:A$1000),0)))</f>
        <v/>
      </c>
      <c r="P725" s="20" t="str">
        <f t="array" ref="P725">IF(ISBLANK(B725),"",INDEX(adapt!F$2:F$1000,MATCH(A725,IF(adapt!J$2:J$1000="yes",adapt!A$2:A$1000),0)))</f>
        <v/>
      </c>
      <c r="Q725" s="30" t="str">
        <f t="shared" si="65"/>
        <v/>
      </c>
      <c r="R725" s="30" t="str">
        <f t="shared" si="66"/>
        <v/>
      </c>
      <c r="S725" s="29" t="str">
        <f t="shared" si="63"/>
        <v/>
      </c>
      <c r="T725" s="29" t="str">
        <f t="shared" si="64"/>
        <v/>
      </c>
    </row>
    <row r="726" spans="4:20" ht="14">
      <c r="D726" s="32"/>
      <c r="E726" s="32"/>
      <c r="F726" s="32"/>
      <c r="H726" s="32"/>
      <c r="I726" s="32"/>
      <c r="J726" s="32"/>
      <c r="O726" s="20" t="str">
        <f t="array" ref="O726">IF(ISBLANK(B726),"",INDEX(adapt!E$2:E$1000,MATCH(A726,IF(adapt!J$2:J$1000="yes",adapt!A$2:A$1000),0)))</f>
        <v/>
      </c>
      <c r="P726" s="20" t="str">
        <f t="array" ref="P726">IF(ISBLANK(B726),"",INDEX(adapt!F$2:F$1000,MATCH(A726,IF(adapt!J$2:J$1000="yes",adapt!A$2:A$1000),0)))</f>
        <v/>
      </c>
      <c r="Q726" s="30" t="str">
        <f t="shared" si="65"/>
        <v/>
      </c>
      <c r="R726" s="30" t="str">
        <f t="shared" si="66"/>
        <v/>
      </c>
      <c r="S726" s="29" t="str">
        <f t="shared" si="63"/>
        <v/>
      </c>
      <c r="T726" s="29" t="str">
        <f t="shared" si="64"/>
        <v/>
      </c>
    </row>
    <row r="727" spans="4:20" ht="14">
      <c r="D727" s="32"/>
      <c r="E727" s="32"/>
      <c r="F727" s="32"/>
      <c r="H727" s="32"/>
      <c r="I727" s="32"/>
      <c r="J727" s="32"/>
      <c r="O727" s="20" t="str">
        <f t="array" ref="O727">IF(ISBLANK(B727),"",INDEX(adapt!E$2:E$1000,MATCH(A727,IF(adapt!J$2:J$1000="yes",adapt!A$2:A$1000),0)))</f>
        <v/>
      </c>
      <c r="P727" s="20" t="str">
        <f t="array" ref="P727">IF(ISBLANK(B727),"",INDEX(adapt!F$2:F$1000,MATCH(A727,IF(adapt!J$2:J$1000="yes",adapt!A$2:A$1000),0)))</f>
        <v/>
      </c>
      <c r="Q727" s="30" t="str">
        <f t="shared" si="65"/>
        <v/>
      </c>
      <c r="R727" s="30" t="str">
        <f t="shared" si="66"/>
        <v/>
      </c>
      <c r="S727" s="29" t="str">
        <f t="shared" si="63"/>
        <v/>
      </c>
      <c r="T727" s="29" t="str">
        <f t="shared" si="64"/>
        <v/>
      </c>
    </row>
    <row r="728" spans="4:20" ht="14">
      <c r="D728" s="32"/>
      <c r="E728" s="32"/>
      <c r="F728" s="32"/>
      <c r="H728" s="32"/>
      <c r="I728" s="32"/>
      <c r="J728" s="32"/>
      <c r="O728" s="20" t="str">
        <f t="array" ref="O728">IF(ISBLANK(B728),"",INDEX(adapt!E$2:E$1000,MATCH(A728,IF(adapt!J$2:J$1000="yes",adapt!A$2:A$1000),0)))</f>
        <v/>
      </c>
      <c r="P728" s="20" t="str">
        <f t="array" ref="P728">IF(ISBLANK(B728),"",INDEX(adapt!F$2:F$1000,MATCH(A728,IF(adapt!J$2:J$1000="yes",adapt!A$2:A$1000),0)))</f>
        <v/>
      </c>
      <c r="Q728" s="30" t="str">
        <f t="shared" si="65"/>
        <v/>
      </c>
      <c r="R728" s="30" t="str">
        <f t="shared" si="66"/>
        <v/>
      </c>
      <c r="S728" s="29" t="str">
        <f t="shared" si="63"/>
        <v/>
      </c>
      <c r="T728" s="29" t="str">
        <f t="shared" si="64"/>
        <v/>
      </c>
    </row>
    <row r="729" spans="4:20" ht="14">
      <c r="D729" s="32"/>
      <c r="E729" s="32"/>
      <c r="F729" s="32"/>
      <c r="H729" s="32"/>
      <c r="I729" s="32"/>
      <c r="J729" s="32"/>
      <c r="O729" s="20" t="str">
        <f t="array" ref="O729">IF(ISBLANK(B729),"",INDEX(adapt!E$2:E$1000,MATCH(A729,IF(adapt!J$2:J$1000="yes",adapt!A$2:A$1000),0)))</f>
        <v/>
      </c>
      <c r="P729" s="20" t="str">
        <f t="array" ref="P729">IF(ISBLANK(B729),"",INDEX(adapt!F$2:F$1000,MATCH(A729,IF(adapt!J$2:J$1000="yes",adapt!A$2:A$1000),0)))</f>
        <v/>
      </c>
      <c r="Q729" s="30" t="str">
        <f t="shared" si="65"/>
        <v/>
      </c>
      <c r="R729" s="30" t="str">
        <f t="shared" si="66"/>
        <v/>
      </c>
      <c r="S729" s="29" t="str">
        <f t="shared" si="63"/>
        <v/>
      </c>
      <c r="T729" s="29" t="str">
        <f t="shared" si="64"/>
        <v/>
      </c>
    </row>
    <row r="730" spans="4:20" ht="14">
      <c r="D730" s="32"/>
      <c r="E730" s="32"/>
      <c r="F730" s="32"/>
      <c r="H730" s="32"/>
      <c r="I730" s="32"/>
      <c r="J730" s="32"/>
      <c r="O730" s="20" t="str">
        <f t="array" ref="O730">IF(ISBLANK(B730),"",INDEX(adapt!E$2:E$1000,MATCH(A730,IF(adapt!J$2:J$1000="yes",adapt!A$2:A$1000),0)))</f>
        <v/>
      </c>
      <c r="P730" s="20" t="str">
        <f t="array" ref="P730">IF(ISBLANK(B730),"",INDEX(adapt!F$2:F$1000,MATCH(A730,IF(adapt!J$2:J$1000="yes",adapt!A$2:A$1000),0)))</f>
        <v/>
      </c>
      <c r="Q730" s="30" t="str">
        <f t="shared" si="65"/>
        <v/>
      </c>
      <c r="R730" s="30" t="str">
        <f t="shared" si="66"/>
        <v/>
      </c>
      <c r="S730" s="29" t="str">
        <f t="shared" si="63"/>
        <v/>
      </c>
      <c r="T730" s="29" t="str">
        <f t="shared" si="64"/>
        <v/>
      </c>
    </row>
    <row r="731" spans="4:20" ht="14">
      <c r="D731" s="32"/>
      <c r="E731" s="32"/>
      <c r="F731" s="32"/>
      <c r="H731" s="32"/>
      <c r="I731" s="32"/>
      <c r="J731" s="32"/>
      <c r="O731" s="20" t="str">
        <f t="array" ref="O731">IF(ISBLANK(B731),"",INDEX(adapt!E$2:E$1000,MATCH(A731,IF(adapt!J$2:J$1000="yes",adapt!A$2:A$1000),0)))</f>
        <v/>
      </c>
      <c r="P731" s="20" t="str">
        <f t="array" ref="P731">IF(ISBLANK(B731),"",INDEX(adapt!F$2:F$1000,MATCH(A731,IF(adapt!J$2:J$1000="yes",adapt!A$2:A$1000),0)))</f>
        <v/>
      </c>
      <c r="Q731" s="30" t="str">
        <f t="shared" si="65"/>
        <v/>
      </c>
      <c r="R731" s="30" t="str">
        <f t="shared" si="66"/>
        <v/>
      </c>
      <c r="S731" s="29" t="str">
        <f t="shared" si="63"/>
        <v/>
      </c>
      <c r="T731" s="29" t="str">
        <f t="shared" si="64"/>
        <v/>
      </c>
    </row>
    <row r="732" spans="4:20" ht="14">
      <c r="D732" s="32"/>
      <c r="E732" s="32"/>
      <c r="F732" s="32"/>
      <c r="H732" s="32"/>
      <c r="I732" s="32"/>
      <c r="J732" s="32"/>
      <c r="O732" s="20" t="str">
        <f t="array" ref="O732">IF(ISBLANK(B732),"",INDEX(adapt!E$2:E$1000,MATCH(A732,IF(adapt!J$2:J$1000="yes",adapt!A$2:A$1000),0)))</f>
        <v/>
      </c>
      <c r="P732" s="20" t="str">
        <f t="array" ref="P732">IF(ISBLANK(B732),"",INDEX(adapt!F$2:F$1000,MATCH(A732,IF(adapt!J$2:J$1000="yes",adapt!A$2:A$1000),0)))</f>
        <v/>
      </c>
      <c r="Q732" s="30" t="str">
        <f t="shared" si="65"/>
        <v/>
      </c>
      <c r="R732" s="30" t="str">
        <f t="shared" si="66"/>
        <v/>
      </c>
      <c r="S732" s="29" t="str">
        <f t="shared" si="63"/>
        <v/>
      </c>
      <c r="T732" s="29" t="str">
        <f t="shared" si="64"/>
        <v/>
      </c>
    </row>
    <row r="733" spans="4:20" ht="14">
      <c r="D733" s="32"/>
      <c r="E733" s="32"/>
      <c r="F733" s="32"/>
      <c r="H733" s="32"/>
      <c r="I733" s="32"/>
      <c r="J733" s="32"/>
      <c r="O733" s="20" t="str">
        <f t="array" ref="O733">IF(ISBLANK(B733),"",INDEX(adapt!E$2:E$1000,MATCH(A733,IF(adapt!J$2:J$1000="yes",adapt!A$2:A$1000),0)))</f>
        <v/>
      </c>
      <c r="P733" s="20" t="str">
        <f t="array" ref="P733">IF(ISBLANK(B733),"",INDEX(adapt!F$2:F$1000,MATCH(A733,IF(adapt!J$2:J$1000="yes",adapt!A$2:A$1000),0)))</f>
        <v/>
      </c>
      <c r="Q733" s="30" t="str">
        <f t="shared" si="65"/>
        <v/>
      </c>
      <c r="R733" s="30" t="str">
        <f t="shared" si="66"/>
        <v/>
      </c>
      <c r="S733" s="29" t="str">
        <f t="shared" si="63"/>
        <v/>
      </c>
      <c r="T733" s="29" t="str">
        <f t="shared" si="64"/>
        <v/>
      </c>
    </row>
    <row r="734" spans="4:20" ht="14">
      <c r="D734" s="32"/>
      <c r="E734" s="32"/>
      <c r="F734" s="32"/>
      <c r="H734" s="32"/>
      <c r="I734" s="32"/>
      <c r="J734" s="32"/>
      <c r="O734" s="20" t="str">
        <f t="array" ref="O734">IF(ISBLANK(B734),"",INDEX(adapt!E$2:E$1000,MATCH(A734,IF(adapt!J$2:J$1000="yes",adapt!A$2:A$1000),0)))</f>
        <v/>
      </c>
      <c r="P734" s="20" t="str">
        <f t="array" ref="P734">IF(ISBLANK(B734),"",INDEX(adapt!F$2:F$1000,MATCH(A734,IF(adapt!J$2:J$1000="yes",adapt!A$2:A$1000),0)))</f>
        <v/>
      </c>
      <c r="Q734" s="30" t="str">
        <f t="shared" si="65"/>
        <v/>
      </c>
      <c r="R734" s="30" t="str">
        <f t="shared" si="66"/>
        <v/>
      </c>
      <c r="S734" s="29" t="str">
        <f t="shared" si="63"/>
        <v/>
      </c>
      <c r="T734" s="29" t="str">
        <f t="shared" si="64"/>
        <v/>
      </c>
    </row>
    <row r="735" spans="4:20" ht="14">
      <c r="D735" s="32"/>
      <c r="E735" s="32"/>
      <c r="F735" s="32"/>
      <c r="H735" s="32"/>
      <c r="I735" s="32"/>
      <c r="J735" s="32"/>
      <c r="O735" s="20" t="str">
        <f t="array" ref="O735">IF(ISBLANK(B735),"",INDEX(adapt!E$2:E$1000,MATCH(A735,IF(adapt!J$2:J$1000="yes",adapt!A$2:A$1000),0)))</f>
        <v/>
      </c>
      <c r="P735" s="20" t="str">
        <f t="array" ref="P735">IF(ISBLANK(B735),"",INDEX(adapt!F$2:F$1000,MATCH(A735,IF(adapt!J$2:J$1000="yes",adapt!A$2:A$1000),0)))</f>
        <v/>
      </c>
      <c r="Q735" s="30" t="str">
        <f t="shared" si="65"/>
        <v/>
      </c>
      <c r="R735" s="30" t="str">
        <f t="shared" si="66"/>
        <v/>
      </c>
      <c r="S735" s="29" t="str">
        <f t="shared" si="63"/>
        <v/>
      </c>
      <c r="T735" s="29" t="str">
        <f t="shared" si="64"/>
        <v/>
      </c>
    </row>
    <row r="736" spans="4:20" ht="14">
      <c r="D736" s="32"/>
      <c r="E736" s="32"/>
      <c r="F736" s="32"/>
      <c r="H736" s="32"/>
      <c r="I736" s="32"/>
      <c r="J736" s="32"/>
      <c r="O736" s="20" t="str">
        <f t="array" ref="O736">IF(ISBLANK(B736),"",INDEX(adapt!E$2:E$1000,MATCH(A736,IF(adapt!J$2:J$1000="yes",adapt!A$2:A$1000),0)))</f>
        <v/>
      </c>
      <c r="P736" s="20" t="str">
        <f t="array" ref="P736">IF(ISBLANK(B736),"",INDEX(adapt!F$2:F$1000,MATCH(A736,IF(adapt!J$2:J$1000="yes",adapt!A$2:A$1000),0)))</f>
        <v/>
      </c>
      <c r="Q736" s="30" t="str">
        <f t="shared" si="65"/>
        <v/>
      </c>
      <c r="R736" s="30" t="str">
        <f t="shared" si="66"/>
        <v/>
      </c>
      <c r="S736" s="29" t="str">
        <f t="shared" si="63"/>
        <v/>
      </c>
      <c r="T736" s="29" t="str">
        <f t="shared" si="64"/>
        <v/>
      </c>
    </row>
    <row r="737" spans="4:20" ht="14">
      <c r="D737" s="32"/>
      <c r="E737" s="32"/>
      <c r="F737" s="32"/>
      <c r="H737" s="32"/>
      <c r="I737" s="32"/>
      <c r="J737" s="32"/>
      <c r="O737" s="20" t="str">
        <f t="array" ref="O737">IF(ISBLANK(B737),"",INDEX(adapt!E$2:E$1000,MATCH(A737,IF(adapt!J$2:J$1000="yes",adapt!A$2:A$1000),0)))</f>
        <v/>
      </c>
      <c r="P737" s="20" t="str">
        <f t="array" ref="P737">IF(ISBLANK(B737),"",INDEX(adapt!F$2:F$1000,MATCH(A737,IF(adapt!J$2:J$1000="yes",adapt!A$2:A$1000),0)))</f>
        <v/>
      </c>
      <c r="Q737" s="30" t="str">
        <f t="shared" si="65"/>
        <v/>
      </c>
      <c r="R737" s="30" t="str">
        <f t="shared" si="66"/>
        <v/>
      </c>
      <c r="S737" s="29" t="str">
        <f t="shared" si="63"/>
        <v/>
      </c>
      <c r="T737" s="29" t="str">
        <f t="shared" si="64"/>
        <v/>
      </c>
    </row>
    <row r="738" spans="4:20" ht="14">
      <c r="D738" s="32"/>
      <c r="E738" s="32"/>
      <c r="F738" s="32"/>
      <c r="H738" s="32"/>
      <c r="I738" s="32"/>
      <c r="J738" s="32"/>
      <c r="O738" s="20" t="str">
        <f t="array" ref="O738">IF(ISBLANK(B738),"",INDEX(adapt!E$2:E$1000,MATCH(A738,IF(adapt!J$2:J$1000="yes",adapt!A$2:A$1000),0)))</f>
        <v/>
      </c>
      <c r="P738" s="20" t="str">
        <f t="array" ref="P738">IF(ISBLANK(B738),"",INDEX(adapt!F$2:F$1000,MATCH(A738,IF(adapt!J$2:J$1000="yes",adapt!A$2:A$1000),0)))</f>
        <v/>
      </c>
      <c r="Q738" s="30" t="str">
        <f t="shared" si="65"/>
        <v/>
      </c>
      <c r="R738" s="30" t="str">
        <f t="shared" si="66"/>
        <v/>
      </c>
      <c r="S738" s="29" t="str">
        <f t="shared" si="63"/>
        <v/>
      </c>
      <c r="T738" s="29" t="str">
        <f t="shared" si="64"/>
        <v/>
      </c>
    </row>
    <row r="739" spans="4:20" ht="14">
      <c r="D739" s="32"/>
      <c r="E739" s="32"/>
      <c r="F739" s="32"/>
      <c r="H739" s="32"/>
      <c r="I739" s="32"/>
      <c r="J739" s="32"/>
      <c r="O739" s="20" t="str">
        <f t="array" ref="O739">IF(ISBLANK(B739),"",INDEX(adapt!E$2:E$1000,MATCH(A739,IF(adapt!J$2:J$1000="yes",adapt!A$2:A$1000),0)))</f>
        <v/>
      </c>
      <c r="P739" s="20" t="str">
        <f t="array" ref="P739">IF(ISBLANK(B739),"",INDEX(adapt!F$2:F$1000,MATCH(A739,IF(adapt!J$2:J$1000="yes",adapt!A$2:A$1000),0)))</f>
        <v/>
      </c>
      <c r="Q739" s="30" t="str">
        <f t="shared" si="65"/>
        <v/>
      </c>
      <c r="R739" s="30" t="str">
        <f t="shared" si="66"/>
        <v/>
      </c>
      <c r="S739" s="29" t="str">
        <f t="shared" si="63"/>
        <v/>
      </c>
      <c r="T739" s="29" t="str">
        <f t="shared" si="64"/>
        <v/>
      </c>
    </row>
    <row r="740" spans="4:20" ht="14">
      <c r="D740" s="32"/>
      <c r="E740" s="32"/>
      <c r="F740" s="32"/>
      <c r="H740" s="32"/>
      <c r="I740" s="32"/>
      <c r="J740" s="32"/>
      <c r="O740" s="20" t="str">
        <f t="array" ref="O740">IF(ISBLANK(B740),"",INDEX(adapt!E$2:E$1000,MATCH(A740,IF(adapt!J$2:J$1000="yes",adapt!A$2:A$1000),0)))</f>
        <v/>
      </c>
      <c r="P740" s="20" t="str">
        <f t="array" ref="P740">IF(ISBLANK(B740),"",INDEX(adapt!F$2:F$1000,MATCH(A740,IF(adapt!J$2:J$1000="yes",adapt!A$2:A$1000),0)))</f>
        <v/>
      </c>
      <c r="Q740" s="30" t="str">
        <f t="shared" si="65"/>
        <v/>
      </c>
      <c r="R740" s="30" t="str">
        <f t="shared" si="66"/>
        <v/>
      </c>
      <c r="S740" s="29" t="str">
        <f t="shared" si="63"/>
        <v/>
      </c>
      <c r="T740" s="29" t="str">
        <f t="shared" si="64"/>
        <v/>
      </c>
    </row>
    <row r="741" spans="4:20" ht="14">
      <c r="D741" s="32"/>
      <c r="E741" s="32"/>
      <c r="F741" s="32"/>
      <c r="H741" s="32"/>
      <c r="I741" s="32"/>
      <c r="J741" s="32"/>
      <c r="O741" s="20" t="str">
        <f t="array" ref="O741">IF(ISBLANK(B741),"",INDEX(adapt!E$2:E$1000,MATCH(A741,IF(adapt!J$2:J$1000="yes",adapt!A$2:A$1000),0)))</f>
        <v/>
      </c>
      <c r="P741" s="20" t="str">
        <f t="array" ref="P741">IF(ISBLANK(B741),"",INDEX(adapt!F$2:F$1000,MATCH(A741,IF(adapt!J$2:J$1000="yes",adapt!A$2:A$1000),0)))</f>
        <v/>
      </c>
      <c r="Q741" s="30" t="str">
        <f t="shared" si="65"/>
        <v/>
      </c>
      <c r="R741" s="30" t="str">
        <f t="shared" si="66"/>
        <v/>
      </c>
      <c r="S741" s="29" t="str">
        <f t="shared" si="63"/>
        <v/>
      </c>
      <c r="T741" s="29" t="str">
        <f t="shared" si="64"/>
        <v/>
      </c>
    </row>
    <row r="742" spans="4:20" ht="14">
      <c r="D742" s="32"/>
      <c r="E742" s="32"/>
      <c r="F742" s="32"/>
      <c r="H742" s="32"/>
      <c r="I742" s="32"/>
      <c r="J742" s="32"/>
      <c r="O742" s="20" t="str">
        <f t="array" ref="O742">IF(ISBLANK(B742),"",INDEX(adapt!E$2:E$1000,MATCH(A742,IF(adapt!J$2:J$1000="yes",adapt!A$2:A$1000),0)))</f>
        <v/>
      </c>
      <c r="P742" s="20" t="str">
        <f t="array" ref="P742">IF(ISBLANK(B742),"",INDEX(adapt!F$2:F$1000,MATCH(A742,IF(adapt!J$2:J$1000="yes",adapt!A$2:A$1000),0)))</f>
        <v/>
      </c>
      <c r="Q742" s="30" t="str">
        <f t="shared" si="65"/>
        <v/>
      </c>
      <c r="R742" s="30" t="str">
        <f t="shared" si="66"/>
        <v/>
      </c>
      <c r="S742" s="29" t="str">
        <f t="shared" si="63"/>
        <v/>
      </c>
      <c r="T742" s="29" t="str">
        <f t="shared" si="64"/>
        <v/>
      </c>
    </row>
    <row r="743" spans="4:20" ht="14">
      <c r="D743" s="32"/>
      <c r="E743" s="32"/>
      <c r="F743" s="32"/>
      <c r="H743" s="32"/>
      <c r="I743" s="32"/>
      <c r="J743" s="32"/>
      <c r="O743" s="20" t="str">
        <f t="array" ref="O743">IF(ISBLANK(B743),"",INDEX(adapt!E$2:E$1000,MATCH(A743,IF(adapt!J$2:J$1000="yes",adapt!A$2:A$1000),0)))</f>
        <v/>
      </c>
      <c r="P743" s="20" t="str">
        <f t="array" ref="P743">IF(ISBLANK(B743),"",INDEX(adapt!F$2:F$1000,MATCH(A743,IF(adapt!J$2:J$1000="yes",adapt!A$2:A$1000),0)))</f>
        <v/>
      </c>
      <c r="Q743" s="30" t="str">
        <f t="shared" si="65"/>
        <v/>
      </c>
      <c r="R743" s="30" t="str">
        <f t="shared" si="66"/>
        <v/>
      </c>
      <c r="S743" s="29" t="str">
        <f t="shared" si="63"/>
        <v/>
      </c>
      <c r="T743" s="29" t="str">
        <f t="shared" si="64"/>
        <v/>
      </c>
    </row>
    <row r="744" spans="4:20" ht="14">
      <c r="D744" s="32"/>
      <c r="E744" s="32"/>
      <c r="F744" s="32"/>
      <c r="H744" s="32"/>
      <c r="I744" s="32"/>
      <c r="J744" s="32"/>
      <c r="O744" s="20" t="str">
        <f t="array" ref="O744">IF(ISBLANK(B744),"",INDEX(adapt!E$2:E$1000,MATCH(A744,IF(adapt!J$2:J$1000="yes",adapt!A$2:A$1000),0)))</f>
        <v/>
      </c>
      <c r="P744" s="20" t="str">
        <f t="array" ref="P744">IF(ISBLANK(B744),"",INDEX(adapt!F$2:F$1000,MATCH(A744,IF(adapt!J$2:J$1000="yes",adapt!A$2:A$1000),0)))</f>
        <v/>
      </c>
      <c r="Q744" s="30" t="str">
        <f t="shared" si="65"/>
        <v/>
      </c>
      <c r="R744" s="30" t="str">
        <f t="shared" si="66"/>
        <v/>
      </c>
      <c r="S744" s="29" t="str">
        <f t="shared" si="63"/>
        <v/>
      </c>
      <c r="T744" s="29" t="str">
        <f t="shared" si="64"/>
        <v/>
      </c>
    </row>
    <row r="745" spans="4:20" ht="14">
      <c r="D745" s="32"/>
      <c r="E745" s="32"/>
      <c r="F745" s="32"/>
      <c r="H745" s="32"/>
      <c r="I745" s="32"/>
      <c r="J745" s="32"/>
      <c r="O745" s="20" t="str">
        <f t="array" ref="O745">IF(ISBLANK(B745),"",INDEX(adapt!E$2:E$1000,MATCH(A745,IF(adapt!J$2:J$1000="yes",adapt!A$2:A$1000),0)))</f>
        <v/>
      </c>
      <c r="P745" s="20" t="str">
        <f t="array" ref="P745">IF(ISBLANK(B745),"",INDEX(adapt!F$2:F$1000,MATCH(A745,IF(adapt!J$2:J$1000="yes",adapt!A$2:A$1000),0)))</f>
        <v/>
      </c>
      <c r="Q745" s="30" t="str">
        <f t="shared" si="65"/>
        <v/>
      </c>
      <c r="R745" s="30" t="str">
        <f t="shared" si="66"/>
        <v/>
      </c>
      <c r="S745" s="29" t="str">
        <f t="shared" si="63"/>
        <v/>
      </c>
      <c r="T745" s="29" t="str">
        <f t="shared" si="64"/>
        <v/>
      </c>
    </row>
    <row r="746" spans="4:20" ht="14">
      <c r="D746" s="32"/>
      <c r="E746" s="32"/>
      <c r="F746" s="32"/>
      <c r="H746" s="32"/>
      <c r="I746" s="32"/>
      <c r="J746" s="32"/>
      <c r="O746" s="20" t="str">
        <f t="array" ref="O746">IF(ISBLANK(B746),"",INDEX(adapt!E$2:E$1000,MATCH(A746,IF(adapt!J$2:J$1000="yes",adapt!A$2:A$1000),0)))</f>
        <v/>
      </c>
      <c r="P746" s="20" t="str">
        <f t="array" ref="P746">IF(ISBLANK(B746),"",INDEX(adapt!F$2:F$1000,MATCH(A746,IF(adapt!J$2:J$1000="yes",adapt!A$2:A$1000),0)))</f>
        <v/>
      </c>
      <c r="Q746" s="30" t="str">
        <f t="shared" si="65"/>
        <v/>
      </c>
      <c r="R746" s="30" t="str">
        <f t="shared" si="66"/>
        <v/>
      </c>
      <c r="S746" s="29" t="str">
        <f t="shared" si="63"/>
        <v/>
      </c>
      <c r="T746" s="29" t="str">
        <f t="shared" si="64"/>
        <v/>
      </c>
    </row>
    <row r="747" spans="4:20" ht="14">
      <c r="D747" s="32"/>
      <c r="E747" s="32"/>
      <c r="F747" s="32"/>
      <c r="H747" s="32"/>
      <c r="I747" s="32"/>
      <c r="J747" s="32"/>
      <c r="O747" s="20" t="str">
        <f t="array" ref="O747">IF(ISBLANK(B747),"",INDEX(adapt!E$2:E$1000,MATCH(A747,IF(adapt!J$2:J$1000="yes",adapt!A$2:A$1000),0)))</f>
        <v/>
      </c>
      <c r="P747" s="20" t="str">
        <f t="array" ref="P747">IF(ISBLANK(B747),"",INDEX(adapt!F$2:F$1000,MATCH(A747,IF(adapt!J$2:J$1000="yes",adapt!A$2:A$1000),0)))</f>
        <v/>
      </c>
      <c r="Q747" s="30" t="str">
        <f t="shared" si="65"/>
        <v/>
      </c>
      <c r="R747" s="30" t="str">
        <f t="shared" si="66"/>
        <v/>
      </c>
      <c r="S747" s="29" t="str">
        <f t="shared" si="63"/>
        <v/>
      </c>
      <c r="T747" s="29" t="str">
        <f t="shared" si="64"/>
        <v/>
      </c>
    </row>
    <row r="748" spans="4:20" ht="14">
      <c r="D748" s="32"/>
      <c r="E748" s="32"/>
      <c r="F748" s="32"/>
      <c r="H748" s="32"/>
      <c r="I748" s="32"/>
      <c r="J748" s="32"/>
      <c r="O748" s="20" t="str">
        <f t="array" ref="O748">IF(ISBLANK(B748),"",INDEX(adapt!E$2:E$1000,MATCH(A748,IF(adapt!J$2:J$1000="yes",adapt!A$2:A$1000),0)))</f>
        <v/>
      </c>
      <c r="P748" s="20" t="str">
        <f t="array" ref="P748">IF(ISBLANK(B748),"",INDEX(adapt!F$2:F$1000,MATCH(A748,IF(adapt!J$2:J$1000="yes",adapt!A$2:A$1000),0)))</f>
        <v/>
      </c>
      <c r="Q748" s="30" t="str">
        <f t="shared" si="65"/>
        <v/>
      </c>
      <c r="R748" s="30" t="str">
        <f t="shared" si="66"/>
        <v/>
      </c>
      <c r="S748" s="29" t="str">
        <f t="shared" si="63"/>
        <v/>
      </c>
      <c r="T748" s="29" t="str">
        <f t="shared" si="64"/>
        <v/>
      </c>
    </row>
    <row r="749" spans="4:20" ht="14">
      <c r="D749" s="32"/>
      <c r="E749" s="32"/>
      <c r="F749" s="32"/>
      <c r="H749" s="32"/>
      <c r="I749" s="32"/>
      <c r="J749" s="32"/>
      <c r="O749" s="20" t="str">
        <f t="array" ref="O749">IF(ISBLANK(B749),"",INDEX(adapt!E$2:E$1000,MATCH(A749,IF(adapt!J$2:J$1000="yes",adapt!A$2:A$1000),0)))</f>
        <v/>
      </c>
      <c r="P749" s="20" t="str">
        <f t="array" ref="P749">IF(ISBLANK(B749),"",INDEX(adapt!F$2:F$1000,MATCH(A749,IF(adapt!J$2:J$1000="yes",adapt!A$2:A$1000),0)))</f>
        <v/>
      </c>
      <c r="Q749" s="30" t="str">
        <f t="shared" si="65"/>
        <v/>
      </c>
      <c r="R749" s="30" t="str">
        <f t="shared" si="66"/>
        <v/>
      </c>
      <c r="S749" s="29" t="str">
        <f t="shared" si="63"/>
        <v/>
      </c>
      <c r="T749" s="29" t="str">
        <f t="shared" si="64"/>
        <v/>
      </c>
    </row>
    <row r="750" spans="4:20" ht="14">
      <c r="D750" s="32"/>
      <c r="E750" s="32"/>
      <c r="F750" s="32"/>
      <c r="H750" s="32"/>
      <c r="I750" s="32"/>
      <c r="J750" s="32"/>
      <c r="O750" s="20" t="str">
        <f t="array" ref="O750">IF(ISBLANK(B750),"",INDEX(adapt!E$2:E$1000,MATCH(A750,IF(adapt!J$2:J$1000="yes",adapt!A$2:A$1000),0)))</f>
        <v/>
      </c>
      <c r="P750" s="20" t="str">
        <f t="array" ref="P750">IF(ISBLANK(B750),"",INDEX(adapt!F$2:F$1000,MATCH(A750,IF(adapt!J$2:J$1000="yes",adapt!A$2:A$1000),0)))</f>
        <v/>
      </c>
      <c r="Q750" s="30" t="str">
        <f t="shared" si="65"/>
        <v/>
      </c>
      <c r="R750" s="30" t="str">
        <f t="shared" si="66"/>
        <v/>
      </c>
      <c r="S750" s="29" t="str">
        <f t="shared" si="63"/>
        <v/>
      </c>
      <c r="T750" s="29" t="str">
        <f t="shared" si="64"/>
        <v/>
      </c>
    </row>
    <row r="751" spans="4:20" ht="14">
      <c r="D751" s="32"/>
      <c r="E751" s="32"/>
      <c r="F751" s="32"/>
      <c r="H751" s="32"/>
      <c r="I751" s="32"/>
      <c r="J751" s="32"/>
      <c r="O751" s="20" t="str">
        <f t="array" ref="O751">IF(ISBLANK(B751),"",INDEX(adapt!E$2:E$1000,MATCH(A751,IF(adapt!J$2:J$1000="yes",adapt!A$2:A$1000),0)))</f>
        <v/>
      </c>
      <c r="P751" s="20" t="str">
        <f t="array" ref="P751">IF(ISBLANK(B751),"",INDEX(adapt!F$2:F$1000,MATCH(A751,IF(adapt!J$2:J$1000="yes",adapt!A$2:A$1000),0)))</f>
        <v/>
      </c>
      <c r="Q751" s="30" t="str">
        <f t="shared" si="65"/>
        <v/>
      </c>
      <c r="R751" s="30" t="str">
        <f t="shared" si="66"/>
        <v/>
      </c>
      <c r="S751" s="29" t="str">
        <f t="shared" si="63"/>
        <v/>
      </c>
      <c r="T751" s="29" t="str">
        <f t="shared" si="64"/>
        <v/>
      </c>
    </row>
    <row r="752" spans="4:20" ht="14">
      <c r="D752" s="32"/>
      <c r="E752" s="32"/>
      <c r="F752" s="32"/>
      <c r="H752" s="32"/>
      <c r="I752" s="32"/>
      <c r="J752" s="32"/>
      <c r="O752" s="20" t="str">
        <f t="array" ref="O752">IF(ISBLANK(B752),"",INDEX(adapt!E$2:E$1000,MATCH(A752,IF(adapt!J$2:J$1000="yes",adapt!A$2:A$1000),0)))</f>
        <v/>
      </c>
      <c r="P752" s="20" t="str">
        <f t="array" ref="P752">IF(ISBLANK(B752),"",INDEX(adapt!F$2:F$1000,MATCH(A752,IF(adapt!J$2:J$1000="yes",adapt!A$2:A$1000),0)))</f>
        <v/>
      </c>
      <c r="Q752" s="30" t="str">
        <f t="shared" si="65"/>
        <v/>
      </c>
      <c r="R752" s="30" t="str">
        <f t="shared" si="66"/>
        <v/>
      </c>
      <c r="S752" s="29" t="str">
        <f t="shared" si="63"/>
        <v/>
      </c>
      <c r="T752" s="29" t="str">
        <f t="shared" si="64"/>
        <v/>
      </c>
    </row>
    <row r="753" spans="4:20" ht="14">
      <c r="D753" s="32"/>
      <c r="E753" s="32"/>
      <c r="F753" s="32"/>
      <c r="H753" s="32"/>
      <c r="I753" s="32"/>
      <c r="J753" s="32"/>
      <c r="O753" s="20" t="str">
        <f t="array" ref="O753">IF(ISBLANK(B753),"",INDEX(adapt!E$2:E$1000,MATCH(A753,IF(adapt!J$2:J$1000="yes",adapt!A$2:A$1000),0)))</f>
        <v/>
      </c>
      <c r="P753" s="20" t="str">
        <f t="array" ref="P753">IF(ISBLANK(B753),"",INDEX(adapt!F$2:F$1000,MATCH(A753,IF(adapt!J$2:J$1000="yes",adapt!A$2:A$1000),0)))</f>
        <v/>
      </c>
      <c r="Q753" s="30" t="str">
        <f t="shared" si="65"/>
        <v/>
      </c>
      <c r="R753" s="30" t="str">
        <f t="shared" si="66"/>
        <v/>
      </c>
      <c r="S753" s="29" t="str">
        <f t="shared" si="63"/>
        <v/>
      </c>
      <c r="T753" s="29" t="str">
        <f t="shared" si="64"/>
        <v/>
      </c>
    </row>
    <row r="754" spans="4:20" ht="14">
      <c r="D754" s="32"/>
      <c r="E754" s="32"/>
      <c r="F754" s="32"/>
      <c r="H754" s="32"/>
      <c r="I754" s="32"/>
      <c r="J754" s="32"/>
      <c r="O754" s="20" t="str">
        <f t="array" ref="O754">IF(ISBLANK(B754),"",INDEX(adapt!E$2:E$1000,MATCH(A754,IF(adapt!J$2:J$1000="yes",adapt!A$2:A$1000),0)))</f>
        <v/>
      </c>
      <c r="P754" s="20" t="str">
        <f t="array" ref="P754">IF(ISBLANK(B754),"",INDEX(adapt!F$2:F$1000,MATCH(A754,IF(adapt!J$2:J$1000="yes",adapt!A$2:A$1000),0)))</f>
        <v/>
      </c>
      <c r="Q754" s="30" t="str">
        <f t="shared" si="65"/>
        <v/>
      </c>
      <c r="R754" s="30" t="str">
        <f t="shared" si="66"/>
        <v/>
      </c>
      <c r="S754" s="29" t="str">
        <f t="shared" si="63"/>
        <v/>
      </c>
      <c r="T754" s="29" t="str">
        <f t="shared" si="64"/>
        <v/>
      </c>
    </row>
    <row r="755" spans="4:20" ht="14">
      <c r="D755" s="32"/>
      <c r="E755" s="32"/>
      <c r="F755" s="32"/>
      <c r="H755" s="32"/>
      <c r="I755" s="32"/>
      <c r="J755" s="32"/>
      <c r="O755" s="20" t="str">
        <f t="array" ref="O755">IF(ISBLANK(B755),"",INDEX(adapt!E$2:E$1000,MATCH(A755,IF(adapt!J$2:J$1000="yes",adapt!A$2:A$1000),0)))</f>
        <v/>
      </c>
      <c r="P755" s="20" t="str">
        <f t="array" ref="P755">IF(ISBLANK(B755),"",INDEX(adapt!F$2:F$1000,MATCH(A755,IF(adapt!J$2:J$1000="yes",adapt!A$2:A$1000),0)))</f>
        <v/>
      </c>
      <c r="Q755" s="30" t="str">
        <f t="shared" si="65"/>
        <v/>
      </c>
      <c r="R755" s="30" t="str">
        <f t="shared" si="66"/>
        <v/>
      </c>
      <c r="S755" s="29" t="str">
        <f t="shared" si="63"/>
        <v/>
      </c>
      <c r="T755" s="29" t="str">
        <f t="shared" si="64"/>
        <v/>
      </c>
    </row>
    <row r="756" spans="4:20" ht="14">
      <c r="D756" s="32"/>
      <c r="E756" s="32"/>
      <c r="F756" s="32"/>
      <c r="H756" s="32"/>
      <c r="I756" s="32"/>
      <c r="J756" s="32"/>
      <c r="O756" s="20" t="str">
        <f t="array" ref="O756">IF(ISBLANK(B756),"",INDEX(adapt!E$2:E$1000,MATCH(A756,IF(adapt!J$2:J$1000="yes",adapt!A$2:A$1000),0)))</f>
        <v/>
      </c>
      <c r="P756" s="20" t="str">
        <f t="array" ref="P756">IF(ISBLANK(B756),"",INDEX(adapt!F$2:F$1000,MATCH(A756,IF(adapt!J$2:J$1000="yes",adapt!A$2:A$1000),0)))</f>
        <v/>
      </c>
      <c r="Q756" s="30" t="str">
        <f t="shared" si="65"/>
        <v/>
      </c>
      <c r="R756" s="30" t="str">
        <f t="shared" si="66"/>
        <v/>
      </c>
      <c r="S756" s="29" t="str">
        <f t="shared" si="63"/>
        <v/>
      </c>
      <c r="T756" s="29" t="str">
        <f t="shared" si="64"/>
        <v/>
      </c>
    </row>
    <row r="757" spans="4:20" ht="14">
      <c r="D757" s="32"/>
      <c r="E757" s="32"/>
      <c r="F757" s="32"/>
      <c r="H757" s="32"/>
      <c r="I757" s="32"/>
      <c r="J757" s="32"/>
      <c r="O757" s="20" t="str">
        <f t="array" ref="O757">IF(ISBLANK(B757),"",INDEX(adapt!E$2:E$1000,MATCH(A757,IF(adapt!J$2:J$1000="yes",adapt!A$2:A$1000),0)))</f>
        <v/>
      </c>
      <c r="P757" s="20" t="str">
        <f t="array" ref="P757">IF(ISBLANK(B757),"",INDEX(adapt!F$2:F$1000,MATCH(A757,IF(adapt!J$2:J$1000="yes",adapt!A$2:A$1000),0)))</f>
        <v/>
      </c>
      <c r="Q757" s="30" t="str">
        <f t="shared" si="65"/>
        <v/>
      </c>
      <c r="R757" s="30" t="str">
        <f t="shared" si="66"/>
        <v/>
      </c>
      <c r="S757" s="29" t="str">
        <f t="shared" si="63"/>
        <v/>
      </c>
      <c r="T757" s="29" t="str">
        <f t="shared" si="64"/>
        <v/>
      </c>
    </row>
    <row r="758" spans="4:20" ht="14">
      <c r="D758" s="32"/>
      <c r="E758" s="32"/>
      <c r="F758" s="32"/>
      <c r="H758" s="32"/>
      <c r="I758" s="32"/>
      <c r="J758" s="32"/>
      <c r="O758" s="20" t="str">
        <f t="array" ref="O758">IF(ISBLANK(B758),"",INDEX(adapt!E$2:E$1000,MATCH(A758,IF(adapt!J$2:J$1000="yes",adapt!A$2:A$1000),0)))</f>
        <v/>
      </c>
      <c r="P758" s="20" t="str">
        <f t="array" ref="P758">IF(ISBLANK(B758),"",INDEX(adapt!F$2:F$1000,MATCH(A758,IF(adapt!J$2:J$1000="yes",adapt!A$2:A$1000),0)))</f>
        <v/>
      </c>
      <c r="Q758" s="30" t="str">
        <f t="shared" si="65"/>
        <v/>
      </c>
      <c r="R758" s="30" t="str">
        <f t="shared" si="66"/>
        <v/>
      </c>
      <c r="S758" s="29" t="str">
        <f t="shared" si="63"/>
        <v/>
      </c>
      <c r="T758" s="29" t="str">
        <f t="shared" si="64"/>
        <v/>
      </c>
    </row>
    <row r="759" spans="4:20" ht="14">
      <c r="D759" s="32"/>
      <c r="E759" s="32"/>
      <c r="F759" s="32"/>
      <c r="H759" s="32"/>
      <c r="I759" s="32"/>
      <c r="J759" s="32"/>
      <c r="O759" s="20" t="str">
        <f t="array" ref="O759">IF(ISBLANK(B759),"",INDEX(adapt!E$2:E$1000,MATCH(A759,IF(adapt!J$2:J$1000="yes",adapt!A$2:A$1000),0)))</f>
        <v/>
      </c>
      <c r="P759" s="20" t="str">
        <f t="array" ref="P759">IF(ISBLANK(B759),"",INDEX(adapt!F$2:F$1000,MATCH(A759,IF(adapt!J$2:J$1000="yes",adapt!A$2:A$1000),0)))</f>
        <v/>
      </c>
      <c r="Q759" s="30" t="str">
        <f t="shared" si="65"/>
        <v/>
      </c>
      <c r="R759" s="30" t="str">
        <f t="shared" si="66"/>
        <v/>
      </c>
      <c r="S759" s="29" t="str">
        <f t="shared" si="63"/>
        <v/>
      </c>
      <c r="T759" s="29" t="str">
        <f t="shared" si="64"/>
        <v/>
      </c>
    </row>
    <row r="760" spans="4:20" ht="14">
      <c r="D760" s="32"/>
      <c r="E760" s="32"/>
      <c r="F760" s="32"/>
      <c r="H760" s="32"/>
      <c r="I760" s="32"/>
      <c r="J760" s="32"/>
      <c r="O760" s="20" t="str">
        <f t="array" ref="O760">IF(ISBLANK(B760),"",INDEX(adapt!E$2:E$1000,MATCH(A760,IF(adapt!J$2:J$1000="yes",adapt!A$2:A$1000),0)))</f>
        <v/>
      </c>
      <c r="P760" s="20" t="str">
        <f t="array" ref="P760">IF(ISBLANK(B760),"",INDEX(adapt!F$2:F$1000,MATCH(A760,IF(adapt!J$2:J$1000="yes",adapt!A$2:A$1000),0)))</f>
        <v/>
      </c>
      <c r="Q760" s="30" t="str">
        <f t="shared" si="65"/>
        <v/>
      </c>
      <c r="R760" s="30" t="str">
        <f t="shared" si="66"/>
        <v/>
      </c>
      <c r="S760" s="29" t="str">
        <f t="shared" si="63"/>
        <v/>
      </c>
      <c r="T760" s="29" t="str">
        <f t="shared" si="64"/>
        <v/>
      </c>
    </row>
    <row r="761" spans="4:20" ht="14">
      <c r="D761" s="32"/>
      <c r="E761" s="32"/>
      <c r="F761" s="32"/>
      <c r="H761" s="32"/>
      <c r="I761" s="32"/>
      <c r="J761" s="32"/>
      <c r="O761" s="20" t="str">
        <f t="array" ref="O761">IF(ISBLANK(B761),"",INDEX(adapt!E$2:E$1000,MATCH(A761,IF(adapt!J$2:J$1000="yes",adapt!A$2:A$1000),0)))</f>
        <v/>
      </c>
      <c r="P761" s="20" t="str">
        <f t="array" ref="P761">IF(ISBLANK(B761),"",INDEX(adapt!F$2:F$1000,MATCH(A761,IF(adapt!J$2:J$1000="yes",adapt!A$2:A$1000),0)))</f>
        <v/>
      </c>
      <c r="Q761" s="30" t="str">
        <f t="shared" si="65"/>
        <v/>
      </c>
      <c r="R761" s="30" t="str">
        <f t="shared" si="66"/>
        <v/>
      </c>
      <c r="S761" s="29" t="str">
        <f t="shared" si="63"/>
        <v/>
      </c>
      <c r="T761" s="29" t="str">
        <f t="shared" si="64"/>
        <v/>
      </c>
    </row>
    <row r="762" spans="4:20" ht="14">
      <c r="D762" s="32"/>
      <c r="E762" s="32"/>
      <c r="F762" s="32"/>
      <c r="H762" s="32"/>
      <c r="I762" s="32"/>
      <c r="J762" s="32"/>
      <c r="O762" s="20" t="str">
        <f t="array" ref="O762">IF(ISBLANK(B762),"",INDEX(adapt!E$2:E$1000,MATCH(A762,IF(adapt!J$2:J$1000="yes",adapt!A$2:A$1000),0)))</f>
        <v/>
      </c>
      <c r="P762" s="20" t="str">
        <f t="array" ref="P762">IF(ISBLANK(B762),"",INDEX(adapt!F$2:F$1000,MATCH(A762,IF(adapt!J$2:J$1000="yes",adapt!A$2:A$1000),0)))</f>
        <v/>
      </c>
      <c r="Q762" s="30" t="str">
        <f t="shared" si="65"/>
        <v/>
      </c>
      <c r="R762" s="30" t="str">
        <f t="shared" si="66"/>
        <v/>
      </c>
      <c r="S762" s="29" t="str">
        <f t="shared" si="63"/>
        <v/>
      </c>
      <c r="T762" s="29" t="str">
        <f t="shared" si="64"/>
        <v/>
      </c>
    </row>
    <row r="763" spans="4:20" ht="14">
      <c r="D763" s="32"/>
      <c r="E763" s="32"/>
      <c r="F763" s="32"/>
      <c r="H763" s="32"/>
      <c r="I763" s="32"/>
      <c r="J763" s="32"/>
      <c r="O763" s="20" t="str">
        <f t="array" ref="O763">IF(ISBLANK(B763),"",INDEX(adapt!E$2:E$1000,MATCH(A763,IF(adapt!J$2:J$1000="yes",adapt!A$2:A$1000),0)))</f>
        <v/>
      </c>
      <c r="P763" s="20" t="str">
        <f t="array" ref="P763">IF(ISBLANK(B763),"",INDEX(adapt!F$2:F$1000,MATCH(A763,IF(adapt!J$2:J$1000="yes",adapt!A$2:A$1000),0)))</f>
        <v/>
      </c>
      <c r="Q763" s="30" t="str">
        <f t="shared" si="65"/>
        <v/>
      </c>
      <c r="R763" s="30" t="str">
        <f t="shared" si="66"/>
        <v/>
      </c>
      <c r="S763" s="29" t="str">
        <f t="shared" si="63"/>
        <v/>
      </c>
      <c r="T763" s="29" t="str">
        <f t="shared" si="64"/>
        <v/>
      </c>
    </row>
    <row r="764" spans="4:20" ht="14">
      <c r="D764" s="32"/>
      <c r="E764" s="32"/>
      <c r="F764" s="32"/>
      <c r="H764" s="32"/>
      <c r="I764" s="32"/>
      <c r="J764" s="32"/>
      <c r="O764" s="20" t="str">
        <f t="array" ref="O764">IF(ISBLANK(B764),"",INDEX(adapt!E$2:E$1000,MATCH(A764,IF(adapt!J$2:J$1000="yes",adapt!A$2:A$1000),0)))</f>
        <v/>
      </c>
      <c r="P764" s="20" t="str">
        <f t="array" ref="P764">IF(ISBLANK(B764),"",INDEX(adapt!F$2:F$1000,MATCH(A764,IF(adapt!J$2:J$1000="yes",adapt!A$2:A$1000),0)))</f>
        <v/>
      </c>
      <c r="Q764" s="30" t="str">
        <f t="shared" si="65"/>
        <v/>
      </c>
      <c r="R764" s="30" t="str">
        <f t="shared" si="66"/>
        <v/>
      </c>
      <c r="S764" s="29" t="str">
        <f t="shared" si="63"/>
        <v/>
      </c>
      <c r="T764" s="29" t="str">
        <f t="shared" si="64"/>
        <v/>
      </c>
    </row>
    <row r="765" spans="4:20" ht="14">
      <c r="D765" s="32"/>
      <c r="E765" s="32"/>
      <c r="F765" s="32"/>
      <c r="H765" s="32"/>
      <c r="I765" s="32"/>
      <c r="J765" s="32"/>
      <c r="O765" s="20" t="str">
        <f t="array" ref="O765">IF(ISBLANK(B765),"",INDEX(adapt!E$2:E$1000,MATCH(A765,IF(adapt!J$2:J$1000="yes",adapt!A$2:A$1000),0)))</f>
        <v/>
      </c>
      <c r="P765" s="20" t="str">
        <f t="array" ref="P765">IF(ISBLANK(B765),"",INDEX(adapt!F$2:F$1000,MATCH(A765,IF(adapt!J$2:J$1000="yes",adapt!A$2:A$1000),0)))</f>
        <v/>
      </c>
      <c r="Q765" s="30" t="str">
        <f t="shared" si="65"/>
        <v/>
      </c>
      <c r="R765" s="30" t="str">
        <f t="shared" si="66"/>
        <v/>
      </c>
      <c r="S765" s="29" t="str">
        <f t="shared" si="63"/>
        <v/>
      </c>
      <c r="T765" s="29" t="str">
        <f t="shared" si="64"/>
        <v/>
      </c>
    </row>
    <row r="766" spans="4:20" ht="14">
      <c r="D766" s="32"/>
      <c r="E766" s="32"/>
      <c r="F766" s="32"/>
      <c r="H766" s="32"/>
      <c r="I766" s="32"/>
      <c r="J766" s="32"/>
      <c r="O766" s="20" t="str">
        <f t="array" ref="O766">IF(ISBLANK(B766),"",INDEX(adapt!E$2:E$1000,MATCH(A766,IF(adapt!J$2:J$1000="yes",adapt!A$2:A$1000),0)))</f>
        <v/>
      </c>
      <c r="P766" s="20" t="str">
        <f t="array" ref="P766">IF(ISBLANK(B766),"",INDEX(adapt!F$2:F$1000,MATCH(A766,IF(adapt!J$2:J$1000="yes",adapt!A$2:A$1000),0)))</f>
        <v/>
      </c>
      <c r="Q766" s="30" t="str">
        <f t="shared" si="65"/>
        <v/>
      </c>
      <c r="R766" s="30" t="str">
        <f t="shared" si="66"/>
        <v/>
      </c>
      <c r="S766" s="29" t="str">
        <f t="shared" si="63"/>
        <v/>
      </c>
      <c r="T766" s="29" t="str">
        <f t="shared" si="64"/>
        <v/>
      </c>
    </row>
    <row r="767" spans="4:20" ht="14">
      <c r="D767" s="32"/>
      <c r="E767" s="32"/>
      <c r="F767" s="32"/>
      <c r="H767" s="32"/>
      <c r="I767" s="32"/>
      <c r="J767" s="32"/>
      <c r="O767" s="20" t="str">
        <f t="array" ref="O767">IF(ISBLANK(B767),"",INDEX(adapt!E$2:E$1000,MATCH(A767,IF(adapt!J$2:J$1000="yes",adapt!A$2:A$1000),0)))</f>
        <v/>
      </c>
      <c r="P767" s="20" t="str">
        <f t="array" ref="P767">IF(ISBLANK(B767),"",INDEX(adapt!F$2:F$1000,MATCH(A767,IF(adapt!J$2:J$1000="yes",adapt!A$2:A$1000),0)))</f>
        <v/>
      </c>
      <c r="Q767" s="30" t="str">
        <f t="shared" si="65"/>
        <v/>
      </c>
      <c r="R767" s="30" t="str">
        <f t="shared" si="66"/>
        <v/>
      </c>
      <c r="S767" s="29" t="str">
        <f t="shared" si="63"/>
        <v/>
      </c>
      <c r="T767" s="29" t="str">
        <f t="shared" si="64"/>
        <v/>
      </c>
    </row>
    <row r="768" spans="4:20" ht="14">
      <c r="D768" s="32"/>
      <c r="E768" s="32"/>
      <c r="F768" s="32"/>
      <c r="H768" s="32"/>
      <c r="I768" s="32"/>
      <c r="J768" s="32"/>
      <c r="O768" s="20" t="str">
        <f t="array" ref="O768">IF(ISBLANK(B768),"",INDEX(adapt!E$2:E$1000,MATCH(A768,IF(adapt!J$2:J$1000="yes",adapt!A$2:A$1000),0)))</f>
        <v/>
      </c>
      <c r="P768" s="20" t="str">
        <f t="array" ref="P768">IF(ISBLANK(B768),"",INDEX(adapt!F$2:F$1000,MATCH(A768,IF(adapt!J$2:J$1000="yes",adapt!A$2:A$1000),0)))</f>
        <v/>
      </c>
      <c r="Q768" s="30" t="str">
        <f t="shared" si="65"/>
        <v/>
      </c>
      <c r="R768" s="30" t="str">
        <f t="shared" si="66"/>
        <v/>
      </c>
      <c r="S768" s="29" t="str">
        <f t="shared" si="63"/>
        <v/>
      </c>
      <c r="T768" s="29" t="str">
        <f t="shared" si="64"/>
        <v/>
      </c>
    </row>
    <row r="769" spans="4:20" ht="14">
      <c r="D769" s="32"/>
      <c r="E769" s="32"/>
      <c r="F769" s="32"/>
      <c r="H769" s="32"/>
      <c r="I769" s="32"/>
      <c r="J769" s="32"/>
      <c r="O769" s="20" t="str">
        <f t="array" ref="O769">IF(ISBLANK(B769),"",INDEX(adapt!E$2:E$1000,MATCH(A769,IF(adapt!J$2:J$1000="yes",adapt!A$2:A$1000),0)))</f>
        <v/>
      </c>
      <c r="P769" s="20" t="str">
        <f t="array" ref="P769">IF(ISBLANK(B769),"",INDEX(adapt!F$2:F$1000,MATCH(A769,IF(adapt!J$2:J$1000="yes",adapt!A$2:A$1000),0)))</f>
        <v/>
      </c>
      <c r="Q769" s="30" t="str">
        <f t="shared" si="65"/>
        <v/>
      </c>
      <c r="R769" s="30" t="str">
        <f t="shared" si="66"/>
        <v/>
      </c>
      <c r="S769" s="29" t="str">
        <f t="shared" si="63"/>
        <v/>
      </c>
      <c r="T769" s="29" t="str">
        <f t="shared" si="64"/>
        <v/>
      </c>
    </row>
    <row r="770" spans="4:20" ht="14">
      <c r="D770" s="32"/>
      <c r="E770" s="32"/>
      <c r="F770" s="32"/>
      <c r="H770" s="32"/>
      <c r="I770" s="32"/>
      <c r="J770" s="32"/>
      <c r="O770" s="20" t="str">
        <f t="array" ref="O770">IF(ISBLANK(B770),"",INDEX(adapt!E$2:E$1000,MATCH(A770,IF(adapt!J$2:J$1000="yes",adapt!A$2:A$1000),0)))</f>
        <v/>
      </c>
      <c r="P770" s="20" t="str">
        <f t="array" ref="P770">IF(ISBLANK(B770),"",INDEX(adapt!F$2:F$1000,MATCH(A770,IF(adapt!J$2:J$1000="yes",adapt!A$2:A$1000),0)))</f>
        <v/>
      </c>
      <c r="Q770" s="30" t="str">
        <f t="shared" si="65"/>
        <v/>
      </c>
      <c r="R770" s="30" t="str">
        <f t="shared" si="66"/>
        <v/>
      </c>
      <c r="S770" s="29" t="str">
        <f t="shared" ref="S770:S833" si="67">IF(Q770="no",B770,O770)</f>
        <v/>
      </c>
      <c r="T770" s="29" t="str">
        <f t="shared" ref="T770:T833" si="68">IF(R770="no",C770,P770)</f>
        <v/>
      </c>
    </row>
    <row r="771" spans="4:20" ht="14">
      <c r="D771" s="32"/>
      <c r="E771" s="32"/>
      <c r="F771" s="32"/>
      <c r="H771" s="32"/>
      <c r="I771" s="32"/>
      <c r="J771" s="32"/>
      <c r="O771" s="20" t="str">
        <f t="array" ref="O771">IF(ISBLANK(B771),"",INDEX(adapt!E$2:E$1000,MATCH(A771,IF(adapt!J$2:J$1000="yes",adapt!A$2:A$1000),0)))</f>
        <v/>
      </c>
      <c r="P771" s="20" t="str">
        <f t="array" ref="P771">IF(ISBLANK(B771),"",INDEX(adapt!F$2:F$1000,MATCH(A771,IF(adapt!J$2:J$1000="yes",adapt!A$2:A$1000),0)))</f>
        <v/>
      </c>
      <c r="Q771" s="30" t="str">
        <f t="shared" ref="Q771:Q834" si="69">IF($A771="","",IF(ISNA(O771),"no",IF(OR(O771=0,O771=""),"no","yes")))</f>
        <v/>
      </c>
      <c r="R771" s="30" t="str">
        <f t="shared" ref="R771:R834" si="70">IF($A771="","",IF(ISNA(P771),"no",IF(P771=0,"no","yes")))</f>
        <v/>
      </c>
      <c r="S771" s="29" t="str">
        <f t="shared" si="67"/>
        <v/>
      </c>
      <c r="T771" s="29" t="str">
        <f t="shared" si="68"/>
        <v/>
      </c>
    </row>
    <row r="772" spans="4:20" ht="14">
      <c r="D772" s="32"/>
      <c r="E772" s="32"/>
      <c r="F772" s="32"/>
      <c r="H772" s="32"/>
      <c r="I772" s="32"/>
      <c r="J772" s="32"/>
      <c r="O772" s="20" t="str">
        <f t="array" ref="O772">IF(ISBLANK(B772),"",INDEX(adapt!E$2:E$1000,MATCH(A772,IF(adapt!J$2:J$1000="yes",adapt!A$2:A$1000),0)))</f>
        <v/>
      </c>
      <c r="P772" s="20" t="str">
        <f t="array" ref="P772">IF(ISBLANK(B772),"",INDEX(adapt!F$2:F$1000,MATCH(A772,IF(adapt!J$2:J$1000="yes",adapt!A$2:A$1000),0)))</f>
        <v/>
      </c>
      <c r="Q772" s="30" t="str">
        <f t="shared" si="69"/>
        <v/>
      </c>
      <c r="R772" s="30" t="str">
        <f t="shared" si="70"/>
        <v/>
      </c>
      <c r="S772" s="29" t="str">
        <f t="shared" si="67"/>
        <v/>
      </c>
      <c r="T772" s="29" t="str">
        <f t="shared" si="68"/>
        <v/>
      </c>
    </row>
    <row r="773" spans="4:20" ht="14">
      <c r="D773" s="32"/>
      <c r="E773" s="32"/>
      <c r="F773" s="32"/>
      <c r="H773" s="32"/>
      <c r="I773" s="32"/>
      <c r="J773" s="32"/>
      <c r="O773" s="20" t="str">
        <f t="array" ref="O773">IF(ISBLANK(B773),"",INDEX(adapt!E$2:E$1000,MATCH(A773,IF(adapt!J$2:J$1000="yes",adapt!A$2:A$1000),0)))</f>
        <v/>
      </c>
      <c r="P773" s="20" t="str">
        <f t="array" ref="P773">IF(ISBLANK(B773),"",INDEX(adapt!F$2:F$1000,MATCH(A773,IF(adapt!J$2:J$1000="yes",adapt!A$2:A$1000),0)))</f>
        <v/>
      </c>
      <c r="Q773" s="30" t="str">
        <f t="shared" si="69"/>
        <v/>
      </c>
      <c r="R773" s="30" t="str">
        <f t="shared" si="70"/>
        <v/>
      </c>
      <c r="S773" s="29" t="str">
        <f t="shared" si="67"/>
        <v/>
      </c>
      <c r="T773" s="29" t="str">
        <f t="shared" si="68"/>
        <v/>
      </c>
    </row>
    <row r="774" spans="4:20" ht="14">
      <c r="D774" s="32"/>
      <c r="E774" s="32"/>
      <c r="F774" s="32"/>
      <c r="H774" s="32"/>
      <c r="I774" s="32"/>
      <c r="J774" s="32"/>
      <c r="O774" s="20" t="str">
        <f t="array" ref="O774">IF(ISBLANK(B774),"",INDEX(adapt!E$2:E$1000,MATCH(A774,IF(adapt!J$2:J$1000="yes",adapt!A$2:A$1000),0)))</f>
        <v/>
      </c>
      <c r="P774" s="20" t="str">
        <f t="array" ref="P774">IF(ISBLANK(B774),"",INDEX(adapt!F$2:F$1000,MATCH(A774,IF(adapt!J$2:J$1000="yes",adapt!A$2:A$1000),0)))</f>
        <v/>
      </c>
      <c r="Q774" s="30" t="str">
        <f t="shared" si="69"/>
        <v/>
      </c>
      <c r="R774" s="30" t="str">
        <f t="shared" si="70"/>
        <v/>
      </c>
      <c r="S774" s="29" t="str">
        <f t="shared" si="67"/>
        <v/>
      </c>
      <c r="T774" s="29" t="str">
        <f t="shared" si="68"/>
        <v/>
      </c>
    </row>
    <row r="775" spans="4:20" ht="14">
      <c r="D775" s="32"/>
      <c r="E775" s="32"/>
      <c r="F775" s="32"/>
      <c r="H775" s="32"/>
      <c r="I775" s="32"/>
      <c r="J775" s="32"/>
      <c r="O775" s="20" t="str">
        <f t="array" ref="O775">IF(ISBLANK(B775),"",INDEX(adapt!E$2:E$1000,MATCH(A775,IF(adapt!J$2:J$1000="yes",adapt!A$2:A$1000),0)))</f>
        <v/>
      </c>
      <c r="P775" s="20" t="str">
        <f t="array" ref="P775">IF(ISBLANK(B775),"",INDEX(adapt!F$2:F$1000,MATCH(A775,IF(adapt!J$2:J$1000="yes",adapt!A$2:A$1000),0)))</f>
        <v/>
      </c>
      <c r="Q775" s="30" t="str">
        <f t="shared" si="69"/>
        <v/>
      </c>
      <c r="R775" s="30" t="str">
        <f t="shared" si="70"/>
        <v/>
      </c>
      <c r="S775" s="29" t="str">
        <f t="shared" si="67"/>
        <v/>
      </c>
      <c r="T775" s="29" t="str">
        <f t="shared" si="68"/>
        <v/>
      </c>
    </row>
    <row r="776" spans="4:20" ht="14">
      <c r="D776" s="32"/>
      <c r="E776" s="32"/>
      <c r="F776" s="32"/>
      <c r="H776" s="32"/>
      <c r="I776" s="32"/>
      <c r="J776" s="32"/>
      <c r="O776" s="20" t="str">
        <f t="array" ref="O776">IF(ISBLANK(B776),"",INDEX(adapt!E$2:E$1000,MATCH(A776,IF(adapt!J$2:J$1000="yes",adapt!A$2:A$1000),0)))</f>
        <v/>
      </c>
      <c r="P776" s="20" t="str">
        <f t="array" ref="P776">IF(ISBLANK(B776),"",INDEX(adapt!F$2:F$1000,MATCH(A776,IF(adapt!J$2:J$1000="yes",adapt!A$2:A$1000),0)))</f>
        <v/>
      </c>
      <c r="Q776" s="30" t="str">
        <f t="shared" si="69"/>
        <v/>
      </c>
      <c r="R776" s="30" t="str">
        <f t="shared" si="70"/>
        <v/>
      </c>
      <c r="S776" s="29" t="str">
        <f t="shared" si="67"/>
        <v/>
      </c>
      <c r="T776" s="29" t="str">
        <f t="shared" si="68"/>
        <v/>
      </c>
    </row>
    <row r="777" spans="4:20" ht="14">
      <c r="D777" s="32"/>
      <c r="E777" s="32"/>
      <c r="F777" s="32"/>
      <c r="H777" s="32"/>
      <c r="I777" s="32"/>
      <c r="J777" s="32"/>
      <c r="O777" s="20" t="str">
        <f t="array" ref="O777">IF(ISBLANK(B777),"",INDEX(adapt!E$2:E$1000,MATCH(A777,IF(adapt!J$2:J$1000="yes",adapt!A$2:A$1000),0)))</f>
        <v/>
      </c>
      <c r="P777" s="20" t="str">
        <f t="array" ref="P777">IF(ISBLANK(B777),"",INDEX(adapt!F$2:F$1000,MATCH(A777,IF(adapt!J$2:J$1000="yes",adapt!A$2:A$1000),0)))</f>
        <v/>
      </c>
      <c r="Q777" s="30" t="str">
        <f t="shared" si="69"/>
        <v/>
      </c>
      <c r="R777" s="30" t="str">
        <f t="shared" si="70"/>
        <v/>
      </c>
      <c r="S777" s="29" t="str">
        <f t="shared" si="67"/>
        <v/>
      </c>
      <c r="T777" s="29" t="str">
        <f t="shared" si="68"/>
        <v/>
      </c>
    </row>
    <row r="778" spans="4:20" ht="14">
      <c r="D778" s="32"/>
      <c r="E778" s="32"/>
      <c r="F778" s="32"/>
      <c r="H778" s="32"/>
      <c r="I778" s="32"/>
      <c r="J778" s="32"/>
      <c r="O778" s="20" t="str">
        <f t="array" ref="O778">IF(ISBLANK(B778),"",INDEX(adapt!E$2:E$1000,MATCH(A778,IF(adapt!J$2:J$1000="yes",adapt!A$2:A$1000),0)))</f>
        <v/>
      </c>
      <c r="P778" s="20" t="str">
        <f t="array" ref="P778">IF(ISBLANK(B778),"",INDEX(adapt!F$2:F$1000,MATCH(A778,IF(adapt!J$2:J$1000="yes",adapt!A$2:A$1000),0)))</f>
        <v/>
      </c>
      <c r="Q778" s="30" t="str">
        <f t="shared" si="69"/>
        <v/>
      </c>
      <c r="R778" s="30" t="str">
        <f t="shared" si="70"/>
        <v/>
      </c>
      <c r="S778" s="29" t="str">
        <f t="shared" si="67"/>
        <v/>
      </c>
      <c r="T778" s="29" t="str">
        <f t="shared" si="68"/>
        <v/>
      </c>
    </row>
    <row r="779" spans="4:20" ht="14">
      <c r="D779" s="32"/>
      <c r="E779" s="32"/>
      <c r="F779" s="32"/>
      <c r="H779" s="32"/>
      <c r="I779" s="32"/>
      <c r="J779" s="32"/>
      <c r="O779" s="20" t="str">
        <f t="array" ref="O779">IF(ISBLANK(B779),"",INDEX(adapt!E$2:E$1000,MATCH(A779,IF(adapt!J$2:J$1000="yes",adapt!A$2:A$1000),0)))</f>
        <v/>
      </c>
      <c r="P779" s="20" t="str">
        <f t="array" ref="P779">IF(ISBLANK(B779),"",INDEX(adapt!F$2:F$1000,MATCH(A779,IF(adapt!J$2:J$1000="yes",adapt!A$2:A$1000),0)))</f>
        <v/>
      </c>
      <c r="Q779" s="30" t="str">
        <f t="shared" si="69"/>
        <v/>
      </c>
      <c r="R779" s="30" t="str">
        <f t="shared" si="70"/>
        <v/>
      </c>
      <c r="S779" s="29" t="str">
        <f t="shared" si="67"/>
        <v/>
      </c>
      <c r="T779" s="29" t="str">
        <f t="shared" si="68"/>
        <v/>
      </c>
    </row>
    <row r="780" spans="4:20" ht="14">
      <c r="D780" s="32"/>
      <c r="E780" s="32"/>
      <c r="F780" s="32"/>
      <c r="H780" s="32"/>
      <c r="I780" s="32"/>
      <c r="J780" s="32"/>
      <c r="O780" s="20" t="str">
        <f t="array" ref="O780">IF(ISBLANK(B780),"",INDEX(adapt!E$2:E$1000,MATCH(A780,IF(adapt!J$2:J$1000="yes",adapt!A$2:A$1000),0)))</f>
        <v/>
      </c>
      <c r="P780" s="20" t="str">
        <f t="array" ref="P780">IF(ISBLANK(B780),"",INDEX(adapt!F$2:F$1000,MATCH(A780,IF(adapt!J$2:J$1000="yes",adapt!A$2:A$1000),0)))</f>
        <v/>
      </c>
      <c r="Q780" s="30" t="str">
        <f t="shared" si="69"/>
        <v/>
      </c>
      <c r="R780" s="30" t="str">
        <f t="shared" si="70"/>
        <v/>
      </c>
      <c r="S780" s="29" t="str">
        <f t="shared" si="67"/>
        <v/>
      </c>
      <c r="T780" s="29" t="str">
        <f t="shared" si="68"/>
        <v/>
      </c>
    </row>
    <row r="781" spans="4:20" ht="14">
      <c r="D781" s="32"/>
      <c r="E781" s="32"/>
      <c r="F781" s="32"/>
      <c r="H781" s="32"/>
      <c r="I781" s="32"/>
      <c r="J781" s="32"/>
      <c r="O781" s="20" t="str">
        <f t="array" ref="O781">IF(ISBLANK(B781),"",INDEX(adapt!E$2:E$1000,MATCH(A781,IF(adapt!J$2:J$1000="yes",adapt!A$2:A$1000),0)))</f>
        <v/>
      </c>
      <c r="P781" s="20" t="str">
        <f t="array" ref="P781">IF(ISBLANK(B781),"",INDEX(adapt!F$2:F$1000,MATCH(A781,IF(adapt!J$2:J$1000="yes",adapt!A$2:A$1000),0)))</f>
        <v/>
      </c>
      <c r="Q781" s="30" t="str">
        <f t="shared" si="69"/>
        <v/>
      </c>
      <c r="R781" s="30" t="str">
        <f t="shared" si="70"/>
        <v/>
      </c>
      <c r="S781" s="29" t="str">
        <f t="shared" si="67"/>
        <v/>
      </c>
      <c r="T781" s="29" t="str">
        <f t="shared" si="68"/>
        <v/>
      </c>
    </row>
    <row r="782" spans="4:20" ht="14">
      <c r="D782" s="32"/>
      <c r="E782" s="32"/>
      <c r="F782" s="32"/>
      <c r="H782" s="32"/>
      <c r="I782" s="32"/>
      <c r="J782" s="32"/>
      <c r="O782" s="20" t="str">
        <f t="array" ref="O782">IF(ISBLANK(B782),"",INDEX(adapt!E$2:E$1000,MATCH(A782,IF(adapt!J$2:J$1000="yes",adapt!A$2:A$1000),0)))</f>
        <v/>
      </c>
      <c r="P782" s="20" t="str">
        <f t="array" ref="P782">IF(ISBLANK(B782),"",INDEX(adapt!F$2:F$1000,MATCH(A782,IF(adapt!J$2:J$1000="yes",adapt!A$2:A$1000),0)))</f>
        <v/>
      </c>
      <c r="Q782" s="30" t="str">
        <f t="shared" si="69"/>
        <v/>
      </c>
      <c r="R782" s="30" t="str">
        <f t="shared" si="70"/>
        <v/>
      </c>
      <c r="S782" s="29" t="str">
        <f t="shared" si="67"/>
        <v/>
      </c>
      <c r="T782" s="29" t="str">
        <f t="shared" si="68"/>
        <v/>
      </c>
    </row>
    <row r="783" spans="4:20" ht="14">
      <c r="D783" s="32"/>
      <c r="E783" s="32"/>
      <c r="F783" s="32"/>
      <c r="H783" s="32"/>
      <c r="I783" s="32"/>
      <c r="J783" s="32"/>
      <c r="O783" s="20" t="str">
        <f t="array" ref="O783">IF(ISBLANK(B783),"",INDEX(adapt!E$2:E$1000,MATCH(A783,IF(adapt!J$2:J$1000="yes",adapt!A$2:A$1000),0)))</f>
        <v/>
      </c>
      <c r="P783" s="20" t="str">
        <f t="array" ref="P783">IF(ISBLANK(B783),"",INDEX(adapt!F$2:F$1000,MATCH(A783,IF(adapt!J$2:J$1000="yes",adapt!A$2:A$1000),0)))</f>
        <v/>
      </c>
      <c r="Q783" s="30" t="str">
        <f t="shared" si="69"/>
        <v/>
      </c>
      <c r="R783" s="30" t="str">
        <f t="shared" si="70"/>
        <v/>
      </c>
      <c r="S783" s="29" t="str">
        <f t="shared" si="67"/>
        <v/>
      </c>
      <c r="T783" s="29" t="str">
        <f t="shared" si="68"/>
        <v/>
      </c>
    </row>
    <row r="784" spans="4:20" ht="14">
      <c r="D784" s="32"/>
      <c r="E784" s="32"/>
      <c r="F784" s="32"/>
      <c r="H784" s="32"/>
      <c r="I784" s="32"/>
      <c r="J784" s="32"/>
      <c r="O784" s="20" t="str">
        <f t="array" ref="O784">IF(ISBLANK(B784),"",INDEX(adapt!E$2:E$1000,MATCH(A784,IF(adapt!J$2:J$1000="yes",adapt!A$2:A$1000),0)))</f>
        <v/>
      </c>
      <c r="P784" s="20" t="str">
        <f t="array" ref="P784">IF(ISBLANK(B784),"",INDEX(adapt!F$2:F$1000,MATCH(A784,IF(adapt!J$2:J$1000="yes",adapt!A$2:A$1000),0)))</f>
        <v/>
      </c>
      <c r="Q784" s="30" t="str">
        <f t="shared" si="69"/>
        <v/>
      </c>
      <c r="R784" s="30" t="str">
        <f t="shared" si="70"/>
        <v/>
      </c>
      <c r="S784" s="29" t="str">
        <f t="shared" si="67"/>
        <v/>
      </c>
      <c r="T784" s="29" t="str">
        <f t="shared" si="68"/>
        <v/>
      </c>
    </row>
    <row r="785" spans="4:20" ht="14">
      <c r="D785" s="32"/>
      <c r="E785" s="32"/>
      <c r="F785" s="32"/>
      <c r="H785" s="32"/>
      <c r="I785" s="32"/>
      <c r="J785" s="32"/>
      <c r="O785" s="20" t="str">
        <f t="array" ref="O785">IF(ISBLANK(B785),"",INDEX(adapt!E$2:E$1000,MATCH(A785,IF(adapt!J$2:J$1000="yes",adapt!A$2:A$1000),0)))</f>
        <v/>
      </c>
      <c r="P785" s="20" t="str">
        <f t="array" ref="P785">IF(ISBLANK(B785),"",INDEX(adapt!F$2:F$1000,MATCH(A785,IF(adapt!J$2:J$1000="yes",adapt!A$2:A$1000),0)))</f>
        <v/>
      </c>
      <c r="Q785" s="30" t="str">
        <f t="shared" si="69"/>
        <v/>
      </c>
      <c r="R785" s="30" t="str">
        <f t="shared" si="70"/>
        <v/>
      </c>
      <c r="S785" s="29" t="str">
        <f t="shared" si="67"/>
        <v/>
      </c>
      <c r="T785" s="29" t="str">
        <f t="shared" si="68"/>
        <v/>
      </c>
    </row>
    <row r="786" spans="4:20" ht="14">
      <c r="D786" s="32"/>
      <c r="E786" s="32"/>
      <c r="F786" s="32"/>
      <c r="H786" s="32"/>
      <c r="I786" s="32"/>
      <c r="J786" s="32"/>
      <c r="O786" s="20" t="str">
        <f t="array" ref="O786">IF(ISBLANK(B786),"",INDEX(adapt!E$2:E$1000,MATCH(A786,IF(adapt!J$2:J$1000="yes",adapt!A$2:A$1000),0)))</f>
        <v/>
      </c>
      <c r="P786" s="20" t="str">
        <f t="array" ref="P786">IF(ISBLANK(B786),"",INDEX(adapt!F$2:F$1000,MATCH(A786,IF(adapt!J$2:J$1000="yes",adapt!A$2:A$1000),0)))</f>
        <v/>
      </c>
      <c r="Q786" s="30" t="str">
        <f t="shared" si="69"/>
        <v/>
      </c>
      <c r="R786" s="30" t="str">
        <f t="shared" si="70"/>
        <v/>
      </c>
      <c r="S786" s="29" t="str">
        <f t="shared" si="67"/>
        <v/>
      </c>
      <c r="T786" s="29" t="str">
        <f t="shared" si="68"/>
        <v/>
      </c>
    </row>
    <row r="787" spans="4:20" ht="14">
      <c r="D787" s="32"/>
      <c r="E787" s="32"/>
      <c r="F787" s="32"/>
      <c r="H787" s="32"/>
      <c r="I787" s="32"/>
      <c r="J787" s="32"/>
      <c r="O787" s="20" t="str">
        <f t="array" ref="O787">IF(ISBLANK(B787),"",INDEX(adapt!E$2:E$1000,MATCH(A787,IF(adapt!J$2:J$1000="yes",adapt!A$2:A$1000),0)))</f>
        <v/>
      </c>
      <c r="P787" s="20" t="str">
        <f t="array" ref="P787">IF(ISBLANK(B787),"",INDEX(adapt!F$2:F$1000,MATCH(A787,IF(adapt!J$2:J$1000="yes",adapt!A$2:A$1000),0)))</f>
        <v/>
      </c>
      <c r="Q787" s="30" t="str">
        <f t="shared" si="69"/>
        <v/>
      </c>
      <c r="R787" s="30" t="str">
        <f t="shared" si="70"/>
        <v/>
      </c>
      <c r="S787" s="29" t="str">
        <f t="shared" si="67"/>
        <v/>
      </c>
      <c r="T787" s="29" t="str">
        <f t="shared" si="68"/>
        <v/>
      </c>
    </row>
    <row r="788" spans="4:20" ht="14">
      <c r="D788" s="32"/>
      <c r="E788" s="32"/>
      <c r="F788" s="32"/>
      <c r="H788" s="32"/>
      <c r="I788" s="32"/>
      <c r="J788" s="32"/>
      <c r="O788" s="20" t="str">
        <f t="array" ref="O788">IF(ISBLANK(B788),"",INDEX(adapt!E$2:E$1000,MATCH(A788,IF(adapt!J$2:J$1000="yes",adapt!A$2:A$1000),0)))</f>
        <v/>
      </c>
      <c r="P788" s="20" t="str">
        <f t="array" ref="P788">IF(ISBLANK(B788),"",INDEX(adapt!F$2:F$1000,MATCH(A788,IF(adapt!J$2:J$1000="yes",adapt!A$2:A$1000),0)))</f>
        <v/>
      </c>
      <c r="Q788" s="30" t="str">
        <f t="shared" si="69"/>
        <v/>
      </c>
      <c r="R788" s="30" t="str">
        <f t="shared" si="70"/>
        <v/>
      </c>
      <c r="S788" s="29" t="str">
        <f t="shared" si="67"/>
        <v/>
      </c>
      <c r="T788" s="29" t="str">
        <f t="shared" si="68"/>
        <v/>
      </c>
    </row>
    <row r="789" spans="4:20" ht="14">
      <c r="D789" s="32"/>
      <c r="E789" s="32"/>
      <c r="F789" s="32"/>
      <c r="H789" s="32"/>
      <c r="I789" s="32"/>
      <c r="J789" s="32"/>
      <c r="O789" s="20" t="str">
        <f t="array" ref="O789">IF(ISBLANK(B789),"",INDEX(adapt!E$2:E$1000,MATCH(A789,IF(adapt!J$2:J$1000="yes",adapt!A$2:A$1000),0)))</f>
        <v/>
      </c>
      <c r="P789" s="20" t="str">
        <f t="array" ref="P789">IF(ISBLANK(B789),"",INDEX(adapt!F$2:F$1000,MATCH(A789,IF(adapt!J$2:J$1000="yes",adapt!A$2:A$1000),0)))</f>
        <v/>
      </c>
      <c r="Q789" s="30" t="str">
        <f t="shared" si="69"/>
        <v/>
      </c>
      <c r="R789" s="30" t="str">
        <f t="shared" si="70"/>
        <v/>
      </c>
      <c r="S789" s="29" t="str">
        <f t="shared" si="67"/>
        <v/>
      </c>
      <c r="T789" s="29" t="str">
        <f t="shared" si="68"/>
        <v/>
      </c>
    </row>
    <row r="790" spans="4:20" ht="14">
      <c r="D790" s="32"/>
      <c r="E790" s="32"/>
      <c r="F790" s="32"/>
      <c r="H790" s="32"/>
      <c r="I790" s="32"/>
      <c r="J790" s="32"/>
      <c r="O790" s="20" t="str">
        <f t="array" ref="O790">IF(ISBLANK(B790),"",INDEX(adapt!E$2:E$1000,MATCH(A790,IF(adapt!J$2:J$1000="yes",adapt!A$2:A$1000),0)))</f>
        <v/>
      </c>
      <c r="P790" s="20" t="str">
        <f t="array" ref="P790">IF(ISBLANK(B790),"",INDEX(adapt!F$2:F$1000,MATCH(A790,IF(adapt!J$2:J$1000="yes",adapt!A$2:A$1000),0)))</f>
        <v/>
      </c>
      <c r="Q790" s="30" t="str">
        <f t="shared" si="69"/>
        <v/>
      </c>
      <c r="R790" s="30" t="str">
        <f t="shared" si="70"/>
        <v/>
      </c>
      <c r="S790" s="29" t="str">
        <f t="shared" si="67"/>
        <v/>
      </c>
      <c r="T790" s="29" t="str">
        <f t="shared" si="68"/>
        <v/>
      </c>
    </row>
    <row r="791" spans="4:20" ht="14">
      <c r="D791" s="32"/>
      <c r="E791" s="32"/>
      <c r="F791" s="32"/>
      <c r="H791" s="32"/>
      <c r="I791" s="32"/>
      <c r="J791" s="32"/>
      <c r="O791" s="20" t="str">
        <f t="array" ref="O791">IF(ISBLANK(B791),"",INDEX(adapt!E$2:E$1000,MATCH(A791,IF(adapt!J$2:J$1000="yes",adapt!A$2:A$1000),0)))</f>
        <v/>
      </c>
      <c r="P791" s="20" t="str">
        <f t="array" ref="P791">IF(ISBLANK(B791),"",INDEX(adapt!F$2:F$1000,MATCH(A791,IF(adapt!J$2:J$1000="yes",adapt!A$2:A$1000),0)))</f>
        <v/>
      </c>
      <c r="Q791" s="30" t="str">
        <f t="shared" si="69"/>
        <v/>
      </c>
      <c r="R791" s="30" t="str">
        <f t="shared" si="70"/>
        <v/>
      </c>
      <c r="S791" s="29" t="str">
        <f t="shared" si="67"/>
        <v/>
      </c>
      <c r="T791" s="29" t="str">
        <f t="shared" si="68"/>
        <v/>
      </c>
    </row>
    <row r="792" spans="4:20" ht="14">
      <c r="D792" s="32"/>
      <c r="E792" s="32"/>
      <c r="F792" s="32"/>
      <c r="H792" s="32"/>
      <c r="I792" s="32"/>
      <c r="J792" s="32"/>
      <c r="O792" s="20" t="str">
        <f t="array" ref="O792">IF(ISBLANK(B792),"",INDEX(adapt!E$2:E$1000,MATCH(A792,IF(adapt!J$2:J$1000="yes",adapt!A$2:A$1000),0)))</f>
        <v/>
      </c>
      <c r="P792" s="20" t="str">
        <f t="array" ref="P792">IF(ISBLANK(B792),"",INDEX(adapt!F$2:F$1000,MATCH(A792,IF(adapt!J$2:J$1000="yes",adapt!A$2:A$1000),0)))</f>
        <v/>
      </c>
      <c r="Q792" s="30" t="str">
        <f t="shared" si="69"/>
        <v/>
      </c>
      <c r="R792" s="30" t="str">
        <f t="shared" si="70"/>
        <v/>
      </c>
      <c r="S792" s="29" t="str">
        <f t="shared" si="67"/>
        <v/>
      </c>
      <c r="T792" s="29" t="str">
        <f t="shared" si="68"/>
        <v/>
      </c>
    </row>
    <row r="793" spans="4:20" ht="14">
      <c r="D793" s="32"/>
      <c r="E793" s="32"/>
      <c r="F793" s="32"/>
      <c r="H793" s="32"/>
      <c r="I793" s="32"/>
      <c r="J793" s="32"/>
      <c r="O793" s="20" t="str">
        <f t="array" ref="O793">IF(ISBLANK(B793),"",INDEX(adapt!E$2:E$1000,MATCH(A793,IF(adapt!J$2:J$1000="yes",adapt!A$2:A$1000),0)))</f>
        <v/>
      </c>
      <c r="P793" s="20" t="str">
        <f t="array" ref="P793">IF(ISBLANK(B793),"",INDEX(adapt!F$2:F$1000,MATCH(A793,IF(adapt!J$2:J$1000="yes",adapt!A$2:A$1000),0)))</f>
        <v/>
      </c>
      <c r="Q793" s="30" t="str">
        <f t="shared" si="69"/>
        <v/>
      </c>
      <c r="R793" s="30" t="str">
        <f t="shared" si="70"/>
        <v/>
      </c>
      <c r="S793" s="29" t="str">
        <f t="shared" si="67"/>
        <v/>
      </c>
      <c r="T793" s="29" t="str">
        <f t="shared" si="68"/>
        <v/>
      </c>
    </row>
    <row r="794" spans="4:20" ht="14">
      <c r="D794" s="32"/>
      <c r="E794" s="32"/>
      <c r="F794" s="32"/>
      <c r="H794" s="32"/>
      <c r="I794" s="32"/>
      <c r="J794" s="32"/>
      <c r="O794" s="20" t="str">
        <f t="array" ref="O794">IF(ISBLANK(B794),"",INDEX(adapt!E$2:E$1000,MATCH(A794,IF(adapt!J$2:J$1000="yes",adapt!A$2:A$1000),0)))</f>
        <v/>
      </c>
      <c r="P794" s="20" t="str">
        <f t="array" ref="P794">IF(ISBLANK(B794),"",INDEX(adapt!F$2:F$1000,MATCH(A794,IF(adapt!J$2:J$1000="yes",adapt!A$2:A$1000),0)))</f>
        <v/>
      </c>
      <c r="Q794" s="30" t="str">
        <f t="shared" si="69"/>
        <v/>
      </c>
      <c r="R794" s="30" t="str">
        <f t="shared" si="70"/>
        <v/>
      </c>
      <c r="S794" s="29" t="str">
        <f t="shared" si="67"/>
        <v/>
      </c>
      <c r="T794" s="29" t="str">
        <f t="shared" si="68"/>
        <v/>
      </c>
    </row>
    <row r="795" spans="4:20" ht="14">
      <c r="D795" s="32"/>
      <c r="E795" s="32"/>
      <c r="F795" s="32"/>
      <c r="H795" s="32"/>
      <c r="I795" s="32"/>
      <c r="J795" s="32"/>
      <c r="O795" s="20" t="str">
        <f t="array" ref="O795">IF(ISBLANK(B795),"",INDEX(adapt!E$2:E$1000,MATCH(A795,IF(adapt!J$2:J$1000="yes",adapt!A$2:A$1000),0)))</f>
        <v/>
      </c>
      <c r="P795" s="20" t="str">
        <f t="array" ref="P795">IF(ISBLANK(B795),"",INDEX(adapt!F$2:F$1000,MATCH(A795,IF(adapt!J$2:J$1000="yes",adapt!A$2:A$1000),0)))</f>
        <v/>
      </c>
      <c r="Q795" s="30" t="str">
        <f t="shared" si="69"/>
        <v/>
      </c>
      <c r="R795" s="30" t="str">
        <f t="shared" si="70"/>
        <v/>
      </c>
      <c r="S795" s="29" t="str">
        <f t="shared" si="67"/>
        <v/>
      </c>
      <c r="T795" s="29" t="str">
        <f t="shared" si="68"/>
        <v/>
      </c>
    </row>
    <row r="796" spans="4:20" ht="14">
      <c r="D796" s="32"/>
      <c r="E796" s="32"/>
      <c r="F796" s="32"/>
      <c r="H796" s="32"/>
      <c r="I796" s="32"/>
      <c r="J796" s="32"/>
      <c r="O796" s="20" t="str">
        <f t="array" ref="O796">IF(ISBLANK(B796),"",INDEX(adapt!E$2:E$1000,MATCH(A796,IF(adapt!J$2:J$1000="yes",adapt!A$2:A$1000),0)))</f>
        <v/>
      </c>
      <c r="P796" s="20" t="str">
        <f t="array" ref="P796">IF(ISBLANK(B796),"",INDEX(adapt!F$2:F$1000,MATCH(A796,IF(adapt!J$2:J$1000="yes",adapt!A$2:A$1000),0)))</f>
        <v/>
      </c>
      <c r="Q796" s="30" t="str">
        <f t="shared" si="69"/>
        <v/>
      </c>
      <c r="R796" s="30" t="str">
        <f t="shared" si="70"/>
        <v/>
      </c>
      <c r="S796" s="29" t="str">
        <f t="shared" si="67"/>
        <v/>
      </c>
      <c r="T796" s="29" t="str">
        <f t="shared" si="68"/>
        <v/>
      </c>
    </row>
    <row r="797" spans="4:20" ht="14">
      <c r="D797" s="32"/>
      <c r="E797" s="32"/>
      <c r="F797" s="32"/>
      <c r="H797" s="32"/>
      <c r="I797" s="32"/>
      <c r="J797" s="32"/>
      <c r="O797" s="20" t="str">
        <f t="array" ref="O797">IF(ISBLANK(B797),"",INDEX(adapt!E$2:E$1000,MATCH(A797,IF(adapt!J$2:J$1000="yes",adapt!A$2:A$1000),0)))</f>
        <v/>
      </c>
      <c r="P797" s="20" t="str">
        <f t="array" ref="P797">IF(ISBLANK(B797),"",INDEX(adapt!F$2:F$1000,MATCH(A797,IF(adapt!J$2:J$1000="yes",adapt!A$2:A$1000),0)))</f>
        <v/>
      </c>
      <c r="Q797" s="30" t="str">
        <f t="shared" si="69"/>
        <v/>
      </c>
      <c r="R797" s="30" t="str">
        <f t="shared" si="70"/>
        <v/>
      </c>
      <c r="S797" s="29" t="str">
        <f t="shared" si="67"/>
        <v/>
      </c>
      <c r="T797" s="29" t="str">
        <f t="shared" si="68"/>
        <v/>
      </c>
    </row>
    <row r="798" spans="4:20" ht="14">
      <c r="D798" s="32"/>
      <c r="E798" s="32"/>
      <c r="F798" s="32"/>
      <c r="H798" s="32"/>
      <c r="I798" s="32"/>
      <c r="J798" s="32"/>
      <c r="O798" s="20" t="str">
        <f t="array" ref="O798">IF(ISBLANK(B798),"",INDEX(adapt!E$2:E$1000,MATCH(A798,IF(adapt!J$2:J$1000="yes",adapt!A$2:A$1000),0)))</f>
        <v/>
      </c>
      <c r="P798" s="20" t="str">
        <f t="array" ref="P798">IF(ISBLANK(B798),"",INDEX(adapt!F$2:F$1000,MATCH(A798,IF(adapt!J$2:J$1000="yes",adapt!A$2:A$1000),0)))</f>
        <v/>
      </c>
      <c r="Q798" s="30" t="str">
        <f t="shared" si="69"/>
        <v/>
      </c>
      <c r="R798" s="30" t="str">
        <f t="shared" si="70"/>
        <v/>
      </c>
      <c r="S798" s="29" t="str">
        <f t="shared" si="67"/>
        <v/>
      </c>
      <c r="T798" s="29" t="str">
        <f t="shared" si="68"/>
        <v/>
      </c>
    </row>
    <row r="799" spans="4:20" ht="14">
      <c r="D799" s="32"/>
      <c r="E799" s="32"/>
      <c r="F799" s="32"/>
      <c r="H799" s="32"/>
      <c r="I799" s="32"/>
      <c r="J799" s="32"/>
      <c r="O799" s="20" t="str">
        <f t="array" ref="O799">IF(ISBLANK(B799),"",INDEX(adapt!E$2:E$1000,MATCH(A799,IF(adapt!J$2:J$1000="yes",adapt!A$2:A$1000),0)))</f>
        <v/>
      </c>
      <c r="P799" s="20" t="str">
        <f t="array" ref="P799">IF(ISBLANK(B799),"",INDEX(adapt!F$2:F$1000,MATCH(A799,IF(adapt!J$2:J$1000="yes",adapt!A$2:A$1000),0)))</f>
        <v/>
      </c>
      <c r="Q799" s="30" t="str">
        <f t="shared" si="69"/>
        <v/>
      </c>
      <c r="R799" s="30" t="str">
        <f t="shared" si="70"/>
        <v/>
      </c>
      <c r="S799" s="29" t="str">
        <f t="shared" si="67"/>
        <v/>
      </c>
      <c r="T799" s="29" t="str">
        <f t="shared" si="68"/>
        <v/>
      </c>
    </row>
    <row r="800" spans="4:20" ht="14">
      <c r="D800" s="32"/>
      <c r="E800" s="32"/>
      <c r="F800" s="32"/>
      <c r="H800" s="32"/>
      <c r="I800" s="32"/>
      <c r="J800" s="32"/>
      <c r="O800" s="20" t="str">
        <f t="array" ref="O800">IF(ISBLANK(B800),"",INDEX(adapt!E$2:E$1000,MATCH(A800,IF(adapt!J$2:J$1000="yes",adapt!A$2:A$1000),0)))</f>
        <v/>
      </c>
      <c r="P800" s="20" t="str">
        <f t="array" ref="P800">IF(ISBLANK(B800),"",INDEX(adapt!F$2:F$1000,MATCH(A800,IF(adapt!J$2:J$1000="yes",adapt!A$2:A$1000),0)))</f>
        <v/>
      </c>
      <c r="Q800" s="30" t="str">
        <f t="shared" si="69"/>
        <v/>
      </c>
      <c r="R800" s="30" t="str">
        <f t="shared" si="70"/>
        <v/>
      </c>
      <c r="S800" s="29" t="str">
        <f t="shared" si="67"/>
        <v/>
      </c>
      <c r="T800" s="29" t="str">
        <f t="shared" si="68"/>
        <v/>
      </c>
    </row>
    <row r="801" spans="4:20" ht="14">
      <c r="D801" s="32"/>
      <c r="E801" s="32"/>
      <c r="F801" s="32"/>
      <c r="H801" s="32"/>
      <c r="I801" s="32"/>
      <c r="J801" s="32"/>
      <c r="O801" s="20" t="str">
        <f t="array" ref="O801">IF(ISBLANK(B801),"",INDEX(adapt!E$2:E$1000,MATCH(A801,IF(adapt!J$2:J$1000="yes",adapt!A$2:A$1000),0)))</f>
        <v/>
      </c>
      <c r="P801" s="20" t="str">
        <f t="array" ref="P801">IF(ISBLANK(B801),"",INDEX(adapt!F$2:F$1000,MATCH(A801,IF(adapt!J$2:J$1000="yes",adapt!A$2:A$1000),0)))</f>
        <v/>
      </c>
      <c r="Q801" s="30" t="str">
        <f t="shared" si="69"/>
        <v/>
      </c>
      <c r="R801" s="30" t="str">
        <f t="shared" si="70"/>
        <v/>
      </c>
      <c r="S801" s="29" t="str">
        <f t="shared" si="67"/>
        <v/>
      </c>
      <c r="T801" s="29" t="str">
        <f t="shared" si="68"/>
        <v/>
      </c>
    </row>
    <row r="802" spans="4:20" ht="14">
      <c r="D802" s="32"/>
      <c r="E802" s="32"/>
      <c r="F802" s="32"/>
      <c r="H802" s="32"/>
      <c r="I802" s="32"/>
      <c r="J802" s="32"/>
      <c r="O802" s="20" t="str">
        <f t="array" ref="O802">IF(ISBLANK(B802),"",INDEX(adapt!E$2:E$1000,MATCH(A802,IF(adapt!J$2:J$1000="yes",adapt!A$2:A$1000),0)))</f>
        <v/>
      </c>
      <c r="P802" s="20" t="str">
        <f t="array" ref="P802">IF(ISBLANK(B802),"",INDEX(adapt!F$2:F$1000,MATCH(A802,IF(adapt!J$2:J$1000="yes",adapt!A$2:A$1000),0)))</f>
        <v/>
      </c>
      <c r="Q802" s="30" t="str">
        <f t="shared" si="69"/>
        <v/>
      </c>
      <c r="R802" s="30" t="str">
        <f t="shared" si="70"/>
        <v/>
      </c>
      <c r="S802" s="29" t="str">
        <f t="shared" si="67"/>
        <v/>
      </c>
      <c r="T802" s="29" t="str">
        <f t="shared" si="68"/>
        <v/>
      </c>
    </row>
    <row r="803" spans="4:20" ht="14">
      <c r="D803" s="32"/>
      <c r="E803" s="32"/>
      <c r="F803" s="32"/>
      <c r="H803" s="32"/>
      <c r="I803" s="32"/>
      <c r="J803" s="32"/>
      <c r="O803" s="20" t="str">
        <f t="array" ref="O803">IF(ISBLANK(B803),"",INDEX(adapt!E$2:E$1000,MATCH(A803,IF(adapt!J$2:J$1000="yes",adapt!A$2:A$1000),0)))</f>
        <v/>
      </c>
      <c r="P803" s="20" t="str">
        <f t="array" ref="P803">IF(ISBLANK(B803),"",INDEX(adapt!F$2:F$1000,MATCH(A803,IF(adapt!J$2:J$1000="yes",adapt!A$2:A$1000),0)))</f>
        <v/>
      </c>
      <c r="Q803" s="30" t="str">
        <f t="shared" si="69"/>
        <v/>
      </c>
      <c r="R803" s="30" t="str">
        <f t="shared" si="70"/>
        <v/>
      </c>
      <c r="S803" s="29" t="str">
        <f t="shared" si="67"/>
        <v/>
      </c>
      <c r="T803" s="29" t="str">
        <f t="shared" si="68"/>
        <v/>
      </c>
    </row>
    <row r="804" spans="4:20" ht="14">
      <c r="D804" s="32"/>
      <c r="E804" s="32"/>
      <c r="F804" s="32"/>
      <c r="H804" s="32"/>
      <c r="I804" s="32"/>
      <c r="J804" s="32"/>
      <c r="O804" s="20" t="str">
        <f t="array" ref="O804">IF(ISBLANK(B804),"",INDEX(adapt!E$2:E$1000,MATCH(A804,IF(adapt!J$2:J$1000="yes",adapt!A$2:A$1000),0)))</f>
        <v/>
      </c>
      <c r="P804" s="20" t="str">
        <f t="array" ref="P804">IF(ISBLANK(B804),"",INDEX(adapt!F$2:F$1000,MATCH(A804,IF(adapt!J$2:J$1000="yes",adapt!A$2:A$1000),0)))</f>
        <v/>
      </c>
      <c r="Q804" s="30" t="str">
        <f t="shared" si="69"/>
        <v/>
      </c>
      <c r="R804" s="30" t="str">
        <f t="shared" si="70"/>
        <v/>
      </c>
      <c r="S804" s="29" t="str">
        <f t="shared" si="67"/>
        <v/>
      </c>
      <c r="T804" s="29" t="str">
        <f t="shared" si="68"/>
        <v/>
      </c>
    </row>
    <row r="805" spans="4:20" ht="14">
      <c r="D805" s="32"/>
      <c r="E805" s="32"/>
      <c r="F805" s="32"/>
      <c r="H805" s="32"/>
      <c r="I805" s="32"/>
      <c r="J805" s="32"/>
      <c r="O805" s="20" t="str">
        <f t="array" ref="O805">IF(ISBLANK(B805),"",INDEX(adapt!E$2:E$1000,MATCH(A805,IF(adapt!J$2:J$1000="yes",adapt!A$2:A$1000),0)))</f>
        <v/>
      </c>
      <c r="P805" s="20" t="str">
        <f t="array" ref="P805">IF(ISBLANK(B805),"",INDEX(adapt!F$2:F$1000,MATCH(A805,IF(adapt!J$2:J$1000="yes",adapt!A$2:A$1000),0)))</f>
        <v/>
      </c>
      <c r="Q805" s="30" t="str">
        <f t="shared" si="69"/>
        <v/>
      </c>
      <c r="R805" s="30" t="str">
        <f t="shared" si="70"/>
        <v/>
      </c>
      <c r="S805" s="29" t="str">
        <f t="shared" si="67"/>
        <v/>
      </c>
      <c r="T805" s="29" t="str">
        <f t="shared" si="68"/>
        <v/>
      </c>
    </row>
    <row r="806" spans="4:20" ht="14">
      <c r="D806" s="32"/>
      <c r="E806" s="32"/>
      <c r="F806" s="32"/>
      <c r="H806" s="32"/>
      <c r="I806" s="32"/>
      <c r="J806" s="32"/>
      <c r="O806" s="20" t="str">
        <f t="array" ref="O806">IF(ISBLANK(B806),"",INDEX(adapt!E$2:E$1000,MATCH(A806,IF(adapt!J$2:J$1000="yes",adapt!A$2:A$1000),0)))</f>
        <v/>
      </c>
      <c r="P806" s="20" t="str">
        <f t="array" ref="P806">IF(ISBLANK(B806),"",INDEX(adapt!F$2:F$1000,MATCH(A806,IF(adapt!J$2:J$1000="yes",adapt!A$2:A$1000),0)))</f>
        <v/>
      </c>
      <c r="Q806" s="30" t="str">
        <f t="shared" si="69"/>
        <v/>
      </c>
      <c r="R806" s="30" t="str">
        <f t="shared" si="70"/>
        <v/>
      </c>
      <c r="S806" s="29" t="str">
        <f t="shared" si="67"/>
        <v/>
      </c>
      <c r="T806" s="29" t="str">
        <f t="shared" si="68"/>
        <v/>
      </c>
    </row>
    <row r="807" spans="4:20" ht="14">
      <c r="D807" s="32"/>
      <c r="E807" s="32"/>
      <c r="F807" s="32"/>
      <c r="H807" s="32"/>
      <c r="I807" s="32"/>
      <c r="J807" s="32"/>
      <c r="O807" s="20" t="str">
        <f t="array" ref="O807">IF(ISBLANK(B807),"",INDEX(adapt!E$2:E$1000,MATCH(A807,IF(adapt!J$2:J$1000="yes",adapt!A$2:A$1000),0)))</f>
        <v/>
      </c>
      <c r="P807" s="20" t="str">
        <f t="array" ref="P807">IF(ISBLANK(B807),"",INDEX(adapt!F$2:F$1000,MATCH(A807,IF(adapt!J$2:J$1000="yes",adapt!A$2:A$1000),0)))</f>
        <v/>
      </c>
      <c r="Q807" s="30" t="str">
        <f t="shared" si="69"/>
        <v/>
      </c>
      <c r="R807" s="30" t="str">
        <f t="shared" si="70"/>
        <v/>
      </c>
      <c r="S807" s="29" t="str">
        <f t="shared" si="67"/>
        <v/>
      </c>
      <c r="T807" s="29" t="str">
        <f t="shared" si="68"/>
        <v/>
      </c>
    </row>
    <row r="808" spans="4:20" ht="14">
      <c r="D808" s="32"/>
      <c r="E808" s="32"/>
      <c r="F808" s="32"/>
      <c r="H808" s="32"/>
      <c r="I808" s="32"/>
      <c r="J808" s="32"/>
      <c r="O808" s="20" t="str">
        <f t="array" ref="O808">IF(ISBLANK(B808),"",INDEX(adapt!E$2:E$1000,MATCH(A808,IF(adapt!J$2:J$1000="yes",adapt!A$2:A$1000),0)))</f>
        <v/>
      </c>
      <c r="P808" s="20" t="str">
        <f t="array" ref="P808">IF(ISBLANK(B808),"",INDEX(adapt!F$2:F$1000,MATCH(A808,IF(adapt!J$2:J$1000="yes",adapt!A$2:A$1000),0)))</f>
        <v/>
      </c>
      <c r="Q808" s="30" t="str">
        <f t="shared" si="69"/>
        <v/>
      </c>
      <c r="R808" s="30" t="str">
        <f t="shared" si="70"/>
        <v/>
      </c>
      <c r="S808" s="29" t="str">
        <f t="shared" si="67"/>
        <v/>
      </c>
      <c r="T808" s="29" t="str">
        <f t="shared" si="68"/>
        <v/>
      </c>
    </row>
    <row r="809" spans="4:20" ht="14">
      <c r="D809" s="32"/>
      <c r="E809" s="32"/>
      <c r="F809" s="32"/>
      <c r="H809" s="32"/>
      <c r="I809" s="32"/>
      <c r="J809" s="32"/>
      <c r="O809" s="20" t="str">
        <f t="array" ref="O809">IF(ISBLANK(B809),"",INDEX(adapt!E$2:E$1000,MATCH(A809,IF(adapt!J$2:J$1000="yes",adapt!A$2:A$1000),0)))</f>
        <v/>
      </c>
      <c r="P809" s="20" t="str">
        <f t="array" ref="P809">IF(ISBLANK(B809),"",INDEX(adapt!F$2:F$1000,MATCH(A809,IF(adapt!J$2:J$1000="yes",adapt!A$2:A$1000),0)))</f>
        <v/>
      </c>
      <c r="Q809" s="30" t="str">
        <f t="shared" si="69"/>
        <v/>
      </c>
      <c r="R809" s="30" t="str">
        <f t="shared" si="70"/>
        <v/>
      </c>
      <c r="S809" s="29" t="str">
        <f t="shared" si="67"/>
        <v/>
      </c>
      <c r="T809" s="29" t="str">
        <f t="shared" si="68"/>
        <v/>
      </c>
    </row>
    <row r="810" spans="4:20" ht="14">
      <c r="D810" s="32"/>
      <c r="E810" s="32"/>
      <c r="F810" s="32"/>
      <c r="H810" s="32"/>
      <c r="I810" s="32"/>
      <c r="J810" s="32"/>
      <c r="O810" s="20" t="str">
        <f t="array" ref="O810">IF(ISBLANK(B810),"",INDEX(adapt!E$2:E$1000,MATCH(A810,IF(adapt!J$2:J$1000="yes",adapt!A$2:A$1000),0)))</f>
        <v/>
      </c>
      <c r="P810" s="20" t="str">
        <f t="array" ref="P810">IF(ISBLANK(B810),"",INDEX(adapt!F$2:F$1000,MATCH(A810,IF(adapt!J$2:J$1000="yes",adapt!A$2:A$1000),0)))</f>
        <v/>
      </c>
      <c r="Q810" s="30" t="str">
        <f t="shared" si="69"/>
        <v/>
      </c>
      <c r="R810" s="30" t="str">
        <f t="shared" si="70"/>
        <v/>
      </c>
      <c r="S810" s="29" t="str">
        <f t="shared" si="67"/>
        <v/>
      </c>
      <c r="T810" s="29" t="str">
        <f t="shared" si="68"/>
        <v/>
      </c>
    </row>
    <row r="811" spans="4:20" ht="14">
      <c r="D811" s="32"/>
      <c r="E811" s="32"/>
      <c r="F811" s="32"/>
      <c r="H811" s="32"/>
      <c r="I811" s="32"/>
      <c r="J811" s="32"/>
      <c r="O811" s="20" t="str">
        <f t="array" ref="O811">IF(ISBLANK(B811),"",INDEX(adapt!E$2:E$1000,MATCH(A811,IF(adapt!J$2:J$1000="yes",adapt!A$2:A$1000),0)))</f>
        <v/>
      </c>
      <c r="P811" s="20" t="str">
        <f t="array" ref="P811">IF(ISBLANK(B811),"",INDEX(adapt!F$2:F$1000,MATCH(A811,IF(adapt!J$2:J$1000="yes",adapt!A$2:A$1000),0)))</f>
        <v/>
      </c>
      <c r="Q811" s="30" t="str">
        <f t="shared" si="69"/>
        <v/>
      </c>
      <c r="R811" s="30" t="str">
        <f t="shared" si="70"/>
        <v/>
      </c>
      <c r="S811" s="29" t="str">
        <f t="shared" si="67"/>
        <v/>
      </c>
      <c r="T811" s="29" t="str">
        <f t="shared" si="68"/>
        <v/>
      </c>
    </row>
    <row r="812" spans="4:20" ht="14">
      <c r="D812" s="32"/>
      <c r="E812" s="32"/>
      <c r="F812" s="32"/>
      <c r="H812" s="32"/>
      <c r="I812" s="32"/>
      <c r="J812" s="32"/>
      <c r="O812" s="20" t="str">
        <f t="array" ref="O812">IF(ISBLANK(B812),"",INDEX(adapt!E$2:E$1000,MATCH(A812,IF(adapt!J$2:J$1000="yes",adapt!A$2:A$1000),0)))</f>
        <v/>
      </c>
      <c r="P812" s="20" t="str">
        <f t="array" ref="P812">IF(ISBLANK(B812),"",INDEX(adapt!F$2:F$1000,MATCH(A812,IF(adapt!J$2:J$1000="yes",adapt!A$2:A$1000),0)))</f>
        <v/>
      </c>
      <c r="Q812" s="30" t="str">
        <f t="shared" si="69"/>
        <v/>
      </c>
      <c r="R812" s="30" t="str">
        <f t="shared" si="70"/>
        <v/>
      </c>
      <c r="S812" s="29" t="str">
        <f t="shared" si="67"/>
        <v/>
      </c>
      <c r="T812" s="29" t="str">
        <f t="shared" si="68"/>
        <v/>
      </c>
    </row>
    <row r="813" spans="4:20" ht="14">
      <c r="D813" s="32"/>
      <c r="E813" s="32"/>
      <c r="F813" s="32"/>
      <c r="H813" s="32"/>
      <c r="I813" s="32"/>
      <c r="J813" s="32"/>
      <c r="O813" s="20" t="str">
        <f t="array" ref="O813">IF(ISBLANK(B813),"",INDEX(adapt!E$2:E$1000,MATCH(A813,IF(adapt!J$2:J$1000="yes",adapt!A$2:A$1000),0)))</f>
        <v/>
      </c>
      <c r="P813" s="20" t="str">
        <f t="array" ref="P813">IF(ISBLANK(B813),"",INDEX(adapt!F$2:F$1000,MATCH(A813,IF(adapt!J$2:J$1000="yes",adapt!A$2:A$1000),0)))</f>
        <v/>
      </c>
      <c r="Q813" s="30" t="str">
        <f t="shared" si="69"/>
        <v/>
      </c>
      <c r="R813" s="30" t="str">
        <f t="shared" si="70"/>
        <v/>
      </c>
      <c r="S813" s="29" t="str">
        <f t="shared" si="67"/>
        <v/>
      </c>
      <c r="T813" s="29" t="str">
        <f t="shared" si="68"/>
        <v/>
      </c>
    </row>
    <row r="814" spans="4:20" ht="14">
      <c r="D814" s="32"/>
      <c r="E814" s="32"/>
      <c r="F814" s="32"/>
      <c r="H814" s="32"/>
      <c r="I814" s="32"/>
      <c r="J814" s="32"/>
      <c r="O814" s="20" t="str">
        <f t="array" ref="O814">IF(ISBLANK(B814),"",INDEX(adapt!E$2:E$1000,MATCH(A814,IF(adapt!J$2:J$1000="yes",adapt!A$2:A$1000),0)))</f>
        <v/>
      </c>
      <c r="P814" s="20" t="str">
        <f t="array" ref="P814">IF(ISBLANK(B814),"",INDEX(adapt!F$2:F$1000,MATCH(A814,IF(adapt!J$2:J$1000="yes",adapt!A$2:A$1000),0)))</f>
        <v/>
      </c>
      <c r="Q814" s="30" t="str">
        <f t="shared" si="69"/>
        <v/>
      </c>
      <c r="R814" s="30" t="str">
        <f t="shared" si="70"/>
        <v/>
      </c>
      <c r="S814" s="29" t="str">
        <f t="shared" si="67"/>
        <v/>
      </c>
      <c r="T814" s="29" t="str">
        <f t="shared" si="68"/>
        <v/>
      </c>
    </row>
    <row r="815" spans="4:20" ht="14">
      <c r="D815" s="32"/>
      <c r="E815" s="32"/>
      <c r="F815" s="32"/>
      <c r="H815" s="32"/>
      <c r="I815" s="32"/>
      <c r="J815" s="32"/>
      <c r="O815" s="20" t="str">
        <f t="array" ref="O815">IF(ISBLANK(B815),"",INDEX(adapt!E$2:E$1000,MATCH(A815,IF(adapt!J$2:J$1000="yes",adapt!A$2:A$1000),0)))</f>
        <v/>
      </c>
      <c r="P815" s="20" t="str">
        <f t="array" ref="P815">IF(ISBLANK(B815),"",INDEX(adapt!F$2:F$1000,MATCH(A815,IF(adapt!J$2:J$1000="yes",adapt!A$2:A$1000),0)))</f>
        <v/>
      </c>
      <c r="Q815" s="30" t="str">
        <f t="shared" si="69"/>
        <v/>
      </c>
      <c r="R815" s="30" t="str">
        <f t="shared" si="70"/>
        <v/>
      </c>
      <c r="S815" s="29" t="str">
        <f t="shared" si="67"/>
        <v/>
      </c>
      <c r="T815" s="29" t="str">
        <f t="shared" si="68"/>
        <v/>
      </c>
    </row>
    <row r="816" spans="4:20" ht="14">
      <c r="D816" s="32"/>
      <c r="E816" s="32"/>
      <c r="F816" s="32"/>
      <c r="H816" s="32"/>
      <c r="I816" s="32"/>
      <c r="J816" s="32"/>
      <c r="O816" s="20" t="str">
        <f t="array" ref="O816">IF(ISBLANK(B816),"",INDEX(adapt!E$2:E$1000,MATCH(A816,IF(adapt!J$2:J$1000="yes",adapt!A$2:A$1000),0)))</f>
        <v/>
      </c>
      <c r="P816" s="20" t="str">
        <f t="array" ref="P816">IF(ISBLANK(B816),"",INDEX(adapt!F$2:F$1000,MATCH(A816,IF(adapt!J$2:J$1000="yes",adapt!A$2:A$1000),0)))</f>
        <v/>
      </c>
      <c r="Q816" s="30" t="str">
        <f t="shared" si="69"/>
        <v/>
      </c>
      <c r="R816" s="30" t="str">
        <f t="shared" si="70"/>
        <v/>
      </c>
      <c r="S816" s="29" t="str">
        <f t="shared" si="67"/>
        <v/>
      </c>
      <c r="T816" s="29" t="str">
        <f t="shared" si="68"/>
        <v/>
      </c>
    </row>
    <row r="817" spans="4:20" ht="14">
      <c r="D817" s="32"/>
      <c r="E817" s="32"/>
      <c r="F817" s="32"/>
      <c r="H817" s="32"/>
      <c r="I817" s="32"/>
      <c r="J817" s="32"/>
      <c r="O817" s="20" t="str">
        <f t="array" ref="O817">IF(ISBLANK(B817),"",INDEX(adapt!E$2:E$1000,MATCH(A817,IF(adapt!J$2:J$1000="yes",adapt!A$2:A$1000),0)))</f>
        <v/>
      </c>
      <c r="P817" s="20" t="str">
        <f t="array" ref="P817">IF(ISBLANK(B817),"",INDEX(adapt!F$2:F$1000,MATCH(A817,IF(adapt!J$2:J$1000="yes",adapt!A$2:A$1000),0)))</f>
        <v/>
      </c>
      <c r="Q817" s="30" t="str">
        <f t="shared" si="69"/>
        <v/>
      </c>
      <c r="R817" s="30" t="str">
        <f t="shared" si="70"/>
        <v/>
      </c>
      <c r="S817" s="29" t="str">
        <f t="shared" si="67"/>
        <v/>
      </c>
      <c r="T817" s="29" t="str">
        <f t="shared" si="68"/>
        <v/>
      </c>
    </row>
    <row r="818" spans="4:20" ht="14">
      <c r="D818" s="32"/>
      <c r="E818" s="32"/>
      <c r="F818" s="32"/>
      <c r="H818" s="32"/>
      <c r="I818" s="32"/>
      <c r="J818" s="32"/>
      <c r="O818" s="20" t="str">
        <f t="array" ref="O818">IF(ISBLANK(B818),"",INDEX(adapt!E$2:E$1000,MATCH(A818,IF(adapt!J$2:J$1000="yes",adapt!A$2:A$1000),0)))</f>
        <v/>
      </c>
      <c r="P818" s="20" t="str">
        <f t="array" ref="P818">IF(ISBLANK(B818),"",INDEX(adapt!F$2:F$1000,MATCH(A818,IF(adapt!J$2:J$1000="yes",adapt!A$2:A$1000),0)))</f>
        <v/>
      </c>
      <c r="Q818" s="30" t="str">
        <f t="shared" si="69"/>
        <v/>
      </c>
      <c r="R818" s="30" t="str">
        <f t="shared" si="70"/>
        <v/>
      </c>
      <c r="S818" s="29" t="str">
        <f t="shared" si="67"/>
        <v/>
      </c>
      <c r="T818" s="29" t="str">
        <f t="shared" si="68"/>
        <v/>
      </c>
    </row>
    <row r="819" spans="4:20" ht="14">
      <c r="D819" s="32"/>
      <c r="E819" s="32"/>
      <c r="F819" s="32"/>
      <c r="H819" s="32"/>
      <c r="I819" s="32"/>
      <c r="J819" s="32"/>
      <c r="O819" s="20" t="str">
        <f t="array" ref="O819">IF(ISBLANK(B819),"",INDEX(adapt!E$2:E$1000,MATCH(A819,IF(adapt!J$2:J$1000="yes",adapt!A$2:A$1000),0)))</f>
        <v/>
      </c>
      <c r="P819" s="20" t="str">
        <f t="array" ref="P819">IF(ISBLANK(B819),"",INDEX(adapt!F$2:F$1000,MATCH(A819,IF(adapt!J$2:J$1000="yes",adapt!A$2:A$1000),0)))</f>
        <v/>
      </c>
      <c r="Q819" s="30" t="str">
        <f t="shared" si="69"/>
        <v/>
      </c>
      <c r="R819" s="30" t="str">
        <f t="shared" si="70"/>
        <v/>
      </c>
      <c r="S819" s="29" t="str">
        <f t="shared" si="67"/>
        <v/>
      </c>
      <c r="T819" s="29" t="str">
        <f t="shared" si="68"/>
        <v/>
      </c>
    </row>
    <row r="820" spans="4:20" ht="14">
      <c r="D820" s="32"/>
      <c r="E820" s="32"/>
      <c r="F820" s="32"/>
      <c r="H820" s="32"/>
      <c r="I820" s="32"/>
      <c r="J820" s="32"/>
      <c r="O820" s="20" t="str">
        <f t="array" ref="O820">IF(ISBLANK(B820),"",INDEX(adapt!E$2:E$1000,MATCH(A820,IF(adapt!J$2:J$1000="yes",adapt!A$2:A$1000),0)))</f>
        <v/>
      </c>
      <c r="P820" s="20" t="str">
        <f t="array" ref="P820">IF(ISBLANK(B820),"",INDEX(adapt!F$2:F$1000,MATCH(A820,IF(adapt!J$2:J$1000="yes",adapt!A$2:A$1000),0)))</f>
        <v/>
      </c>
      <c r="Q820" s="30" t="str">
        <f t="shared" si="69"/>
        <v/>
      </c>
      <c r="R820" s="30" t="str">
        <f t="shared" si="70"/>
        <v/>
      </c>
      <c r="S820" s="29" t="str">
        <f t="shared" si="67"/>
        <v/>
      </c>
      <c r="T820" s="29" t="str">
        <f t="shared" si="68"/>
        <v/>
      </c>
    </row>
    <row r="821" spans="4:20" ht="14">
      <c r="D821" s="32"/>
      <c r="E821" s="32"/>
      <c r="F821" s="32"/>
      <c r="H821" s="32"/>
      <c r="I821" s="32"/>
      <c r="J821" s="32"/>
      <c r="O821" s="20" t="str">
        <f t="array" ref="O821">IF(ISBLANK(B821),"",INDEX(adapt!E$2:E$1000,MATCH(A821,IF(adapt!J$2:J$1000="yes",adapt!A$2:A$1000),0)))</f>
        <v/>
      </c>
      <c r="P821" s="20" t="str">
        <f t="array" ref="P821">IF(ISBLANK(B821),"",INDEX(adapt!F$2:F$1000,MATCH(A821,IF(adapt!J$2:J$1000="yes",adapt!A$2:A$1000),0)))</f>
        <v/>
      </c>
      <c r="Q821" s="30" t="str">
        <f t="shared" si="69"/>
        <v/>
      </c>
      <c r="R821" s="30" t="str">
        <f t="shared" si="70"/>
        <v/>
      </c>
      <c r="S821" s="29" t="str">
        <f t="shared" si="67"/>
        <v/>
      </c>
      <c r="T821" s="29" t="str">
        <f t="shared" si="68"/>
        <v/>
      </c>
    </row>
    <row r="822" spans="4:20" ht="14">
      <c r="D822" s="32"/>
      <c r="E822" s="32"/>
      <c r="F822" s="32"/>
      <c r="H822" s="32"/>
      <c r="I822" s="32"/>
      <c r="J822" s="32"/>
      <c r="O822" s="20" t="str">
        <f t="array" ref="O822">IF(ISBLANK(B822),"",INDEX(adapt!E$2:E$1000,MATCH(A822,IF(adapt!J$2:J$1000="yes",adapt!A$2:A$1000),0)))</f>
        <v/>
      </c>
      <c r="P822" s="20" t="str">
        <f t="array" ref="P822">IF(ISBLANK(B822),"",INDEX(adapt!F$2:F$1000,MATCH(A822,IF(adapt!J$2:J$1000="yes",adapt!A$2:A$1000),0)))</f>
        <v/>
      </c>
      <c r="Q822" s="30" t="str">
        <f t="shared" si="69"/>
        <v/>
      </c>
      <c r="R822" s="30" t="str">
        <f t="shared" si="70"/>
        <v/>
      </c>
      <c r="S822" s="29" t="str">
        <f t="shared" si="67"/>
        <v/>
      </c>
      <c r="T822" s="29" t="str">
        <f t="shared" si="68"/>
        <v/>
      </c>
    </row>
    <row r="823" spans="4:20" ht="14">
      <c r="D823" s="32"/>
      <c r="E823" s="32"/>
      <c r="F823" s="32"/>
      <c r="H823" s="32"/>
      <c r="I823" s="32"/>
      <c r="J823" s="32"/>
      <c r="O823" s="20" t="str">
        <f t="array" ref="O823">IF(ISBLANK(B823),"",INDEX(adapt!E$2:E$1000,MATCH(A823,IF(adapt!J$2:J$1000="yes",adapt!A$2:A$1000),0)))</f>
        <v/>
      </c>
      <c r="P823" s="20" t="str">
        <f t="array" ref="P823">IF(ISBLANK(B823),"",INDEX(adapt!F$2:F$1000,MATCH(A823,IF(adapt!J$2:J$1000="yes",adapt!A$2:A$1000),0)))</f>
        <v/>
      </c>
      <c r="Q823" s="30" t="str">
        <f t="shared" si="69"/>
        <v/>
      </c>
      <c r="R823" s="30" t="str">
        <f t="shared" si="70"/>
        <v/>
      </c>
      <c r="S823" s="29" t="str">
        <f t="shared" si="67"/>
        <v/>
      </c>
      <c r="T823" s="29" t="str">
        <f t="shared" si="68"/>
        <v/>
      </c>
    </row>
    <row r="824" spans="4:20" ht="14">
      <c r="D824" s="32"/>
      <c r="E824" s="32"/>
      <c r="F824" s="32"/>
      <c r="H824" s="32"/>
      <c r="I824" s="32"/>
      <c r="J824" s="32"/>
      <c r="O824" s="20" t="str">
        <f t="array" ref="O824">IF(ISBLANK(B824),"",INDEX(adapt!E$2:E$1000,MATCH(A824,IF(adapt!J$2:J$1000="yes",adapt!A$2:A$1000),0)))</f>
        <v/>
      </c>
      <c r="P824" s="20" t="str">
        <f t="array" ref="P824">IF(ISBLANK(B824),"",INDEX(adapt!F$2:F$1000,MATCH(A824,IF(adapt!J$2:J$1000="yes",adapt!A$2:A$1000),0)))</f>
        <v/>
      </c>
      <c r="Q824" s="30" t="str">
        <f t="shared" si="69"/>
        <v/>
      </c>
      <c r="R824" s="30" t="str">
        <f t="shared" si="70"/>
        <v/>
      </c>
      <c r="S824" s="29" t="str">
        <f t="shared" si="67"/>
        <v/>
      </c>
      <c r="T824" s="29" t="str">
        <f t="shared" si="68"/>
        <v/>
      </c>
    </row>
    <row r="825" spans="4:20" ht="14">
      <c r="D825" s="32"/>
      <c r="E825" s="32"/>
      <c r="F825" s="32"/>
      <c r="H825" s="32"/>
      <c r="I825" s="32"/>
      <c r="J825" s="32"/>
      <c r="O825" s="20" t="str">
        <f t="array" ref="O825">IF(ISBLANK(B825),"",INDEX(adapt!E$2:E$1000,MATCH(A825,IF(adapt!J$2:J$1000="yes",adapt!A$2:A$1000),0)))</f>
        <v/>
      </c>
      <c r="P825" s="20" t="str">
        <f t="array" ref="P825">IF(ISBLANK(B825),"",INDEX(adapt!F$2:F$1000,MATCH(A825,IF(adapt!J$2:J$1000="yes",adapt!A$2:A$1000),0)))</f>
        <v/>
      </c>
      <c r="Q825" s="30" t="str">
        <f t="shared" si="69"/>
        <v/>
      </c>
      <c r="R825" s="30" t="str">
        <f t="shared" si="70"/>
        <v/>
      </c>
      <c r="S825" s="29" t="str">
        <f t="shared" si="67"/>
        <v/>
      </c>
      <c r="T825" s="29" t="str">
        <f t="shared" si="68"/>
        <v/>
      </c>
    </row>
    <row r="826" spans="4:20" ht="14">
      <c r="D826" s="32"/>
      <c r="E826" s="32"/>
      <c r="F826" s="32"/>
      <c r="H826" s="32"/>
      <c r="I826" s="32"/>
      <c r="J826" s="32"/>
      <c r="O826" s="20" t="str">
        <f t="array" ref="O826">IF(ISBLANK(B826),"",INDEX(adapt!E$2:E$1000,MATCH(A826,IF(adapt!J$2:J$1000="yes",adapt!A$2:A$1000),0)))</f>
        <v/>
      </c>
      <c r="P826" s="20" t="str">
        <f t="array" ref="P826">IF(ISBLANK(B826),"",INDEX(adapt!F$2:F$1000,MATCH(A826,IF(adapt!J$2:J$1000="yes",adapt!A$2:A$1000),0)))</f>
        <v/>
      </c>
      <c r="Q826" s="30" t="str">
        <f t="shared" si="69"/>
        <v/>
      </c>
      <c r="R826" s="30" t="str">
        <f t="shared" si="70"/>
        <v/>
      </c>
      <c r="S826" s="29" t="str">
        <f t="shared" si="67"/>
        <v/>
      </c>
      <c r="T826" s="29" t="str">
        <f t="shared" si="68"/>
        <v/>
      </c>
    </row>
    <row r="827" spans="4:20" ht="14">
      <c r="D827" s="32"/>
      <c r="E827" s="32"/>
      <c r="F827" s="32"/>
      <c r="H827" s="32"/>
      <c r="I827" s="32"/>
      <c r="J827" s="32"/>
      <c r="O827" s="20" t="str">
        <f t="array" ref="O827">IF(ISBLANK(B827),"",INDEX(adapt!E$2:E$1000,MATCH(A827,IF(adapt!J$2:J$1000="yes",adapt!A$2:A$1000),0)))</f>
        <v/>
      </c>
      <c r="P827" s="20" t="str">
        <f t="array" ref="P827">IF(ISBLANK(B827),"",INDEX(adapt!F$2:F$1000,MATCH(A827,IF(adapt!J$2:J$1000="yes",adapt!A$2:A$1000),0)))</f>
        <v/>
      </c>
      <c r="Q827" s="30" t="str">
        <f t="shared" si="69"/>
        <v/>
      </c>
      <c r="R827" s="30" t="str">
        <f t="shared" si="70"/>
        <v/>
      </c>
      <c r="S827" s="29" t="str">
        <f t="shared" si="67"/>
        <v/>
      </c>
      <c r="T827" s="29" t="str">
        <f t="shared" si="68"/>
        <v/>
      </c>
    </row>
    <row r="828" spans="4:20" ht="14">
      <c r="D828" s="32"/>
      <c r="E828" s="32"/>
      <c r="F828" s="32"/>
      <c r="H828" s="32"/>
      <c r="I828" s="32"/>
      <c r="J828" s="32"/>
      <c r="O828" s="20" t="str">
        <f t="array" ref="O828">IF(ISBLANK(B828),"",INDEX(adapt!E$2:E$1000,MATCH(A828,IF(adapt!J$2:J$1000="yes",adapt!A$2:A$1000),0)))</f>
        <v/>
      </c>
      <c r="P828" s="20" t="str">
        <f t="array" ref="P828">IF(ISBLANK(B828),"",INDEX(adapt!F$2:F$1000,MATCH(A828,IF(adapt!J$2:J$1000="yes",adapt!A$2:A$1000),0)))</f>
        <v/>
      </c>
      <c r="Q828" s="30" t="str">
        <f t="shared" si="69"/>
        <v/>
      </c>
      <c r="R828" s="30" t="str">
        <f t="shared" si="70"/>
        <v/>
      </c>
      <c r="S828" s="29" t="str">
        <f t="shared" si="67"/>
        <v/>
      </c>
      <c r="T828" s="29" t="str">
        <f t="shared" si="68"/>
        <v/>
      </c>
    </row>
    <row r="829" spans="4:20" ht="14">
      <c r="D829" s="32"/>
      <c r="E829" s="32"/>
      <c r="F829" s="32"/>
      <c r="H829" s="32"/>
      <c r="I829" s="32"/>
      <c r="J829" s="32"/>
      <c r="O829" s="20" t="str">
        <f t="array" ref="O829">IF(ISBLANK(B829),"",INDEX(adapt!E$2:E$1000,MATCH(A829,IF(adapt!J$2:J$1000="yes",adapt!A$2:A$1000),0)))</f>
        <v/>
      </c>
      <c r="P829" s="20" t="str">
        <f t="array" ref="P829">IF(ISBLANK(B829),"",INDEX(adapt!F$2:F$1000,MATCH(A829,IF(adapt!J$2:J$1000="yes",adapt!A$2:A$1000),0)))</f>
        <v/>
      </c>
      <c r="Q829" s="30" t="str">
        <f t="shared" si="69"/>
        <v/>
      </c>
      <c r="R829" s="30" t="str">
        <f t="shared" si="70"/>
        <v/>
      </c>
      <c r="S829" s="29" t="str">
        <f t="shared" si="67"/>
        <v/>
      </c>
      <c r="T829" s="29" t="str">
        <f t="shared" si="68"/>
        <v/>
      </c>
    </row>
    <row r="830" spans="4:20" ht="14">
      <c r="D830" s="32"/>
      <c r="E830" s="32"/>
      <c r="F830" s="32"/>
      <c r="H830" s="32"/>
      <c r="I830" s="32"/>
      <c r="J830" s="32"/>
      <c r="O830" s="20" t="str">
        <f t="array" ref="O830">IF(ISBLANK(B830),"",INDEX(adapt!E$2:E$1000,MATCH(A830,IF(adapt!J$2:J$1000="yes",adapt!A$2:A$1000),0)))</f>
        <v/>
      </c>
      <c r="P830" s="20" t="str">
        <f t="array" ref="P830">IF(ISBLANK(B830),"",INDEX(adapt!F$2:F$1000,MATCH(A830,IF(adapt!J$2:J$1000="yes",adapt!A$2:A$1000),0)))</f>
        <v/>
      </c>
      <c r="Q830" s="30" t="str">
        <f t="shared" si="69"/>
        <v/>
      </c>
      <c r="R830" s="30" t="str">
        <f t="shared" si="70"/>
        <v/>
      </c>
      <c r="S830" s="29" t="str">
        <f t="shared" si="67"/>
        <v/>
      </c>
      <c r="T830" s="29" t="str">
        <f t="shared" si="68"/>
        <v/>
      </c>
    </row>
    <row r="831" spans="4:20" ht="14">
      <c r="D831" s="32"/>
      <c r="E831" s="32"/>
      <c r="F831" s="32"/>
      <c r="H831" s="32"/>
      <c r="I831" s="32"/>
      <c r="J831" s="32"/>
      <c r="O831" s="20" t="str">
        <f t="array" ref="O831">IF(ISBLANK(B831),"",INDEX(adapt!E$2:E$1000,MATCH(A831,IF(adapt!J$2:J$1000="yes",adapt!A$2:A$1000),0)))</f>
        <v/>
      </c>
      <c r="P831" s="20" t="str">
        <f t="array" ref="P831">IF(ISBLANK(B831),"",INDEX(adapt!F$2:F$1000,MATCH(A831,IF(adapt!J$2:J$1000="yes",adapt!A$2:A$1000),0)))</f>
        <v/>
      </c>
      <c r="Q831" s="30" t="str">
        <f t="shared" si="69"/>
        <v/>
      </c>
      <c r="R831" s="30" t="str">
        <f t="shared" si="70"/>
        <v/>
      </c>
      <c r="S831" s="29" t="str">
        <f t="shared" si="67"/>
        <v/>
      </c>
      <c r="T831" s="29" t="str">
        <f t="shared" si="68"/>
        <v/>
      </c>
    </row>
    <row r="832" spans="4:20" ht="14">
      <c r="D832" s="32"/>
      <c r="E832" s="32"/>
      <c r="F832" s="32"/>
      <c r="H832" s="32"/>
      <c r="I832" s="32"/>
      <c r="J832" s="32"/>
      <c r="O832" s="20" t="str">
        <f t="array" ref="O832">IF(ISBLANK(B832),"",INDEX(adapt!E$2:E$1000,MATCH(A832,IF(adapt!J$2:J$1000="yes",adapt!A$2:A$1000),0)))</f>
        <v/>
      </c>
      <c r="P832" s="20" t="str">
        <f t="array" ref="P832">IF(ISBLANK(B832),"",INDEX(adapt!F$2:F$1000,MATCH(A832,IF(adapt!J$2:J$1000="yes",adapt!A$2:A$1000),0)))</f>
        <v/>
      </c>
      <c r="Q832" s="30" t="str">
        <f t="shared" si="69"/>
        <v/>
      </c>
      <c r="R832" s="30" t="str">
        <f t="shared" si="70"/>
        <v/>
      </c>
      <c r="S832" s="29" t="str">
        <f t="shared" si="67"/>
        <v/>
      </c>
      <c r="T832" s="29" t="str">
        <f t="shared" si="68"/>
        <v/>
      </c>
    </row>
    <row r="833" spans="4:20" ht="14">
      <c r="D833" s="32"/>
      <c r="E833" s="32"/>
      <c r="F833" s="32"/>
      <c r="H833" s="32"/>
      <c r="I833" s="32"/>
      <c r="J833" s="32"/>
      <c r="O833" s="20" t="str">
        <f t="array" ref="O833">IF(ISBLANK(B833),"",INDEX(adapt!E$2:E$1000,MATCH(A833,IF(adapt!J$2:J$1000="yes",adapt!A$2:A$1000),0)))</f>
        <v/>
      </c>
      <c r="P833" s="20" t="str">
        <f t="array" ref="P833">IF(ISBLANK(B833),"",INDEX(adapt!F$2:F$1000,MATCH(A833,IF(adapt!J$2:J$1000="yes",adapt!A$2:A$1000),0)))</f>
        <v/>
      </c>
      <c r="Q833" s="30" t="str">
        <f t="shared" si="69"/>
        <v/>
      </c>
      <c r="R833" s="30" t="str">
        <f t="shared" si="70"/>
        <v/>
      </c>
      <c r="S833" s="29" t="str">
        <f t="shared" si="67"/>
        <v/>
      </c>
      <c r="T833" s="29" t="str">
        <f t="shared" si="68"/>
        <v/>
      </c>
    </row>
    <row r="834" spans="4:20" ht="14">
      <c r="D834" s="32"/>
      <c r="E834" s="32"/>
      <c r="F834" s="32"/>
      <c r="H834" s="32"/>
      <c r="I834" s="32"/>
      <c r="J834" s="32"/>
      <c r="O834" s="20" t="str">
        <f t="array" ref="O834">IF(ISBLANK(B834),"",INDEX(adapt!E$2:E$1000,MATCH(A834,IF(adapt!J$2:J$1000="yes",adapt!A$2:A$1000),0)))</f>
        <v/>
      </c>
      <c r="P834" s="20" t="str">
        <f t="array" ref="P834">IF(ISBLANK(B834),"",INDEX(adapt!F$2:F$1000,MATCH(A834,IF(adapt!J$2:J$1000="yes",adapt!A$2:A$1000),0)))</f>
        <v/>
      </c>
      <c r="Q834" s="30" t="str">
        <f t="shared" si="69"/>
        <v/>
      </c>
      <c r="R834" s="30" t="str">
        <f t="shared" si="70"/>
        <v/>
      </c>
      <c r="S834" s="29" t="str">
        <f t="shared" ref="S834:S897" si="71">IF(Q834="no",B834,O834)</f>
        <v/>
      </c>
      <c r="T834" s="29" t="str">
        <f t="shared" ref="T834:T897" si="72">IF(R834="no",C834,P834)</f>
        <v/>
      </c>
    </row>
    <row r="835" spans="4:20" ht="14">
      <c r="D835" s="32"/>
      <c r="E835" s="32"/>
      <c r="F835" s="32"/>
      <c r="H835" s="32"/>
      <c r="I835" s="32"/>
      <c r="J835" s="32"/>
      <c r="O835" s="20" t="str">
        <f t="array" ref="O835">IF(ISBLANK(B835),"",INDEX(adapt!E$2:E$1000,MATCH(A835,IF(adapt!J$2:J$1000="yes",adapt!A$2:A$1000),0)))</f>
        <v/>
      </c>
      <c r="P835" s="20" t="str">
        <f t="array" ref="P835">IF(ISBLANK(B835),"",INDEX(adapt!F$2:F$1000,MATCH(A835,IF(adapt!J$2:J$1000="yes",adapt!A$2:A$1000),0)))</f>
        <v/>
      </c>
      <c r="Q835" s="30" t="str">
        <f t="shared" ref="Q835:Q898" si="73">IF($A835="","",IF(ISNA(O835),"no",IF(OR(O835=0,O835=""),"no","yes")))</f>
        <v/>
      </c>
      <c r="R835" s="30" t="str">
        <f t="shared" ref="R835:R898" si="74">IF($A835="","",IF(ISNA(P835),"no",IF(P835=0,"no","yes")))</f>
        <v/>
      </c>
      <c r="S835" s="29" t="str">
        <f t="shared" si="71"/>
        <v/>
      </c>
      <c r="T835" s="29" t="str">
        <f t="shared" si="72"/>
        <v/>
      </c>
    </row>
    <row r="836" spans="4:20" ht="14">
      <c r="D836" s="32"/>
      <c r="E836" s="32"/>
      <c r="F836" s="32"/>
      <c r="H836" s="32"/>
      <c r="I836" s="32"/>
      <c r="J836" s="32"/>
      <c r="O836" s="20" t="str">
        <f t="array" ref="O836">IF(ISBLANK(B836),"",INDEX(adapt!E$2:E$1000,MATCH(A836,IF(adapt!J$2:J$1000="yes",adapt!A$2:A$1000),0)))</f>
        <v/>
      </c>
      <c r="P836" s="20" t="str">
        <f t="array" ref="P836">IF(ISBLANK(B836),"",INDEX(adapt!F$2:F$1000,MATCH(A836,IF(adapt!J$2:J$1000="yes",adapt!A$2:A$1000),0)))</f>
        <v/>
      </c>
      <c r="Q836" s="30" t="str">
        <f t="shared" si="73"/>
        <v/>
      </c>
      <c r="R836" s="30" t="str">
        <f t="shared" si="74"/>
        <v/>
      </c>
      <c r="S836" s="29" t="str">
        <f t="shared" si="71"/>
        <v/>
      </c>
      <c r="T836" s="29" t="str">
        <f t="shared" si="72"/>
        <v/>
      </c>
    </row>
    <row r="837" spans="4:20" ht="14">
      <c r="D837" s="32"/>
      <c r="E837" s="32"/>
      <c r="F837" s="32"/>
      <c r="H837" s="32"/>
      <c r="I837" s="32"/>
      <c r="J837" s="32"/>
      <c r="O837" s="20" t="str">
        <f t="array" ref="O837">IF(ISBLANK(B837),"",INDEX(adapt!E$2:E$1000,MATCH(A837,IF(adapt!J$2:J$1000="yes",adapt!A$2:A$1000),0)))</f>
        <v/>
      </c>
      <c r="P837" s="20" t="str">
        <f t="array" ref="P837">IF(ISBLANK(B837),"",INDEX(adapt!F$2:F$1000,MATCH(A837,IF(adapt!J$2:J$1000="yes",adapt!A$2:A$1000),0)))</f>
        <v/>
      </c>
      <c r="Q837" s="30" t="str">
        <f t="shared" si="73"/>
        <v/>
      </c>
      <c r="R837" s="30" t="str">
        <f t="shared" si="74"/>
        <v/>
      </c>
      <c r="S837" s="29" t="str">
        <f t="shared" si="71"/>
        <v/>
      </c>
      <c r="T837" s="29" t="str">
        <f t="shared" si="72"/>
        <v/>
      </c>
    </row>
    <row r="838" spans="4:20" ht="14">
      <c r="D838" s="32"/>
      <c r="E838" s="32"/>
      <c r="F838" s="32"/>
      <c r="H838" s="32"/>
      <c r="I838" s="32"/>
      <c r="J838" s="32"/>
      <c r="O838" s="20" t="str">
        <f t="array" ref="O838">IF(ISBLANK(B838),"",INDEX(adapt!E$2:E$1000,MATCH(A838,IF(adapt!J$2:J$1000="yes",adapt!A$2:A$1000),0)))</f>
        <v/>
      </c>
      <c r="P838" s="20" t="str">
        <f t="array" ref="P838">IF(ISBLANK(B838),"",INDEX(adapt!F$2:F$1000,MATCH(A838,IF(adapt!J$2:J$1000="yes",adapt!A$2:A$1000),0)))</f>
        <v/>
      </c>
      <c r="Q838" s="30" t="str">
        <f t="shared" si="73"/>
        <v/>
      </c>
      <c r="R838" s="30" t="str">
        <f t="shared" si="74"/>
        <v/>
      </c>
      <c r="S838" s="29" t="str">
        <f t="shared" si="71"/>
        <v/>
      </c>
      <c r="T838" s="29" t="str">
        <f t="shared" si="72"/>
        <v/>
      </c>
    </row>
    <row r="839" spans="4:20" ht="14">
      <c r="D839" s="32"/>
      <c r="E839" s="32"/>
      <c r="F839" s="32"/>
      <c r="H839" s="32"/>
      <c r="I839" s="32"/>
      <c r="J839" s="32"/>
      <c r="O839" s="20" t="str">
        <f t="array" ref="O839">IF(ISBLANK(B839),"",INDEX(adapt!E$2:E$1000,MATCH(A839,IF(adapt!J$2:J$1000="yes",adapt!A$2:A$1000),0)))</f>
        <v/>
      </c>
      <c r="P839" s="20" t="str">
        <f t="array" ref="P839">IF(ISBLANK(B839),"",INDEX(adapt!F$2:F$1000,MATCH(A839,IF(adapt!J$2:J$1000="yes",adapt!A$2:A$1000),0)))</f>
        <v/>
      </c>
      <c r="Q839" s="30" t="str">
        <f t="shared" si="73"/>
        <v/>
      </c>
      <c r="R839" s="30" t="str">
        <f t="shared" si="74"/>
        <v/>
      </c>
      <c r="S839" s="29" t="str">
        <f t="shared" si="71"/>
        <v/>
      </c>
      <c r="T839" s="29" t="str">
        <f t="shared" si="72"/>
        <v/>
      </c>
    </row>
    <row r="840" spans="4:20" ht="14">
      <c r="D840" s="32"/>
      <c r="E840" s="32"/>
      <c r="F840" s="32"/>
      <c r="H840" s="32"/>
      <c r="I840" s="32"/>
      <c r="J840" s="32"/>
      <c r="O840" s="20" t="str">
        <f t="array" ref="O840">IF(ISBLANK(B840),"",INDEX(adapt!E$2:E$1000,MATCH(A840,IF(adapt!J$2:J$1000="yes",adapt!A$2:A$1000),0)))</f>
        <v/>
      </c>
      <c r="P840" s="20" t="str">
        <f t="array" ref="P840">IF(ISBLANK(B840),"",INDEX(adapt!F$2:F$1000,MATCH(A840,IF(adapt!J$2:J$1000="yes",adapt!A$2:A$1000),0)))</f>
        <v/>
      </c>
      <c r="Q840" s="30" t="str">
        <f t="shared" si="73"/>
        <v/>
      </c>
      <c r="R840" s="30" t="str">
        <f t="shared" si="74"/>
        <v/>
      </c>
      <c r="S840" s="29" t="str">
        <f t="shared" si="71"/>
        <v/>
      </c>
      <c r="T840" s="29" t="str">
        <f t="shared" si="72"/>
        <v/>
      </c>
    </row>
    <row r="841" spans="4:20" ht="14">
      <c r="D841" s="32"/>
      <c r="E841" s="32"/>
      <c r="F841" s="32"/>
      <c r="H841" s="32"/>
      <c r="I841" s="32"/>
      <c r="J841" s="32"/>
      <c r="O841" s="20" t="str">
        <f t="array" ref="O841">IF(ISBLANK(B841),"",INDEX(adapt!E$2:E$1000,MATCH(A841,IF(adapt!J$2:J$1000="yes",adapt!A$2:A$1000),0)))</f>
        <v/>
      </c>
      <c r="P841" s="20" t="str">
        <f t="array" ref="P841">IF(ISBLANK(B841),"",INDEX(adapt!F$2:F$1000,MATCH(A841,IF(adapt!J$2:J$1000="yes",adapt!A$2:A$1000),0)))</f>
        <v/>
      </c>
      <c r="Q841" s="30" t="str">
        <f t="shared" si="73"/>
        <v/>
      </c>
      <c r="R841" s="30" t="str">
        <f t="shared" si="74"/>
        <v/>
      </c>
      <c r="S841" s="29" t="str">
        <f t="shared" si="71"/>
        <v/>
      </c>
      <c r="T841" s="29" t="str">
        <f t="shared" si="72"/>
        <v/>
      </c>
    </row>
    <row r="842" spans="4:20" ht="14">
      <c r="D842" s="32"/>
      <c r="E842" s="32"/>
      <c r="F842" s="32"/>
      <c r="H842" s="32"/>
      <c r="I842" s="32"/>
      <c r="J842" s="32"/>
      <c r="O842" s="20" t="str">
        <f t="array" ref="O842">IF(ISBLANK(B842),"",INDEX(adapt!E$2:E$1000,MATCH(A842,IF(adapt!J$2:J$1000="yes",adapt!A$2:A$1000),0)))</f>
        <v/>
      </c>
      <c r="P842" s="20" t="str">
        <f t="array" ref="P842">IF(ISBLANK(B842),"",INDEX(adapt!F$2:F$1000,MATCH(A842,IF(adapt!J$2:J$1000="yes",adapt!A$2:A$1000),0)))</f>
        <v/>
      </c>
      <c r="Q842" s="30" t="str">
        <f t="shared" si="73"/>
        <v/>
      </c>
      <c r="R842" s="30" t="str">
        <f t="shared" si="74"/>
        <v/>
      </c>
      <c r="S842" s="29" t="str">
        <f t="shared" si="71"/>
        <v/>
      </c>
      <c r="T842" s="29" t="str">
        <f t="shared" si="72"/>
        <v/>
      </c>
    </row>
    <row r="843" spans="4:20" ht="14">
      <c r="D843" s="32"/>
      <c r="E843" s="32"/>
      <c r="F843" s="32"/>
      <c r="H843" s="32"/>
      <c r="I843" s="32"/>
      <c r="J843" s="32"/>
      <c r="O843" s="20" t="str">
        <f t="array" ref="O843">IF(ISBLANK(B843),"",INDEX(adapt!E$2:E$1000,MATCH(A843,IF(adapt!J$2:J$1000="yes",adapt!A$2:A$1000),0)))</f>
        <v/>
      </c>
      <c r="P843" s="20" t="str">
        <f t="array" ref="P843">IF(ISBLANK(B843),"",INDEX(adapt!F$2:F$1000,MATCH(A843,IF(adapt!J$2:J$1000="yes",adapt!A$2:A$1000),0)))</f>
        <v/>
      </c>
      <c r="Q843" s="30" t="str">
        <f t="shared" si="73"/>
        <v/>
      </c>
      <c r="R843" s="30" t="str">
        <f t="shared" si="74"/>
        <v/>
      </c>
      <c r="S843" s="29" t="str">
        <f t="shared" si="71"/>
        <v/>
      </c>
      <c r="T843" s="29" t="str">
        <f t="shared" si="72"/>
        <v/>
      </c>
    </row>
    <row r="844" spans="4:20" ht="14">
      <c r="D844" s="32"/>
      <c r="E844" s="32"/>
      <c r="F844" s="32"/>
      <c r="H844" s="32"/>
      <c r="I844" s="32"/>
      <c r="J844" s="32"/>
      <c r="O844" s="20" t="str">
        <f t="array" ref="O844">IF(ISBLANK(B844),"",INDEX(adapt!E$2:E$1000,MATCH(A844,IF(adapt!J$2:J$1000="yes",adapt!A$2:A$1000),0)))</f>
        <v/>
      </c>
      <c r="P844" s="20" t="str">
        <f t="array" ref="P844">IF(ISBLANK(B844),"",INDEX(adapt!F$2:F$1000,MATCH(A844,IF(adapt!J$2:J$1000="yes",adapt!A$2:A$1000),0)))</f>
        <v/>
      </c>
      <c r="Q844" s="30" t="str">
        <f t="shared" si="73"/>
        <v/>
      </c>
      <c r="R844" s="30" t="str">
        <f t="shared" si="74"/>
        <v/>
      </c>
      <c r="S844" s="29" t="str">
        <f t="shared" si="71"/>
        <v/>
      </c>
      <c r="T844" s="29" t="str">
        <f t="shared" si="72"/>
        <v/>
      </c>
    </row>
    <row r="845" spans="4:20" ht="14">
      <c r="D845" s="32"/>
      <c r="E845" s="32"/>
      <c r="F845" s="32"/>
      <c r="H845" s="32"/>
      <c r="I845" s="32"/>
      <c r="J845" s="32"/>
      <c r="O845" s="20" t="str">
        <f t="array" ref="O845">IF(ISBLANK(B845),"",INDEX(adapt!E$2:E$1000,MATCH(A845,IF(adapt!J$2:J$1000="yes",adapt!A$2:A$1000),0)))</f>
        <v/>
      </c>
      <c r="P845" s="20" t="str">
        <f t="array" ref="P845">IF(ISBLANK(B845),"",INDEX(adapt!F$2:F$1000,MATCH(A845,IF(adapt!J$2:J$1000="yes",adapt!A$2:A$1000),0)))</f>
        <v/>
      </c>
      <c r="Q845" s="30" t="str">
        <f t="shared" si="73"/>
        <v/>
      </c>
      <c r="R845" s="30" t="str">
        <f t="shared" si="74"/>
        <v/>
      </c>
      <c r="S845" s="29" t="str">
        <f t="shared" si="71"/>
        <v/>
      </c>
      <c r="T845" s="29" t="str">
        <f t="shared" si="72"/>
        <v/>
      </c>
    </row>
    <row r="846" spans="4:20" ht="14">
      <c r="D846" s="32"/>
      <c r="E846" s="32"/>
      <c r="F846" s="32"/>
      <c r="H846" s="32"/>
      <c r="I846" s="32"/>
      <c r="J846" s="32"/>
      <c r="O846" s="20" t="str">
        <f t="array" ref="O846">IF(ISBLANK(B846),"",INDEX(adapt!E$2:E$1000,MATCH(A846,IF(adapt!J$2:J$1000="yes",adapt!A$2:A$1000),0)))</f>
        <v/>
      </c>
      <c r="P846" s="20" t="str">
        <f t="array" ref="P846">IF(ISBLANK(B846),"",INDEX(adapt!F$2:F$1000,MATCH(A846,IF(adapt!J$2:J$1000="yes",adapt!A$2:A$1000),0)))</f>
        <v/>
      </c>
      <c r="Q846" s="30" t="str">
        <f t="shared" si="73"/>
        <v/>
      </c>
      <c r="R846" s="30" t="str">
        <f t="shared" si="74"/>
        <v/>
      </c>
      <c r="S846" s="29" t="str">
        <f t="shared" si="71"/>
        <v/>
      </c>
      <c r="T846" s="29" t="str">
        <f t="shared" si="72"/>
        <v/>
      </c>
    </row>
    <row r="847" spans="4:20" ht="14">
      <c r="D847" s="32"/>
      <c r="E847" s="32"/>
      <c r="F847" s="32"/>
      <c r="H847" s="32"/>
      <c r="I847" s="32"/>
      <c r="J847" s="32"/>
      <c r="O847" s="20" t="str">
        <f t="array" ref="O847">IF(ISBLANK(B847),"",INDEX(adapt!E$2:E$1000,MATCH(A847,IF(adapt!J$2:J$1000="yes",adapt!A$2:A$1000),0)))</f>
        <v/>
      </c>
      <c r="P847" s="20" t="str">
        <f t="array" ref="P847">IF(ISBLANK(B847),"",INDEX(adapt!F$2:F$1000,MATCH(A847,IF(adapt!J$2:J$1000="yes",adapt!A$2:A$1000),0)))</f>
        <v/>
      </c>
      <c r="Q847" s="30" t="str">
        <f t="shared" si="73"/>
        <v/>
      </c>
      <c r="R847" s="30" t="str">
        <f t="shared" si="74"/>
        <v/>
      </c>
      <c r="S847" s="29" t="str">
        <f t="shared" si="71"/>
        <v/>
      </c>
      <c r="T847" s="29" t="str">
        <f t="shared" si="72"/>
        <v/>
      </c>
    </row>
    <row r="848" spans="4:20" ht="14">
      <c r="D848" s="32"/>
      <c r="E848" s="32"/>
      <c r="F848" s="32"/>
      <c r="H848" s="32"/>
      <c r="I848" s="32"/>
      <c r="J848" s="32"/>
      <c r="O848" s="20" t="str">
        <f t="array" ref="O848">IF(ISBLANK(B848),"",INDEX(adapt!E$2:E$1000,MATCH(A848,IF(adapt!J$2:J$1000="yes",adapt!A$2:A$1000),0)))</f>
        <v/>
      </c>
      <c r="P848" s="20" t="str">
        <f t="array" ref="P848">IF(ISBLANK(B848),"",INDEX(adapt!F$2:F$1000,MATCH(A848,IF(adapt!J$2:J$1000="yes",adapt!A$2:A$1000),0)))</f>
        <v/>
      </c>
      <c r="Q848" s="30" t="str">
        <f t="shared" si="73"/>
        <v/>
      </c>
      <c r="R848" s="30" t="str">
        <f t="shared" si="74"/>
        <v/>
      </c>
      <c r="S848" s="29" t="str">
        <f t="shared" si="71"/>
        <v/>
      </c>
      <c r="T848" s="29" t="str">
        <f t="shared" si="72"/>
        <v/>
      </c>
    </row>
    <row r="849" spans="4:20" ht="14">
      <c r="D849" s="32"/>
      <c r="E849" s="32"/>
      <c r="F849" s="32"/>
      <c r="H849" s="32"/>
      <c r="I849" s="32"/>
      <c r="J849" s="32"/>
      <c r="O849" s="20" t="str">
        <f t="array" ref="O849">IF(ISBLANK(B849),"",INDEX(adapt!E$2:E$1000,MATCH(A849,IF(adapt!J$2:J$1000="yes",adapt!A$2:A$1000),0)))</f>
        <v/>
      </c>
      <c r="P849" s="20" t="str">
        <f t="array" ref="P849">IF(ISBLANK(B849),"",INDEX(adapt!F$2:F$1000,MATCH(A849,IF(adapt!J$2:J$1000="yes",adapt!A$2:A$1000),0)))</f>
        <v/>
      </c>
      <c r="Q849" s="30" t="str">
        <f t="shared" si="73"/>
        <v/>
      </c>
      <c r="R849" s="30" t="str">
        <f t="shared" si="74"/>
        <v/>
      </c>
      <c r="S849" s="29" t="str">
        <f t="shared" si="71"/>
        <v/>
      </c>
      <c r="T849" s="29" t="str">
        <f t="shared" si="72"/>
        <v/>
      </c>
    </row>
    <row r="850" spans="4:20" ht="14">
      <c r="D850" s="32"/>
      <c r="E850" s="32"/>
      <c r="F850" s="32"/>
      <c r="H850" s="32"/>
      <c r="I850" s="32"/>
      <c r="J850" s="32"/>
      <c r="O850" s="20" t="str">
        <f t="array" ref="O850">IF(ISBLANK(B850),"",INDEX(adapt!E$2:E$1000,MATCH(A850,IF(adapt!J$2:J$1000="yes",adapt!A$2:A$1000),0)))</f>
        <v/>
      </c>
      <c r="P850" s="20" t="str">
        <f t="array" ref="P850">IF(ISBLANK(B850),"",INDEX(adapt!F$2:F$1000,MATCH(A850,IF(adapt!J$2:J$1000="yes",adapt!A$2:A$1000),0)))</f>
        <v/>
      </c>
      <c r="Q850" s="30" t="str">
        <f t="shared" si="73"/>
        <v/>
      </c>
      <c r="R850" s="30" t="str">
        <f t="shared" si="74"/>
        <v/>
      </c>
      <c r="S850" s="29" t="str">
        <f t="shared" si="71"/>
        <v/>
      </c>
      <c r="T850" s="29" t="str">
        <f t="shared" si="72"/>
        <v/>
      </c>
    </row>
    <row r="851" spans="4:20" ht="14">
      <c r="D851" s="32"/>
      <c r="E851" s="32"/>
      <c r="F851" s="32"/>
      <c r="H851" s="32"/>
      <c r="I851" s="32"/>
      <c r="J851" s="32"/>
      <c r="O851" s="20" t="str">
        <f t="array" ref="O851">IF(ISBLANK(B851),"",INDEX(adapt!E$2:E$1000,MATCH(A851,IF(adapt!J$2:J$1000="yes",adapt!A$2:A$1000),0)))</f>
        <v/>
      </c>
      <c r="P851" s="20" t="str">
        <f t="array" ref="P851">IF(ISBLANK(B851),"",INDEX(adapt!F$2:F$1000,MATCH(A851,IF(adapt!J$2:J$1000="yes",adapt!A$2:A$1000),0)))</f>
        <v/>
      </c>
      <c r="Q851" s="30" t="str">
        <f t="shared" si="73"/>
        <v/>
      </c>
      <c r="R851" s="30" t="str">
        <f t="shared" si="74"/>
        <v/>
      </c>
      <c r="S851" s="29" t="str">
        <f t="shared" si="71"/>
        <v/>
      </c>
      <c r="T851" s="29" t="str">
        <f t="shared" si="72"/>
        <v/>
      </c>
    </row>
    <row r="852" spans="4:20" ht="14">
      <c r="D852" s="32"/>
      <c r="E852" s="32"/>
      <c r="F852" s="32"/>
      <c r="H852" s="32"/>
      <c r="I852" s="32"/>
      <c r="J852" s="32"/>
      <c r="O852" s="20" t="str">
        <f t="array" ref="O852">IF(ISBLANK(B852),"",INDEX(adapt!E$2:E$1000,MATCH(A852,IF(adapt!J$2:J$1000="yes",adapt!A$2:A$1000),0)))</f>
        <v/>
      </c>
      <c r="P852" s="20" t="str">
        <f t="array" ref="P852">IF(ISBLANK(B852),"",INDEX(adapt!F$2:F$1000,MATCH(A852,IF(adapt!J$2:J$1000="yes",adapt!A$2:A$1000),0)))</f>
        <v/>
      </c>
      <c r="Q852" s="30" t="str">
        <f t="shared" si="73"/>
        <v/>
      </c>
      <c r="R852" s="30" t="str">
        <f t="shared" si="74"/>
        <v/>
      </c>
      <c r="S852" s="29" t="str">
        <f t="shared" si="71"/>
        <v/>
      </c>
      <c r="T852" s="29" t="str">
        <f t="shared" si="72"/>
        <v/>
      </c>
    </row>
    <row r="853" spans="4:20" ht="14">
      <c r="D853" s="32"/>
      <c r="E853" s="32"/>
      <c r="F853" s="32"/>
      <c r="H853" s="32"/>
      <c r="I853" s="32"/>
      <c r="J853" s="32"/>
      <c r="O853" s="20" t="str">
        <f t="array" ref="O853">IF(ISBLANK(B853),"",INDEX(adapt!E$2:E$1000,MATCH(A853,IF(adapt!J$2:J$1000="yes",adapt!A$2:A$1000),0)))</f>
        <v/>
      </c>
      <c r="P853" s="20" t="str">
        <f t="array" ref="P853">IF(ISBLANK(B853),"",INDEX(adapt!F$2:F$1000,MATCH(A853,IF(adapt!J$2:J$1000="yes",adapt!A$2:A$1000),0)))</f>
        <v/>
      </c>
      <c r="Q853" s="30" t="str">
        <f t="shared" si="73"/>
        <v/>
      </c>
      <c r="R853" s="30" t="str">
        <f t="shared" si="74"/>
        <v/>
      </c>
      <c r="S853" s="29" t="str">
        <f t="shared" si="71"/>
        <v/>
      </c>
      <c r="T853" s="29" t="str">
        <f t="shared" si="72"/>
        <v/>
      </c>
    </row>
    <row r="854" spans="4:20" ht="14">
      <c r="D854" s="32"/>
      <c r="E854" s="32"/>
      <c r="F854" s="32"/>
      <c r="H854" s="32"/>
      <c r="I854" s="32"/>
      <c r="J854" s="32"/>
      <c r="O854" s="20" t="str">
        <f t="array" ref="O854">IF(ISBLANK(B854),"",INDEX(adapt!E$2:E$1000,MATCH(A854,IF(adapt!J$2:J$1000="yes",adapt!A$2:A$1000),0)))</f>
        <v/>
      </c>
      <c r="P854" s="20" t="str">
        <f t="array" ref="P854">IF(ISBLANK(B854),"",INDEX(adapt!F$2:F$1000,MATCH(A854,IF(adapt!J$2:J$1000="yes",adapt!A$2:A$1000),0)))</f>
        <v/>
      </c>
      <c r="Q854" s="30" t="str">
        <f t="shared" si="73"/>
        <v/>
      </c>
      <c r="R854" s="30" t="str">
        <f t="shared" si="74"/>
        <v/>
      </c>
      <c r="S854" s="29" t="str">
        <f t="shared" si="71"/>
        <v/>
      </c>
      <c r="T854" s="29" t="str">
        <f t="shared" si="72"/>
        <v/>
      </c>
    </row>
    <row r="855" spans="4:20" ht="14">
      <c r="D855" s="32"/>
      <c r="E855" s="32"/>
      <c r="F855" s="32"/>
      <c r="H855" s="32"/>
      <c r="I855" s="32"/>
      <c r="J855" s="32"/>
      <c r="O855" s="20" t="str">
        <f t="array" ref="O855">IF(ISBLANK(B855),"",INDEX(adapt!E$2:E$1000,MATCH(A855,IF(adapt!J$2:J$1000="yes",adapt!A$2:A$1000),0)))</f>
        <v/>
      </c>
      <c r="P855" s="20" t="str">
        <f t="array" ref="P855">IF(ISBLANK(B855),"",INDEX(adapt!F$2:F$1000,MATCH(A855,IF(adapt!J$2:J$1000="yes",adapt!A$2:A$1000),0)))</f>
        <v/>
      </c>
      <c r="Q855" s="30" t="str">
        <f t="shared" si="73"/>
        <v/>
      </c>
      <c r="R855" s="30" t="str">
        <f t="shared" si="74"/>
        <v/>
      </c>
      <c r="S855" s="29" t="str">
        <f t="shared" si="71"/>
        <v/>
      </c>
      <c r="T855" s="29" t="str">
        <f t="shared" si="72"/>
        <v/>
      </c>
    </row>
    <row r="856" spans="4:20" ht="14">
      <c r="D856" s="32"/>
      <c r="E856" s="32"/>
      <c r="F856" s="32"/>
      <c r="H856" s="32"/>
      <c r="I856" s="32"/>
      <c r="J856" s="32"/>
      <c r="O856" s="20" t="str">
        <f t="array" ref="O856">IF(ISBLANK(B856),"",INDEX(adapt!E$2:E$1000,MATCH(A856,IF(adapt!J$2:J$1000="yes",adapt!A$2:A$1000),0)))</f>
        <v/>
      </c>
      <c r="P856" s="20" t="str">
        <f t="array" ref="P856">IF(ISBLANK(B856),"",INDEX(adapt!F$2:F$1000,MATCH(A856,IF(adapt!J$2:J$1000="yes",adapt!A$2:A$1000),0)))</f>
        <v/>
      </c>
      <c r="Q856" s="30" t="str">
        <f t="shared" si="73"/>
        <v/>
      </c>
      <c r="R856" s="30" t="str">
        <f t="shared" si="74"/>
        <v/>
      </c>
      <c r="S856" s="29" t="str">
        <f t="shared" si="71"/>
        <v/>
      </c>
      <c r="T856" s="29" t="str">
        <f t="shared" si="72"/>
        <v/>
      </c>
    </row>
    <row r="857" spans="4:20" ht="14">
      <c r="D857" s="32"/>
      <c r="E857" s="32"/>
      <c r="F857" s="32"/>
      <c r="H857" s="32"/>
      <c r="I857" s="32"/>
      <c r="J857" s="32"/>
      <c r="O857" s="20" t="str">
        <f t="array" ref="O857">IF(ISBLANK(B857),"",INDEX(adapt!E$2:E$1000,MATCH(A857,IF(adapt!J$2:J$1000="yes",adapt!A$2:A$1000),0)))</f>
        <v/>
      </c>
      <c r="P857" s="20" t="str">
        <f t="array" ref="P857">IF(ISBLANK(B857),"",INDEX(adapt!F$2:F$1000,MATCH(A857,IF(adapt!J$2:J$1000="yes",adapt!A$2:A$1000),0)))</f>
        <v/>
      </c>
      <c r="Q857" s="30" t="str">
        <f t="shared" si="73"/>
        <v/>
      </c>
      <c r="R857" s="30" t="str">
        <f t="shared" si="74"/>
        <v/>
      </c>
      <c r="S857" s="29" t="str">
        <f t="shared" si="71"/>
        <v/>
      </c>
      <c r="T857" s="29" t="str">
        <f t="shared" si="72"/>
        <v/>
      </c>
    </row>
    <row r="858" spans="4:20" ht="14">
      <c r="D858" s="32"/>
      <c r="E858" s="32"/>
      <c r="F858" s="32"/>
      <c r="H858" s="32"/>
      <c r="I858" s="32"/>
      <c r="J858" s="32"/>
      <c r="O858" s="20" t="str">
        <f t="array" ref="O858">IF(ISBLANK(B858),"",INDEX(adapt!E$2:E$1000,MATCH(A858,IF(adapt!J$2:J$1000="yes",adapt!A$2:A$1000),0)))</f>
        <v/>
      </c>
      <c r="P858" s="20" t="str">
        <f t="array" ref="P858">IF(ISBLANK(B858),"",INDEX(adapt!F$2:F$1000,MATCH(A858,IF(adapt!J$2:J$1000="yes",adapt!A$2:A$1000),0)))</f>
        <v/>
      </c>
      <c r="Q858" s="30" t="str">
        <f t="shared" si="73"/>
        <v/>
      </c>
      <c r="R858" s="30" t="str">
        <f t="shared" si="74"/>
        <v/>
      </c>
      <c r="S858" s="29" t="str">
        <f t="shared" si="71"/>
        <v/>
      </c>
      <c r="T858" s="29" t="str">
        <f t="shared" si="72"/>
        <v/>
      </c>
    </row>
    <row r="859" spans="4:20" ht="14">
      <c r="D859" s="32"/>
      <c r="E859" s="32"/>
      <c r="F859" s="32"/>
      <c r="H859" s="32"/>
      <c r="I859" s="32"/>
      <c r="J859" s="32"/>
      <c r="O859" s="20" t="str">
        <f t="array" ref="O859">IF(ISBLANK(B859),"",INDEX(adapt!E$2:E$1000,MATCH(A859,IF(adapt!J$2:J$1000="yes",adapt!A$2:A$1000),0)))</f>
        <v/>
      </c>
      <c r="P859" s="20" t="str">
        <f t="array" ref="P859">IF(ISBLANK(B859),"",INDEX(adapt!F$2:F$1000,MATCH(A859,IF(adapt!J$2:J$1000="yes",adapt!A$2:A$1000),0)))</f>
        <v/>
      </c>
      <c r="Q859" s="30" t="str">
        <f t="shared" si="73"/>
        <v/>
      </c>
      <c r="R859" s="30" t="str">
        <f t="shared" si="74"/>
        <v/>
      </c>
      <c r="S859" s="29" t="str">
        <f t="shared" si="71"/>
        <v/>
      </c>
      <c r="T859" s="29" t="str">
        <f t="shared" si="72"/>
        <v/>
      </c>
    </row>
    <row r="860" spans="4:20" ht="14">
      <c r="D860" s="32"/>
      <c r="E860" s="32"/>
      <c r="F860" s="32"/>
      <c r="H860" s="32"/>
      <c r="I860" s="32"/>
      <c r="J860" s="32"/>
      <c r="O860" s="20" t="str">
        <f t="array" ref="O860">IF(ISBLANK(B860),"",INDEX(adapt!E$2:E$1000,MATCH(A860,IF(adapt!J$2:J$1000="yes",adapt!A$2:A$1000),0)))</f>
        <v/>
      </c>
      <c r="P860" s="20" t="str">
        <f t="array" ref="P860">IF(ISBLANK(B860),"",INDEX(adapt!F$2:F$1000,MATCH(A860,IF(adapt!J$2:J$1000="yes",adapt!A$2:A$1000),0)))</f>
        <v/>
      </c>
      <c r="Q860" s="30" t="str">
        <f t="shared" si="73"/>
        <v/>
      </c>
      <c r="R860" s="30" t="str">
        <f t="shared" si="74"/>
        <v/>
      </c>
      <c r="S860" s="29" t="str">
        <f t="shared" si="71"/>
        <v/>
      </c>
      <c r="T860" s="29" t="str">
        <f t="shared" si="72"/>
        <v/>
      </c>
    </row>
    <row r="861" spans="4:20" ht="14">
      <c r="D861" s="32"/>
      <c r="E861" s="32"/>
      <c r="F861" s="32"/>
      <c r="H861" s="32"/>
      <c r="I861" s="32"/>
      <c r="J861" s="32"/>
      <c r="O861" s="20" t="str">
        <f t="array" ref="O861">IF(ISBLANK(B861),"",INDEX(adapt!E$2:E$1000,MATCH(A861,IF(adapt!J$2:J$1000="yes",adapt!A$2:A$1000),0)))</f>
        <v/>
      </c>
      <c r="P861" s="20" t="str">
        <f t="array" ref="P861">IF(ISBLANK(B861),"",INDEX(adapt!F$2:F$1000,MATCH(A861,IF(adapt!J$2:J$1000="yes",adapt!A$2:A$1000),0)))</f>
        <v/>
      </c>
      <c r="Q861" s="30" t="str">
        <f t="shared" si="73"/>
        <v/>
      </c>
      <c r="R861" s="30" t="str">
        <f t="shared" si="74"/>
        <v/>
      </c>
      <c r="S861" s="29" t="str">
        <f t="shared" si="71"/>
        <v/>
      </c>
      <c r="T861" s="29" t="str">
        <f t="shared" si="72"/>
        <v/>
      </c>
    </row>
    <row r="862" spans="4:20" ht="14">
      <c r="D862" s="32"/>
      <c r="E862" s="32"/>
      <c r="F862" s="32"/>
      <c r="H862" s="32"/>
      <c r="I862" s="32"/>
      <c r="J862" s="32"/>
      <c r="O862" s="20" t="str">
        <f t="array" ref="O862">IF(ISBLANK(B862),"",INDEX(adapt!E$2:E$1000,MATCH(A862,IF(adapt!J$2:J$1000="yes",adapt!A$2:A$1000),0)))</f>
        <v/>
      </c>
      <c r="P862" s="20" t="str">
        <f t="array" ref="P862">IF(ISBLANK(B862),"",INDEX(adapt!F$2:F$1000,MATCH(A862,IF(adapt!J$2:J$1000="yes",adapt!A$2:A$1000),0)))</f>
        <v/>
      </c>
      <c r="Q862" s="30" t="str">
        <f t="shared" si="73"/>
        <v/>
      </c>
      <c r="R862" s="30" t="str">
        <f t="shared" si="74"/>
        <v/>
      </c>
      <c r="S862" s="29" t="str">
        <f t="shared" si="71"/>
        <v/>
      </c>
      <c r="T862" s="29" t="str">
        <f t="shared" si="72"/>
        <v/>
      </c>
    </row>
    <row r="863" spans="4:20" ht="14">
      <c r="D863" s="32"/>
      <c r="E863" s="32"/>
      <c r="F863" s="32"/>
      <c r="H863" s="32"/>
      <c r="I863" s="32"/>
      <c r="J863" s="32"/>
      <c r="O863" s="20" t="str">
        <f t="array" ref="O863">IF(ISBLANK(B863),"",INDEX(adapt!E$2:E$1000,MATCH(A863,IF(adapt!J$2:J$1000="yes",adapt!A$2:A$1000),0)))</f>
        <v/>
      </c>
      <c r="P863" s="20" t="str">
        <f t="array" ref="P863">IF(ISBLANK(B863),"",INDEX(adapt!F$2:F$1000,MATCH(A863,IF(adapt!J$2:J$1000="yes",adapt!A$2:A$1000),0)))</f>
        <v/>
      </c>
      <c r="Q863" s="30" t="str">
        <f t="shared" si="73"/>
        <v/>
      </c>
      <c r="R863" s="30" t="str">
        <f t="shared" si="74"/>
        <v/>
      </c>
      <c r="S863" s="29" t="str">
        <f t="shared" si="71"/>
        <v/>
      </c>
      <c r="T863" s="29" t="str">
        <f t="shared" si="72"/>
        <v/>
      </c>
    </row>
    <row r="864" spans="4:20" ht="14">
      <c r="D864" s="32"/>
      <c r="E864" s="32"/>
      <c r="F864" s="32"/>
      <c r="H864" s="32"/>
      <c r="I864" s="32"/>
      <c r="J864" s="32"/>
      <c r="O864" s="20" t="str">
        <f t="array" ref="O864">IF(ISBLANK(B864),"",INDEX(adapt!E$2:E$1000,MATCH(A864,IF(adapt!J$2:J$1000="yes",adapt!A$2:A$1000),0)))</f>
        <v/>
      </c>
      <c r="P864" s="20" t="str">
        <f t="array" ref="P864">IF(ISBLANK(B864),"",INDEX(adapt!F$2:F$1000,MATCH(A864,IF(adapt!J$2:J$1000="yes",adapt!A$2:A$1000),0)))</f>
        <v/>
      </c>
      <c r="Q864" s="30" t="str">
        <f t="shared" si="73"/>
        <v/>
      </c>
      <c r="R864" s="30" t="str">
        <f t="shared" si="74"/>
        <v/>
      </c>
      <c r="S864" s="29" t="str">
        <f t="shared" si="71"/>
        <v/>
      </c>
      <c r="T864" s="29" t="str">
        <f t="shared" si="72"/>
        <v/>
      </c>
    </row>
    <row r="865" spans="4:20" ht="14">
      <c r="D865" s="32"/>
      <c r="E865" s="32"/>
      <c r="F865" s="32"/>
      <c r="H865" s="32"/>
      <c r="I865" s="32"/>
      <c r="J865" s="32"/>
      <c r="O865" s="20" t="str">
        <f t="array" ref="O865">IF(ISBLANK(B865),"",INDEX(adapt!E$2:E$1000,MATCH(A865,IF(adapt!J$2:J$1000="yes",adapt!A$2:A$1000),0)))</f>
        <v/>
      </c>
      <c r="P865" s="20" t="str">
        <f t="array" ref="P865">IF(ISBLANK(B865),"",INDEX(adapt!F$2:F$1000,MATCH(A865,IF(adapt!J$2:J$1000="yes",adapt!A$2:A$1000),0)))</f>
        <v/>
      </c>
      <c r="Q865" s="30" t="str">
        <f t="shared" si="73"/>
        <v/>
      </c>
      <c r="R865" s="30" t="str">
        <f t="shared" si="74"/>
        <v/>
      </c>
      <c r="S865" s="29" t="str">
        <f t="shared" si="71"/>
        <v/>
      </c>
      <c r="T865" s="29" t="str">
        <f t="shared" si="72"/>
        <v/>
      </c>
    </row>
    <row r="866" spans="4:20" ht="14">
      <c r="D866" s="32"/>
      <c r="E866" s="32"/>
      <c r="F866" s="32"/>
      <c r="H866" s="32"/>
      <c r="I866" s="32"/>
      <c r="J866" s="32"/>
      <c r="O866" s="20" t="str">
        <f t="array" ref="O866">IF(ISBLANK(B866),"",INDEX(adapt!E$2:E$1000,MATCH(A866,IF(adapt!J$2:J$1000="yes",adapt!A$2:A$1000),0)))</f>
        <v/>
      </c>
      <c r="P866" s="20" t="str">
        <f t="array" ref="P866">IF(ISBLANK(B866),"",INDEX(adapt!F$2:F$1000,MATCH(A866,IF(adapt!J$2:J$1000="yes",adapt!A$2:A$1000),0)))</f>
        <v/>
      </c>
      <c r="Q866" s="30" t="str">
        <f t="shared" si="73"/>
        <v/>
      </c>
      <c r="R866" s="30" t="str">
        <f t="shared" si="74"/>
        <v/>
      </c>
      <c r="S866" s="29" t="str">
        <f t="shared" si="71"/>
        <v/>
      </c>
      <c r="T866" s="29" t="str">
        <f t="shared" si="72"/>
        <v/>
      </c>
    </row>
    <row r="867" spans="4:20" ht="14">
      <c r="D867" s="32"/>
      <c r="E867" s="32"/>
      <c r="F867" s="32"/>
      <c r="H867" s="32"/>
      <c r="I867" s="32"/>
      <c r="J867" s="32"/>
      <c r="O867" s="20" t="str">
        <f t="array" ref="O867">IF(ISBLANK(B867),"",INDEX(adapt!E$2:E$1000,MATCH(A867,IF(adapt!J$2:J$1000="yes",adapt!A$2:A$1000),0)))</f>
        <v/>
      </c>
      <c r="P867" s="20" t="str">
        <f t="array" ref="P867">IF(ISBLANK(B867),"",INDEX(adapt!F$2:F$1000,MATCH(A867,IF(adapt!J$2:J$1000="yes",adapt!A$2:A$1000),0)))</f>
        <v/>
      </c>
      <c r="Q867" s="30" t="str">
        <f t="shared" si="73"/>
        <v/>
      </c>
      <c r="R867" s="30" t="str">
        <f t="shared" si="74"/>
        <v/>
      </c>
      <c r="S867" s="29" t="str">
        <f t="shared" si="71"/>
        <v/>
      </c>
      <c r="T867" s="29" t="str">
        <f t="shared" si="72"/>
        <v/>
      </c>
    </row>
    <row r="868" spans="4:20" ht="14">
      <c r="D868" s="32"/>
      <c r="E868" s="32"/>
      <c r="F868" s="32"/>
      <c r="H868" s="32"/>
      <c r="I868" s="32"/>
      <c r="J868" s="32"/>
      <c r="O868" s="20" t="str">
        <f t="array" ref="O868">IF(ISBLANK(B868),"",INDEX(adapt!E$2:E$1000,MATCH(A868,IF(adapt!J$2:J$1000="yes",adapt!A$2:A$1000),0)))</f>
        <v/>
      </c>
      <c r="P868" s="20" t="str">
        <f t="array" ref="P868">IF(ISBLANK(B868),"",INDEX(adapt!F$2:F$1000,MATCH(A868,IF(adapt!J$2:J$1000="yes",adapt!A$2:A$1000),0)))</f>
        <v/>
      </c>
      <c r="Q868" s="30" t="str">
        <f t="shared" si="73"/>
        <v/>
      </c>
      <c r="R868" s="30" t="str">
        <f t="shared" si="74"/>
        <v/>
      </c>
      <c r="S868" s="29" t="str">
        <f t="shared" si="71"/>
        <v/>
      </c>
      <c r="T868" s="29" t="str">
        <f t="shared" si="72"/>
        <v/>
      </c>
    </row>
    <row r="869" spans="4:20" ht="14">
      <c r="D869" s="32"/>
      <c r="E869" s="32"/>
      <c r="F869" s="32"/>
      <c r="H869" s="32"/>
      <c r="I869" s="32"/>
      <c r="J869" s="32"/>
      <c r="O869" s="20" t="str">
        <f t="array" ref="O869">IF(ISBLANK(B869),"",INDEX(adapt!E$2:E$1000,MATCH(A869,IF(adapt!J$2:J$1000="yes",adapt!A$2:A$1000),0)))</f>
        <v/>
      </c>
      <c r="P869" s="20" t="str">
        <f t="array" ref="P869">IF(ISBLANK(B869),"",INDEX(adapt!F$2:F$1000,MATCH(A869,IF(adapt!J$2:J$1000="yes",adapt!A$2:A$1000),0)))</f>
        <v/>
      </c>
      <c r="Q869" s="30" t="str">
        <f t="shared" si="73"/>
        <v/>
      </c>
      <c r="R869" s="30" t="str">
        <f t="shared" si="74"/>
        <v/>
      </c>
      <c r="S869" s="29" t="str">
        <f t="shared" si="71"/>
        <v/>
      </c>
      <c r="T869" s="29" t="str">
        <f t="shared" si="72"/>
        <v/>
      </c>
    </row>
    <row r="870" spans="4:20" ht="14">
      <c r="D870" s="32"/>
      <c r="E870" s="32"/>
      <c r="F870" s="32"/>
      <c r="H870" s="32"/>
      <c r="I870" s="32"/>
      <c r="J870" s="32"/>
      <c r="O870" s="20" t="str">
        <f t="array" ref="O870">IF(ISBLANK(B870),"",INDEX(adapt!E$2:E$1000,MATCH(A870,IF(adapt!J$2:J$1000="yes",adapt!A$2:A$1000),0)))</f>
        <v/>
      </c>
      <c r="P870" s="20" t="str">
        <f t="array" ref="P870">IF(ISBLANK(B870),"",INDEX(adapt!F$2:F$1000,MATCH(A870,IF(adapt!J$2:J$1000="yes",adapt!A$2:A$1000),0)))</f>
        <v/>
      </c>
      <c r="Q870" s="30" t="str">
        <f t="shared" si="73"/>
        <v/>
      </c>
      <c r="R870" s="30" t="str">
        <f t="shared" si="74"/>
        <v/>
      </c>
      <c r="S870" s="29" t="str">
        <f t="shared" si="71"/>
        <v/>
      </c>
      <c r="T870" s="29" t="str">
        <f t="shared" si="72"/>
        <v/>
      </c>
    </row>
    <row r="871" spans="4:20" ht="14">
      <c r="D871" s="32"/>
      <c r="E871" s="32"/>
      <c r="F871" s="32"/>
      <c r="H871" s="32"/>
      <c r="I871" s="32"/>
      <c r="J871" s="32"/>
      <c r="O871" s="20" t="str">
        <f t="array" ref="O871">IF(ISBLANK(B871),"",INDEX(adapt!E$2:E$1000,MATCH(A871,IF(adapt!J$2:J$1000="yes",adapt!A$2:A$1000),0)))</f>
        <v/>
      </c>
      <c r="P871" s="20" t="str">
        <f t="array" ref="P871">IF(ISBLANK(B871),"",INDEX(adapt!F$2:F$1000,MATCH(A871,IF(adapt!J$2:J$1000="yes",adapt!A$2:A$1000),0)))</f>
        <v/>
      </c>
      <c r="Q871" s="30" t="str">
        <f t="shared" si="73"/>
        <v/>
      </c>
      <c r="R871" s="30" t="str">
        <f t="shared" si="74"/>
        <v/>
      </c>
      <c r="S871" s="29" t="str">
        <f t="shared" si="71"/>
        <v/>
      </c>
      <c r="T871" s="29" t="str">
        <f t="shared" si="72"/>
        <v/>
      </c>
    </row>
    <row r="872" spans="4:20" ht="14">
      <c r="D872" s="32"/>
      <c r="E872" s="32"/>
      <c r="F872" s="32"/>
      <c r="H872" s="32"/>
      <c r="I872" s="32"/>
      <c r="J872" s="32"/>
      <c r="O872" s="20" t="str">
        <f t="array" ref="O872">IF(ISBLANK(B872),"",INDEX(adapt!E$2:E$1000,MATCH(A872,IF(adapt!J$2:J$1000="yes",adapt!A$2:A$1000),0)))</f>
        <v/>
      </c>
      <c r="P872" s="20" t="str">
        <f t="array" ref="P872">IF(ISBLANK(B872),"",INDEX(adapt!F$2:F$1000,MATCH(A872,IF(adapt!J$2:J$1000="yes",adapt!A$2:A$1000),0)))</f>
        <v/>
      </c>
      <c r="Q872" s="30" t="str">
        <f t="shared" si="73"/>
        <v/>
      </c>
      <c r="R872" s="30" t="str">
        <f t="shared" si="74"/>
        <v/>
      </c>
      <c r="S872" s="29" t="str">
        <f t="shared" si="71"/>
        <v/>
      </c>
      <c r="T872" s="29" t="str">
        <f t="shared" si="72"/>
        <v/>
      </c>
    </row>
    <row r="873" spans="4:20" ht="14">
      <c r="D873" s="32"/>
      <c r="E873" s="32"/>
      <c r="F873" s="32"/>
      <c r="H873" s="32"/>
      <c r="I873" s="32"/>
      <c r="J873" s="32"/>
      <c r="O873" s="20" t="str">
        <f t="array" ref="O873">IF(ISBLANK(B873),"",INDEX(adapt!E$2:E$1000,MATCH(A873,IF(adapt!J$2:J$1000="yes",adapt!A$2:A$1000),0)))</f>
        <v/>
      </c>
      <c r="P873" s="20" t="str">
        <f t="array" ref="P873">IF(ISBLANK(B873),"",INDEX(adapt!F$2:F$1000,MATCH(A873,IF(adapt!J$2:J$1000="yes",adapt!A$2:A$1000),0)))</f>
        <v/>
      </c>
      <c r="Q873" s="30" t="str">
        <f t="shared" si="73"/>
        <v/>
      </c>
      <c r="R873" s="30" t="str">
        <f t="shared" si="74"/>
        <v/>
      </c>
      <c r="S873" s="29" t="str">
        <f t="shared" si="71"/>
        <v/>
      </c>
      <c r="T873" s="29" t="str">
        <f t="shared" si="72"/>
        <v/>
      </c>
    </row>
    <row r="874" spans="4:20" ht="14">
      <c r="D874" s="32"/>
      <c r="E874" s="32"/>
      <c r="F874" s="32"/>
      <c r="H874" s="32"/>
      <c r="I874" s="32"/>
      <c r="J874" s="32"/>
      <c r="O874" s="20" t="str">
        <f t="array" ref="O874">IF(ISBLANK(B874),"",INDEX(adapt!E$2:E$1000,MATCH(A874,IF(adapt!J$2:J$1000="yes",adapt!A$2:A$1000),0)))</f>
        <v/>
      </c>
      <c r="P874" s="20" t="str">
        <f t="array" ref="P874">IF(ISBLANK(B874),"",INDEX(adapt!F$2:F$1000,MATCH(A874,IF(adapt!J$2:J$1000="yes",adapt!A$2:A$1000),0)))</f>
        <v/>
      </c>
      <c r="Q874" s="30" t="str">
        <f t="shared" si="73"/>
        <v/>
      </c>
      <c r="R874" s="30" t="str">
        <f t="shared" si="74"/>
        <v/>
      </c>
      <c r="S874" s="29" t="str">
        <f t="shared" si="71"/>
        <v/>
      </c>
      <c r="T874" s="29" t="str">
        <f t="shared" si="72"/>
        <v/>
      </c>
    </row>
    <row r="875" spans="4:20" ht="14">
      <c r="D875" s="32"/>
      <c r="E875" s="32"/>
      <c r="F875" s="32"/>
      <c r="H875" s="32"/>
      <c r="I875" s="32"/>
      <c r="J875" s="32"/>
      <c r="O875" s="20" t="str">
        <f t="array" ref="O875">IF(ISBLANK(B875),"",INDEX(adapt!E$2:E$1000,MATCH(A875,IF(adapt!J$2:J$1000="yes",adapt!A$2:A$1000),0)))</f>
        <v/>
      </c>
      <c r="P875" s="20" t="str">
        <f t="array" ref="P875">IF(ISBLANK(B875),"",INDEX(adapt!F$2:F$1000,MATCH(A875,IF(adapt!J$2:J$1000="yes",adapt!A$2:A$1000),0)))</f>
        <v/>
      </c>
      <c r="Q875" s="30" t="str">
        <f t="shared" si="73"/>
        <v/>
      </c>
      <c r="R875" s="30" t="str">
        <f t="shared" si="74"/>
        <v/>
      </c>
      <c r="S875" s="29" t="str">
        <f t="shared" si="71"/>
        <v/>
      </c>
      <c r="T875" s="29" t="str">
        <f t="shared" si="72"/>
        <v/>
      </c>
    </row>
    <row r="876" spans="4:20" ht="14">
      <c r="D876" s="32"/>
      <c r="E876" s="32"/>
      <c r="F876" s="32"/>
      <c r="H876" s="32"/>
      <c r="I876" s="32"/>
      <c r="J876" s="32"/>
      <c r="O876" s="20" t="str">
        <f t="array" ref="O876">IF(ISBLANK(B876),"",INDEX(adapt!E$2:E$1000,MATCH(A876,IF(adapt!J$2:J$1000="yes",adapt!A$2:A$1000),0)))</f>
        <v/>
      </c>
      <c r="P876" s="20" t="str">
        <f t="array" ref="P876">IF(ISBLANK(B876),"",INDEX(adapt!F$2:F$1000,MATCH(A876,IF(adapt!J$2:J$1000="yes",adapt!A$2:A$1000),0)))</f>
        <v/>
      </c>
      <c r="Q876" s="30" t="str">
        <f t="shared" si="73"/>
        <v/>
      </c>
      <c r="R876" s="30" t="str">
        <f t="shared" si="74"/>
        <v/>
      </c>
      <c r="S876" s="29" t="str">
        <f t="shared" si="71"/>
        <v/>
      </c>
      <c r="T876" s="29" t="str">
        <f t="shared" si="72"/>
        <v/>
      </c>
    </row>
    <row r="877" spans="4:20" ht="14">
      <c r="D877" s="32"/>
      <c r="E877" s="32"/>
      <c r="F877" s="32"/>
      <c r="H877" s="32"/>
      <c r="I877" s="32"/>
      <c r="J877" s="32"/>
      <c r="O877" s="20" t="str">
        <f t="array" ref="O877">IF(ISBLANK(B877),"",INDEX(adapt!E$2:E$1000,MATCH(A877,IF(adapt!J$2:J$1000="yes",adapt!A$2:A$1000),0)))</f>
        <v/>
      </c>
      <c r="P877" s="20" t="str">
        <f t="array" ref="P877">IF(ISBLANK(B877),"",INDEX(adapt!F$2:F$1000,MATCH(A877,IF(adapt!J$2:J$1000="yes",adapt!A$2:A$1000),0)))</f>
        <v/>
      </c>
      <c r="Q877" s="30" t="str">
        <f t="shared" si="73"/>
        <v/>
      </c>
      <c r="R877" s="30" t="str">
        <f t="shared" si="74"/>
        <v/>
      </c>
      <c r="S877" s="29" t="str">
        <f t="shared" si="71"/>
        <v/>
      </c>
      <c r="T877" s="29" t="str">
        <f t="shared" si="72"/>
        <v/>
      </c>
    </row>
    <row r="878" spans="4:20" ht="14">
      <c r="D878" s="32"/>
      <c r="E878" s="32"/>
      <c r="F878" s="32"/>
      <c r="H878" s="32"/>
      <c r="I878" s="32"/>
      <c r="J878" s="32"/>
      <c r="O878" s="20" t="str">
        <f t="array" ref="O878">IF(ISBLANK(B878),"",INDEX(adapt!E$2:E$1000,MATCH(A878,IF(adapt!J$2:J$1000="yes",adapt!A$2:A$1000),0)))</f>
        <v/>
      </c>
      <c r="P878" s="20" t="str">
        <f t="array" ref="P878">IF(ISBLANK(B878),"",INDEX(adapt!F$2:F$1000,MATCH(A878,IF(adapt!J$2:J$1000="yes",adapt!A$2:A$1000),0)))</f>
        <v/>
      </c>
      <c r="Q878" s="30" t="str">
        <f t="shared" si="73"/>
        <v/>
      </c>
      <c r="R878" s="30" t="str">
        <f t="shared" si="74"/>
        <v/>
      </c>
      <c r="S878" s="29" t="str">
        <f t="shared" si="71"/>
        <v/>
      </c>
      <c r="T878" s="29" t="str">
        <f t="shared" si="72"/>
        <v/>
      </c>
    </row>
    <row r="879" spans="4:20" ht="14">
      <c r="D879" s="32"/>
      <c r="E879" s="32"/>
      <c r="F879" s="32"/>
      <c r="H879" s="32"/>
      <c r="I879" s="32"/>
      <c r="J879" s="32"/>
      <c r="O879" s="20" t="str">
        <f t="array" ref="O879">IF(ISBLANK(B879),"",INDEX(adapt!E$2:E$1000,MATCH(A879,IF(adapt!J$2:J$1000="yes",adapt!A$2:A$1000),0)))</f>
        <v/>
      </c>
      <c r="P879" s="20" t="str">
        <f t="array" ref="P879">IF(ISBLANK(B879),"",INDEX(adapt!F$2:F$1000,MATCH(A879,IF(adapt!J$2:J$1000="yes",adapt!A$2:A$1000),0)))</f>
        <v/>
      </c>
      <c r="Q879" s="30" t="str">
        <f t="shared" si="73"/>
        <v/>
      </c>
      <c r="R879" s="30" t="str">
        <f t="shared" si="74"/>
        <v/>
      </c>
      <c r="S879" s="29" t="str">
        <f t="shared" si="71"/>
        <v/>
      </c>
      <c r="T879" s="29" t="str">
        <f t="shared" si="72"/>
        <v/>
      </c>
    </row>
    <row r="880" spans="4:20" ht="14">
      <c r="D880" s="32"/>
      <c r="E880" s="32"/>
      <c r="F880" s="32"/>
      <c r="H880" s="32"/>
      <c r="I880" s="32"/>
      <c r="J880" s="32"/>
      <c r="O880" s="20" t="str">
        <f t="array" ref="O880">IF(ISBLANK(B880),"",INDEX(adapt!E$2:E$1000,MATCH(A880,IF(adapt!J$2:J$1000="yes",adapt!A$2:A$1000),0)))</f>
        <v/>
      </c>
      <c r="P880" s="20" t="str">
        <f t="array" ref="P880">IF(ISBLANK(B880),"",INDEX(adapt!F$2:F$1000,MATCH(A880,IF(adapt!J$2:J$1000="yes",adapt!A$2:A$1000),0)))</f>
        <v/>
      </c>
      <c r="Q880" s="30" t="str">
        <f t="shared" si="73"/>
        <v/>
      </c>
      <c r="R880" s="30" t="str">
        <f t="shared" si="74"/>
        <v/>
      </c>
      <c r="S880" s="29" t="str">
        <f t="shared" si="71"/>
        <v/>
      </c>
      <c r="T880" s="29" t="str">
        <f t="shared" si="72"/>
        <v/>
      </c>
    </row>
    <row r="881" spans="4:20" ht="14">
      <c r="D881" s="32"/>
      <c r="E881" s="32"/>
      <c r="F881" s="32"/>
      <c r="H881" s="32"/>
      <c r="I881" s="32"/>
      <c r="J881" s="32"/>
      <c r="O881" s="20" t="str">
        <f t="array" ref="O881">IF(ISBLANK(B881),"",INDEX(adapt!E$2:E$1000,MATCH(A881,IF(adapt!J$2:J$1000="yes",adapt!A$2:A$1000),0)))</f>
        <v/>
      </c>
      <c r="P881" s="20" t="str">
        <f t="array" ref="P881">IF(ISBLANK(B881),"",INDEX(adapt!F$2:F$1000,MATCH(A881,IF(adapt!J$2:J$1000="yes",adapt!A$2:A$1000),0)))</f>
        <v/>
      </c>
      <c r="Q881" s="30" t="str">
        <f t="shared" si="73"/>
        <v/>
      </c>
      <c r="R881" s="30" t="str">
        <f t="shared" si="74"/>
        <v/>
      </c>
      <c r="S881" s="29" t="str">
        <f t="shared" si="71"/>
        <v/>
      </c>
      <c r="T881" s="29" t="str">
        <f t="shared" si="72"/>
        <v/>
      </c>
    </row>
    <row r="882" spans="4:20" ht="14">
      <c r="D882" s="32"/>
      <c r="E882" s="32"/>
      <c r="F882" s="32"/>
      <c r="H882" s="32"/>
      <c r="I882" s="32"/>
      <c r="J882" s="32"/>
      <c r="O882" s="20" t="str">
        <f t="array" ref="O882">IF(ISBLANK(B882),"",INDEX(adapt!E$2:E$1000,MATCH(A882,IF(adapt!J$2:J$1000="yes",adapt!A$2:A$1000),0)))</f>
        <v/>
      </c>
      <c r="P882" s="20" t="str">
        <f t="array" ref="P882">IF(ISBLANK(B882),"",INDEX(adapt!F$2:F$1000,MATCH(A882,IF(adapt!J$2:J$1000="yes",adapt!A$2:A$1000),0)))</f>
        <v/>
      </c>
      <c r="Q882" s="30" t="str">
        <f t="shared" si="73"/>
        <v/>
      </c>
      <c r="R882" s="30" t="str">
        <f t="shared" si="74"/>
        <v/>
      </c>
      <c r="S882" s="29" t="str">
        <f t="shared" si="71"/>
        <v/>
      </c>
      <c r="T882" s="29" t="str">
        <f t="shared" si="72"/>
        <v/>
      </c>
    </row>
    <row r="883" spans="4:20" ht="14">
      <c r="D883" s="32"/>
      <c r="E883" s="32"/>
      <c r="F883" s="32"/>
      <c r="H883" s="32"/>
      <c r="I883" s="32"/>
      <c r="J883" s="32"/>
      <c r="O883" s="20" t="str">
        <f t="array" ref="O883">IF(ISBLANK(B883),"",INDEX(adapt!E$2:E$1000,MATCH(A883,IF(adapt!J$2:J$1000="yes",adapt!A$2:A$1000),0)))</f>
        <v/>
      </c>
      <c r="P883" s="20" t="str">
        <f t="array" ref="P883">IF(ISBLANK(B883),"",INDEX(adapt!F$2:F$1000,MATCH(A883,IF(adapt!J$2:J$1000="yes",adapt!A$2:A$1000),0)))</f>
        <v/>
      </c>
      <c r="Q883" s="30" t="str">
        <f t="shared" si="73"/>
        <v/>
      </c>
      <c r="R883" s="30" t="str">
        <f t="shared" si="74"/>
        <v/>
      </c>
      <c r="S883" s="29" t="str">
        <f t="shared" si="71"/>
        <v/>
      </c>
      <c r="T883" s="29" t="str">
        <f t="shared" si="72"/>
        <v/>
      </c>
    </row>
    <row r="884" spans="4:20" ht="14">
      <c r="D884" s="32"/>
      <c r="E884" s="32"/>
      <c r="F884" s="32"/>
      <c r="H884" s="32"/>
      <c r="I884" s="32"/>
      <c r="J884" s="32"/>
      <c r="O884" s="20" t="str">
        <f t="array" ref="O884">IF(ISBLANK(B884),"",INDEX(adapt!E$2:E$1000,MATCH(A884,IF(adapt!J$2:J$1000="yes",adapt!A$2:A$1000),0)))</f>
        <v/>
      </c>
      <c r="P884" s="20" t="str">
        <f t="array" ref="P884">IF(ISBLANK(B884),"",INDEX(adapt!F$2:F$1000,MATCH(A884,IF(adapt!J$2:J$1000="yes",adapt!A$2:A$1000),0)))</f>
        <v/>
      </c>
      <c r="Q884" s="30" t="str">
        <f t="shared" si="73"/>
        <v/>
      </c>
      <c r="R884" s="30" t="str">
        <f t="shared" si="74"/>
        <v/>
      </c>
      <c r="S884" s="29" t="str">
        <f t="shared" si="71"/>
        <v/>
      </c>
      <c r="T884" s="29" t="str">
        <f t="shared" si="72"/>
        <v/>
      </c>
    </row>
    <row r="885" spans="4:20" ht="14">
      <c r="D885" s="32"/>
      <c r="E885" s="32"/>
      <c r="F885" s="32"/>
      <c r="H885" s="32"/>
      <c r="I885" s="32"/>
      <c r="J885" s="32"/>
      <c r="O885" s="20" t="str">
        <f t="array" ref="O885">IF(ISBLANK(B885),"",INDEX(adapt!E$2:E$1000,MATCH(A885,IF(adapt!J$2:J$1000="yes",adapt!A$2:A$1000),0)))</f>
        <v/>
      </c>
      <c r="P885" s="20" t="str">
        <f t="array" ref="P885">IF(ISBLANK(B885),"",INDEX(adapt!F$2:F$1000,MATCH(A885,IF(adapt!J$2:J$1000="yes",adapt!A$2:A$1000),0)))</f>
        <v/>
      </c>
      <c r="Q885" s="30" t="str">
        <f t="shared" si="73"/>
        <v/>
      </c>
      <c r="R885" s="30" t="str">
        <f t="shared" si="74"/>
        <v/>
      </c>
      <c r="S885" s="29" t="str">
        <f t="shared" si="71"/>
        <v/>
      </c>
      <c r="T885" s="29" t="str">
        <f t="shared" si="72"/>
        <v/>
      </c>
    </row>
    <row r="886" spans="4:20" ht="14">
      <c r="D886" s="32"/>
      <c r="E886" s="32"/>
      <c r="F886" s="32"/>
      <c r="H886" s="32"/>
      <c r="I886" s="32"/>
      <c r="J886" s="32"/>
      <c r="O886" s="20" t="str">
        <f t="array" ref="O886">IF(ISBLANK(B886),"",INDEX(adapt!E$2:E$1000,MATCH(A886,IF(adapt!J$2:J$1000="yes",adapt!A$2:A$1000),0)))</f>
        <v/>
      </c>
      <c r="P886" s="20" t="str">
        <f t="array" ref="P886">IF(ISBLANK(B886),"",INDEX(adapt!F$2:F$1000,MATCH(A886,IF(adapt!J$2:J$1000="yes",adapt!A$2:A$1000),0)))</f>
        <v/>
      </c>
      <c r="Q886" s="30" t="str">
        <f t="shared" si="73"/>
        <v/>
      </c>
      <c r="R886" s="30" t="str">
        <f t="shared" si="74"/>
        <v/>
      </c>
      <c r="S886" s="29" t="str">
        <f t="shared" si="71"/>
        <v/>
      </c>
      <c r="T886" s="29" t="str">
        <f t="shared" si="72"/>
        <v/>
      </c>
    </row>
    <row r="887" spans="4:20" ht="14">
      <c r="D887" s="32"/>
      <c r="E887" s="32"/>
      <c r="F887" s="32"/>
      <c r="H887" s="32"/>
      <c r="I887" s="32"/>
      <c r="J887" s="32"/>
      <c r="O887" s="20" t="str">
        <f t="array" ref="O887">IF(ISBLANK(B887),"",INDEX(adapt!E$2:E$1000,MATCH(A887,IF(adapt!J$2:J$1000="yes",adapt!A$2:A$1000),0)))</f>
        <v/>
      </c>
      <c r="P887" s="20" t="str">
        <f t="array" ref="P887">IF(ISBLANK(B887),"",INDEX(adapt!F$2:F$1000,MATCH(A887,IF(adapt!J$2:J$1000="yes",adapt!A$2:A$1000),0)))</f>
        <v/>
      </c>
      <c r="Q887" s="30" t="str">
        <f t="shared" si="73"/>
        <v/>
      </c>
      <c r="R887" s="30" t="str">
        <f t="shared" si="74"/>
        <v/>
      </c>
      <c r="S887" s="29" t="str">
        <f t="shared" si="71"/>
        <v/>
      </c>
      <c r="T887" s="29" t="str">
        <f t="shared" si="72"/>
        <v/>
      </c>
    </row>
    <row r="888" spans="4:20" ht="14">
      <c r="D888" s="32"/>
      <c r="E888" s="32"/>
      <c r="F888" s="32"/>
      <c r="H888" s="32"/>
      <c r="I888" s="32"/>
      <c r="J888" s="32"/>
      <c r="O888" s="20" t="str">
        <f t="array" ref="O888">IF(ISBLANK(B888),"",INDEX(adapt!E$2:E$1000,MATCH(A888,IF(adapt!J$2:J$1000="yes",adapt!A$2:A$1000),0)))</f>
        <v/>
      </c>
      <c r="P888" s="20" t="str">
        <f t="array" ref="P888">IF(ISBLANK(B888),"",INDEX(adapt!F$2:F$1000,MATCH(A888,IF(adapt!J$2:J$1000="yes",adapt!A$2:A$1000),0)))</f>
        <v/>
      </c>
      <c r="Q888" s="30" t="str">
        <f t="shared" si="73"/>
        <v/>
      </c>
      <c r="R888" s="30" t="str">
        <f t="shared" si="74"/>
        <v/>
      </c>
      <c r="S888" s="29" t="str">
        <f t="shared" si="71"/>
        <v/>
      </c>
      <c r="T888" s="29" t="str">
        <f t="shared" si="72"/>
        <v/>
      </c>
    </row>
    <row r="889" spans="4:20" ht="14">
      <c r="D889" s="32"/>
      <c r="E889" s="32"/>
      <c r="F889" s="32"/>
      <c r="H889" s="32"/>
      <c r="I889" s="32"/>
      <c r="J889" s="32"/>
      <c r="O889" s="20" t="str">
        <f t="array" ref="O889">IF(ISBLANK(B889),"",INDEX(adapt!E$2:E$1000,MATCH(A889,IF(adapt!J$2:J$1000="yes",adapt!A$2:A$1000),0)))</f>
        <v/>
      </c>
      <c r="P889" s="20" t="str">
        <f t="array" ref="P889">IF(ISBLANK(B889),"",INDEX(adapt!F$2:F$1000,MATCH(A889,IF(adapt!J$2:J$1000="yes",adapt!A$2:A$1000),0)))</f>
        <v/>
      </c>
      <c r="Q889" s="30" t="str">
        <f t="shared" si="73"/>
        <v/>
      </c>
      <c r="R889" s="30" t="str">
        <f t="shared" si="74"/>
        <v/>
      </c>
      <c r="S889" s="29" t="str">
        <f t="shared" si="71"/>
        <v/>
      </c>
      <c r="T889" s="29" t="str">
        <f t="shared" si="72"/>
        <v/>
      </c>
    </row>
    <row r="890" spans="4:20" ht="14">
      <c r="D890" s="32"/>
      <c r="E890" s="32"/>
      <c r="F890" s="32"/>
      <c r="H890" s="32"/>
      <c r="I890" s="32"/>
      <c r="J890" s="32"/>
      <c r="O890" s="20" t="str">
        <f t="array" ref="O890">IF(ISBLANK(B890),"",INDEX(adapt!E$2:E$1000,MATCH(A890,IF(adapt!J$2:J$1000="yes",adapt!A$2:A$1000),0)))</f>
        <v/>
      </c>
      <c r="P890" s="20" t="str">
        <f t="array" ref="P890">IF(ISBLANK(B890),"",INDEX(adapt!F$2:F$1000,MATCH(A890,IF(adapt!J$2:J$1000="yes",adapt!A$2:A$1000),0)))</f>
        <v/>
      </c>
      <c r="Q890" s="30" t="str">
        <f t="shared" si="73"/>
        <v/>
      </c>
      <c r="R890" s="30" t="str">
        <f t="shared" si="74"/>
        <v/>
      </c>
      <c r="S890" s="29" t="str">
        <f t="shared" si="71"/>
        <v/>
      </c>
      <c r="T890" s="29" t="str">
        <f t="shared" si="72"/>
        <v/>
      </c>
    </row>
    <row r="891" spans="4:20" ht="14">
      <c r="D891" s="32"/>
      <c r="E891" s="32"/>
      <c r="F891" s="32"/>
      <c r="H891" s="32"/>
      <c r="I891" s="32"/>
      <c r="J891" s="32"/>
      <c r="O891" s="20" t="str">
        <f t="array" ref="O891">IF(ISBLANK(B891),"",INDEX(adapt!E$2:E$1000,MATCH(A891,IF(adapt!J$2:J$1000="yes",adapt!A$2:A$1000),0)))</f>
        <v/>
      </c>
      <c r="P891" s="20" t="str">
        <f t="array" ref="P891">IF(ISBLANK(B891),"",INDEX(adapt!F$2:F$1000,MATCH(A891,IF(adapt!J$2:J$1000="yes",adapt!A$2:A$1000),0)))</f>
        <v/>
      </c>
      <c r="Q891" s="30" t="str">
        <f t="shared" si="73"/>
        <v/>
      </c>
      <c r="R891" s="30" t="str">
        <f t="shared" si="74"/>
        <v/>
      </c>
      <c r="S891" s="29" t="str">
        <f t="shared" si="71"/>
        <v/>
      </c>
      <c r="T891" s="29" t="str">
        <f t="shared" si="72"/>
        <v/>
      </c>
    </row>
    <row r="892" spans="4:20" ht="14">
      <c r="D892" s="32"/>
      <c r="E892" s="32"/>
      <c r="F892" s="32"/>
      <c r="H892" s="32"/>
      <c r="I892" s="32"/>
      <c r="J892" s="32"/>
      <c r="O892" s="20" t="str">
        <f t="array" ref="O892">IF(ISBLANK(B892),"",INDEX(adapt!E$2:E$1000,MATCH(A892,IF(adapt!J$2:J$1000="yes",adapt!A$2:A$1000),0)))</f>
        <v/>
      </c>
      <c r="P892" s="20" t="str">
        <f t="array" ref="P892">IF(ISBLANK(B892),"",INDEX(adapt!F$2:F$1000,MATCH(A892,IF(adapt!J$2:J$1000="yes",adapt!A$2:A$1000),0)))</f>
        <v/>
      </c>
      <c r="Q892" s="30" t="str">
        <f t="shared" si="73"/>
        <v/>
      </c>
      <c r="R892" s="30" t="str">
        <f t="shared" si="74"/>
        <v/>
      </c>
      <c r="S892" s="29" t="str">
        <f t="shared" si="71"/>
        <v/>
      </c>
      <c r="T892" s="29" t="str">
        <f t="shared" si="72"/>
        <v/>
      </c>
    </row>
    <row r="893" spans="4:20" ht="14">
      <c r="D893" s="32"/>
      <c r="E893" s="32"/>
      <c r="F893" s="32"/>
      <c r="H893" s="32"/>
      <c r="I893" s="32"/>
      <c r="J893" s="32"/>
      <c r="O893" s="20" t="str">
        <f t="array" ref="O893">IF(ISBLANK(B893),"",INDEX(adapt!E$2:E$1000,MATCH(A893,IF(adapt!J$2:J$1000="yes",adapt!A$2:A$1000),0)))</f>
        <v/>
      </c>
      <c r="P893" s="20" t="str">
        <f t="array" ref="P893">IF(ISBLANK(B893),"",INDEX(adapt!F$2:F$1000,MATCH(A893,IF(adapt!J$2:J$1000="yes",adapt!A$2:A$1000),0)))</f>
        <v/>
      </c>
      <c r="Q893" s="30" t="str">
        <f t="shared" si="73"/>
        <v/>
      </c>
      <c r="R893" s="30" t="str">
        <f t="shared" si="74"/>
        <v/>
      </c>
      <c r="S893" s="29" t="str">
        <f t="shared" si="71"/>
        <v/>
      </c>
      <c r="T893" s="29" t="str">
        <f t="shared" si="72"/>
        <v/>
      </c>
    </row>
    <row r="894" spans="4:20" ht="14">
      <c r="D894" s="32"/>
      <c r="E894" s="32"/>
      <c r="F894" s="32"/>
      <c r="H894" s="32"/>
      <c r="I894" s="32"/>
      <c r="J894" s="32"/>
      <c r="O894" s="20" t="str">
        <f t="array" ref="O894">IF(ISBLANK(B894),"",INDEX(adapt!E$2:E$1000,MATCH(A894,IF(adapt!J$2:J$1000="yes",adapt!A$2:A$1000),0)))</f>
        <v/>
      </c>
      <c r="P894" s="20" t="str">
        <f t="array" ref="P894">IF(ISBLANK(B894),"",INDEX(adapt!F$2:F$1000,MATCH(A894,IF(adapt!J$2:J$1000="yes",adapt!A$2:A$1000),0)))</f>
        <v/>
      </c>
      <c r="Q894" s="30" t="str">
        <f t="shared" si="73"/>
        <v/>
      </c>
      <c r="R894" s="30" t="str">
        <f t="shared" si="74"/>
        <v/>
      </c>
      <c r="S894" s="29" t="str">
        <f t="shared" si="71"/>
        <v/>
      </c>
      <c r="T894" s="29" t="str">
        <f t="shared" si="72"/>
        <v/>
      </c>
    </row>
    <row r="895" spans="4:20" ht="14">
      <c r="D895" s="32"/>
      <c r="E895" s="32"/>
      <c r="F895" s="32"/>
      <c r="H895" s="32"/>
      <c r="I895" s="32"/>
      <c r="J895" s="32"/>
      <c r="O895" s="20" t="str">
        <f t="array" ref="O895">IF(ISBLANK(B895),"",INDEX(adapt!E$2:E$1000,MATCH(A895,IF(adapt!J$2:J$1000="yes",adapt!A$2:A$1000),0)))</f>
        <v/>
      </c>
      <c r="P895" s="20" t="str">
        <f t="array" ref="P895">IF(ISBLANK(B895),"",INDEX(adapt!F$2:F$1000,MATCH(A895,IF(adapt!J$2:J$1000="yes",adapt!A$2:A$1000),0)))</f>
        <v/>
      </c>
      <c r="Q895" s="30" t="str">
        <f t="shared" si="73"/>
        <v/>
      </c>
      <c r="R895" s="30" t="str">
        <f t="shared" si="74"/>
        <v/>
      </c>
      <c r="S895" s="29" t="str">
        <f t="shared" si="71"/>
        <v/>
      </c>
      <c r="T895" s="29" t="str">
        <f t="shared" si="72"/>
        <v/>
      </c>
    </row>
    <row r="896" spans="4:20" ht="14">
      <c r="D896" s="32"/>
      <c r="E896" s="32"/>
      <c r="F896" s="32"/>
      <c r="H896" s="32"/>
      <c r="I896" s="32"/>
      <c r="J896" s="32"/>
      <c r="O896" s="20" t="str">
        <f t="array" ref="O896">IF(ISBLANK(B896),"",INDEX(adapt!E$2:E$1000,MATCH(A896,IF(adapt!J$2:J$1000="yes",adapt!A$2:A$1000),0)))</f>
        <v/>
      </c>
      <c r="P896" s="20" t="str">
        <f t="array" ref="P896">IF(ISBLANK(B896),"",INDEX(adapt!F$2:F$1000,MATCH(A896,IF(adapt!J$2:J$1000="yes",adapt!A$2:A$1000),0)))</f>
        <v/>
      </c>
      <c r="Q896" s="30" t="str">
        <f t="shared" si="73"/>
        <v/>
      </c>
      <c r="R896" s="30" t="str">
        <f t="shared" si="74"/>
        <v/>
      </c>
      <c r="S896" s="29" t="str">
        <f t="shared" si="71"/>
        <v/>
      </c>
      <c r="T896" s="29" t="str">
        <f t="shared" si="72"/>
        <v/>
      </c>
    </row>
    <row r="897" spans="4:20" ht="14">
      <c r="D897" s="32"/>
      <c r="E897" s="32"/>
      <c r="F897" s="32"/>
      <c r="H897" s="32"/>
      <c r="I897" s="32"/>
      <c r="J897" s="32"/>
      <c r="O897" s="20" t="str">
        <f t="array" ref="O897">IF(ISBLANK(B897),"",INDEX(adapt!E$2:E$1000,MATCH(A897,IF(adapt!J$2:J$1000="yes",adapt!A$2:A$1000),0)))</f>
        <v/>
      </c>
      <c r="P897" s="20" t="str">
        <f t="array" ref="P897">IF(ISBLANK(B897),"",INDEX(adapt!F$2:F$1000,MATCH(A897,IF(adapt!J$2:J$1000="yes",adapt!A$2:A$1000),0)))</f>
        <v/>
      </c>
      <c r="Q897" s="30" t="str">
        <f t="shared" si="73"/>
        <v/>
      </c>
      <c r="R897" s="30" t="str">
        <f t="shared" si="74"/>
        <v/>
      </c>
      <c r="S897" s="29" t="str">
        <f t="shared" si="71"/>
        <v/>
      </c>
      <c r="T897" s="29" t="str">
        <f t="shared" si="72"/>
        <v/>
      </c>
    </row>
    <row r="898" spans="4:20" ht="14">
      <c r="D898" s="32"/>
      <c r="E898" s="32"/>
      <c r="F898" s="32"/>
      <c r="H898" s="32"/>
      <c r="I898" s="32"/>
      <c r="J898" s="32"/>
      <c r="O898" s="20" t="str">
        <f t="array" ref="O898">IF(ISBLANK(B898),"",INDEX(adapt!E$2:E$1000,MATCH(A898,IF(adapt!J$2:J$1000="yes",adapt!A$2:A$1000),0)))</f>
        <v/>
      </c>
      <c r="P898" s="20" t="str">
        <f t="array" ref="P898">IF(ISBLANK(B898),"",INDEX(adapt!F$2:F$1000,MATCH(A898,IF(adapt!J$2:J$1000="yes",adapt!A$2:A$1000),0)))</f>
        <v/>
      </c>
      <c r="Q898" s="30" t="str">
        <f t="shared" si="73"/>
        <v/>
      </c>
      <c r="R898" s="30" t="str">
        <f t="shared" si="74"/>
        <v/>
      </c>
      <c r="S898" s="29" t="str">
        <f t="shared" ref="S898:S961" si="75">IF(Q898="no",B898,O898)</f>
        <v/>
      </c>
      <c r="T898" s="29" t="str">
        <f t="shared" ref="T898:T961" si="76">IF(R898="no",C898,P898)</f>
        <v/>
      </c>
    </row>
    <row r="899" spans="4:20" ht="14">
      <c r="D899" s="32"/>
      <c r="E899" s="32"/>
      <c r="F899" s="32"/>
      <c r="H899" s="32"/>
      <c r="I899" s="32"/>
      <c r="J899" s="32"/>
      <c r="O899" s="20" t="str">
        <f t="array" ref="O899">IF(ISBLANK(B899),"",INDEX(adapt!E$2:E$1000,MATCH(A899,IF(adapt!J$2:J$1000="yes",adapt!A$2:A$1000),0)))</f>
        <v/>
      </c>
      <c r="P899" s="20" t="str">
        <f t="array" ref="P899">IF(ISBLANK(B899),"",INDEX(adapt!F$2:F$1000,MATCH(A899,IF(adapt!J$2:J$1000="yes",adapt!A$2:A$1000),0)))</f>
        <v/>
      </c>
      <c r="Q899" s="30" t="str">
        <f t="shared" ref="Q899:Q962" si="77">IF($A899="","",IF(ISNA(O899),"no",IF(OR(O899=0,O899=""),"no","yes")))</f>
        <v/>
      </c>
      <c r="R899" s="30" t="str">
        <f t="shared" ref="R899:R962" si="78">IF($A899="","",IF(ISNA(P899),"no",IF(P899=0,"no","yes")))</f>
        <v/>
      </c>
      <c r="S899" s="29" t="str">
        <f t="shared" si="75"/>
        <v/>
      </c>
      <c r="T899" s="29" t="str">
        <f t="shared" si="76"/>
        <v/>
      </c>
    </row>
    <row r="900" spans="4:20" ht="14">
      <c r="D900" s="32"/>
      <c r="E900" s="32"/>
      <c r="F900" s="32"/>
      <c r="H900" s="32"/>
      <c r="I900" s="32"/>
      <c r="J900" s="32"/>
      <c r="O900" s="20" t="str">
        <f t="array" ref="O900">IF(ISBLANK(B900),"",INDEX(adapt!E$2:E$1000,MATCH(A900,IF(adapt!J$2:J$1000="yes",adapt!A$2:A$1000),0)))</f>
        <v/>
      </c>
      <c r="P900" s="20" t="str">
        <f t="array" ref="P900">IF(ISBLANK(B900),"",INDEX(adapt!F$2:F$1000,MATCH(A900,IF(adapt!J$2:J$1000="yes",adapt!A$2:A$1000),0)))</f>
        <v/>
      </c>
      <c r="Q900" s="30" t="str">
        <f t="shared" si="77"/>
        <v/>
      </c>
      <c r="R900" s="30" t="str">
        <f t="shared" si="78"/>
        <v/>
      </c>
      <c r="S900" s="29" t="str">
        <f t="shared" si="75"/>
        <v/>
      </c>
      <c r="T900" s="29" t="str">
        <f t="shared" si="76"/>
        <v/>
      </c>
    </row>
    <row r="901" spans="4:20" ht="14">
      <c r="D901" s="32"/>
      <c r="E901" s="32"/>
      <c r="F901" s="32"/>
      <c r="H901" s="32"/>
      <c r="I901" s="32"/>
      <c r="J901" s="32"/>
      <c r="O901" s="20" t="str">
        <f t="array" ref="O901">IF(ISBLANK(B901),"",INDEX(adapt!E$2:E$1000,MATCH(A901,IF(adapt!J$2:J$1000="yes",adapt!A$2:A$1000),0)))</f>
        <v/>
      </c>
      <c r="P901" s="20" t="str">
        <f t="array" ref="P901">IF(ISBLANK(B901),"",INDEX(adapt!F$2:F$1000,MATCH(A901,IF(adapt!J$2:J$1000="yes",adapt!A$2:A$1000),0)))</f>
        <v/>
      </c>
      <c r="Q901" s="30" t="str">
        <f t="shared" si="77"/>
        <v/>
      </c>
      <c r="R901" s="30" t="str">
        <f t="shared" si="78"/>
        <v/>
      </c>
      <c r="S901" s="29" t="str">
        <f t="shared" si="75"/>
        <v/>
      </c>
      <c r="T901" s="29" t="str">
        <f t="shared" si="76"/>
        <v/>
      </c>
    </row>
    <row r="902" spans="4:20" ht="14">
      <c r="D902" s="32"/>
      <c r="E902" s="32"/>
      <c r="F902" s="32"/>
      <c r="H902" s="32"/>
      <c r="I902" s="32"/>
      <c r="J902" s="32"/>
      <c r="O902" s="20" t="str">
        <f t="array" ref="O902">IF(ISBLANK(B902),"",INDEX(adapt!E$2:E$1000,MATCH(A902,IF(adapt!J$2:J$1000="yes",adapt!A$2:A$1000),0)))</f>
        <v/>
      </c>
      <c r="P902" s="20" t="str">
        <f t="array" ref="P902">IF(ISBLANK(B902),"",INDEX(adapt!F$2:F$1000,MATCH(A902,IF(adapt!J$2:J$1000="yes",adapt!A$2:A$1000),0)))</f>
        <v/>
      </c>
      <c r="Q902" s="30" t="str">
        <f t="shared" si="77"/>
        <v/>
      </c>
      <c r="R902" s="30" t="str">
        <f t="shared" si="78"/>
        <v/>
      </c>
      <c r="S902" s="29" t="str">
        <f t="shared" si="75"/>
        <v/>
      </c>
      <c r="T902" s="29" t="str">
        <f t="shared" si="76"/>
        <v/>
      </c>
    </row>
    <row r="903" spans="4:20" ht="14">
      <c r="D903" s="32"/>
      <c r="E903" s="32"/>
      <c r="F903" s="32"/>
      <c r="H903" s="32"/>
      <c r="I903" s="32"/>
      <c r="J903" s="32"/>
      <c r="O903" s="20" t="str">
        <f t="array" ref="O903">IF(ISBLANK(B903),"",INDEX(adapt!E$2:E$1000,MATCH(A903,IF(adapt!J$2:J$1000="yes",adapt!A$2:A$1000),0)))</f>
        <v/>
      </c>
      <c r="P903" s="20" t="str">
        <f t="array" ref="P903">IF(ISBLANK(B903),"",INDEX(adapt!F$2:F$1000,MATCH(A903,IF(adapt!J$2:J$1000="yes",adapt!A$2:A$1000),0)))</f>
        <v/>
      </c>
      <c r="Q903" s="30" t="str">
        <f t="shared" si="77"/>
        <v/>
      </c>
      <c r="R903" s="30" t="str">
        <f t="shared" si="78"/>
        <v/>
      </c>
      <c r="S903" s="29" t="str">
        <f t="shared" si="75"/>
        <v/>
      </c>
      <c r="T903" s="29" t="str">
        <f t="shared" si="76"/>
        <v/>
      </c>
    </row>
    <row r="904" spans="4:20" ht="14">
      <c r="D904" s="32"/>
      <c r="E904" s="32"/>
      <c r="F904" s="32"/>
      <c r="H904" s="32"/>
      <c r="I904" s="32"/>
      <c r="J904" s="32"/>
      <c r="O904" s="20" t="str">
        <f t="array" ref="O904">IF(ISBLANK(B904),"",INDEX(adapt!E$2:E$1000,MATCH(A904,IF(adapt!J$2:J$1000="yes",adapt!A$2:A$1000),0)))</f>
        <v/>
      </c>
      <c r="P904" s="20" t="str">
        <f t="array" ref="P904">IF(ISBLANK(B904),"",INDEX(adapt!F$2:F$1000,MATCH(A904,IF(adapt!J$2:J$1000="yes",adapt!A$2:A$1000),0)))</f>
        <v/>
      </c>
      <c r="Q904" s="30" t="str">
        <f t="shared" si="77"/>
        <v/>
      </c>
      <c r="R904" s="30" t="str">
        <f t="shared" si="78"/>
        <v/>
      </c>
      <c r="S904" s="29" t="str">
        <f t="shared" si="75"/>
        <v/>
      </c>
      <c r="T904" s="29" t="str">
        <f t="shared" si="76"/>
        <v/>
      </c>
    </row>
    <row r="905" spans="4:20" ht="14">
      <c r="D905" s="32"/>
      <c r="E905" s="32"/>
      <c r="F905" s="32"/>
      <c r="H905" s="32"/>
      <c r="I905" s="32"/>
      <c r="J905" s="32"/>
      <c r="O905" s="20" t="str">
        <f t="array" ref="O905">IF(ISBLANK(B905),"",INDEX(adapt!E$2:E$1000,MATCH(A905,IF(adapt!J$2:J$1000="yes",adapt!A$2:A$1000),0)))</f>
        <v/>
      </c>
      <c r="P905" s="20" t="str">
        <f t="array" ref="P905">IF(ISBLANK(B905),"",INDEX(adapt!F$2:F$1000,MATCH(A905,IF(adapt!J$2:J$1000="yes",adapt!A$2:A$1000),0)))</f>
        <v/>
      </c>
      <c r="Q905" s="30" t="str">
        <f t="shared" si="77"/>
        <v/>
      </c>
      <c r="R905" s="30" t="str">
        <f t="shared" si="78"/>
        <v/>
      </c>
      <c r="S905" s="29" t="str">
        <f t="shared" si="75"/>
        <v/>
      </c>
      <c r="T905" s="29" t="str">
        <f t="shared" si="76"/>
        <v/>
      </c>
    </row>
    <row r="906" spans="4:20" ht="14">
      <c r="D906" s="32"/>
      <c r="E906" s="32"/>
      <c r="F906" s="32"/>
      <c r="H906" s="32"/>
      <c r="I906" s="32"/>
      <c r="J906" s="32"/>
      <c r="O906" s="20" t="str">
        <f t="array" ref="O906">IF(ISBLANK(B906),"",INDEX(adapt!E$2:E$1000,MATCH(A906,IF(adapt!J$2:J$1000="yes",adapt!A$2:A$1000),0)))</f>
        <v/>
      </c>
      <c r="P906" s="20" t="str">
        <f t="array" ref="P906">IF(ISBLANK(B906),"",INDEX(adapt!F$2:F$1000,MATCH(A906,IF(adapt!J$2:J$1000="yes",adapt!A$2:A$1000),0)))</f>
        <v/>
      </c>
      <c r="Q906" s="30" t="str">
        <f t="shared" si="77"/>
        <v/>
      </c>
      <c r="R906" s="30" t="str">
        <f t="shared" si="78"/>
        <v/>
      </c>
      <c r="S906" s="29" t="str">
        <f t="shared" si="75"/>
        <v/>
      </c>
      <c r="T906" s="29" t="str">
        <f t="shared" si="76"/>
        <v/>
      </c>
    </row>
    <row r="907" spans="4:20" ht="14">
      <c r="D907" s="32"/>
      <c r="E907" s="32"/>
      <c r="F907" s="32"/>
      <c r="H907" s="32"/>
      <c r="I907" s="32"/>
      <c r="J907" s="32"/>
      <c r="O907" s="20" t="str">
        <f t="array" ref="O907">IF(ISBLANK(B907),"",INDEX(adapt!E$2:E$1000,MATCH(A907,IF(adapt!J$2:J$1000="yes",adapt!A$2:A$1000),0)))</f>
        <v/>
      </c>
      <c r="P907" s="20" t="str">
        <f t="array" ref="P907">IF(ISBLANK(B907),"",INDEX(adapt!F$2:F$1000,MATCH(A907,IF(adapt!J$2:J$1000="yes",adapt!A$2:A$1000),0)))</f>
        <v/>
      </c>
      <c r="Q907" s="30" t="str">
        <f t="shared" si="77"/>
        <v/>
      </c>
      <c r="R907" s="30" t="str">
        <f t="shared" si="78"/>
        <v/>
      </c>
      <c r="S907" s="29" t="str">
        <f t="shared" si="75"/>
        <v/>
      </c>
      <c r="T907" s="29" t="str">
        <f t="shared" si="76"/>
        <v/>
      </c>
    </row>
    <row r="908" spans="4:20" ht="14">
      <c r="D908" s="32"/>
      <c r="E908" s="32"/>
      <c r="F908" s="32"/>
      <c r="H908" s="32"/>
      <c r="I908" s="32"/>
      <c r="J908" s="32"/>
      <c r="O908" s="20" t="str">
        <f t="array" ref="O908">IF(ISBLANK(B908),"",INDEX(adapt!E$2:E$1000,MATCH(A908,IF(adapt!J$2:J$1000="yes",adapt!A$2:A$1000),0)))</f>
        <v/>
      </c>
      <c r="P908" s="20" t="str">
        <f t="array" ref="P908">IF(ISBLANK(B908),"",INDEX(adapt!F$2:F$1000,MATCH(A908,IF(adapt!J$2:J$1000="yes",adapt!A$2:A$1000),0)))</f>
        <v/>
      </c>
      <c r="Q908" s="30" t="str">
        <f t="shared" si="77"/>
        <v/>
      </c>
      <c r="R908" s="30" t="str">
        <f t="shared" si="78"/>
        <v/>
      </c>
      <c r="S908" s="29" t="str">
        <f t="shared" si="75"/>
        <v/>
      </c>
      <c r="T908" s="29" t="str">
        <f t="shared" si="76"/>
        <v/>
      </c>
    </row>
    <row r="909" spans="4:20" ht="14">
      <c r="D909" s="32"/>
      <c r="E909" s="32"/>
      <c r="F909" s="32"/>
      <c r="H909" s="32"/>
      <c r="I909" s="32"/>
      <c r="J909" s="32"/>
      <c r="O909" s="20" t="str">
        <f t="array" ref="O909">IF(ISBLANK(B909),"",INDEX(adapt!E$2:E$1000,MATCH(A909,IF(adapt!J$2:J$1000="yes",adapt!A$2:A$1000),0)))</f>
        <v/>
      </c>
      <c r="P909" s="20" t="str">
        <f t="array" ref="P909">IF(ISBLANK(B909),"",INDEX(adapt!F$2:F$1000,MATCH(A909,IF(adapt!J$2:J$1000="yes",adapt!A$2:A$1000),0)))</f>
        <v/>
      </c>
      <c r="Q909" s="30" t="str">
        <f t="shared" si="77"/>
        <v/>
      </c>
      <c r="R909" s="30" t="str">
        <f t="shared" si="78"/>
        <v/>
      </c>
      <c r="S909" s="29" t="str">
        <f t="shared" si="75"/>
        <v/>
      </c>
      <c r="T909" s="29" t="str">
        <f t="shared" si="76"/>
        <v/>
      </c>
    </row>
    <row r="910" spans="4:20" ht="14">
      <c r="D910" s="32"/>
      <c r="E910" s="32"/>
      <c r="F910" s="32"/>
      <c r="H910" s="32"/>
      <c r="I910" s="32"/>
      <c r="J910" s="32"/>
      <c r="O910" s="20" t="str">
        <f t="array" ref="O910">IF(ISBLANK(B910),"",INDEX(adapt!E$2:E$1000,MATCH(A910,IF(adapt!J$2:J$1000="yes",adapt!A$2:A$1000),0)))</f>
        <v/>
      </c>
      <c r="P910" s="20" t="str">
        <f t="array" ref="P910">IF(ISBLANK(B910),"",INDEX(adapt!F$2:F$1000,MATCH(A910,IF(adapt!J$2:J$1000="yes",adapt!A$2:A$1000),0)))</f>
        <v/>
      </c>
      <c r="Q910" s="30" t="str">
        <f t="shared" si="77"/>
        <v/>
      </c>
      <c r="R910" s="30" t="str">
        <f t="shared" si="78"/>
        <v/>
      </c>
      <c r="S910" s="29" t="str">
        <f t="shared" si="75"/>
        <v/>
      </c>
      <c r="T910" s="29" t="str">
        <f t="shared" si="76"/>
        <v/>
      </c>
    </row>
    <row r="911" spans="4:20" ht="14">
      <c r="D911" s="32"/>
      <c r="E911" s="32"/>
      <c r="F911" s="32"/>
      <c r="H911" s="32"/>
      <c r="I911" s="32"/>
      <c r="J911" s="32"/>
      <c r="O911" s="20" t="str">
        <f t="array" ref="O911">IF(ISBLANK(B911),"",INDEX(adapt!E$2:E$1000,MATCH(A911,IF(adapt!J$2:J$1000="yes",adapt!A$2:A$1000),0)))</f>
        <v/>
      </c>
      <c r="P911" s="20" t="str">
        <f t="array" ref="P911">IF(ISBLANK(B911),"",INDEX(adapt!F$2:F$1000,MATCH(A911,IF(adapt!J$2:J$1000="yes",adapt!A$2:A$1000),0)))</f>
        <v/>
      </c>
      <c r="Q911" s="30" t="str">
        <f t="shared" si="77"/>
        <v/>
      </c>
      <c r="R911" s="30" t="str">
        <f t="shared" si="78"/>
        <v/>
      </c>
      <c r="S911" s="29" t="str">
        <f t="shared" si="75"/>
        <v/>
      </c>
      <c r="T911" s="29" t="str">
        <f t="shared" si="76"/>
        <v/>
      </c>
    </row>
    <row r="912" spans="4:20" ht="14">
      <c r="D912" s="32"/>
      <c r="E912" s="32"/>
      <c r="F912" s="32"/>
      <c r="H912" s="32"/>
      <c r="I912" s="32"/>
      <c r="J912" s="32"/>
      <c r="O912" s="20" t="str">
        <f t="array" ref="O912">IF(ISBLANK(B912),"",INDEX(adapt!E$2:E$1000,MATCH(A912,IF(adapt!J$2:J$1000="yes",adapt!A$2:A$1000),0)))</f>
        <v/>
      </c>
      <c r="P912" s="20" t="str">
        <f t="array" ref="P912">IF(ISBLANK(B912),"",INDEX(adapt!F$2:F$1000,MATCH(A912,IF(adapt!J$2:J$1000="yes",adapt!A$2:A$1000),0)))</f>
        <v/>
      </c>
      <c r="Q912" s="30" t="str">
        <f t="shared" si="77"/>
        <v/>
      </c>
      <c r="R912" s="30" t="str">
        <f t="shared" si="78"/>
        <v/>
      </c>
      <c r="S912" s="29" t="str">
        <f t="shared" si="75"/>
        <v/>
      </c>
      <c r="T912" s="29" t="str">
        <f t="shared" si="76"/>
        <v/>
      </c>
    </row>
    <row r="913" spans="4:20" ht="14">
      <c r="D913" s="32"/>
      <c r="E913" s="32"/>
      <c r="F913" s="32"/>
      <c r="H913" s="32"/>
      <c r="I913" s="32"/>
      <c r="J913" s="32"/>
      <c r="O913" s="20" t="str">
        <f t="array" ref="O913">IF(ISBLANK(B913),"",INDEX(adapt!E$2:E$1000,MATCH(A913,IF(adapt!J$2:J$1000="yes",adapt!A$2:A$1000),0)))</f>
        <v/>
      </c>
      <c r="P913" s="20" t="str">
        <f t="array" ref="P913">IF(ISBLANK(B913),"",INDEX(adapt!F$2:F$1000,MATCH(A913,IF(adapt!J$2:J$1000="yes",adapt!A$2:A$1000),0)))</f>
        <v/>
      </c>
      <c r="Q913" s="30" t="str">
        <f t="shared" si="77"/>
        <v/>
      </c>
      <c r="R913" s="30" t="str">
        <f t="shared" si="78"/>
        <v/>
      </c>
      <c r="S913" s="29" t="str">
        <f t="shared" si="75"/>
        <v/>
      </c>
      <c r="T913" s="29" t="str">
        <f t="shared" si="76"/>
        <v/>
      </c>
    </row>
    <row r="914" spans="4:20" ht="14">
      <c r="D914" s="32"/>
      <c r="E914" s="32"/>
      <c r="F914" s="32"/>
      <c r="H914" s="32"/>
      <c r="I914" s="32"/>
      <c r="J914" s="32"/>
      <c r="O914" s="20" t="str">
        <f t="array" ref="O914">IF(ISBLANK(B914),"",INDEX(adapt!E$2:E$1000,MATCH(A914,IF(adapt!J$2:J$1000="yes",adapt!A$2:A$1000),0)))</f>
        <v/>
      </c>
      <c r="P914" s="20" t="str">
        <f t="array" ref="P914">IF(ISBLANK(B914),"",INDEX(adapt!F$2:F$1000,MATCH(A914,IF(adapt!J$2:J$1000="yes",adapt!A$2:A$1000),0)))</f>
        <v/>
      </c>
      <c r="Q914" s="30" t="str">
        <f t="shared" si="77"/>
        <v/>
      </c>
      <c r="R914" s="30" t="str">
        <f t="shared" si="78"/>
        <v/>
      </c>
      <c r="S914" s="29" t="str">
        <f t="shared" si="75"/>
        <v/>
      </c>
      <c r="T914" s="29" t="str">
        <f t="shared" si="76"/>
        <v/>
      </c>
    </row>
    <row r="915" spans="4:20" ht="14">
      <c r="D915" s="32"/>
      <c r="E915" s="32"/>
      <c r="F915" s="32"/>
      <c r="H915" s="32"/>
      <c r="I915" s="32"/>
      <c r="J915" s="32"/>
      <c r="O915" s="20" t="str">
        <f t="array" ref="O915">IF(ISBLANK(B915),"",INDEX(adapt!E$2:E$1000,MATCH(A915,IF(adapt!J$2:J$1000="yes",adapt!A$2:A$1000),0)))</f>
        <v/>
      </c>
      <c r="P915" s="20" t="str">
        <f t="array" ref="P915">IF(ISBLANK(B915),"",INDEX(adapt!F$2:F$1000,MATCH(A915,IF(adapt!J$2:J$1000="yes",adapt!A$2:A$1000),0)))</f>
        <v/>
      </c>
      <c r="Q915" s="30" t="str">
        <f t="shared" si="77"/>
        <v/>
      </c>
      <c r="R915" s="30" t="str">
        <f t="shared" si="78"/>
        <v/>
      </c>
      <c r="S915" s="29" t="str">
        <f t="shared" si="75"/>
        <v/>
      </c>
      <c r="T915" s="29" t="str">
        <f t="shared" si="76"/>
        <v/>
      </c>
    </row>
    <row r="916" spans="4:20" ht="14">
      <c r="D916" s="32"/>
      <c r="E916" s="32"/>
      <c r="F916" s="32"/>
      <c r="H916" s="32"/>
      <c r="I916" s="32"/>
      <c r="J916" s="32"/>
      <c r="O916" s="20" t="str">
        <f t="array" ref="O916">IF(ISBLANK(B916),"",INDEX(adapt!E$2:E$1000,MATCH(A916,IF(adapt!J$2:J$1000="yes",adapt!A$2:A$1000),0)))</f>
        <v/>
      </c>
      <c r="P916" s="20" t="str">
        <f t="array" ref="P916">IF(ISBLANK(B916),"",INDEX(adapt!F$2:F$1000,MATCH(A916,IF(adapt!J$2:J$1000="yes",adapt!A$2:A$1000),0)))</f>
        <v/>
      </c>
      <c r="Q916" s="30" t="str">
        <f t="shared" si="77"/>
        <v/>
      </c>
      <c r="R916" s="30" t="str">
        <f t="shared" si="78"/>
        <v/>
      </c>
      <c r="S916" s="29" t="str">
        <f t="shared" si="75"/>
        <v/>
      </c>
      <c r="T916" s="29" t="str">
        <f t="shared" si="76"/>
        <v/>
      </c>
    </row>
    <row r="917" spans="4:20" ht="14">
      <c r="D917" s="32"/>
      <c r="E917" s="32"/>
      <c r="F917" s="32"/>
      <c r="H917" s="32"/>
      <c r="I917" s="32"/>
      <c r="J917" s="32"/>
      <c r="O917" s="20" t="str">
        <f t="array" ref="O917">IF(ISBLANK(B917),"",INDEX(adapt!E$2:E$1000,MATCH(A917,IF(adapt!J$2:J$1000="yes",adapt!A$2:A$1000),0)))</f>
        <v/>
      </c>
      <c r="P917" s="20" t="str">
        <f t="array" ref="P917">IF(ISBLANK(B917),"",INDEX(adapt!F$2:F$1000,MATCH(A917,IF(adapt!J$2:J$1000="yes",adapt!A$2:A$1000),0)))</f>
        <v/>
      </c>
      <c r="Q917" s="30" t="str">
        <f t="shared" si="77"/>
        <v/>
      </c>
      <c r="R917" s="30" t="str">
        <f t="shared" si="78"/>
        <v/>
      </c>
      <c r="S917" s="29" t="str">
        <f t="shared" si="75"/>
        <v/>
      </c>
      <c r="T917" s="29" t="str">
        <f t="shared" si="76"/>
        <v/>
      </c>
    </row>
    <row r="918" spans="4:20" ht="14">
      <c r="D918" s="32"/>
      <c r="E918" s="32"/>
      <c r="F918" s="32"/>
      <c r="H918" s="32"/>
      <c r="I918" s="32"/>
      <c r="J918" s="32"/>
      <c r="O918" s="20" t="str">
        <f t="array" ref="O918">IF(ISBLANK(B918),"",INDEX(adapt!E$2:E$1000,MATCH(A918,IF(adapt!J$2:J$1000="yes",adapt!A$2:A$1000),0)))</f>
        <v/>
      </c>
      <c r="P918" s="20" t="str">
        <f t="array" ref="P918">IF(ISBLANK(B918),"",INDEX(adapt!F$2:F$1000,MATCH(A918,IF(adapt!J$2:J$1000="yes",adapt!A$2:A$1000),0)))</f>
        <v/>
      </c>
      <c r="Q918" s="30" t="str">
        <f t="shared" si="77"/>
        <v/>
      </c>
      <c r="R918" s="30" t="str">
        <f t="shared" si="78"/>
        <v/>
      </c>
      <c r="S918" s="29" t="str">
        <f t="shared" si="75"/>
        <v/>
      </c>
      <c r="T918" s="29" t="str">
        <f t="shared" si="76"/>
        <v/>
      </c>
    </row>
    <row r="919" spans="4:20" ht="14">
      <c r="D919" s="32"/>
      <c r="E919" s="32"/>
      <c r="F919" s="32"/>
      <c r="H919" s="32"/>
      <c r="I919" s="32"/>
      <c r="J919" s="32"/>
      <c r="O919" s="20" t="str">
        <f t="array" ref="O919">IF(ISBLANK(B919),"",INDEX(adapt!E$2:E$1000,MATCH(A919,IF(adapt!J$2:J$1000="yes",adapt!A$2:A$1000),0)))</f>
        <v/>
      </c>
      <c r="P919" s="20" t="str">
        <f t="array" ref="P919">IF(ISBLANK(B919),"",INDEX(adapt!F$2:F$1000,MATCH(A919,IF(adapt!J$2:J$1000="yes",adapt!A$2:A$1000),0)))</f>
        <v/>
      </c>
      <c r="Q919" s="30" t="str">
        <f t="shared" si="77"/>
        <v/>
      </c>
      <c r="R919" s="30" t="str">
        <f t="shared" si="78"/>
        <v/>
      </c>
      <c r="S919" s="29" t="str">
        <f t="shared" si="75"/>
        <v/>
      </c>
      <c r="T919" s="29" t="str">
        <f t="shared" si="76"/>
        <v/>
      </c>
    </row>
    <row r="920" spans="4:20" ht="14">
      <c r="D920" s="32"/>
      <c r="E920" s="32"/>
      <c r="F920" s="32"/>
      <c r="H920" s="32"/>
      <c r="I920" s="32"/>
      <c r="J920" s="32"/>
      <c r="O920" s="20" t="str">
        <f t="array" ref="O920">IF(ISBLANK(B920),"",INDEX(adapt!E$2:E$1000,MATCH(A920,IF(adapt!J$2:J$1000="yes",adapt!A$2:A$1000),0)))</f>
        <v/>
      </c>
      <c r="P920" s="20" t="str">
        <f t="array" ref="P920">IF(ISBLANK(B920),"",INDEX(adapt!F$2:F$1000,MATCH(A920,IF(adapt!J$2:J$1000="yes",adapt!A$2:A$1000),0)))</f>
        <v/>
      </c>
      <c r="Q920" s="30" t="str">
        <f t="shared" si="77"/>
        <v/>
      </c>
      <c r="R920" s="30" t="str">
        <f t="shared" si="78"/>
        <v/>
      </c>
      <c r="S920" s="29" t="str">
        <f t="shared" si="75"/>
        <v/>
      </c>
      <c r="T920" s="29" t="str">
        <f t="shared" si="76"/>
        <v/>
      </c>
    </row>
    <row r="921" spans="4:20" ht="14">
      <c r="D921" s="32"/>
      <c r="E921" s="32"/>
      <c r="F921" s="32"/>
      <c r="H921" s="32"/>
      <c r="I921" s="32"/>
      <c r="J921" s="32"/>
      <c r="O921" s="20" t="str">
        <f t="array" ref="O921">IF(ISBLANK(B921),"",INDEX(adapt!E$2:E$1000,MATCH(A921,IF(adapt!J$2:J$1000="yes",adapt!A$2:A$1000),0)))</f>
        <v/>
      </c>
      <c r="P921" s="20" t="str">
        <f t="array" ref="P921">IF(ISBLANK(B921),"",INDEX(adapt!F$2:F$1000,MATCH(A921,IF(adapt!J$2:J$1000="yes",adapt!A$2:A$1000),0)))</f>
        <v/>
      </c>
      <c r="Q921" s="30" t="str">
        <f t="shared" si="77"/>
        <v/>
      </c>
      <c r="R921" s="30" t="str">
        <f t="shared" si="78"/>
        <v/>
      </c>
      <c r="S921" s="29" t="str">
        <f t="shared" si="75"/>
        <v/>
      </c>
      <c r="T921" s="29" t="str">
        <f t="shared" si="76"/>
        <v/>
      </c>
    </row>
    <row r="922" spans="4:20" ht="14">
      <c r="D922" s="32"/>
      <c r="E922" s="32"/>
      <c r="F922" s="32"/>
      <c r="H922" s="32"/>
      <c r="I922" s="32"/>
      <c r="J922" s="32"/>
      <c r="O922" s="20" t="str">
        <f t="array" ref="O922">IF(ISBLANK(B922),"",INDEX(adapt!E$2:E$1000,MATCH(A922,IF(adapt!J$2:J$1000="yes",adapt!A$2:A$1000),0)))</f>
        <v/>
      </c>
      <c r="P922" s="20" t="str">
        <f t="array" ref="P922">IF(ISBLANK(B922),"",INDEX(adapt!F$2:F$1000,MATCH(A922,IF(adapt!J$2:J$1000="yes",adapt!A$2:A$1000),0)))</f>
        <v/>
      </c>
      <c r="Q922" s="30" t="str">
        <f t="shared" si="77"/>
        <v/>
      </c>
      <c r="R922" s="30" t="str">
        <f t="shared" si="78"/>
        <v/>
      </c>
      <c r="S922" s="29" t="str">
        <f t="shared" si="75"/>
        <v/>
      </c>
      <c r="T922" s="29" t="str">
        <f t="shared" si="76"/>
        <v/>
      </c>
    </row>
    <row r="923" spans="4:20" ht="14">
      <c r="D923" s="32"/>
      <c r="E923" s="32"/>
      <c r="F923" s="32"/>
      <c r="H923" s="32"/>
      <c r="I923" s="32"/>
      <c r="J923" s="32"/>
      <c r="O923" s="20" t="str">
        <f t="array" ref="O923">IF(ISBLANK(B923),"",INDEX(adapt!E$2:E$1000,MATCH(A923,IF(adapt!J$2:J$1000="yes",adapt!A$2:A$1000),0)))</f>
        <v/>
      </c>
      <c r="P923" s="20" t="str">
        <f t="array" ref="P923">IF(ISBLANK(B923),"",INDEX(adapt!F$2:F$1000,MATCH(A923,IF(adapt!J$2:J$1000="yes",adapt!A$2:A$1000),0)))</f>
        <v/>
      </c>
      <c r="Q923" s="30" t="str">
        <f t="shared" si="77"/>
        <v/>
      </c>
      <c r="R923" s="30" t="str">
        <f t="shared" si="78"/>
        <v/>
      </c>
      <c r="S923" s="29" t="str">
        <f t="shared" si="75"/>
        <v/>
      </c>
      <c r="T923" s="29" t="str">
        <f t="shared" si="76"/>
        <v/>
      </c>
    </row>
    <row r="924" spans="4:20" ht="14">
      <c r="D924" s="32"/>
      <c r="E924" s="32"/>
      <c r="F924" s="32"/>
      <c r="H924" s="32"/>
      <c r="I924" s="32"/>
      <c r="J924" s="32"/>
      <c r="O924" s="20" t="str">
        <f t="array" ref="O924">IF(ISBLANK(B924),"",INDEX(adapt!E$2:E$1000,MATCH(A924,IF(adapt!J$2:J$1000="yes",adapt!A$2:A$1000),0)))</f>
        <v/>
      </c>
      <c r="P924" s="20" t="str">
        <f t="array" ref="P924">IF(ISBLANK(B924),"",INDEX(adapt!F$2:F$1000,MATCH(A924,IF(adapt!J$2:J$1000="yes",adapt!A$2:A$1000),0)))</f>
        <v/>
      </c>
      <c r="Q924" s="30" t="str">
        <f t="shared" si="77"/>
        <v/>
      </c>
      <c r="R924" s="30" t="str">
        <f t="shared" si="78"/>
        <v/>
      </c>
      <c r="S924" s="29" t="str">
        <f t="shared" si="75"/>
        <v/>
      </c>
      <c r="T924" s="29" t="str">
        <f t="shared" si="76"/>
        <v/>
      </c>
    </row>
    <row r="925" spans="4:20" ht="14">
      <c r="D925" s="32"/>
      <c r="E925" s="32"/>
      <c r="F925" s="32"/>
      <c r="H925" s="32"/>
      <c r="I925" s="32"/>
      <c r="J925" s="32"/>
      <c r="O925" s="20" t="str">
        <f t="array" ref="O925">IF(ISBLANK(B925),"",INDEX(adapt!E$2:E$1000,MATCH(A925,IF(adapt!J$2:J$1000="yes",adapt!A$2:A$1000),0)))</f>
        <v/>
      </c>
      <c r="P925" s="20" t="str">
        <f t="array" ref="P925">IF(ISBLANK(B925),"",INDEX(adapt!F$2:F$1000,MATCH(A925,IF(adapt!J$2:J$1000="yes",adapt!A$2:A$1000),0)))</f>
        <v/>
      </c>
      <c r="Q925" s="30" t="str">
        <f t="shared" si="77"/>
        <v/>
      </c>
      <c r="R925" s="30" t="str">
        <f t="shared" si="78"/>
        <v/>
      </c>
      <c r="S925" s="29" t="str">
        <f t="shared" si="75"/>
        <v/>
      </c>
      <c r="T925" s="29" t="str">
        <f t="shared" si="76"/>
        <v/>
      </c>
    </row>
    <row r="926" spans="4:20" ht="14">
      <c r="D926" s="32"/>
      <c r="E926" s="32"/>
      <c r="F926" s="32"/>
      <c r="H926" s="32"/>
      <c r="I926" s="32"/>
      <c r="J926" s="32"/>
      <c r="O926" s="20" t="str">
        <f t="array" ref="O926">IF(ISBLANK(B926),"",INDEX(adapt!E$2:E$1000,MATCH(A926,IF(adapt!J$2:J$1000="yes",adapt!A$2:A$1000),0)))</f>
        <v/>
      </c>
      <c r="P926" s="20" t="str">
        <f t="array" ref="P926">IF(ISBLANK(B926),"",INDEX(adapt!F$2:F$1000,MATCH(A926,IF(adapt!J$2:J$1000="yes",adapt!A$2:A$1000),0)))</f>
        <v/>
      </c>
      <c r="Q926" s="30" t="str">
        <f t="shared" si="77"/>
        <v/>
      </c>
      <c r="R926" s="30" t="str">
        <f t="shared" si="78"/>
        <v/>
      </c>
      <c r="S926" s="29" t="str">
        <f t="shared" si="75"/>
        <v/>
      </c>
      <c r="T926" s="29" t="str">
        <f t="shared" si="76"/>
        <v/>
      </c>
    </row>
    <row r="927" spans="4:20" ht="14">
      <c r="D927" s="32"/>
      <c r="E927" s="32"/>
      <c r="F927" s="32"/>
      <c r="H927" s="32"/>
      <c r="I927" s="32"/>
      <c r="J927" s="32"/>
      <c r="O927" s="20" t="str">
        <f t="array" ref="O927">IF(ISBLANK(B927),"",INDEX(adapt!E$2:E$1000,MATCH(A927,IF(adapt!J$2:J$1000="yes",adapt!A$2:A$1000),0)))</f>
        <v/>
      </c>
      <c r="P927" s="20" t="str">
        <f t="array" ref="P927">IF(ISBLANK(B927),"",INDEX(adapt!F$2:F$1000,MATCH(A927,IF(adapt!J$2:J$1000="yes",adapt!A$2:A$1000),0)))</f>
        <v/>
      </c>
      <c r="Q927" s="30" t="str">
        <f t="shared" si="77"/>
        <v/>
      </c>
      <c r="R927" s="30" t="str">
        <f t="shared" si="78"/>
        <v/>
      </c>
      <c r="S927" s="29" t="str">
        <f t="shared" si="75"/>
        <v/>
      </c>
      <c r="T927" s="29" t="str">
        <f t="shared" si="76"/>
        <v/>
      </c>
    </row>
    <row r="928" spans="4:20" ht="14">
      <c r="D928" s="32"/>
      <c r="E928" s="32"/>
      <c r="F928" s="32"/>
      <c r="H928" s="32"/>
      <c r="I928" s="32"/>
      <c r="J928" s="32"/>
      <c r="O928" s="20" t="str">
        <f t="array" ref="O928">IF(ISBLANK(B928),"",INDEX(adapt!E$2:E$1000,MATCH(A928,IF(adapt!J$2:J$1000="yes",adapt!A$2:A$1000),0)))</f>
        <v/>
      </c>
      <c r="P928" s="20" t="str">
        <f t="array" ref="P928">IF(ISBLANK(B928),"",INDEX(adapt!F$2:F$1000,MATCH(A928,IF(adapt!J$2:J$1000="yes",adapt!A$2:A$1000),0)))</f>
        <v/>
      </c>
      <c r="Q928" s="30" t="str">
        <f t="shared" si="77"/>
        <v/>
      </c>
      <c r="R928" s="30" t="str">
        <f t="shared" si="78"/>
        <v/>
      </c>
      <c r="S928" s="29" t="str">
        <f t="shared" si="75"/>
        <v/>
      </c>
      <c r="T928" s="29" t="str">
        <f t="shared" si="76"/>
        <v/>
      </c>
    </row>
    <row r="929" spans="4:20" ht="14">
      <c r="D929" s="32"/>
      <c r="E929" s="32"/>
      <c r="F929" s="32"/>
      <c r="H929" s="32"/>
      <c r="I929" s="32"/>
      <c r="J929" s="32"/>
      <c r="O929" s="20" t="str">
        <f t="array" ref="O929">IF(ISBLANK(B929),"",INDEX(adapt!E$2:E$1000,MATCH(A929,IF(adapt!J$2:J$1000="yes",adapt!A$2:A$1000),0)))</f>
        <v/>
      </c>
      <c r="P929" s="20" t="str">
        <f t="array" ref="P929">IF(ISBLANK(B929),"",INDEX(adapt!F$2:F$1000,MATCH(A929,IF(adapt!J$2:J$1000="yes",adapt!A$2:A$1000),0)))</f>
        <v/>
      </c>
      <c r="Q929" s="30" t="str">
        <f t="shared" si="77"/>
        <v/>
      </c>
      <c r="R929" s="30" t="str">
        <f t="shared" si="78"/>
        <v/>
      </c>
      <c r="S929" s="29" t="str">
        <f t="shared" si="75"/>
        <v/>
      </c>
      <c r="T929" s="29" t="str">
        <f t="shared" si="76"/>
        <v/>
      </c>
    </row>
    <row r="930" spans="4:20" ht="14">
      <c r="D930" s="32"/>
      <c r="E930" s="32"/>
      <c r="F930" s="32"/>
      <c r="H930" s="32"/>
      <c r="I930" s="32"/>
      <c r="J930" s="32"/>
      <c r="O930" s="20" t="str">
        <f t="array" ref="O930">IF(ISBLANK(B930),"",INDEX(adapt!E$2:E$1000,MATCH(A930,IF(adapt!J$2:J$1000="yes",adapt!A$2:A$1000),0)))</f>
        <v/>
      </c>
      <c r="P930" s="20" t="str">
        <f t="array" ref="P930">IF(ISBLANK(B930),"",INDEX(adapt!F$2:F$1000,MATCH(A930,IF(adapt!J$2:J$1000="yes",adapt!A$2:A$1000),0)))</f>
        <v/>
      </c>
      <c r="Q930" s="30" t="str">
        <f t="shared" si="77"/>
        <v/>
      </c>
      <c r="R930" s="30" t="str">
        <f t="shared" si="78"/>
        <v/>
      </c>
      <c r="S930" s="29" t="str">
        <f t="shared" si="75"/>
        <v/>
      </c>
      <c r="T930" s="29" t="str">
        <f t="shared" si="76"/>
        <v/>
      </c>
    </row>
    <row r="931" spans="4:20" ht="14">
      <c r="D931" s="32"/>
      <c r="E931" s="32"/>
      <c r="F931" s="32"/>
      <c r="H931" s="32"/>
      <c r="I931" s="32"/>
      <c r="J931" s="32"/>
      <c r="O931" s="20" t="str">
        <f t="array" ref="O931">IF(ISBLANK(B931),"",INDEX(adapt!E$2:E$1000,MATCH(A931,IF(adapt!J$2:J$1000="yes",adapt!A$2:A$1000),0)))</f>
        <v/>
      </c>
      <c r="P931" s="20" t="str">
        <f t="array" ref="P931">IF(ISBLANK(B931),"",INDEX(adapt!F$2:F$1000,MATCH(A931,IF(adapt!J$2:J$1000="yes",adapt!A$2:A$1000),0)))</f>
        <v/>
      </c>
      <c r="Q931" s="30" t="str">
        <f t="shared" si="77"/>
        <v/>
      </c>
      <c r="R931" s="30" t="str">
        <f t="shared" si="78"/>
        <v/>
      </c>
      <c r="S931" s="29" t="str">
        <f t="shared" si="75"/>
        <v/>
      </c>
      <c r="T931" s="29" t="str">
        <f t="shared" si="76"/>
        <v/>
      </c>
    </row>
    <row r="932" spans="4:20" ht="14">
      <c r="D932" s="32"/>
      <c r="E932" s="32"/>
      <c r="F932" s="32"/>
      <c r="H932" s="32"/>
      <c r="I932" s="32"/>
      <c r="J932" s="32"/>
      <c r="O932" s="20" t="str">
        <f t="array" ref="O932">IF(ISBLANK(B932),"",INDEX(adapt!E$2:E$1000,MATCH(A932,IF(adapt!J$2:J$1000="yes",adapt!A$2:A$1000),0)))</f>
        <v/>
      </c>
      <c r="P932" s="20" t="str">
        <f t="array" ref="P932">IF(ISBLANK(B932),"",INDEX(adapt!F$2:F$1000,MATCH(A932,IF(adapt!J$2:J$1000="yes",adapt!A$2:A$1000),0)))</f>
        <v/>
      </c>
      <c r="Q932" s="30" t="str">
        <f t="shared" si="77"/>
        <v/>
      </c>
      <c r="R932" s="30" t="str">
        <f t="shared" si="78"/>
        <v/>
      </c>
      <c r="S932" s="29" t="str">
        <f t="shared" si="75"/>
        <v/>
      </c>
      <c r="T932" s="29" t="str">
        <f t="shared" si="76"/>
        <v/>
      </c>
    </row>
    <row r="933" spans="4:20" ht="14">
      <c r="D933" s="32"/>
      <c r="E933" s="32"/>
      <c r="F933" s="32"/>
      <c r="H933" s="32"/>
      <c r="I933" s="32"/>
      <c r="J933" s="32"/>
      <c r="O933" s="20" t="str">
        <f t="array" ref="O933">IF(ISBLANK(B933),"",INDEX(adapt!E$2:E$1000,MATCH(A933,IF(adapt!J$2:J$1000="yes",adapt!A$2:A$1000),0)))</f>
        <v/>
      </c>
      <c r="P933" s="20" t="str">
        <f t="array" ref="P933">IF(ISBLANK(B933),"",INDEX(adapt!F$2:F$1000,MATCH(A933,IF(adapt!J$2:J$1000="yes",adapt!A$2:A$1000),0)))</f>
        <v/>
      </c>
      <c r="Q933" s="30" t="str">
        <f t="shared" si="77"/>
        <v/>
      </c>
      <c r="R933" s="30" t="str">
        <f t="shared" si="78"/>
        <v/>
      </c>
      <c r="S933" s="29" t="str">
        <f t="shared" si="75"/>
        <v/>
      </c>
      <c r="T933" s="29" t="str">
        <f t="shared" si="76"/>
        <v/>
      </c>
    </row>
    <row r="934" spans="4:20" ht="14">
      <c r="D934" s="32"/>
      <c r="E934" s="32"/>
      <c r="F934" s="32"/>
      <c r="H934" s="32"/>
      <c r="I934" s="32"/>
      <c r="J934" s="32"/>
      <c r="O934" s="20" t="str">
        <f t="array" ref="O934">IF(ISBLANK(B934),"",INDEX(adapt!E$2:E$1000,MATCH(A934,IF(adapt!J$2:J$1000="yes",adapt!A$2:A$1000),0)))</f>
        <v/>
      </c>
      <c r="P934" s="20" t="str">
        <f t="array" ref="P934">IF(ISBLANK(B934),"",INDEX(adapt!F$2:F$1000,MATCH(A934,IF(adapt!J$2:J$1000="yes",adapt!A$2:A$1000),0)))</f>
        <v/>
      </c>
      <c r="Q934" s="30" t="str">
        <f t="shared" si="77"/>
        <v/>
      </c>
      <c r="R934" s="30" t="str">
        <f t="shared" si="78"/>
        <v/>
      </c>
      <c r="S934" s="29" t="str">
        <f t="shared" si="75"/>
        <v/>
      </c>
      <c r="T934" s="29" t="str">
        <f t="shared" si="76"/>
        <v/>
      </c>
    </row>
    <row r="935" spans="4:20" ht="14">
      <c r="D935" s="32"/>
      <c r="E935" s="32"/>
      <c r="F935" s="32"/>
      <c r="H935" s="32"/>
      <c r="I935" s="32"/>
      <c r="J935" s="32"/>
      <c r="O935" s="20" t="str">
        <f t="array" ref="O935">IF(ISBLANK(B935),"",INDEX(adapt!E$2:E$1000,MATCH(A935,IF(adapt!J$2:J$1000="yes",adapt!A$2:A$1000),0)))</f>
        <v/>
      </c>
      <c r="P935" s="20" t="str">
        <f t="array" ref="P935">IF(ISBLANK(B935),"",INDEX(adapt!F$2:F$1000,MATCH(A935,IF(adapt!J$2:J$1000="yes",adapt!A$2:A$1000),0)))</f>
        <v/>
      </c>
      <c r="Q935" s="30" t="str">
        <f t="shared" si="77"/>
        <v/>
      </c>
      <c r="R935" s="30" t="str">
        <f t="shared" si="78"/>
        <v/>
      </c>
      <c r="S935" s="29" t="str">
        <f t="shared" si="75"/>
        <v/>
      </c>
      <c r="T935" s="29" t="str">
        <f t="shared" si="76"/>
        <v/>
      </c>
    </row>
    <row r="936" spans="4:20" ht="14">
      <c r="D936" s="32"/>
      <c r="E936" s="32"/>
      <c r="F936" s="32"/>
      <c r="H936" s="32"/>
      <c r="I936" s="32"/>
      <c r="J936" s="32"/>
      <c r="O936" s="20" t="str">
        <f t="array" ref="O936">IF(ISBLANK(B936),"",INDEX(adapt!E$2:E$1000,MATCH(A936,IF(adapt!J$2:J$1000="yes",adapt!A$2:A$1000),0)))</f>
        <v/>
      </c>
      <c r="P936" s="20" t="str">
        <f t="array" ref="P936">IF(ISBLANK(B936),"",INDEX(adapt!F$2:F$1000,MATCH(A936,IF(adapt!J$2:J$1000="yes",adapt!A$2:A$1000),0)))</f>
        <v/>
      </c>
      <c r="Q936" s="30" t="str">
        <f t="shared" si="77"/>
        <v/>
      </c>
      <c r="R936" s="30" t="str">
        <f t="shared" si="78"/>
        <v/>
      </c>
      <c r="S936" s="29" t="str">
        <f t="shared" si="75"/>
        <v/>
      </c>
      <c r="T936" s="29" t="str">
        <f t="shared" si="76"/>
        <v/>
      </c>
    </row>
    <row r="937" spans="4:20" ht="14">
      <c r="D937" s="32"/>
      <c r="E937" s="32"/>
      <c r="F937" s="32"/>
      <c r="H937" s="32"/>
      <c r="I937" s="32"/>
      <c r="J937" s="32"/>
      <c r="O937" s="20" t="str">
        <f t="array" ref="O937">IF(ISBLANK(B937),"",INDEX(adapt!E$2:E$1000,MATCH(A937,IF(adapt!J$2:J$1000="yes",adapt!A$2:A$1000),0)))</f>
        <v/>
      </c>
      <c r="P937" s="20" t="str">
        <f t="array" ref="P937">IF(ISBLANK(B937),"",INDEX(adapt!F$2:F$1000,MATCH(A937,IF(adapt!J$2:J$1000="yes",adapt!A$2:A$1000),0)))</f>
        <v/>
      </c>
      <c r="Q937" s="30" t="str">
        <f t="shared" si="77"/>
        <v/>
      </c>
      <c r="R937" s="30" t="str">
        <f t="shared" si="78"/>
        <v/>
      </c>
      <c r="S937" s="29" t="str">
        <f t="shared" si="75"/>
        <v/>
      </c>
      <c r="T937" s="29" t="str">
        <f t="shared" si="76"/>
        <v/>
      </c>
    </row>
    <row r="938" spans="4:20" ht="14">
      <c r="D938" s="32"/>
      <c r="E938" s="32"/>
      <c r="F938" s="32"/>
      <c r="H938" s="32"/>
      <c r="I938" s="32"/>
      <c r="J938" s="32"/>
      <c r="O938" s="20" t="str">
        <f t="array" ref="O938">IF(ISBLANK(B938),"",INDEX(adapt!E$2:E$1000,MATCH(A938,IF(adapt!J$2:J$1000="yes",adapt!A$2:A$1000),0)))</f>
        <v/>
      </c>
      <c r="P938" s="20" t="str">
        <f t="array" ref="P938">IF(ISBLANK(B938),"",INDEX(adapt!F$2:F$1000,MATCH(A938,IF(adapt!J$2:J$1000="yes",adapt!A$2:A$1000),0)))</f>
        <v/>
      </c>
      <c r="Q938" s="30" t="str">
        <f t="shared" si="77"/>
        <v/>
      </c>
      <c r="R938" s="30" t="str">
        <f t="shared" si="78"/>
        <v/>
      </c>
      <c r="S938" s="29" t="str">
        <f t="shared" si="75"/>
        <v/>
      </c>
      <c r="T938" s="29" t="str">
        <f t="shared" si="76"/>
        <v/>
      </c>
    </row>
    <row r="939" spans="4:20" ht="14">
      <c r="D939" s="32"/>
      <c r="E939" s="32"/>
      <c r="F939" s="32"/>
      <c r="H939" s="32"/>
      <c r="I939" s="32"/>
      <c r="J939" s="32"/>
      <c r="O939" s="20" t="str">
        <f t="array" ref="O939">IF(ISBLANK(B939),"",INDEX(adapt!E$2:E$1000,MATCH(A939,IF(adapt!J$2:J$1000="yes",adapt!A$2:A$1000),0)))</f>
        <v/>
      </c>
      <c r="P939" s="20" t="str">
        <f t="array" ref="P939">IF(ISBLANK(B939),"",INDEX(adapt!F$2:F$1000,MATCH(A939,IF(adapt!J$2:J$1000="yes",adapt!A$2:A$1000),0)))</f>
        <v/>
      </c>
      <c r="Q939" s="30" t="str">
        <f t="shared" si="77"/>
        <v/>
      </c>
      <c r="R939" s="30" t="str">
        <f t="shared" si="78"/>
        <v/>
      </c>
      <c r="S939" s="29" t="str">
        <f t="shared" si="75"/>
        <v/>
      </c>
      <c r="T939" s="29" t="str">
        <f t="shared" si="76"/>
        <v/>
      </c>
    </row>
    <row r="940" spans="4:20" ht="14">
      <c r="D940" s="32"/>
      <c r="E940" s="32"/>
      <c r="F940" s="32"/>
      <c r="H940" s="32"/>
      <c r="I940" s="32"/>
      <c r="J940" s="32"/>
      <c r="O940" s="20" t="str">
        <f t="array" ref="O940">IF(ISBLANK(B940),"",INDEX(adapt!E$2:E$1000,MATCH(A940,IF(adapt!J$2:J$1000="yes",adapt!A$2:A$1000),0)))</f>
        <v/>
      </c>
      <c r="P940" s="20" t="str">
        <f t="array" ref="P940">IF(ISBLANK(B940),"",INDEX(adapt!F$2:F$1000,MATCH(A940,IF(adapt!J$2:J$1000="yes",adapt!A$2:A$1000),0)))</f>
        <v/>
      </c>
      <c r="Q940" s="30" t="str">
        <f t="shared" si="77"/>
        <v/>
      </c>
      <c r="R940" s="30" t="str">
        <f t="shared" si="78"/>
        <v/>
      </c>
      <c r="S940" s="29" t="str">
        <f t="shared" si="75"/>
        <v/>
      </c>
      <c r="T940" s="29" t="str">
        <f t="shared" si="76"/>
        <v/>
      </c>
    </row>
    <row r="941" spans="4:20" ht="14">
      <c r="D941" s="32"/>
      <c r="E941" s="32"/>
      <c r="F941" s="32"/>
      <c r="H941" s="32"/>
      <c r="I941" s="32"/>
      <c r="J941" s="32"/>
      <c r="O941" s="20" t="str">
        <f t="array" ref="O941">IF(ISBLANK(B941),"",INDEX(adapt!E$2:E$1000,MATCH(A941,IF(adapt!J$2:J$1000="yes",adapt!A$2:A$1000),0)))</f>
        <v/>
      </c>
      <c r="P941" s="20" t="str">
        <f t="array" ref="P941">IF(ISBLANK(B941),"",INDEX(adapt!F$2:F$1000,MATCH(A941,IF(adapt!J$2:J$1000="yes",adapt!A$2:A$1000),0)))</f>
        <v/>
      </c>
      <c r="Q941" s="30" t="str">
        <f t="shared" si="77"/>
        <v/>
      </c>
      <c r="R941" s="30" t="str">
        <f t="shared" si="78"/>
        <v/>
      </c>
      <c r="S941" s="29" t="str">
        <f t="shared" si="75"/>
        <v/>
      </c>
      <c r="T941" s="29" t="str">
        <f t="shared" si="76"/>
        <v/>
      </c>
    </row>
    <row r="942" spans="4:20" ht="14">
      <c r="D942" s="32"/>
      <c r="E942" s="32"/>
      <c r="F942" s="32"/>
      <c r="H942" s="32"/>
      <c r="I942" s="32"/>
      <c r="J942" s="32"/>
      <c r="O942" s="20" t="str">
        <f t="array" ref="O942">IF(ISBLANK(B942),"",INDEX(adapt!E$2:E$1000,MATCH(A942,IF(adapt!J$2:J$1000="yes",adapt!A$2:A$1000),0)))</f>
        <v/>
      </c>
      <c r="P942" s="20" t="str">
        <f t="array" ref="P942">IF(ISBLANK(B942),"",INDEX(adapt!F$2:F$1000,MATCH(A942,IF(adapt!J$2:J$1000="yes",adapt!A$2:A$1000),0)))</f>
        <v/>
      </c>
      <c r="Q942" s="30" t="str">
        <f t="shared" si="77"/>
        <v/>
      </c>
      <c r="R942" s="30" t="str">
        <f t="shared" si="78"/>
        <v/>
      </c>
      <c r="S942" s="29" t="str">
        <f t="shared" si="75"/>
        <v/>
      </c>
      <c r="T942" s="29" t="str">
        <f t="shared" si="76"/>
        <v/>
      </c>
    </row>
    <row r="943" spans="4:20" ht="14">
      <c r="D943" s="32"/>
      <c r="E943" s="32"/>
      <c r="F943" s="32"/>
      <c r="H943" s="32"/>
      <c r="I943" s="32"/>
      <c r="J943" s="32"/>
      <c r="O943" s="20" t="str">
        <f t="array" ref="O943">IF(ISBLANK(B943),"",INDEX(adapt!E$2:E$1000,MATCH(A943,IF(adapt!J$2:J$1000="yes",adapt!A$2:A$1000),0)))</f>
        <v/>
      </c>
      <c r="P943" s="20" t="str">
        <f t="array" ref="P943">IF(ISBLANK(B943),"",INDEX(adapt!F$2:F$1000,MATCH(A943,IF(adapt!J$2:J$1000="yes",adapt!A$2:A$1000),0)))</f>
        <v/>
      </c>
      <c r="Q943" s="30" t="str">
        <f t="shared" si="77"/>
        <v/>
      </c>
      <c r="R943" s="30" t="str">
        <f t="shared" si="78"/>
        <v/>
      </c>
      <c r="S943" s="29" t="str">
        <f t="shared" si="75"/>
        <v/>
      </c>
      <c r="T943" s="29" t="str">
        <f t="shared" si="76"/>
        <v/>
      </c>
    </row>
    <row r="944" spans="4:20" ht="14">
      <c r="D944" s="32"/>
      <c r="E944" s="32"/>
      <c r="F944" s="32"/>
      <c r="H944" s="32"/>
      <c r="I944" s="32"/>
      <c r="J944" s="32"/>
      <c r="O944" s="20" t="str">
        <f t="array" ref="O944">IF(ISBLANK(B944),"",INDEX(adapt!E$2:E$1000,MATCH(A944,IF(adapt!J$2:J$1000="yes",adapt!A$2:A$1000),0)))</f>
        <v/>
      </c>
      <c r="P944" s="20" t="str">
        <f t="array" ref="P944">IF(ISBLANK(B944),"",INDEX(adapt!F$2:F$1000,MATCH(A944,IF(adapt!J$2:J$1000="yes",adapt!A$2:A$1000),0)))</f>
        <v/>
      </c>
      <c r="Q944" s="30" t="str">
        <f t="shared" si="77"/>
        <v/>
      </c>
      <c r="R944" s="30" t="str">
        <f t="shared" si="78"/>
        <v/>
      </c>
      <c r="S944" s="29" t="str">
        <f t="shared" si="75"/>
        <v/>
      </c>
      <c r="T944" s="29" t="str">
        <f t="shared" si="76"/>
        <v/>
      </c>
    </row>
    <row r="945" spans="4:20" ht="14">
      <c r="D945" s="32"/>
      <c r="E945" s="32"/>
      <c r="F945" s="32"/>
      <c r="H945" s="32"/>
      <c r="I945" s="32"/>
      <c r="J945" s="32"/>
      <c r="O945" s="20" t="str">
        <f t="array" ref="O945">IF(ISBLANK(B945),"",INDEX(adapt!E$2:E$1000,MATCH(A945,IF(adapt!J$2:J$1000="yes",adapt!A$2:A$1000),0)))</f>
        <v/>
      </c>
      <c r="P945" s="20" t="str">
        <f t="array" ref="P945">IF(ISBLANK(B945),"",INDEX(adapt!F$2:F$1000,MATCH(A945,IF(adapt!J$2:J$1000="yes",adapt!A$2:A$1000),0)))</f>
        <v/>
      </c>
      <c r="Q945" s="30" t="str">
        <f t="shared" si="77"/>
        <v/>
      </c>
      <c r="R945" s="30" t="str">
        <f t="shared" si="78"/>
        <v/>
      </c>
      <c r="S945" s="29" t="str">
        <f t="shared" si="75"/>
        <v/>
      </c>
      <c r="T945" s="29" t="str">
        <f t="shared" si="76"/>
        <v/>
      </c>
    </row>
    <row r="946" spans="4:20" ht="14">
      <c r="D946" s="32"/>
      <c r="E946" s="32"/>
      <c r="F946" s="32"/>
      <c r="H946" s="32"/>
      <c r="I946" s="32"/>
      <c r="J946" s="32"/>
      <c r="O946" s="20" t="str">
        <f t="array" ref="O946">IF(ISBLANK(B946),"",INDEX(adapt!E$2:E$1000,MATCH(A946,IF(adapt!J$2:J$1000="yes",adapt!A$2:A$1000),0)))</f>
        <v/>
      </c>
      <c r="P946" s="20" t="str">
        <f t="array" ref="P946">IF(ISBLANK(B946),"",INDEX(adapt!F$2:F$1000,MATCH(A946,IF(adapt!J$2:J$1000="yes",adapt!A$2:A$1000),0)))</f>
        <v/>
      </c>
      <c r="Q946" s="30" t="str">
        <f t="shared" si="77"/>
        <v/>
      </c>
      <c r="R946" s="30" t="str">
        <f t="shared" si="78"/>
        <v/>
      </c>
      <c r="S946" s="29" t="str">
        <f t="shared" si="75"/>
        <v/>
      </c>
      <c r="T946" s="29" t="str">
        <f t="shared" si="76"/>
        <v/>
      </c>
    </row>
    <row r="947" spans="4:20" ht="14">
      <c r="D947" s="32"/>
      <c r="E947" s="32"/>
      <c r="F947" s="32"/>
      <c r="H947" s="32"/>
      <c r="I947" s="32"/>
      <c r="J947" s="32"/>
      <c r="O947" s="20" t="str">
        <f t="array" ref="O947">IF(ISBLANK(B947),"",INDEX(adapt!E$2:E$1000,MATCH(A947,IF(adapt!J$2:J$1000="yes",adapt!A$2:A$1000),0)))</f>
        <v/>
      </c>
      <c r="P947" s="20" t="str">
        <f t="array" ref="P947">IF(ISBLANK(B947),"",INDEX(adapt!F$2:F$1000,MATCH(A947,IF(adapt!J$2:J$1000="yes",adapt!A$2:A$1000),0)))</f>
        <v/>
      </c>
      <c r="Q947" s="30" t="str">
        <f t="shared" si="77"/>
        <v/>
      </c>
      <c r="R947" s="30" t="str">
        <f t="shared" si="78"/>
        <v/>
      </c>
      <c r="S947" s="29" t="str">
        <f t="shared" si="75"/>
        <v/>
      </c>
      <c r="T947" s="29" t="str">
        <f t="shared" si="76"/>
        <v/>
      </c>
    </row>
    <row r="948" spans="4:20" ht="14">
      <c r="D948" s="32"/>
      <c r="E948" s="32"/>
      <c r="F948" s="32"/>
      <c r="H948" s="32"/>
      <c r="I948" s="32"/>
      <c r="J948" s="32"/>
      <c r="O948" s="20" t="str">
        <f t="array" ref="O948">IF(ISBLANK(B948),"",INDEX(adapt!E$2:E$1000,MATCH(A948,IF(adapt!J$2:J$1000="yes",adapt!A$2:A$1000),0)))</f>
        <v/>
      </c>
      <c r="P948" s="20" t="str">
        <f t="array" ref="P948">IF(ISBLANK(B948),"",INDEX(adapt!F$2:F$1000,MATCH(A948,IF(adapt!J$2:J$1000="yes",adapt!A$2:A$1000),0)))</f>
        <v/>
      </c>
      <c r="Q948" s="30" t="str">
        <f t="shared" si="77"/>
        <v/>
      </c>
      <c r="R948" s="30" t="str">
        <f t="shared" si="78"/>
        <v/>
      </c>
      <c r="S948" s="29" t="str">
        <f t="shared" si="75"/>
        <v/>
      </c>
      <c r="T948" s="29" t="str">
        <f t="shared" si="76"/>
        <v/>
      </c>
    </row>
    <row r="949" spans="4:20" ht="14">
      <c r="D949" s="32"/>
      <c r="E949" s="32"/>
      <c r="F949" s="32"/>
      <c r="H949" s="32"/>
      <c r="I949" s="32"/>
      <c r="J949" s="32"/>
      <c r="O949" s="20" t="str">
        <f t="array" ref="O949">IF(ISBLANK(B949),"",INDEX(adapt!E$2:E$1000,MATCH(A949,IF(adapt!J$2:J$1000="yes",adapt!A$2:A$1000),0)))</f>
        <v/>
      </c>
      <c r="P949" s="20" t="str">
        <f t="array" ref="P949">IF(ISBLANK(B949),"",INDEX(adapt!F$2:F$1000,MATCH(A949,IF(adapt!J$2:J$1000="yes",adapt!A$2:A$1000),0)))</f>
        <v/>
      </c>
      <c r="Q949" s="30" t="str">
        <f t="shared" si="77"/>
        <v/>
      </c>
      <c r="R949" s="30" t="str">
        <f t="shared" si="78"/>
        <v/>
      </c>
      <c r="S949" s="29" t="str">
        <f t="shared" si="75"/>
        <v/>
      </c>
      <c r="T949" s="29" t="str">
        <f t="shared" si="76"/>
        <v/>
      </c>
    </row>
    <row r="950" spans="4:20" ht="14">
      <c r="D950" s="32"/>
      <c r="E950" s="32"/>
      <c r="F950" s="32"/>
      <c r="H950" s="32"/>
      <c r="I950" s="32"/>
      <c r="J950" s="32"/>
      <c r="O950" s="20" t="str">
        <f t="array" ref="O950">IF(ISBLANK(B950),"",INDEX(adapt!E$2:E$1000,MATCH(A950,IF(adapt!J$2:J$1000="yes",adapt!A$2:A$1000),0)))</f>
        <v/>
      </c>
      <c r="P950" s="20" t="str">
        <f t="array" ref="P950">IF(ISBLANK(B950),"",INDEX(adapt!F$2:F$1000,MATCH(A950,IF(adapt!J$2:J$1000="yes",adapt!A$2:A$1000),0)))</f>
        <v/>
      </c>
      <c r="Q950" s="30" t="str">
        <f t="shared" si="77"/>
        <v/>
      </c>
      <c r="R950" s="30" t="str">
        <f t="shared" si="78"/>
        <v/>
      </c>
      <c r="S950" s="29" t="str">
        <f t="shared" si="75"/>
        <v/>
      </c>
      <c r="T950" s="29" t="str">
        <f t="shared" si="76"/>
        <v/>
      </c>
    </row>
    <row r="951" spans="4:20" ht="14">
      <c r="D951" s="32"/>
      <c r="E951" s="32"/>
      <c r="F951" s="32"/>
      <c r="H951" s="32"/>
      <c r="I951" s="32"/>
      <c r="J951" s="32"/>
      <c r="O951" s="20" t="str">
        <f t="array" ref="O951">IF(ISBLANK(B951),"",INDEX(adapt!E$2:E$1000,MATCH(A951,IF(adapt!J$2:J$1000="yes",adapt!A$2:A$1000),0)))</f>
        <v/>
      </c>
      <c r="P951" s="20" t="str">
        <f t="array" ref="P951">IF(ISBLANK(B951),"",INDEX(adapt!F$2:F$1000,MATCH(A951,IF(adapt!J$2:J$1000="yes",adapt!A$2:A$1000),0)))</f>
        <v/>
      </c>
      <c r="Q951" s="30" t="str">
        <f t="shared" si="77"/>
        <v/>
      </c>
      <c r="R951" s="30" t="str">
        <f t="shared" si="78"/>
        <v/>
      </c>
      <c r="S951" s="29" t="str">
        <f t="shared" si="75"/>
        <v/>
      </c>
      <c r="T951" s="29" t="str">
        <f t="shared" si="76"/>
        <v/>
      </c>
    </row>
    <row r="952" spans="4:20" ht="14">
      <c r="D952" s="32"/>
      <c r="E952" s="32"/>
      <c r="F952" s="32"/>
      <c r="H952" s="32"/>
      <c r="I952" s="32"/>
      <c r="J952" s="32"/>
      <c r="O952" s="20" t="str">
        <f t="array" ref="O952">IF(ISBLANK(B952),"",INDEX(adapt!E$2:E$1000,MATCH(A952,IF(adapt!J$2:J$1000="yes",adapt!A$2:A$1000),0)))</f>
        <v/>
      </c>
      <c r="P952" s="20" t="str">
        <f t="array" ref="P952">IF(ISBLANK(B952),"",INDEX(adapt!F$2:F$1000,MATCH(A952,IF(adapt!J$2:J$1000="yes",adapt!A$2:A$1000),0)))</f>
        <v/>
      </c>
      <c r="Q952" s="30" t="str">
        <f t="shared" si="77"/>
        <v/>
      </c>
      <c r="R952" s="30" t="str">
        <f t="shared" si="78"/>
        <v/>
      </c>
      <c r="S952" s="29" t="str">
        <f t="shared" si="75"/>
        <v/>
      </c>
      <c r="T952" s="29" t="str">
        <f t="shared" si="76"/>
        <v/>
      </c>
    </row>
    <row r="953" spans="4:20" ht="14">
      <c r="D953" s="32"/>
      <c r="E953" s="32"/>
      <c r="F953" s="32"/>
      <c r="H953" s="32"/>
      <c r="I953" s="32"/>
      <c r="J953" s="32"/>
      <c r="O953" s="20" t="str">
        <f t="array" ref="O953">IF(ISBLANK(B953),"",INDEX(adapt!E$2:E$1000,MATCH(A953,IF(adapt!J$2:J$1000="yes",adapt!A$2:A$1000),0)))</f>
        <v/>
      </c>
      <c r="P953" s="20" t="str">
        <f t="array" ref="P953">IF(ISBLANK(B953),"",INDEX(adapt!F$2:F$1000,MATCH(A953,IF(adapt!J$2:J$1000="yes",adapt!A$2:A$1000),0)))</f>
        <v/>
      </c>
      <c r="Q953" s="30" t="str">
        <f t="shared" si="77"/>
        <v/>
      </c>
      <c r="R953" s="30" t="str">
        <f t="shared" si="78"/>
        <v/>
      </c>
      <c r="S953" s="29" t="str">
        <f t="shared" si="75"/>
        <v/>
      </c>
      <c r="T953" s="29" t="str">
        <f t="shared" si="76"/>
        <v/>
      </c>
    </row>
    <row r="954" spans="4:20" ht="14">
      <c r="D954" s="32"/>
      <c r="E954" s="32"/>
      <c r="F954" s="32"/>
      <c r="H954" s="32"/>
      <c r="I954" s="32"/>
      <c r="J954" s="32"/>
      <c r="O954" s="20" t="str">
        <f t="array" ref="O954">IF(ISBLANK(B954),"",INDEX(adapt!E$2:E$1000,MATCH(A954,IF(adapt!J$2:J$1000="yes",adapt!A$2:A$1000),0)))</f>
        <v/>
      </c>
      <c r="P954" s="20" t="str">
        <f t="array" ref="P954">IF(ISBLANK(B954),"",INDEX(adapt!F$2:F$1000,MATCH(A954,IF(adapt!J$2:J$1000="yes",adapt!A$2:A$1000),0)))</f>
        <v/>
      </c>
      <c r="Q954" s="30" t="str">
        <f t="shared" si="77"/>
        <v/>
      </c>
      <c r="R954" s="30" t="str">
        <f t="shared" si="78"/>
        <v/>
      </c>
      <c r="S954" s="29" t="str">
        <f t="shared" si="75"/>
        <v/>
      </c>
      <c r="T954" s="29" t="str">
        <f t="shared" si="76"/>
        <v/>
      </c>
    </row>
    <row r="955" spans="4:20" ht="14">
      <c r="D955" s="32"/>
      <c r="E955" s="32"/>
      <c r="F955" s="32"/>
      <c r="H955" s="32"/>
      <c r="I955" s="32"/>
      <c r="J955" s="32"/>
      <c r="O955" s="20" t="str">
        <f t="array" ref="O955">IF(ISBLANK(B955),"",INDEX(adapt!E$2:E$1000,MATCH(A955,IF(adapt!J$2:J$1000="yes",adapt!A$2:A$1000),0)))</f>
        <v/>
      </c>
      <c r="P955" s="20" t="str">
        <f t="array" ref="P955">IF(ISBLANK(B955),"",INDEX(adapt!F$2:F$1000,MATCH(A955,IF(adapt!J$2:J$1000="yes",adapt!A$2:A$1000),0)))</f>
        <v/>
      </c>
      <c r="Q955" s="30" t="str">
        <f t="shared" si="77"/>
        <v/>
      </c>
      <c r="R955" s="30" t="str">
        <f t="shared" si="78"/>
        <v/>
      </c>
      <c r="S955" s="29" t="str">
        <f t="shared" si="75"/>
        <v/>
      </c>
      <c r="T955" s="29" t="str">
        <f t="shared" si="76"/>
        <v/>
      </c>
    </row>
    <row r="956" spans="4:20" ht="14">
      <c r="D956" s="32"/>
      <c r="E956" s="32"/>
      <c r="F956" s="32"/>
      <c r="H956" s="32"/>
      <c r="I956" s="32"/>
      <c r="J956" s="32"/>
      <c r="O956" s="20" t="str">
        <f t="array" ref="O956">IF(ISBLANK(B956),"",INDEX(adapt!E$2:E$1000,MATCH(A956,IF(adapt!J$2:J$1000="yes",adapt!A$2:A$1000),0)))</f>
        <v/>
      </c>
      <c r="P956" s="20" t="str">
        <f t="array" ref="P956">IF(ISBLANK(B956),"",INDEX(adapt!F$2:F$1000,MATCH(A956,IF(adapt!J$2:J$1000="yes",adapt!A$2:A$1000),0)))</f>
        <v/>
      </c>
      <c r="Q956" s="30" t="str">
        <f t="shared" si="77"/>
        <v/>
      </c>
      <c r="R956" s="30" t="str">
        <f t="shared" si="78"/>
        <v/>
      </c>
      <c r="S956" s="29" t="str">
        <f t="shared" si="75"/>
        <v/>
      </c>
      <c r="T956" s="29" t="str">
        <f t="shared" si="76"/>
        <v/>
      </c>
    </row>
    <row r="957" spans="4:20" ht="14">
      <c r="D957" s="32"/>
      <c r="E957" s="32"/>
      <c r="F957" s="32"/>
      <c r="H957" s="32"/>
      <c r="I957" s="32"/>
      <c r="J957" s="32"/>
      <c r="O957" s="20" t="str">
        <f t="array" ref="O957">IF(ISBLANK(B957),"",INDEX(adapt!E$2:E$1000,MATCH(A957,IF(adapt!J$2:J$1000="yes",adapt!A$2:A$1000),0)))</f>
        <v/>
      </c>
      <c r="P957" s="20" t="str">
        <f t="array" ref="P957">IF(ISBLANK(B957),"",INDEX(adapt!F$2:F$1000,MATCH(A957,IF(adapt!J$2:J$1000="yes",adapt!A$2:A$1000),0)))</f>
        <v/>
      </c>
      <c r="Q957" s="30" t="str">
        <f t="shared" si="77"/>
        <v/>
      </c>
      <c r="R957" s="30" t="str">
        <f t="shared" si="78"/>
        <v/>
      </c>
      <c r="S957" s="29" t="str">
        <f t="shared" si="75"/>
        <v/>
      </c>
      <c r="T957" s="29" t="str">
        <f t="shared" si="76"/>
        <v/>
      </c>
    </row>
    <row r="958" spans="4:20" ht="14">
      <c r="D958" s="32"/>
      <c r="E958" s="32"/>
      <c r="F958" s="32"/>
      <c r="H958" s="32"/>
      <c r="I958" s="32"/>
      <c r="J958" s="32"/>
      <c r="O958" s="20" t="str">
        <f t="array" ref="O958">IF(ISBLANK(B958),"",INDEX(adapt!E$2:E$1000,MATCH(A958,IF(adapt!J$2:J$1000="yes",adapt!A$2:A$1000),0)))</f>
        <v/>
      </c>
      <c r="P958" s="20" t="str">
        <f t="array" ref="P958">IF(ISBLANK(B958),"",INDEX(adapt!F$2:F$1000,MATCH(A958,IF(adapt!J$2:J$1000="yes",adapt!A$2:A$1000),0)))</f>
        <v/>
      </c>
      <c r="Q958" s="30" t="str">
        <f t="shared" si="77"/>
        <v/>
      </c>
      <c r="R958" s="30" t="str">
        <f t="shared" si="78"/>
        <v/>
      </c>
      <c r="S958" s="29" t="str">
        <f t="shared" si="75"/>
        <v/>
      </c>
      <c r="T958" s="29" t="str">
        <f t="shared" si="76"/>
        <v/>
      </c>
    </row>
    <row r="959" spans="4:20" ht="14">
      <c r="D959" s="32"/>
      <c r="E959" s="32"/>
      <c r="F959" s="32"/>
      <c r="H959" s="32"/>
      <c r="I959" s="32"/>
      <c r="J959" s="32"/>
      <c r="O959" s="20" t="str">
        <f t="array" ref="O959">IF(ISBLANK(B959),"",INDEX(adapt!E$2:E$1000,MATCH(A959,IF(adapt!J$2:J$1000="yes",adapt!A$2:A$1000),0)))</f>
        <v/>
      </c>
      <c r="P959" s="20" t="str">
        <f t="array" ref="P959">IF(ISBLANK(B959),"",INDEX(adapt!F$2:F$1000,MATCH(A959,IF(adapt!J$2:J$1000="yes",adapt!A$2:A$1000),0)))</f>
        <v/>
      </c>
      <c r="Q959" s="30" t="str">
        <f t="shared" si="77"/>
        <v/>
      </c>
      <c r="R959" s="30" t="str">
        <f t="shared" si="78"/>
        <v/>
      </c>
      <c r="S959" s="29" t="str">
        <f t="shared" si="75"/>
        <v/>
      </c>
      <c r="T959" s="29" t="str">
        <f t="shared" si="76"/>
        <v/>
      </c>
    </row>
    <row r="960" spans="4:20" ht="14">
      <c r="D960" s="32"/>
      <c r="E960" s="32"/>
      <c r="F960" s="32"/>
      <c r="H960" s="32"/>
      <c r="I960" s="32"/>
      <c r="J960" s="32"/>
      <c r="O960" s="20" t="str">
        <f t="array" ref="O960">IF(ISBLANK(B960),"",INDEX(adapt!E$2:E$1000,MATCH(A960,IF(adapt!J$2:J$1000="yes",adapt!A$2:A$1000),0)))</f>
        <v/>
      </c>
      <c r="P960" s="20" t="str">
        <f t="array" ref="P960">IF(ISBLANK(B960),"",INDEX(adapt!F$2:F$1000,MATCH(A960,IF(adapt!J$2:J$1000="yes",adapt!A$2:A$1000),0)))</f>
        <v/>
      </c>
      <c r="Q960" s="30" t="str">
        <f t="shared" si="77"/>
        <v/>
      </c>
      <c r="R960" s="30" t="str">
        <f t="shared" si="78"/>
        <v/>
      </c>
      <c r="S960" s="29" t="str">
        <f t="shared" si="75"/>
        <v/>
      </c>
      <c r="T960" s="29" t="str">
        <f t="shared" si="76"/>
        <v/>
      </c>
    </row>
    <row r="961" spans="4:20" ht="14">
      <c r="D961" s="32"/>
      <c r="E961" s="32"/>
      <c r="F961" s="32"/>
      <c r="H961" s="32"/>
      <c r="I961" s="32"/>
      <c r="J961" s="32"/>
      <c r="O961" s="20" t="str">
        <f t="array" ref="O961">IF(ISBLANK(B961),"",INDEX(adapt!E$2:E$1000,MATCH(A961,IF(adapt!J$2:J$1000="yes",adapt!A$2:A$1000),0)))</f>
        <v/>
      </c>
      <c r="P961" s="20" t="str">
        <f t="array" ref="P961">IF(ISBLANK(B961),"",INDEX(adapt!F$2:F$1000,MATCH(A961,IF(adapt!J$2:J$1000="yes",adapt!A$2:A$1000),0)))</f>
        <v/>
      </c>
      <c r="Q961" s="30" t="str">
        <f t="shared" si="77"/>
        <v/>
      </c>
      <c r="R961" s="30" t="str">
        <f t="shared" si="78"/>
        <v/>
      </c>
      <c r="S961" s="29" t="str">
        <f t="shared" si="75"/>
        <v/>
      </c>
      <c r="T961" s="29" t="str">
        <f t="shared" si="76"/>
        <v/>
      </c>
    </row>
    <row r="962" spans="4:20" ht="14">
      <c r="D962" s="32"/>
      <c r="E962" s="32"/>
      <c r="F962" s="32"/>
      <c r="H962" s="32"/>
      <c r="I962" s="32"/>
      <c r="J962" s="32"/>
      <c r="O962" s="20" t="str">
        <f t="array" ref="O962">IF(ISBLANK(B962),"",INDEX(adapt!E$2:E$1000,MATCH(A962,IF(adapt!J$2:J$1000="yes",adapt!A$2:A$1000),0)))</f>
        <v/>
      </c>
      <c r="P962" s="20" t="str">
        <f t="array" ref="P962">IF(ISBLANK(B962),"",INDEX(adapt!F$2:F$1000,MATCH(A962,IF(adapt!J$2:J$1000="yes",adapt!A$2:A$1000),0)))</f>
        <v/>
      </c>
      <c r="Q962" s="30" t="str">
        <f t="shared" si="77"/>
        <v/>
      </c>
      <c r="R962" s="30" t="str">
        <f t="shared" si="78"/>
        <v/>
      </c>
      <c r="S962" s="29" t="str">
        <f t="shared" ref="S962:S1001" si="79">IF(Q962="no",B962,O962)</f>
        <v/>
      </c>
      <c r="T962" s="29" t="str">
        <f t="shared" ref="T962:T1001" si="80">IF(R962="no",C962,P962)</f>
        <v/>
      </c>
    </row>
    <row r="963" spans="4:20" ht="14">
      <c r="D963" s="32"/>
      <c r="E963" s="32"/>
      <c r="F963" s="32"/>
      <c r="H963" s="32"/>
      <c r="I963" s="32"/>
      <c r="J963" s="32"/>
      <c r="O963" s="20" t="str">
        <f t="array" ref="O963">IF(ISBLANK(B963),"",INDEX(adapt!E$2:E$1000,MATCH(A963,IF(adapt!J$2:J$1000="yes",adapt!A$2:A$1000),0)))</f>
        <v/>
      </c>
      <c r="P963" s="20" t="str">
        <f t="array" ref="P963">IF(ISBLANK(B963),"",INDEX(adapt!F$2:F$1000,MATCH(A963,IF(adapt!J$2:J$1000="yes",adapt!A$2:A$1000),0)))</f>
        <v/>
      </c>
      <c r="Q963" s="30" t="str">
        <f t="shared" ref="Q963:Q1001" si="81">IF($A963="","",IF(ISNA(O963),"no",IF(OR(O963=0,O963=""),"no","yes")))</f>
        <v/>
      </c>
      <c r="R963" s="30" t="str">
        <f t="shared" ref="R963:R1001" si="82">IF($A963="","",IF(ISNA(P963),"no",IF(P963=0,"no","yes")))</f>
        <v/>
      </c>
      <c r="S963" s="29" t="str">
        <f t="shared" si="79"/>
        <v/>
      </c>
      <c r="T963" s="29" t="str">
        <f t="shared" si="80"/>
        <v/>
      </c>
    </row>
    <row r="964" spans="4:20" ht="14">
      <c r="D964" s="32"/>
      <c r="E964" s="32"/>
      <c r="F964" s="32"/>
      <c r="H964" s="32"/>
      <c r="I964" s="32"/>
      <c r="J964" s="32"/>
      <c r="O964" s="20" t="str">
        <f t="array" ref="O964">IF(ISBLANK(B964),"",INDEX(adapt!E$2:E$1000,MATCH(A964,IF(adapt!J$2:J$1000="yes",adapt!A$2:A$1000),0)))</f>
        <v/>
      </c>
      <c r="P964" s="20" t="str">
        <f t="array" ref="P964">IF(ISBLANK(B964),"",INDEX(adapt!F$2:F$1000,MATCH(A964,IF(adapt!J$2:J$1000="yes",adapt!A$2:A$1000),0)))</f>
        <v/>
      </c>
      <c r="Q964" s="30" t="str">
        <f t="shared" si="81"/>
        <v/>
      </c>
      <c r="R964" s="30" t="str">
        <f t="shared" si="82"/>
        <v/>
      </c>
      <c r="S964" s="29" t="str">
        <f t="shared" si="79"/>
        <v/>
      </c>
      <c r="T964" s="29" t="str">
        <f t="shared" si="80"/>
        <v/>
      </c>
    </row>
    <row r="965" spans="4:20" ht="14">
      <c r="D965" s="32"/>
      <c r="E965" s="32"/>
      <c r="F965" s="32"/>
      <c r="H965" s="32"/>
      <c r="I965" s="32"/>
      <c r="J965" s="32"/>
      <c r="O965" s="20" t="str">
        <f t="array" ref="O965">IF(ISBLANK(B965),"",INDEX(adapt!E$2:E$1000,MATCH(A965,IF(adapt!J$2:J$1000="yes",adapt!A$2:A$1000),0)))</f>
        <v/>
      </c>
      <c r="P965" s="20" t="str">
        <f t="array" ref="P965">IF(ISBLANK(B965),"",INDEX(adapt!F$2:F$1000,MATCH(A965,IF(adapt!J$2:J$1000="yes",adapt!A$2:A$1000),0)))</f>
        <v/>
      </c>
      <c r="Q965" s="30" t="str">
        <f t="shared" si="81"/>
        <v/>
      </c>
      <c r="R965" s="30" t="str">
        <f t="shared" si="82"/>
        <v/>
      </c>
      <c r="S965" s="29" t="str">
        <f t="shared" si="79"/>
        <v/>
      </c>
      <c r="T965" s="29" t="str">
        <f t="shared" si="80"/>
        <v/>
      </c>
    </row>
    <row r="966" spans="4:20" ht="14">
      <c r="D966" s="32"/>
      <c r="E966" s="32"/>
      <c r="F966" s="32"/>
      <c r="H966" s="32"/>
      <c r="I966" s="32"/>
      <c r="J966" s="32"/>
      <c r="O966" s="20" t="str">
        <f t="array" ref="O966">IF(ISBLANK(B966),"",INDEX(adapt!E$2:E$1000,MATCH(A966,IF(adapt!J$2:J$1000="yes",adapt!A$2:A$1000),0)))</f>
        <v/>
      </c>
      <c r="P966" s="20" t="str">
        <f t="array" ref="P966">IF(ISBLANK(B966),"",INDEX(adapt!F$2:F$1000,MATCH(A966,IF(adapt!J$2:J$1000="yes",adapt!A$2:A$1000),0)))</f>
        <v/>
      </c>
      <c r="Q966" s="30" t="str">
        <f t="shared" si="81"/>
        <v/>
      </c>
      <c r="R966" s="30" t="str">
        <f t="shared" si="82"/>
        <v/>
      </c>
      <c r="S966" s="29" t="str">
        <f t="shared" si="79"/>
        <v/>
      </c>
      <c r="T966" s="29" t="str">
        <f t="shared" si="80"/>
        <v/>
      </c>
    </row>
    <row r="967" spans="4:20" ht="14">
      <c r="D967" s="32"/>
      <c r="E967" s="32"/>
      <c r="F967" s="32"/>
      <c r="H967" s="32"/>
      <c r="I967" s="32"/>
      <c r="J967" s="32"/>
      <c r="O967" s="20" t="str">
        <f t="array" ref="O967">IF(ISBLANK(B967),"",INDEX(adapt!E$2:E$1000,MATCH(A967,IF(adapt!J$2:J$1000="yes",adapt!A$2:A$1000),0)))</f>
        <v/>
      </c>
      <c r="P967" s="20" t="str">
        <f t="array" ref="P967">IF(ISBLANK(B967),"",INDEX(adapt!F$2:F$1000,MATCH(A967,IF(adapt!J$2:J$1000="yes",adapt!A$2:A$1000),0)))</f>
        <v/>
      </c>
      <c r="Q967" s="30" t="str">
        <f t="shared" si="81"/>
        <v/>
      </c>
      <c r="R967" s="30" t="str">
        <f t="shared" si="82"/>
        <v/>
      </c>
      <c r="S967" s="29" t="str">
        <f t="shared" si="79"/>
        <v/>
      </c>
      <c r="T967" s="29" t="str">
        <f t="shared" si="80"/>
        <v/>
      </c>
    </row>
    <row r="968" spans="4:20" ht="14">
      <c r="D968" s="32"/>
      <c r="E968" s="32"/>
      <c r="F968" s="32"/>
      <c r="H968" s="32"/>
      <c r="I968" s="32"/>
      <c r="J968" s="32"/>
      <c r="O968" s="20" t="str">
        <f t="array" ref="O968">IF(ISBLANK(B968),"",INDEX(adapt!E$2:E$1000,MATCH(A968,IF(adapt!J$2:J$1000="yes",adapt!A$2:A$1000),0)))</f>
        <v/>
      </c>
      <c r="P968" s="20" t="str">
        <f t="array" ref="P968">IF(ISBLANK(B968),"",INDEX(adapt!F$2:F$1000,MATCH(A968,IF(adapt!J$2:J$1000="yes",adapt!A$2:A$1000),0)))</f>
        <v/>
      </c>
      <c r="Q968" s="30" t="str">
        <f t="shared" si="81"/>
        <v/>
      </c>
      <c r="R968" s="30" t="str">
        <f t="shared" si="82"/>
        <v/>
      </c>
      <c r="S968" s="29" t="str">
        <f t="shared" si="79"/>
        <v/>
      </c>
      <c r="T968" s="29" t="str">
        <f t="shared" si="80"/>
        <v/>
      </c>
    </row>
    <row r="969" spans="4:20" ht="14">
      <c r="D969" s="32"/>
      <c r="E969" s="32"/>
      <c r="F969" s="32"/>
      <c r="H969" s="32"/>
      <c r="I969" s="32"/>
      <c r="J969" s="32"/>
      <c r="O969" s="20" t="str">
        <f t="array" ref="O969">IF(ISBLANK(B969),"",INDEX(adapt!E$2:E$1000,MATCH(A969,IF(adapt!J$2:J$1000="yes",adapt!A$2:A$1000),0)))</f>
        <v/>
      </c>
      <c r="P969" s="20" t="str">
        <f t="array" ref="P969">IF(ISBLANK(B969),"",INDEX(adapt!F$2:F$1000,MATCH(A969,IF(adapt!J$2:J$1000="yes",adapt!A$2:A$1000),0)))</f>
        <v/>
      </c>
      <c r="Q969" s="30" t="str">
        <f t="shared" si="81"/>
        <v/>
      </c>
      <c r="R969" s="30" t="str">
        <f t="shared" si="82"/>
        <v/>
      </c>
      <c r="S969" s="29" t="str">
        <f t="shared" si="79"/>
        <v/>
      </c>
      <c r="T969" s="29" t="str">
        <f t="shared" si="80"/>
        <v/>
      </c>
    </row>
    <row r="970" spans="4:20" ht="14">
      <c r="D970" s="32"/>
      <c r="E970" s="32"/>
      <c r="F970" s="32"/>
      <c r="H970" s="32"/>
      <c r="I970" s="32"/>
      <c r="J970" s="32"/>
      <c r="O970" s="20" t="str">
        <f t="array" ref="O970">IF(ISBLANK(B970),"",INDEX(adapt!E$2:E$1000,MATCH(A970,IF(adapt!J$2:J$1000="yes",adapt!A$2:A$1000),0)))</f>
        <v/>
      </c>
      <c r="P970" s="20" t="str">
        <f t="array" ref="P970">IF(ISBLANK(B970),"",INDEX(adapt!F$2:F$1000,MATCH(A970,IF(adapt!J$2:J$1000="yes",adapt!A$2:A$1000),0)))</f>
        <v/>
      </c>
      <c r="Q970" s="30" t="str">
        <f t="shared" si="81"/>
        <v/>
      </c>
      <c r="R970" s="30" t="str">
        <f t="shared" si="82"/>
        <v/>
      </c>
      <c r="S970" s="29" t="str">
        <f t="shared" si="79"/>
        <v/>
      </c>
      <c r="T970" s="29" t="str">
        <f t="shared" si="80"/>
        <v/>
      </c>
    </row>
    <row r="971" spans="4:20" ht="14">
      <c r="D971" s="32"/>
      <c r="E971" s="32"/>
      <c r="F971" s="32"/>
      <c r="H971" s="32"/>
      <c r="I971" s="32"/>
      <c r="J971" s="32"/>
      <c r="O971" s="20" t="str">
        <f t="array" ref="O971">IF(ISBLANK(B971),"",INDEX(adapt!E$2:E$1000,MATCH(A971,IF(adapt!J$2:J$1000="yes",adapt!A$2:A$1000),0)))</f>
        <v/>
      </c>
      <c r="P971" s="20" t="str">
        <f t="array" ref="P971">IF(ISBLANK(B971),"",INDEX(adapt!F$2:F$1000,MATCH(A971,IF(adapt!J$2:J$1000="yes",adapt!A$2:A$1000),0)))</f>
        <v/>
      </c>
      <c r="Q971" s="30" t="str">
        <f t="shared" si="81"/>
        <v/>
      </c>
      <c r="R971" s="30" t="str">
        <f t="shared" si="82"/>
        <v/>
      </c>
      <c r="S971" s="29" t="str">
        <f t="shared" si="79"/>
        <v/>
      </c>
      <c r="T971" s="29" t="str">
        <f t="shared" si="80"/>
        <v/>
      </c>
    </row>
    <row r="972" spans="4:20" ht="14">
      <c r="D972" s="32"/>
      <c r="E972" s="32"/>
      <c r="F972" s="32"/>
      <c r="H972" s="32"/>
      <c r="I972" s="32"/>
      <c r="J972" s="32"/>
      <c r="O972" s="20" t="str">
        <f t="array" ref="O972">IF(ISBLANK(B972),"",INDEX(adapt!E$2:E$1000,MATCH(A972,IF(adapt!J$2:J$1000="yes",adapt!A$2:A$1000),0)))</f>
        <v/>
      </c>
      <c r="P972" s="20" t="str">
        <f t="array" ref="P972">IF(ISBLANK(B972),"",INDEX(adapt!F$2:F$1000,MATCH(A972,IF(adapt!J$2:J$1000="yes",adapt!A$2:A$1000),0)))</f>
        <v/>
      </c>
      <c r="Q972" s="30" t="str">
        <f t="shared" si="81"/>
        <v/>
      </c>
      <c r="R972" s="30" t="str">
        <f t="shared" si="82"/>
        <v/>
      </c>
      <c r="S972" s="29" t="str">
        <f t="shared" si="79"/>
        <v/>
      </c>
      <c r="T972" s="29" t="str">
        <f t="shared" si="80"/>
        <v/>
      </c>
    </row>
    <row r="973" spans="4:20" ht="14">
      <c r="D973" s="32"/>
      <c r="E973" s="32"/>
      <c r="F973" s="32"/>
      <c r="H973" s="32"/>
      <c r="I973" s="32"/>
      <c r="J973" s="32"/>
      <c r="O973" s="20" t="str">
        <f t="array" ref="O973">IF(ISBLANK(B973),"",INDEX(adapt!E$2:E$1000,MATCH(A973,IF(adapt!J$2:J$1000="yes",adapt!A$2:A$1000),0)))</f>
        <v/>
      </c>
      <c r="P973" s="20" t="str">
        <f t="array" ref="P973">IF(ISBLANK(B973),"",INDEX(adapt!F$2:F$1000,MATCH(A973,IF(adapt!J$2:J$1000="yes",adapt!A$2:A$1000),0)))</f>
        <v/>
      </c>
      <c r="Q973" s="30" t="str">
        <f t="shared" si="81"/>
        <v/>
      </c>
      <c r="R973" s="30" t="str">
        <f t="shared" si="82"/>
        <v/>
      </c>
      <c r="S973" s="29" t="str">
        <f t="shared" si="79"/>
        <v/>
      </c>
      <c r="T973" s="29" t="str">
        <f t="shared" si="80"/>
        <v/>
      </c>
    </row>
    <row r="974" spans="4:20" ht="14">
      <c r="D974" s="32"/>
      <c r="E974" s="32"/>
      <c r="F974" s="32"/>
      <c r="H974" s="32"/>
      <c r="I974" s="32"/>
      <c r="J974" s="32"/>
      <c r="O974" s="20" t="str">
        <f t="array" ref="O974">IF(ISBLANK(B974),"",INDEX(adapt!E$2:E$1000,MATCH(A974,IF(adapt!J$2:J$1000="yes",adapt!A$2:A$1000),0)))</f>
        <v/>
      </c>
      <c r="P974" s="20" t="str">
        <f t="array" ref="P974">IF(ISBLANK(B974),"",INDEX(adapt!F$2:F$1000,MATCH(A974,IF(adapt!J$2:J$1000="yes",adapt!A$2:A$1000),0)))</f>
        <v/>
      </c>
      <c r="Q974" s="30" t="str">
        <f t="shared" si="81"/>
        <v/>
      </c>
      <c r="R974" s="30" t="str">
        <f t="shared" si="82"/>
        <v/>
      </c>
      <c r="S974" s="29" t="str">
        <f t="shared" si="79"/>
        <v/>
      </c>
      <c r="T974" s="29" t="str">
        <f t="shared" si="80"/>
        <v/>
      </c>
    </row>
    <row r="975" spans="4:20" ht="14">
      <c r="D975" s="32"/>
      <c r="E975" s="32"/>
      <c r="F975" s="32"/>
      <c r="H975" s="32"/>
      <c r="I975" s="32"/>
      <c r="J975" s="32"/>
      <c r="O975" s="20" t="str">
        <f t="array" ref="O975">IF(ISBLANK(B975),"",INDEX(adapt!E$2:E$1000,MATCH(A975,IF(adapt!J$2:J$1000="yes",adapt!A$2:A$1000),0)))</f>
        <v/>
      </c>
      <c r="P975" s="20" t="str">
        <f t="array" ref="P975">IF(ISBLANK(B975),"",INDEX(adapt!F$2:F$1000,MATCH(A975,IF(adapt!J$2:J$1000="yes",adapt!A$2:A$1000),0)))</f>
        <v/>
      </c>
      <c r="Q975" s="30" t="str">
        <f t="shared" si="81"/>
        <v/>
      </c>
      <c r="R975" s="30" t="str">
        <f t="shared" si="82"/>
        <v/>
      </c>
      <c r="S975" s="29" t="str">
        <f t="shared" si="79"/>
        <v/>
      </c>
      <c r="T975" s="29" t="str">
        <f t="shared" si="80"/>
        <v/>
      </c>
    </row>
    <row r="976" spans="4:20" ht="14">
      <c r="D976" s="32"/>
      <c r="E976" s="32"/>
      <c r="F976" s="32"/>
      <c r="H976" s="32"/>
      <c r="I976" s="32"/>
      <c r="J976" s="32"/>
      <c r="O976" s="20" t="str">
        <f t="array" ref="O976">IF(ISBLANK(B976),"",INDEX(adapt!E$2:E$1000,MATCH(A976,IF(adapt!J$2:J$1000="yes",adapt!A$2:A$1000),0)))</f>
        <v/>
      </c>
      <c r="P976" s="20" t="str">
        <f t="array" ref="P976">IF(ISBLANK(B976),"",INDEX(adapt!F$2:F$1000,MATCH(A976,IF(adapt!J$2:J$1000="yes",adapt!A$2:A$1000),0)))</f>
        <v/>
      </c>
      <c r="Q976" s="30" t="str">
        <f t="shared" si="81"/>
        <v/>
      </c>
      <c r="R976" s="30" t="str">
        <f t="shared" si="82"/>
        <v/>
      </c>
      <c r="S976" s="29" t="str">
        <f t="shared" si="79"/>
        <v/>
      </c>
      <c r="T976" s="29" t="str">
        <f t="shared" si="80"/>
        <v/>
      </c>
    </row>
    <row r="977" spans="4:20" ht="14">
      <c r="D977" s="32"/>
      <c r="E977" s="32"/>
      <c r="F977" s="32"/>
      <c r="H977" s="32"/>
      <c r="I977" s="32"/>
      <c r="J977" s="32"/>
      <c r="O977" s="20" t="str">
        <f t="array" ref="O977">IF(ISBLANK(B977),"",INDEX(adapt!E$2:E$1000,MATCH(A977,IF(adapt!J$2:J$1000="yes",adapt!A$2:A$1000),0)))</f>
        <v/>
      </c>
      <c r="P977" s="20" t="str">
        <f t="array" ref="P977">IF(ISBLANK(B977),"",INDEX(adapt!F$2:F$1000,MATCH(A977,IF(adapt!J$2:J$1000="yes",adapt!A$2:A$1000),0)))</f>
        <v/>
      </c>
      <c r="Q977" s="30" t="str">
        <f t="shared" si="81"/>
        <v/>
      </c>
      <c r="R977" s="30" t="str">
        <f t="shared" si="82"/>
        <v/>
      </c>
      <c r="S977" s="29" t="str">
        <f t="shared" si="79"/>
        <v/>
      </c>
      <c r="T977" s="29" t="str">
        <f t="shared" si="80"/>
        <v/>
      </c>
    </row>
    <row r="978" spans="4:20" ht="14">
      <c r="D978" s="32"/>
      <c r="E978" s="32"/>
      <c r="F978" s="32"/>
      <c r="H978" s="32"/>
      <c r="I978" s="32"/>
      <c r="J978" s="32"/>
      <c r="O978" s="20" t="str">
        <f t="array" ref="O978">IF(ISBLANK(B978),"",INDEX(adapt!E$2:E$1000,MATCH(A978,IF(adapt!J$2:J$1000="yes",adapt!A$2:A$1000),0)))</f>
        <v/>
      </c>
      <c r="P978" s="20" t="str">
        <f t="array" ref="P978">IF(ISBLANK(B978),"",INDEX(adapt!F$2:F$1000,MATCH(A978,IF(adapt!J$2:J$1000="yes",adapt!A$2:A$1000),0)))</f>
        <v/>
      </c>
      <c r="Q978" s="30" t="str">
        <f t="shared" si="81"/>
        <v/>
      </c>
      <c r="R978" s="30" t="str">
        <f t="shared" si="82"/>
        <v/>
      </c>
      <c r="S978" s="29" t="str">
        <f t="shared" si="79"/>
        <v/>
      </c>
      <c r="T978" s="29" t="str">
        <f t="shared" si="80"/>
        <v/>
      </c>
    </row>
    <row r="979" spans="4:20" ht="14">
      <c r="D979" s="32"/>
      <c r="E979" s="32"/>
      <c r="F979" s="32"/>
      <c r="H979" s="32"/>
      <c r="I979" s="32"/>
      <c r="J979" s="32"/>
      <c r="O979" s="20" t="str">
        <f t="array" ref="O979">IF(ISBLANK(B979),"",INDEX(adapt!E$2:E$1000,MATCH(A979,IF(adapt!J$2:J$1000="yes",adapt!A$2:A$1000),0)))</f>
        <v/>
      </c>
      <c r="P979" s="20" t="str">
        <f t="array" ref="P979">IF(ISBLANK(B979),"",INDEX(adapt!F$2:F$1000,MATCH(A979,IF(adapt!J$2:J$1000="yes",adapt!A$2:A$1000),0)))</f>
        <v/>
      </c>
      <c r="Q979" s="30" t="str">
        <f t="shared" si="81"/>
        <v/>
      </c>
      <c r="R979" s="30" t="str">
        <f t="shared" si="82"/>
        <v/>
      </c>
      <c r="S979" s="29" t="str">
        <f t="shared" si="79"/>
        <v/>
      </c>
      <c r="T979" s="29" t="str">
        <f t="shared" si="80"/>
        <v/>
      </c>
    </row>
    <row r="980" spans="4:20" ht="14">
      <c r="D980" s="32"/>
      <c r="E980" s="32"/>
      <c r="F980" s="32"/>
      <c r="H980" s="32"/>
      <c r="I980" s="32"/>
      <c r="J980" s="32"/>
      <c r="O980" s="20" t="str">
        <f t="array" ref="O980">IF(ISBLANK(B980),"",INDEX(adapt!E$2:E$1000,MATCH(A980,IF(adapt!J$2:J$1000="yes",adapt!A$2:A$1000),0)))</f>
        <v/>
      </c>
      <c r="P980" s="20" t="str">
        <f t="array" ref="P980">IF(ISBLANK(B980),"",INDEX(adapt!F$2:F$1000,MATCH(A980,IF(adapt!J$2:J$1000="yes",adapt!A$2:A$1000),0)))</f>
        <v/>
      </c>
      <c r="Q980" s="30" t="str">
        <f t="shared" si="81"/>
        <v/>
      </c>
      <c r="R980" s="30" t="str">
        <f t="shared" si="82"/>
        <v/>
      </c>
      <c r="S980" s="29" t="str">
        <f t="shared" si="79"/>
        <v/>
      </c>
      <c r="T980" s="29" t="str">
        <f t="shared" si="80"/>
        <v/>
      </c>
    </row>
    <row r="981" spans="4:20" ht="14">
      <c r="D981" s="32"/>
      <c r="E981" s="32"/>
      <c r="F981" s="32"/>
      <c r="H981" s="32"/>
      <c r="I981" s="32"/>
      <c r="J981" s="32"/>
      <c r="O981" s="20" t="str">
        <f t="array" ref="O981">IF(ISBLANK(B981),"",INDEX(adapt!E$2:E$1000,MATCH(A981,IF(adapt!J$2:J$1000="yes",adapt!A$2:A$1000),0)))</f>
        <v/>
      </c>
      <c r="P981" s="20" t="str">
        <f t="array" ref="P981">IF(ISBLANK(B981),"",INDEX(adapt!F$2:F$1000,MATCH(A981,IF(adapt!J$2:J$1000="yes",adapt!A$2:A$1000),0)))</f>
        <v/>
      </c>
      <c r="Q981" s="30" t="str">
        <f t="shared" si="81"/>
        <v/>
      </c>
      <c r="R981" s="30" t="str">
        <f t="shared" si="82"/>
        <v/>
      </c>
      <c r="S981" s="29" t="str">
        <f t="shared" si="79"/>
        <v/>
      </c>
      <c r="T981" s="29" t="str">
        <f t="shared" si="80"/>
        <v/>
      </c>
    </row>
    <row r="982" spans="4:20" ht="14">
      <c r="D982" s="32"/>
      <c r="E982" s="32"/>
      <c r="F982" s="32"/>
      <c r="H982" s="32"/>
      <c r="I982" s="32"/>
      <c r="J982" s="32"/>
      <c r="O982" s="20" t="str">
        <f t="array" ref="O982">IF(ISBLANK(B982),"",INDEX(adapt!E$2:E$1000,MATCH(A982,IF(adapt!J$2:J$1000="yes",adapt!A$2:A$1000),0)))</f>
        <v/>
      </c>
      <c r="P982" s="20" t="str">
        <f t="array" ref="P982">IF(ISBLANK(B982),"",INDEX(adapt!F$2:F$1000,MATCH(A982,IF(adapt!J$2:J$1000="yes",adapt!A$2:A$1000),0)))</f>
        <v/>
      </c>
      <c r="Q982" s="30" t="str">
        <f t="shared" si="81"/>
        <v/>
      </c>
      <c r="R982" s="30" t="str">
        <f t="shared" si="82"/>
        <v/>
      </c>
      <c r="S982" s="29" t="str">
        <f t="shared" si="79"/>
        <v/>
      </c>
      <c r="T982" s="29" t="str">
        <f t="shared" si="80"/>
        <v/>
      </c>
    </row>
    <row r="983" spans="4:20" ht="14">
      <c r="D983" s="32"/>
      <c r="E983" s="32"/>
      <c r="F983" s="32"/>
      <c r="H983" s="32"/>
      <c r="I983" s="32"/>
      <c r="J983" s="32"/>
      <c r="O983" s="20" t="str">
        <f t="array" ref="O983">IF(ISBLANK(B983),"",INDEX(adapt!E$2:E$1000,MATCH(A983,IF(adapt!J$2:J$1000="yes",adapt!A$2:A$1000),0)))</f>
        <v/>
      </c>
      <c r="P983" s="20" t="str">
        <f t="array" ref="P983">IF(ISBLANK(B983),"",INDEX(adapt!F$2:F$1000,MATCH(A983,IF(adapt!J$2:J$1000="yes",adapt!A$2:A$1000),0)))</f>
        <v/>
      </c>
      <c r="Q983" s="30" t="str">
        <f t="shared" si="81"/>
        <v/>
      </c>
      <c r="R983" s="30" t="str">
        <f t="shared" si="82"/>
        <v/>
      </c>
      <c r="S983" s="29" t="str">
        <f t="shared" si="79"/>
        <v/>
      </c>
      <c r="T983" s="29" t="str">
        <f t="shared" si="80"/>
        <v/>
      </c>
    </row>
    <row r="984" spans="4:20" ht="14">
      <c r="D984" s="32"/>
      <c r="E984" s="32"/>
      <c r="F984" s="32"/>
      <c r="H984" s="32"/>
      <c r="I984" s="32"/>
      <c r="J984" s="32"/>
      <c r="O984" s="20" t="str">
        <f t="array" ref="O984">IF(ISBLANK(B984),"",INDEX(adapt!E$2:E$1000,MATCH(A984,IF(adapt!J$2:J$1000="yes",adapt!A$2:A$1000),0)))</f>
        <v/>
      </c>
      <c r="P984" s="20" t="str">
        <f t="array" ref="P984">IF(ISBLANK(B984),"",INDEX(adapt!F$2:F$1000,MATCH(A984,IF(adapt!J$2:J$1000="yes",adapt!A$2:A$1000),0)))</f>
        <v/>
      </c>
      <c r="Q984" s="30" t="str">
        <f t="shared" si="81"/>
        <v/>
      </c>
      <c r="R984" s="30" t="str">
        <f t="shared" si="82"/>
        <v/>
      </c>
      <c r="S984" s="29" t="str">
        <f t="shared" si="79"/>
        <v/>
      </c>
      <c r="T984" s="29" t="str">
        <f t="shared" si="80"/>
        <v/>
      </c>
    </row>
    <row r="985" spans="4:20" ht="14">
      <c r="D985" s="32"/>
      <c r="E985" s="32"/>
      <c r="F985" s="32"/>
      <c r="H985" s="32"/>
      <c r="I985" s="32"/>
      <c r="J985" s="32"/>
      <c r="O985" s="20" t="str">
        <f t="array" ref="O985">IF(ISBLANK(B985),"",INDEX(adapt!E$2:E$1000,MATCH(A985,IF(adapt!J$2:J$1000="yes",adapt!A$2:A$1000),0)))</f>
        <v/>
      </c>
      <c r="P985" s="20" t="str">
        <f t="array" ref="P985">IF(ISBLANK(B985),"",INDEX(adapt!F$2:F$1000,MATCH(A985,IF(adapt!J$2:J$1000="yes",adapt!A$2:A$1000),0)))</f>
        <v/>
      </c>
      <c r="Q985" s="30" t="str">
        <f t="shared" si="81"/>
        <v/>
      </c>
      <c r="R985" s="30" t="str">
        <f t="shared" si="82"/>
        <v/>
      </c>
      <c r="S985" s="29" t="str">
        <f t="shared" si="79"/>
        <v/>
      </c>
      <c r="T985" s="29" t="str">
        <f t="shared" si="80"/>
        <v/>
      </c>
    </row>
    <row r="986" spans="4:20" ht="14">
      <c r="D986" s="32"/>
      <c r="E986" s="32"/>
      <c r="F986" s="32"/>
      <c r="H986" s="32"/>
      <c r="I986" s="32"/>
      <c r="J986" s="32"/>
      <c r="O986" s="20" t="str">
        <f t="array" ref="O986">IF(ISBLANK(B986),"",INDEX(adapt!E$2:E$1000,MATCH(A986,IF(adapt!J$2:J$1000="yes",adapt!A$2:A$1000),0)))</f>
        <v/>
      </c>
      <c r="P986" s="20" t="str">
        <f t="array" ref="P986">IF(ISBLANK(B986),"",INDEX(adapt!F$2:F$1000,MATCH(A986,IF(adapt!J$2:J$1000="yes",adapt!A$2:A$1000),0)))</f>
        <v/>
      </c>
      <c r="Q986" s="30" t="str">
        <f t="shared" si="81"/>
        <v/>
      </c>
      <c r="R986" s="30" t="str">
        <f t="shared" si="82"/>
        <v/>
      </c>
      <c r="S986" s="29" t="str">
        <f t="shared" si="79"/>
        <v/>
      </c>
      <c r="T986" s="29" t="str">
        <f t="shared" si="80"/>
        <v/>
      </c>
    </row>
    <row r="987" spans="4:20" ht="14">
      <c r="D987" s="32"/>
      <c r="E987" s="32"/>
      <c r="F987" s="32"/>
      <c r="H987" s="32"/>
      <c r="I987" s="32"/>
      <c r="J987" s="32"/>
      <c r="O987" s="20" t="str">
        <f t="array" ref="O987">IF(ISBLANK(B987),"",INDEX(adapt!E$2:E$1000,MATCH(A987,IF(adapt!J$2:J$1000="yes",adapt!A$2:A$1000),0)))</f>
        <v/>
      </c>
      <c r="P987" s="20" t="str">
        <f t="array" ref="P987">IF(ISBLANK(B987),"",INDEX(adapt!F$2:F$1000,MATCH(A987,IF(adapt!J$2:J$1000="yes",adapt!A$2:A$1000),0)))</f>
        <v/>
      </c>
      <c r="Q987" s="30" t="str">
        <f t="shared" si="81"/>
        <v/>
      </c>
      <c r="R987" s="30" t="str">
        <f t="shared" si="82"/>
        <v/>
      </c>
      <c r="S987" s="29" t="str">
        <f t="shared" si="79"/>
        <v/>
      </c>
      <c r="T987" s="29" t="str">
        <f t="shared" si="80"/>
        <v/>
      </c>
    </row>
    <row r="988" spans="4:20" ht="14">
      <c r="D988" s="32"/>
      <c r="E988" s="32"/>
      <c r="F988" s="32"/>
      <c r="H988" s="32"/>
      <c r="I988" s="32"/>
      <c r="J988" s="32"/>
      <c r="O988" s="20" t="str">
        <f t="array" ref="O988">IF(ISBLANK(B988),"",INDEX(adapt!E$2:E$1000,MATCH(A988,IF(adapt!J$2:J$1000="yes",adapt!A$2:A$1000),0)))</f>
        <v/>
      </c>
      <c r="P988" s="20" t="str">
        <f t="array" ref="P988">IF(ISBLANK(B988),"",INDEX(adapt!F$2:F$1000,MATCH(A988,IF(adapt!J$2:J$1000="yes",adapt!A$2:A$1000),0)))</f>
        <v/>
      </c>
      <c r="Q988" s="30" t="str">
        <f t="shared" si="81"/>
        <v/>
      </c>
      <c r="R988" s="30" t="str">
        <f t="shared" si="82"/>
        <v/>
      </c>
      <c r="S988" s="29" t="str">
        <f t="shared" si="79"/>
        <v/>
      </c>
      <c r="T988" s="29" t="str">
        <f t="shared" si="80"/>
        <v/>
      </c>
    </row>
    <row r="989" spans="4:20" ht="14">
      <c r="D989" s="32"/>
      <c r="E989" s="32"/>
      <c r="F989" s="32"/>
      <c r="H989" s="32"/>
      <c r="I989" s="32"/>
      <c r="J989" s="32"/>
      <c r="O989" s="20" t="str">
        <f t="array" ref="O989">IF(ISBLANK(B989),"",INDEX(adapt!E$2:E$1000,MATCH(A989,IF(adapt!J$2:J$1000="yes",adapt!A$2:A$1000),0)))</f>
        <v/>
      </c>
      <c r="P989" s="20" t="str">
        <f t="array" ref="P989">IF(ISBLANK(B989),"",INDEX(adapt!F$2:F$1000,MATCH(A989,IF(adapt!J$2:J$1000="yes",adapt!A$2:A$1000),0)))</f>
        <v/>
      </c>
      <c r="Q989" s="30" t="str">
        <f t="shared" si="81"/>
        <v/>
      </c>
      <c r="R989" s="30" t="str">
        <f t="shared" si="82"/>
        <v/>
      </c>
      <c r="S989" s="29" t="str">
        <f t="shared" si="79"/>
        <v/>
      </c>
      <c r="T989" s="29" t="str">
        <f t="shared" si="80"/>
        <v/>
      </c>
    </row>
    <row r="990" spans="4:20" ht="14">
      <c r="D990" s="32"/>
      <c r="E990" s="32"/>
      <c r="F990" s="32"/>
      <c r="H990" s="32"/>
      <c r="I990" s="32"/>
      <c r="J990" s="32"/>
      <c r="O990" s="20" t="str">
        <f t="array" ref="O990">IF(ISBLANK(B990),"",INDEX(adapt!E$2:E$1000,MATCH(A990,IF(adapt!J$2:J$1000="yes",adapt!A$2:A$1000),0)))</f>
        <v/>
      </c>
      <c r="P990" s="20" t="str">
        <f t="array" ref="P990">IF(ISBLANK(B990),"",INDEX(adapt!F$2:F$1000,MATCH(A990,IF(adapt!J$2:J$1000="yes",adapt!A$2:A$1000),0)))</f>
        <v/>
      </c>
      <c r="Q990" s="30" t="str">
        <f t="shared" si="81"/>
        <v/>
      </c>
      <c r="R990" s="30" t="str">
        <f t="shared" si="82"/>
        <v/>
      </c>
      <c r="S990" s="29" t="str">
        <f t="shared" si="79"/>
        <v/>
      </c>
      <c r="T990" s="29" t="str">
        <f t="shared" si="80"/>
        <v/>
      </c>
    </row>
    <row r="991" spans="4:20" ht="14">
      <c r="D991" s="32"/>
      <c r="E991" s="32"/>
      <c r="F991" s="32"/>
      <c r="H991" s="32"/>
      <c r="I991" s="32"/>
      <c r="J991" s="32"/>
      <c r="O991" s="20" t="str">
        <f t="array" ref="O991">IF(ISBLANK(B991),"",INDEX(adapt!E$2:E$1000,MATCH(A991,IF(adapt!J$2:J$1000="yes",adapt!A$2:A$1000),0)))</f>
        <v/>
      </c>
      <c r="P991" s="20" t="str">
        <f t="array" ref="P991">IF(ISBLANK(B991),"",INDEX(adapt!F$2:F$1000,MATCH(A991,IF(adapt!J$2:J$1000="yes",adapt!A$2:A$1000),0)))</f>
        <v/>
      </c>
      <c r="Q991" s="30" t="str">
        <f t="shared" si="81"/>
        <v/>
      </c>
      <c r="R991" s="30" t="str">
        <f t="shared" si="82"/>
        <v/>
      </c>
      <c r="S991" s="29" t="str">
        <f t="shared" si="79"/>
        <v/>
      </c>
      <c r="T991" s="29" t="str">
        <f t="shared" si="80"/>
        <v/>
      </c>
    </row>
    <row r="992" spans="4:20" ht="14">
      <c r="D992" s="32"/>
      <c r="E992" s="32"/>
      <c r="F992" s="32"/>
      <c r="H992" s="32"/>
      <c r="I992" s="32"/>
      <c r="J992" s="32"/>
      <c r="O992" s="20" t="str">
        <f t="array" ref="O992">IF(ISBLANK(B992),"",INDEX(adapt!E$2:E$1000,MATCH(A992,IF(adapt!J$2:J$1000="yes",adapt!A$2:A$1000),0)))</f>
        <v/>
      </c>
      <c r="P992" s="20" t="str">
        <f t="array" ref="P992">IF(ISBLANK(B992),"",INDEX(adapt!F$2:F$1000,MATCH(A992,IF(adapt!J$2:J$1000="yes",adapt!A$2:A$1000),0)))</f>
        <v/>
      </c>
      <c r="Q992" s="30" t="str">
        <f t="shared" si="81"/>
        <v/>
      </c>
      <c r="R992" s="30" t="str">
        <f t="shared" si="82"/>
        <v/>
      </c>
      <c r="S992" s="29" t="str">
        <f t="shared" si="79"/>
        <v/>
      </c>
      <c r="T992" s="29" t="str">
        <f t="shared" si="80"/>
        <v/>
      </c>
    </row>
    <row r="993" spans="4:20" ht="14">
      <c r="D993" s="32"/>
      <c r="E993" s="32"/>
      <c r="F993" s="32"/>
      <c r="H993" s="32"/>
      <c r="I993" s="32"/>
      <c r="J993" s="32"/>
      <c r="O993" s="20" t="str">
        <f t="array" ref="O993">IF(ISBLANK(B993),"",INDEX(adapt!E$2:E$1000,MATCH(A993,IF(adapt!J$2:J$1000="yes",adapt!A$2:A$1000),0)))</f>
        <v/>
      </c>
      <c r="P993" s="20" t="str">
        <f t="array" ref="P993">IF(ISBLANK(B993),"",INDEX(adapt!F$2:F$1000,MATCH(A993,IF(adapt!J$2:J$1000="yes",adapt!A$2:A$1000),0)))</f>
        <v/>
      </c>
      <c r="Q993" s="30" t="str">
        <f t="shared" si="81"/>
        <v/>
      </c>
      <c r="R993" s="30" t="str">
        <f t="shared" si="82"/>
        <v/>
      </c>
      <c r="S993" s="29" t="str">
        <f t="shared" si="79"/>
        <v/>
      </c>
      <c r="T993" s="29" t="str">
        <f t="shared" si="80"/>
        <v/>
      </c>
    </row>
    <row r="994" spans="4:20" ht="14">
      <c r="D994" s="32"/>
      <c r="E994" s="32"/>
      <c r="F994" s="32"/>
      <c r="H994" s="32"/>
      <c r="I994" s="32"/>
      <c r="J994" s="32"/>
      <c r="O994" s="20" t="str">
        <f t="array" ref="O994">IF(ISBLANK(B994),"",INDEX(adapt!E$2:E$1000,MATCH(A994,IF(adapt!J$2:J$1000="yes",adapt!A$2:A$1000),0)))</f>
        <v/>
      </c>
      <c r="P994" s="20" t="str">
        <f t="array" ref="P994">IF(ISBLANK(B994),"",INDEX(adapt!F$2:F$1000,MATCH(A994,IF(adapt!J$2:J$1000="yes",adapt!A$2:A$1000),0)))</f>
        <v/>
      </c>
      <c r="Q994" s="30" t="str">
        <f t="shared" si="81"/>
        <v/>
      </c>
      <c r="R994" s="30" t="str">
        <f t="shared" si="82"/>
        <v/>
      </c>
      <c r="S994" s="29" t="str">
        <f t="shared" si="79"/>
        <v/>
      </c>
      <c r="T994" s="29" t="str">
        <f t="shared" si="80"/>
        <v/>
      </c>
    </row>
    <row r="995" spans="4:20" ht="14">
      <c r="D995" s="32"/>
      <c r="E995" s="32"/>
      <c r="F995" s="32"/>
      <c r="H995" s="32"/>
      <c r="I995" s="32"/>
      <c r="J995" s="32"/>
      <c r="O995" s="20" t="str">
        <f t="array" ref="O995">IF(ISBLANK(B995),"",INDEX(adapt!E$2:E$1000,MATCH(A995,IF(adapt!J$2:J$1000="yes",adapt!A$2:A$1000),0)))</f>
        <v/>
      </c>
      <c r="P995" s="20" t="str">
        <f t="array" ref="P995">IF(ISBLANK(B995),"",INDEX(adapt!F$2:F$1000,MATCH(A995,IF(adapt!J$2:J$1000="yes",adapt!A$2:A$1000),0)))</f>
        <v/>
      </c>
      <c r="Q995" s="30" t="str">
        <f t="shared" si="81"/>
        <v/>
      </c>
      <c r="R995" s="30" t="str">
        <f t="shared" si="82"/>
        <v/>
      </c>
      <c r="S995" s="29" t="str">
        <f t="shared" si="79"/>
        <v/>
      </c>
      <c r="T995" s="29" t="str">
        <f t="shared" si="80"/>
        <v/>
      </c>
    </row>
    <row r="996" spans="4:20" ht="14">
      <c r="D996" s="32"/>
      <c r="E996" s="32"/>
      <c r="F996" s="32"/>
      <c r="H996" s="32"/>
      <c r="I996" s="32"/>
      <c r="J996" s="32"/>
      <c r="O996" s="20" t="str">
        <f t="array" ref="O996">IF(ISBLANK(B996),"",INDEX(adapt!E$2:E$1000,MATCH(A996,IF(adapt!J$2:J$1000="yes",adapt!A$2:A$1000),0)))</f>
        <v/>
      </c>
      <c r="P996" s="20" t="str">
        <f t="array" ref="P996">IF(ISBLANK(B996),"",INDEX(adapt!F$2:F$1000,MATCH(A996,IF(adapt!J$2:J$1000="yes",adapt!A$2:A$1000),0)))</f>
        <v/>
      </c>
      <c r="Q996" s="30" t="str">
        <f t="shared" si="81"/>
        <v/>
      </c>
      <c r="R996" s="30" t="str">
        <f t="shared" si="82"/>
        <v/>
      </c>
      <c r="S996" s="29" t="str">
        <f t="shared" si="79"/>
        <v/>
      </c>
      <c r="T996" s="29" t="str">
        <f t="shared" si="80"/>
        <v/>
      </c>
    </row>
    <row r="997" spans="4:20" ht="14">
      <c r="D997" s="32"/>
      <c r="E997" s="32"/>
      <c r="F997" s="32"/>
      <c r="H997" s="32"/>
      <c r="I997" s="32"/>
      <c r="J997" s="32"/>
      <c r="O997" s="20" t="str">
        <f t="array" ref="O997">IF(ISBLANK(B997),"",INDEX(adapt!E$2:E$1000,MATCH(A997,IF(adapt!J$2:J$1000="yes",adapt!A$2:A$1000),0)))</f>
        <v/>
      </c>
      <c r="P997" s="20" t="str">
        <f t="array" ref="P997">IF(ISBLANK(B997),"",INDEX(adapt!F$2:F$1000,MATCH(A997,IF(adapt!J$2:J$1000="yes",adapt!A$2:A$1000),0)))</f>
        <v/>
      </c>
      <c r="Q997" s="30" t="str">
        <f t="shared" si="81"/>
        <v/>
      </c>
      <c r="R997" s="30" t="str">
        <f t="shared" si="82"/>
        <v/>
      </c>
      <c r="S997" s="29" t="str">
        <f t="shared" si="79"/>
        <v/>
      </c>
      <c r="T997" s="29" t="str">
        <f t="shared" si="80"/>
        <v/>
      </c>
    </row>
    <row r="998" spans="4:20" ht="14">
      <c r="D998" s="32"/>
      <c r="E998" s="32"/>
      <c r="F998" s="32"/>
      <c r="H998" s="32"/>
      <c r="I998" s="32"/>
      <c r="J998" s="32"/>
      <c r="O998" s="20" t="str">
        <f t="array" ref="O998">IF(ISBLANK(B998),"",INDEX(adapt!E$2:E$1000,MATCH(A998,IF(adapt!J$2:J$1000="yes",adapt!A$2:A$1000),0)))</f>
        <v/>
      </c>
      <c r="P998" s="20" t="str">
        <f t="array" ref="P998">IF(ISBLANK(B998),"",INDEX(adapt!F$2:F$1000,MATCH(A998,IF(adapt!J$2:J$1000="yes",adapt!A$2:A$1000),0)))</f>
        <v/>
      </c>
      <c r="Q998" s="30" t="str">
        <f t="shared" si="81"/>
        <v/>
      </c>
      <c r="R998" s="30" t="str">
        <f t="shared" si="82"/>
        <v/>
      </c>
      <c r="S998" s="29" t="str">
        <f t="shared" si="79"/>
        <v/>
      </c>
      <c r="T998" s="29" t="str">
        <f t="shared" si="80"/>
        <v/>
      </c>
    </row>
    <row r="999" spans="4:20" ht="14">
      <c r="D999" s="32"/>
      <c r="E999" s="32"/>
      <c r="F999" s="32"/>
      <c r="H999" s="32"/>
      <c r="I999" s="32"/>
      <c r="J999" s="32"/>
      <c r="O999" s="20" t="str">
        <f t="array" ref="O999">IF(ISBLANK(B999),"",INDEX(adapt!E$2:E$1000,MATCH(A999,IF(adapt!J$2:J$1000="yes",adapt!A$2:A$1000),0)))</f>
        <v/>
      </c>
      <c r="P999" s="20" t="str">
        <f t="array" ref="P999">IF(ISBLANK(B999),"",INDEX(adapt!F$2:F$1000,MATCH(A999,IF(adapt!J$2:J$1000="yes",adapt!A$2:A$1000),0)))</f>
        <v/>
      </c>
      <c r="Q999" s="30" t="str">
        <f t="shared" si="81"/>
        <v/>
      </c>
      <c r="R999" s="30" t="str">
        <f t="shared" si="82"/>
        <v/>
      </c>
      <c r="S999" s="29" t="str">
        <f t="shared" si="79"/>
        <v/>
      </c>
      <c r="T999" s="29" t="str">
        <f t="shared" si="80"/>
        <v/>
      </c>
    </row>
    <row r="1000" spans="4:20" ht="14">
      <c r="D1000" s="32"/>
      <c r="E1000" s="32"/>
      <c r="F1000" s="32"/>
      <c r="H1000" s="32"/>
      <c r="I1000" s="32"/>
      <c r="J1000" s="32"/>
      <c r="O1000" s="20" t="str">
        <f t="array" ref="O1000">IF(ISBLANK(B1000),"",INDEX(adapt!E$2:E$1000,MATCH(A1000,IF(adapt!J$2:J$1000="yes",adapt!A$2:A$1000),0)))</f>
        <v/>
      </c>
      <c r="P1000" s="20" t="str">
        <f t="array" ref="P1000">IF(ISBLANK(B1000),"",INDEX(adapt!F$2:F$1000,MATCH(A1000,IF(adapt!J$2:J$1000="yes",adapt!A$2:A$1000),0)))</f>
        <v/>
      </c>
      <c r="Q1000" s="30" t="str">
        <f t="shared" si="81"/>
        <v/>
      </c>
      <c r="R1000" s="30" t="str">
        <f t="shared" si="82"/>
        <v/>
      </c>
      <c r="S1000" s="29" t="str">
        <f t="shared" si="79"/>
        <v/>
      </c>
      <c r="T1000" s="29" t="str">
        <f t="shared" si="80"/>
        <v/>
      </c>
    </row>
    <row r="1001" spans="4:20" ht="14">
      <c r="D1001" s="32"/>
      <c r="E1001" s="32"/>
      <c r="F1001" s="32"/>
      <c r="H1001" s="32"/>
      <c r="I1001" s="32"/>
      <c r="J1001" s="32"/>
      <c r="O1001" s="20" t="str">
        <f t="array" ref="O1001">IF(ISBLANK(B1001),"",INDEX(adapt!E$2:E$1000,MATCH(A1001,IF(adapt!J$2:J$1000="yes",adapt!A$2:A$1000),0)))</f>
        <v/>
      </c>
      <c r="P1001" s="20" t="str">
        <f t="array" ref="P1001">IF(ISBLANK(B1001),"",INDEX(adapt!F$2:F$1000,MATCH(A1001,IF(adapt!J$2:J$1000="yes",adapt!A$2:A$1000),0)))</f>
        <v/>
      </c>
      <c r="Q1001" s="30" t="str">
        <f t="shared" si="81"/>
        <v/>
      </c>
      <c r="R1001" s="30" t="str">
        <f t="shared" si="82"/>
        <v/>
      </c>
      <c r="S1001" s="29" t="str">
        <f t="shared" si="79"/>
        <v/>
      </c>
      <c r="T1001" s="29" t="str">
        <f t="shared" si="80"/>
        <v/>
      </c>
    </row>
    <row r="1002" spans="4:20" ht="14">
      <c r="D1002" s="32"/>
      <c r="E1002" s="32"/>
      <c r="F1002" s="32"/>
      <c r="H1002" s="32"/>
      <c r="I1002" s="32"/>
      <c r="J1002" s="32"/>
      <c r="O1002" s="20" t="str">
        <f t="array" ref="O1002">IF(ISBLANK(B1002),"",INDEX(adapt!E$2:E$1000,MATCH(A1002,IF(adapt!G$2:G$1000=#REF!,adapt!A$2:A$1000),0)))</f>
        <v/>
      </c>
      <c r="P1002" s="20" t="str">
        <f t="array" ref="P1002">IF(ISBLANK(B1002),"",INDEX(adapt!F$2:F$1000,MATCH(A1002,IF(adapt!G$2:G$1000=#REF!,adapt!A$2:A$1000),0)))</f>
        <v/>
      </c>
      <c r="Q1002" s="29" t="str">
        <f t="array" ref="Q1002">IF(ISBLANK(B1002),"",INDEX(adapt!J$2:J$1000,MATCH(B1002,IF(adapt!G$2:G$1000=#REF!,adapt!B$2:B$1000),0)))</f>
        <v/>
      </c>
      <c r="R1002" s="30" t="str">
        <f t="array" ref="R1002">IF(A1002="","",IF(ISNA(Q1002),"no",IF(Q1002=0,"no",IF(Q1002="","no", "yes"))))</f>
        <v/>
      </c>
      <c r="S1002" s="29" t="str">
        <f t="shared" ref="S1002:S1009" si="83">IF(ISBLANK(B1002),"",IF(R1002="no",B1002,O1002))</f>
        <v/>
      </c>
      <c r="T1002" s="29" t="str">
        <f t="shared" ref="T1002:T1009" si="84">IF(ISBLANK(B1002),"",IF(R1002="no",C1002,P1002))</f>
        <v/>
      </c>
    </row>
    <row r="1003" spans="4:20" ht="14">
      <c r="D1003" s="32"/>
      <c r="E1003" s="32"/>
      <c r="F1003" s="32"/>
      <c r="H1003" s="32"/>
      <c r="I1003" s="32"/>
      <c r="J1003" s="32"/>
      <c r="O1003" s="20" t="str">
        <f t="array" ref="O1003">IF(ISBLANK(B1003),"",INDEX(adapt!E$2:E$1000,MATCH(A1003,IF(adapt!G$2:G$1000=#REF!,adapt!A$2:A$1000),0)))</f>
        <v/>
      </c>
      <c r="P1003" s="20" t="str">
        <f t="array" ref="P1003">IF(ISBLANK(B1003),"",INDEX(adapt!F$2:F$1000,MATCH(A1003,IF(adapt!G$2:G$1000=#REF!,adapt!A$2:A$1000),0)))</f>
        <v/>
      </c>
      <c r="Q1003" s="29" t="str">
        <f t="array" ref="Q1003">IF(ISBLANK(B1003),"",INDEX(adapt!J$2:J$1000,MATCH(B1003,IF(adapt!G$2:G$1000=#REF!,adapt!B$2:B$1000),0)))</f>
        <v/>
      </c>
      <c r="R1003" s="30" t="str">
        <f t="array" ref="R1003">IF(A1003="","",IF(ISNA(Q1003),"no",IF(Q1003=0,"no",IF(Q1003="","no", "yes"))))</f>
        <v/>
      </c>
      <c r="S1003" s="29" t="str">
        <f t="shared" si="83"/>
        <v/>
      </c>
      <c r="T1003" s="29" t="str">
        <f t="shared" si="84"/>
        <v/>
      </c>
    </row>
    <row r="1004" spans="4:20" ht="14">
      <c r="D1004" s="32"/>
      <c r="E1004" s="32"/>
      <c r="F1004" s="32"/>
      <c r="H1004" s="32"/>
      <c r="I1004" s="32"/>
      <c r="J1004" s="32"/>
      <c r="O1004" s="20" t="str">
        <f t="array" ref="O1004">IF(ISBLANK(B1004),"",INDEX(adapt!E$2:E$1000,MATCH(A1004,IF(adapt!G$2:G$1000=#REF!,adapt!A$2:A$1000),0)))</f>
        <v/>
      </c>
      <c r="P1004" s="20" t="str">
        <f t="array" ref="P1004">IF(ISBLANK(B1004),"",INDEX(adapt!F$2:F$1000,MATCH(A1004,IF(adapt!G$2:G$1000=#REF!,adapt!A$2:A$1000),0)))</f>
        <v/>
      </c>
      <c r="Q1004" s="29" t="str">
        <f t="array" ref="Q1004">IF(ISBLANK(B1004),"",INDEX(adapt!J$2:J$1000,MATCH(B1004,IF(adapt!G$2:G$1000=#REF!,adapt!B$2:B$1000),0)))</f>
        <v/>
      </c>
      <c r="R1004" s="30" t="str">
        <f t="array" ref="R1004">IF(A1004="","",IF(ISNA(Q1004),"no",IF(Q1004=0,"no",IF(Q1004="","no", "yes"))))</f>
        <v/>
      </c>
      <c r="S1004" s="29" t="str">
        <f t="shared" si="83"/>
        <v/>
      </c>
      <c r="T1004" s="29" t="str">
        <f t="shared" si="84"/>
        <v/>
      </c>
    </row>
    <row r="1005" spans="4:20" ht="14">
      <c r="D1005" s="32"/>
      <c r="E1005" s="32"/>
      <c r="F1005" s="32"/>
      <c r="H1005" s="32"/>
      <c r="I1005" s="32"/>
      <c r="J1005" s="32"/>
      <c r="O1005" s="20" t="str">
        <f t="array" ref="O1005">IF(ISBLANK(B1005),"",INDEX(adapt!E$2:E$1000,MATCH(A1005,IF(adapt!G$2:G$1000=#REF!,adapt!A$2:A$1000),0)))</f>
        <v/>
      </c>
      <c r="P1005" s="20" t="str">
        <f t="array" ref="P1005">IF(ISBLANK(B1005),"",INDEX(adapt!F$2:F$1000,MATCH(A1005,IF(adapt!G$2:G$1000=#REF!,adapt!A$2:A$1000),0)))</f>
        <v/>
      </c>
      <c r="Q1005" s="29" t="str">
        <f t="array" ref="Q1005">IF(ISBLANK(B1005),"",INDEX(adapt!J$2:J$1000,MATCH(B1005,IF(adapt!G$2:G$1000=#REF!,adapt!B$2:B$1000),0)))</f>
        <v/>
      </c>
      <c r="R1005" s="30" t="str">
        <f t="array" ref="R1005">IF(A1005="","",IF(ISNA(Q1005),"no",IF(Q1005=0,"no",IF(Q1005="","no", "yes"))))</f>
        <v/>
      </c>
      <c r="S1005" s="29" t="str">
        <f t="shared" si="83"/>
        <v/>
      </c>
      <c r="T1005" s="29" t="str">
        <f t="shared" si="84"/>
        <v/>
      </c>
    </row>
    <row r="1006" spans="4:20" ht="14">
      <c r="D1006" s="32"/>
      <c r="E1006" s="32"/>
      <c r="F1006" s="32"/>
      <c r="H1006" s="32"/>
      <c r="I1006" s="32"/>
      <c r="J1006" s="32"/>
      <c r="O1006" s="20" t="str">
        <f t="array" ref="O1006">IF(ISBLANK(B1006),"",INDEX(adapt!E$2:E$1000,MATCH(A1006,IF(adapt!G$2:G$1000=#REF!,adapt!A$2:A$1000),0)))</f>
        <v/>
      </c>
      <c r="P1006" s="20" t="str">
        <f t="array" ref="P1006">IF(ISBLANK(B1006),"",INDEX(adapt!F$2:F$1000,MATCH(A1006,IF(adapt!G$2:G$1000=#REF!,adapt!A$2:A$1000),0)))</f>
        <v/>
      </c>
      <c r="Q1006" s="29" t="str">
        <f t="array" ref="Q1006">IF(ISBLANK(B1006),"",INDEX(adapt!J$2:J$1000,MATCH(B1006,IF(adapt!G$2:G$1000=#REF!,adapt!B$2:B$1000),0)))</f>
        <v/>
      </c>
      <c r="R1006" s="30" t="str">
        <f t="array" ref="R1006">IF(A1006="","",IF(ISNA(Q1006),"no",IF(Q1006=0,"no",IF(Q1006="","no", "yes"))))</f>
        <v/>
      </c>
      <c r="S1006" s="29" t="str">
        <f t="shared" si="83"/>
        <v/>
      </c>
      <c r="T1006" s="29" t="str">
        <f t="shared" si="84"/>
        <v/>
      </c>
    </row>
    <row r="1007" spans="4:20" ht="14">
      <c r="D1007" s="32"/>
      <c r="E1007" s="32"/>
      <c r="F1007" s="32"/>
      <c r="H1007" s="32"/>
      <c r="I1007" s="32"/>
      <c r="J1007" s="32"/>
      <c r="O1007" s="20" t="str">
        <f t="array" ref="O1007">IF(ISBLANK(B1007),"",INDEX(adapt!E$2:E$1000,MATCH(A1007,IF(adapt!G$2:G$1000=#REF!,adapt!A$2:A$1000),0)))</f>
        <v/>
      </c>
      <c r="P1007" s="20" t="str">
        <f t="array" ref="P1007">IF(ISBLANK(B1007),"",INDEX(adapt!F$2:F$1000,MATCH(A1007,IF(adapt!G$2:G$1000=#REF!,adapt!A$2:A$1000),0)))</f>
        <v/>
      </c>
      <c r="Q1007" s="29" t="str">
        <f t="array" ref="Q1007">IF(ISBLANK(B1007),"",INDEX(adapt!J$2:J$1000,MATCH(B1007,IF(adapt!G$2:G$1000=#REF!,adapt!B$2:B$1000),0)))</f>
        <v/>
      </c>
      <c r="R1007" s="30" t="str">
        <f t="array" ref="R1007">IF(A1007="","",IF(ISNA(Q1007),"no",IF(Q1007=0,"no",IF(Q1007="","no", "yes"))))</f>
        <v/>
      </c>
      <c r="S1007" s="29" t="str">
        <f t="shared" si="83"/>
        <v/>
      </c>
      <c r="T1007" s="29" t="str">
        <f t="shared" si="84"/>
        <v/>
      </c>
    </row>
    <row r="1008" spans="4:20" ht="14">
      <c r="D1008" s="32"/>
      <c r="E1008" s="32"/>
      <c r="F1008" s="32"/>
      <c r="H1008" s="32"/>
      <c r="I1008" s="32"/>
      <c r="J1008" s="32"/>
      <c r="O1008" s="20" t="str">
        <f t="array" ref="O1008">IF(ISBLANK(B1008),"",INDEX(adapt!E$2:E$1000,MATCH(A1008,IF(adapt!G$2:G$1000=#REF!,adapt!A$2:A$1000),0)))</f>
        <v/>
      </c>
      <c r="P1008" s="20" t="str">
        <f t="array" ref="P1008">IF(ISBLANK(B1008),"",INDEX(adapt!F$2:F$1000,MATCH(A1008,IF(adapt!G$2:G$1000=#REF!,adapt!A$2:A$1000),0)))</f>
        <v/>
      </c>
      <c r="Q1008" s="29" t="str">
        <f t="array" ref="Q1008">IF(ISBLANK(B1008),"",INDEX(adapt!J$2:J$1000,MATCH(B1008,IF(adapt!G$2:G$1000=#REF!,adapt!B$2:B$1000),0)))</f>
        <v/>
      </c>
      <c r="R1008" s="30" t="str">
        <f t="array" ref="R1008">IF(A1008="","",IF(ISNA(Q1008),"no",IF(Q1008=0,"no",IF(Q1008="","no", "yes"))))</f>
        <v/>
      </c>
      <c r="S1008" s="29" t="str">
        <f t="shared" si="83"/>
        <v/>
      </c>
      <c r="T1008" s="29" t="str">
        <f t="shared" si="84"/>
        <v/>
      </c>
    </row>
    <row r="1009" spans="4:20" ht="14">
      <c r="D1009" s="32"/>
      <c r="E1009" s="32"/>
      <c r="F1009" s="32"/>
      <c r="H1009" s="32"/>
      <c r="I1009" s="32"/>
      <c r="J1009" s="32"/>
      <c r="O1009" s="20" t="str">
        <f t="array" ref="O1009">IF(ISBLANK(B1009),"",INDEX(adapt!E$2:E$1000,MATCH(A1009,IF(adapt!G$2:G$1000=#REF!,adapt!A$2:A$1000),0)))</f>
        <v/>
      </c>
      <c r="P1009" s="20" t="str">
        <f t="array" ref="P1009">IF(ISBLANK(B1009),"",INDEX(adapt!F$2:F$1000,MATCH(A1009,IF(adapt!G$2:G$1000=#REF!,adapt!A$2:A$1000),0)))</f>
        <v/>
      </c>
      <c r="Q1009" s="29" t="str">
        <f t="array" ref="Q1009">IF(ISBLANK(B1009),"",INDEX(adapt!J$2:J$1000,MATCH(B1009,IF(adapt!G$2:G$1000=#REF!,adapt!B$2:B$1000),0)))</f>
        <v/>
      </c>
      <c r="R1009" s="30" t="str">
        <f t="array" ref="R1009">IF(A1009="","",IF(ISNA(Q1009),"no",IF(Q1009=0,"no",IF(Q1009="","no", "yes"))))</f>
        <v/>
      </c>
      <c r="S1009" s="29" t="str">
        <f t="shared" si="83"/>
        <v/>
      </c>
      <c r="T1009" s="29" t="str">
        <f t="shared" si="84"/>
        <v/>
      </c>
    </row>
    <row r="1010" spans="4:20" ht="14">
      <c r="D1010" s="32"/>
      <c r="E1010" s="32"/>
      <c r="F1010" s="32"/>
      <c r="H1010" s="32"/>
      <c r="I1010" s="32"/>
      <c r="J1010" s="32"/>
      <c r="O1010" s="20" t="str">
        <f t="array" ref="O1010">IF(ISBLANK(B1010),"",INDEX(adapt!E$2:E$1000,MATCH(A1010,IF(adapt!G$2:G$1000=#REF!,adapt!A$2:A$1000),0)))</f>
        <v/>
      </c>
      <c r="P1010" s="20" t="str">
        <f t="array" ref="P1010">IF(ISBLANK(B1010),"",INDEX(adapt!F$2:F$1000,MATCH(A1010,IF(adapt!G$2:G$1000=#REF!,adapt!A$2:A$1000),0)))</f>
        <v/>
      </c>
      <c r="Q1010" s="29" t="str">
        <f t="array" ref="Q1010">IF(ISBLANK(B1010),"",INDEX(adapt!J$2:J$1000,MATCH(B1010,IF(adapt!G$2:G$1000=#REF!,adapt!B$2:B$1000),0)))</f>
        <v/>
      </c>
      <c r="R1010" s="30" t="str">
        <f t="array" ref="R1010">IF(A1010="","",IF(ISNA(Q1010),"no",IF(Q1010=0,"no",IF(Q1010="","no", "yes"))))</f>
        <v/>
      </c>
    </row>
  </sheetData>
  <autoFilter ref="A1:Y604" xr:uid="{00000000-0009-0000-0000-000001000000}"/>
  <sortState xmlns:xlrd2="http://schemas.microsoft.com/office/spreadsheetml/2017/richdata2" ref="A2:V644">
    <sortCondition ref="D2:D644"/>
    <sortCondition ref="A2:A644"/>
  </sortState>
  <phoneticPr fontId="10" type="noConversion"/>
  <conditionalFormatting sqref="S1002:T1009 Q1002:R1010 Q2:T1001">
    <cfRule type="expression" dxfId="1029" priority="362">
      <formula>$T2="problem"</formula>
    </cfRule>
  </conditionalFormatting>
  <conditionalFormatting sqref="C240:C241 C293:C317 C323 C275:C283 B318 B290 C1011:N1458 M386:M420 C288 K458:N494 C8:C90 C142:C225 C258:C273 C243:C248 C2:U2 D422:F428 D243:F283 D286:F384 D142:F157 D159:F241 H6:J140 H422:H428 J422:J428 H243:J283 H286:J385 H142:J157 H159:J241 H458:J482 I483:J483 H484:J494 H4 C325:C385 D388:F420 H388:J420 N386:N419 K386:L419 G386:G420 C388:C428 K420:N428 K429:L435 K442:L457 G422:G511 C444:C450 N429:N457 D430:F494 H446:H457 H439:J439 H430:H438 J430:J438 H445:J445 H440:H444 J440:J444 J446:J457 K238:N385 A5:A386 G3:G384 K3:N231 A388:A511 C458:C505 C92:C140 D497:F511 H497:N1010 C507 O3:U1458 A527:A1458 C527:G1010">
    <cfRule type="expression" dxfId="1028" priority="361">
      <formula>$U2="problem"</formula>
    </cfRule>
  </conditionalFormatting>
  <conditionalFormatting sqref="C143">
    <cfRule type="expression" dxfId="1027" priority="302">
      <formula>$U143="problem"</formula>
    </cfRule>
  </conditionalFormatting>
  <conditionalFormatting sqref="B226:B230 B257:B272 B291:B316 B322 B324:B384 B388:B419 B422:B428 B239:B240 B243:B248 B274:B282 B286:B288 B13:B139 B142:B156 B159:B224 B458:B493 B497:B511 B443:B444 B446:B451 B527:B1457">
    <cfRule type="expression" dxfId="1026" priority="300">
      <formula>$U14="problem"</formula>
    </cfRule>
  </conditionalFormatting>
  <conditionalFormatting sqref="C227:C231">
    <cfRule type="expression" dxfId="1025" priority="298">
      <formula>$U227="problem"</formula>
    </cfRule>
  </conditionalFormatting>
  <conditionalFormatting sqref="B252:B256 C321">
    <cfRule type="expression" dxfId="1024" priority="382">
      <formula>$U250="problem"</formula>
    </cfRule>
  </conditionalFormatting>
  <conditionalFormatting sqref="C248:C250">
    <cfRule type="expression" dxfId="1023" priority="296">
      <formula>$U248="problem"</formula>
    </cfRule>
  </conditionalFormatting>
  <conditionalFormatting sqref="C253:C258">
    <cfRule type="expression" dxfId="1022" priority="297">
      <formula>$U250="problem"</formula>
    </cfRule>
  </conditionalFormatting>
  <conditionalFormatting sqref="C319 B320 B8:B12">
    <cfRule type="expression" dxfId="1021" priority="384">
      <formula>$U7="problem"</formula>
    </cfRule>
  </conditionalFormatting>
  <conditionalFormatting sqref="K236:N237">
    <cfRule type="expression" dxfId="1020" priority="294">
      <formula>$U236="problem"</formula>
    </cfRule>
  </conditionalFormatting>
  <conditionalFormatting sqref="B235:B236">
    <cfRule type="expression" dxfId="1019" priority="293">
      <formula>$U236="problem"</formula>
    </cfRule>
  </conditionalFormatting>
  <conditionalFormatting sqref="C236">
    <cfRule type="expression" dxfId="1018" priority="292">
      <formula>$U236="problem"</formula>
    </cfRule>
  </conditionalFormatting>
  <conditionalFormatting sqref="K234:N235">
    <cfRule type="expression" dxfId="1017" priority="290">
      <formula>$U234="problem"</formula>
    </cfRule>
  </conditionalFormatting>
  <conditionalFormatting sqref="B233:B234">
    <cfRule type="expression" dxfId="1016" priority="289">
      <formula>$U234="problem"</formula>
    </cfRule>
  </conditionalFormatting>
  <conditionalFormatting sqref="C234">
    <cfRule type="expression" dxfId="1015" priority="281">
      <formula>$U234="problem"</formula>
    </cfRule>
  </conditionalFormatting>
  <conditionalFormatting sqref="K232:N233">
    <cfRule type="expression" dxfId="1014" priority="286">
      <formula>$U232="problem"</formula>
    </cfRule>
  </conditionalFormatting>
  <conditionalFormatting sqref="B231:B232">
    <cfRule type="expression" dxfId="1013" priority="285">
      <formula>$U232="problem"</formula>
    </cfRule>
  </conditionalFormatting>
  <conditionalFormatting sqref="C239">
    <cfRule type="expression" dxfId="1012" priority="275">
      <formula>$U239="problem"</formula>
    </cfRule>
  </conditionalFormatting>
  <conditionalFormatting sqref="C232">
    <cfRule type="expression" dxfId="1011" priority="283">
      <formula>$U232="problem"</formula>
    </cfRule>
  </conditionalFormatting>
  <conditionalFormatting sqref="C233">
    <cfRule type="expression" dxfId="1010" priority="282">
      <formula>$U233="problem"</formula>
    </cfRule>
  </conditionalFormatting>
  <conditionalFormatting sqref="C235">
    <cfRule type="expression" dxfId="1009" priority="280">
      <formula>$U235="problem"</formula>
    </cfRule>
  </conditionalFormatting>
  <conditionalFormatting sqref="B237">
    <cfRule type="expression" dxfId="1008" priority="279">
      <formula>$U238="problem"</formula>
    </cfRule>
  </conditionalFormatting>
  <conditionalFormatting sqref="B238">
    <cfRule type="expression" dxfId="1007" priority="278">
      <formula>$U239="problem"</formula>
    </cfRule>
  </conditionalFormatting>
  <conditionalFormatting sqref="C292">
    <cfRule type="expression" dxfId="1006" priority="272">
      <formula>$U292="problem"</formula>
    </cfRule>
  </conditionalFormatting>
  <conditionalFormatting sqref="C291">
    <cfRule type="expression" dxfId="1005" priority="271">
      <formula>$U290="problem"</formula>
    </cfRule>
  </conditionalFormatting>
  <conditionalFormatting sqref="C237">
    <cfRule type="expression" dxfId="1004" priority="269">
      <formula>$U237="problem"</formula>
    </cfRule>
  </conditionalFormatting>
  <conditionalFormatting sqref="C238">
    <cfRule type="expression" dxfId="1003" priority="268">
      <formula>$U238="problem"</formula>
    </cfRule>
  </conditionalFormatting>
  <conditionalFormatting sqref="C289">
    <cfRule type="expression" dxfId="1002" priority="267">
      <formula>$U289="problem"</formula>
    </cfRule>
  </conditionalFormatting>
  <conditionalFormatting sqref="C5">
    <cfRule type="expression" dxfId="1001" priority="197">
      <formula>$U5="problem"</formula>
    </cfRule>
  </conditionalFormatting>
  <conditionalFormatting sqref="C9">
    <cfRule type="expression" dxfId="1000" priority="195">
      <formula>$U9="problem"</formula>
    </cfRule>
  </conditionalFormatting>
  <conditionalFormatting sqref="C11">
    <cfRule type="expression" dxfId="999" priority="194">
      <formula>$U11="problem"</formula>
    </cfRule>
  </conditionalFormatting>
  <conditionalFormatting sqref="A2:A4">
    <cfRule type="expression" dxfId="998" priority="153">
      <formula>$U2="problem"</formula>
    </cfRule>
  </conditionalFormatting>
  <conditionalFormatting sqref="B2">
    <cfRule type="expression" dxfId="997" priority="155">
      <formula>$U1="problem"</formula>
    </cfRule>
  </conditionalFormatting>
  <conditionalFormatting sqref="D5:F140">
    <cfRule type="expression" dxfId="996" priority="152">
      <formula>$U5="problem"</formula>
    </cfRule>
  </conditionalFormatting>
  <conditionalFormatting sqref="H5">
    <cfRule type="expression" dxfId="995" priority="151">
      <formula>$U5="problem"</formula>
    </cfRule>
  </conditionalFormatting>
  <conditionalFormatting sqref="C3:C4">
    <cfRule type="expression" dxfId="994" priority="149">
      <formula>$U3="problem"</formula>
    </cfRule>
  </conditionalFormatting>
  <conditionalFormatting sqref="B3:B4">
    <cfRule type="expression" dxfId="993" priority="150">
      <formula>#REF!="problem"</formula>
    </cfRule>
  </conditionalFormatting>
  <conditionalFormatting sqref="D3:F4">
    <cfRule type="expression" dxfId="992" priority="148">
      <formula>$U3="problem"</formula>
    </cfRule>
  </conditionalFormatting>
  <conditionalFormatting sqref="H3:J3">
    <cfRule type="expression" dxfId="991" priority="147">
      <formula>$U3="problem"</formula>
    </cfRule>
  </conditionalFormatting>
  <conditionalFormatting sqref="B5">
    <cfRule type="expression" dxfId="990" priority="535">
      <formula>#REF!="problem"</formula>
    </cfRule>
  </conditionalFormatting>
  <conditionalFormatting sqref="I4:J5">
    <cfRule type="expression" dxfId="989" priority="146">
      <formula>$U4="problem"</formula>
    </cfRule>
  </conditionalFormatting>
  <conditionalFormatting sqref="G385">
    <cfRule type="expression" dxfId="988" priority="145">
      <formula>$U385="problem"</formula>
    </cfRule>
  </conditionalFormatting>
  <conditionalFormatting sqref="B385">
    <cfRule type="expression" dxfId="987" priority="144">
      <formula>$U386="problem"</formula>
    </cfRule>
  </conditionalFormatting>
  <conditionalFormatting sqref="D385:F385">
    <cfRule type="expression" dxfId="986" priority="143">
      <formula>$U385="problem"</formula>
    </cfRule>
  </conditionalFormatting>
  <conditionalFormatting sqref="C386">
    <cfRule type="expression" dxfId="985" priority="142">
      <formula>$U386="problem"</formula>
    </cfRule>
  </conditionalFormatting>
  <conditionalFormatting sqref="D386:F386">
    <cfRule type="expression" dxfId="984" priority="140">
      <formula>$U386="problem"</formula>
    </cfRule>
  </conditionalFormatting>
  <conditionalFormatting sqref="H386:J386">
    <cfRule type="expression" dxfId="983" priority="139">
      <formula>$U386="problem"</formula>
    </cfRule>
  </conditionalFormatting>
  <conditionalFormatting sqref="B386 B420 B241 B140 B157">
    <cfRule type="expression" dxfId="982" priority="536">
      <formula>$U142="problem"</formula>
    </cfRule>
  </conditionalFormatting>
  <conditionalFormatting sqref="A387">
    <cfRule type="expression" dxfId="981" priority="136">
      <formula>$U387="problem"</formula>
    </cfRule>
  </conditionalFormatting>
  <conditionalFormatting sqref="C387">
    <cfRule type="expression" dxfId="980" priority="135">
      <formula>$U387="problem"</formula>
    </cfRule>
  </conditionalFormatting>
  <conditionalFormatting sqref="D387:F387">
    <cfRule type="expression" dxfId="979" priority="134">
      <formula>$U387="problem"</formula>
    </cfRule>
  </conditionalFormatting>
  <conditionalFormatting sqref="H387:J387">
    <cfRule type="expression" dxfId="978" priority="133">
      <formula>$U387="problem"</formula>
    </cfRule>
  </conditionalFormatting>
  <conditionalFormatting sqref="B387">
    <cfRule type="expression" dxfId="977" priority="138">
      <formula>$U389="problem"</formula>
    </cfRule>
  </conditionalFormatting>
  <conditionalFormatting sqref="I422:I428">
    <cfRule type="expression" dxfId="976" priority="132">
      <formula>$U422="problem"</formula>
    </cfRule>
  </conditionalFormatting>
  <conditionalFormatting sqref="G421">
    <cfRule type="expression" dxfId="975" priority="129">
      <formula>$U421="problem"</formula>
    </cfRule>
  </conditionalFormatting>
  <conditionalFormatting sqref="D421:F421">
    <cfRule type="expression" dxfId="974" priority="128">
      <formula>$U421="problem"</formula>
    </cfRule>
  </conditionalFormatting>
  <conditionalFormatting sqref="H421:J421">
    <cfRule type="expression" dxfId="973" priority="127">
      <formula>$U421="problem"</formula>
    </cfRule>
  </conditionalFormatting>
  <conditionalFormatting sqref="B421">
    <cfRule type="expression" dxfId="972" priority="131">
      <formula>$U423="problem"</formula>
    </cfRule>
  </conditionalFormatting>
  <conditionalFormatting sqref="C242">
    <cfRule type="expression" dxfId="971" priority="124">
      <formula>$U242="problem"</formula>
    </cfRule>
  </conditionalFormatting>
  <conditionalFormatting sqref="D242:F242">
    <cfRule type="expression" dxfId="970" priority="123">
      <formula>$U242="problem"</formula>
    </cfRule>
  </conditionalFormatting>
  <conditionalFormatting sqref="H242:J242">
    <cfRule type="expression" dxfId="969" priority="122">
      <formula>$U242="problem"</formula>
    </cfRule>
  </conditionalFormatting>
  <conditionalFormatting sqref="B242">
    <cfRule type="expression" dxfId="968" priority="126">
      <formula>$U244="problem"</formula>
    </cfRule>
  </conditionalFormatting>
  <conditionalFormatting sqref="C429">
    <cfRule type="expression" dxfId="967" priority="119">
      <formula>$U429="problem"</formula>
    </cfRule>
  </conditionalFormatting>
  <conditionalFormatting sqref="B430:B434">
    <cfRule type="expression" dxfId="966" priority="118">
      <formula>$U431="problem"</formula>
    </cfRule>
  </conditionalFormatting>
  <conditionalFormatting sqref="C431:C435">
    <cfRule type="expression" dxfId="965" priority="117">
      <formula>$U431="problem"</formula>
    </cfRule>
  </conditionalFormatting>
  <conditionalFormatting sqref="B455:B457">
    <cfRule type="expression" dxfId="964" priority="120">
      <formula>$U453="problem"</formula>
    </cfRule>
  </conditionalFormatting>
  <conditionalFormatting sqref="C451:C452">
    <cfRule type="expression" dxfId="963" priority="115">
      <formula>$U451="problem"</formula>
    </cfRule>
  </conditionalFormatting>
  <conditionalFormatting sqref="C456:C457">
    <cfRule type="expression" dxfId="962" priority="116">
      <formula>$U453="problem"</formula>
    </cfRule>
  </conditionalFormatting>
  <conditionalFormatting sqref="K440:L441">
    <cfRule type="expression" dxfId="961" priority="114">
      <formula>$U440="problem"</formula>
    </cfRule>
  </conditionalFormatting>
  <conditionalFormatting sqref="B439:B440">
    <cfRule type="expression" dxfId="960" priority="113">
      <formula>$U440="problem"</formula>
    </cfRule>
  </conditionalFormatting>
  <conditionalFormatting sqref="C440">
    <cfRule type="expression" dxfId="959" priority="112">
      <formula>$U440="problem"</formula>
    </cfRule>
  </conditionalFormatting>
  <conditionalFormatting sqref="K438:L439">
    <cfRule type="expression" dxfId="958" priority="111">
      <formula>$U438="problem"</formula>
    </cfRule>
  </conditionalFormatting>
  <conditionalFormatting sqref="B437:B438">
    <cfRule type="expression" dxfId="957" priority="110">
      <formula>$U438="problem"</formula>
    </cfRule>
  </conditionalFormatting>
  <conditionalFormatting sqref="C438">
    <cfRule type="expression" dxfId="956" priority="105">
      <formula>$U438="problem"</formula>
    </cfRule>
  </conditionalFormatting>
  <conditionalFormatting sqref="K436:L437">
    <cfRule type="expression" dxfId="955" priority="109">
      <formula>$U436="problem"</formula>
    </cfRule>
  </conditionalFormatting>
  <conditionalFormatting sqref="B435:B436">
    <cfRule type="expression" dxfId="954" priority="108">
      <formula>$U436="problem"</formula>
    </cfRule>
  </conditionalFormatting>
  <conditionalFormatting sqref="C443">
    <cfRule type="expression" dxfId="953" priority="101">
      <formula>$U443="problem"</formula>
    </cfRule>
  </conditionalFormatting>
  <conditionalFormatting sqref="C436">
    <cfRule type="expression" dxfId="952" priority="107">
      <formula>$U436="problem"</formula>
    </cfRule>
  </conditionalFormatting>
  <conditionalFormatting sqref="C437">
    <cfRule type="expression" dxfId="951" priority="106">
      <formula>$U437="problem"</formula>
    </cfRule>
  </conditionalFormatting>
  <conditionalFormatting sqref="C439">
    <cfRule type="expression" dxfId="950" priority="104">
      <formula>$U439="problem"</formula>
    </cfRule>
  </conditionalFormatting>
  <conditionalFormatting sqref="B441">
    <cfRule type="expression" dxfId="949" priority="103">
      <formula>$U442="problem"</formula>
    </cfRule>
  </conditionalFormatting>
  <conditionalFormatting sqref="B442">
    <cfRule type="expression" dxfId="948" priority="102">
      <formula>$U443="problem"</formula>
    </cfRule>
  </conditionalFormatting>
  <conditionalFormatting sqref="C441">
    <cfRule type="expression" dxfId="947" priority="100">
      <formula>$U441="problem"</formula>
    </cfRule>
  </conditionalFormatting>
  <conditionalFormatting sqref="C442">
    <cfRule type="expression" dxfId="946" priority="99">
      <formula>$U442="problem"</formula>
    </cfRule>
  </conditionalFormatting>
  <conditionalFormatting sqref="D429:F429">
    <cfRule type="expression" dxfId="945" priority="98">
      <formula>$U429="problem"</formula>
    </cfRule>
  </conditionalFormatting>
  <conditionalFormatting sqref="H429:J429">
    <cfRule type="expression" dxfId="944" priority="97">
      <formula>$U429="problem"</formula>
    </cfRule>
  </conditionalFormatting>
  <conditionalFormatting sqref="I430:I438">
    <cfRule type="expression" dxfId="943" priority="92">
      <formula>$U430="problem"</formula>
    </cfRule>
  </conditionalFormatting>
  <conditionalFormatting sqref="I440:I444">
    <cfRule type="expression" dxfId="942" priority="91">
      <formula>$U440="problem"</formula>
    </cfRule>
  </conditionalFormatting>
  <conditionalFormatting sqref="I446:I457">
    <cfRule type="expression" dxfId="941" priority="90">
      <formula>$U446="problem"</formula>
    </cfRule>
  </conditionalFormatting>
  <conditionalFormatting sqref="C284">
    <cfRule type="expression" dxfId="940" priority="86">
      <formula>$U284="problem"</formula>
    </cfRule>
  </conditionalFormatting>
  <conditionalFormatting sqref="D284:F284">
    <cfRule type="expression" dxfId="939" priority="85">
      <formula>$U284="problem"</formula>
    </cfRule>
  </conditionalFormatting>
  <conditionalFormatting sqref="H284:J284">
    <cfRule type="expression" dxfId="938" priority="84">
      <formula>$U284="problem"</formula>
    </cfRule>
  </conditionalFormatting>
  <conditionalFormatting sqref="B283:B284 B494">
    <cfRule type="expression" dxfId="937" priority="88">
      <formula>$U286="problem"</formula>
    </cfRule>
  </conditionalFormatting>
  <conditionalFormatting sqref="C285">
    <cfRule type="expression" dxfId="936" priority="81">
      <formula>$U285="problem"</formula>
    </cfRule>
  </conditionalFormatting>
  <conditionalFormatting sqref="D285:F285">
    <cfRule type="expression" dxfId="935" priority="80">
      <formula>$U285="problem"</formula>
    </cfRule>
  </conditionalFormatting>
  <conditionalFormatting sqref="H285:J285">
    <cfRule type="expression" dxfId="934" priority="79">
      <formula>$U285="problem"</formula>
    </cfRule>
  </conditionalFormatting>
  <conditionalFormatting sqref="B285">
    <cfRule type="expression" dxfId="933" priority="83">
      <formula>$U288="problem"</formula>
    </cfRule>
  </conditionalFormatting>
  <conditionalFormatting sqref="C141">
    <cfRule type="expression" dxfId="932" priority="76">
      <formula>$U141="problem"</formula>
    </cfRule>
  </conditionalFormatting>
  <conditionalFormatting sqref="D141:F141">
    <cfRule type="expression" dxfId="931" priority="75">
      <formula>$U141="problem"</formula>
    </cfRule>
  </conditionalFormatting>
  <conditionalFormatting sqref="H141:J141">
    <cfRule type="expression" dxfId="930" priority="74">
      <formula>$U141="problem"</formula>
    </cfRule>
  </conditionalFormatting>
  <conditionalFormatting sqref="B141">
    <cfRule type="expression" dxfId="929" priority="78">
      <formula>$U143="problem"</formula>
    </cfRule>
  </conditionalFormatting>
  <conditionalFormatting sqref="C158">
    <cfRule type="expression" dxfId="928" priority="71">
      <formula>$U158="problem"</formula>
    </cfRule>
  </conditionalFormatting>
  <conditionalFormatting sqref="D158:F158">
    <cfRule type="expression" dxfId="927" priority="70">
      <formula>$U158="problem"</formula>
    </cfRule>
  </conditionalFormatting>
  <conditionalFormatting sqref="H158:J158">
    <cfRule type="expression" dxfId="926" priority="69">
      <formula>$U158="problem"</formula>
    </cfRule>
  </conditionalFormatting>
  <conditionalFormatting sqref="B158">
    <cfRule type="expression" dxfId="925" priority="73">
      <formula>$U160="problem"</formula>
    </cfRule>
  </conditionalFormatting>
  <conditionalFormatting sqref="M429:M457">
    <cfRule type="expression" dxfId="924" priority="68">
      <formula>$U429="problem"</formula>
    </cfRule>
  </conditionalFormatting>
  <conditionalFormatting sqref="K495:N495">
    <cfRule type="expression" dxfId="923" priority="66">
      <formula>$U495="problem"</formula>
    </cfRule>
  </conditionalFormatting>
  <conditionalFormatting sqref="B495">
    <cfRule type="expression" dxfId="922" priority="65">
      <formula>$U497="problem"</formula>
    </cfRule>
  </conditionalFormatting>
  <conditionalFormatting sqref="D495:F495">
    <cfRule type="expression" dxfId="921" priority="64">
      <formula>$U495="problem"</formula>
    </cfRule>
  </conditionalFormatting>
  <conditionalFormatting sqref="H495:J495">
    <cfRule type="expression" dxfId="920" priority="63">
      <formula>$U495="problem"</formula>
    </cfRule>
  </conditionalFormatting>
  <conditionalFormatting sqref="K496:N496">
    <cfRule type="expression" dxfId="919" priority="61">
      <formula>$U496="problem"</formula>
    </cfRule>
  </conditionalFormatting>
  <conditionalFormatting sqref="B496">
    <cfRule type="expression" dxfId="918" priority="60">
      <formula>$U498="problem"</formula>
    </cfRule>
  </conditionalFormatting>
  <conditionalFormatting sqref="D496:F496">
    <cfRule type="expression" dxfId="917" priority="59">
      <formula>$U496="problem"</formula>
    </cfRule>
  </conditionalFormatting>
  <conditionalFormatting sqref="H496:J496">
    <cfRule type="expression" dxfId="916" priority="58">
      <formula>$U496="problem"</formula>
    </cfRule>
  </conditionalFormatting>
  <conditionalFormatting sqref="C142">
    <cfRule type="expression" dxfId="915" priority="52">
      <formula>$U142="problem"</formula>
    </cfRule>
  </conditionalFormatting>
  <conditionalFormatting sqref="C159">
    <cfRule type="expression" dxfId="914" priority="51">
      <formula>$U159="problem"</formula>
    </cfRule>
  </conditionalFormatting>
  <conditionalFormatting sqref="C10">
    <cfRule type="expression" dxfId="913" priority="55">
      <formula>$U10="problem"</formula>
    </cfRule>
  </conditionalFormatting>
  <conditionalFormatting sqref="C5">
    <cfRule type="expression" dxfId="912" priority="54">
      <formula>$U5="problem"</formula>
    </cfRule>
  </conditionalFormatting>
  <conditionalFormatting sqref="C144">
    <cfRule type="expression" dxfId="911" priority="53">
      <formula>$U144="problem"</formula>
    </cfRule>
  </conditionalFormatting>
  <conditionalFormatting sqref="C159">
    <cfRule type="expression" dxfId="910" priority="50">
      <formula>$U159="problem"</formula>
    </cfRule>
  </conditionalFormatting>
  <conditionalFormatting sqref="C160">
    <cfRule type="expression" dxfId="909" priority="49">
      <formula>$U160="problem"</formula>
    </cfRule>
  </conditionalFormatting>
  <conditionalFormatting sqref="C243">
    <cfRule type="expression" dxfId="908" priority="48">
      <formula>$U243="problem"</formula>
    </cfRule>
  </conditionalFormatting>
  <conditionalFormatting sqref="C286">
    <cfRule type="expression" dxfId="907" priority="47">
      <formula>$U286="problem"</formula>
    </cfRule>
  </conditionalFormatting>
  <conditionalFormatting sqref="C287">
    <cfRule type="expression" dxfId="906" priority="46">
      <formula>$U287="problem"</formula>
    </cfRule>
  </conditionalFormatting>
  <conditionalFormatting sqref="C91">
    <cfRule type="expression" dxfId="905" priority="45">
      <formula>$U92="problem"</formula>
    </cfRule>
  </conditionalFormatting>
  <conditionalFormatting sqref="C506">
    <cfRule type="expression" dxfId="904" priority="44">
      <formula>$U507="problem"</formula>
    </cfRule>
  </conditionalFormatting>
  <conditionalFormatting sqref="C7">
    <cfRule type="expression" dxfId="903" priority="42">
      <formula>$U7="problem"</formula>
    </cfRule>
  </conditionalFormatting>
  <conditionalFormatting sqref="B6:B7">
    <cfRule type="expression" dxfId="902" priority="43">
      <formula>$U5="problem"</formula>
    </cfRule>
  </conditionalFormatting>
  <conditionalFormatting sqref="C6">
    <cfRule type="expression" dxfId="901" priority="41">
      <formula>$U6="problem"</formula>
    </cfRule>
  </conditionalFormatting>
  <conditionalFormatting sqref="C6">
    <cfRule type="expression" dxfId="900" priority="40">
      <formula>$U6="problem"</formula>
    </cfRule>
  </conditionalFormatting>
  <conditionalFormatting sqref="C7">
    <cfRule type="expression" dxfId="899" priority="39">
      <formula>$U7="problem"</formula>
    </cfRule>
  </conditionalFormatting>
  <conditionalFormatting sqref="C509">
    <cfRule type="expression" dxfId="898" priority="37">
      <formula>$U510="problem"</formula>
    </cfRule>
  </conditionalFormatting>
  <conditionalFormatting sqref="C508">
    <cfRule type="expression" dxfId="897" priority="35">
      <formula>$U509="problem"</formula>
    </cfRule>
  </conditionalFormatting>
  <conditionalFormatting sqref="C510">
    <cfRule type="expression" dxfId="896" priority="34">
      <formula>$U511="problem"</formula>
    </cfRule>
  </conditionalFormatting>
  <conditionalFormatting sqref="C511">
    <cfRule type="expression" dxfId="895" priority="32">
      <formula>$U512="problem"</formula>
    </cfRule>
  </conditionalFormatting>
  <conditionalFormatting sqref="D512:G516 A512:A520 C519 E519:G520">
    <cfRule type="expression" dxfId="894" priority="31">
      <formula>$U512="problem"</formula>
    </cfRule>
  </conditionalFormatting>
  <conditionalFormatting sqref="B512:B515 B519">
    <cfRule type="expression" dxfId="893" priority="30">
      <formula>$U513="problem"</formula>
    </cfRule>
  </conditionalFormatting>
  <conditionalFormatting sqref="C512">
    <cfRule type="expression" dxfId="892" priority="29">
      <formula>$U513="problem"</formula>
    </cfRule>
  </conditionalFormatting>
  <conditionalFormatting sqref="C514">
    <cfRule type="expression" dxfId="891" priority="28">
      <formula>$U515="problem"</formula>
    </cfRule>
  </conditionalFormatting>
  <conditionalFormatting sqref="C515">
    <cfRule type="expression" dxfId="890" priority="27">
      <formula>$U516="problem"</formula>
    </cfRule>
  </conditionalFormatting>
  <conditionalFormatting sqref="B516">
    <cfRule type="expression" dxfId="889" priority="26">
      <formula>$U517="problem"</formula>
    </cfRule>
  </conditionalFormatting>
  <conditionalFormatting sqref="D517:G517">
    <cfRule type="expression" dxfId="888" priority="25">
      <formula>$U517="problem"</formula>
    </cfRule>
  </conditionalFormatting>
  <conditionalFormatting sqref="B517">
    <cfRule type="expression" dxfId="887" priority="24">
      <formula>$U518="problem"</formula>
    </cfRule>
  </conditionalFormatting>
  <conditionalFormatting sqref="D518:G518">
    <cfRule type="expression" dxfId="886" priority="23">
      <formula>$U518="problem"</formula>
    </cfRule>
  </conditionalFormatting>
  <conditionalFormatting sqref="B518">
    <cfRule type="expression" dxfId="885" priority="22">
      <formula>$U519="problem"</formula>
    </cfRule>
  </conditionalFormatting>
  <conditionalFormatting sqref="C513">
    <cfRule type="expression" dxfId="884" priority="21">
      <formula>$U514="problem"</formula>
    </cfRule>
  </conditionalFormatting>
  <conditionalFormatting sqref="C520">
    <cfRule type="expression" dxfId="883" priority="19">
      <formula>$U520="problem"</formula>
    </cfRule>
  </conditionalFormatting>
  <conditionalFormatting sqref="B520">
    <cfRule type="expression" dxfId="882" priority="18">
      <formula>$U521="problem"</formula>
    </cfRule>
  </conditionalFormatting>
  <conditionalFormatting sqref="D519">
    <cfRule type="expression" dxfId="881" priority="20">
      <formula>$U519="problem"</formula>
    </cfRule>
  </conditionalFormatting>
  <conditionalFormatting sqref="D520">
    <cfRule type="expression" dxfId="880" priority="17">
      <formula>$U520="problem"</formula>
    </cfRule>
  </conditionalFormatting>
  <conditionalFormatting sqref="C516:C518">
    <cfRule type="expression" dxfId="879" priority="16">
      <formula>$U517="problem"</formula>
    </cfRule>
  </conditionalFormatting>
  <conditionalFormatting sqref="C526:G526 C524 E524:G524 A521:A526">
    <cfRule type="expression" dxfId="878" priority="15">
      <formula>$U521="problem"</formula>
    </cfRule>
  </conditionalFormatting>
  <conditionalFormatting sqref="B524 B526">
    <cfRule type="expression" dxfId="877" priority="14">
      <formula>$U525="problem"</formula>
    </cfRule>
  </conditionalFormatting>
  <conditionalFormatting sqref="D521:G521">
    <cfRule type="expression" dxfId="876" priority="13">
      <formula>$U521="problem"</formula>
    </cfRule>
  </conditionalFormatting>
  <conditionalFormatting sqref="B521">
    <cfRule type="expression" dxfId="875" priority="12">
      <formula>$U522="problem"</formula>
    </cfRule>
  </conditionalFormatting>
  <conditionalFormatting sqref="C521">
    <cfRule type="expression" dxfId="874" priority="11">
      <formula>$U522="problem"</formula>
    </cfRule>
  </conditionalFormatting>
  <conditionalFormatting sqref="D522:G522">
    <cfRule type="expression" dxfId="873" priority="10">
      <formula>$U522="problem"</formula>
    </cfRule>
  </conditionalFormatting>
  <conditionalFormatting sqref="B522">
    <cfRule type="expression" dxfId="872" priority="9">
      <formula>$U523="problem"</formula>
    </cfRule>
  </conditionalFormatting>
  <conditionalFormatting sqref="C522">
    <cfRule type="expression" dxfId="871" priority="8">
      <formula>$U523="problem"</formula>
    </cfRule>
  </conditionalFormatting>
  <conditionalFormatting sqref="D523:G523">
    <cfRule type="expression" dxfId="870" priority="7">
      <formula>$U523="problem"</formula>
    </cfRule>
  </conditionalFormatting>
  <conditionalFormatting sqref="B523">
    <cfRule type="expression" dxfId="869" priority="6">
      <formula>$U524="problem"</formula>
    </cfRule>
  </conditionalFormatting>
  <conditionalFormatting sqref="D524">
    <cfRule type="expression" dxfId="868" priority="5">
      <formula>$U524="problem"</formula>
    </cfRule>
  </conditionalFormatting>
  <conditionalFormatting sqref="C525 E525:G525">
    <cfRule type="expression" dxfId="867" priority="4">
      <formula>$U525="problem"</formula>
    </cfRule>
  </conditionalFormatting>
  <conditionalFormatting sqref="B525">
    <cfRule type="expression" dxfId="866" priority="3">
      <formula>$U526="problem"</formula>
    </cfRule>
  </conditionalFormatting>
  <conditionalFormatting sqref="D525">
    <cfRule type="expression" dxfId="865" priority="2">
      <formula>$U525="problem"</formula>
    </cfRule>
  </conditionalFormatting>
  <conditionalFormatting sqref="C523">
    <cfRule type="expression" dxfId="864" priority="1">
      <formula>$U524="problem"</formula>
    </cfRule>
  </conditionalFormatting>
  <pageMargins left="0.25" right="0.25" top="0.75" bottom="0.75" header="0.3" footer="0.3"/>
  <pageSetup paperSize="9" orientation="portrait" horizontalDpi="4294967292" verticalDpi="4294967292"/>
  <headerFooter>
    <oddFooter>&amp;C&amp;K000000&amp;P</oddFooter>
  </headerFooter>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00000000}">
          <x14:formula1>
            <xm:f>menus!$D:$D</xm:f>
          </x14:formula1>
          <xm:sqref>H2:H482 H484:H1010</xm:sqref>
        </x14:dataValidation>
        <x14:dataValidation type="list" allowBlank="1" showInputMessage="1" showErrorMessage="1" xr:uid="{00000000-0002-0000-0100-000001000000}">
          <x14:formula1>
            <xm:f>measures!$B:$B</xm:f>
          </x14:formula1>
          <xm:sqref>D2:D511 D527:D1010</xm:sqref>
        </x14:dataValidation>
        <x14:dataValidation type="list" allowBlank="1" showInputMessage="1" showErrorMessage="1" xr:uid="{00000000-0002-0000-0100-000002000000}">
          <x14:formula1>
            <xm:f>'/Users/ericgreen/Desktop/[dictionary-rd2.xlsx]measures'!#REF!</xm:f>
          </x14:formula1>
          <xm:sqref>D512:D520</xm:sqref>
        </x14:dataValidation>
        <x14:dataValidation type="list" allowBlank="1" showInputMessage="1" showErrorMessage="1" xr:uid="{00000000-0002-0000-0100-000003000000}">
          <x14:formula1>
            <xm:f>'/Users/ericgreen/Box Sync/SENSITIVE Folder epg4/projects/r21-disclosure master/r21-disclosure/data collection/survey/[r2d2 master_12mo_2017-06-10.xlsx]measures'!#REF!</xm:f>
          </x14:formula1>
          <xm:sqref>D521:D526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K974"/>
  <sheetViews>
    <sheetView workbookViewId="0">
      <pane xSplit="2" ySplit="1" topLeftCell="C546" activePane="bottomRight" state="frozen"/>
      <selection pane="topRight" activeCell="D1" sqref="D1"/>
      <selection pane="bottomLeft" activeCell="A2" sqref="A2"/>
      <selection pane="bottomRight" activeCell="J561" sqref="J561"/>
    </sheetView>
  </sheetViews>
  <sheetFormatPr baseColWidth="10" defaultColWidth="10.83203125" defaultRowHeight="13"/>
  <cols>
    <col min="1" max="1" width="15.33203125" style="67" customWidth="1" collapsed="1"/>
    <col min="2" max="3" width="44.5" style="68" customWidth="1" collapsed="1"/>
    <col min="4" max="4" width="10.1640625" style="69" customWidth="1" collapsed="1"/>
    <col min="5" max="6" width="37.33203125" style="70" customWidth="1" collapsed="1"/>
    <col min="7" max="7" width="10.83203125" style="80" collapsed="1"/>
    <col min="8" max="8" width="11.6640625" style="70" customWidth="1" collapsed="1"/>
    <col min="9" max="9" width="17.5" style="70" customWidth="1" collapsed="1"/>
    <col min="10" max="10" width="7.33203125" style="70" bestFit="1" customWidth="1" collapsed="1"/>
    <col min="11" max="11" width="51.1640625" style="82" customWidth="1" collapsed="1"/>
    <col min="12" max="16384" width="10.83203125" style="70" collapsed="1"/>
  </cols>
  <sheetData>
    <row r="1" spans="1:11" s="64" customFormat="1" ht="14">
      <c r="A1" s="61" t="s">
        <v>68</v>
      </c>
      <c r="B1" s="62" t="s">
        <v>29</v>
      </c>
      <c r="C1" s="62" t="s">
        <v>30</v>
      </c>
      <c r="D1" s="63" t="s">
        <v>31</v>
      </c>
      <c r="E1" s="64" t="s">
        <v>32</v>
      </c>
      <c r="F1" s="65" t="s">
        <v>33</v>
      </c>
      <c r="G1" s="66" t="s">
        <v>20</v>
      </c>
      <c r="H1" s="64" t="s">
        <v>34</v>
      </c>
      <c r="I1" s="64" t="s">
        <v>35</v>
      </c>
      <c r="J1" s="64" t="s">
        <v>36</v>
      </c>
      <c r="K1" s="88" t="s">
        <v>37</v>
      </c>
    </row>
    <row r="2" spans="1:11" ht="70">
      <c r="A2" s="67" t="s">
        <v>1164</v>
      </c>
      <c r="B2" s="68" t="str">
        <f>IF(ISBLANK(A2),"",IF(ROW(A2:A2001)=1,"Impossible",VLOOKUP(A$2:A$974,items!$A$3:$K$1394,{2}*SIGN(ROW(A$2:A$974)),FALSE)))</f>
        <v>Now I'd like to ask you about your health and well-being. I'd like to remind you that your name is not linked to this information in my machine, so you can speak freely.</v>
      </c>
      <c r="C2" s="68" t="str">
        <f>IF(ISBLANK(A2),"",IF(ROW(A$2:A$974)=1,"Impossible",VLOOKUP(A$2:A$974,items!$A$3:$K$1394,{3}*SIGN(ROW(A$2:A$974)),FALSE)))</f>
        <v>Iye zvino, ndiri kuda kukubvunzai mibvunzo pamusoro peutano hwenyu nemararamiro amuri kuita. Ndiri kuda kukuyeuchidzai kuti zita renyu harinanganidzwi nezviri mumuchina wangu saka munokwanisa kutaura makasununguka.</v>
      </c>
      <c r="D2" s="69" t="s">
        <v>27</v>
      </c>
      <c r="G2" s="71"/>
      <c r="H2" s="70" t="s">
        <v>45</v>
      </c>
      <c r="K2" s="82" t="s">
        <v>2735</v>
      </c>
    </row>
    <row r="3" spans="1:11" ht="84">
      <c r="A3" s="67" t="s">
        <v>1164</v>
      </c>
      <c r="B3" s="68" t="str">
        <f>IF(ISBLANK(A3),"",IF(ROW(A3:A2002)=1,"Impossible",VLOOKUP(A$2:A$974,items!$A$3:$K$1394,{2}*SIGN(ROW(A$2:A$974)),FALSE)))</f>
        <v>Now I'd like to ask you about your health and well-being. I'd like to remind you that your name is not linked to this information in my machine, so you can speak freely.</v>
      </c>
      <c r="C3" s="68" t="str">
        <f>IF(ISBLANK(A3),"",IF(ROW(A$2:A$974)=1,"Impossible",VLOOKUP(A$2:A$974,items!$A$3:$K$1394,{3}*SIGN(ROW(A$2:A$974)),FALSE)))</f>
        <v>Iye zvino, ndiri kuda kukubvunzai mibvunzo pamusoro peutano hwenyu nemararamiro amuri kuita. Ndiri kuda kukuyeuchidzai kuti zita renyu harinanganidzwi nezviri mumuchina wangu saka munokwanisa kutaura makasununguka.</v>
      </c>
      <c r="D3" s="69" t="s">
        <v>28</v>
      </c>
      <c r="E3" s="70" t="s">
        <v>2200</v>
      </c>
      <c r="F3" s="70" t="s">
        <v>2201</v>
      </c>
      <c r="G3" s="71"/>
      <c r="H3" s="70" t="s">
        <v>45</v>
      </c>
      <c r="J3" s="70" t="s">
        <v>27</v>
      </c>
    </row>
    <row r="4" spans="1:11" ht="56">
      <c r="A4" s="67" t="s">
        <v>1588</v>
      </c>
      <c r="B4" s="68" t="str">
        <f>IF(ISBLANK(A4),"",IF(ROW(A4:A2003)=1,"Impossible",VLOOKUP(A$2:A$974,items!$A$3:$K$1394,{2}*SIGN(ROW(A$2:A$974)),FALSE)))</f>
        <v xml:space="preserve">However, you don't have to answer any question that makes you unconfortable. You can ask me to skip any questions. </v>
      </c>
      <c r="C4" s="68" t="str">
        <f>IF(ISBLANK(A4),"",IF(ROW(A$2:A$974)=1,"Impossible",VLOOKUP(A$2:A$974,items!$A$3:$K$1394,{3}*SIGN(ROW(A$2:A$974)),FALSE)))</f>
        <v>Zvichakadaro, hamusungirwi kupindura mubvunzo upi zvawo unoita kuti musanzwe zvakanaka. Munokwanisa kundiudza kuti hamukwanisi kupindura mimwe mibvunzo, ndoenda pane inotevera.</v>
      </c>
      <c r="D4" s="69" t="s">
        <v>27</v>
      </c>
      <c r="G4" s="71"/>
      <c r="H4" s="70" t="s">
        <v>45</v>
      </c>
      <c r="J4" s="70" t="s">
        <v>27</v>
      </c>
      <c r="K4" s="82" t="s">
        <v>2207</v>
      </c>
    </row>
    <row r="5" spans="1:11" ht="56">
      <c r="A5" s="67" t="s">
        <v>1165</v>
      </c>
      <c r="B5" s="68" t="str">
        <f>IF(ISBLANK(A5),"",IF(ROW(A5:A2004)=1,"Impossible",VLOOKUP(A$2:A$974,items!$A$3:$K$1394,{2}*SIGN(ROW(A$2:A$974)),FALSE)))</f>
        <v xml:space="preserve">I'm going to start by asking you if you've ever been tested for HIV, if you know the result, and if you would be willing to tell me the result. Is it ok for me to ask these questions? </v>
      </c>
      <c r="C5" s="68" t="str">
        <f>IF(ISBLANK(A5),"",IF(ROW(A$2:A$974)=1,"Impossible",VLOOKUP(A$2:A$974,items!$A$3:$K$1394,{3}*SIGN(ROW(A$2:A$974)),FALSE)))</f>
        <v xml:space="preserve">Ndichatanga nekukubvunzai kuti makamboongororwa HIV here, munoziva zvakabuda paongororo here, uye munoda here kundiudza zvakabuda. Zvinoita here kuti ndibvunze mibvunzo iyi? </v>
      </c>
      <c r="D5" s="69" t="s">
        <v>27</v>
      </c>
      <c r="G5" s="71"/>
      <c r="H5" s="70" t="s">
        <v>45</v>
      </c>
      <c r="J5" s="70" t="s">
        <v>27</v>
      </c>
    </row>
    <row r="6" spans="1:11" ht="14">
      <c r="A6" s="67" t="s">
        <v>1166</v>
      </c>
      <c r="B6" s="68" t="str">
        <f>IF(ISBLANK(A6),"",IF(ROW(A6:A2005)=1,"Impossible",VLOOKUP(A$2:A$974,items!$A$3:$K$1394,{2}*SIGN(ROW(A$2:A$974)),FALSE)))</f>
        <v>Have you ever been tested for HIV?</v>
      </c>
      <c r="C6" s="68" t="str">
        <f>IF(ISBLANK(A6),"",IF(ROW(A$2:A$974)=1,"Impossible",VLOOKUP(A$2:A$974,items!$A$3:$K$1394,{3}*SIGN(ROW(A$2:A$974)),FALSE)))</f>
        <v>Makamboongororwa HIV here?</v>
      </c>
      <c r="D6" s="69" t="s">
        <v>27</v>
      </c>
      <c r="G6" s="71"/>
      <c r="H6" s="70" t="s">
        <v>45</v>
      </c>
      <c r="J6" s="70" t="s">
        <v>27</v>
      </c>
    </row>
    <row r="7" spans="1:11" ht="14">
      <c r="A7" s="67" t="s">
        <v>1167</v>
      </c>
      <c r="B7" s="68" t="str">
        <f>IF(ISBLANK(A7),"",IF(ROW(A7:A2006)=1,"Impossible",VLOOKUP(A$2:A$974,items!$A$3:$K$1394,{2}*SIGN(ROW(A$2:A$974)),FALSE)))</f>
        <v>Did you receive the results?</v>
      </c>
      <c r="C7" s="68" t="str">
        <f>IF(ISBLANK(A7),"",IF(ROW(A$2:A$974)=1,"Impossible",VLOOKUP(A$2:A$974,items!$A$3:$K$1394,{3}*SIGN(ROW(A$2:A$974)),FALSE)))</f>
        <v>Makaudzwa zvakabuda paongororo (maresults) here?</v>
      </c>
      <c r="D7" s="69" t="s">
        <v>27</v>
      </c>
      <c r="G7" s="71"/>
      <c r="H7" s="70" t="s">
        <v>45</v>
      </c>
      <c r="J7" s="70" t="s">
        <v>27</v>
      </c>
    </row>
    <row r="8" spans="1:11" ht="28">
      <c r="A8" s="67" t="s">
        <v>1168</v>
      </c>
      <c r="B8" s="68" t="str">
        <f>IF(ISBLANK(A8),"",IF(ROW(A8:A2007)=1,"Impossible",VLOOKUP(A$2:A$974,items!$A$3:$K$1394,{2}*SIGN(ROW(A$2:A$974)),FALSE)))</f>
        <v>What was the most recent test result?</v>
      </c>
      <c r="C8" s="68" t="str">
        <f>IF(ISBLANK(A8),"",IF(ROW(A$2:A$974)=1,"Impossible",VLOOKUP(A$2:A$974,items!$A$3:$K$1394,{3}*SIGN(ROW(A$2:A$974)),FALSE)))</f>
        <v>Zvakabuda muongororo yamakapedzisira kuitwa zvainge zvakamira sei?</v>
      </c>
      <c r="D8" s="69" t="s">
        <v>27</v>
      </c>
      <c r="G8" s="71"/>
      <c r="H8" s="70" t="s">
        <v>45</v>
      </c>
      <c r="K8" s="89" t="s">
        <v>2735</v>
      </c>
    </row>
    <row r="9" spans="1:11" ht="42">
      <c r="A9" s="67" t="s">
        <v>1168</v>
      </c>
      <c r="B9" s="68" t="str">
        <f>IF(ISBLANK(A9),"",IF(ROW(A9:A2008)=1,"Impossible",VLOOKUP(A$2:A$974,items!$A$3:$K$1394,{2}*SIGN(ROW(A$2:A$974)),FALSE)))</f>
        <v>What was the most recent test result?</v>
      </c>
      <c r="C9" s="68" t="str">
        <f>IF(ISBLANK(A9),"",IF(ROW(A$2:A$974)=1,"Impossible",VLOOKUP(A$2:A$974,items!$A$3:$K$1394,{3}*SIGN(ROW(A$2:A$974)),FALSE)))</f>
        <v>Zvakabuda muongororo yamakapedzisira kuitwa zvainge zvakamira sei?</v>
      </c>
      <c r="D9" s="69" t="s">
        <v>28</v>
      </c>
      <c r="E9" s="72" t="s">
        <v>2202</v>
      </c>
      <c r="F9" s="72" t="s">
        <v>2203</v>
      </c>
      <c r="G9" s="71"/>
      <c r="H9" s="70" t="s">
        <v>45</v>
      </c>
      <c r="J9" s="70" t="s">
        <v>27</v>
      </c>
    </row>
    <row r="10" spans="1:11" ht="14">
      <c r="A10" s="67" t="s">
        <v>1169</v>
      </c>
      <c r="B10" s="68" t="str">
        <f>IF(ISBLANK(A10),"",IF(ROW(A10:A2009)=1,"Impossible",VLOOKUP(A$2:A$974,items!$A$3:$K$1394,{2}*SIGN(ROW(A$2:A$974)),FALSE)))</f>
        <v>Do any other family members know about your status?</v>
      </c>
      <c r="C10" s="68" t="str">
        <f>IF(ISBLANK(A10),"",IF(ROW(A$2:A$974)=1,"Impossible",VLOOKUP(A$2:A$974,items!$A$3:$K$1394,{3}*SIGN(ROW(A$2:A$974)),FALSE)))</f>
        <v>Pane wemhuri yenyu anoziva pamumire paHIV here?</v>
      </c>
      <c r="D10" s="69" t="s">
        <v>27</v>
      </c>
      <c r="G10" s="71"/>
      <c r="H10" s="70" t="s">
        <v>45</v>
      </c>
      <c r="K10" s="89" t="s">
        <v>2735</v>
      </c>
    </row>
    <row r="11" spans="1:11" ht="56">
      <c r="A11" s="67" t="s">
        <v>1169</v>
      </c>
      <c r="B11" s="68" t="str">
        <f>IF(ISBLANK(A11),"",IF(ROW(A11:A2010)=1,"Impossible",VLOOKUP(A$2:A$974,items!$A$3:$K$1394,{2}*SIGN(ROW(A$2:A$974)),FALSE)))</f>
        <v>Do any other family members know about your status?</v>
      </c>
      <c r="C11" s="68" t="str">
        <f>IF(ISBLANK(A11),"",IF(ROW(A$2:A$974)=1,"Impossible",VLOOKUP(A$2:A$974,items!$A$3:$K$1394,{3}*SIGN(ROW(A$2:A$974)),FALSE)))</f>
        <v>Pane wemhuri yenyu anoziva pamumire paHIV here?</v>
      </c>
      <c r="D11" s="69" t="s">
        <v>28</v>
      </c>
      <c r="E11" s="72" t="s">
        <v>2204</v>
      </c>
      <c r="F11" s="72" t="s">
        <v>2205</v>
      </c>
      <c r="G11" s="71"/>
      <c r="H11" s="70" t="s">
        <v>45</v>
      </c>
      <c r="K11" s="82" t="s">
        <v>2207</v>
      </c>
    </row>
    <row r="12" spans="1:11" ht="28">
      <c r="A12" s="73" t="s">
        <v>1170</v>
      </c>
      <c r="B12" s="68" t="str">
        <f>IF(ISBLANK(A12),"",IF(ROW(A12:A2011)=1,"Impossible",VLOOKUP(A$2:A$974,items!$A$3:$K$1394,{2}*SIGN(ROW(A$2:A$974)),FALSE)))</f>
        <v>Aside from health workers, does anyone outside of your family know about your status?</v>
      </c>
      <c r="C12" s="68" t="str">
        <f>IF(ISBLANK(A12),"",IF(ROW(A$2:A$974)=1,"Impossible",VLOOKUP(A$2:A$974,items!$A$3:$K$1394,{3}*SIGN(ROW(A$2:A$974)),FALSE)))</f>
        <v>Kunze kwevashandi veutano, pane munhu asiri wemumhuri menyu anoziva pamumire paHIV here?</v>
      </c>
      <c r="D12" s="69" t="s">
        <v>27</v>
      </c>
      <c r="G12" s="71"/>
      <c r="H12" s="70" t="s">
        <v>45</v>
      </c>
      <c r="K12" s="82" t="s">
        <v>2207</v>
      </c>
    </row>
    <row r="13" spans="1:11" ht="28">
      <c r="A13" s="73" t="s">
        <v>1171</v>
      </c>
      <c r="B13" s="68" t="str">
        <f>IF(ISBLANK(A13),"",IF(ROW(A13:A2012)=1,"Impossible",VLOOKUP(A$2:A$974,items!$A$3:$K$1394,{2}*SIGN(ROW(A$2:A$974)),FALSE)))</f>
        <v>Do you try to keep your illness a secret outside of your family?</v>
      </c>
      <c r="C13" s="68" t="str">
        <f>IF(ISBLANK(A13),"",IF(ROW(A$2:A$974)=1,"Impossible",VLOOKUP(A$2:A$974,items!$A$3:$K$1394,{3}*SIGN(ROW(A$2:A$974)),FALSE)))</f>
        <v>Munoedza here kuvanzira vanhu vasiri vemumhuri menyu urwere hwenyu?</v>
      </c>
      <c r="D13" s="69" t="s">
        <v>27</v>
      </c>
      <c r="G13" s="71"/>
      <c r="H13" s="70" t="s">
        <v>45</v>
      </c>
      <c r="K13" s="82" t="s">
        <v>2715</v>
      </c>
    </row>
    <row r="14" spans="1:11" ht="84">
      <c r="A14" s="73" t="s">
        <v>1174</v>
      </c>
      <c r="B14" s="68" t="str">
        <f>IF(ISBLANK(A14),"",IF(ROW(A14:A2013)=1,"Impossible",VLOOKUP(A$2:A$974,items!$A$3:$K$1394,{2}*SIGN(ROW(A$2:A$974)),FALSE)))</f>
        <v>For the next few questions, I'd like you to imagine a 10-step ladder. I'll decribe the top and bottom step and ask you to tell me on which step you stand. You can pick any number from 1 to 10.</v>
      </c>
      <c r="C14" s="68" t="str">
        <f>IF(ISBLANK(A14),"",IF(ROW(A$2:A$974)=1,"Impossible",VLOOKUP(A$2:A$974,items!$A$3:$K$1394,{3}*SIGN(ROW(A$2:A$974)),FALSE)))</f>
        <v>Pamibvunzo inotevera, ndiri kuda kuti muite semuri kuona manera ane matanho 10. Ndichatsanangura kuti danho repamusoro soro kana repazasi zasi rinomirirei, ndozokukumbirai kuti mundiudze kuti imi makamira padanho ripi. Munokwanisa kusarudza nhamba ipi zvayo kubva pa1 kusvika pa10.</v>
      </c>
      <c r="D14" s="69" t="s">
        <v>27</v>
      </c>
      <c r="G14" s="71"/>
      <c r="H14" s="70" t="s">
        <v>45</v>
      </c>
      <c r="K14" s="82" t="s">
        <v>2207</v>
      </c>
    </row>
    <row r="15" spans="1:11" ht="112">
      <c r="A15" s="73" t="s">
        <v>1174</v>
      </c>
      <c r="B15" s="68" t="str">
        <f>IF(ISBLANK(A15),"",IF(ROW(A15:A2014)=1,"Impossible",VLOOKUP(A$2:A$974,items!$A$3:$K$1394,{2}*SIGN(ROW(A$2:A$974)),FALSE)))</f>
        <v>For the next few questions, I'd like you to imagine a 10-step ladder. I'll decribe the top and bottom step and ask you to tell me on which step you stand. You can pick any number from 1 to 10.</v>
      </c>
      <c r="C15" s="68" t="str">
        <f>IF(ISBLANK(A15),"",IF(ROW(A$2:A$974)=1,"Impossible",VLOOKUP(A$2:A$974,items!$A$3:$K$1394,{3}*SIGN(ROW(A$2:A$974)),FALSE)))</f>
        <v>Pamibvunzo inotevera, ndiri kuda kuti muite semuri kuona manera ane matanho 10. Ndichatsanangura kuti danho repamusoro soro kana repazasi zasi rinomirirei, ndozokukumbirai kuti mundiudze kuti imi makamira padanho ripi. Munokwanisa kusarudza nhamba ipi zvayo kubva pa1 kusvika pa10.</v>
      </c>
      <c r="D15" s="69" t="s">
        <v>28</v>
      </c>
      <c r="F15" s="72" t="s">
        <v>2206</v>
      </c>
      <c r="G15" s="71"/>
      <c r="H15" s="70" t="s">
        <v>45</v>
      </c>
      <c r="J15" s="70" t="s">
        <v>27</v>
      </c>
    </row>
    <row r="16" spans="1:11" ht="98">
      <c r="A16" s="73" t="s">
        <v>1175</v>
      </c>
      <c r="B16" s="68" t="str">
        <f>IF(ISBLANK(A16),"",IF(ROW(A16:A2015)=1,"Impossible",VLOOKUP(A$2:A$974,items!$A$3:$K$1394,{2}*SIGN(ROW(A$2:A$974)),FALSE)))</f>
        <v xml:space="preserve">How much does your illness affect your life? The bottom step, 1, is "no affect at all". The top step, 10, is "severely affects my life". You can pick any number from 1 to 10. How much does your illnes affect your life? </v>
      </c>
      <c r="C16" s="68" t="str">
        <f>IF(ISBLANK(A16),"",IF(ROW(A$2:A$974)=1,"Impossible",VLOOKUP(A$2:A$974,items!$A$3:$K$1394,{3}*SIGN(ROW(A$2:A$974)),FALSE)))</f>
        <v>Urwere hwenyu hunokanganisa zvakadii upenyu hwenyu? Danho repasi, rekutangisisa rinomirira "hahukanganisi zvachose". Danho repamusoro, 10, rinomirira "hunokanganisa upenyu hwangu zvakanyanya". Munokwanisa kusarudza nhamba ipi zvayo kubva pa1 kusvika pa10. Urwere hwenyu hunokanganisa zvakadii upenyu hwenyu?</v>
      </c>
      <c r="D16" s="69" t="s">
        <v>27</v>
      </c>
      <c r="G16" s="71"/>
      <c r="H16" s="70" t="s">
        <v>45</v>
      </c>
      <c r="J16" s="74"/>
      <c r="K16" s="84" t="s">
        <v>2715</v>
      </c>
    </row>
    <row r="17" spans="1:11" ht="98">
      <c r="A17" s="73" t="s">
        <v>1176</v>
      </c>
      <c r="B17" s="68" t="str">
        <f>IF(ISBLANK(A17),"",IF(ROW(A17:A2016)=1,"Impossible",VLOOKUP(A$2:A$974,items!$A$3:$K$1394,{2}*SIGN(ROW(A$2:A$974)),FALSE)))</f>
        <v xml:space="preserve">How long do you think your illness will continue? The bottom step, 1, is "a very short time". The top step, 10, is "forever". You can pick any number from 1 to 10. How long do you think your illness will continue? </v>
      </c>
      <c r="C17" s="68" t="str">
        <f>IF(ISBLANK(A17),"",IF(ROW(A$2:A$974)=1,"Impossible",VLOOKUP(A$2:A$974,items!$A$3:$K$1394,{3}*SIGN(ROW(A$2:A$974)),FALSE)))</f>
        <v>Munofunga kuti urwere hwenyu huchaunderera kwenguva yakareba zvakadii? Danho repasi, rekutangisisa rinomirira "nguva diki diki kwazvo". Danho repamusoro, 10, rinomirira "upenyu hwose". Munokwanisa kusarudza nhamba ipi zvayo kubva pa1 kusvika pa10. Munofunga kuti urwere hwenyu huchaunderera kwenguva yakareba zvakadii?</v>
      </c>
      <c r="D17" s="69" t="s">
        <v>27</v>
      </c>
      <c r="G17" s="71"/>
      <c r="H17" s="70" t="s">
        <v>45</v>
      </c>
      <c r="J17" s="70" t="s">
        <v>27</v>
      </c>
    </row>
    <row r="18" spans="1:11" ht="84">
      <c r="A18" s="73" t="s">
        <v>1177</v>
      </c>
      <c r="B18" s="68" t="str">
        <f>IF(ISBLANK(A18),"",IF(ROW(A18:A2017)=1,"Impossible",VLOOKUP(A$2:A$974,items!$A$3:$K$1394,{2}*SIGN(ROW(A$2:A$974)),FALSE)))</f>
        <v>How much control do you feel you have over your illness? The bottom step, 1, is "absolutely no control". The top step, 10, is "extreme amount of control". You can pick any number from 1 to 10. How must control do you feel you have over your illness?</v>
      </c>
      <c r="C18" s="68" t="str">
        <f>IF(ISBLANK(A18),"",IF(ROW(A$2:A$974)=1,"Impossible",VLOOKUP(A$2:A$974,items!$A$3:$K$1394,{3}*SIGN(ROW(A$2:A$974)),FALSE)))</f>
        <v>Munonzwa sekuti mune chekuita neurwere hwenyu zvakadii? Danho repazasi, 1, ndi"kusava nechekuita zvachose". Danho repamusoro, 10, ndi"kuva nechekuita chakanyanyisa". Munokwanisa kusarudza nhamba ipi zvayo kubva pa1 kusvika pa10. Munonzwa sekuti mune chekuita neurwere hwenyu zvakadii?</v>
      </c>
      <c r="D18" s="69" t="s">
        <v>27</v>
      </c>
      <c r="G18" s="71"/>
      <c r="H18" s="70" t="s">
        <v>45</v>
      </c>
      <c r="K18" s="82" t="s">
        <v>2715</v>
      </c>
    </row>
    <row r="19" spans="1:11" ht="98">
      <c r="A19" s="73" t="s">
        <v>1178</v>
      </c>
      <c r="B19" s="68" t="str">
        <f>IF(ISBLANK(A19),"",IF(ROW(A19:A2018)=1,"Impossible",VLOOKUP(A$2:A$974,items!$A$3:$K$1394,{2}*SIGN(ROW(A$2:A$974)),FALSE)))</f>
        <v>How much do you think your treatment can help your illness? The bottom step, 1, is "not at all". The top step, 10, is "extremely helpful". You can pick any number from 1 to 10. How much do you think your treatment can help your illness?</v>
      </c>
      <c r="C19" s="68" t="str">
        <f>IF(ISBLANK(A19),"",IF(ROW(A$2:A$974)=1,"Impossible",VLOOKUP(A$2:A$974,items!$A$3:$K$1394,{3}*SIGN(ROW(A$2:A$974)),FALSE)))</f>
        <v>Munofunga kuti mishonga yamuri kunwa inokwanisa kubatsira zvakadii paurwere hwenyu? Danho repasi, rekutangisisa rinomirira "kusabatsira zvachose". Danho repamusoro, 10, rinomirira "kubatsira zvakanyanya". Munokwanisa kusarudza nhamba ipi zvayo kubva pa1 kusvika pa10. Munofunga kuti mishonga yamuri kunwa inokwanisa kubatsira paurwere hwenyu zvakadii?</v>
      </c>
      <c r="D19" s="69" t="s">
        <v>27</v>
      </c>
      <c r="G19" s="71"/>
      <c r="H19" s="70" t="s">
        <v>45</v>
      </c>
      <c r="K19" s="82" t="s">
        <v>2715</v>
      </c>
    </row>
    <row r="20" spans="1:11" ht="84">
      <c r="A20" s="73" t="s">
        <v>1179</v>
      </c>
      <c r="B20" s="68" t="str">
        <f>IF(ISBLANK(A20),"",IF(ROW(A20:A2019)=1,"Impossible",VLOOKUP(A$2:A$974,items!$A$3:$K$1394,{2}*SIGN(ROW(A$2:A$974)),FALSE)))</f>
        <v>How much do you experience symptoms from your illness? The bottom step, 1, is "no symptoms at all". The top step, 10, is "many severe symptoms". You can pick any number from 1 to 10. How much do you experience symptoms from your illness?</v>
      </c>
      <c r="C20" s="68" t="str">
        <f>IF(ISBLANK(A20),"",IF(ROW(A$2:A$974)=1,"Impossible",VLOOKUP(A$2:A$974,items!$A$3:$K$1394,{3}*SIGN(ROW(A$2:A$974)),FALSE)))</f>
        <v>Munoita zviratidzo zveurwere hwenyu kakawanda zvakadii? Danho repazasi, 1, ndi"kusaita zviratidzo zvachose". Danho repamusoro, 10, ndi"zviratidzo zvakatoipa kakawanda". Munokwanisa kusarudza nhamba ipi zvayo kubva pa1 kusvika pa10. Munoita zviratidzo zveurwere hwenyu kakawanda zvakadii?</v>
      </c>
      <c r="D20" s="69" t="s">
        <v>27</v>
      </c>
      <c r="G20" s="71"/>
      <c r="H20" s="70" t="s">
        <v>45</v>
      </c>
      <c r="K20" s="82" t="s">
        <v>2715</v>
      </c>
    </row>
    <row r="21" spans="1:11" ht="84">
      <c r="A21" s="73" t="s">
        <v>1180</v>
      </c>
      <c r="B21" s="68" t="str">
        <f>IF(ISBLANK(A21),"",IF(ROW(A21:A2020)=1,"Impossible",VLOOKUP(A$2:A$974,items!$A$3:$K$1394,{2}*SIGN(ROW(A$2:A$974)),FALSE)))</f>
        <v>How concerned are you about your illness? The bottom step, 1, is "not at all concerned". The top step, 10, is "extremely concerned". You can pick any number from 1 to 10. How concerned are you about your illness?</v>
      </c>
      <c r="C21" s="68" t="str">
        <f>IF(ISBLANK(A21),"",IF(ROW(A$2:A$974)=1,"Impossible",VLOOKUP(A$2:A$974,items!$A$3:$K$1394,{3}*SIGN(ROW(A$2:A$974)),FALSE)))</f>
        <v xml:space="preserve">Munobatikana zvakadii neurwere hwenyu? Danho repasi, 1, ndi"kusabatikana zvachose". Danho repamusoro, 10, ndi"kubatikana zvakanyanya". Munokwanisa kusarudza nhamba ipi zvayo kubva pa1 kusvika pa10. Munobatikana zvakadii neurwere hwenyu? </v>
      </c>
      <c r="D21" s="69" t="s">
        <v>27</v>
      </c>
      <c r="G21" s="71"/>
      <c r="H21" s="70" t="s">
        <v>45</v>
      </c>
      <c r="K21" s="82" t="s">
        <v>2715</v>
      </c>
    </row>
    <row r="22" spans="1:11" ht="98">
      <c r="A22" s="73" t="s">
        <v>1181</v>
      </c>
      <c r="B22" s="68" t="str">
        <f>IF(ISBLANK(A22),"",IF(ROW(A22:A2021)=1,"Impossible",VLOOKUP(A$2:A$974,items!$A$3:$K$1394,{2}*SIGN(ROW(A$2:A$974)),FALSE)))</f>
        <v>How well do you feel you understand your illness? The bottom step, 1, is "don't understand at all". The top step, 10, is "understand very clearly". You can pick any number from 1 to 10. How well do you feel you understand your illness?</v>
      </c>
      <c r="C22" s="68" t="str">
        <f>IF(ISBLANK(A22),"",IF(ROW(A$2:A$974)=1,"Impossible",VLOOKUP(A$2:A$974,items!$A$3:$K$1394,{3}*SIGN(ROW(A$2:A$974)),FALSE)))</f>
        <v>Munonzwa sekuti munonzwisisa urwere hwenyu zvakadii? Danho repasi, rekutangisisa rinomirira "handinzwisisi zvachose". Danho repamusoro, 10, rinomirira "ndinonyatsonzwisisa zvakanaka". Munokwanisa kusarudza nhamba ipi zvayo kubva pa1 kusvika pa10. Munonzwa sekuti munonzwisisa urwere hwenyu zvakadii?</v>
      </c>
      <c r="D22" s="69" t="s">
        <v>27</v>
      </c>
      <c r="G22" s="71"/>
      <c r="H22" s="70" t="s">
        <v>45</v>
      </c>
      <c r="K22" s="82" t="s">
        <v>2715</v>
      </c>
    </row>
    <row r="23" spans="1:11" ht="84">
      <c r="A23" s="73" t="s">
        <v>1592</v>
      </c>
      <c r="B23" s="68" t="str">
        <f>IF(ISBLANK(A23),"",IF(ROW(A23:A2022)=1,"Impossible",VLOOKUP(A$2:A$974,items!$A$3:$K$1394,{2}*SIGN(ROW(A$2:A$974)),FALSE)))</f>
        <v>How much does your illness affect you emotionally? (e.g. does it make you angry, scared, upset or depressed?) The bottom step, 1, is "not at all affected emotionally". The top step, 10, is "extremely affected emotionally".</v>
      </c>
      <c r="C23" s="68" t="str">
        <f>IF(ISBLANK(A23),"",IF(ROW(A$2:A$974)=1,"Impossible",VLOOKUP(A$2:A$974,items!$A$3:$K$1394,{3}*SIGN(ROW(A$2:A$974)),FALSE)))</f>
        <v>Urwere hwenyu hunokanganisa zvakadii manzwiro enyu? (semuenzaniso, hunoita kuti mugumbuke, mutye, musuruvare, mufungisise here?) Danho repasi, rekutangisisa rinomirira "handikanganiswi manzwiro zvachose". Danho repamusoro, 10, rinomirira "ndinokanganiswa manzwiro zvakanyanya".</v>
      </c>
      <c r="D23" s="69" t="s">
        <v>27</v>
      </c>
      <c r="G23" s="71"/>
      <c r="H23" s="70" t="s">
        <v>45</v>
      </c>
      <c r="K23" s="82" t="s">
        <v>2715</v>
      </c>
    </row>
    <row r="24" spans="1:11" ht="42">
      <c r="A24" s="83" t="s">
        <v>1182</v>
      </c>
      <c r="B24" s="68" t="str">
        <f>IF(ISBLANK(A24),"",IF(ROW(A24:A2023)=1,"Impossible",VLOOKUP(A$2:A$974,items!$A$3:$K$1394,{2}*SIGN(ROW(A$2:A$974)),FALSE)))</f>
        <v>You can pick any number from 1 to 10. How much does your illness affect you emotionally?</v>
      </c>
      <c r="C24" s="68" t="str">
        <f>IF(ISBLANK(A24),"",IF(ROW(A$2:A$974)=1,"Impossible",VLOOKUP(A$2:A$974,items!$A$3:$K$1394,{3}*SIGN(ROW(A$2:A$974)),FALSE)))</f>
        <v xml:space="preserve">Munokwanisa kusarudza nhamba ipi zvayo kubva pa1 kusvika pa10. Urwere hwenyu hunokanganisa zvakadii manzwiro enyu? </v>
      </c>
      <c r="D24" s="69" t="s">
        <v>27</v>
      </c>
      <c r="G24" s="71"/>
      <c r="H24" s="70" t="s">
        <v>45</v>
      </c>
    </row>
    <row r="25" spans="1:11" ht="56">
      <c r="A25" s="73" t="s">
        <v>1185</v>
      </c>
      <c r="B25" s="68" t="str">
        <f>IF(ISBLANK(A25),"",IF(ROW(A25:A2024)=1,"Impossible",VLOOKUP(A$2:A$974,items!$A$3:$K$1394,{2}*SIGN(ROW(A$2:A$974)),FALSE)))</f>
        <v xml:space="preserve">I'm going to read a list of events that may have happened to you during the past three months. In the past 3 months, how often did the following events happen because of your HIV status? </v>
      </c>
      <c r="C25" s="68" t="str">
        <f>IF(ISBLANK(A25),"",IF(ROW(A$2:A$974)=1,"Impossible",VLOOKUP(A$2:A$974,items!$A$3:$K$1394,{3}*SIGN(ROW(A$2:A$974)),FALSE)))</f>
        <v>Ndichaverenga zvinhu zvinogona kunge zvakaitika kwamuri MUMWEDZI MITATU YAPFUURA. MUMWEDZI MITATU YAPFUURA, zvinhu zvinotevera zvakaitika kwamuri kangani nekuda kwekuti mune HIV?</v>
      </c>
      <c r="D25" s="69" t="s">
        <v>27</v>
      </c>
      <c r="G25" s="71"/>
      <c r="H25" s="70" t="s">
        <v>45</v>
      </c>
      <c r="K25" s="82" t="s">
        <v>2736</v>
      </c>
    </row>
    <row r="26" spans="1:11" ht="28">
      <c r="A26" s="73" t="s">
        <v>1186</v>
      </c>
      <c r="B26" s="68" t="str">
        <f>IF(ISBLANK(A26),"",IF(ROW(A26:A2025)=1,"Impossible",VLOOKUP(A$2:A$974,items!$A$3:$K$1394,{2}*SIGN(ROW(A$2:A$974)),FALSE)))</f>
        <v>I was told to use my own eating utensils.</v>
      </c>
      <c r="C26" s="68" t="str">
        <f>IF(ISBLANK(A26),"",IF(ROW(A$2:A$974)=1,"Impossible",VLOOKUP(A$2:A$974,items!$A$3:$K$1394,{3}*SIGN(ROW(A$2:A$974)),FALSE)))</f>
        <v>Ndakanzi ndishandise midziyo yainzi ndeyangu chete yekudyira.</v>
      </c>
      <c r="D26" s="69" t="s">
        <v>27</v>
      </c>
      <c r="G26" s="71"/>
      <c r="H26" s="70" t="s">
        <v>45</v>
      </c>
      <c r="J26" s="70" t="s">
        <v>27</v>
      </c>
    </row>
    <row r="27" spans="1:11" ht="14">
      <c r="A27" s="73" t="s">
        <v>1187</v>
      </c>
      <c r="B27" s="68" t="str">
        <f>IF(ISBLANK(A27),"",IF(ROW(A27:A2026)=1,"Impossible",VLOOKUP(A$2:A$974,items!$A$3:$K$1394,{2}*SIGN(ROW(A$2:A$974)),FALSE)))</f>
        <v>I was asked not to touch someone’s child.</v>
      </c>
      <c r="C27" s="68" t="str">
        <f>IF(ISBLANK(A27),"",IF(ROW(A$2:A$974)=1,"Impossible",VLOOKUP(A$2:A$974,items!$A$3:$K$1394,{3}*SIGN(ROW(A$2:A$974)),FALSE)))</f>
        <v>Ndakaudzwa kuti ndisabate mwana wemumwe munhu.</v>
      </c>
      <c r="D27" s="69" t="s">
        <v>27</v>
      </c>
      <c r="G27" s="71"/>
      <c r="H27" s="70" t="s">
        <v>45</v>
      </c>
      <c r="J27" s="70" t="s">
        <v>27</v>
      </c>
    </row>
    <row r="28" spans="1:11" ht="28">
      <c r="A28" s="73" t="s">
        <v>1188</v>
      </c>
      <c r="B28" s="68" t="str">
        <f>IF(ISBLANK(A28),"",IF(ROW(A28:A2027)=1,"Impossible",VLOOKUP(A$2:A$974,items!$A$3:$K$1394,{2}*SIGN(ROW(A$2:A$974)),FALSE)))</f>
        <v>I was made to drink last from the cup.</v>
      </c>
      <c r="C28" s="68" t="str">
        <f>IF(ISBLANK(A28),"",IF(ROW(A$2:A$974)=1,"Impossible",VLOOKUP(A$2:A$974,items!$A$3:$K$1394,{3}*SIGN(ROW(A$2:A$974)),FALSE)))</f>
        <v>Ndakanzi ndizoshandise kapu vamwe vose vapedza kunwa.</v>
      </c>
      <c r="D28" s="69" t="s">
        <v>27</v>
      </c>
      <c r="G28" s="71"/>
      <c r="H28" s="70" t="s">
        <v>45</v>
      </c>
      <c r="J28" s="70" t="s">
        <v>27</v>
      </c>
    </row>
    <row r="29" spans="1:11" ht="28">
      <c r="A29" s="73" t="s">
        <v>1189</v>
      </c>
      <c r="B29" s="68" t="str">
        <f>IF(ISBLANK(A29),"",IF(ROW(A29:A2028)=1,"Impossible",VLOOKUP(A$2:A$974,items!$A$3:$K$1394,{2}*SIGN(ROW(A$2:A$974)),FALSE)))</f>
        <v>Someone mocked me when I passed by.</v>
      </c>
      <c r="C29" s="68" t="str">
        <f>IF(ISBLANK(A29),"",IF(ROW(A$2:A$974)=1,"Impossible",VLOOKUP(A$2:A$974,items!$A$3:$K$1394,{3}*SIGN(ROW(A$2:A$974)),FALSE)))</f>
        <v>Pane munhu akanditsvinyira pandaingofambawo zvangu.</v>
      </c>
      <c r="D29" s="69" t="s">
        <v>27</v>
      </c>
      <c r="G29" s="71"/>
      <c r="H29" s="70" t="s">
        <v>45</v>
      </c>
      <c r="J29" s="70" t="s">
        <v>27</v>
      </c>
    </row>
    <row r="30" spans="1:11" ht="14">
      <c r="A30" s="73" t="s">
        <v>1190</v>
      </c>
      <c r="B30" s="68" t="str">
        <f>IF(ISBLANK(A30),"",IF(ROW(A30:A2029)=1,"Impossible",VLOOKUP(A$2:A$974,items!$A$3:$K$1394,{2}*SIGN(ROW(A$2:A$974)),FALSE)))</f>
        <v>I stopped eating with other people.</v>
      </c>
      <c r="C30" s="68" t="str">
        <f>IF(ISBLANK(A30),"",IF(ROW(A$2:A$974)=1,"Impossible",VLOOKUP(A$2:A$974,items!$A$3:$K$1394,{3}*SIGN(ROW(A$2:A$974)),FALSE)))</f>
        <v>Ndakaregedza kudya nevamwe.</v>
      </c>
      <c r="D30" s="69" t="s">
        <v>27</v>
      </c>
      <c r="G30" s="71"/>
      <c r="H30" s="70" t="s">
        <v>45</v>
      </c>
      <c r="J30" s="70" t="s">
        <v>27</v>
      </c>
    </row>
    <row r="31" spans="1:11" ht="14">
      <c r="A31" s="73" t="s">
        <v>1191</v>
      </c>
      <c r="B31" s="68" t="str">
        <f>IF(ISBLANK(A31),"",IF(ROW(A31:A2030)=1,"Impossible",VLOOKUP(A$2:A$974,items!$A$3:$K$1394,{2}*SIGN(ROW(A$2:A$974)),FALSE)))</f>
        <v>I was asked to leave because I was coughing.</v>
      </c>
      <c r="C31" s="68" t="str">
        <f>IF(ISBLANK(A31),"",IF(ROW(A$2:A$974)=1,"Impossible",VLOOKUP(A$2:A$974,items!$A$3:$K$1394,{3}*SIGN(ROW(A$2:A$974)),FALSE)))</f>
        <v>Ndakanzi ndibve pandaiva nekuti ndaikosora.</v>
      </c>
      <c r="D31" s="69" t="s">
        <v>27</v>
      </c>
      <c r="G31" s="71"/>
      <c r="H31" s="70" t="s">
        <v>45</v>
      </c>
      <c r="J31" s="70" t="s">
        <v>27</v>
      </c>
    </row>
    <row r="32" spans="1:11" ht="14">
      <c r="A32" s="73" t="s">
        <v>1192</v>
      </c>
      <c r="B32" s="68" t="str">
        <f>IF(ISBLANK(A32),"",IF(ROW(A32:A2031)=1,"Impossible",VLOOKUP(A$2:A$974,items!$A$3:$K$1394,{2}*SIGN(ROW(A$2:A$974)),FALSE)))</f>
        <v>Someone stopped being my friend.</v>
      </c>
      <c r="C32" s="68" t="str">
        <f>IF(ISBLANK(A32),"",IF(ROW(A$2:A$974)=1,"Impossible",VLOOKUP(A$2:A$974,items!$A$3:$K$1394,{3}*SIGN(ROW(A$2:A$974)),FALSE)))</f>
        <v>Mumwe munhu akaregedza kuva shamwari yangu.</v>
      </c>
      <c r="D32" s="69" t="s">
        <v>27</v>
      </c>
      <c r="G32" s="71"/>
      <c r="H32" s="70" t="s">
        <v>45</v>
      </c>
      <c r="J32" s="70" t="s">
        <v>27</v>
      </c>
    </row>
    <row r="33" spans="1:11" ht="14">
      <c r="A33" s="73" t="s">
        <v>1193</v>
      </c>
      <c r="B33" s="68" t="str">
        <f>IF(ISBLANK(A33),"",IF(ROW(A33:A2032)=1,"Impossible",VLOOKUP(A$2:A$974,items!$A$3:$K$1394,{2}*SIGN(ROW(A$2:A$974)),FALSE)))</f>
        <v>A friend would not chat with me.</v>
      </c>
      <c r="C33" s="68" t="str">
        <f>IF(ISBLANK(A33),"",IF(ROW(A$2:A$974)=1,"Impossible",VLOOKUP(A$2:A$974,items!$A$3:$K$1394,{3}*SIGN(ROW(A$2:A$974)),FALSE)))</f>
        <v>Imwe shamwari yangu yaisataura neni.</v>
      </c>
      <c r="D33" s="69" t="s">
        <v>27</v>
      </c>
      <c r="G33" s="71"/>
      <c r="H33" s="70" t="s">
        <v>45</v>
      </c>
      <c r="J33" s="70" t="s">
        <v>27</v>
      </c>
    </row>
    <row r="34" spans="1:11" ht="14">
      <c r="A34" s="73" t="s">
        <v>1194</v>
      </c>
      <c r="B34" s="68" t="str">
        <f>IF(ISBLANK(A34),"",IF(ROW(A34:A2033)=1,"Impossible",VLOOKUP(A$2:A$974,items!$A$3:$K$1394,{2}*SIGN(ROW(A$2:A$974)),FALSE)))</f>
        <v>I was called bad names.</v>
      </c>
      <c r="C34" s="68" t="str">
        <f>IF(ISBLANK(A34),"",IF(ROW(A$2:A$974)=1,"Impossible",VLOOKUP(A$2:A$974,items!$A$3:$K$1394,{3}*SIGN(ROW(A$2:A$974)),FALSE)))</f>
        <v>Ndakasheedzwa mazita asingafadzi.</v>
      </c>
      <c r="D34" s="69" t="s">
        <v>27</v>
      </c>
      <c r="G34" s="71"/>
      <c r="H34" s="70" t="s">
        <v>45</v>
      </c>
      <c r="J34" s="70" t="s">
        <v>27</v>
      </c>
    </row>
    <row r="35" spans="1:11" ht="14">
      <c r="A35" s="73" t="s">
        <v>1195</v>
      </c>
      <c r="B35" s="68" t="str">
        <f>IF(ISBLANK(A35),"",IF(ROW(A35:A2034)=1,"Impossible",VLOOKUP(A$2:A$974,items!$A$3:$K$1394,{2}*SIGN(ROW(A$2:A$974)),FALSE)))</f>
        <v>People sang offensive songs when I passed by.</v>
      </c>
      <c r="C35" s="68" t="str">
        <f>IF(ISBLANK(A35),"",IF(ROW(A$2:A$974)=1,"Impossible",VLOOKUP(A$2:A$974,items!$A$3:$K$1394,{3}*SIGN(ROW(A$2:A$974)),FALSE)))</f>
        <v>Vanhu vaiimba zvekundibhowa pandaipfuura.</v>
      </c>
      <c r="D35" s="69" t="s">
        <v>27</v>
      </c>
      <c r="G35" s="71"/>
      <c r="H35" s="70" t="s">
        <v>45</v>
      </c>
      <c r="J35" s="70" t="s">
        <v>27</v>
      </c>
    </row>
    <row r="36" spans="1:11" ht="14">
      <c r="A36" s="73" t="s">
        <v>1196</v>
      </c>
      <c r="B36" s="68" t="str">
        <f>IF(ISBLANK(A36),"",IF(ROW(A36:A2035)=1,"Impossible",VLOOKUP(A$2:A$974,items!$A$3:$K$1394,{2}*SIGN(ROW(A$2:A$974)),FALSE)))</f>
        <v>I was told that I have no future.</v>
      </c>
      <c r="C36" s="68" t="str">
        <f>IF(ISBLANK(A36),"",IF(ROW(A$2:A$974)=1,"Impossible",VLOOKUP(A$2:A$974,items!$A$3:$K$1394,{3}*SIGN(ROW(A$2:A$974)),FALSE)))</f>
        <v>Ndakaudzwa kuti ndainge ndisina ramangwana.</v>
      </c>
      <c r="D36" s="69" t="s">
        <v>27</v>
      </c>
      <c r="G36" s="71"/>
      <c r="H36" s="70" t="s">
        <v>45</v>
      </c>
      <c r="J36" s="70" t="s">
        <v>27</v>
      </c>
    </row>
    <row r="37" spans="1:11" ht="14">
      <c r="A37" s="73" t="s">
        <v>1197</v>
      </c>
      <c r="B37" s="68" t="str">
        <f>IF(ISBLANK(A37),"",IF(ROW(A37:A2036)=1,"Impossible",VLOOKUP(A$2:A$974,items!$A$3:$K$1394,{2}*SIGN(ROW(A$2:A$974)),FALSE)))</f>
        <v>Someone scolded me.</v>
      </c>
      <c r="C37" s="68" t="str">
        <f>IF(ISBLANK(A37),"",IF(ROW(A$2:A$974)=1,"Impossible",VLOOKUP(A$2:A$974,items!$A$3:$K$1394,{3}*SIGN(ROW(A$2:A$974)),FALSE)))</f>
        <v>Mumwe munhu akandipopotera.</v>
      </c>
      <c r="D37" s="69" t="s">
        <v>27</v>
      </c>
      <c r="G37" s="71"/>
      <c r="H37" s="70" t="s">
        <v>45</v>
      </c>
      <c r="J37" s="70" t="s">
        <v>27</v>
      </c>
      <c r="K37" s="89"/>
    </row>
    <row r="38" spans="1:11" ht="14">
      <c r="A38" s="73" t="s">
        <v>1198</v>
      </c>
      <c r="B38" s="68" t="str">
        <f>IF(ISBLANK(A38),"",IF(ROW(A38:A2037)=1,"Impossible",VLOOKUP(A$2:A$974,items!$A$3:$K$1394,{2}*SIGN(ROW(A$2:A$974)),FALSE)))</f>
        <v>I was told that God is punishing me.</v>
      </c>
      <c r="C38" s="68" t="str">
        <f>IF(ISBLANK(A38),"",IF(ROW(A$2:A$974)=1,"Impossible",VLOOKUP(A$2:A$974,items!$A$3:$K$1394,{3}*SIGN(ROW(A$2:A$974)),FALSE)))</f>
        <v>Ndakaudzwa kuti Mwari ari kundiranga.</v>
      </c>
      <c r="D38" s="69" t="s">
        <v>27</v>
      </c>
      <c r="E38" s="74"/>
      <c r="F38" s="74"/>
      <c r="G38" s="71"/>
      <c r="H38" s="70" t="s">
        <v>45</v>
      </c>
      <c r="J38" s="74" t="s">
        <v>27</v>
      </c>
    </row>
    <row r="39" spans="1:11" ht="14">
      <c r="A39" s="73" t="s">
        <v>1199</v>
      </c>
      <c r="B39" s="68" t="str">
        <f>IF(ISBLANK(A39),"",IF(ROW(A39:A2038)=1,"Impossible",VLOOKUP(A$2:A$974,items!$A$3:$K$1394,{2}*SIGN(ROW(A$2:A$974)),FALSE)))</f>
        <v>I was made to eat alone.</v>
      </c>
      <c r="C39" s="68" t="str">
        <f>IF(ISBLANK(A39),"",IF(ROW(A$2:A$974)=1,"Impossible",VLOOKUP(A$2:A$974,items!$A$3:$K$1394,{3}*SIGN(ROW(A$2:A$974)),FALSE)))</f>
        <v>Ndakanzi ndidye ndiri ndega.</v>
      </c>
      <c r="D39" s="69" t="s">
        <v>27</v>
      </c>
      <c r="G39" s="71"/>
      <c r="H39" s="70" t="s">
        <v>45</v>
      </c>
      <c r="J39" s="70" t="s">
        <v>27</v>
      </c>
    </row>
    <row r="40" spans="1:11" ht="14">
      <c r="A40" s="73" t="s">
        <v>1200</v>
      </c>
      <c r="B40" s="68" t="str">
        <f>IF(ISBLANK(A40),"",IF(ROW(A40:A2039)=1,"Impossible",VLOOKUP(A$2:A$974,items!$A$3:$K$1394,{2}*SIGN(ROW(A$2:A$974)),FALSE)))</f>
        <v>Someone insulted me.</v>
      </c>
      <c r="C40" s="68" t="str">
        <f>IF(ISBLANK(A40),"",IF(ROW(A$2:A$974)=1,"Impossible",VLOOKUP(A$2:A$974,items!$A$3:$K$1394,{3}*SIGN(ROW(A$2:A$974)),FALSE)))</f>
        <v>Mumwe munhu akandituka.</v>
      </c>
      <c r="D40" s="69" t="s">
        <v>27</v>
      </c>
      <c r="G40" s="71"/>
      <c r="H40" s="70" t="s">
        <v>45</v>
      </c>
      <c r="J40" s="70" t="s">
        <v>27</v>
      </c>
    </row>
    <row r="41" spans="1:11" ht="14">
      <c r="A41" s="73" t="s">
        <v>1201</v>
      </c>
      <c r="B41" s="68" t="str">
        <f>IF(ISBLANK(A41),"",IF(ROW(A41:A2040)=1,"Impossible",VLOOKUP(A$2:A$974,items!$A$3:$K$1394,{2}*SIGN(ROW(A$2:A$974)),FALSE)))</f>
        <v>People avoided me.</v>
      </c>
      <c r="C41" s="68" t="str">
        <f>IF(ISBLANK(A41),"",IF(ROW(A$2:A$974)=1,"Impossible",VLOOKUP(A$2:A$974,items!$A$3:$K$1394,{3}*SIGN(ROW(A$2:A$974)),FALSE)))</f>
        <v>Vanhu vaingondinzvenga-nzvenga.</v>
      </c>
      <c r="D41" s="69" t="s">
        <v>27</v>
      </c>
      <c r="G41" s="71"/>
      <c r="H41" s="70" t="s">
        <v>45</v>
      </c>
      <c r="J41" s="70" t="s">
        <v>27</v>
      </c>
    </row>
    <row r="42" spans="1:11" ht="14">
      <c r="A42" s="73" t="s">
        <v>1202</v>
      </c>
      <c r="B42" s="68" t="str">
        <f>IF(ISBLANK(A42),"",IF(ROW(A42:A2041)=1,"Impossible",VLOOKUP(A$2:A$974,items!$A$3:$K$1394,{2}*SIGN(ROW(A$2:A$974)),FALSE)))</f>
        <v>People cut down visiting me.</v>
      </c>
      <c r="C42" s="68" t="str">
        <f>IF(ISBLANK(A42),"",IF(ROW(A$2:A$974)=1,"Impossible",VLOOKUP(A$2:A$974,items!$A$3:$K$1394,{3}*SIGN(ROW(A$2:A$974)),FALSE)))</f>
        <v>Vanhu vakaregedza kundishanyira sezvavaisimboita.</v>
      </c>
      <c r="D42" s="69" t="s">
        <v>27</v>
      </c>
      <c r="G42" s="71"/>
      <c r="H42" s="70" t="s">
        <v>45</v>
      </c>
      <c r="K42" s="82" t="s">
        <v>2737</v>
      </c>
    </row>
    <row r="43" spans="1:11" ht="14">
      <c r="A43" s="73" t="s">
        <v>1203</v>
      </c>
      <c r="B43" s="68" t="str">
        <f>IF(ISBLANK(A43),"",IF(ROW(A43:A2042)=1,"Impossible",VLOOKUP(A$2:A$974,items!$A$3:$K$1394,{2}*SIGN(ROW(A$2:A$974)),FALSE)))</f>
        <v>People ended their relationships with me.</v>
      </c>
      <c r="C43" s="68" t="str">
        <f>IF(ISBLANK(A43),"",IF(ROW(A$2:A$974)=1,"Impossible",VLOOKUP(A$2:A$974,items!$A$3:$K$1394,{3}*SIGN(ROW(A$2:A$974)),FALSE)))</f>
        <v>Vanhu vakaregedza kufambidzana neni.</v>
      </c>
      <c r="D43" s="69" t="s">
        <v>27</v>
      </c>
      <c r="G43" s="71"/>
      <c r="H43" s="70" t="s">
        <v>45</v>
      </c>
      <c r="J43" s="70" t="s">
        <v>27</v>
      </c>
    </row>
    <row r="44" spans="1:11" ht="14">
      <c r="A44" s="73" t="s">
        <v>1204</v>
      </c>
      <c r="B44" s="68" t="str">
        <f>IF(ISBLANK(A44),"",IF(ROW(A44:A2043)=1,"Impossible",VLOOKUP(A$2:A$974,items!$A$3:$K$1394,{2}*SIGN(ROW(A$2:A$974)),FALSE)))</f>
        <v>I was blamed for my HIV status.</v>
      </c>
      <c r="C44" s="68" t="str">
        <f>IF(ISBLANK(A44),"",IF(ROW(A$2:A$974)=1,"Impossible",VLOOKUP(A$2:A$974,items!$A$3:$K$1394,{3}*SIGN(ROW(A$2:A$974)),FALSE)))</f>
        <v>Ndakaudzwa kuti kuva neHIV yaiva mhosva yangu.</v>
      </c>
      <c r="D44" s="69" t="s">
        <v>27</v>
      </c>
      <c r="G44" s="71"/>
      <c r="H44" s="70" t="s">
        <v>45</v>
      </c>
      <c r="J44" s="70" t="s">
        <v>27</v>
      </c>
    </row>
    <row r="45" spans="1:11" ht="14">
      <c r="A45" s="73" t="s">
        <v>1205</v>
      </c>
      <c r="B45" s="68" t="str">
        <f>IF(ISBLANK(A45),"",IF(ROW(A45:A2044)=1,"Impossible",VLOOKUP(A$2:A$974,items!$A$3:$K$1394,{2}*SIGN(ROW(A$2:A$974)),FALSE)))</f>
        <v>Someone tried to get me fired from my job.</v>
      </c>
      <c r="C45" s="68" t="str">
        <f>IF(ISBLANK(A45),"",IF(ROW(A$2:A$974)=1,"Impossible",VLOOKUP(A$2:A$974,items!$A$3:$K$1394,{3}*SIGN(ROW(A$2:A$974)),FALSE)))</f>
        <v>Mumwe munhu akaedza kuti nditandwe basa</v>
      </c>
      <c r="D45" s="69" t="s">
        <v>27</v>
      </c>
      <c r="G45" s="71"/>
      <c r="H45" s="70" t="s">
        <v>45</v>
      </c>
      <c r="K45" s="89" t="s">
        <v>2208</v>
      </c>
    </row>
    <row r="46" spans="1:11" ht="28">
      <c r="A46" s="73" t="s">
        <v>1205</v>
      </c>
      <c r="B46" s="68" t="str">
        <f>IF(ISBLANK(A46),"",IF(ROW(A46:A2045)=1,"Impossible",VLOOKUP(A$2:A$974,items!$A$3:$K$1394,{2}*SIGN(ROW(A$2:A$974)),FALSE)))</f>
        <v>Someone tried to get me fired from my job.</v>
      </c>
      <c r="C46" s="68" t="str">
        <f>IF(ISBLANK(A46),"",IF(ROW(A$2:A$974)=1,"Impossible",VLOOKUP(A$2:A$974,items!$A$3:$K$1394,{3}*SIGN(ROW(A$2:A$974)),FALSE)))</f>
        <v>Mumwe munhu akaedza kuti nditandwe basa</v>
      </c>
      <c r="D46" s="69" t="s">
        <v>28</v>
      </c>
      <c r="F46" s="70" t="s">
        <v>2261</v>
      </c>
      <c r="G46" s="71"/>
      <c r="H46" s="70" t="s">
        <v>45</v>
      </c>
      <c r="J46" s="70" t="s">
        <v>27</v>
      </c>
    </row>
    <row r="47" spans="1:11" ht="28">
      <c r="A47" s="67" t="s">
        <v>1206</v>
      </c>
      <c r="B47" s="68" t="str">
        <f>IF(ISBLANK(A47),"",IF(ROW(A47:A2046)=1,"Impossible",VLOOKUP(A$2:A$974,items!$A$3:$K$1394,{2}*SIGN(ROW(A$2:A$974)),FALSE)))</f>
        <v>My employer denied me opportunities.</v>
      </c>
      <c r="C47" s="68" t="str">
        <f>IF(ISBLANK(A47),"",IF(ROW(A$2:A$974)=1,"Impossible",VLOOKUP(A$2:A$974,items!$A$3:$K$1394,{3}*SIGN(ROW(A$2:A$974)),FALSE)))</f>
        <v>Munhu wandinoshandira akandishayisa mimwe mikana.</v>
      </c>
      <c r="D47" s="69" t="s">
        <v>27</v>
      </c>
      <c r="F47" s="82"/>
      <c r="G47" s="71"/>
      <c r="H47" s="70" t="s">
        <v>45</v>
      </c>
      <c r="J47" s="70" t="s">
        <v>27</v>
      </c>
    </row>
    <row r="48" spans="1:11" ht="14">
      <c r="A48" s="75" t="s">
        <v>1207</v>
      </c>
      <c r="B48" s="68" t="str">
        <f>IF(ISBLANK(A48),"",IF(ROW(A48:A2047)=1,"Impossible",VLOOKUP(A$2:A$974,items!$A$3:$K$1394,{2}*SIGN(ROW(A$2:A$974)),FALSE)))</f>
        <v>I was denied health care.</v>
      </c>
      <c r="C48" s="68" t="str">
        <f>IF(ISBLANK(A48),"",IF(ROW(A$2:A$974)=1,"Impossible",VLOOKUP(A$2:A$974,items!$A$3:$K$1394,{3}*SIGN(ROW(A$2:A$974)),FALSE)))</f>
        <v>Handina kuwaniswa rubatsiro rwezveutano.</v>
      </c>
      <c r="D48" s="69" t="s">
        <v>27</v>
      </c>
      <c r="G48" s="71"/>
      <c r="H48" s="70" t="s">
        <v>45</v>
      </c>
      <c r="J48" s="70" t="s">
        <v>27</v>
      </c>
    </row>
    <row r="49" spans="1:11" ht="28">
      <c r="A49" s="75" t="s">
        <v>1208</v>
      </c>
      <c r="B49" s="68" t="str">
        <f>IF(ISBLANK(A49),"",IF(ROW(A49:A2048)=1,"Impossible",VLOOKUP(A$2:A$974,items!$A$3:$K$1394,{2}*SIGN(ROW(A$2:A$974)),FALSE)))</f>
        <v>I was refused treatment because I was told I was going to die anyway.</v>
      </c>
      <c r="C49" s="68" t="str">
        <f>IF(ISBLANK(A49),"",IF(ROW(A$2:A$974)=1,"Impossible",VLOOKUP(A$2:A$974,items!$A$3:$K$1394,{3}*SIGN(ROW(A$2:A$974)),FALSE)))</f>
        <v>Handina kurapwa sezvo vaiti kunyangwe ndikarapwa, ndichangofa.</v>
      </c>
      <c r="D49" s="69" t="s">
        <v>27</v>
      </c>
      <c r="G49" s="71"/>
      <c r="H49" s="70" t="s">
        <v>45</v>
      </c>
      <c r="J49" s="70" t="s">
        <v>27</v>
      </c>
    </row>
    <row r="50" spans="1:11" ht="28">
      <c r="A50" s="75" t="s">
        <v>1209</v>
      </c>
      <c r="B50" s="68" t="str">
        <f>IF(ISBLANK(A50),"",IF(ROW(A50:A2049)=1,"Impossible",VLOOKUP(A$2:A$974,items!$A$3:$K$1394,{2}*SIGN(ROW(A$2:A$974)),FALSE)))</f>
        <v>I was discharged from the hospital while still needing care.</v>
      </c>
      <c r="C50" s="68" t="str">
        <f>IF(ISBLANK(A50),"",IF(ROW(A$2:A$974)=1,"Impossible",VLOOKUP(A$2:A$974,items!$A$3:$K$1394,{3}*SIGN(ROW(A$2:A$974)),FALSE)))</f>
        <v>Ndakaburitswa muchipatara ndichiri kuda rubatsiro.</v>
      </c>
      <c r="D50" s="69" t="s">
        <v>27</v>
      </c>
      <c r="G50" s="71"/>
      <c r="H50" s="70" t="s">
        <v>45</v>
      </c>
      <c r="K50" s="82" t="s">
        <v>2735</v>
      </c>
    </row>
    <row r="51" spans="1:11" ht="28">
      <c r="A51" s="75" t="s">
        <v>1210</v>
      </c>
      <c r="B51" s="68" t="str">
        <f>IF(ISBLANK(A51),"",IF(ROW(A51:A2050)=1,"Impossible",VLOOKUP(A$2:A$974,items!$A$3:$K$1394,{2}*SIGN(ROW(A$2:A$974)),FALSE)))</f>
        <v>I was shuttled around instead of being helped by a nurse.</v>
      </c>
      <c r="C51" s="68" t="str">
        <f>IF(ISBLANK(A51),"",IF(ROW(A$2:A$974)=1,"Impossible",VLOOKUP(A$2:A$974,items!$A$3:$K$1394,{3}*SIGN(ROW(A$2:A$974)),FALSE)))</f>
        <v>Ndakatenderedzwa-tenderedzwa panzvimbo yekubatsirwa nanesi.</v>
      </c>
      <c r="D51" s="69" t="s">
        <v>27</v>
      </c>
      <c r="G51" s="71"/>
      <c r="H51" s="70" t="s">
        <v>45</v>
      </c>
      <c r="J51" s="70" t="s">
        <v>27</v>
      </c>
    </row>
    <row r="52" spans="1:11" ht="28">
      <c r="A52" s="75" t="s">
        <v>1211</v>
      </c>
      <c r="B52" s="68" t="str">
        <f>IF(ISBLANK(A52),"",IF(ROW(A52:A2051)=1,"Impossible",VLOOKUP(A$2:A$974,items!$A$3:$K$1394,{2}*SIGN(ROW(A$2:A$974)),FALSE)))</f>
        <v>At the hospital/clinic, I was made to wait until last.</v>
      </c>
      <c r="C52" s="68" t="str">
        <f>IF(ISBLANK(A52),"",IF(ROW(A$2:A$974)=1,"Impossible",VLOOKUP(A$2:A$974,items!$A$3:$K$1394,{3}*SIGN(ROW(A$2:A$974)),FALSE)))</f>
        <v>Pachipatara/pakiriniki, ndakanzi ndimire kusvika vamwe vese vapera.</v>
      </c>
      <c r="D52" s="69" t="s">
        <v>27</v>
      </c>
      <c r="G52" s="71"/>
      <c r="H52" s="70" t="s">
        <v>45</v>
      </c>
      <c r="J52" s="70" t="s">
        <v>27</v>
      </c>
      <c r="K52" s="84"/>
    </row>
    <row r="53" spans="1:11" ht="28">
      <c r="A53" s="75" t="s">
        <v>1212</v>
      </c>
      <c r="B53" s="68" t="str">
        <f>IF(ISBLANK(A53),"",IF(ROW(A53:A2052)=1,"Impossible",VLOOKUP(A$2:A$974,items!$A$3:$K$1394,{2}*SIGN(ROW(A$2:A$974)),FALSE)))</f>
        <v>At the hospital, I was left in a soiled bed.</v>
      </c>
      <c r="C53" s="68" t="str">
        <f>IF(ISBLANK(A53),"",IF(ROW(A$2:A$974)=1,"Impossible",VLOOKUP(A$2:A$974,items!$A$3:$K$1394,{3}*SIGN(ROW(A$2:A$974)),FALSE)))</f>
        <v>Pachipatara, ndakasiiwa ndiri mumagumbeze andainge ndaitira weti/tsvina.</v>
      </c>
      <c r="D53" s="69" t="s">
        <v>27</v>
      </c>
      <c r="E53" s="74"/>
      <c r="F53" s="74"/>
      <c r="G53" s="71"/>
      <c r="H53" s="70" t="s">
        <v>45</v>
      </c>
      <c r="J53" s="70" t="s">
        <v>27</v>
      </c>
    </row>
    <row r="54" spans="1:11" ht="28">
      <c r="A54" s="75" t="s">
        <v>1213</v>
      </c>
      <c r="B54" s="68" t="str">
        <f>IF(ISBLANK(A54),"",IF(ROW(A54:A2053)=1,"Impossible",VLOOKUP(A$2:A$974,items!$A$3:$K$1394,{2}*SIGN(ROW(A$2:A$974)),FALSE)))</f>
        <v>In the hospital or clinic, my pain was ignored.</v>
      </c>
      <c r="C54" s="68" t="str">
        <f>IF(ISBLANK(A54),"",IF(ROW(A$2:A$974)=1,"Impossible",VLOOKUP(A$2:A$974,items!$A$3:$K$1394,{3}*SIGN(ROW(A$2:A$974)),FALSE)))</f>
        <v>Hapana akaita basa nekurwadziwa kwangu pandaive kuchipatara/kukiriniki.</v>
      </c>
      <c r="D54" s="69" t="s">
        <v>27</v>
      </c>
      <c r="G54" s="71"/>
      <c r="H54" s="70" t="s">
        <v>45</v>
      </c>
      <c r="K54" s="82" t="s">
        <v>2207</v>
      </c>
    </row>
    <row r="55" spans="1:11" ht="28">
      <c r="A55" s="75" t="s">
        <v>1213</v>
      </c>
      <c r="B55" s="68" t="str">
        <f>IF(ISBLANK(A55),"",IF(ROW(A55:A2054)=1,"Impossible",VLOOKUP(A$2:A$974,items!$A$3:$K$1394,{2}*SIGN(ROW(A$2:A$974)),FALSE)))</f>
        <v>In the hospital or clinic, my pain was ignored.</v>
      </c>
      <c r="C55" s="68" t="str">
        <f>IF(ISBLANK(A55),"",IF(ROW(A$2:A$974)=1,"Impossible",VLOOKUP(A$2:A$974,items!$A$3:$K$1394,{3}*SIGN(ROW(A$2:A$974)),FALSE)))</f>
        <v>Hapana akaita basa nekurwadziwa kwangu pandaive kuchipatara/kukiriniki.</v>
      </c>
      <c r="D55" s="69" t="s">
        <v>28</v>
      </c>
      <c r="F55" s="70" t="s">
        <v>2262</v>
      </c>
      <c r="G55" s="71"/>
      <c r="H55" s="70" t="s">
        <v>45</v>
      </c>
      <c r="J55" s="70" t="s">
        <v>27</v>
      </c>
    </row>
    <row r="56" spans="1:11" ht="14">
      <c r="A56" s="75" t="s">
        <v>1214</v>
      </c>
      <c r="B56" s="68" t="str">
        <f>IF(ISBLANK(A56),"",IF(ROW(A56:A2055)=1,"Impossible",VLOOKUP(A$2:A$974,items!$A$3:$K$1394,{2}*SIGN(ROW(A$2:A$974)),FALSE)))</f>
        <v>I felt that I did not deserve to live.</v>
      </c>
      <c r="C56" s="68" t="str">
        <f>IF(ISBLANK(A56),"",IF(ROW(A$2:A$974)=1,"Impossible",VLOOKUP(A$2:A$974,items!$A$3:$K$1394,{3}*SIGN(ROW(A$2:A$974)),FALSE)))</f>
        <v>Ndakanzwa sekuti handaikodzera kuararama.</v>
      </c>
      <c r="D56" s="69" t="s">
        <v>27</v>
      </c>
      <c r="F56" s="56"/>
      <c r="G56" s="71"/>
      <c r="H56" s="70" t="s">
        <v>45</v>
      </c>
      <c r="J56" s="70" t="s">
        <v>27</v>
      </c>
    </row>
    <row r="57" spans="1:11" ht="14">
      <c r="A57" s="75" t="s">
        <v>1215</v>
      </c>
      <c r="B57" s="68" t="str">
        <f>IF(ISBLANK(A57),"",IF(ROW(A57:A2056)=1,"Impossible",VLOOKUP(A$2:A$974,items!$A$3:$K$1394,{2}*SIGN(ROW(A$2:A$974)),FALSE)))</f>
        <v>I felt ashamed of having this disease.</v>
      </c>
      <c r="C57" s="68" t="str">
        <f>IF(ISBLANK(A57),"",IF(ROW(A$2:A$974)=1,"Impossible",VLOOKUP(A$2:A$974,items!$A$3:$K$1394,{3}*SIGN(ROW(A$2:A$974)),FALSE)))</f>
        <v>Ndakanzwa kusvoda nekuda kwekuva nechirwere ichi.</v>
      </c>
      <c r="D57" s="69" t="s">
        <v>27</v>
      </c>
      <c r="G57" s="71"/>
      <c r="H57" s="70" t="s">
        <v>45</v>
      </c>
      <c r="K57" s="82" t="s">
        <v>2738</v>
      </c>
    </row>
    <row r="58" spans="1:11" ht="14">
      <c r="A58" s="75" t="s">
        <v>1216</v>
      </c>
      <c r="B58" s="68" t="str">
        <f>IF(ISBLANK(A58),"",IF(ROW(A58:A2057)=1,"Impossible",VLOOKUP(A$2:A$974,items!$A$3:$K$1394,{2}*SIGN(ROW(A$2:A$974)),FALSE)))</f>
        <v>I felt completely worthless.</v>
      </c>
      <c r="C58" s="68" t="str">
        <f>IF(ISBLANK(A58),"",IF(ROW(A$2:A$974)=1,"Impossible",VLOOKUP(A$2:A$974,items!$A$3:$K$1394,{3}*SIGN(ROW(A$2:A$974)),FALSE)))</f>
        <v>Ndakanzwa sekuti hapana zvandiri zvachose.</v>
      </c>
      <c r="D58" s="69" t="s">
        <v>27</v>
      </c>
      <c r="G58" s="71"/>
      <c r="H58" s="70" t="s">
        <v>45</v>
      </c>
      <c r="J58" s="70" t="s">
        <v>27</v>
      </c>
    </row>
    <row r="59" spans="1:11" ht="28">
      <c r="A59" s="75" t="s">
        <v>1217</v>
      </c>
      <c r="B59" s="68" t="str">
        <f>IF(ISBLANK(A59),"",IF(ROW(A59:A2058)=1,"Impossible",VLOOKUP(A$2:A$974,items!$A$3:$K$1394,{2}*SIGN(ROW(A$2:A$974)),FALSE)))</f>
        <v>I felt that I brought a lot of trouble to my family.</v>
      </c>
      <c r="C59" s="68" t="str">
        <f>IF(ISBLANK(A59),"",IF(ROW(A$2:A$974)=1,"Impossible",VLOOKUP(A$2:A$974,items!$A$3:$K$1394,{3}*SIGN(ROW(A$2:A$974)),FALSE)))</f>
        <v>Ndakanzwa sekuti ndakaunza matambudziko mazhinji kumhuri yangu.</v>
      </c>
      <c r="D59" s="69" t="s">
        <v>27</v>
      </c>
      <c r="G59" s="71"/>
      <c r="H59" s="70" t="s">
        <v>45</v>
      </c>
      <c r="J59" s="70" t="s">
        <v>27</v>
      </c>
    </row>
    <row r="60" spans="1:11" ht="14">
      <c r="A60" s="75" t="s">
        <v>1218</v>
      </c>
      <c r="B60" s="68" t="str">
        <f>IF(ISBLANK(A60),"",IF(ROW(A60:A2059)=1,"Impossible",VLOOKUP(A$2:A$974,items!$A$3:$K$1394,{2}*SIGN(ROW(A$2:A$974)),FALSE)))</f>
        <v>I felt that I am no longer a person.</v>
      </c>
      <c r="C60" s="68" t="str">
        <f>IF(ISBLANK(A60),"",IF(ROW(A$2:A$974)=1,"Impossible",VLOOKUP(A$2:A$974,items!$A$3:$K$1394,{3}*SIGN(ROW(A$2:A$974)),FALSE)))</f>
        <v>Ndakanzwa kuti handisisiri munhu.</v>
      </c>
      <c r="D60" s="69" t="s">
        <v>27</v>
      </c>
      <c r="G60" s="71"/>
      <c r="H60" s="70" t="s">
        <v>45</v>
      </c>
      <c r="J60" s="70" t="s">
        <v>27</v>
      </c>
    </row>
    <row r="61" spans="1:11" ht="42">
      <c r="A61" s="75" t="s">
        <v>1224</v>
      </c>
      <c r="B61" s="68" t="str">
        <f>IF(ISBLANK(A61),"",IF(ROW(A61:A2060)=1,"Impossible",VLOOKUP(A$2:A$974,items!$A$3:$K$1394,{2}*SIGN(ROW(A$2:A$974)),FALSE)))</f>
        <v>For the next questions, please tell me how true each statement has been in the past 1 month.</v>
      </c>
      <c r="C61" s="68" t="str">
        <f>IF(ISBLANK(A61),"",IF(ROW(A$2:A$974)=1,"Impossible",VLOOKUP(A$2:A$974,items!$A$3:$K$1394,{3}*SIGN(ROW(A$2:A$974)),FALSE)))</f>
        <v>Pamibvunzo inotevera, ndapota ndiudzeiwo kuti mitsara inotevera ine chokwadi chakadii tichitarisa MWEDZI MUMWE CHETE wapfuura.</v>
      </c>
      <c r="D61" s="69" t="s">
        <v>27</v>
      </c>
      <c r="G61" s="71"/>
      <c r="H61" s="70" t="s">
        <v>45</v>
      </c>
      <c r="J61" s="70" t="s">
        <v>27</v>
      </c>
    </row>
    <row r="62" spans="1:11" ht="28">
      <c r="A62" s="75" t="s">
        <v>1225</v>
      </c>
      <c r="B62" s="68" t="str">
        <f>IF(ISBLANK(A62),"",IF(ROW(A62:A2061)=1,"Impossible",VLOOKUP(A$2:A$974,items!$A$3:$K$1394,{2}*SIGN(ROW(A$2:A$974)),FALSE)))</f>
        <v>It's hard to tell other people about my infection.</v>
      </c>
      <c r="C62" s="68" t="str">
        <f>IF(ISBLANK(A62),"",IF(ROW(A$2:A$974)=1,"Impossible",VLOOKUP(A$2:A$974,items!$A$3:$K$1394,{3}*SIGN(ROW(A$2:A$974)),FALSE)))</f>
        <v>Zvakaoma kuudza vamwe vanhu pamusoro peutachiwana hwangu.</v>
      </c>
      <c r="D62" s="69" t="s">
        <v>27</v>
      </c>
      <c r="G62" s="71"/>
      <c r="H62" s="70" t="s">
        <v>45</v>
      </c>
      <c r="K62" s="82" t="s">
        <v>2739</v>
      </c>
    </row>
    <row r="63" spans="1:11" ht="28">
      <c r="A63" s="75" t="s">
        <v>1226</v>
      </c>
      <c r="B63" s="68" t="str">
        <f>IF(ISBLANK(A63),"",IF(ROW(A63:A2062)=1,"Impossible",VLOOKUP(A$2:A$974,items!$A$3:$K$1394,{2}*SIGN(ROW(A$2:A$974)),FALSE)))</f>
        <v>I've failed to live up to my own expectations by getting HIV.</v>
      </c>
      <c r="C63" s="68" t="str">
        <f>IF(ISBLANK(A63),"",IF(ROW(A$2:A$974)=1,"Impossible",VLOOKUP(A$2:A$974,items!$A$3:$K$1394,{3}*SIGN(ROW(A$2:A$974)),FALSE)))</f>
        <v>Ndakatadza kurarama kusvika pane zvandaitarisira nekuda kwekubatira hutachiwana hweHIV.</v>
      </c>
      <c r="D63" s="69" t="s">
        <v>27</v>
      </c>
      <c r="G63" s="71"/>
      <c r="H63" s="70" t="s">
        <v>45</v>
      </c>
      <c r="J63" s="70" t="s">
        <v>27</v>
      </c>
    </row>
    <row r="64" spans="1:11" ht="42">
      <c r="A64" s="75" t="s">
        <v>1227</v>
      </c>
      <c r="B64" s="68" t="str">
        <f>IF(ISBLANK(A64),"",IF(ROW(A64:A2063)=1,"Impossible",VLOOKUP(A$2:A$974,items!$A$3:$K$1394,{2}*SIGN(ROW(A$2:A$974)),FALSE)))</f>
        <v>When I tell others I have HIV, I expect them to think less of me.</v>
      </c>
      <c r="C64" s="68" t="str">
        <f>IF(ISBLANK(A64),"",IF(ROW(A$2:A$974)=1,"Impossible",VLOOKUP(A$2:A$974,items!$A$3:$K$1394,{3}*SIGN(ROW(A$2:A$974)),FALSE)))</f>
        <v>Kana ndikaudza vamwe vanhu kuti ndine hutachiwana hweHIV, ndinotarisira kuti vasandione semunhu akakosha/vasafunge zvakanyanya pamusoro pangu.</v>
      </c>
      <c r="D64" s="69" t="s">
        <v>27</v>
      </c>
      <c r="G64" s="71"/>
      <c r="H64" s="70" t="s">
        <v>45</v>
      </c>
      <c r="K64" s="56" t="s">
        <v>2207</v>
      </c>
    </row>
    <row r="65" spans="1:11" ht="42">
      <c r="A65" s="75" t="s">
        <v>1227</v>
      </c>
      <c r="B65" s="68" t="str">
        <f>IF(ISBLANK(A65),"",IF(ROW(A65:A2064)=1,"Impossible",VLOOKUP(A$2:A$974,items!$A$3:$K$1394,{2}*SIGN(ROW(A$2:A$974)),FALSE)))</f>
        <v>When I tell others I have HIV, I expect them to think less of me.</v>
      </c>
      <c r="C65" s="68" t="str">
        <f>IF(ISBLANK(A65),"",IF(ROW(A$2:A$974)=1,"Impossible",VLOOKUP(A$2:A$974,items!$A$3:$K$1394,{3}*SIGN(ROW(A$2:A$974)),FALSE)))</f>
        <v>Kana ndikaudza vamwe vanhu kuti ndine hutachiwana hweHIV, ndinotarisira kuti vasandione semunhu akakosha/vasafunge zvakanyanya pamusoro pangu.</v>
      </c>
      <c r="D65" s="69" t="s">
        <v>28</v>
      </c>
      <c r="F65" s="70" t="s">
        <v>2263</v>
      </c>
      <c r="G65" s="71"/>
      <c r="H65" s="70" t="s">
        <v>45</v>
      </c>
      <c r="K65" s="82" t="s">
        <v>2735</v>
      </c>
    </row>
    <row r="66" spans="1:11" ht="28">
      <c r="A66" s="75" t="s">
        <v>1228</v>
      </c>
      <c r="B66" s="68" t="str">
        <f>IF(ISBLANK(A66),"",IF(ROW(A66:A2065)=1,"Impossible",VLOOKUP(A$2:A$974,items!$A$3:$K$1394,{2}*SIGN(ROW(A$2:A$974)),FALSE)))</f>
        <v>I put myself down for becoming HIV+.</v>
      </c>
      <c r="C66" s="68" t="str">
        <f>IF(ISBLANK(A66),"",IF(ROW(A$2:A$974)=1,"Impossible",VLOOKUP(A$2:A$974,items!$A$3:$K$1394,{3}*SIGN(ROW(A$2:A$974)),FALSE)))</f>
        <v>Ndinozvidzikisira nekuda kwekuwana hutachiwana hweHIV.</v>
      </c>
      <c r="D66" s="69" t="s">
        <v>27</v>
      </c>
      <c r="F66" s="56"/>
      <c r="G66" s="71"/>
      <c r="H66" s="70" t="s">
        <v>45</v>
      </c>
      <c r="J66" s="70" t="s">
        <v>27</v>
      </c>
    </row>
    <row r="67" spans="1:11" ht="42">
      <c r="A67" s="75" t="s">
        <v>1229</v>
      </c>
      <c r="B67" s="68" t="str">
        <f>IF(ISBLANK(A67),"",IF(ROW(A67:A2066)=1,"Impossible",VLOOKUP(A$2:A$974,items!$A$3:$K$1394,{2}*SIGN(ROW(A$2:A$974)),FALSE)))</f>
        <v>Being HIV+ makes me feel defective, like there's something wrong with me.</v>
      </c>
      <c r="C67" s="68" t="str">
        <f>IF(ISBLANK(A67),"",IF(ROW(A$2:A$974)=1,"Impossible",VLOOKUP(A$2:A$974,items!$A$3:$K$1394,{3}*SIGN(ROW(A$2:A$974)),FALSE)))</f>
        <v>Kuve nehutachiwana hweHIV kunoita kuti ndinzwe sendakaremara, sekunge pane zvinhu zvisina kumira zvakanaka pandiri.</v>
      </c>
      <c r="D67" s="69" t="s">
        <v>27</v>
      </c>
      <c r="G67" s="71"/>
      <c r="H67" s="70" t="s">
        <v>45</v>
      </c>
      <c r="J67" s="70" t="s">
        <v>27</v>
      </c>
    </row>
    <row r="68" spans="1:11" ht="14">
      <c r="A68" s="75" t="s">
        <v>1230</v>
      </c>
      <c r="B68" s="68" t="str">
        <f>IF(ISBLANK(A68),"",IF(ROW(A68:A2067)=1,"Impossible",VLOOKUP(A$2:A$974,items!$A$3:$K$1394,{2}*SIGN(ROW(A$2:A$974)),FALSE)))</f>
        <v>I'm ashamed that I'm HIV+.</v>
      </c>
      <c r="C68" s="68" t="str">
        <f>IF(ISBLANK(A68),"",IF(ROW(A$2:A$974)=1,"Impossible",VLOOKUP(A$2:A$974,items!$A$3:$K$1394,{3}*SIGN(ROW(A$2:A$974)),FALSE)))</f>
        <v>Ndinonyara nekuti ndine hutachiwana hweHIV.</v>
      </c>
      <c r="D68" s="69" t="s">
        <v>27</v>
      </c>
      <c r="G68" s="71"/>
      <c r="H68" s="70" t="s">
        <v>45</v>
      </c>
      <c r="J68" s="70" t="s">
        <v>27</v>
      </c>
    </row>
    <row r="69" spans="1:11" ht="28">
      <c r="A69" s="75" t="s">
        <v>1231</v>
      </c>
      <c r="B69" s="68" t="str">
        <f>IF(ISBLANK(A69),"",IF(ROW(A69:A2068)=1,"Impossible",VLOOKUP(A$2:A$974,items!$A$3:$K$1394,{2}*SIGN(ROW(A$2:A$974)),FALSE)))</f>
        <v>When others find out I'm HIV+, I expect them to reject me.</v>
      </c>
      <c r="C69" s="68" t="str">
        <f>IF(ISBLANK(A69),"",IF(ROW(A$2:A$974)=1,"Impossible",VLOOKUP(A$2:A$974,items!$A$3:$K$1394,{3}*SIGN(ROW(A$2:A$974)),FALSE)))</f>
        <v>Kana vamwe vanhu vakaziva kuti ndine hutachiwana hweHIV, ndinotarisira kuti vandirambe.</v>
      </c>
      <c r="D69" s="69" t="s">
        <v>27</v>
      </c>
      <c r="G69" s="71"/>
      <c r="H69" s="70" t="s">
        <v>45</v>
      </c>
      <c r="J69" s="70" t="s">
        <v>27</v>
      </c>
    </row>
    <row r="70" spans="1:11" ht="28">
      <c r="A70" s="75" t="s">
        <v>1232</v>
      </c>
      <c r="B70" s="68" t="str">
        <f>IF(ISBLANK(A70),"",IF(ROW(A70:A2069)=1,"Impossible",VLOOKUP(A$2:A$974,items!$A$3:$K$1394,{2}*SIGN(ROW(A$2:A$974)),FALSE)))</f>
        <v>I struggle with feeling worthless because I have HIV.</v>
      </c>
      <c r="C70" s="68" t="str">
        <f>IF(ISBLANK(A70),"",IF(ROW(A$2:A$974)=1,"Impossible",VLOOKUP(A$2:A$974,items!$A$3:$K$1394,{3}*SIGN(ROW(A$2:A$974)),FALSE)))</f>
        <v>Ndinonetseka nekunzwa sendisina kukosha nekuda kwekuti ndine hutachiwana hweHIV.</v>
      </c>
      <c r="D70" s="69" t="s">
        <v>27</v>
      </c>
      <c r="G70" s="71"/>
      <c r="H70" s="70" t="s">
        <v>45</v>
      </c>
      <c r="J70" s="70" t="s">
        <v>27</v>
      </c>
    </row>
    <row r="71" spans="1:11" ht="28">
      <c r="A71" s="75" t="s">
        <v>1233</v>
      </c>
      <c r="B71" s="68" t="str">
        <f>IF(ISBLANK(A71),"",IF(ROW(A71:A2070)=1,"Impossible",VLOOKUP(A$2:A$974,items!$A$3:$K$1394,{2}*SIGN(ROW(A$2:A$974)),FALSE)))</f>
        <v>I'm ashamed by my HIV symptoms.</v>
      </c>
      <c r="C71" s="68" t="str">
        <f>IF(ISBLANK(A71),"",IF(ROW(A$2:A$974)=1,"Impossible",VLOOKUP(A$2:A$974,items!$A$3:$K$1394,{3}*SIGN(ROW(A$2:A$974)),FALSE)))</f>
        <v>Ndinonyara nekuda kwezviratidzo zvekuve nehutachiwana hweHIV zvangu.</v>
      </c>
      <c r="D71" s="69" t="s">
        <v>27</v>
      </c>
      <c r="G71" s="71"/>
      <c r="H71" s="70" t="s">
        <v>45</v>
      </c>
      <c r="J71" s="70" t="s">
        <v>27</v>
      </c>
    </row>
    <row r="72" spans="1:11" ht="28">
      <c r="A72" s="75" t="s">
        <v>1234</v>
      </c>
      <c r="B72" s="68" t="str">
        <f>IF(ISBLANK(A72),"",IF(ROW(A72:A2071)=1,"Impossible",VLOOKUP(A$2:A$974,items!$A$3:$K$1394,{2}*SIGN(ROW(A$2:A$974)),FALSE)))</f>
        <v>I hide my infection from others.</v>
      </c>
      <c r="C72" s="68" t="str">
        <f>IF(ISBLANK(A72),"",IF(ROW(A$2:A$974)=1,"Impossible",VLOOKUP(A$2:A$974,items!$A$3:$K$1394,{3}*SIGN(ROW(A$2:A$974)),FALSE)))</f>
        <v>Ndinoviga kuve kwangu nehutachiwana kune vamwe vanhu.</v>
      </c>
      <c r="D72" s="69" t="s">
        <v>27</v>
      </c>
      <c r="G72" s="71"/>
      <c r="H72" s="70" t="s">
        <v>45</v>
      </c>
      <c r="K72" s="82" t="s">
        <v>2739</v>
      </c>
    </row>
    <row r="73" spans="1:11" ht="42">
      <c r="A73" s="75" t="s">
        <v>1235</v>
      </c>
      <c r="B73" s="68" t="str">
        <f>IF(ISBLANK(A73),"",IF(ROW(A73:A2072)=1,"Impossible",VLOOKUP(A$2:A$974,items!$A$3:$K$1394,{2}*SIGN(ROW(A$2:A$974)),FALSE)))</f>
        <v>I have an overpowering dread that my HIV status will be revealed to others.</v>
      </c>
      <c r="C73" s="68" t="str">
        <f>IF(ISBLANK(A73),"",IF(ROW(A$2:A$974)=1,"Impossible",VLOOKUP(A$2:A$974,items!$A$3:$K$1394,{3}*SIGN(ROW(A$2:A$974)),FALSE)))</f>
        <v>Ndine kutya kwakanyanyisa kuti kuve kwangu nehutachiwana kuchabudiswa pachena kune vamwe vanhu.</v>
      </c>
      <c r="D73" s="69" t="s">
        <v>27</v>
      </c>
      <c r="F73" s="56"/>
      <c r="G73" s="71"/>
      <c r="H73" s="70" t="s">
        <v>45</v>
      </c>
      <c r="J73" s="70" t="s">
        <v>27</v>
      </c>
    </row>
    <row r="74" spans="1:11" ht="28">
      <c r="A74" s="75" t="s">
        <v>1236</v>
      </c>
      <c r="B74" s="68" t="str">
        <f>IF(ISBLANK(A74),"",IF(ROW(A74:A2073)=1,"Impossible",VLOOKUP(A$2:A$974,items!$A$3:$K$1394,{2}*SIGN(ROW(A$2:A$974)),FALSE)))</f>
        <v>I accept myself as an HIV+ person.</v>
      </c>
      <c r="C74" s="68" t="str">
        <f>IF(ISBLANK(A74),"",IF(ROW(A$2:A$974)=1,"Impossible",VLOOKUP(A$2:A$974,items!$A$3:$K$1394,{3}*SIGN(ROW(A$2:A$974)),FALSE)))</f>
        <v>Ndinozvigamuchira semunhu ane hutachiwana hweHIV.</v>
      </c>
      <c r="D74" s="69" t="s">
        <v>27</v>
      </c>
      <c r="G74" s="71"/>
      <c r="H74" s="70" t="s">
        <v>45</v>
      </c>
      <c r="J74" s="70" t="s">
        <v>27</v>
      </c>
    </row>
    <row r="75" spans="1:11" ht="28">
      <c r="A75" s="75" t="s">
        <v>1237</v>
      </c>
      <c r="B75" s="68" t="str">
        <f>IF(ISBLANK(A75),"",IF(ROW(A75:A2074)=1,"Impossible",VLOOKUP(A$2:A$974,items!$A$3:$K$1394,{2}*SIGN(ROW(A$2:A$974)),FALSE)))</f>
        <v>Having HIV makes me want to hide, disappear, or even die.</v>
      </c>
      <c r="C75" s="68" t="str">
        <f>IF(ISBLANK(A75),"",IF(ROW(A$2:A$974)=1,"Impossible",VLOOKUP(A$2:A$974,items!$A$3:$K$1394,{3}*SIGN(ROW(A$2:A$974)),FALSE)))</f>
        <v>Kuve nehutachiwana hweHIV kunoita kuti ndinzwe kuda kuhwanda, kushaikwa kana kufa chaiko.</v>
      </c>
      <c r="D75" s="69" t="s">
        <v>27</v>
      </c>
      <c r="G75" s="71"/>
      <c r="H75" s="70" t="s">
        <v>45</v>
      </c>
    </row>
    <row r="76" spans="1:11" ht="42">
      <c r="A76" s="75" t="s">
        <v>1237</v>
      </c>
      <c r="B76" s="68" t="str">
        <f>IF(ISBLANK(A76),"",IF(ROW(A76:A2075)=1,"Impossible",VLOOKUP(A$2:A$974,items!$A$3:$K$1394,{2}*SIGN(ROW(A$2:A$974)),FALSE)))</f>
        <v>Having HIV makes me want to hide, disappear, or even die.</v>
      </c>
      <c r="C76" s="68" t="str">
        <f>IF(ISBLANK(A76),"",IF(ROW(A$2:A$974)=1,"Impossible",VLOOKUP(A$2:A$974,items!$A$3:$K$1394,{3}*SIGN(ROW(A$2:A$974)),FALSE)))</f>
        <v>Kuve nehutachiwana hweHIV kunoita kuti ndinzwe kuda kuhwanda, kushaikwa kana kufa chaiko.</v>
      </c>
      <c r="D76" s="69" t="s">
        <v>28</v>
      </c>
      <c r="F76" s="70" t="s">
        <v>2264</v>
      </c>
      <c r="G76" s="71"/>
      <c r="H76" s="70" t="s">
        <v>45</v>
      </c>
      <c r="J76" s="70" t="s">
        <v>27</v>
      </c>
    </row>
    <row r="77" spans="1:11" ht="28">
      <c r="A77" s="75" t="s">
        <v>1243</v>
      </c>
      <c r="B77" s="68" t="str">
        <f>IF(ISBLANK(A77),"",IF(ROW(A77:A2076)=1,"Impossible",VLOOKUP(A$2:A$974,items!$A$3:$K$1394,{2}*SIGN(ROW(A$2:A$974)),FALSE)))</f>
        <v>I'd like to ask you a few questions about how you've been feeling.</v>
      </c>
      <c r="C77" s="68" t="str">
        <f>IF(ISBLANK(A77),"",IF(ROW(A$2:A$974)=1,"Impossible",VLOOKUP(A$2:A$974,items!$A$3:$K$1394,{3}*SIGN(ROW(A$2:A$974)),FALSE)))</f>
        <v>Ndiri kuda kumbokubvunzai mibvunzo mishomanana iri pamusoro pezvamanga muchinzwa.</v>
      </c>
      <c r="D77" s="69" t="s">
        <v>27</v>
      </c>
      <c r="G77" s="71"/>
      <c r="H77" s="70" t="s">
        <v>45</v>
      </c>
      <c r="J77" s="70" t="s">
        <v>27</v>
      </c>
    </row>
    <row r="78" spans="1:11" ht="42">
      <c r="A78" s="75" t="s">
        <v>1244</v>
      </c>
      <c r="B78" s="68" t="str">
        <f>IF(ISBLANK(A78),"",IF(ROW(A78:A2077)=1,"Impossible",VLOOKUP(A$2:A$974,items!$A$3:$K$1394,{2}*SIGN(ROW(A$2:A$974)),FALSE)))</f>
        <v>Over the last 2 weeks, how often have you been bothered by any of the following problems?</v>
      </c>
      <c r="C78" s="68" t="str">
        <f>IF(ISBLANK(A78),"",IF(ROW(A$2:A$974)=1,"Impossible",VLOOKUP(A$2:A$974,items!$A$3:$K$1394,{3}*SIGN(ROW(A$2:A$974)),FALSE)))</f>
        <v>Mumasvondo maviri adarika, manga muchishungurudzwa kakawanda zvakadii nechero dambudziko pane ari kutevera?</v>
      </c>
      <c r="D78" s="69" t="s">
        <v>27</v>
      </c>
      <c r="F78" s="56"/>
      <c r="G78" s="71"/>
      <c r="H78" s="70" t="s">
        <v>45</v>
      </c>
      <c r="K78" s="82" t="s">
        <v>2207</v>
      </c>
    </row>
    <row r="79" spans="1:11" ht="28">
      <c r="A79" s="75" t="s">
        <v>1245</v>
      </c>
      <c r="B79" s="68" t="str">
        <f>IF(ISBLANK(A79),"",IF(ROW(A79:A2078)=1,"Impossible",VLOOKUP(A$2:A$974,items!$A$3:$K$1394,{2}*SIGN(ROW(A$2:A$974)),FALSE)))</f>
        <v>Little interest or pleasure in doing things</v>
      </c>
      <c r="C79" s="68" t="str">
        <f>IF(ISBLANK(A79),"",IF(ROW(A$2:A$974)=1,"Impossible",VLOOKUP(A$2:A$974,items!$A$3:$K$1394,{3}*SIGN(ROW(A$2:A$974)),FALSE)))</f>
        <v>Kusava nechido chakanyanya kana kusanyatsofarira kuita zvinhu</v>
      </c>
      <c r="D79" s="69" t="s">
        <v>27</v>
      </c>
      <c r="G79" s="71"/>
      <c r="H79" s="70" t="s">
        <v>45</v>
      </c>
      <c r="J79" s="70" t="s">
        <v>27</v>
      </c>
    </row>
    <row r="80" spans="1:11" ht="14">
      <c r="A80" s="75" t="s">
        <v>1246</v>
      </c>
      <c r="B80" s="68" t="str">
        <f>IF(ISBLANK(A80),"",IF(ROW(A80:A2079)=1,"Impossible",VLOOKUP(A$2:A$974,items!$A$3:$K$1394,{2}*SIGN(ROW(A$2:A$974)),FALSE)))</f>
        <v>Feeling down, depressed, or hopeless</v>
      </c>
      <c r="C80" s="68" t="str">
        <f>IF(ISBLANK(A80),"",IF(ROW(A$2:A$974)=1,"Impossible",VLOOKUP(A$2:A$974,items!$A$3:$K$1394,{3}*SIGN(ROW(A$2:A$974)),FALSE)))</f>
        <v>Kunzwa kusurukirwa, kusuwa kana kusava netarisiro</v>
      </c>
      <c r="D80" s="69" t="s">
        <v>27</v>
      </c>
      <c r="G80" s="71"/>
      <c r="H80" s="70" t="s">
        <v>45</v>
      </c>
      <c r="K80" s="82" t="s">
        <v>2207</v>
      </c>
    </row>
    <row r="81" spans="1:11" ht="28">
      <c r="A81" s="75" t="s">
        <v>1246</v>
      </c>
      <c r="B81" s="68" t="str">
        <f>IF(ISBLANK(A81),"",IF(ROW(A81:A2080)=1,"Impossible",VLOOKUP(A$2:A$974,items!$A$3:$K$1394,{2}*SIGN(ROW(A$2:A$974)),FALSE)))</f>
        <v>Feeling down, depressed, or hopeless</v>
      </c>
      <c r="C81" s="68" t="str">
        <f>IF(ISBLANK(A81),"",IF(ROW(A$2:A$974)=1,"Impossible",VLOOKUP(A$2:A$974,items!$A$3:$K$1394,{3}*SIGN(ROW(A$2:A$974)),FALSE)))</f>
        <v>Kunzwa kusurukirwa, kusuwa kana kusava netarisiro</v>
      </c>
      <c r="D81" s="69" t="s">
        <v>28</v>
      </c>
      <c r="F81" s="70" t="s">
        <v>2209</v>
      </c>
      <c r="G81" s="71"/>
      <c r="H81" s="70" t="s">
        <v>45</v>
      </c>
      <c r="J81" s="70" t="s">
        <v>27</v>
      </c>
    </row>
    <row r="82" spans="1:11" ht="28">
      <c r="A82" s="75" t="s">
        <v>1247</v>
      </c>
      <c r="B82" s="68" t="str">
        <f>IF(ISBLANK(A82),"",IF(ROW(A82:A2081)=1,"Impossible",VLOOKUP(A$2:A$974,items!$A$3:$K$1394,{2}*SIGN(ROW(A$2:A$974)),FALSE)))</f>
        <v>Trouble falling or staying asleep, or sleeping too much</v>
      </c>
      <c r="C82" s="68" t="str">
        <f>IF(ISBLANK(A82),"",IF(ROW(A$2:A$974)=1,"Impossible",VLOOKUP(A$2:A$974,items!$A$3:$K$1394,{3}*SIGN(ROW(A$2:A$974)),FALSE)))</f>
        <v>Kunetsekana kuwana hope, kungoramba ndakarara, kana kunyanyisa kurara</v>
      </c>
      <c r="D82" s="69" t="s">
        <v>27</v>
      </c>
      <c r="G82" s="71"/>
      <c r="H82" s="70" t="s">
        <v>45</v>
      </c>
      <c r="J82" s="70" t="s">
        <v>27</v>
      </c>
    </row>
    <row r="83" spans="1:11" ht="14">
      <c r="A83" s="75" t="s">
        <v>1248</v>
      </c>
      <c r="B83" s="68" t="str">
        <f>IF(ISBLANK(A83),"",IF(ROW(A83:A2082)=1,"Impossible",VLOOKUP(A$2:A$974,items!$A$3:$K$1394,{2}*SIGN(ROW(A$2:A$974)),FALSE)))</f>
        <v>Feeling tired or having little energy</v>
      </c>
      <c r="C83" s="68" t="str">
        <f>IF(ISBLANK(A83),"",IF(ROW(A$2:A$974)=1,"Impossible",VLOOKUP(A$2:A$974,items!$A$3:$K$1394,{3}*SIGN(ROW(A$2:A$974)),FALSE)))</f>
        <v xml:space="preserve">Kunzwa kuneta kana kusava nesimba rakawanda </v>
      </c>
      <c r="D83" s="69" t="s">
        <v>27</v>
      </c>
      <c r="F83" s="76"/>
      <c r="G83" s="71"/>
      <c r="H83" s="70" t="s">
        <v>45</v>
      </c>
      <c r="K83" s="82" t="s">
        <v>2207</v>
      </c>
    </row>
    <row r="84" spans="1:11" ht="14">
      <c r="A84" s="75" t="s">
        <v>1248</v>
      </c>
      <c r="B84" s="68" t="str">
        <f>IF(ISBLANK(A84),"",IF(ROW(A84:A2083)=1,"Impossible",VLOOKUP(A$2:A$974,items!$A$3:$K$1394,{2}*SIGN(ROW(A$2:A$974)),FALSE)))</f>
        <v>Feeling tired or having little energy</v>
      </c>
      <c r="C84" s="68" t="str">
        <f>IF(ISBLANK(A84),"",IF(ROW(A$2:A$974)=1,"Impossible",VLOOKUP(A$2:A$974,items!$A$3:$K$1394,{3}*SIGN(ROW(A$2:A$974)),FALSE)))</f>
        <v xml:space="preserve">Kunzwa kuneta kana kusava nesimba rakawanda </v>
      </c>
      <c r="D84" s="69" t="s">
        <v>28</v>
      </c>
      <c r="F84" s="70" t="s">
        <v>2210</v>
      </c>
      <c r="G84" s="71"/>
      <c r="H84" s="70" t="s">
        <v>45</v>
      </c>
      <c r="J84" s="70" t="s">
        <v>27</v>
      </c>
    </row>
    <row r="85" spans="1:11" ht="14">
      <c r="A85" s="75" t="s">
        <v>1249</v>
      </c>
      <c r="B85" s="68" t="str">
        <f>IF(ISBLANK(A85),"",IF(ROW(A85:A2084)=1,"Impossible",VLOOKUP(A$2:A$974,items!$A$3:$K$1394,{2}*SIGN(ROW(A$2:A$974)),FALSE)))</f>
        <v>Poor appetite or overeating</v>
      </c>
      <c r="C85" s="68" t="str">
        <f>IF(ISBLANK(A85),"",IF(ROW(A$2:A$974)=1,"Impossible",VLOOKUP(A$2:A$974,items!$A$3:$K$1394,{3}*SIGN(ROW(A$2:A$974)),FALSE)))</f>
        <v>Kusanzwa kufaririra kudya kana kudya zvakanyanyisa</v>
      </c>
      <c r="D85" s="69" t="s">
        <v>27</v>
      </c>
      <c r="G85" s="71"/>
      <c r="H85" s="70" t="s">
        <v>45</v>
      </c>
      <c r="J85" s="70" t="s">
        <v>27</v>
      </c>
    </row>
    <row r="86" spans="1:11" ht="42">
      <c r="A86" s="75" t="s">
        <v>1250</v>
      </c>
      <c r="B86" s="68" t="str">
        <f>IF(ISBLANK(A86),"",IF(ROW(A86:A2085)=1,"Impossible",VLOOKUP(A$2:A$974,items!$A$3:$K$1394,{2}*SIGN(ROW(A$2:A$974)),FALSE)))</f>
        <v>Feeling bad about yourself- or that you are a failure or have let yourself or your family down</v>
      </c>
      <c r="C86" s="68" t="str">
        <f>IF(ISBLANK(A86),"",IF(ROW(A$2:A$974)=1,"Impossible",VLOOKUP(A$2:A$974,items!$A$3:$K$1394,{3}*SIGN(ROW(A$2:A$974)),FALSE)))</f>
        <v>Kuzvishora kana kunzwa sekunge muri mukundikani kana kuti makazvikanganisira imi kana kukanganisira mhuri yenyu</v>
      </c>
      <c r="D86" s="69" t="s">
        <v>27</v>
      </c>
      <c r="F86" s="76"/>
      <c r="G86" s="71"/>
      <c r="H86" s="70" t="s">
        <v>45</v>
      </c>
      <c r="K86" s="82" t="s">
        <v>2740</v>
      </c>
    </row>
    <row r="87" spans="1:11" ht="28">
      <c r="A87" s="75" t="s">
        <v>1251</v>
      </c>
      <c r="B87" s="68" t="str">
        <f>IF(ISBLANK(A87),"",IF(ROW(A87:A2086)=1,"Impossible",VLOOKUP(A$2:A$974,items!$A$3:$K$1394,{2}*SIGN(ROW(A$2:A$974)),FALSE)))</f>
        <v>Trouble concentrating on things, such as reading the newspaper or watching television</v>
      </c>
      <c r="C87" s="68" t="str">
        <f>IF(ISBLANK(A87),"",IF(ROW(A$2:A$974)=1,"Impossible",VLOOKUP(A$2:A$974,items!$A$3:$K$1394,{3}*SIGN(ROW(A$2:A$974)),FALSE)))</f>
        <v>Kunetseka nekuramba muchiita chinhu chimwe chete,  sekuverenga bepanhau kana kuona terevhizheni</v>
      </c>
      <c r="D87" s="69" t="s">
        <v>27</v>
      </c>
      <c r="G87" s="71"/>
      <c r="H87" s="70" t="s">
        <v>45</v>
      </c>
      <c r="J87" s="70" t="s">
        <v>27</v>
      </c>
    </row>
    <row r="88" spans="1:11" ht="70">
      <c r="A88" s="73" t="s">
        <v>1252</v>
      </c>
      <c r="B88" s="68" t="str">
        <f>IF(ISBLANK(A88),"",IF(ROW(A88:A2087)=1,"Impossible",VLOOKUP(A$2:A$974,items!$A$3:$K$1394,{2}*SIGN(ROW(A$2:A$974)),FALSE)))</f>
        <v>Moving or speaking so slowly that other people could have noticed. Or the opposite- being so fidgety or restless that you have been moving around a lot more than usual</v>
      </c>
      <c r="C88" s="68" t="str">
        <f>IF(ISBLANK(A88),"",IF(ROW(A$2:A$974)=1,"Impossible",VLOOKUP(A$2:A$974,items!$A$3:$K$1394,{3}*SIGN(ROW(A$2:A$974)),FALSE)))</f>
        <v xml:space="preserve">Kufamba kana kutaura zvinyoro-nyoro zvekuti vamwe vanhu vanogona kunge vakazviona. Kana zvinoreva zvakasiyana neizvi-kusagadzikana zvekuti manga muchifamba famba zvakanyanyisa kudarika zvamunoita mazuva ese </v>
      </c>
      <c r="D88" s="69" t="s">
        <v>27</v>
      </c>
      <c r="G88" s="71"/>
      <c r="H88" s="70" t="s">
        <v>45</v>
      </c>
      <c r="J88" s="70" t="s">
        <v>27</v>
      </c>
    </row>
    <row r="89" spans="1:11" ht="28">
      <c r="A89" s="73" t="s">
        <v>1253</v>
      </c>
      <c r="B89" s="68" t="str">
        <f>IF(ISBLANK(A89),"",IF(ROW(A89:A2088)=1,"Impossible",VLOOKUP(A$2:A$974,items!$A$3:$K$1394,{2}*SIGN(ROW(A$2:A$974)),FALSE)))</f>
        <v>Thoughts that you would be better off dead or of hurting yourself in some way</v>
      </c>
      <c r="C89" s="68" t="str">
        <f>IF(ISBLANK(A89),"",IF(ROW(A$2:A$974)=1,"Impossible",VLOOKUP(A$2:A$974,items!$A$3:$K$1394,{3}*SIGN(ROW(A$2:A$974)),FALSE)))</f>
        <v>Pfungwa dzekuti zvaitove nani dai makafa zvenyu kana dzekuzvikuwadza neimwewo nzira</v>
      </c>
      <c r="D89" s="69" t="s">
        <v>27</v>
      </c>
      <c r="G89" s="71"/>
      <c r="H89" s="70" t="s">
        <v>45</v>
      </c>
      <c r="J89" s="70" t="s">
        <v>27</v>
      </c>
    </row>
    <row r="90" spans="1:11" ht="28">
      <c r="A90" s="73" t="s">
        <v>1254</v>
      </c>
      <c r="B90" s="68" t="str">
        <f>IF(ISBLANK(A90),"",IF(ROW(A90:A2089)=1,"Impossible",VLOOKUP(A$2:A$974,items!$A$3:$K$1394,{2}*SIGN(ROW(A$2:A$974)),FALSE)))</f>
        <v>Have you recently been feeling perfectly well and in good health?</v>
      </c>
      <c r="C90" s="68" t="str">
        <f>IF(ISBLANK(A90),"",IF(ROW(A$2:A$974)=1,"Impossible",VLOOKUP(A$2:A$974,items!$A$3:$K$1394,{3}*SIGN(ROW(A$2:A$974)),FALSE)))</f>
        <v xml:space="preserve">Manga muchinzwa zvakanaka uye muine hutano hwakanaka here munguva pfupi yadarika? </v>
      </c>
      <c r="D90" s="69" t="s">
        <v>27</v>
      </c>
      <c r="G90" s="71"/>
      <c r="H90" s="70" t="s">
        <v>45</v>
      </c>
      <c r="J90" s="70" t="s">
        <v>27</v>
      </c>
    </row>
    <row r="91" spans="1:11" ht="42">
      <c r="A91" s="73" t="s">
        <v>1255</v>
      </c>
      <c r="B91" s="68" t="str">
        <f>IF(ISBLANK(A91),"",IF(ROW(A91:A2090)=1,"Impossible",VLOOKUP(A$2:A$974,items!$A$3:$K$1394,{2}*SIGN(ROW(A$2:A$974)),FALSE)))</f>
        <v>Have you recently been feeling in need of a good tonic?</v>
      </c>
      <c r="C91" s="68" t="str">
        <f>IF(ISBLANK(A91),"",IF(ROW(A$2:A$974)=1,"Impossible",VLOOKUP(A$2:A$974,items!$A$3:$K$1394,{3}*SIGN(ROW(A$2:A$974)),FALSE)))</f>
        <v xml:space="preserve">Manga muchinzwa muchida chinhu chinokwanisa kukupai simba here munguva pfupi yadarika? </v>
      </c>
      <c r="D91" s="69" t="s">
        <v>27</v>
      </c>
      <c r="G91" s="71"/>
      <c r="H91" s="70" t="s">
        <v>45</v>
      </c>
      <c r="J91" s="70" t="s">
        <v>27</v>
      </c>
      <c r="K91" s="89" t="s">
        <v>2741</v>
      </c>
    </row>
    <row r="92" spans="1:11" ht="28">
      <c r="A92" s="73" t="s">
        <v>1256</v>
      </c>
      <c r="B92" s="68" t="str">
        <f>IF(ISBLANK(A92),"",IF(ROW(A92:A2091)=1,"Impossible",VLOOKUP(A$2:A$974,items!$A$3:$K$1394,{2}*SIGN(ROW(A$2:A$974)),FALSE)))</f>
        <v>Have you recently been feeling run down and out of sorts?</v>
      </c>
      <c r="C92" s="68" t="str">
        <f>IF(ISBLANK(A92),"",IF(ROW(A$2:A$974)=1,"Impossible",VLOOKUP(A$2:A$974,items!$A$3:$K$1394,{3}*SIGN(ROW(A$2:A$974)),FALSE)))</f>
        <v>Manga muchinzwa kuneta kana kusvotwa here munguva pfupi yadarika?</v>
      </c>
      <c r="D92" s="69" t="s">
        <v>27</v>
      </c>
      <c r="G92" s="71"/>
      <c r="H92" s="70" t="s">
        <v>45</v>
      </c>
      <c r="K92" s="90" t="s">
        <v>2207</v>
      </c>
    </row>
    <row r="93" spans="1:11" ht="42">
      <c r="A93" s="73" t="s">
        <v>1256</v>
      </c>
      <c r="B93" s="68" t="str">
        <f>IF(ISBLANK(A93),"",IF(ROW(A93:A2092)=1,"Impossible",VLOOKUP(A$2:A$974,items!$A$3:$K$1394,{2}*SIGN(ROW(A$2:A$974)),FALSE)))</f>
        <v>Have you recently been feeling run down and out of sorts?</v>
      </c>
      <c r="C93" s="68" t="str">
        <f>IF(ISBLANK(A93),"",IF(ROW(A$2:A$974)=1,"Impossible",VLOOKUP(A$2:A$974,items!$A$3:$K$1394,{3}*SIGN(ROW(A$2:A$974)),FALSE)))</f>
        <v>Manga muchinzwa kuneta kana kusvotwa here munguva pfupi yadarika?</v>
      </c>
      <c r="D93" s="69" t="s">
        <v>28</v>
      </c>
      <c r="F93" s="70" t="s">
        <v>2211</v>
      </c>
      <c r="G93" s="71"/>
      <c r="H93" s="70" t="s">
        <v>45</v>
      </c>
      <c r="K93" s="82" t="s">
        <v>2207</v>
      </c>
    </row>
    <row r="94" spans="1:11" ht="28">
      <c r="A94" s="73" t="s">
        <v>1257</v>
      </c>
      <c r="B94" s="68" t="str">
        <f>IF(ISBLANK(A94),"",IF(ROW(A94:A2093)=1,"Impossible",VLOOKUP(A$2:A$974,items!$A$3:$K$1394,{2}*SIGN(ROW(A$2:A$974)),FALSE)))</f>
        <v>Have you recently felt that you are ill?</v>
      </c>
      <c r="C94" s="68" t="str">
        <f>IF(ISBLANK(A94),"",IF(ROW(A$2:A$974)=1,"Impossible",VLOOKUP(A$2:A$974,items!$A$3:$K$1394,{3}*SIGN(ROW(A$2:A$974)),FALSE)))</f>
        <v>Manga muchinzwa sekunge muri kurwara here munguva pfupi yadarika?</v>
      </c>
      <c r="D94" s="69" t="s">
        <v>27</v>
      </c>
      <c r="E94" s="74"/>
      <c r="F94" s="74"/>
      <c r="H94" s="69" t="s">
        <v>45</v>
      </c>
      <c r="I94" s="69"/>
      <c r="J94" s="74" t="s">
        <v>27</v>
      </c>
    </row>
    <row r="95" spans="1:11" ht="28">
      <c r="A95" s="73" t="s">
        <v>1258</v>
      </c>
      <c r="B95" s="68" t="str">
        <f>IF(ISBLANK(A95),"",IF(ROW(A95:A2094)=1,"Impossible",VLOOKUP(A$2:A$974,items!$A$3:$K$1394,{2}*SIGN(ROW(A$2:A$974)),FALSE)))</f>
        <v>Have you recently been getting any pains in your head?</v>
      </c>
      <c r="C95" s="68" t="str">
        <f>IF(ISBLANK(A95),"",IF(ROW(A$2:A$974)=1,"Impossible",VLOOKUP(A$2:A$974,items!$A$3:$K$1394,{3}*SIGN(ROW(A$2:A$974)),FALSE)))</f>
        <v>Manga muchimbonzwa marwadzo here mumusoro menyu munguva pfupi yadarika?</v>
      </c>
      <c r="D95" s="69" t="s">
        <v>27</v>
      </c>
      <c r="H95" s="69" t="s">
        <v>45</v>
      </c>
      <c r="I95" s="69"/>
      <c r="J95" s="70" t="s">
        <v>27</v>
      </c>
    </row>
    <row r="96" spans="1:11" ht="42">
      <c r="A96" s="73" t="s">
        <v>1259</v>
      </c>
      <c r="B96" s="68" t="str">
        <f>IF(ISBLANK(A96),"",IF(ROW(A96:A2095)=1,"Impossible",VLOOKUP(A$2:A$974,items!$A$3:$K$1394,{2}*SIGN(ROW(A$2:A$974)),FALSE)))</f>
        <v>Have you recently been getting a feeling of tightness or pressure in your head?</v>
      </c>
      <c r="C96" s="68" t="str">
        <f>IF(ISBLANK(A96),"",IF(ROW(A$2:A$974)=1,"Impossible",VLOOKUP(A$2:A$974,items!$A$3:$K$1394,{3}*SIGN(ROW(A$2:A$974)),FALSE)))</f>
        <v>Manga muchimbonzwa kusungikana mumusoro menyu here kana kunzwa sekunge musoro wakazara zvinhu munguva pfupi yadarika?</v>
      </c>
      <c r="D96" s="69" t="s">
        <v>27</v>
      </c>
      <c r="F96" s="72"/>
      <c r="G96" s="71"/>
      <c r="H96" s="70" t="s">
        <v>45</v>
      </c>
      <c r="K96" s="90" t="s">
        <v>2207</v>
      </c>
    </row>
    <row r="97" spans="1:11" ht="56">
      <c r="A97" s="73" t="s">
        <v>1259</v>
      </c>
      <c r="B97" s="68" t="str">
        <f>IF(ISBLANK(A97),"",IF(ROW(A97:A2096)=1,"Impossible",VLOOKUP(A$2:A$974,items!$A$3:$K$1394,{2}*SIGN(ROW(A$2:A$974)),FALSE)))</f>
        <v>Have you recently been getting a feeling of tightness or pressure in your head?</v>
      </c>
      <c r="C97" s="68" t="str">
        <f>IF(ISBLANK(A97),"",IF(ROW(A$2:A$974)=1,"Impossible",VLOOKUP(A$2:A$974,items!$A$3:$K$1394,{3}*SIGN(ROW(A$2:A$974)),FALSE)))</f>
        <v>Manga muchimbonzwa kusungikana mumusoro menyu here kana kunzwa sekunge musoro wakazara zvinhu munguva pfupi yadarika?</v>
      </c>
      <c r="D97" s="69" t="s">
        <v>28</v>
      </c>
      <c r="F97" s="70" t="s">
        <v>2212</v>
      </c>
      <c r="G97" s="71"/>
      <c r="H97" s="70" t="s">
        <v>45</v>
      </c>
      <c r="J97" s="70" t="s">
        <v>27</v>
      </c>
    </row>
    <row r="98" spans="1:11" ht="42">
      <c r="A98" s="73" t="s">
        <v>1260</v>
      </c>
      <c r="B98" s="68" t="str">
        <f>IF(ISBLANK(A98),"",IF(ROW(A98:A2097)=1,"Impossible",VLOOKUP(A$2:A$974,items!$A$3:$K$1394,{2}*SIGN(ROW(A$2:A$974)),FALSE)))</f>
        <v>Have you recently been having hot or cold spells?</v>
      </c>
      <c r="C98" s="68" t="str">
        <f>IF(ISBLANK(A98),"",IF(ROW(A$2:A$974)=1,"Impossible",VLOOKUP(A$2:A$974,items!$A$3:$K$1394,{3}*SIGN(ROW(A$2:A$974)),FALSE)))</f>
        <v>Manga muchimbonzwa muviri wenyu uchipindwa nechando kana kupiswa here munguva pfupi yadarika?</v>
      </c>
      <c r="D98" s="69" t="s">
        <v>27</v>
      </c>
      <c r="G98" s="71"/>
      <c r="H98" s="70" t="s">
        <v>45</v>
      </c>
      <c r="K98" s="90" t="s">
        <v>2207</v>
      </c>
    </row>
    <row r="99" spans="1:11" ht="42">
      <c r="A99" s="73" t="s">
        <v>1260</v>
      </c>
      <c r="B99" s="68" t="str">
        <f>IF(ISBLANK(A99),"",IF(ROW(A99:A2098)=1,"Impossible",VLOOKUP(A$2:A$974,items!$A$3:$K$1394,{2}*SIGN(ROW(A$2:A$974)),FALSE)))</f>
        <v>Have you recently been having hot or cold spells?</v>
      </c>
      <c r="C99" s="68" t="str">
        <f>IF(ISBLANK(A99),"",IF(ROW(A$2:A$974)=1,"Impossible",VLOOKUP(A$2:A$974,items!$A$3:$K$1394,{3}*SIGN(ROW(A$2:A$974)),FALSE)))</f>
        <v>Manga muchimbonzwa muviri wenyu uchipindwa nechando kana kupiswa here munguva pfupi yadarika?</v>
      </c>
      <c r="D99" s="69" t="s">
        <v>28</v>
      </c>
      <c r="F99" s="70" t="s">
        <v>2213</v>
      </c>
      <c r="G99" s="71"/>
      <c r="H99" s="70" t="s">
        <v>45</v>
      </c>
      <c r="J99" s="70" t="s">
        <v>27</v>
      </c>
    </row>
    <row r="100" spans="1:11" ht="42">
      <c r="A100" s="73" t="s">
        <v>1265</v>
      </c>
      <c r="B100" s="68" t="str">
        <f>IF(ISBLANK(A100),"",IF(ROW(A100:A2099)=1,"Impossible",VLOOKUP(A$2:A$974,items!$A$3:$K$1394,{2}*SIGN(ROW(A$2:A$974)),FALSE)))</f>
        <v xml:space="preserve">Now I will ask you about what your child knows or might know about [his/her] illness. </v>
      </c>
      <c r="C100" s="68" t="str">
        <f>IF(ISBLANK(A100),"",IF(ROW(A$2:A$974)=1,"Impossible",VLOOKUP(A$2:A$974,items!$A$3:$K$1394,{3}*SIGN(ROW(A$2:A$974)),FALSE)))</f>
        <v>Iye zvino ndava kukubvunzai mibvunzo iri pamusoro pezvinozivikanwa kana kuti zvingangozivikanwa nemwana wenyu pamusoro peurwere hwake.</v>
      </c>
      <c r="D100" s="69" t="s">
        <v>27</v>
      </c>
      <c r="F100" s="72"/>
      <c r="G100" s="71"/>
      <c r="H100" s="70" t="s">
        <v>45</v>
      </c>
      <c r="K100" s="82" t="s">
        <v>2207</v>
      </c>
    </row>
    <row r="101" spans="1:11" ht="28">
      <c r="A101" s="73" t="s">
        <v>1266</v>
      </c>
      <c r="B101" s="68" t="str">
        <f>IF(ISBLANK(A101),"",IF(ROW(A101:A2100)=1,"Impossible",VLOOKUP(A$2:A$974,items!$A$3:$K$1394,{2}*SIGN(ROW(A$2:A$974)),FALSE)))</f>
        <v>Does [he/she] know that [he/she] has some type of medical condition that requires ongoing treatment?</v>
      </c>
      <c r="C101" s="68" t="str">
        <f>IF(ISBLANK(A101),"",IF(ROW(A$2:A$974)=1,"Impossible",VLOOKUP(A$2:A$974,items!$A$3:$K$1394,{3}*SIGN(ROW(A$2:A$974)),FALSE)))</f>
        <v>Anoziva here kuti ane urwere hunoda kuti munhu arambe achingonwa mapiritsi/mushonga?</v>
      </c>
      <c r="D101" s="69" t="s">
        <v>27</v>
      </c>
      <c r="G101" s="71"/>
      <c r="H101" s="70" t="s">
        <v>45</v>
      </c>
      <c r="J101" s="70" t="s">
        <v>27</v>
      </c>
    </row>
    <row r="102" spans="1:11" ht="14">
      <c r="A102" s="73" t="s">
        <v>1267</v>
      </c>
      <c r="B102" s="68" t="str">
        <f>IF(ISBLANK(A102),"",IF(ROW(A102:A2101)=1,"Impossible",VLOOKUP(A$2:A$974,items!$A$3:$K$1394,{2}*SIGN(ROW(A$2:A$974)),FALSE)))</f>
        <v>How did your child learn this?</v>
      </c>
      <c r="C102" s="68" t="str">
        <f>IF(ISBLANK(A102),"",IF(ROW(A$2:A$974)=1,"Impossible",VLOOKUP(A$2:A$974,items!$A$3:$K$1394,{3}*SIGN(ROW(A$2:A$974)),FALSE)))</f>
        <v>Mwana wenyu akaziva izvi sei?</v>
      </c>
      <c r="D102" s="69" t="s">
        <v>27</v>
      </c>
      <c r="F102" s="72"/>
      <c r="G102" s="71"/>
      <c r="H102" s="70" t="s">
        <v>45</v>
      </c>
      <c r="J102" s="70" t="s">
        <v>27</v>
      </c>
    </row>
    <row r="103" spans="1:11" ht="28">
      <c r="A103" s="73" t="s">
        <v>1268</v>
      </c>
      <c r="B103" s="68" t="str">
        <f>IF(ISBLANK(A103),"",IF(ROW(A103:A2102)=1,"Impossible",VLOOKUP(A$2:A$974,items!$A$3:$K$1394,{2}*SIGN(ROW(A$2:A$974)),FALSE)))</f>
        <v>Did you want your child to learn this information when [he/she] did?</v>
      </c>
      <c r="C103" s="68" t="str">
        <f>IF(ISBLANK(A103),"",IF(ROW(A$2:A$974)=1,"Impossible",VLOOKUP(A$2:A$974,items!$A$3:$K$1394,{3}*SIGN(ROW(A$2:A$974)),FALSE)))</f>
        <v>Maida here kuti mwana wenyu ave neruzivo urwu paakarwuwana ipapo?</v>
      </c>
      <c r="D103" s="69" t="s">
        <v>27</v>
      </c>
      <c r="G103" s="71"/>
      <c r="H103" s="70" t="s">
        <v>45</v>
      </c>
      <c r="J103" s="70" t="s">
        <v>27</v>
      </c>
    </row>
    <row r="104" spans="1:11" ht="28">
      <c r="A104" s="73" t="s">
        <v>1269</v>
      </c>
      <c r="B104" s="68" t="str">
        <f>IF(ISBLANK(A104),"",IF(ROW(A104:A2103)=1,"Impossible",VLOOKUP(A$2:A$974,items!$A$3:$K$1394,{2}*SIGN(ROW(A$2:A$974)),FALSE)))</f>
        <v>How old was your child when [he/she] learned about this information?</v>
      </c>
      <c r="C104" s="68" t="str">
        <f>IF(ISBLANK(A104),"",IF(ROW(A$2:A$974)=1,"Impossible",VLOOKUP(A$2:A$974,items!$A$3:$K$1394,{3}*SIGN(ROW(A$2:A$974)),FALSE)))</f>
        <v xml:space="preserve">Mwana wenyu ainge ava nemakore mangani paakava neruzivo urwu? </v>
      </c>
      <c r="D104" s="69" t="s">
        <v>27</v>
      </c>
      <c r="G104" s="71"/>
      <c r="H104" s="70" t="s">
        <v>45</v>
      </c>
      <c r="J104" s="70" t="s">
        <v>27</v>
      </c>
    </row>
    <row r="105" spans="1:11" ht="28">
      <c r="A105" s="73" t="s">
        <v>1270</v>
      </c>
      <c r="B105" s="68" t="str">
        <f>IF(ISBLANK(A105),"",IF(ROW(A105:A2104)=1,"Impossible",VLOOKUP(A$2:A$974,items!$A$3:$K$1394,{2}*SIGN(ROW(A$2:A$974)),FALSE)))</f>
        <v>Does [he/she] know that the medical condition [he/she] has is called HIV?</v>
      </c>
      <c r="C105" s="68" t="str">
        <f>IF(ISBLANK(A105),"",IF(ROW(A$2:A$974)=1,"Impossible",VLOOKUP(A$2:A$974,items!$A$3:$K$1394,{3}*SIGN(ROW(A$2:A$974)),FALSE)))</f>
        <v>Anoziva here  kuti urwere hwaanahwo hunonzi HIV?</v>
      </c>
      <c r="D105" s="69" t="s">
        <v>27</v>
      </c>
      <c r="G105" s="71"/>
      <c r="H105" s="70" t="s">
        <v>45</v>
      </c>
      <c r="J105" s="70" t="s">
        <v>27</v>
      </c>
    </row>
    <row r="106" spans="1:11" ht="14">
      <c r="A106" s="73" t="s">
        <v>1271</v>
      </c>
      <c r="B106" s="68" t="str">
        <f>IF(ISBLANK(A106),"",IF(ROW(A106:A2105)=1,"Impossible",VLOOKUP(A$2:A$974,items!$A$3:$K$1394,{2}*SIGN(ROW(A$2:A$974)),FALSE)))</f>
        <v>How did your child learn this?</v>
      </c>
      <c r="C106" s="68" t="str">
        <f>IF(ISBLANK(A106),"",IF(ROW(A$2:A$974)=1,"Impossible",VLOOKUP(A$2:A$974,items!$A$3:$K$1394,{3}*SIGN(ROW(A$2:A$974)),FALSE)))</f>
        <v>Mwana wenyu akaziva izvi sei?</v>
      </c>
      <c r="D106" s="69" t="s">
        <v>27</v>
      </c>
      <c r="G106" s="71"/>
      <c r="H106" s="70" t="s">
        <v>45</v>
      </c>
      <c r="J106" s="70" t="s">
        <v>27</v>
      </c>
    </row>
    <row r="107" spans="1:11" ht="28">
      <c r="A107" s="73" t="s">
        <v>1272</v>
      </c>
      <c r="B107" s="68" t="str">
        <f>IF(ISBLANK(A107),"",IF(ROW(A107:A2106)=1,"Impossible",VLOOKUP(A$2:A$974,items!$A$3:$K$1394,{2}*SIGN(ROW(A$2:A$974)),FALSE)))</f>
        <v>Did you want your child to learn this information when [he/she] did?</v>
      </c>
      <c r="C107" s="68" t="str">
        <f>IF(ISBLANK(A107),"",IF(ROW(A$2:A$974)=1,"Impossible",VLOOKUP(A$2:A$974,items!$A$3:$K$1394,{3}*SIGN(ROW(A$2:A$974)),FALSE)))</f>
        <v>Maida here kuti mwana wenyu ave neruzivo urwu paakarwuwana ipapo?</v>
      </c>
      <c r="D107" s="69" t="s">
        <v>27</v>
      </c>
      <c r="G107" s="71"/>
      <c r="H107" s="70" t="s">
        <v>45</v>
      </c>
      <c r="J107" s="70" t="s">
        <v>27</v>
      </c>
    </row>
    <row r="108" spans="1:11" ht="28">
      <c r="A108" s="73" t="s">
        <v>1273</v>
      </c>
      <c r="B108" s="68" t="str">
        <f>IF(ISBLANK(A108),"",IF(ROW(A108:A2107)=1,"Impossible",VLOOKUP(A$2:A$974,items!$A$3:$K$1394,{2}*SIGN(ROW(A$2:A$974)),FALSE)))</f>
        <v>How old was your child when [he/she] learned about this information?</v>
      </c>
      <c r="C108" s="68" t="str">
        <f>IF(ISBLANK(A108),"",IF(ROW(A$2:A$974)=1,"Impossible",VLOOKUP(A$2:A$974,items!$A$3:$K$1394,{3}*SIGN(ROW(A$2:A$974)),FALSE)))</f>
        <v xml:space="preserve">Mwana wenyu ainge ava nemakore mangani paakava neruzivo urwu? </v>
      </c>
      <c r="D108" s="69" t="s">
        <v>27</v>
      </c>
      <c r="G108" s="71"/>
      <c r="H108" s="70" t="s">
        <v>45</v>
      </c>
      <c r="J108" s="70" t="s">
        <v>27</v>
      </c>
    </row>
    <row r="109" spans="1:11" ht="28">
      <c r="A109" s="73" t="s">
        <v>1274</v>
      </c>
      <c r="B109" s="68" t="str">
        <f>IF(ISBLANK(A109),"",IF(ROW(A109:A2108)=1,"Impossible",VLOOKUP(A$2:A$974,items!$A$3:$K$1394,{2}*SIGN(ROW(A$2:A$974)),FALSE)))</f>
        <v>Does [he/she] know how [he/she] was infected with HIV?</v>
      </c>
      <c r="C109" s="68" t="str">
        <f>IF(ISBLANK(A109),"",IF(ROW(A$2:A$974)=1,"Impossible",VLOOKUP(A$2:A$974,items!$A$3:$K$1394,{3}*SIGN(ROW(A$2:A$974)),FALSE)))</f>
        <v>Anoziva here kuti  akawana HIV sei?</v>
      </c>
      <c r="D109" s="69" t="s">
        <v>27</v>
      </c>
      <c r="G109" s="71"/>
      <c r="H109" s="70" t="s">
        <v>45</v>
      </c>
      <c r="J109" s="70" t="s">
        <v>27</v>
      </c>
    </row>
    <row r="110" spans="1:11" ht="14">
      <c r="A110" s="73" t="s">
        <v>1275</v>
      </c>
      <c r="B110" s="68" t="str">
        <f>IF(ISBLANK(A110),"",IF(ROW(A110:A2109)=1,"Impossible",VLOOKUP(A$2:A$974,items!$A$3:$K$1394,{2}*SIGN(ROW(A$2:A$974)),FALSE)))</f>
        <v>How did your child learn this?</v>
      </c>
      <c r="C110" s="68" t="str">
        <f>IF(ISBLANK(A110),"",IF(ROW(A$2:A$974)=1,"Impossible",VLOOKUP(A$2:A$974,items!$A$3:$K$1394,{3}*SIGN(ROW(A$2:A$974)),FALSE)))</f>
        <v>Mwana wenyu akaziva izvi sei?</v>
      </c>
      <c r="D110" s="69" t="s">
        <v>27</v>
      </c>
      <c r="G110" s="71"/>
      <c r="H110" s="70" t="s">
        <v>45</v>
      </c>
      <c r="J110" s="70" t="s">
        <v>27</v>
      </c>
    </row>
    <row r="111" spans="1:11" ht="28">
      <c r="A111" s="73" t="s">
        <v>1276</v>
      </c>
      <c r="B111" s="68" t="str">
        <f>IF(ISBLANK(A111),"",IF(ROW(A111:A2110)=1,"Impossible",VLOOKUP(A$2:A$974,items!$A$3:$K$1394,{2}*SIGN(ROW(A$2:A$974)),FALSE)))</f>
        <v>Did you want your child to learn this information when [he/she] did?</v>
      </c>
      <c r="C111" s="68" t="str">
        <f>IF(ISBLANK(A111),"",IF(ROW(A$2:A$974)=1,"Impossible",VLOOKUP(A$2:A$974,items!$A$3:$K$1394,{3}*SIGN(ROW(A$2:A$974)),FALSE)))</f>
        <v>Maida here kuti mwana wenyu ave neruzivo urwu paakarwuwana ipapo?</v>
      </c>
      <c r="D111" s="69" t="s">
        <v>27</v>
      </c>
      <c r="G111" s="71"/>
      <c r="H111" s="70" t="s">
        <v>45</v>
      </c>
      <c r="J111" s="70" t="s">
        <v>27</v>
      </c>
    </row>
    <row r="112" spans="1:11" ht="28">
      <c r="A112" s="73" t="s">
        <v>1277</v>
      </c>
      <c r="B112" s="68" t="str">
        <f>IF(ISBLANK(A112),"",IF(ROW(A112:A2111)=1,"Impossible",VLOOKUP(A$2:A$974,items!$A$3:$K$1394,{2}*SIGN(ROW(A$2:A$974)),FALSE)))</f>
        <v>How old was your child when [he/she] learned about this information?</v>
      </c>
      <c r="C112" s="68" t="str">
        <f>IF(ISBLANK(A112),"",IF(ROW(A$2:A$974)=1,"Impossible",VLOOKUP(A$2:A$974,items!$A$3:$K$1394,{3}*SIGN(ROW(A$2:A$974)),FALSE)))</f>
        <v xml:space="preserve">Mwana wenyu ainge ava nemakore mangani paakava neruzivo urwu? </v>
      </c>
      <c r="D112" s="69" t="s">
        <v>27</v>
      </c>
      <c r="G112" s="71"/>
      <c r="H112" s="70" t="s">
        <v>45</v>
      </c>
      <c r="J112" s="70" t="s">
        <v>27</v>
      </c>
    </row>
    <row r="113" spans="1:11" ht="28">
      <c r="A113" s="73" t="s">
        <v>1278</v>
      </c>
      <c r="B113" s="68" t="str">
        <f>IF(ISBLANK(A113),"",IF(ROW(A113:A2112)=1,"Impossible",VLOOKUP(A$2:A$974,items!$A$3:$K$1394,{2}*SIGN(ROW(A$2:A$974)),FALSE)))</f>
        <v>Does [he/she] know that [he/she] could pass the infection to someone else?</v>
      </c>
      <c r="C113" s="68" t="str">
        <f>IF(ISBLANK(A113),"",IF(ROW(A$2:A$974)=1,"Impossible",VLOOKUP(A$2:A$974,items!$A$3:$K$1394,{3}*SIGN(ROW(A$2:A$974)),FALSE)))</f>
        <v>Anoziva here kuti anogona kupa mumwe munhu utachiwana hwaanahwo?</v>
      </c>
      <c r="D113" s="69" t="s">
        <v>27</v>
      </c>
      <c r="G113" s="71"/>
      <c r="H113" s="70" t="s">
        <v>45</v>
      </c>
      <c r="K113" s="90" t="s">
        <v>2207</v>
      </c>
    </row>
    <row r="114" spans="1:11" ht="28">
      <c r="A114" s="73" t="s">
        <v>1278</v>
      </c>
      <c r="B114" s="68" t="str">
        <f>IF(ISBLANK(A114),"",IF(ROW(A114:A2113)=1,"Impossible",VLOOKUP(A$2:A$974,items!$A$3:$K$1394,{2}*SIGN(ROW(A$2:A$974)),FALSE)))</f>
        <v>Does [he/she] know that [he/she] could pass the infection to someone else?</v>
      </c>
      <c r="C114" s="68" t="str">
        <f>IF(ISBLANK(A114),"",IF(ROW(A$2:A$974)=1,"Impossible",VLOOKUP(A$2:A$974,items!$A$3:$K$1394,{3}*SIGN(ROW(A$2:A$974)),FALSE)))</f>
        <v>Anoziva here kuti anogona kupa mumwe munhu utachiwana hwaanahwo?</v>
      </c>
      <c r="D114" s="69" t="s">
        <v>28</v>
      </c>
      <c r="F114" s="70" t="s">
        <v>2214</v>
      </c>
      <c r="G114" s="71"/>
      <c r="H114" s="70" t="s">
        <v>45</v>
      </c>
      <c r="J114" s="70" t="s">
        <v>27</v>
      </c>
    </row>
    <row r="115" spans="1:11" ht="14">
      <c r="A115" s="73" t="s">
        <v>1279</v>
      </c>
      <c r="B115" s="68" t="str">
        <f>IF(ISBLANK(A115),"",IF(ROW(A115:A2114)=1,"Impossible",VLOOKUP(A$2:A$974,items!$A$3:$K$1394,{2}*SIGN(ROW(A$2:A$974)),FALSE)))</f>
        <v>How did your child learn this?</v>
      </c>
      <c r="C115" s="68" t="str">
        <f>IF(ISBLANK(A115),"",IF(ROW(A$2:A$974)=1,"Impossible",VLOOKUP(A$2:A$974,items!$A$3:$K$1394,{3}*SIGN(ROW(A$2:A$974)),FALSE)))</f>
        <v>Mwana wenyu akaziva izvi sei?</v>
      </c>
      <c r="D115" s="69" t="s">
        <v>27</v>
      </c>
      <c r="G115" s="71"/>
      <c r="H115" s="70" t="s">
        <v>45</v>
      </c>
      <c r="J115" s="70" t="s">
        <v>27</v>
      </c>
    </row>
    <row r="116" spans="1:11" ht="28">
      <c r="A116" s="73" t="s">
        <v>1280</v>
      </c>
      <c r="B116" s="68" t="str">
        <f>IF(ISBLANK(A116),"",IF(ROW(A116:A2115)=1,"Impossible",VLOOKUP(A$2:A$974,items!$A$3:$K$1394,{2}*SIGN(ROW(A$2:A$974)),FALSE)))</f>
        <v>Did you want your child to learn this information when [he/she] did?</v>
      </c>
      <c r="C116" s="68" t="str">
        <f>IF(ISBLANK(A116),"",IF(ROW(A$2:A$974)=1,"Impossible",VLOOKUP(A$2:A$974,items!$A$3:$K$1394,{3}*SIGN(ROW(A$2:A$974)),FALSE)))</f>
        <v>Maida here kuti mwana wenyu ave neruzivo urwu paakarwuwana ipapo?</v>
      </c>
      <c r="D116" s="69" t="s">
        <v>27</v>
      </c>
      <c r="G116" s="71"/>
      <c r="H116" s="70" t="s">
        <v>45</v>
      </c>
      <c r="J116" s="70" t="s">
        <v>27</v>
      </c>
    </row>
    <row r="117" spans="1:11" ht="28">
      <c r="A117" s="73" t="s">
        <v>1281</v>
      </c>
      <c r="B117" s="68" t="str">
        <f>IF(ISBLANK(A117),"",IF(ROW(A117:A2116)=1,"Impossible",VLOOKUP(A$2:A$974,items!$A$3:$K$1394,{2}*SIGN(ROW(A$2:A$974)),FALSE)))</f>
        <v>How old was your child when [he/she] learned about this information?</v>
      </c>
      <c r="C117" s="68" t="str">
        <f>IF(ISBLANK(A117),"",IF(ROW(A$2:A$974)=1,"Impossible",VLOOKUP(A$2:A$974,items!$A$3:$K$1394,{3}*SIGN(ROW(A$2:A$974)),FALSE)))</f>
        <v xml:space="preserve">Mwana wenyu ainge ava nemakore mangani paakava neruzivo urwu? </v>
      </c>
      <c r="D117" s="69" t="s">
        <v>27</v>
      </c>
      <c r="F117" s="72"/>
      <c r="G117" s="71"/>
      <c r="H117" s="70" t="s">
        <v>45</v>
      </c>
      <c r="J117" s="70" t="s">
        <v>27</v>
      </c>
    </row>
    <row r="118" spans="1:11" ht="42">
      <c r="A118" s="73" t="s">
        <v>1131</v>
      </c>
      <c r="B118" s="68" t="str">
        <f>IF(ISBLANK(A118),"",IF(ROW(A118:A2117)=1,"Impossible",VLOOKUP(A$2:A$974,items!$A$3:$K$1394,{2}*SIGN(ROW(A$2:A$974)),FALSE)))</f>
        <v>For the next few questions, please tell me how likely it is that each thing will happen if you tell your child that [he/she] is HIV positive.</v>
      </c>
      <c r="C118" s="68" t="str">
        <f>IF(ISBLANK(A118),"",IF(ROW(A$2:A$974)=1,"Impossible",VLOOKUP(A$2:A$974,items!$A$3:$K$1394,{3}*SIGN(ROW(A$2:A$974)),FALSE)))</f>
        <v>Pamibvunzo inotevera, ndapota ndiudzeiwo kuti chimwe nechimwe chezvinotevera chingangoitike zvakadii kana mukaudza mwana wenyu kuti ane HIV.</v>
      </c>
      <c r="D118" s="69" t="s">
        <v>27</v>
      </c>
      <c r="G118" s="71"/>
      <c r="H118" s="70" t="s">
        <v>45</v>
      </c>
      <c r="K118" s="90" t="s">
        <v>2207</v>
      </c>
    </row>
    <row r="119" spans="1:11" ht="56">
      <c r="A119" s="73" t="s">
        <v>1131</v>
      </c>
      <c r="B119" s="68" t="str">
        <f>IF(ISBLANK(A119),"",IF(ROW(A119:A2118)=1,"Impossible",VLOOKUP(A$2:A$974,items!$A$3:$K$1394,{2}*SIGN(ROW(A$2:A$974)),FALSE)))</f>
        <v>For the next few questions, please tell me how likely it is that each thing will happen if you tell your child that [he/she] is HIV positive.</v>
      </c>
      <c r="C119" s="68" t="str">
        <f>IF(ISBLANK(A119),"",IF(ROW(A$2:A$974)=1,"Impossible",VLOOKUP(A$2:A$974,items!$A$3:$K$1394,{3}*SIGN(ROW(A$2:A$974)),FALSE)))</f>
        <v>Pamibvunzo inotevera, ndapota ndiudzeiwo kuti chimwe nechimwe chezvinotevera chingangoitike zvakadii kana mukaudza mwana wenyu kuti ane HIV.</v>
      </c>
      <c r="D119" s="69" t="s">
        <v>28</v>
      </c>
      <c r="F119" s="70" t="s">
        <v>2215</v>
      </c>
      <c r="G119" s="71"/>
      <c r="H119" s="70" t="s">
        <v>45</v>
      </c>
      <c r="J119" s="70" t="s">
        <v>27</v>
      </c>
    </row>
    <row r="120" spans="1:11" ht="28">
      <c r="A120" s="73" t="s">
        <v>1132</v>
      </c>
      <c r="B120" s="68" t="str">
        <f>IF(ISBLANK(A120),"",IF(ROW(A120:A2119)=1,"Impossible",VLOOKUP(A$2:A$974,items!$A$3:$K$1394,{2}*SIGN(ROW(A$2:A$974)),FALSE)))</f>
        <v>How likely is it that telling your child about [his/her] illness will bring about good things?</v>
      </c>
      <c r="C120" s="68" t="str">
        <f>IF(ISBLANK(A120),"",IF(ROW(A$2:A$974)=1,"Impossible",VLOOKUP(A$2:A$974,items!$A$3:$K$1394,{3}*SIGN(ROW(A$2:A$974)),FALSE)))</f>
        <v xml:space="preserve">Zvingaitike zvakadii kuti kuudza mwana wenyu nezveurwere hwake kungaunze zvinhu zvakanaka? </v>
      </c>
      <c r="D120" s="69" t="s">
        <v>27</v>
      </c>
      <c r="G120" s="71"/>
      <c r="H120" s="70" t="s">
        <v>45</v>
      </c>
      <c r="K120" s="82" t="s">
        <v>2715</v>
      </c>
    </row>
    <row r="121" spans="1:11" ht="28">
      <c r="A121" s="73" t="s">
        <v>1133</v>
      </c>
      <c r="B121" s="68" t="str">
        <f>IF(ISBLANK(A121),"",IF(ROW(A121:A2120)=1,"Impossible",VLOOKUP(A$2:A$974,items!$A$3:$K$1394,{2}*SIGN(ROW(A$2:A$974)),FALSE)))</f>
        <v>How likely is it that telling your child about [his/her] illness will bring you closer together?</v>
      </c>
      <c r="C121" s="68" t="str">
        <f>IF(ISBLANK(A121),"",IF(ROW(A$2:A$974)=1,"Impossible",VLOOKUP(A$2:A$974,items!$A$3:$K$1394,{3}*SIGN(ROW(A$2:A$974)),FALSE)))</f>
        <v>Zvingaitike zvakadii kuti kuudza mwana wenyu nezveurwere hwake kungamuswededze pedyo?</v>
      </c>
      <c r="D121" s="69" t="s">
        <v>27</v>
      </c>
      <c r="G121" s="71"/>
      <c r="H121" s="70" t="s">
        <v>45</v>
      </c>
      <c r="K121" s="90" t="s">
        <v>2207</v>
      </c>
    </row>
    <row r="122" spans="1:11" ht="42">
      <c r="A122" s="73" t="s">
        <v>1133</v>
      </c>
      <c r="B122" s="68" t="str">
        <f>IF(ISBLANK(A122),"",IF(ROW(A122:A2121)=1,"Impossible",VLOOKUP(A$2:A$974,items!$A$3:$K$1394,{2}*SIGN(ROW(A$2:A$974)),FALSE)))</f>
        <v>How likely is it that telling your child about [his/her] illness will bring you closer together?</v>
      </c>
      <c r="C122" s="68" t="str">
        <f>IF(ISBLANK(A122),"",IF(ROW(A$2:A$974)=1,"Impossible",VLOOKUP(A$2:A$974,items!$A$3:$K$1394,{3}*SIGN(ROW(A$2:A$974)),FALSE)))</f>
        <v>Zvingaitike zvakadii kuti kuudza mwana wenyu nezveurwere hwake kungamuswededze pedyo?</v>
      </c>
      <c r="D122" s="69" t="s">
        <v>28</v>
      </c>
      <c r="F122" s="72" t="s">
        <v>2216</v>
      </c>
      <c r="G122" s="71"/>
      <c r="H122" s="70" t="s">
        <v>45</v>
      </c>
      <c r="K122" s="82" t="s">
        <v>2715</v>
      </c>
    </row>
    <row r="123" spans="1:11" ht="28">
      <c r="A123" s="73" t="s">
        <v>1134</v>
      </c>
      <c r="B123" s="68" t="str">
        <f>IF(ISBLANK(A123),"",IF(ROW(A123:A2122)=1,"Impossible",VLOOKUP(A$2:A$974,items!$A$3:$K$1394,{2}*SIGN(ROW(A$2:A$974)),FALSE)))</f>
        <v>—that telling [him/her] will help you to understand each other better?</v>
      </c>
      <c r="C123" s="68" t="str">
        <f>IF(ISBLANK(A123),"",IF(ROW(A$2:A$974)=1,"Impossible",VLOOKUP(A$2:A$974,items!$A$3:$K$1394,{3}*SIGN(ROW(A$2:A$974)),FALSE)))</f>
        <v>—kuti kumuudza kungakubatsirei kuti munzwisisane zviri nani?</v>
      </c>
      <c r="D123" s="69" t="s">
        <v>27</v>
      </c>
      <c r="G123" s="71"/>
      <c r="H123" s="70" t="s">
        <v>45</v>
      </c>
      <c r="J123" s="70" t="s">
        <v>27</v>
      </c>
    </row>
    <row r="124" spans="1:11" ht="28">
      <c r="A124" s="73" t="s">
        <v>1135</v>
      </c>
      <c r="B124" s="68" t="str">
        <f>IF(ISBLANK(A124),"",IF(ROW(A124:A2123)=1,"Impossible",VLOOKUP(A$2:A$974,items!$A$3:$K$1394,{2}*SIGN(ROW(A$2:A$974)),FALSE)))</f>
        <v>—that telling [him/her] will make [him/her] trust you more?</v>
      </c>
      <c r="C124" s="68" t="str">
        <f>IF(ISBLANK(A124),"",IF(ROW(A$2:A$974)=1,"Impossible",VLOOKUP(A$2:A$974,items!$A$3:$K$1394,{3}*SIGN(ROW(A$2:A$974)),FALSE)))</f>
        <v>—kuti kumuudza kungaite kuti awedzere kuvimba nemi?</v>
      </c>
      <c r="D124" s="69" t="s">
        <v>27</v>
      </c>
      <c r="G124" s="71"/>
      <c r="H124" s="70" t="s">
        <v>45</v>
      </c>
      <c r="J124" s="70" t="s">
        <v>27</v>
      </c>
    </row>
    <row r="125" spans="1:11" ht="28">
      <c r="A125" s="73" t="s">
        <v>1136</v>
      </c>
      <c r="B125" s="68" t="str">
        <f>IF(ISBLANK(A125),"",IF(ROW(A125:A2124)=1,"Impossible",VLOOKUP(A$2:A$974,items!$A$3:$K$1394,{2}*SIGN(ROW(A$2:A$974)),FALSE)))</f>
        <v>—that telling [him/her] will help you to get along better?</v>
      </c>
      <c r="C125" s="68" t="str">
        <f>IF(ISBLANK(A125),"",IF(ROW(A$2:A$974)=1,"Impossible",VLOOKUP(A$2:A$974,items!$A$3:$K$1394,{3}*SIGN(ROW(A$2:A$974)),FALSE)))</f>
        <v>—kuti kumuudza kungaite kuti muwirirane nekufarirana zviri nani?</v>
      </c>
      <c r="D125" s="69" t="s">
        <v>27</v>
      </c>
      <c r="F125" s="72"/>
      <c r="G125" s="71"/>
      <c r="H125" s="70" t="s">
        <v>45</v>
      </c>
      <c r="K125" s="90" t="s">
        <v>2207</v>
      </c>
    </row>
    <row r="126" spans="1:11" ht="28">
      <c r="A126" s="73" t="s">
        <v>1136</v>
      </c>
      <c r="B126" s="68" t="str">
        <f>IF(ISBLANK(A126),"",IF(ROW(A126:A2125)=1,"Impossible",VLOOKUP(A$2:A$974,items!$A$3:$K$1394,{2}*SIGN(ROW(A$2:A$974)),FALSE)))</f>
        <v>—that telling [him/her] will help you to get along better?</v>
      </c>
      <c r="C126" s="68" t="str">
        <f>IF(ISBLANK(A126),"",IF(ROW(A$2:A$974)=1,"Impossible",VLOOKUP(A$2:A$974,items!$A$3:$K$1394,{3}*SIGN(ROW(A$2:A$974)),FALSE)))</f>
        <v>—kuti kumuudza kungaite kuti muwirirane nekufarirana zviri nani?</v>
      </c>
      <c r="D126" s="69" t="s">
        <v>28</v>
      </c>
      <c r="F126" s="70" t="s">
        <v>2265</v>
      </c>
      <c r="G126" s="71"/>
      <c r="H126" s="70" t="s">
        <v>45</v>
      </c>
      <c r="J126" s="70" t="s">
        <v>27</v>
      </c>
    </row>
    <row r="127" spans="1:11" ht="14">
      <c r="A127" s="73" t="s">
        <v>1137</v>
      </c>
      <c r="B127" s="68" t="str">
        <f>IF(ISBLANK(A127),"",IF(ROW(A127:A2126)=1,"Impossible",VLOOKUP(A$2:A$974,items!$A$3:$K$1394,{2}*SIGN(ROW(A$2:A$974)),FALSE)))</f>
        <v>—that telling [him/her] will be good for [him/her]?</v>
      </c>
      <c r="C127" s="68" t="str">
        <f>IF(ISBLANK(A127),"",IF(ROW(A$2:A$974)=1,"Impossible",VLOOKUP(A$2:A$974,items!$A$3:$K$1394,{3}*SIGN(ROW(A$2:A$974)),FALSE)))</f>
        <v>—kuti kumuudza kunenge kwakamunakira iye?</v>
      </c>
      <c r="D127" s="69" t="s">
        <v>27</v>
      </c>
      <c r="G127" s="71"/>
      <c r="H127" s="70" t="s">
        <v>45</v>
      </c>
      <c r="J127" s="70" t="s">
        <v>27</v>
      </c>
    </row>
    <row r="128" spans="1:11" ht="28">
      <c r="A128" s="73" t="s">
        <v>1138</v>
      </c>
      <c r="B128" s="68" t="str">
        <f>IF(ISBLANK(A128),"",IF(ROW(A128:A2127)=1,"Impossible",VLOOKUP(A$2:A$974,items!$A$3:$K$1394,{2}*SIGN(ROW(A$2:A$974)),FALSE)))</f>
        <v>—that telling [him/her] will make [him/her] feel relieved to know the truth?</v>
      </c>
      <c r="C128" s="68" t="str">
        <f>IF(ISBLANK(A128),"",IF(ROW(A$2:A$974)=1,"Impossible",VLOOKUP(A$2:A$974,items!$A$3:$K$1394,{3}*SIGN(ROW(A$2:A$974)),FALSE)))</f>
        <v>—kuti kumuudza kungaite kuti arerukirwe nekuziva chokwadi?</v>
      </c>
      <c r="D128" s="69" t="s">
        <v>27</v>
      </c>
      <c r="G128" s="71"/>
      <c r="H128" s="70" t="s">
        <v>45</v>
      </c>
      <c r="J128" s="70" t="s">
        <v>27</v>
      </c>
    </row>
    <row r="129" spans="1:11" ht="28">
      <c r="A129" s="73" t="s">
        <v>1139</v>
      </c>
      <c r="B129" s="68" t="str">
        <f>IF(ISBLANK(A129),"",IF(ROW(A129:A2128)=1,"Impossible",VLOOKUP(A$2:A$974,items!$A$3:$K$1394,{2}*SIGN(ROW(A$2:A$974)),FALSE)))</f>
        <v>—that telling [him/her] will make [him/her] be better about taking mediation?</v>
      </c>
      <c r="C129" s="68" t="str">
        <f>IF(ISBLANK(A129),"",IF(ROW(A$2:A$974)=1,"Impossible",VLOOKUP(A$2:A$974,items!$A$3:$K$1394,{3}*SIGN(ROW(A$2:A$974)),FALSE)))</f>
        <v>—kuti kumuudza kungaite kuti anzwe zviri nani pamusoro pekunwa mishonga yake?</v>
      </c>
      <c r="D129" s="69" t="s">
        <v>27</v>
      </c>
      <c r="F129" s="59"/>
      <c r="G129" s="71"/>
      <c r="H129" s="70" t="s">
        <v>45</v>
      </c>
      <c r="K129" s="90" t="s">
        <v>2207</v>
      </c>
    </row>
    <row r="130" spans="1:11" ht="28">
      <c r="A130" s="73" t="s">
        <v>1139</v>
      </c>
      <c r="B130" s="68" t="str">
        <f>IF(ISBLANK(A130),"",IF(ROW(A130:A2129)=1,"Impossible",VLOOKUP(A$2:A$974,items!$A$3:$K$1394,{2}*SIGN(ROW(A$2:A$974)),FALSE)))</f>
        <v>—that telling [him/her] will make [him/her] be better about taking mediation?</v>
      </c>
      <c r="C130" s="68" t="str">
        <f>IF(ISBLANK(A130),"",IF(ROW(A$2:A$974)=1,"Impossible",VLOOKUP(A$2:A$974,items!$A$3:$K$1394,{3}*SIGN(ROW(A$2:A$974)),FALSE)))</f>
        <v>—kuti kumuudza kungaite kuti anzwe zviri nani pamusoro pekunwa mishonga yake?</v>
      </c>
      <c r="D130" s="69" t="s">
        <v>28</v>
      </c>
      <c r="F130" s="70" t="s">
        <v>2266</v>
      </c>
      <c r="G130" s="71"/>
      <c r="H130" s="70" t="s">
        <v>45</v>
      </c>
      <c r="J130" s="70" t="s">
        <v>27</v>
      </c>
    </row>
    <row r="131" spans="1:11" ht="28">
      <c r="A131" s="73" t="s">
        <v>1140</v>
      </c>
      <c r="B131" s="68" t="str">
        <f>IF(ISBLANK(A131),"",IF(ROW(A131:A2130)=1,"Impossible",VLOOKUP(A$2:A$974,items!$A$3:$K$1394,{2}*SIGN(ROW(A$2:A$974)),FALSE)))</f>
        <v>—that telling [him/her] will improve [his/her] health?</v>
      </c>
      <c r="C131" s="68" t="str">
        <f>IF(ISBLANK(A131),"",IF(ROW(A$2:A$974)=1,"Impossible",VLOOKUP(A$2:A$974,items!$A$3:$K$1394,{3}*SIGN(ROW(A$2:A$974)),FALSE)))</f>
        <v>—kuti kumuudza kungaite kuti utano hwake huve nani?</v>
      </c>
      <c r="D131" s="69" t="s">
        <v>27</v>
      </c>
      <c r="G131" s="71"/>
      <c r="H131" s="70" t="s">
        <v>45</v>
      </c>
      <c r="J131" s="70" t="s">
        <v>27</v>
      </c>
    </row>
    <row r="132" spans="1:11" ht="28">
      <c r="A132" s="73" t="s">
        <v>1141</v>
      </c>
      <c r="B132" s="68" t="str">
        <f>IF(ISBLANK(A132),"",IF(ROW(A132:A2131)=1,"Impossible",VLOOKUP(A$2:A$974,items!$A$3:$K$1394,{2}*SIGN(ROW(A$2:A$974)),FALSE)))</f>
        <v>—that telling [him/her] will bring more good things than bad things?</v>
      </c>
      <c r="C132" s="68" t="str">
        <f>IF(ISBLANK(A132),"",IF(ROW(A$2:A$974)=1,"Impossible",VLOOKUP(A$2:A$974,items!$A$3:$K$1394,{3}*SIGN(ROW(A$2:A$974)),FALSE)))</f>
        <v>—kuti kumuudza kungaunze zvakanaka zvakawanda kupfuura zvakaipa?</v>
      </c>
      <c r="D132" s="69" t="s">
        <v>27</v>
      </c>
      <c r="G132" s="71"/>
      <c r="H132" s="70" t="s">
        <v>45</v>
      </c>
      <c r="J132" s="70" t="s">
        <v>27</v>
      </c>
    </row>
    <row r="133" spans="1:11" ht="28">
      <c r="A133" s="73" t="s">
        <v>1142</v>
      </c>
      <c r="B133" s="68" t="str">
        <f>IF(ISBLANK(A133),"",IF(ROW(A133:A2132)=1,"Impossible",VLOOKUP(A$2:A$974,items!$A$3:$K$1394,{2}*SIGN(ROW(A$2:A$974)),FALSE)))</f>
        <v>—that telling [him/her] will help our family to get along better?</v>
      </c>
      <c r="C133" s="68" t="str">
        <f>IF(ISBLANK(A133),"",IF(ROW(A$2:A$974)=1,"Impossible",VLOOKUP(A$2:A$974,items!$A$3:$K$1394,{3}*SIGN(ROW(A$2:A$974)),FALSE)))</f>
        <v>—kuti kumuudza kungabatsire kuti mhuri yedu iwirirane nekufarirana zviri nani?</v>
      </c>
      <c r="D133" s="69" t="s">
        <v>27</v>
      </c>
      <c r="F133" s="59"/>
      <c r="G133" s="71"/>
      <c r="H133" s="70" t="s">
        <v>45</v>
      </c>
      <c r="K133" s="90" t="s">
        <v>2207</v>
      </c>
    </row>
    <row r="134" spans="1:11" ht="28">
      <c r="A134" s="73" t="s">
        <v>1142</v>
      </c>
      <c r="B134" s="68" t="str">
        <f>IF(ISBLANK(A134),"",IF(ROW(A134:A2133)=1,"Impossible",VLOOKUP(A$2:A$974,items!$A$3:$K$1394,{2}*SIGN(ROW(A$2:A$974)),FALSE)))</f>
        <v>—that telling [him/her] will help our family to get along better?</v>
      </c>
      <c r="C134" s="68" t="str">
        <f>IF(ISBLANK(A134),"",IF(ROW(A$2:A$974)=1,"Impossible",VLOOKUP(A$2:A$974,items!$A$3:$K$1394,{3}*SIGN(ROW(A$2:A$974)),FALSE)))</f>
        <v>—kuti kumuudza kungabatsire kuti mhuri yedu iwirirane nekufarirana zviri nani?</v>
      </c>
      <c r="D134" s="69" t="s">
        <v>28</v>
      </c>
      <c r="F134" s="70" t="s">
        <v>2217</v>
      </c>
      <c r="G134" s="71"/>
      <c r="H134" s="70" t="s">
        <v>45</v>
      </c>
      <c r="J134" s="70" t="s">
        <v>27</v>
      </c>
    </row>
    <row r="135" spans="1:11" ht="14">
      <c r="A135" s="73" t="s">
        <v>1143</v>
      </c>
      <c r="B135" s="68" t="str">
        <f>IF(ISBLANK(A135),"",IF(ROW(A135:A2134)=1,"Impossible",VLOOKUP(A$2:A$974,items!$A$3:$K$1394,{2}*SIGN(ROW(A$2:A$974)),FALSE)))</f>
        <v>—that telling [him/her] will improve [his/her] behavior?</v>
      </c>
      <c r="C135" s="68" t="str">
        <f>IF(ISBLANK(A135),"",IF(ROW(A$2:A$974)=1,"Impossible",VLOOKUP(A$2:A$974,items!$A$3:$K$1394,{3}*SIGN(ROW(A$2:A$974)),FALSE)))</f>
        <v>—kuti kumuudza kungaite kuti maitiro ake ave nani?</v>
      </c>
      <c r="D135" s="69" t="s">
        <v>27</v>
      </c>
      <c r="G135" s="71"/>
      <c r="H135" s="70" t="s">
        <v>45</v>
      </c>
      <c r="J135" s="70" t="s">
        <v>27</v>
      </c>
    </row>
    <row r="136" spans="1:11" ht="42">
      <c r="A136" s="73" t="s">
        <v>1144</v>
      </c>
      <c r="B136" s="68" t="str">
        <f>IF(ISBLANK(A136),"",IF(ROW(A136:A2135)=1,"Impossible",VLOOKUP(A$2:A$974,items!$A$3:$K$1394,{2}*SIGN(ROW(A$2:A$974)),FALSE)))</f>
        <v>—that telling [him/her] will help [him/her] to deal with stigma in the community.</v>
      </c>
      <c r="C136" s="68" t="str">
        <f>IF(ISBLANK(A136),"",IF(ROW(A$2:A$974)=1,"Impossible",VLOOKUP(A$2:A$974,items!$A$3:$K$1394,{3}*SIGN(ROW(A$2:A$974)),FALSE)))</f>
        <v>—kuti kumuudza kungaite kuti abatsirikane pakuziva zvekuita panyaya yekunongedzerwa nekusarurwa munharaunda?</v>
      </c>
      <c r="D136" s="69" t="s">
        <v>27</v>
      </c>
      <c r="G136" s="71"/>
      <c r="H136" s="70" t="s">
        <v>45</v>
      </c>
      <c r="K136" s="90" t="s">
        <v>2207</v>
      </c>
    </row>
    <row r="137" spans="1:11" ht="42">
      <c r="A137" s="73" t="s">
        <v>1144</v>
      </c>
      <c r="B137" s="68" t="str">
        <f>IF(ISBLANK(A137),"",IF(ROW(A137:A2136)=1,"Impossible",VLOOKUP(A$2:A$974,items!$A$3:$K$1394,{2}*SIGN(ROW(A$2:A$974)),FALSE)))</f>
        <v>—that telling [him/her] will help [him/her] to deal with stigma in the community.</v>
      </c>
      <c r="C137" s="68" t="str">
        <f>IF(ISBLANK(A137),"",IF(ROW(A$2:A$974)=1,"Impossible",VLOOKUP(A$2:A$974,items!$A$3:$K$1394,{3}*SIGN(ROW(A$2:A$974)),FALSE)))</f>
        <v>—kuti kumuudza kungaite kuti abatsirikane pakuziva zvekuita panyaya yekunongedzerwa nekusarurwa munharaunda?</v>
      </c>
      <c r="D137" s="69" t="s">
        <v>28</v>
      </c>
      <c r="F137" s="59" t="s">
        <v>2218</v>
      </c>
      <c r="G137" s="71"/>
      <c r="H137" s="70" t="s">
        <v>45</v>
      </c>
      <c r="J137" s="70" t="s">
        <v>27</v>
      </c>
    </row>
    <row r="138" spans="1:11" ht="28">
      <c r="A138" s="73" t="s">
        <v>1145</v>
      </c>
      <c r="B138" s="68" t="str">
        <f>IF(ISBLANK(A138),"",IF(ROW(A138:A2137)=1,"Impossible",VLOOKUP(A$2:A$974,items!$A$3:$K$1394,{2}*SIGN(ROW(A$2:A$974)),FALSE)))</f>
        <v>—that telling [him/her] will improve the way [he/she] feels emotionally?</v>
      </c>
      <c r="C138" s="68" t="str">
        <f>IF(ISBLANK(A138),"",IF(ROW(A$2:A$974)=1,"Impossible",VLOOKUP(A$2:A$974,items!$A$3:$K$1394,{3}*SIGN(ROW(A$2:A$974)),FALSE)))</f>
        <v>—kuti kumuudza kungaite kuti anzwe zviri nani mukati make?</v>
      </c>
      <c r="D138" s="69" t="s">
        <v>27</v>
      </c>
      <c r="G138" s="71"/>
      <c r="H138" s="70" t="s">
        <v>45</v>
      </c>
      <c r="J138" s="70" t="s">
        <v>27</v>
      </c>
    </row>
    <row r="139" spans="1:11" ht="14">
      <c r="A139" s="73" t="s">
        <v>1146</v>
      </c>
      <c r="B139" s="68" t="str">
        <f>IF(ISBLANK(A139),"",IF(ROW(A139:A2138)=1,"Impossible",VLOOKUP(A$2:A$974,items!$A$3:$K$1394,{2}*SIGN(ROW(A$2:A$974)),FALSE)))</f>
        <v>—that telling [him/her] will bring me a sense of relief?</v>
      </c>
      <c r="C139" s="68" t="str">
        <f>IF(ISBLANK(A139),"",IF(ROW(A$2:A$974)=1,"Impossible",VLOOKUP(A$2:A$974,items!$A$3:$K$1394,{3}*SIGN(ROW(A$2:A$974)),FALSE)))</f>
        <v>—kuti kumuudza kungaite kuti ndinzwe kurerukirwa?</v>
      </c>
      <c r="D139" s="69" t="s">
        <v>27</v>
      </c>
      <c r="G139" s="71"/>
      <c r="H139" s="70" t="s">
        <v>45</v>
      </c>
      <c r="J139" s="70" t="s">
        <v>27</v>
      </c>
    </row>
    <row r="140" spans="1:11" ht="42">
      <c r="A140" s="73" t="s">
        <v>1147</v>
      </c>
      <c r="B140" s="68" t="str">
        <f>IF(ISBLANK(A140),"",IF(ROW(A140:A2139)=1,"Impossible",VLOOKUP(A$2:A$974,items!$A$3:$K$1394,{2}*SIGN(ROW(A$2:A$974)),FALSE)))</f>
        <v>—that telling [him/her] will enable [him/her] to adopt protective behaviors when [he/she] becomes sexually active.</v>
      </c>
      <c r="C140" s="68" t="str">
        <f>IF(ISBLANK(A140),"",IF(ROW(A$2:A$974)=1,"Impossible",VLOOKUP(A$2:A$974,items!$A$3:$K$1394,{3}*SIGN(ROW(A$2:A$974)),FALSE)))</f>
        <v>—kuti kumuudza kunoita kuti adzivirire kutapurirana kweutachiwana paanoita zvepabonde?</v>
      </c>
      <c r="D140" s="69" t="s">
        <v>27</v>
      </c>
      <c r="F140" s="72"/>
      <c r="G140" s="71"/>
      <c r="H140" s="70" t="s">
        <v>45</v>
      </c>
      <c r="J140" s="70" t="s">
        <v>27</v>
      </c>
    </row>
    <row r="141" spans="1:11" ht="84">
      <c r="A141" s="73" t="s">
        <v>1148</v>
      </c>
      <c r="B141" s="68" t="str">
        <f>IF(ISBLANK(A141),"",IF(ROW(A141:A2140)=1,"Impossible",VLOOKUP(A$2:A$974,items!$A$3:$K$1394,{2}*SIGN(ROW(A$2:A$974)),FALSE)))</f>
        <v>I am going to read you several worries that caregivers sometimes have about telling a child that [he/she] is HIV positive. Please tell me how much you worry about each thing. There are no right or wrong answers.</v>
      </c>
      <c r="C141" s="68" t="str">
        <f>IF(ISBLANK(A141),"",IF(ROW(A$2:A$974)=1,"Impossible",VLOOKUP(A$2:A$974,items!$A$3:$K$1394,{3}*SIGN(ROW(A$2:A$974)),FALSE)))</f>
        <v>Ndichaverenga zvinhu izvo vachengeti vevana vanowanzonetsekana nazvo panyaya yekuudza mwana kuti ane HIV. Ndapota ndiudzeiwo kuti imi munonetsekana zvakadii nechimwe nechimwe chezvinhu izvi. Hapana mhinduro dzakanaka kana dzakaipa.</v>
      </c>
      <c r="D141" s="69" t="s">
        <v>27</v>
      </c>
      <c r="G141" s="71"/>
      <c r="H141" s="70" t="s">
        <v>45</v>
      </c>
      <c r="K141" s="90" t="s">
        <v>2207</v>
      </c>
    </row>
    <row r="142" spans="1:11" ht="98">
      <c r="A142" s="73" t="s">
        <v>1148</v>
      </c>
      <c r="B142" s="68" t="str">
        <f>IF(ISBLANK(A142),"",IF(ROW(A142:A2141)=1,"Impossible",VLOOKUP(A$2:A$974,items!$A$3:$K$1394,{2}*SIGN(ROW(A$2:A$974)),FALSE)))</f>
        <v>I am going to read you several worries that caregivers sometimes have about telling a child that [he/she] is HIV positive. Please tell me how much you worry about each thing. There are no right or wrong answers.</v>
      </c>
      <c r="C142" s="68" t="str">
        <f>IF(ISBLANK(A142),"",IF(ROW(A$2:A$974)=1,"Impossible",VLOOKUP(A$2:A$974,items!$A$3:$K$1394,{3}*SIGN(ROW(A$2:A$974)),FALSE)))</f>
        <v>Ndichaverenga zvinhu izvo vachengeti vevana vanowanzonetsekana nazvo panyaya yekuudza mwana kuti ane HIV. Ndapota ndiudzeiwo kuti imi munonetsekana zvakadii nechimwe nechimwe chezvinhu izvi. Hapana mhinduro dzakanaka kana dzakaipa.</v>
      </c>
      <c r="D142" s="69" t="s">
        <v>28</v>
      </c>
      <c r="F142" s="70" t="s">
        <v>2219</v>
      </c>
      <c r="G142" s="71"/>
      <c r="H142" s="70" t="s">
        <v>45</v>
      </c>
      <c r="J142" s="70" t="s">
        <v>27</v>
      </c>
    </row>
    <row r="143" spans="1:11" ht="42">
      <c r="A143" s="73" t="s">
        <v>1149</v>
      </c>
      <c r="B143" s="68" t="str">
        <f>IF(ISBLANK(A143),"",IF(ROW(A143:A2142)=1,"Impossible",VLOOKUP(A$2:A$974,items!$A$3:$K$1394,{2}*SIGN(ROW(A$2:A$974)),FALSE)))</f>
        <v>I worry that telling my child about [his/her] illness will just create more problems.</v>
      </c>
      <c r="C143" s="68" t="str">
        <f>IF(ISBLANK(A143),"",IF(ROW(A$2:A$974)=1,"Impossible",VLOOKUP(A$2:A$974,items!$A$3:$K$1394,{3}*SIGN(ROW(A$2:A$974)),FALSE)))</f>
        <v>Ndinonetsekana kuti kuudza mwana wangu nezveurwere hwake kunongomutsa mamwe matambudziko chete.</v>
      </c>
      <c r="D143" s="69" t="s">
        <v>27</v>
      </c>
      <c r="G143" s="71"/>
      <c r="H143" s="70" t="s">
        <v>45</v>
      </c>
      <c r="K143" s="82" t="s">
        <v>2715</v>
      </c>
    </row>
    <row r="144" spans="1:11" ht="28">
      <c r="A144" s="73" t="s">
        <v>1150</v>
      </c>
      <c r="B144" s="68" t="str">
        <f>IF(ISBLANK(A144),"",IF(ROW(A144:A2143)=1,"Impossible",VLOOKUP(A$2:A$974,items!$A$3:$K$1394,{2}*SIGN(ROW(A$2:A$974)),FALSE)))</f>
        <v>I worry that telling my child about [his/her] illness will lead [him/her] to reject me.</v>
      </c>
      <c r="C144" s="68" t="str">
        <f>IF(ISBLANK(A144),"",IF(ROW(A$2:A$974)=1,"Impossible",VLOOKUP(A$2:A$974,items!$A$3:$K$1394,{3}*SIGN(ROW(A$2:A$974)),FALSE)))</f>
        <v>Ndinonetsekana kuti kuudza mwana wangu nezveurwere hwake kunoita kuti andirase.</v>
      </c>
      <c r="D144" s="69" t="s">
        <v>27</v>
      </c>
      <c r="G144" s="71"/>
      <c r="H144" s="70" t="s">
        <v>45</v>
      </c>
      <c r="K144" s="82" t="s">
        <v>2715</v>
      </c>
    </row>
    <row r="145" spans="1:11" ht="14">
      <c r="A145" s="73" t="s">
        <v>1151</v>
      </c>
      <c r="B145" s="68" t="str">
        <f>IF(ISBLANK(A145),"",IF(ROW(A145:A2144)=1,"Impossible",VLOOKUP(A$2:A$974,items!$A$3:$K$1394,{2}*SIGN(ROW(A$2:A$974)),FALSE)))</f>
        <v>—that telling [him/her] will actually bring [him/her] harm.</v>
      </c>
      <c r="C145" s="68" t="str">
        <f>IF(ISBLANK(A145),"",IF(ROW(A$2:A$974)=1,"Impossible",VLOOKUP(A$2:A$974,items!$A$3:$K$1394,{3}*SIGN(ROW(A$2:A$974)),FALSE)))</f>
        <v>—kuti kumuudza kungatomukuvadzise.</v>
      </c>
      <c r="D145" s="69" t="s">
        <v>27</v>
      </c>
      <c r="F145" s="72"/>
      <c r="G145" s="71"/>
      <c r="H145" s="70" t="s">
        <v>45</v>
      </c>
      <c r="J145" s="70" t="s">
        <v>27</v>
      </c>
    </row>
    <row r="146" spans="1:11" ht="28">
      <c r="A146" s="73" t="s">
        <v>1152</v>
      </c>
      <c r="B146" s="68" t="str">
        <f>IF(ISBLANK(A146),"",IF(ROW(A146:A2145)=1,"Impossible",VLOOKUP(A$2:A$974,items!$A$3:$K$1394,{2}*SIGN(ROW(A$2:A$974)),FALSE)))</f>
        <v>—that telling [him/her] will make [him/her] less hopeful about the future.</v>
      </c>
      <c r="C146" s="68" t="str">
        <f>IF(ISBLANK(A146),"",IF(ROW(A$2:A$974)=1,"Impossible",VLOOKUP(A$2:A$974,items!$A$3:$K$1394,{3}*SIGN(ROW(A$2:A$974)),FALSE)))</f>
        <v>—kuti kumuudza kunoita kuti asanyanyovimbe neramangwana.</v>
      </c>
      <c r="D146" s="69" t="s">
        <v>27</v>
      </c>
      <c r="G146" s="71"/>
      <c r="H146" s="70" t="s">
        <v>45</v>
      </c>
      <c r="K146" s="82" t="s">
        <v>2207</v>
      </c>
    </row>
    <row r="147" spans="1:11" ht="28">
      <c r="A147" s="73" t="s">
        <v>1153</v>
      </c>
      <c r="B147" s="68" t="str">
        <f>IF(ISBLANK(A147),"",IF(ROW(A147:A2146)=1,"Impossible",VLOOKUP(A$2:A$974,items!$A$3:$K$1394,{2}*SIGN(ROW(A$2:A$974)),FALSE)))</f>
        <v>—that telling [him/her] will make [him/her] stop taking medication.</v>
      </c>
      <c r="C147" s="68" t="str">
        <f>IF(ISBLANK(A147),"",IF(ROW(A$2:A$974)=1,"Impossible",VLOOKUP(A$2:A$974,items!$A$3:$K$1394,{3}*SIGN(ROW(A$2:A$974)),FALSE)))</f>
        <v>—kuti kumuudza kunoita kuti amire kunwa mishonga yake.</v>
      </c>
      <c r="D147" s="69" t="s">
        <v>27</v>
      </c>
      <c r="G147" s="71"/>
      <c r="H147" s="70" t="s">
        <v>45</v>
      </c>
      <c r="J147" s="70" t="s">
        <v>27</v>
      </c>
    </row>
    <row r="148" spans="1:11" ht="28">
      <c r="A148" s="73" t="s">
        <v>1154</v>
      </c>
      <c r="B148" s="68" t="str">
        <f>IF(ISBLANK(A148),"",IF(ROW(A148:A2147)=1,"Impossible",VLOOKUP(A$2:A$974,items!$A$3:$K$1394,{2}*SIGN(ROW(A$2:A$974)),FALSE)))</f>
        <v>—that telling [him/her] will make [his/her] condition get worse.</v>
      </c>
      <c r="C148" s="68" t="str">
        <f>IF(ISBLANK(A148),"",IF(ROW(A$2:A$974)=1,"Impossible",VLOOKUP(A$2:A$974,items!$A$3:$K$1394,{3}*SIGN(ROW(A$2:A$974)),FALSE)))</f>
        <v>—kuti kumuudza kunoita kuti atonyanyise kurwara.</v>
      </c>
      <c r="D148" s="69" t="s">
        <v>27</v>
      </c>
      <c r="G148" s="71"/>
      <c r="H148" s="70" t="s">
        <v>45</v>
      </c>
      <c r="J148" s="70" t="s">
        <v>27</v>
      </c>
    </row>
    <row r="149" spans="1:11" ht="28">
      <c r="A149" s="73" t="s">
        <v>1155</v>
      </c>
      <c r="B149" s="68" t="str">
        <f>IF(ISBLANK(A149),"",IF(ROW(A149:A2148)=1,"Impossible",VLOOKUP(A$2:A$974,items!$A$3:$K$1394,{2}*SIGN(ROW(A$2:A$974)),FALSE)))</f>
        <v>—that telling [him/her] will cause [him/her] to struggle more every day with normal tasks.</v>
      </c>
      <c r="C149" s="68" t="str">
        <f>IF(ISBLANK(A149),"",IF(ROW(A$2:A$974)=1,"Impossible",VLOOKUP(A$2:A$974,items!$A$3:$K$1394,{3}*SIGN(ROW(A$2:A$974)),FALSE)))</f>
        <v>—kuti kumuudza kunoita kuti awedzere kutambura pakuita mabasa ake ezuva nezuva.</v>
      </c>
      <c r="D149" s="69" t="s">
        <v>27</v>
      </c>
      <c r="G149" s="71"/>
      <c r="H149" s="70" t="s">
        <v>45</v>
      </c>
      <c r="J149" s="70" t="s">
        <v>27</v>
      </c>
    </row>
    <row r="150" spans="1:11" ht="28">
      <c r="A150" s="73" t="s">
        <v>1156</v>
      </c>
      <c r="B150" s="68" t="str">
        <f>IF(ISBLANK(A150),"",IF(ROW(A150:A2149)=1,"Impossible",VLOOKUP(A$2:A$974,items!$A$3:$K$1394,{2}*SIGN(ROW(A$2:A$974)),FALSE)))</f>
        <v>—that telling [him/her] will bring more bad things than good things.</v>
      </c>
      <c r="C150" s="68" t="str">
        <f>IF(ISBLANK(A150),"",IF(ROW(A$2:A$974)=1,"Impossible",VLOOKUP(A$2:A$974,items!$A$3:$K$1394,{3}*SIGN(ROW(A$2:A$974)),FALSE)))</f>
        <v>—kuti kumuudza kunounza zvakaipa zvakawanda kupfuura zvakanaka.</v>
      </c>
      <c r="D150" s="69" t="s">
        <v>27</v>
      </c>
      <c r="G150" s="71"/>
      <c r="H150" s="70" t="s">
        <v>45</v>
      </c>
      <c r="J150" s="70" t="s">
        <v>27</v>
      </c>
    </row>
    <row r="151" spans="1:11" ht="28">
      <c r="A151" s="73" t="s">
        <v>1157</v>
      </c>
      <c r="B151" s="68" t="str">
        <f>IF(ISBLANK(A151),"",IF(ROW(A151:A2150)=1,"Impossible",VLOOKUP(A$2:A$974,items!$A$3:$K$1394,{2}*SIGN(ROW(A$2:A$974)),FALSE)))</f>
        <v>—that telling [him/her] will lead [him/her] to have difficulty in school.</v>
      </c>
      <c r="C151" s="68" t="str">
        <f>IF(ISBLANK(A151),"",IF(ROW(A$2:A$974)=1,"Impossible",VLOOKUP(A$2:A$974,items!$A$3:$K$1394,{3}*SIGN(ROW(A$2:A$974)),FALSE)))</f>
        <v>—kuti kumuudza kunoita kuti atambure nechikoro.</v>
      </c>
      <c r="D151" s="69" t="s">
        <v>27</v>
      </c>
      <c r="G151" s="71"/>
      <c r="H151" s="70" t="s">
        <v>45</v>
      </c>
      <c r="J151" s="70" t="s">
        <v>27</v>
      </c>
    </row>
    <row r="152" spans="1:11" ht="28">
      <c r="A152" s="73" t="s">
        <v>1158</v>
      </c>
      <c r="B152" s="68" t="str">
        <f>IF(ISBLANK(A152),"",IF(ROW(A152:A2151)=1,"Impossible",VLOOKUP(A$2:A$974,items!$A$3:$K$1394,{2}*SIGN(ROW(A$2:A$974)),FALSE)))</f>
        <v>—that telling [him/her] will make [him/her] think less of [him/her]self.</v>
      </c>
      <c r="C152" s="68" t="str">
        <f>IF(ISBLANK(A152),"",IF(ROW(A$2:A$974)=1,"Impossible",VLOOKUP(A$2:A$974,items!$A$3:$K$1394,{3}*SIGN(ROW(A$2:A$974)),FALSE)))</f>
        <v>—kuti kumuudza kunoita kuti azvitarisire pasi.</v>
      </c>
      <c r="D152" s="69" t="s">
        <v>27</v>
      </c>
      <c r="G152" s="71"/>
      <c r="H152" s="70" t="s">
        <v>45</v>
      </c>
      <c r="J152" s="70" t="s">
        <v>27</v>
      </c>
    </row>
    <row r="153" spans="1:11" ht="14">
      <c r="A153" s="73" t="s">
        <v>1159</v>
      </c>
      <c r="B153" s="68" t="str">
        <f>IF(ISBLANK(A153),"",IF(ROW(A153:A2152)=1,"Impossible",VLOOKUP(A$2:A$974,items!$A$3:$K$1394,{2}*SIGN(ROW(A$2:A$974)),FALSE)))</f>
        <v>—that telling [him/her] will put a strain on our family.</v>
      </c>
      <c r="C153" s="68" t="str">
        <f>IF(ISBLANK(A153),"",IF(ROW(A$2:A$974)=1,"Impossible",VLOOKUP(A$2:A$974,items!$A$3:$K$1394,{3}*SIGN(ROW(A$2:A$974)),FALSE)))</f>
        <v>—kuti kumuudza kunoremedza mhuri yedu.</v>
      </c>
      <c r="D153" s="69" t="s">
        <v>27</v>
      </c>
      <c r="G153" s="71"/>
      <c r="H153" s="70" t="s">
        <v>45</v>
      </c>
      <c r="J153" s="70" t="s">
        <v>27</v>
      </c>
    </row>
    <row r="154" spans="1:11" ht="42">
      <c r="A154" s="73" t="s">
        <v>1160</v>
      </c>
      <c r="B154" s="68" t="str">
        <f>IF(ISBLANK(A154),"",IF(ROW(A154:A2153)=1,"Impossible",VLOOKUP(A$2:A$974,items!$A$3:$K$1394,{2}*SIGN(ROW(A$2:A$974)),FALSE)))</f>
        <v>—that telling [him/her] will lead [him/her] to experience stigma in the community.</v>
      </c>
      <c r="C154" s="68" t="str">
        <f>IF(ISBLANK(A154),"",IF(ROW(A$2:A$974)=1,"Impossible",VLOOKUP(A$2:A$974,items!$A$3:$K$1394,{3}*SIGN(ROW(A$2:A$974)),FALSE)))</f>
        <v>—kuti kuudza mwana wangu kunoita kuti anongedzerwe uye asarurwe nevamwe munharaunda medu.</v>
      </c>
      <c r="D154" s="69" t="s">
        <v>28</v>
      </c>
      <c r="F154" s="70" t="s">
        <v>2220</v>
      </c>
      <c r="G154" s="71"/>
      <c r="H154" s="70" t="s">
        <v>45</v>
      </c>
      <c r="J154" s="70" t="s">
        <v>27</v>
      </c>
    </row>
    <row r="155" spans="1:11" ht="28">
      <c r="A155" s="73" t="s">
        <v>1161</v>
      </c>
      <c r="B155" s="68" t="str">
        <f>IF(ISBLANK(A155),"",IF(ROW(A155:A2154)=1,"Impossible",VLOOKUP(A$2:A$974,items!$A$3:$K$1394,{2}*SIGN(ROW(A$2:A$974)),FALSE)))</f>
        <v>—that telling [him/her] will lead [him/her] to ask more tough questions.</v>
      </c>
      <c r="C155" s="68" t="str">
        <f>IF(ISBLANK(A155),"",IF(ROW(A$2:A$974)=1,"Impossible",VLOOKUP(A$2:A$974,items!$A$3:$K$1394,{3}*SIGN(ROW(A$2:A$974)),FALSE)))</f>
        <v>—kuti kumuudza kunoita kuti abvunze mimwe mibvunzo yakaoma.</v>
      </c>
      <c r="D155" s="69" t="s">
        <v>27</v>
      </c>
      <c r="G155" s="71"/>
      <c r="H155" s="70" t="s">
        <v>45</v>
      </c>
      <c r="J155" s="70" t="s">
        <v>27</v>
      </c>
    </row>
    <row r="156" spans="1:11" ht="14">
      <c r="A156" s="73" t="s">
        <v>1162</v>
      </c>
      <c r="B156" s="68" t="str">
        <f>IF(ISBLANK(A156),"",IF(ROW(A156:A2155)=1,"Impossible",VLOOKUP(A$2:A$974,items!$A$3:$K$1394,{2}*SIGN(ROW(A$2:A$974)),FALSE)))</f>
        <v>—that telling [him/her] will make [him/her] too sad.</v>
      </c>
      <c r="C156" s="68" t="str">
        <f>IF(ISBLANK(A156),"",IF(ROW(A$2:A$974)=1,"Impossible",VLOOKUP(A$2:A$974,items!$A$3:$K$1394,{3}*SIGN(ROW(A$2:A$974)),FALSE)))</f>
        <v>—kuti kumuudza kunoita kuti asurukirwe zvakanyanya.</v>
      </c>
      <c r="D156" s="69" t="s">
        <v>27</v>
      </c>
      <c r="G156" s="71"/>
      <c r="H156" s="70" t="s">
        <v>45</v>
      </c>
      <c r="J156" s="70" t="s">
        <v>27</v>
      </c>
    </row>
    <row r="157" spans="1:11" ht="28">
      <c r="A157" s="73" t="s">
        <v>1163</v>
      </c>
      <c r="B157" s="68" t="str">
        <f>IF(ISBLANK(A157),"",IF(ROW(A157:A2156)=1,"Impossible",VLOOKUP(A$2:A$974,items!$A$3:$K$1394,{2}*SIGN(ROW(A$2:A$974)),FALSE)))</f>
        <v>—that telling [him/her] will cause me to feel too many bad emotions.</v>
      </c>
      <c r="C157" s="68" t="str">
        <f>IF(ISBLANK(A157),"",IF(ROW(A$2:A$974)=1,"Impossible",VLOOKUP(A$2:A$974,items!$A$3:$K$1394,{3}*SIGN(ROW(A$2:A$974)),FALSE)))</f>
        <v>—kuti kumuudza kunoita kuti ndinyanyise kunzwa zvisina kunaka mukati mangu.</v>
      </c>
      <c r="D157" s="69" t="s">
        <v>27</v>
      </c>
      <c r="F157" s="72"/>
      <c r="G157" s="71"/>
      <c r="H157" s="70" t="s">
        <v>45</v>
      </c>
      <c r="J157" s="70" t="s">
        <v>27</v>
      </c>
    </row>
    <row r="158" spans="1:11" ht="56">
      <c r="A158" s="73" t="s">
        <v>1352</v>
      </c>
      <c r="B158" s="68" t="str">
        <f>IF(ISBLANK(A158),"",IF(ROW(A158:A2157)=1,"Impossible",VLOOKUP(A$2:A$974,items!$A$3:$K$1394,{2}*SIGN(ROW(A$2:A$974)),FALSE)))</f>
        <v>Next, please tell me how much you agree or disagree with each statement about your ability to tell your child about [his/her] illness.</v>
      </c>
      <c r="C158" s="68" t="str">
        <f>IF(ISBLANK(A158),"",IF(ROW(A$2:A$974)=1,"Impossible",VLOOKUP(A$2:A$974,items!$A$3:$K$1394,{3}*SIGN(ROW(A$2:A$974)),FALSE)))</f>
        <v>Iye zvino, ndapota ndiudzeiwo kuti munobvumirana kana kuti hamubvumirani zvakadii nemumwe nemumwe wemitsara inotevera pamusoro pekukwanisa kuudza mwana wenyu nezveurwere hwake.</v>
      </c>
      <c r="D158" s="69" t="s">
        <v>27</v>
      </c>
      <c r="G158" s="71"/>
      <c r="H158" s="70" t="s">
        <v>45</v>
      </c>
      <c r="K158" s="82" t="s">
        <v>2715</v>
      </c>
    </row>
    <row r="159" spans="1:11" ht="28">
      <c r="A159" s="73" t="s">
        <v>1353</v>
      </c>
      <c r="B159" s="68" t="str">
        <f>IF(ISBLANK(A159),"",IF(ROW(A159:A2158)=1,"Impossible",VLOOKUP(A$2:A$974,items!$A$3:$K$1394,{2}*SIGN(ROW(A$2:A$974)),FALSE)))</f>
        <v>I feel like I could start the conversation with my child about [his/her] illness.</v>
      </c>
      <c r="C159" s="68" t="str">
        <f>IF(ISBLANK(A159),"",IF(ROW(A$2:A$974)=1,"Impossible",VLOOKUP(A$2:A$974,items!$A$3:$K$1394,{3}*SIGN(ROW(A$2:A$974)),FALSE)))</f>
        <v>Ndinonzwa sekuti ndingakwanise kutanga hurukuro nemwana wangu pamusoro peurwere hwake.</v>
      </c>
      <c r="D159" s="69" t="s">
        <v>27</v>
      </c>
      <c r="G159" s="71"/>
      <c r="H159" s="70" t="s">
        <v>45</v>
      </c>
      <c r="K159" s="82" t="s">
        <v>2715</v>
      </c>
    </row>
    <row r="160" spans="1:11" ht="28">
      <c r="A160" s="73" t="s">
        <v>1354</v>
      </c>
      <c r="B160" s="68" t="str">
        <f>IF(ISBLANK(A160),"",IF(ROW(A160:A2159)=1,"Impossible",VLOOKUP(A$2:A$974,items!$A$3:$K$1394,{2}*SIGN(ROW(A$2:A$974)),FALSE)))</f>
        <v>I feel like I would have the emotional strength to have this conversation with my child.</v>
      </c>
      <c r="C160" s="68" t="str">
        <f>IF(ISBLANK(A160),"",IF(ROW(A$2:A$974)=1,"Impossible",VLOOKUP(A$2:A$974,items!$A$3:$K$1394,{3}*SIGN(ROW(A$2:A$974)),FALSE)))</f>
        <v>Ndinonzwa sekuti ndinokwanisa kuwana simba mukati mangu rekuita hurukuro iyi nemwana wangu.</v>
      </c>
      <c r="D160" s="69" t="s">
        <v>27</v>
      </c>
      <c r="G160" s="71"/>
      <c r="H160" s="70" t="s">
        <v>45</v>
      </c>
      <c r="J160" s="70" t="s">
        <v>27</v>
      </c>
    </row>
    <row r="161" spans="1:11" ht="28">
      <c r="A161" s="73" t="s">
        <v>1355</v>
      </c>
      <c r="B161" s="68" t="str">
        <f>IF(ISBLANK(A161),"",IF(ROW(A161:A2160)=1,"Impossible",VLOOKUP(A$2:A$974,items!$A$3:$K$1394,{2}*SIGN(ROW(A$2:A$974)),FALSE)))</f>
        <v>I feel like I could answer my child's questions about [his/her] illness.</v>
      </c>
      <c r="C161" s="68" t="str">
        <f>IF(ISBLANK(A161),"",IF(ROW(A$2:A$974)=1,"Impossible",VLOOKUP(A$2:A$974,items!$A$3:$K$1394,{3}*SIGN(ROW(A$2:A$974)),FALSE)))</f>
        <v>Ndinonzwa sekuti ndingakwanise kupindura mibvunzo yemwana wangu yose pamusoro peurwere hwake.</v>
      </c>
      <c r="D161" s="69" t="s">
        <v>27</v>
      </c>
      <c r="G161" s="71"/>
      <c r="H161" s="70" t="s">
        <v>45</v>
      </c>
      <c r="K161" s="82" t="s">
        <v>2715</v>
      </c>
    </row>
    <row r="162" spans="1:11" ht="42">
      <c r="A162" s="73" t="s">
        <v>1356</v>
      </c>
      <c r="B162" s="68" t="str">
        <f>IF(ISBLANK(A162),"",IF(ROW(A162:A2161)=1,"Impossible",VLOOKUP(A$2:A$974,items!$A$3:$K$1394,{2}*SIGN(ROW(A$2:A$974)),FALSE)))</f>
        <v>I feel like I know enough about HIV to tell my child about [his/her] illness.</v>
      </c>
      <c r="C162" s="68" t="str">
        <f>IF(ISBLANK(A162),"",IF(ROW(A$2:A$974)=1,"Impossible",VLOOKUP(A$2:A$974,items!$A$3:$K$1394,{3}*SIGN(ROW(A$2:A$974)),FALSE)))</f>
        <v>Ndinonzwa sekuti ndine ruzivo rweHIV rwakakwana zvekuti ndinokwanisa kuudza mwana wangu nezveurwere hwake.</v>
      </c>
      <c r="D162" s="69" t="s">
        <v>27</v>
      </c>
      <c r="G162" s="71"/>
      <c r="H162" s="70" t="s">
        <v>45</v>
      </c>
      <c r="K162" s="82" t="s">
        <v>2715</v>
      </c>
    </row>
    <row r="163" spans="1:11" ht="42">
      <c r="A163" s="73" t="s">
        <v>1357</v>
      </c>
      <c r="B163" s="68" t="str">
        <f>IF(ISBLANK(A163),"",IF(ROW(A163:A2162)=1,"Impossible",VLOOKUP(A$2:A$974,items!$A$3:$K$1394,{2}*SIGN(ROW(A$2:A$974)),FALSE)))</f>
        <v>I feel like I could handle my child's reaction to learning about [his/her] illness.</v>
      </c>
      <c r="C163" s="68" t="str">
        <f>IF(ISBLANK(A163),"",IF(ROW(A$2:A$974)=1,"Impossible",VLOOKUP(A$2:A$974,items!$A$3:$K$1394,{3}*SIGN(ROW(A$2:A$974)),FALSE)))</f>
        <v>Ndinonzwa sekuti ndingazive zvekuita pane zvinozoitwa nemwana wangu nekuda kwekuziva kuti ane HIV.</v>
      </c>
      <c r="D163" s="69" t="s">
        <v>27</v>
      </c>
      <c r="G163" s="71"/>
      <c r="H163" s="70" t="s">
        <v>45</v>
      </c>
      <c r="K163" s="82" t="s">
        <v>2715</v>
      </c>
    </row>
    <row r="164" spans="1:11" ht="42">
      <c r="A164" s="73" t="s">
        <v>1358</v>
      </c>
      <c r="B164" s="68" t="str">
        <f>IF(ISBLANK(A164),"",IF(ROW(A164:A2163)=1,"Impossible",VLOOKUP(A$2:A$974,items!$A$3:$K$1394,{2}*SIGN(ROW(A$2:A$974)),FALSE)))</f>
        <v>I feel like I could offer my child the emotional support that [he/she] needs after learning about [his/her] illness.</v>
      </c>
      <c r="C164" s="68" t="str">
        <f>IF(ISBLANK(A164),"",IF(ROW(A$2:A$974)=1,"Impossible",VLOOKUP(A$2:A$974,items!$A$3:$K$1394,{3}*SIGN(ROW(A$2:A$974)),FALSE)))</f>
        <v>Ndinonzwa sekuti ndingakwanise kupa mwana wangu rutsigiro rwaangade pamanzwiro ake mushure mekuziva kuti ane HIV.</v>
      </c>
      <c r="D164" s="69" t="s">
        <v>27</v>
      </c>
      <c r="G164" s="71"/>
      <c r="H164" s="70" t="s">
        <v>45</v>
      </c>
      <c r="K164" s="90" t="s">
        <v>2207</v>
      </c>
    </row>
    <row r="165" spans="1:11" ht="56">
      <c r="A165" s="73" t="s">
        <v>1358</v>
      </c>
      <c r="B165" s="68" t="str">
        <f>IF(ISBLANK(A165),"",IF(ROW(A165:A2164)=1,"Impossible",VLOOKUP(A$2:A$974,items!$A$3:$K$1394,{2}*SIGN(ROW(A$2:A$974)),FALSE)))</f>
        <v>I feel like I could offer my child the emotional support that [he/she] needs after learning about [his/her] illness.</v>
      </c>
      <c r="C165" s="68" t="str">
        <f>IF(ISBLANK(A165),"",IF(ROW(A$2:A$974)=1,"Impossible",VLOOKUP(A$2:A$974,items!$A$3:$K$1394,{3}*SIGN(ROW(A$2:A$974)),FALSE)))</f>
        <v>Ndinonzwa sekuti ndingakwanise kupa mwana wangu rutsigiro rwaangade pamanzwiro ake mushure mekuziva kuti ane HIV.</v>
      </c>
      <c r="D165" s="69" t="s">
        <v>28</v>
      </c>
      <c r="F165" s="70" t="s">
        <v>2221</v>
      </c>
      <c r="G165" s="71"/>
      <c r="H165" s="70" t="s">
        <v>45</v>
      </c>
      <c r="K165" s="82" t="s">
        <v>2715</v>
      </c>
    </row>
    <row r="166" spans="1:11" ht="42">
      <c r="A166" s="73" t="s">
        <v>1359</v>
      </c>
      <c r="B166" s="68" t="str">
        <f>IF(ISBLANK(A166),"",IF(ROW(A166:A2165)=1,"Impossible",VLOOKUP(A$2:A$974,items!$A$3:$K$1394,{2}*SIGN(ROW(A$2:A$974)),FALSE)))</f>
        <v>I feel like I could help find my child additional support from others if needed.</v>
      </c>
      <c r="C166" s="68" t="str">
        <f>IF(ISBLANK(A166),"",IF(ROW(A$2:A$974)=1,"Impossible",VLOOKUP(A$2:A$974,items!$A$3:$K$1394,{3}*SIGN(ROW(A$2:A$974)),FALSE)))</f>
        <v>Ndinonzwa sekuti ndingwakwanise kubatsira mwana wangu kuwana rumwe rutsigiro kubva kune vamwewo vanhu kana ruchidiwa.</v>
      </c>
      <c r="D166" s="69" t="s">
        <v>27</v>
      </c>
      <c r="G166" s="71"/>
      <c r="H166" s="70" t="s">
        <v>45</v>
      </c>
      <c r="J166" s="70" t="s">
        <v>27</v>
      </c>
    </row>
    <row r="167" spans="1:11" ht="14">
      <c r="A167" s="73" t="s">
        <v>1371</v>
      </c>
      <c r="B167" s="68" t="e">
        <f>IF(ISBLANK(A167),"",IF(ROW(A167:A2166)=1,"Impossible",VLOOKUP(A$2:A$974,items!$A$3:$K$1394,{2}*SIGN(ROW(A$2:A$974)),FALSE)))</f>
        <v>#N/A</v>
      </c>
      <c r="C167" s="68" t="e">
        <f>IF(ISBLANK(A167),"",IF(ROW(A$2:A$974)=1,"Impossible",VLOOKUP(A$2:A$974,items!$A$3:$K$1394,{3}*SIGN(ROW(A$2:A$974)),FALSE)))</f>
        <v>#N/A</v>
      </c>
      <c r="D167" s="69" t="s">
        <v>27</v>
      </c>
      <c r="G167" s="71"/>
      <c r="H167" s="70" t="s">
        <v>45</v>
      </c>
      <c r="J167" s="70" t="s">
        <v>27</v>
      </c>
    </row>
    <row r="168" spans="1:11" ht="14">
      <c r="A168" s="73" t="s">
        <v>1372</v>
      </c>
      <c r="B168" s="68" t="e">
        <f>IF(ISBLANK(A168),"",IF(ROW(A168:A2167)=1,"Impossible",VLOOKUP(A$2:A$974,items!$A$3:$K$1394,{2}*SIGN(ROW(A$2:A$974)),FALSE)))</f>
        <v>#N/A</v>
      </c>
      <c r="C168" s="68" t="e">
        <f>IF(ISBLANK(A168),"",IF(ROW(A$2:A$974)=1,"Impossible",VLOOKUP(A$2:A$974,items!$A$3:$K$1394,{3}*SIGN(ROW(A$2:A$974)),FALSE)))</f>
        <v>#N/A</v>
      </c>
      <c r="D168" s="69" t="s">
        <v>27</v>
      </c>
      <c r="F168" s="72"/>
      <c r="G168" s="71"/>
      <c r="H168" s="70" t="s">
        <v>45</v>
      </c>
      <c r="K168" s="90" t="s">
        <v>2207</v>
      </c>
    </row>
    <row r="169" spans="1:11" ht="42">
      <c r="A169" s="73" t="s">
        <v>1372</v>
      </c>
      <c r="B169" s="68" t="e">
        <f>IF(ISBLANK(A169),"",IF(ROW(A169:A2168)=1,"Impossible",VLOOKUP(A$2:A$974,items!$A$3:$K$1394,{2}*SIGN(ROW(A$2:A$974)),FALSE)))</f>
        <v>#N/A</v>
      </c>
      <c r="C169" s="68" t="e">
        <f>IF(ISBLANK(A169),"",IF(ROW(A$2:A$974)=1,"Impossible",VLOOKUP(A$2:A$974,items!$A$3:$K$1394,{3}*SIGN(ROW(A$2:A$974)),FALSE)))</f>
        <v>#N/A</v>
      </c>
      <c r="D169" s="69" t="s">
        <v>28</v>
      </c>
      <c r="F169" s="70" t="s">
        <v>2222</v>
      </c>
      <c r="G169" s="71"/>
      <c r="H169" s="70" t="s">
        <v>45</v>
      </c>
      <c r="J169" s="70" t="s">
        <v>27</v>
      </c>
    </row>
    <row r="170" spans="1:11" ht="14">
      <c r="A170" s="73" t="s">
        <v>1373</v>
      </c>
      <c r="B170" s="68" t="e">
        <f>IF(ISBLANK(A170),"",IF(ROW(A170:A2169)=1,"Impossible",VLOOKUP(A$2:A$974,items!$A$3:$K$1394,{2}*SIGN(ROW(A$2:A$974)),FALSE)))</f>
        <v>#N/A</v>
      </c>
      <c r="C170" s="68" t="e">
        <f>IF(ISBLANK(A170),"",IF(ROW(A$2:A$974)=1,"Impossible",VLOOKUP(A$2:A$974,items!$A$3:$K$1394,{3}*SIGN(ROW(A$2:A$974)),FALSE)))</f>
        <v>#N/A</v>
      </c>
      <c r="D170" s="69" t="s">
        <v>27</v>
      </c>
      <c r="G170" s="71"/>
      <c r="H170" s="70" t="s">
        <v>45</v>
      </c>
      <c r="K170" s="90" t="s">
        <v>2207</v>
      </c>
    </row>
    <row r="171" spans="1:11" ht="28">
      <c r="A171" s="73" t="s">
        <v>1373</v>
      </c>
      <c r="B171" s="68" t="e">
        <f>IF(ISBLANK(A171),"",IF(ROW(A171:A2170)=1,"Impossible",VLOOKUP(A$2:A$974,items!$A$3:$K$1394,{2}*SIGN(ROW(A$2:A$974)),FALSE)))</f>
        <v>#N/A</v>
      </c>
      <c r="C171" s="68" t="e">
        <f>IF(ISBLANK(A171),"",IF(ROW(A$2:A$974)=1,"Impossible",VLOOKUP(A$2:A$974,items!$A$3:$K$1394,{3}*SIGN(ROW(A$2:A$974)),FALSE)))</f>
        <v>#N/A</v>
      </c>
      <c r="D171" s="69" t="s">
        <v>28</v>
      </c>
      <c r="F171" s="70" t="s">
        <v>2223</v>
      </c>
      <c r="G171" s="71"/>
      <c r="H171" s="70" t="s">
        <v>45</v>
      </c>
      <c r="J171" s="70" t="s">
        <v>27</v>
      </c>
    </row>
    <row r="172" spans="1:11" ht="14">
      <c r="A172" s="73" t="s">
        <v>1374</v>
      </c>
      <c r="B172" s="68" t="e">
        <f>IF(ISBLANK(A172),"",IF(ROW(A172:A2171)=1,"Impossible",VLOOKUP(A$2:A$974,items!$A$3:$K$1394,{2}*SIGN(ROW(A$2:A$974)),FALSE)))</f>
        <v>#N/A</v>
      </c>
      <c r="C172" s="68" t="e">
        <f>IF(ISBLANK(A172),"",IF(ROW(A$2:A$974)=1,"Impossible",VLOOKUP(A$2:A$974,items!$A$3:$K$1394,{3}*SIGN(ROW(A$2:A$974)),FALSE)))</f>
        <v>#N/A</v>
      </c>
      <c r="D172" s="69" t="s">
        <v>27</v>
      </c>
      <c r="F172" s="72"/>
      <c r="G172" s="71"/>
      <c r="H172" s="70" t="s">
        <v>45</v>
      </c>
      <c r="K172" s="90" t="s">
        <v>2207</v>
      </c>
    </row>
    <row r="173" spans="1:11" ht="42">
      <c r="A173" s="73" t="s">
        <v>1374</v>
      </c>
      <c r="B173" s="68" t="e">
        <f>IF(ISBLANK(A173),"",IF(ROW(A173:A2172)=1,"Impossible",VLOOKUP(A$2:A$974,items!$A$3:$K$1394,{2}*SIGN(ROW(A$2:A$974)),FALSE)))</f>
        <v>#N/A</v>
      </c>
      <c r="C173" s="68" t="e">
        <f>IF(ISBLANK(A173),"",IF(ROW(A$2:A$974)=1,"Impossible",VLOOKUP(A$2:A$974,items!$A$3:$K$1394,{3}*SIGN(ROW(A$2:A$974)),FALSE)))</f>
        <v>#N/A</v>
      </c>
      <c r="D173" s="69" t="s">
        <v>28</v>
      </c>
      <c r="F173" s="70" t="s">
        <v>2224</v>
      </c>
      <c r="G173" s="71"/>
      <c r="H173" s="70" t="s">
        <v>45</v>
      </c>
      <c r="J173" s="70" t="s">
        <v>27</v>
      </c>
    </row>
    <row r="174" spans="1:11" ht="14">
      <c r="A174" s="73" t="s">
        <v>1375</v>
      </c>
      <c r="B174" s="68" t="e">
        <f>IF(ISBLANK(A174),"",IF(ROW(A174:A2173)=1,"Impossible",VLOOKUP(A$2:A$974,items!$A$3:$K$1394,{2}*SIGN(ROW(A$2:A$974)),FALSE)))</f>
        <v>#N/A</v>
      </c>
      <c r="C174" s="68" t="e">
        <f>IF(ISBLANK(A174),"",IF(ROW(A$2:A$974)=1,"Impossible",VLOOKUP(A$2:A$974,items!$A$3:$K$1394,{3}*SIGN(ROW(A$2:A$974)),FALSE)))</f>
        <v>#N/A</v>
      </c>
      <c r="D174" s="69" t="s">
        <v>27</v>
      </c>
      <c r="F174" s="72"/>
      <c r="G174" s="71"/>
      <c r="H174" s="70" t="s">
        <v>45</v>
      </c>
      <c r="J174" s="70" t="s">
        <v>27</v>
      </c>
    </row>
    <row r="175" spans="1:11" ht="56">
      <c r="A175" s="73" t="s">
        <v>1379</v>
      </c>
      <c r="B175" s="68" t="str">
        <f>IF(ISBLANK(A175),"",IF(ROW(A175:A2174)=1,"Impossible",VLOOKUP(A$2:A$974,items!$A$3:$K$1394,{2}*SIGN(ROW(A$2:A$974)),FALSE)))</f>
        <v>I'll continue with a few more questions about you and your child. Please tell me how likely it is that each thing will happen.</v>
      </c>
      <c r="C175" s="68" t="str">
        <f>IF(ISBLANK(A175),"",IF(ROW(A$2:A$974)=1,"Impossible",VLOOKUP(A$2:A$974,items!$A$3:$K$1394,{3}*SIGN(ROW(A$2:A$974)),FALSE)))</f>
        <v>Ndichaenderera mberi nemibvunzo mishomanana pamusoro penyu nemwana wenyu. Ndapota, ndiudzeiwo mukana wekuitika kwechinhu chega chega ichi.</v>
      </c>
      <c r="D175" s="69" t="s">
        <v>27</v>
      </c>
      <c r="G175" s="71"/>
      <c r="H175" s="70" t="s">
        <v>45</v>
      </c>
      <c r="J175" s="70" t="s">
        <v>27</v>
      </c>
    </row>
    <row r="176" spans="1:11" ht="70">
      <c r="A176" s="73" t="s">
        <v>1380</v>
      </c>
      <c r="B176" s="68" t="str">
        <f>IF(ISBLANK(A176),"",IF(ROW(A176:A2175)=1,"Impossible",VLOOKUP(A$2:A$974,items!$A$3:$K$1394,{2}*SIGN(ROW(A$2:A$974)),FALSE)))</f>
        <v>Sometimes kids learn about their illness accidentally from someone else. How likely it is that your child will learn about [his/her] illness by accident?</v>
      </c>
      <c r="C176" s="68" t="str">
        <f>IF(ISBLANK(A176),"",IF(ROW(A$2:A$974)=1,"Impossible",VLOOKUP(A$2:A$974,items!$A$3:$K$1394,{3}*SIGN(ROW(A$2:A$974)),FALSE)))</f>
        <v>Dzimwe nguva vana vanongoerekana vaziva nezveurwere hwavo kubva kune mumwe munhu zvisingatarisirwe. Zvingaitike zvakadii kuti mwana wenyu achangoerekana aziva nezveurwere hwake zvisingatarisirwe?</v>
      </c>
      <c r="D176" s="69" t="s">
        <v>27</v>
      </c>
      <c r="F176" s="72"/>
      <c r="G176" s="71"/>
      <c r="H176" s="70" t="s">
        <v>45</v>
      </c>
      <c r="K176" s="82" t="s">
        <v>2715</v>
      </c>
    </row>
    <row r="177" spans="1:11" ht="42">
      <c r="A177" s="73" t="s">
        <v>1381</v>
      </c>
      <c r="B177" s="68" t="str">
        <f>IF(ISBLANK(A177),"",IF(ROW(A177:A2176)=1,"Impossible",VLOOKUP(A$2:A$974,items!$A$3:$K$1394,{2}*SIGN(ROW(A$2:A$974)),FALSE)))</f>
        <v>How much do you worry that your child will learn about [his/her] illness by accident?</v>
      </c>
      <c r="C177" s="68" t="str">
        <f>IF(ISBLANK(A177),"",IF(ROW(A$2:A$974)=1,"Impossible",VLOOKUP(A$2:A$974,items!$A$3:$K$1394,{3}*SIGN(ROW(A$2:A$974)),FALSE)))</f>
        <v>Munonetsekana zvakadii kuti mwana wenyu achangoerekana aziva nezveurwere hwake zvisingatarisirwe?</v>
      </c>
      <c r="D177" s="69" t="s">
        <v>27</v>
      </c>
      <c r="G177" s="71"/>
      <c r="H177" s="70" t="s">
        <v>45</v>
      </c>
      <c r="K177" s="82" t="s">
        <v>2715</v>
      </c>
    </row>
    <row r="178" spans="1:11" ht="42">
      <c r="A178" s="73" t="s">
        <v>1382</v>
      </c>
      <c r="B178" s="68" t="str">
        <f>IF(ISBLANK(A178),"",IF(ROW(A178:A2177)=1,"Impossible",VLOOKUP(A$2:A$974,items!$A$3:$K$1394,{2}*SIGN(ROW(A$2:A$974)),FALSE)))</f>
        <v>How much do you worry that something will happen to you before you are able to tell your child about [his/her] illness yourself?</v>
      </c>
      <c r="C178" s="68" t="str">
        <f>IF(ISBLANK(A178),"",IF(ROW(A$2:A$974)=1,"Impossible",VLOOKUP(A$2:A$974,items!$A$3:$K$1394,{3}*SIGN(ROW(A$2:A$974)),FALSE)))</f>
        <v>Munonetsekana zvakadii kuti pane zvinhu zvichaitika kwamuri musati makwanisa kuudza mwana wenyu nezvehurwere hwake muri imimi?</v>
      </c>
      <c r="D178" s="69" t="s">
        <v>27</v>
      </c>
      <c r="G178" s="71"/>
      <c r="H178" s="70" t="s">
        <v>45</v>
      </c>
      <c r="K178" s="89" t="s">
        <v>2715</v>
      </c>
    </row>
    <row r="179" spans="1:11" ht="42">
      <c r="A179" s="73" t="s">
        <v>1383</v>
      </c>
      <c r="B179" s="68" t="str">
        <f>IF(ISBLANK(A179),"",IF(ROW(A179:A2178)=1,"Impossible",VLOOKUP(A$2:A$974,items!$A$3:$K$1394,{2}*SIGN(ROW(A$2:A$974)),FALSE)))</f>
        <v>How likely is it that your child might become sexually active soon?</v>
      </c>
      <c r="C179" s="68" t="str">
        <f>IF(ISBLANK(A179),"",IF(ROW(A$2:A$974)=1,"Impossible",VLOOKUP(A$2:A$974,items!$A$3:$K$1394,{3}*SIGN(ROW(A$2:A$974)),FALSE)))</f>
        <v>Pane mukana wakadii wekuti mwana wenyu achatanga kuita zvepabonde  munguva pfupi inotevera?</v>
      </c>
      <c r="D179" s="69" t="s">
        <v>27</v>
      </c>
      <c r="G179" s="71"/>
      <c r="H179" s="70" t="s">
        <v>45</v>
      </c>
      <c r="J179" s="70" t="s">
        <v>27</v>
      </c>
    </row>
    <row r="180" spans="1:11" ht="42">
      <c r="A180" s="73" t="s">
        <v>1384</v>
      </c>
      <c r="B180" s="68" t="str">
        <f>IF(ISBLANK(A180),"",IF(ROW(A180:A2179)=1,"Impossible",VLOOKUP(A$2:A$974,items!$A$3:$K$1394,{2}*SIGN(ROW(A$2:A$974)),FALSE)))</f>
        <v>How much do you worry that your child will become sexually active before [he/she] learns about [his/her] illness?</v>
      </c>
      <c r="C180" s="68" t="str">
        <f>IF(ISBLANK(A180),"",IF(ROW(A$2:A$974)=1,"Impossible",VLOOKUP(A$2:A$974,items!$A$3:$K$1394,{3}*SIGN(ROW(A$2:A$974)),FALSE)))</f>
        <v>Munonetsekana zvakadii kuti mwana wenyu achatanga kuita zvepabonde asati ava kuziva nezveurwere hwake?</v>
      </c>
      <c r="D180" s="69" t="s">
        <v>27</v>
      </c>
      <c r="G180" s="71"/>
      <c r="H180" s="70" t="s">
        <v>45</v>
      </c>
      <c r="K180" s="89" t="s">
        <v>2715</v>
      </c>
    </row>
    <row r="181" spans="1:11" ht="42">
      <c r="A181" s="73" t="s">
        <v>1385</v>
      </c>
      <c r="B181" s="68" t="str">
        <f>IF(ISBLANK(A181),"",IF(ROW(A181:A2180)=1,"Impossible",VLOOKUP(A$2:A$974,items!$A$3:$K$1394,{2}*SIGN(ROW(A$2:A$974)),FALSE)))</f>
        <v>How likely is it that your child would understand if you decided to tell [him/her] all about [his/her] illness today?</v>
      </c>
      <c r="C181" s="68" t="str">
        <f>IF(ISBLANK(A181),"",IF(ROW(A$2:A$974)=1,"Impossible",VLOOKUP(A$2:A$974,items!$A$3:$K$1394,{3}*SIGN(ROW(A$2:A$974)),FALSE)))</f>
        <v>Zvingaitike zvakadii kuti mwana wenyu anganzwisise kana mukafunga kumuudza zvese zveurwere hwake nhasi?</v>
      </c>
      <c r="D181" s="69" t="s">
        <v>27</v>
      </c>
      <c r="G181" s="71"/>
      <c r="H181" s="70" t="s">
        <v>45</v>
      </c>
      <c r="K181" s="82" t="s">
        <v>2207</v>
      </c>
    </row>
    <row r="182" spans="1:11" ht="42">
      <c r="A182" s="73" t="s">
        <v>1385</v>
      </c>
      <c r="B182" s="68" t="str">
        <f>IF(ISBLANK(A182),"",IF(ROW(A182:A2181)=1,"Impossible",VLOOKUP(A$2:A$974,items!$A$3:$K$1394,{2}*SIGN(ROW(A$2:A$974)),FALSE)))</f>
        <v>How likely is it that your child would understand if you decided to tell [him/her] all about [his/her] illness today?</v>
      </c>
      <c r="C182" s="68" t="str">
        <f>IF(ISBLANK(A182),"",IF(ROW(A$2:A$974)=1,"Impossible",VLOOKUP(A$2:A$974,items!$A$3:$K$1394,{3}*SIGN(ROW(A$2:A$974)),FALSE)))</f>
        <v>Zvingaitike zvakadii kuti mwana wenyu anganzwisise kana mukafunga kumuudza zvese zveurwere hwake nhasi?</v>
      </c>
      <c r="D182" s="69" t="s">
        <v>28</v>
      </c>
      <c r="F182" s="70" t="s">
        <v>2257</v>
      </c>
      <c r="G182" s="71"/>
      <c r="H182" s="70" t="s">
        <v>45</v>
      </c>
      <c r="K182" s="82" t="s">
        <v>2715</v>
      </c>
    </row>
    <row r="183" spans="1:11" ht="42">
      <c r="A183" s="73" t="s">
        <v>1386</v>
      </c>
      <c r="B183" s="68" t="str">
        <f>IF(ISBLANK(A183),"",IF(ROW(A183:A2182)=1,"Impossible",VLOOKUP(A$2:A$974,items!$A$3:$K$1394,{2}*SIGN(ROW(A$2:A$974)),FALSE)))</f>
        <v>If your child learned about [his/her] illness today, how likely is it that [he/she] could turn to friends for emotional support?</v>
      </c>
      <c r="C183" s="68" t="str">
        <f>IF(ISBLANK(A183),"",IF(ROW(A$2:A$974)=1,"Impossible",VLOOKUP(A$2:A$974,items!$A$3:$K$1394,{3}*SIGN(ROW(A$2:A$974)),FALSE)))</f>
        <v>Kana mwana wenyu akaziva kuti ane urwere nhasi uno, zvingaitike zvakadii kuti angaende kushamwari dzake kuti dzimupe rutsigiro rwemupfungwa?</v>
      </c>
      <c r="D183" s="69" t="s">
        <v>27</v>
      </c>
      <c r="G183" s="71"/>
      <c r="H183" s="70" t="s">
        <v>45</v>
      </c>
      <c r="K183" s="82" t="s">
        <v>2225</v>
      </c>
    </row>
    <row r="184" spans="1:11" ht="56">
      <c r="A184" s="73" t="s">
        <v>1386</v>
      </c>
      <c r="B184" s="68" t="str">
        <f>IF(ISBLANK(A184),"",IF(ROW(A184:A2183)=1,"Impossible",VLOOKUP(A$2:A$974,items!$A$3:$K$1394,{2}*SIGN(ROW(A$2:A$974)),FALSE)))</f>
        <v>If your child learned about [his/her] illness today, how likely is it that [he/she] could turn to friends for emotional support?</v>
      </c>
      <c r="C184" s="68" t="str">
        <f>IF(ISBLANK(A184),"",IF(ROW(A$2:A$974)=1,"Impossible",VLOOKUP(A$2:A$974,items!$A$3:$K$1394,{3}*SIGN(ROW(A$2:A$974)),FALSE)))</f>
        <v>Kana mwana wenyu akaziva kuti ane urwere nhasi uno, zvingaitike zvakadii kuti angaende kushamwari dzake kuti dzimupe rutsigiro rwemupfungwa?</v>
      </c>
      <c r="D184" s="69" t="s">
        <v>28</v>
      </c>
      <c r="F184" s="70" t="s">
        <v>2256</v>
      </c>
      <c r="G184" s="71"/>
      <c r="H184" s="70" t="s">
        <v>45</v>
      </c>
      <c r="K184" s="82" t="s">
        <v>2715</v>
      </c>
    </row>
    <row r="185" spans="1:11" ht="42">
      <c r="A185" s="73" t="s">
        <v>1387</v>
      </c>
      <c r="B185" s="68" t="str">
        <f>IF(ISBLANK(A185),"",IF(ROW(A185:A2184)=1,"Impossible",VLOOKUP(A$2:A$974,items!$A$3:$K$1394,{2}*SIGN(ROW(A$2:A$974)),FALSE)))</f>
        <v>If your child learned about [his/her] illness today, how likely is it that [he/she] could turn to other family members for emotional support?</v>
      </c>
      <c r="C185" s="68" t="str">
        <f>IF(ISBLANK(A185),"",IF(ROW(A$2:A$974)=1,"Impossible",VLOOKUP(A$2:A$974,items!$A$3:$K$1394,{3}*SIGN(ROW(A$2:A$974)),FALSE)))</f>
        <v>Kana mwana wenyu akaziva kuti ane urwere nhasi uno, zvingaitike zvakadii kuti angaende kune vamwe vemumhuri kuti vamupe rutsigiro rwemupfungwa?</v>
      </c>
      <c r="D185" s="69" t="s">
        <v>27</v>
      </c>
      <c r="F185" s="72"/>
      <c r="G185" s="71"/>
      <c r="H185" s="70" t="s">
        <v>45</v>
      </c>
      <c r="K185" s="82" t="s">
        <v>2207</v>
      </c>
    </row>
    <row r="186" spans="1:11" ht="56">
      <c r="A186" s="73" t="s">
        <v>1387</v>
      </c>
      <c r="B186" s="68" t="str">
        <f>IF(ISBLANK(A186),"",IF(ROW(A186:A2185)=1,"Impossible",VLOOKUP(A$2:A$974,items!$A$3:$K$1394,{2}*SIGN(ROW(A$2:A$974)),FALSE)))</f>
        <v>If your child learned about [his/her] illness today, how likely is it that [he/she] could turn to other family members for emotional support?</v>
      </c>
      <c r="C186" s="68" t="str">
        <f>IF(ISBLANK(A186),"",IF(ROW(A$2:A$974)=1,"Impossible",VLOOKUP(A$2:A$974,items!$A$3:$K$1394,{3}*SIGN(ROW(A$2:A$974)),FALSE)))</f>
        <v>Kana mwana wenyu akaziva kuti ane urwere nhasi uno, zvingaitike zvakadii kuti angaende kune vamwe vemumhuri kuti vamupe rutsigiro rwemupfungwa?</v>
      </c>
      <c r="D186" s="69" t="s">
        <v>28</v>
      </c>
      <c r="F186" s="70" t="s">
        <v>2255</v>
      </c>
      <c r="G186" s="71"/>
      <c r="H186" s="70" t="s">
        <v>45</v>
      </c>
      <c r="K186" s="82" t="s">
        <v>2715</v>
      </c>
    </row>
    <row r="187" spans="1:11" ht="42">
      <c r="A187" s="73" t="s">
        <v>1388</v>
      </c>
      <c r="B187" s="68" t="str">
        <f>IF(ISBLANK(A187),"",IF(ROW(A187:A2186)=1,"Impossible",VLOOKUP(A$2:A$974,items!$A$3:$K$1394,{2}*SIGN(ROW(A$2:A$974)),FALSE)))</f>
        <v>If you decided to tell your child about [his/her] illness, how likely is it that you could get help from other family members?</v>
      </c>
      <c r="C187" s="68" t="str">
        <f>IF(ISBLANK(A187),"",IF(ROW(A$2:A$974)=1,"Impossible",VLOOKUP(A$2:A$974,items!$A$3:$K$1394,{3}*SIGN(ROW(A$2:A$974)),FALSE)))</f>
        <v>Kana mukafunga kuudza mwana wenyu nezveurwere hwake, zvingaitike zvakadii kuti mungawane rubatsiro kubva kune vamwe vemumhuri?</v>
      </c>
      <c r="D187" s="69" t="s">
        <v>27</v>
      </c>
      <c r="F187" s="72"/>
      <c r="G187" s="71"/>
      <c r="H187" s="70" t="s">
        <v>45</v>
      </c>
      <c r="K187" s="82" t="s">
        <v>2207</v>
      </c>
    </row>
    <row r="188" spans="1:11" ht="56">
      <c r="A188" s="73" t="s">
        <v>1388</v>
      </c>
      <c r="B188" s="68" t="str">
        <f>IF(ISBLANK(A188),"",IF(ROW(A188:A2187)=1,"Impossible",VLOOKUP(A$2:A$974,items!$A$3:$K$1394,{2}*SIGN(ROW(A$2:A$974)),FALSE)))</f>
        <v>If you decided to tell your child about [his/her] illness, how likely is it that you could get help from other family members?</v>
      </c>
      <c r="C188" s="68" t="str">
        <f>IF(ISBLANK(A188),"",IF(ROW(A$2:A$974)=1,"Impossible",VLOOKUP(A$2:A$974,items!$A$3:$K$1394,{3}*SIGN(ROW(A$2:A$974)),FALSE)))</f>
        <v>Kana mukafunga kuudza mwana wenyu nezveurwere hwake, zvingaitike zvakadii kuti mungawane rubatsiro kubva kune vamwe vemumhuri?</v>
      </c>
      <c r="D188" s="69" t="s">
        <v>28</v>
      </c>
      <c r="F188" s="70" t="s">
        <v>2254</v>
      </c>
      <c r="G188" s="71"/>
      <c r="H188" s="70" t="s">
        <v>45</v>
      </c>
      <c r="K188" s="82" t="s">
        <v>2715</v>
      </c>
    </row>
    <row r="189" spans="1:11" ht="28">
      <c r="A189" s="73" t="s">
        <v>1389</v>
      </c>
      <c r="B189" s="68" t="str">
        <f>IF(ISBLANK(A189),"",IF(ROW(A189:A2188)=1,"Impossible",VLOOKUP(A$2:A$974,items!$A$3:$K$1394,{2}*SIGN(ROW(A$2:A$974)),FALSE)))</f>
        <v>How much do you agree or disagree with these statements?</v>
      </c>
      <c r="C189" s="68" t="str">
        <f>IF(ISBLANK(A189),"",IF(ROW(A$2:A$974)=1,"Impossible",VLOOKUP(A$2:A$974,items!$A$3:$K$1394,{3}*SIGN(ROW(A$2:A$974)),FALSE)))</f>
        <v>Munobvumirana  kana kusatenderana zvakadini nezvirevo izvi?</v>
      </c>
      <c r="D189" s="69" t="s">
        <v>27</v>
      </c>
      <c r="F189" s="72"/>
      <c r="G189" s="71"/>
      <c r="H189" s="70" t="s">
        <v>45</v>
      </c>
      <c r="K189" s="82" t="s">
        <v>2740</v>
      </c>
    </row>
    <row r="190" spans="1:11" ht="28">
      <c r="A190" s="73" t="s">
        <v>1390</v>
      </c>
      <c r="B190" s="68" t="str">
        <f>IF(ISBLANK(A190),"",IF(ROW(A190:A2189)=1,"Impossible",VLOOKUP(A$2:A$974,items!$A$3:$K$1394,{2}*SIGN(ROW(A$2:A$974)),FALSE)))</f>
        <v>My child has at least one very close friend.</v>
      </c>
      <c r="C190" s="68" t="str">
        <f>IF(ISBLANK(A190),"",IF(ROW(A$2:A$974)=1,"Impossible",VLOOKUP(A$2:A$974,items!$A$3:$K$1394,{3}*SIGN(ROW(A$2:A$974)),FALSE)))</f>
        <v>Mwana wangu ane shamwari yepedyo imwe chete hayo.</v>
      </c>
      <c r="D190" s="69" t="s">
        <v>27</v>
      </c>
      <c r="G190" s="71"/>
      <c r="H190" s="70" t="s">
        <v>45</v>
      </c>
      <c r="K190" s="82" t="s">
        <v>2207</v>
      </c>
    </row>
    <row r="191" spans="1:11" ht="28">
      <c r="A191" s="73" t="s">
        <v>1390</v>
      </c>
      <c r="B191" s="68" t="str">
        <f>IF(ISBLANK(A191),"",IF(ROW(A191:A2190)=1,"Impossible",VLOOKUP(A$2:A$974,items!$A$3:$K$1394,{2}*SIGN(ROW(A$2:A$974)),FALSE)))</f>
        <v>My child has at least one very close friend.</v>
      </c>
      <c r="C191" s="68" t="str">
        <f>IF(ISBLANK(A191),"",IF(ROW(A$2:A$974)=1,"Impossible",VLOOKUP(A$2:A$974,items!$A$3:$K$1394,{3}*SIGN(ROW(A$2:A$974)),FALSE)))</f>
        <v>Mwana wangu ane shamwari yepedyo imwe chete hayo.</v>
      </c>
      <c r="D191" s="69" t="s">
        <v>28</v>
      </c>
      <c r="F191" s="72" t="s">
        <v>2499</v>
      </c>
      <c r="G191" s="71"/>
      <c r="H191" s="70" t="s">
        <v>45</v>
      </c>
      <c r="J191" s="70" t="s">
        <v>27</v>
      </c>
    </row>
    <row r="192" spans="1:11" ht="28">
      <c r="A192" s="73" t="s">
        <v>1391</v>
      </c>
      <c r="B192" s="68" t="str">
        <f>IF(ISBLANK(A192),"",IF(ROW(A192:A2191)=1,"Impossible",VLOOKUP(A$2:A$974,items!$A$3:$K$1394,{2}*SIGN(ROW(A$2:A$974)),FALSE)))</f>
        <v>My child is too young to find out about [his/her] illness.</v>
      </c>
      <c r="C192" s="68" t="str">
        <f>IF(ISBLANK(A192),"",IF(ROW(A$2:A$974)=1,"Impossible",VLOOKUP(A$2:A$974,items!$A$3:$K$1394,{3}*SIGN(ROW(A$2:A$974)),FALSE)))</f>
        <v>Mwana wangu achiri mudiki zvakanyanya kuti azive nezveurwere hwake.</v>
      </c>
      <c r="D192" s="69" t="s">
        <v>27</v>
      </c>
      <c r="G192" s="71"/>
      <c r="H192" s="70" t="s">
        <v>45</v>
      </c>
      <c r="K192" s="82" t="s">
        <v>2715</v>
      </c>
    </row>
    <row r="193" spans="1:11" ht="42">
      <c r="A193" s="73" t="s">
        <v>1392</v>
      </c>
      <c r="B193" s="68" t="str">
        <f>IF(ISBLANK(A193),"",IF(ROW(A193:A2192)=1,"Impossible",VLOOKUP(A$2:A$974,items!$A$3:$K$1394,{2}*SIGN(ROW(A$2:A$974)),FALSE)))</f>
        <v>It is best to keep sensitive issues like my child's illness a secret for as long as possible.</v>
      </c>
      <c r="C193" s="68" t="str">
        <f>IF(ISBLANK(A193),"",IF(ROW(A$2:A$974)=1,"Impossible",VLOOKUP(A$2:A$974,items!$A$3:$K$1394,{3}*SIGN(ROW(A$2:A$974)),FALSE)))</f>
        <v>Zviri nani kuchengeta nyaya dzinobata-bata dzakafanana neurwere hwemwana wangu dzakavanzika kwenguva yazvinokwanisika.</v>
      </c>
      <c r="D193" s="69" t="s">
        <v>27</v>
      </c>
      <c r="G193" s="71"/>
      <c r="H193" s="70" t="s">
        <v>45</v>
      </c>
      <c r="K193" s="82" t="s">
        <v>2715</v>
      </c>
    </row>
    <row r="194" spans="1:11" ht="42">
      <c r="A194" s="73" t="s">
        <v>1393</v>
      </c>
      <c r="B194" s="68" t="str">
        <f>IF(ISBLANK(A194),"",IF(ROW(A194:A2193)=1,"Impossible",VLOOKUP(A$2:A$974,items!$A$3:$K$1394,{2}*SIGN(ROW(A$2:A$974)),FALSE)))</f>
        <v>There are important religious or cultural reasons for keeping my child's illness a secret from [him/her].</v>
      </c>
      <c r="C194" s="68" t="str">
        <f>IF(ISBLANK(A194),"",IF(ROW(A$2:A$974)=1,"Impossible",VLOOKUP(A$2:A$974,items!$A$3:$K$1394,{3}*SIGN(ROW(A$2:A$974)),FALSE)))</f>
        <v>Pane zvikonzero zviri maererano nezvitendero kana tsika dzedu zvinoita kuti ndivanzire mwana wangu urwere hwake.</v>
      </c>
      <c r="D194" s="69" t="s">
        <v>27</v>
      </c>
      <c r="F194" s="72"/>
      <c r="G194" s="71"/>
      <c r="H194" s="70" t="s">
        <v>45</v>
      </c>
      <c r="K194" s="82" t="s">
        <v>2715</v>
      </c>
    </row>
    <row r="195" spans="1:11" ht="28">
      <c r="A195" s="73" t="s">
        <v>1394</v>
      </c>
      <c r="B195" s="68" t="str">
        <f>IF(ISBLANK(A195),"",IF(ROW(A195:A2194)=1,"Impossible",VLOOKUP(A$2:A$974,items!$A$3:$K$1394,{2}*SIGN(ROW(A$2:A$974)),FALSE)))</f>
        <v>Talking with a child about sex will encourage them to become sexually active.</v>
      </c>
      <c r="C195" s="68" t="str">
        <f>IF(ISBLANK(A195),"",IF(ROW(A$2:A$974)=1,"Impossible",VLOOKUP(A$2:A$974,items!$A$3:$K$1394,{3}*SIGN(ROW(A$2:A$974)),FALSE)))</f>
        <v>Kutaura nyaya dzepabonde nevana kunovakurudzira kuti vaite zvepabonde</v>
      </c>
      <c r="D195" s="69" t="s">
        <v>27</v>
      </c>
      <c r="G195" s="71"/>
      <c r="H195" s="70" t="s">
        <v>45</v>
      </c>
      <c r="K195" s="90" t="s">
        <v>2207</v>
      </c>
    </row>
    <row r="196" spans="1:11" ht="28">
      <c r="A196" s="73" t="s">
        <v>1394</v>
      </c>
      <c r="B196" s="68" t="str">
        <f>IF(ISBLANK(A196),"",IF(ROW(A196:A2195)=1,"Impossible",VLOOKUP(A$2:A$974,items!$A$3:$K$1394,{2}*SIGN(ROW(A$2:A$974)),FALSE)))</f>
        <v>Talking with a child about sex will encourage them to become sexually active.</v>
      </c>
      <c r="C196" s="68" t="str">
        <f>IF(ISBLANK(A196),"",IF(ROW(A$2:A$974)=1,"Impossible",VLOOKUP(A$2:A$974,items!$A$3:$K$1394,{3}*SIGN(ROW(A$2:A$974)),FALSE)))</f>
        <v>Kutaura nyaya dzepabonde nevana kunovakurudzira kuti vaite zvepabonde</v>
      </c>
      <c r="D196" s="69" t="s">
        <v>28</v>
      </c>
      <c r="F196" s="70" t="s">
        <v>2253</v>
      </c>
      <c r="G196" s="71"/>
      <c r="H196" s="70" t="s">
        <v>45</v>
      </c>
      <c r="J196" s="70" t="s">
        <v>27</v>
      </c>
    </row>
    <row r="197" spans="1:11" ht="56">
      <c r="A197" s="73" t="s">
        <v>1395</v>
      </c>
      <c r="B197" s="68" t="str">
        <f>IF(ISBLANK(A197),"",IF(ROW(A197:A2196)=1,"Impossible",VLOOKUP(A$2:A$974,items!$A$3:$K$1394,{2}*SIGN(ROW(A$2:A$974)),FALSE)))</f>
        <v>Now I would like to ask you your thoughts about telling your child about [his/her] illness. Some caregivers think it's a good idea. Some don't.</v>
      </c>
      <c r="C197" s="68" t="str">
        <f>IF(ISBLANK(A197),"",IF(ROW(A$2:A$974)=1,"Impossible",VLOOKUP(A$2:A$974,items!$A$3:$K$1394,{3}*SIGN(ROW(A$2:A$974)),FALSE)))</f>
        <v>Iye zvino, ndiri kuda kukubvunzai zvamunofunga pamusoro pekuudza mwana wenyu nezveurwere hwake. Vamwe vachengeti vevana vanofunga kuti chinhu chakanaka. Vamwe havafunge sekudaro.</v>
      </c>
      <c r="D197" s="69" t="s">
        <v>27</v>
      </c>
      <c r="G197" s="71"/>
      <c r="H197" s="70" t="s">
        <v>45</v>
      </c>
      <c r="K197" s="82" t="s">
        <v>2715</v>
      </c>
    </row>
    <row r="198" spans="1:11" ht="42">
      <c r="A198" s="73" t="s">
        <v>1411</v>
      </c>
      <c r="B198" s="68" t="str">
        <f>IF(ISBLANK(A198),"",IF(ROW(A198:A2197)=1,"Impossible",VLOOKUP(A$2:A$974,items!$A$3:$K$1394,{2}*SIGN(ROW(A$2:A$974)),FALSE)))</f>
        <v>There are no right or wrong answers. First, please tell me how much you agree or disagree with the following statements.</v>
      </c>
      <c r="C198" s="68" t="str">
        <f>IF(ISBLANK(A198),"",IF(ROW(A$2:A$974)=1,"Impossible",VLOOKUP(A$2:A$974,items!$A$3:$K$1394,{3}*SIGN(ROW(A$2:A$974)),FALSE)))</f>
        <v>Hapana mhinduro dzakanaka kana dzakaipa. Chekutanga, ndapota ndiudzeiwo kuti munobvumirana kana kuti hamubvumirani zvakadii nemitsara inotevera.</v>
      </c>
      <c r="D198" s="69" t="s">
        <v>27</v>
      </c>
      <c r="G198" s="71"/>
      <c r="H198" s="70" t="s">
        <v>45</v>
      </c>
      <c r="J198" s="70" t="s">
        <v>27</v>
      </c>
    </row>
    <row r="199" spans="1:11" ht="28">
      <c r="A199" s="73" t="s">
        <v>1396</v>
      </c>
      <c r="B199" s="68" t="str">
        <f>IF(ISBLANK(A199),"",IF(ROW(A199:A2198)=1,"Impossible",VLOOKUP(A$2:A$974,items!$A$3:$K$1394,{2}*SIGN(ROW(A$2:A$974)),FALSE)))</f>
        <v>My child has a right to know about [his/her] illness.</v>
      </c>
      <c r="C199" s="68" t="str">
        <f>IF(ISBLANK(A199),"",IF(ROW(A$2:A$974)=1,"Impossible",VLOOKUP(A$2:A$974,items!$A$3:$K$1394,{3}*SIGN(ROW(A$2:A$974)),FALSE)))</f>
        <v>Mwana wangu ane kodzero yekuziva nezveurwere hwake.</v>
      </c>
      <c r="D199" s="69" t="s">
        <v>27</v>
      </c>
      <c r="E199" s="72"/>
      <c r="F199" s="72"/>
      <c r="G199" s="71"/>
      <c r="H199" s="70" t="s">
        <v>45</v>
      </c>
      <c r="K199" s="82" t="s">
        <v>2715</v>
      </c>
    </row>
    <row r="200" spans="1:11" ht="28">
      <c r="A200" s="73" t="s">
        <v>1397</v>
      </c>
      <c r="B200" s="68" t="str">
        <f>IF(ISBLANK(A200),"",IF(ROW(A200:A2199)=1,"Impossible",VLOOKUP(A$2:A$974,items!$A$3:$K$1394,{2}*SIGN(ROW(A$2:A$974)),FALSE)))</f>
        <v>It's best to keep some things about [his/her] illness a secret from [him/her].</v>
      </c>
      <c r="C200" s="68" t="str">
        <f>IF(ISBLANK(A200),"",IF(ROW(A$2:A$974)=1,"Impossible",VLOOKUP(A$2:A$974,items!$A$3:$K$1394,{3}*SIGN(ROW(A$2:A$974)),FALSE)))</f>
        <v>Zvakanakisa kumuvanzira zvimwe zvinhu zviri maererano neurwere hwake.</v>
      </c>
      <c r="D200" s="69" t="s">
        <v>27</v>
      </c>
      <c r="G200" s="71"/>
      <c r="H200" s="70" t="s">
        <v>45</v>
      </c>
      <c r="K200" s="82" t="s">
        <v>2715</v>
      </c>
    </row>
    <row r="201" spans="1:11" ht="42">
      <c r="A201" s="73" t="s">
        <v>1398</v>
      </c>
      <c r="B201" s="68" t="str">
        <f>IF(ISBLANK(A201),"",IF(ROW(A201:A2200)=1,"Impossible",VLOOKUP(A$2:A$974,items!$A$3:$K$1394,{2}*SIGN(ROW(A$2:A$974)),FALSE)))</f>
        <v>Sometimes it's best to give [him/her] false information about [his/her] illness to protect [him/her] from the truth.</v>
      </c>
      <c r="C201" s="68" t="str">
        <f>IF(ISBLANK(A201),"",IF(ROW(A$2:A$974)=1,"Impossible",VLOOKUP(A$2:A$974,items!$A$3:$K$1394,{3}*SIGN(ROW(A$2:A$974)),FALSE)))</f>
        <v>Dzimwe nguva zvakanakisa kumupa ruzivo rwusiri rwechokwadi maererano neurwere hwake kuitira kumudzivirira kubva kuchokwadi.</v>
      </c>
      <c r="D201" s="69" t="s">
        <v>27</v>
      </c>
      <c r="G201" s="71"/>
      <c r="H201" s="70" t="s">
        <v>45</v>
      </c>
      <c r="K201" s="82" t="s">
        <v>2715</v>
      </c>
    </row>
    <row r="202" spans="1:11" ht="28">
      <c r="A202" s="73" t="s">
        <v>1399</v>
      </c>
      <c r="B202" s="68" t="str">
        <f>IF(ISBLANK(A202),"",IF(ROW(A202:A2201)=1,"Impossible",VLOOKUP(A$2:A$974,items!$A$3:$K$1394,{2}*SIGN(ROW(A$2:A$974)),FALSE)))</f>
        <v>Partial knowledge about [his/her] illness is enough to keep her taking medication to stay healthy.</v>
      </c>
      <c r="C202" s="68" t="str">
        <f>IF(ISBLANK(A202),"",IF(ROW(A$2:A$974)=1,"Impossible",VLOOKUP(A$2:A$974,items!$A$3:$K$1394,{3}*SIGN(ROW(A$2:A$974)),FALSE)))</f>
        <v>Kuziva rumwe rweruzivo maererano nehurwere hwake kunobatsira kuti atore mushonga agove nehutano.</v>
      </c>
      <c r="D202" s="69" t="s">
        <v>27</v>
      </c>
      <c r="G202" s="71"/>
      <c r="H202" s="70" t="s">
        <v>45</v>
      </c>
      <c r="K202" s="90" t="s">
        <v>2207</v>
      </c>
    </row>
    <row r="203" spans="1:11" ht="42">
      <c r="A203" s="73" t="s">
        <v>1399</v>
      </c>
      <c r="B203" s="68" t="str">
        <f>IF(ISBLANK(A203),"",IF(ROW(A203:A2202)=1,"Impossible",VLOOKUP(A$2:A$974,items!$A$3:$K$1394,{2}*SIGN(ROW(A$2:A$974)),FALSE)))</f>
        <v>Partial knowledge about [his/her] illness is enough to keep her taking medication to stay healthy.</v>
      </c>
      <c r="C203" s="68" t="str">
        <f>IF(ISBLANK(A203),"",IF(ROW(A$2:A$974)=1,"Impossible",VLOOKUP(A$2:A$974,items!$A$3:$K$1394,{3}*SIGN(ROW(A$2:A$974)),FALSE)))</f>
        <v>Kuziva rumwe rweruzivo maererano nehurwere hwake kunobatsira kuti atore mushonga agove nehutano.</v>
      </c>
      <c r="D203" s="69" t="s">
        <v>28</v>
      </c>
      <c r="F203" s="70" t="s">
        <v>2252</v>
      </c>
      <c r="G203" s="71"/>
      <c r="H203" s="70" t="s">
        <v>45</v>
      </c>
      <c r="K203" s="82" t="s">
        <v>2715</v>
      </c>
    </row>
    <row r="204" spans="1:11" ht="42">
      <c r="A204" s="73" t="s">
        <v>1400</v>
      </c>
      <c r="B204" s="68" t="str">
        <f>IF(ISBLANK(A204),"",IF(ROW(A204:A2203)=1,"Impossible",VLOOKUP(A$2:A$974,items!$A$3:$K$1394,{2}*SIGN(ROW(A$2:A$974)),FALSE)))</f>
        <v>Caregivers like me should not be the one to tell the child about [his/her] illness. That should be left to doctors and nurses.</v>
      </c>
      <c r="C204" s="68" t="str">
        <f>IF(ISBLANK(A204),"",IF(ROW(A$2:A$974)=1,"Impossible",VLOOKUP(A$2:A$974,items!$A$3:$K$1394,{3}*SIGN(ROW(A$2:A$974)),FALSE)))</f>
        <v>Vachengeti vevana vakafanana neni havasirivo vanofanira kuudza mwana nezveurwere hwake. Izvi zvinofanira kusiyirwa kunanachiremba nevakoti.</v>
      </c>
      <c r="D204" s="69" t="s">
        <v>27</v>
      </c>
      <c r="G204" s="71"/>
      <c r="H204" s="70" t="s">
        <v>45</v>
      </c>
      <c r="K204" s="82" t="s">
        <v>2715</v>
      </c>
    </row>
    <row r="205" spans="1:11" ht="28">
      <c r="A205" s="73" t="s">
        <v>1401</v>
      </c>
      <c r="B205" s="68" t="str">
        <f>IF(ISBLANK(A205),"",IF(ROW(A205:A2204)=1,"Impossible",VLOOKUP(A$2:A$974,items!$A$3:$K$1394,{2}*SIGN(ROW(A$2:A$974)),FALSE)))</f>
        <v>My child knows enough about HIV to understand [his/her] diagnosis.</v>
      </c>
      <c r="C205" s="68" t="str">
        <f>IF(ISBLANK(A205),"",IF(ROW(A$2:A$974)=1,"Impossible",VLOOKUP(A$2:A$974,items!$A$3:$K$1394,{3}*SIGN(ROW(A$2:A$974)),FALSE)))</f>
        <v>Mwana wangu anoziva zvakakwana maererano neHIV kuti anzwisise kuti anorwara nei.</v>
      </c>
      <c r="D205" s="69" t="s">
        <v>27</v>
      </c>
      <c r="G205" s="71"/>
      <c r="H205" s="70" t="s">
        <v>45</v>
      </c>
      <c r="J205" s="70" t="s">
        <v>27</v>
      </c>
    </row>
    <row r="206" spans="1:11" ht="28">
      <c r="A206" s="73" t="s">
        <v>1402</v>
      </c>
      <c r="B206" s="68" t="str">
        <f>IF(ISBLANK(A206),"",IF(ROW(A206:A2205)=1,"Impossible",VLOOKUP(A$2:A$974,items!$A$3:$K$1394,{2}*SIGN(ROW(A$2:A$974)),FALSE)))</f>
        <v>My child is responsible and mature enough to be told about [his/her] diagnosis.</v>
      </c>
      <c r="C206" s="68" t="str">
        <f>IF(ISBLANK(A206),"",IF(ROW(A$2:A$974)=1,"Impossible",VLOOKUP(A$2:A$974,items!$A$3:$K$1394,{3}*SIGN(ROW(A$2:A$974)),FALSE)))</f>
        <v>Mwana wangu ava kuziva zvaanoita nekunzwisisa zvekuti ava kuudzika kuti anorwara nei.</v>
      </c>
      <c r="D206" s="69" t="s">
        <v>27</v>
      </c>
      <c r="F206" s="72"/>
      <c r="G206" s="71"/>
      <c r="H206" s="70" t="s">
        <v>45</v>
      </c>
      <c r="J206" s="70" t="s">
        <v>27</v>
      </c>
    </row>
    <row r="207" spans="1:11" ht="42">
      <c r="A207" s="73" t="s">
        <v>1403</v>
      </c>
      <c r="B207" s="68" t="str">
        <f>IF(ISBLANK(A207),"",IF(ROW(A207:A2206)=1,"Impossible",VLOOKUP(A$2:A$974,items!$A$3:$K$1394,{2}*SIGN(ROW(A$2:A$974)),FALSE)))</f>
        <v>My child could keep [his/her] illness a secret if asked.</v>
      </c>
      <c r="C207" s="68" t="str">
        <f>IF(ISBLANK(A207),"",IF(ROW(A$2:A$974)=1,"Impossible",VLOOKUP(A$2:A$974,items!$A$3:$K$1394,{3}*SIGN(ROW(A$2:A$974)),FALSE)))</f>
        <v>Mwana wangu angakwanise kuchengetedza zveurwere hwake pasina mumwe waanoudza kana akaudzwa saizvozvo.</v>
      </c>
      <c r="D207" s="69" t="s">
        <v>27</v>
      </c>
      <c r="G207" s="71"/>
      <c r="H207" s="70" t="s">
        <v>45</v>
      </c>
      <c r="K207" s="82" t="s">
        <v>2715</v>
      </c>
    </row>
    <row r="208" spans="1:11" ht="28">
      <c r="A208" s="73" t="s">
        <v>1404</v>
      </c>
      <c r="B208" s="68" t="str">
        <f>IF(ISBLANK(A208),"",IF(ROW(A208:A2207)=1,"Impossible",VLOOKUP(A$2:A$974,items!$A$3:$K$1394,{2}*SIGN(ROW(A$2:A$974)),FALSE)))</f>
        <v>My child is old enough to learn about [his/her] illness.</v>
      </c>
      <c r="C208" s="68" t="str">
        <f>IF(ISBLANK(A208),"",IF(ROW(A$2:A$974)=1,"Impossible",VLOOKUP(A$2:A$974,items!$A$3:$K$1394,{3}*SIGN(ROW(A$2:A$974)),FALSE)))</f>
        <v>Mwana wangu anyatsokura zvekuti ava kukwanisa kuziva nezveurwere hwake.</v>
      </c>
      <c r="D208" s="69" t="s">
        <v>27</v>
      </c>
      <c r="G208" s="71"/>
      <c r="H208" s="70" t="s">
        <v>45</v>
      </c>
      <c r="K208" s="82" t="s">
        <v>2715</v>
      </c>
    </row>
    <row r="209" spans="1:11" ht="42">
      <c r="A209" s="73" t="s">
        <v>1405</v>
      </c>
      <c r="B209" s="68" t="str">
        <f>IF(ISBLANK(A209),"",IF(ROW(A209:A2208)=1,"Impossible",VLOOKUP(A$2:A$974,items!$A$3:$K$1394,{2}*SIGN(ROW(A$2:A$974)),FALSE)))</f>
        <v>My child is strong enough emotionally to handle learning about [his/her] illness.</v>
      </c>
      <c r="C209" s="68" t="str">
        <f>IF(ISBLANK(A209),"",IF(ROW(A$2:A$974)=1,"Impossible",VLOOKUP(A$2:A$974,items!$A$3:$K$1394,{3}*SIGN(ROW(A$2:A$974)),FALSE)))</f>
        <v>Mwana wangu anyatsosimba mupfungwa zvekukwanisa kuziva zvekuita kana akaziva nezveurwere hwake.</v>
      </c>
      <c r="D209" s="69" t="s">
        <v>27</v>
      </c>
      <c r="G209" s="71"/>
      <c r="H209" s="70" t="s">
        <v>45</v>
      </c>
      <c r="K209" s="82" t="s">
        <v>2207</v>
      </c>
    </row>
    <row r="210" spans="1:11" ht="42">
      <c r="A210" s="73" t="s">
        <v>1405</v>
      </c>
      <c r="B210" s="68" t="str">
        <f>IF(ISBLANK(A210),"",IF(ROW(A210:A2209)=1,"Impossible",VLOOKUP(A$2:A$974,items!$A$3:$K$1394,{2}*SIGN(ROW(A$2:A$974)),FALSE)))</f>
        <v>My child is strong enough emotionally to handle learning about [his/her] illness.</v>
      </c>
      <c r="C210" s="68" t="str">
        <f>IF(ISBLANK(A210),"",IF(ROW(A$2:A$974)=1,"Impossible",VLOOKUP(A$2:A$974,items!$A$3:$K$1394,{3}*SIGN(ROW(A$2:A$974)),FALSE)))</f>
        <v>Mwana wangu anyatsosimba mupfungwa zvekukwanisa kuziva zvekuita kana akaziva nezveurwere hwake.</v>
      </c>
      <c r="D210" s="69" t="s">
        <v>28</v>
      </c>
      <c r="F210" s="70" t="s">
        <v>2251</v>
      </c>
      <c r="G210" s="71"/>
      <c r="H210" s="70" t="s">
        <v>45</v>
      </c>
      <c r="K210" s="82" t="s">
        <v>2715</v>
      </c>
    </row>
    <row r="211" spans="1:11" ht="28">
      <c r="A211" s="73" t="s">
        <v>1406</v>
      </c>
      <c r="B211" s="68" t="str">
        <f>IF(ISBLANK(A211),"",IF(ROW(A211:A2210)=1,"Impossible",VLOOKUP(A$2:A$974,items!$A$3:$K$1394,{2}*SIGN(ROW(A$2:A$974)),FALSE)))</f>
        <v>Telling my child about [his/her] illness will be a process that unfolds over time.</v>
      </c>
      <c r="C211" s="68" t="str">
        <f>IF(ISBLANK(A211),"",IF(ROW(A$2:A$974)=1,"Impossible",VLOOKUP(A$2:A$974,items!$A$3:$K$1394,{3}*SIGN(ROW(A$2:A$974)),FALSE)))</f>
        <v>Kuudza mwana wangu nezveurwere hwake chiitiko chichaitika zvishoma nezvishoma kwenguva yakareba.</v>
      </c>
      <c r="D211" s="69" t="s">
        <v>27</v>
      </c>
      <c r="G211" s="71"/>
      <c r="H211" s="70" t="s">
        <v>45</v>
      </c>
      <c r="K211" s="82" t="s">
        <v>2715</v>
      </c>
    </row>
    <row r="212" spans="1:11" ht="42">
      <c r="A212" s="73" t="s">
        <v>1407</v>
      </c>
      <c r="B212" s="68" t="str">
        <f>IF(ISBLANK(A212),"",IF(ROW(A212:A2211)=1,"Impossible",VLOOKUP(A$2:A$974,items!$A$3:$K$1394,{2}*SIGN(ROW(A$2:A$974)),FALSE)))</f>
        <v>My child's other caregiver and I feel the same way about telling our child about [his/her] illness.</v>
      </c>
      <c r="C212" s="68" t="str">
        <f>IF(ISBLANK(A212),"",IF(ROW(A$2:A$974)=1,"Impossible",VLOOKUP(A$2:A$974,items!$A$3:$K$1394,{3}*SIGN(ROW(A$2:A$974)),FALSE)))</f>
        <v>Ini nemumwe muchengeti wemwana wangu tinofunga zvimwe chete maererano nekuudza mwana wedu nezveurwere hwake.</v>
      </c>
      <c r="D212" s="69" t="s">
        <v>27</v>
      </c>
      <c r="G212" s="71"/>
      <c r="H212" s="70" t="s">
        <v>45</v>
      </c>
      <c r="K212" s="82" t="s">
        <v>2207</v>
      </c>
    </row>
    <row r="213" spans="1:11" ht="56">
      <c r="A213" s="73" t="s">
        <v>1407</v>
      </c>
      <c r="B213" s="68" t="str">
        <f>IF(ISBLANK(A213),"",IF(ROW(A213:A2212)=1,"Impossible",VLOOKUP(A$2:A$974,items!$A$3:$K$1394,{2}*SIGN(ROW(A$2:A$974)),FALSE)))</f>
        <v>My child's other caregiver and I feel the same way about telling our child about [his/her] illness.</v>
      </c>
      <c r="C213" s="68" t="str">
        <f>IF(ISBLANK(A213),"",IF(ROW(A$2:A$974)=1,"Impossible",VLOOKUP(A$2:A$974,items!$A$3:$K$1394,{3}*SIGN(ROW(A$2:A$974)),FALSE)))</f>
        <v>Ini nemumwe muchengeti wemwana wangu tinofunga zvimwe chete maererano nekuudza mwana wedu nezveurwere hwake.</v>
      </c>
      <c r="D213" s="69" t="s">
        <v>28</v>
      </c>
      <c r="F213" s="72" t="s">
        <v>2250</v>
      </c>
      <c r="G213" s="71"/>
      <c r="H213" s="70" t="s">
        <v>45</v>
      </c>
      <c r="K213" s="82" t="s">
        <v>2715</v>
      </c>
    </row>
    <row r="214" spans="1:11" ht="28">
      <c r="A214" s="73" t="s">
        <v>1466</v>
      </c>
      <c r="B214" s="68" t="str">
        <f>IF(ISBLANK(A214),"",IF(ROW(A214:A2213)=1,"Impossible",VLOOKUP(A$2:A$974,items!$A$3:$K$1394,{2}*SIGN(ROW(A$2:A$974)),FALSE)))</f>
        <v>At this age, do you think your child should know:</v>
      </c>
      <c r="C214" s="68" t="str">
        <f>IF(ISBLANK(A214),"",IF(ROW(A$2:A$974)=1,"Impossible",VLOOKUP(A$2:A$974,items!$A$3:$K$1394,{3}*SIGN(ROW(A$2:A$974)),FALSE)))</f>
        <v>Pazera iri, munofunga kuti mwana wenyu anofanira kuziva:</v>
      </c>
      <c r="D214" s="69" t="s">
        <v>27</v>
      </c>
      <c r="G214" s="71"/>
      <c r="H214" s="70" t="s">
        <v>45</v>
      </c>
      <c r="J214" s="70" t="s">
        <v>27</v>
      </c>
    </row>
    <row r="215" spans="1:11" ht="14">
      <c r="A215" s="73" t="s">
        <v>1467</v>
      </c>
      <c r="B215" s="68" t="str">
        <f>IF(ISBLANK(A215),"",IF(ROW(A215:A2214)=1,"Impossible",VLOOKUP(A$2:A$974,items!$A$3:$K$1394,{2}*SIGN(ROW(A$2:A$974)),FALSE)))</f>
        <v>Any details about [his/her] disease?</v>
      </c>
      <c r="C215" s="68" t="str">
        <f>IF(ISBLANK(A215),"",IF(ROW(A$2:A$974)=1,"Impossible",VLOOKUP(A$2:A$974,items!$A$3:$K$1394,{3}*SIGN(ROW(A$2:A$974)),FALSE)))</f>
        <v>Zvipi zvazvo zvakanangana neurwere hwake?</v>
      </c>
      <c r="D215" s="69" t="s">
        <v>27</v>
      </c>
      <c r="G215" s="71"/>
      <c r="H215" s="70" t="s">
        <v>45</v>
      </c>
      <c r="K215" s="90" t="s">
        <v>2207</v>
      </c>
    </row>
    <row r="216" spans="1:11" ht="28">
      <c r="A216" s="67" t="s">
        <v>1467</v>
      </c>
      <c r="B216" s="68" t="str">
        <f>IF(ISBLANK(A216),"",IF(ROW(A216:A2215)=1,"Impossible",VLOOKUP(A$2:A$974,items!$A$3:$K$1394,{2}*SIGN(ROW(A$2:A$974)),FALSE)))</f>
        <v>Any details about [his/her] disease?</v>
      </c>
      <c r="C216" s="68" t="str">
        <f>IF(ISBLANK(A216),"",IF(ROW(A$2:A$974)=1,"Impossible",VLOOKUP(A$2:A$974,items!$A$3:$K$1394,{3}*SIGN(ROW(A$2:A$974)),FALSE)))</f>
        <v>Zvipi zvazvo zvakanangana neurwere hwake?</v>
      </c>
      <c r="D216" s="69" t="s">
        <v>28</v>
      </c>
      <c r="F216" s="72" t="s">
        <v>2226</v>
      </c>
      <c r="G216" s="71"/>
      <c r="H216" s="70" t="s">
        <v>45</v>
      </c>
      <c r="K216" s="82" t="s">
        <v>2738</v>
      </c>
    </row>
    <row r="217" spans="1:11" ht="28">
      <c r="A217" s="73" t="s">
        <v>1468</v>
      </c>
      <c r="B217" s="68" t="str">
        <f>IF(ISBLANK(A217),"",IF(ROW(A217:A2216)=1,"Impossible",VLOOKUP(A$2:A$974,items!$A$3:$K$1394,{2}*SIGN(ROW(A$2:A$974)),FALSE)))</f>
        <v>That the pills [he/she] takes are medication for an illness?</v>
      </c>
      <c r="C217" s="68" t="str">
        <f>IF(ISBLANK(A217),"",IF(ROW(A$2:A$974)=1,"Impossible",VLOOKUP(A$2:A$974,items!$A$3:$K$1394,{3}*SIGN(ROW(A$2:A$974)),FALSE)))</f>
        <v>Kuti mapiritsi aanonwa mushonga wechirwere?</v>
      </c>
      <c r="D217" s="69" t="s">
        <v>27</v>
      </c>
      <c r="G217" s="71"/>
      <c r="H217" s="70" t="s">
        <v>45</v>
      </c>
      <c r="K217" s="89" t="s">
        <v>2715</v>
      </c>
    </row>
    <row r="218" spans="1:11" ht="14">
      <c r="A218" s="73" t="s">
        <v>1469</v>
      </c>
      <c r="B218" s="68" t="str">
        <f>IF(ISBLANK(A218),"",IF(ROW(A218:A2217)=1,"Impossible",VLOOKUP(A$2:A$974,items!$A$3:$K$1394,{2}*SIGN(ROW(A$2:A$974)),FALSE)))</f>
        <v>That the illness [he/she] has is called HIV?</v>
      </c>
      <c r="C218" s="68" t="str">
        <f>IF(ISBLANK(A218),"",IF(ROW(A$2:A$974)=1,"Impossible",VLOOKUP(A$2:A$974,items!$A$3:$K$1394,{3}*SIGN(ROW(A$2:A$974)),FALSE)))</f>
        <v>Kuti chirwere chaainacho chinonzi HIV?</v>
      </c>
      <c r="D218" s="69" t="s">
        <v>27</v>
      </c>
      <c r="G218" s="71"/>
      <c r="H218" s="70" t="s">
        <v>45</v>
      </c>
      <c r="K218" s="82" t="s">
        <v>2207</v>
      </c>
    </row>
    <row r="219" spans="1:11" ht="14">
      <c r="A219" s="73" t="s">
        <v>1469</v>
      </c>
      <c r="B219" s="68" t="str">
        <f>IF(ISBLANK(A219),"",IF(ROW(A219:A2218)=1,"Impossible",VLOOKUP(A$2:A$974,items!$A$3:$K$1394,{2}*SIGN(ROW(A$2:A$974)),FALSE)))</f>
        <v>That the illness [he/she] has is called HIV?</v>
      </c>
      <c r="C219" s="68" t="str">
        <f>IF(ISBLANK(A219),"",IF(ROW(A$2:A$974)=1,"Impossible",VLOOKUP(A$2:A$974,items!$A$3:$K$1394,{3}*SIGN(ROW(A$2:A$974)),FALSE)))</f>
        <v>Kuti chirwere chaainacho chinonzi HIV?</v>
      </c>
      <c r="D219" s="69" t="s">
        <v>28</v>
      </c>
      <c r="F219" s="72" t="s">
        <v>2249</v>
      </c>
      <c r="G219" s="71"/>
      <c r="H219" s="70" t="s">
        <v>45</v>
      </c>
      <c r="J219" s="70" t="s">
        <v>27</v>
      </c>
    </row>
    <row r="220" spans="1:11" ht="28">
      <c r="A220" s="73" t="s">
        <v>1470</v>
      </c>
      <c r="B220" s="68" t="str">
        <f>IF(ISBLANK(A220),"",IF(ROW(A220:A2219)=1,"Impossible",VLOOKUP(A$2:A$974,items!$A$3:$K$1394,{2}*SIGN(ROW(A$2:A$974)),FALSE)))</f>
        <v>The consequences and implications of being HIV positive?</v>
      </c>
      <c r="C220" s="68" t="str">
        <f>IF(ISBLANK(A220),"",IF(ROW(A$2:A$974)=1,"Impossible",VLOOKUP(A$2:A$974,items!$A$3:$K$1394,{3}*SIGN(ROW(A$2:A$974)),FALSE)))</f>
        <v>Zvinoitika kuburikidza nekuva kana zvazvinoreva kuva neHIV?</v>
      </c>
      <c r="D220" s="69" t="s">
        <v>27</v>
      </c>
      <c r="G220" s="71"/>
      <c r="H220" s="70" t="s">
        <v>45</v>
      </c>
      <c r="J220" s="70" t="s">
        <v>27</v>
      </c>
      <c r="K220" s="89"/>
    </row>
    <row r="221" spans="1:11" ht="14">
      <c r="A221" s="73" t="s">
        <v>1471</v>
      </c>
      <c r="B221" s="68" t="str">
        <f>IF(ISBLANK(A221),"",IF(ROW(A221:A2220)=1,"Impossible",VLOOKUP(A$2:A$974,items!$A$3:$K$1394,{2}*SIGN(ROW(A$2:A$974)),FALSE)))</f>
        <v>How [he/she] was infected with HIV?</v>
      </c>
      <c r="C221" s="68" t="str">
        <f>IF(ISBLANK(A221),"",IF(ROW(A$2:A$974)=1,"Impossible",VLOOKUP(A$2:A$974,items!$A$3:$K$1394,{3}*SIGN(ROW(A$2:A$974)),FALSE)))</f>
        <v>Mawaniro aakaita HIV?</v>
      </c>
      <c r="D221" s="69" t="s">
        <v>27</v>
      </c>
      <c r="G221" s="71"/>
      <c r="H221" s="70" t="s">
        <v>45</v>
      </c>
      <c r="J221" s="70" t="s">
        <v>27</v>
      </c>
    </row>
    <row r="222" spans="1:11" ht="28">
      <c r="A222" s="73" t="s">
        <v>1472</v>
      </c>
      <c r="B222" s="68" t="str">
        <f>IF(ISBLANK(A222),"",IF(ROW(A222:A2221)=1,"Impossible",VLOOKUP(A$2:A$974,items!$A$3:$K$1394,{2}*SIGN(ROW(A$2:A$974)),FALSE)))</f>
        <v>The fact that [he/she] could pass the infection to someone else?</v>
      </c>
      <c r="C222" s="68" t="str">
        <f>IF(ISBLANK(A222),"",IF(ROW(A$2:A$974)=1,"Impossible",VLOOKUP(A$2:A$974,items!$A$3:$K$1394,{3}*SIGN(ROW(A$2:A$974)),FALSE)))</f>
        <v>Kuti anokwanisa kutapurira HIV kune mumwe munhu?</v>
      </c>
      <c r="D222" s="69" t="s">
        <v>27</v>
      </c>
      <c r="F222" s="72"/>
      <c r="G222" s="71"/>
      <c r="H222" s="70" t="s">
        <v>45</v>
      </c>
      <c r="K222" s="90" t="s">
        <v>2207</v>
      </c>
    </row>
    <row r="223" spans="1:11" ht="28">
      <c r="A223" s="73" t="s">
        <v>1472</v>
      </c>
      <c r="B223" s="68" t="str">
        <f>IF(ISBLANK(A223),"",IF(ROW(A223:A2222)=1,"Impossible",VLOOKUP(A$2:A$974,items!$A$3:$K$1394,{2}*SIGN(ROW(A$2:A$974)),FALSE)))</f>
        <v>The fact that [he/she] could pass the infection to someone else?</v>
      </c>
      <c r="C223" s="68" t="str">
        <f>IF(ISBLANK(A223),"",IF(ROW(A$2:A$974)=1,"Impossible",VLOOKUP(A$2:A$974,items!$A$3:$K$1394,{3}*SIGN(ROW(A$2:A$974)),FALSE)))</f>
        <v>Kuti anokwanisa kutapurira HIV kune mumwe munhu?</v>
      </c>
      <c r="D223" s="69" t="s">
        <v>28</v>
      </c>
      <c r="F223" s="70" t="s">
        <v>2248</v>
      </c>
      <c r="G223" s="71"/>
      <c r="H223" s="70" t="s">
        <v>45</v>
      </c>
      <c r="J223" s="70" t="s">
        <v>27</v>
      </c>
    </row>
    <row r="224" spans="1:11" ht="28">
      <c r="A224" s="73" t="s">
        <v>1473</v>
      </c>
      <c r="B224" s="68" t="str">
        <f>IF(ISBLANK(A224),"",IF(ROW(A224:A2223)=1,"Impossible",VLOOKUP(A$2:A$974,items!$A$3:$K$1394,{2}*SIGN(ROW(A$2:A$974)),FALSE)))</f>
        <v>Does your child's school teach students about HIV?</v>
      </c>
      <c r="C224" s="68" t="str">
        <f>IF(ISBLANK(A224),"",IF(ROW(A$2:A$974)=1,"Impossible",VLOOKUP(A$2:A$974,items!$A$3:$K$1394,{3}*SIGN(ROW(A$2:A$974)),FALSE)))</f>
        <v>Chikoro chemwana wenyu chinodzidzisa here vana maererano nehutachiwana hweHIV?</v>
      </c>
      <c r="D224" s="69" t="s">
        <v>27</v>
      </c>
      <c r="G224" s="71"/>
      <c r="H224" s="70" t="s">
        <v>45</v>
      </c>
      <c r="J224" s="70" t="s">
        <v>27</v>
      </c>
    </row>
    <row r="225" spans="1:11" ht="28">
      <c r="A225" s="73" t="s">
        <v>1474</v>
      </c>
      <c r="B225" s="68" t="str">
        <f>IF(ISBLANK(A225),"",IF(ROW(A225:A2224)=1,"Impossible",VLOOKUP(A$2:A$974,items!$A$3:$K$1394,{2}*SIGN(ROW(A$2:A$974)),FALSE)))</f>
        <v>Do you think schools should teach children about HIV?</v>
      </c>
      <c r="C225" s="68" t="str">
        <f>IF(ISBLANK(A225),"",IF(ROW(A$2:A$974)=1,"Impossible",VLOOKUP(A$2:A$974,items!$A$3:$K$1394,{3}*SIGN(ROW(A$2:A$974)),FALSE)))</f>
        <v>Munofunga kuti zvikoro zvinofanira kudzidzisa here vana maererano nezveHIV?</v>
      </c>
      <c r="D225" s="69" t="s">
        <v>27</v>
      </c>
      <c r="G225" s="71"/>
      <c r="H225" s="70" t="s">
        <v>45</v>
      </c>
      <c r="J225" s="70" t="s">
        <v>27</v>
      </c>
    </row>
    <row r="226" spans="1:11" ht="28">
      <c r="A226" s="73" t="s">
        <v>1478</v>
      </c>
      <c r="B226" s="68" t="str">
        <f>IF(ISBLANK(A226),"",IF(ROW(A226:A2225)=1,"Impossible",VLOOKUP(A$2:A$974,items!$A$3:$K$1394,{2}*SIGN(ROW(A$2:A$974)),FALSE)))</f>
        <v>Have you begun to assess your child's readiness to learn about [his/her] illness?</v>
      </c>
      <c r="C226" s="68" t="str">
        <f>IF(ISBLANK(A226),"",IF(ROW(A$2:A$974)=1,"Impossible",VLOOKUP(A$2:A$974,items!$A$3:$K$1394,{3}*SIGN(ROW(A$2:A$974)),FALSE)))</f>
        <v>Makatotanga here kuongorora kuti mwana wenyu agadzirira here kuziva nezveurwere hwake?</v>
      </c>
      <c r="D226" s="69" t="s">
        <v>27</v>
      </c>
      <c r="F226" s="72"/>
      <c r="G226" s="71"/>
      <c r="H226" s="70" t="s">
        <v>45</v>
      </c>
      <c r="K226" s="90" t="s">
        <v>2207</v>
      </c>
    </row>
    <row r="227" spans="1:11" ht="42">
      <c r="A227" s="73" t="s">
        <v>1478</v>
      </c>
      <c r="B227" s="68" t="str">
        <f>IF(ISBLANK(A227),"",IF(ROW(A227:A2226)=1,"Impossible",VLOOKUP(A$2:A$974,items!$A$3:$K$1394,{2}*SIGN(ROW(A$2:A$974)),FALSE)))</f>
        <v>Have you begun to assess your child's readiness to learn about [his/her] illness?</v>
      </c>
      <c r="C227" s="68" t="str">
        <f>IF(ISBLANK(A227),"",IF(ROW(A$2:A$974)=1,"Impossible",VLOOKUP(A$2:A$974,items!$A$3:$K$1394,{3}*SIGN(ROW(A$2:A$974)),FALSE)))</f>
        <v>Makatotanga here kuongorora kuti mwana wenyu agadzirira here kuziva nezveurwere hwake?</v>
      </c>
      <c r="D227" s="69" t="s">
        <v>28</v>
      </c>
      <c r="F227" s="70" t="s">
        <v>2247</v>
      </c>
      <c r="G227" s="71"/>
      <c r="H227" s="70" t="s">
        <v>45</v>
      </c>
      <c r="K227" s="82" t="s">
        <v>2715</v>
      </c>
    </row>
    <row r="228" spans="1:11" ht="28">
      <c r="A228" s="73" t="s">
        <v>1479</v>
      </c>
      <c r="B228" s="68" t="str">
        <f>IF(ISBLANK(A228),"",IF(ROW(A228:A2227)=1,"Impossible",VLOOKUP(A$2:A$974,items!$A$3:$K$1394,{2}*SIGN(ROW(A$2:A$974)),FALSE)))</f>
        <v>When do you want your child to learn about [his/her] illness?</v>
      </c>
      <c r="C228" s="68" t="str">
        <f>IF(ISBLANK(A228),"",IF(ROW(A$2:A$974)=1,"Impossible",VLOOKUP(A$2:A$974,items!$A$3:$K$1394,{3}*SIGN(ROW(A$2:A$974)),FALSE)))</f>
        <v>Munoda kuti mwana wenyu azive nezveurwere hwake rinhi?</v>
      </c>
      <c r="D228" s="69" t="s">
        <v>27</v>
      </c>
      <c r="G228" s="71"/>
      <c r="H228" s="70" t="s">
        <v>45</v>
      </c>
      <c r="K228" s="82" t="s">
        <v>2715</v>
      </c>
    </row>
    <row r="229" spans="1:11" ht="28">
      <c r="A229" s="73" t="s">
        <v>1480</v>
      </c>
      <c r="B229" s="68" t="str">
        <f>IF(ISBLANK(A229),"",IF(ROW(A229:A2228)=1,"Impossible",VLOOKUP(A$2:A$974,items!$A$3:$K$1394,{2}*SIGN(ROW(A$2:A$974)),FALSE)))</f>
        <v>How do you want your child to learn about [his/her] illness?</v>
      </c>
      <c r="C229" s="68" t="str">
        <f>IF(ISBLANK(A229),"",IF(ROW(A$2:A$974)=1,"Impossible",VLOOKUP(A$2:A$974,items!$A$3:$K$1394,{3}*SIGN(ROW(A$2:A$974)),FALSE)))</f>
        <v>Munoda kuti mwana wenyu azive nezveurwere hwake sei?</v>
      </c>
      <c r="D229" s="69" t="s">
        <v>27</v>
      </c>
      <c r="G229" s="71"/>
      <c r="H229" s="70" t="s">
        <v>45</v>
      </c>
      <c r="K229" s="82" t="s">
        <v>2715</v>
      </c>
    </row>
    <row r="230" spans="1:11" ht="28">
      <c r="A230" s="73" t="s">
        <v>1481</v>
      </c>
      <c r="B230" s="68" t="str">
        <f>IF(ISBLANK(A230),"",IF(ROW(A230:A2229)=1,"Impossible",VLOOKUP(A$2:A$974,items!$A$3:$K$1394,{2}*SIGN(ROW(A$2:A$974)),FALSE)))</f>
        <v>Do you have a plan for telling your child about [his/her] illness?</v>
      </c>
      <c r="C230" s="68" t="str">
        <f>IF(ISBLANK(A230),"",IF(ROW(A$2:A$974)=1,"Impossible",VLOOKUP(A$2:A$974,items!$A$3:$K$1394,{3}*SIGN(ROW(A$2:A$974)),FALSE)))</f>
        <v>Mune urongwa here hwekuudza mwana wenyu nezveurwere hwake?</v>
      </c>
      <c r="D230" s="69" t="s">
        <v>27</v>
      </c>
      <c r="F230" s="72"/>
      <c r="G230" s="71"/>
      <c r="H230" s="70" t="s">
        <v>45</v>
      </c>
      <c r="K230" s="82" t="s">
        <v>2715</v>
      </c>
    </row>
    <row r="231" spans="1:11" ht="28">
      <c r="A231" s="73" t="s">
        <v>1482</v>
      </c>
      <c r="B231" s="68" t="str">
        <f>IF(ISBLANK(A231),"",IF(ROW(A231:A2230)=1,"Impossible",VLOOKUP(A$2:A$974,items!$A$3:$K$1394,{2}*SIGN(ROW(A$2:A$974)),FALSE)))</f>
        <v>How likely is it that you will follow through on your plan?</v>
      </c>
      <c r="C231" s="68" t="str">
        <f>IF(ISBLANK(A231),"",IF(ROW(A$2:A$974)=1,"Impossible",VLOOKUP(A$2:A$974,items!$A$3:$K$1394,{3}*SIGN(ROW(A$2:A$974)),FALSE)))</f>
        <v>Zvingaitike zvakadii kuti muchatevedzera urongwa hwenyu?</v>
      </c>
      <c r="D231" s="69" t="s">
        <v>27</v>
      </c>
      <c r="G231" s="71"/>
      <c r="H231" s="70" t="s">
        <v>45</v>
      </c>
      <c r="K231" s="90" t="s">
        <v>2207</v>
      </c>
    </row>
    <row r="232" spans="1:11" ht="28">
      <c r="A232" s="73" t="s">
        <v>1482</v>
      </c>
      <c r="B232" s="68" t="str">
        <f>IF(ISBLANK(A232),"",IF(ROW(A232:A2231)=1,"Impossible",VLOOKUP(A$2:A$974,items!$A$3:$K$1394,{2}*SIGN(ROW(A$2:A$974)),FALSE)))</f>
        <v>How likely is it that you will follow through on your plan?</v>
      </c>
      <c r="C232" s="68" t="str">
        <f>IF(ISBLANK(A232),"",IF(ROW(A$2:A$974)=1,"Impossible",VLOOKUP(A$2:A$974,items!$A$3:$K$1394,{3}*SIGN(ROW(A$2:A$974)),FALSE)))</f>
        <v>Zvingaitike zvakadii kuti muchatevedzera urongwa hwenyu?</v>
      </c>
      <c r="D232" s="69" t="s">
        <v>28</v>
      </c>
      <c r="F232" s="70" t="s">
        <v>2246</v>
      </c>
      <c r="G232" s="71"/>
      <c r="H232" s="70" t="s">
        <v>45</v>
      </c>
      <c r="J232" s="70" t="s">
        <v>27</v>
      </c>
    </row>
    <row r="233" spans="1:11" ht="28">
      <c r="A233" s="73" t="s">
        <v>1483</v>
      </c>
      <c r="B233" s="68" t="str">
        <f>IF(ISBLANK(A233),"",IF(ROW(A233:A2232)=1,"Impossible",VLOOKUP(A$2:A$974,items!$A$3:$K$1394,{2}*SIGN(ROW(A$2:A$974)),FALSE)))</f>
        <v>Have you taken any steps to prepare for your child to learn about [his/her] illness?</v>
      </c>
      <c r="C233" s="68" t="str">
        <f>IF(ISBLANK(A233),"",IF(ROW(A$2:A$974)=1,"Impossible",VLOOKUP(A$2:A$974,items!$A$3:$K$1394,{3}*SIGN(ROW(A$2:A$974)),FALSE)))</f>
        <v>Pane matanho amakatora here pakugadzirira mwana wenyu kuti azive nezveurwere hwake?</v>
      </c>
      <c r="D233" s="69" t="s">
        <v>27</v>
      </c>
      <c r="G233" s="71"/>
      <c r="H233" s="70" t="s">
        <v>45</v>
      </c>
      <c r="K233" s="82" t="s">
        <v>2715</v>
      </c>
    </row>
    <row r="234" spans="1:11" ht="42">
      <c r="A234" s="73" t="s">
        <v>1484</v>
      </c>
      <c r="B234" s="68" t="str">
        <f>IF(ISBLANK(A234),"",IF(ROW(A234:A2233)=1,"Impossible",VLOOKUP(A$2:A$974,items!$A$3:$K$1394,{2}*SIGN(ROW(A$2:A$974)),FALSE)))</f>
        <v>Have you discussed the possibility of telling your child about [his/her] illness with a doctor, nurse, or counselor?</v>
      </c>
      <c r="C234" s="68" t="str">
        <f>IF(ISBLANK(A234),"",IF(ROW(A$2:A$974)=1,"Impossible",VLOOKUP(A$2:A$974,items!$A$3:$K$1394,{3}*SIGN(ROW(A$2:A$974)),FALSE)))</f>
        <v>Makambokurukura here nezvemukana wekuudza mwana wenyu nezveurwere hwake nachiremba, mukoti kana chipangamazano?</v>
      </c>
      <c r="D234" s="69" t="s">
        <v>27</v>
      </c>
      <c r="G234" s="71"/>
      <c r="H234" s="70" t="s">
        <v>45</v>
      </c>
      <c r="K234" s="90" t="s">
        <v>2207</v>
      </c>
    </row>
    <row r="235" spans="1:11" ht="56">
      <c r="A235" s="73" t="s">
        <v>1484</v>
      </c>
      <c r="B235" s="68" t="str">
        <f>IF(ISBLANK(A235),"",IF(ROW(A235:A2234)=1,"Impossible",VLOOKUP(A$2:A$974,items!$A$3:$K$1394,{2}*SIGN(ROW(A$2:A$974)),FALSE)))</f>
        <v>Have you discussed the possibility of telling your child about [his/her] illness with a doctor, nurse, or counselor?</v>
      </c>
      <c r="C235" s="68" t="str">
        <f>IF(ISBLANK(A235),"",IF(ROW(A$2:A$974)=1,"Impossible",VLOOKUP(A$2:A$974,items!$A$3:$K$1394,{3}*SIGN(ROW(A$2:A$974)),FALSE)))</f>
        <v>Makambokurukura here nezvemukana wekuudza mwana wenyu nezveurwere hwake nachiremba, mukoti kana chipangamazano?</v>
      </c>
      <c r="D235" s="69" t="s">
        <v>28</v>
      </c>
      <c r="F235" s="72" t="s">
        <v>2245</v>
      </c>
      <c r="G235" s="71"/>
      <c r="H235" s="70" t="s">
        <v>45</v>
      </c>
      <c r="K235" s="82" t="s">
        <v>2715</v>
      </c>
    </row>
    <row r="236" spans="1:11" ht="70">
      <c r="A236" s="73" t="s">
        <v>1490</v>
      </c>
      <c r="B236" s="68" t="str">
        <f>IF(ISBLANK(A236),"",IF(ROW(A236:A2235)=1,"Impossible",VLOOKUP(A$2:A$974,items!$A$3:$K$1394,{2}*SIGN(ROW(A$2:A$974)),FALSE)))</f>
        <v xml:space="preserve">Deciding if, when, and how to tell your child about their illness is a very personal decision. I'm not here to convince you to do anything, but I would like to know, overall, how ready you are to tell your child. So imagine a ladder with 10 steps again. </v>
      </c>
      <c r="C236" s="68" t="str">
        <f>IF(ISBLANK(A236),"",IF(ROW(A$2:A$974)=1,"Impossible",VLOOKUP(A$2:A$974,items!$A$3:$K$1394,{3}*SIGN(ROW(A$2:A$974)),FALSE)))</f>
        <v>Sarudzo yekuti muchaudza mwana wenyu here, rinhi uye sei nezveurwere hwake isarudzo yenyu imi pachezvenyu. Handisi pano kukuudzai zvekuita, asi ndiri kungoda kuziva kuti magadzirira zvakadii kuudza mwana wenyu. Itai zvakare semuri kuona manera 10.</v>
      </c>
      <c r="D236" s="69" t="s">
        <v>27</v>
      </c>
      <c r="G236" s="71"/>
      <c r="H236" s="70" t="s">
        <v>45</v>
      </c>
      <c r="K236" s="90" t="s">
        <v>2207</v>
      </c>
    </row>
    <row r="237" spans="1:11" ht="98">
      <c r="A237" s="73" t="s">
        <v>1490</v>
      </c>
      <c r="B237" s="68" t="str">
        <f>IF(ISBLANK(A237),"",IF(ROW(A237:A2236)=1,"Impossible",VLOOKUP(A$2:A$974,items!$A$3:$K$1394,{2}*SIGN(ROW(A$2:A$974)),FALSE)))</f>
        <v xml:space="preserve">Deciding if, when, and how to tell your child about their illness is a very personal decision. I'm not here to convince you to do anything, but I would like to know, overall, how ready you are to tell your child. So imagine a ladder with 10 steps again. </v>
      </c>
      <c r="C237" s="68" t="str">
        <f>IF(ISBLANK(A237),"",IF(ROW(A$2:A$974)=1,"Impossible",VLOOKUP(A$2:A$974,items!$A$3:$K$1394,{3}*SIGN(ROW(A$2:A$974)),FALSE)))</f>
        <v>Sarudzo yekuti muchaudza mwana wenyu here, rinhi uye sei nezveurwere hwake isarudzo yenyu imi pachezvenyu. Handisi pano kukuudzai zvekuita, asi ndiri kungoda kuziva kuti magadzirira zvakadii kuudza mwana wenyu. Itai zvakare semuri kuona manera 10.</v>
      </c>
      <c r="D237" s="69" t="s">
        <v>28</v>
      </c>
      <c r="F237" s="70" t="s">
        <v>2244</v>
      </c>
      <c r="G237" s="71"/>
      <c r="H237" s="70" t="s">
        <v>45</v>
      </c>
      <c r="K237" s="82" t="s">
        <v>2715</v>
      </c>
    </row>
    <row r="238" spans="1:11" ht="70">
      <c r="A238" s="73" t="s">
        <v>1491</v>
      </c>
      <c r="B238" s="68" t="str">
        <f>IF(ISBLANK(A238),"",IF(ROW(A238:A2237)=1,"Impossible",VLOOKUP(A$2:A$974,items!$A$3:$K$1394,{2}*SIGN(ROW(A$2:A$974)),FALSE)))</f>
        <v xml:space="preserve">On the first step, 1, are caregivers who are not at all ready to tell the child. On the top step, 10, are caregivers who are so ready that they might tell the child any day now. </v>
      </c>
      <c r="C238" s="68" t="str">
        <f>IF(ISBLANK(A238),"",IF(ROW(A$2:A$974)=1,"Impossible",VLOOKUP(A$2:A$974,items!$A$3:$K$1394,{3}*SIGN(ROW(A$2:A$974)),FALSE)))</f>
        <v>Padanho rekutanga, 1, pane vachengeti vevana vasati vagadzirira zvachose kuudza mwana wavo. Padanho repamusoro, 10, pane vachengeti vevana vanyatsogadzirira zvekuti vanokwanisa kuudza mwana wavo chero zuva ripi zvaro.</v>
      </c>
      <c r="D238" s="69" t="s">
        <v>27</v>
      </c>
      <c r="F238" s="72"/>
      <c r="G238" s="71"/>
      <c r="H238" s="70" t="s">
        <v>45</v>
      </c>
      <c r="J238" s="70" t="s">
        <v>27</v>
      </c>
    </row>
    <row r="239" spans="1:11" ht="42">
      <c r="A239" s="73" t="s">
        <v>1486</v>
      </c>
      <c r="B239" s="68" t="str">
        <f>IF(ISBLANK(A239),"",IF(ROW(A239:A2238)=1,"Impossible",VLOOKUP(A$2:A$974,items!$A$3:$K$1394,{2}*SIGN(ROW(A$2:A$974)),FALSE)))</f>
        <v>You can pick any number from 1 to 10. How ready are you to tell your child about [his/her] illness?</v>
      </c>
      <c r="C239" s="68" t="str">
        <f>IF(ISBLANK(A239),"",IF(ROW(A$2:A$974)=1,"Impossible",VLOOKUP(A$2:A$974,items!$A$3:$K$1394,{3}*SIGN(ROW(A$2:A$974)),FALSE)))</f>
        <v>Munokwanisa kusarudza nhamba ipi zvayo kubva pa1 kusvika pa10. Magadzirira zvakadii kuudza mwana wenyu nezveurwere hwake?</v>
      </c>
      <c r="D239" s="69" t="s">
        <v>27</v>
      </c>
      <c r="G239" s="71"/>
      <c r="H239" s="70" t="s">
        <v>45</v>
      </c>
      <c r="K239" s="82" t="s">
        <v>2715</v>
      </c>
    </row>
    <row r="240" spans="1:11" ht="42">
      <c r="A240" s="73" t="s">
        <v>1685</v>
      </c>
      <c r="B240" s="68" t="str">
        <f>IF(ISBLANK(A240),"",IF(ROW(A240:A2239)=1,"Impossible",VLOOKUP(A$2:A$974,items!$A$3:$K$1394,{2}*SIGN(ROW(A$2:A$974)),FALSE)))</f>
        <v>Now I would like you to think back about what happened when your child learned the truth about [his/her] illness.</v>
      </c>
      <c r="C240" s="68" t="str">
        <f>IF(ISBLANK(A240),"",IF(ROW(A$2:A$974)=1,"Impossible",VLOOKUP(A$2:A$974,items!$A$3:$K$1394,{3}*SIGN(ROW(A$2:A$974)),FALSE)))</f>
        <v>Iye zvino ndiri kuda kuti mufunge zvakaitika mumashure, apo mwana wenyu akaziva chokwadi pamusoro peurwere hwake.</v>
      </c>
      <c r="D240" s="69" t="s">
        <v>27</v>
      </c>
      <c r="F240" s="72"/>
      <c r="G240" s="71"/>
      <c r="H240" s="70" t="s">
        <v>45</v>
      </c>
      <c r="K240" s="82" t="s">
        <v>2715</v>
      </c>
    </row>
    <row r="241" spans="1:11" ht="42">
      <c r="A241" s="73" t="s">
        <v>1686</v>
      </c>
      <c r="B241" s="68" t="str">
        <f>IF(ISBLANK(A241),"",IF(ROW(A241:A2240)=1,"Impossible",VLOOKUP(A$2:A$974,items!$A$3:$K$1394,{2}*SIGN(ROW(A$2:A$974)),FALSE)))</f>
        <v>Prior to your child learning that [he/she] has an illness called HIV, did you do anything to prepare [him/her] to learn this information?</v>
      </c>
      <c r="C241" s="68" t="str">
        <f>IF(ISBLANK(A241),"",IF(ROW(A$2:A$974)=1,"Impossible",VLOOKUP(A$2:A$974,items!$A$3:$K$1394,{3}*SIGN(ROW(A$2:A$974)),FALSE)))</f>
        <v>Mwana wenyu asati aziva kuti ane urwere hunonzi HIV, pane here zvamakaita kumugadzirira kuti ave neruzivo urwu?</v>
      </c>
      <c r="D241" s="69" t="s">
        <v>27</v>
      </c>
      <c r="G241" s="71"/>
      <c r="H241" s="70" t="s">
        <v>45</v>
      </c>
      <c r="K241" s="82" t="s">
        <v>2715</v>
      </c>
    </row>
    <row r="242" spans="1:11" ht="28">
      <c r="A242" s="73" t="s">
        <v>1687</v>
      </c>
      <c r="B242" s="68" t="str">
        <f>IF(ISBLANK(A242),"",IF(ROW(A242:A2241)=1,"Impossible",VLOOKUP(A$2:A$974,items!$A$3:$K$1394,{2}*SIGN(ROW(A$2:A$974)),FALSE)))</f>
        <v>What did you do to prepare? [open]</v>
      </c>
      <c r="C242" s="68" t="str">
        <f>IF(ISBLANK(A242),"",IF(ROW(A$2:A$974)=1,"Impossible",VLOOKUP(A$2:A$974,items!$A$3:$K$1394,{3}*SIGN(ROW(A$2:A$974)),FALSE)))</f>
        <v>Ndezvipi zvamakaita pakumugadzirira? [mhinduro dzinobva kwavari]</v>
      </c>
      <c r="D242" s="69" t="s">
        <v>27</v>
      </c>
      <c r="G242" s="71"/>
      <c r="H242" s="70" t="s">
        <v>45</v>
      </c>
      <c r="K242" s="90" t="s">
        <v>2227</v>
      </c>
    </row>
    <row r="243" spans="1:11" ht="28">
      <c r="A243" s="73" t="s">
        <v>1687</v>
      </c>
      <c r="B243" s="68" t="str">
        <f>IF(ISBLANK(A243),"",IF(ROW(A243:A2242)=1,"Impossible",VLOOKUP(A$2:A$974,items!$A$3:$K$1394,{2}*SIGN(ROW(A$2:A$974)),FALSE)))</f>
        <v>What did you do to prepare? [open]</v>
      </c>
      <c r="C243" s="68" t="str">
        <f>IF(ISBLANK(A243),"",IF(ROW(A$2:A$974)=1,"Impossible",VLOOKUP(A$2:A$974,items!$A$3:$K$1394,{3}*SIGN(ROW(A$2:A$974)),FALSE)))</f>
        <v>Ndezvipi zvamakaita pakumugadzirira? [mhinduro dzinobva kwavari]</v>
      </c>
      <c r="D243" s="69" t="s">
        <v>28</v>
      </c>
      <c r="E243" s="70" t="s">
        <v>2228</v>
      </c>
      <c r="G243" s="71"/>
      <c r="H243" s="70" t="s">
        <v>45</v>
      </c>
      <c r="J243" s="70" t="s">
        <v>27</v>
      </c>
    </row>
    <row r="244" spans="1:11" ht="28">
      <c r="A244" s="73" t="s">
        <v>1688</v>
      </c>
      <c r="B244" s="68" t="str">
        <f>IF(ISBLANK(A244),"",IF(ROW(A244:A2243)=1,"Impossible",VLOOKUP(A$2:A$974,items!$A$3:$K$1394,{2}*SIGN(ROW(A$2:A$974)),FALSE)))</f>
        <v>Did you do anything to prepare yourself or your family?</v>
      </c>
      <c r="C244" s="68" t="str">
        <f>IF(ISBLANK(A244),"",IF(ROW(A$2:A$974)=1,"Impossible",VLOOKUP(A$2:A$974,items!$A$3:$K$1394,{3}*SIGN(ROW(A$2:A$974)),FALSE)))</f>
        <v>Mune zvamakaita here kuzvigadzirira imimi kana mhuri yenyu?</v>
      </c>
      <c r="D244" s="69" t="s">
        <v>27</v>
      </c>
      <c r="G244" s="71"/>
      <c r="H244" s="70" t="s">
        <v>45</v>
      </c>
      <c r="K244" s="90" t="s">
        <v>2740</v>
      </c>
    </row>
    <row r="245" spans="1:11" ht="28">
      <c r="A245" s="73" t="s">
        <v>1688</v>
      </c>
      <c r="B245" s="68" t="str">
        <f>IF(ISBLANK(A245),"",IF(ROW(A245:A2244)=1,"Impossible",VLOOKUP(A$2:A$974,items!$A$3:$K$1394,{2}*SIGN(ROW(A$2:A$974)),FALSE)))</f>
        <v>Did you do anything to prepare yourself or your family?</v>
      </c>
      <c r="C245" s="68" t="str">
        <f>IF(ISBLANK(A245),"",IF(ROW(A$2:A$974)=1,"Impossible",VLOOKUP(A$2:A$974,items!$A$3:$K$1394,{3}*SIGN(ROW(A$2:A$974)),FALSE)))</f>
        <v>Mune zvamakaita here kuzvigadzirira imimi kana mhuri yenyu?</v>
      </c>
      <c r="D245" s="69" t="s">
        <v>28</v>
      </c>
      <c r="E245" s="70" t="s">
        <v>2229</v>
      </c>
      <c r="F245" s="70" t="s">
        <v>2230</v>
      </c>
      <c r="G245" s="71"/>
      <c r="H245" s="70" t="s">
        <v>45</v>
      </c>
      <c r="J245" s="70" t="s">
        <v>27</v>
      </c>
    </row>
    <row r="246" spans="1:11" ht="14">
      <c r="A246" s="73" t="s">
        <v>1689</v>
      </c>
      <c r="B246" s="68" t="str">
        <f>IF(ISBLANK(A246),"",IF(ROW(A246:A2245)=1,"Impossible",VLOOKUP(A$2:A$974,items!$A$3:$K$1394,{2}*SIGN(ROW(A$2:A$974)),FALSE)))</f>
        <v>What did you do to prepare? [open]</v>
      </c>
      <c r="C246" s="68" t="str">
        <f>IF(ISBLANK(A246),"",IF(ROW(A$2:A$974)=1,"Impossible",VLOOKUP(A$2:A$974,items!$A$3:$K$1394,{3}*SIGN(ROW(A$2:A$974)),FALSE)))</f>
        <v>Chii chamakaita kugadzirira? [open]</v>
      </c>
      <c r="D246" s="69" t="s">
        <v>27</v>
      </c>
      <c r="E246" s="81"/>
      <c r="G246" s="71"/>
      <c r="H246" s="70" t="s">
        <v>45</v>
      </c>
      <c r="J246" s="70" t="s">
        <v>27</v>
      </c>
    </row>
    <row r="247" spans="1:11" ht="14">
      <c r="A247" s="73" t="s">
        <v>1690</v>
      </c>
      <c r="B247" s="68" t="str">
        <f>IF(ISBLANK(A247),"",IF(ROW(A247:A2246)=1,"Impossible",VLOOKUP(A$2:A$974,items!$A$3:$K$1394,{2}*SIGN(ROW(A$2:A$974)),FALSE)))</f>
        <v>At what age did you start preparing [him/her]?</v>
      </c>
      <c r="C247" s="68" t="str">
        <f>IF(ISBLANK(A247),"",IF(ROW(A$2:A$974)=1,"Impossible",VLOOKUP(A$2:A$974,items!$A$3:$K$1394,{3}*SIGN(ROW(A$2:A$974)),FALSE)))</f>
        <v>Makatanga kumugadzirira ava pazera ripi?</v>
      </c>
      <c r="D247" s="69" t="s">
        <v>27</v>
      </c>
      <c r="G247" s="71"/>
      <c r="H247" s="70" t="s">
        <v>45</v>
      </c>
      <c r="K247" s="82" t="s">
        <v>2740</v>
      </c>
    </row>
    <row r="248" spans="1:11" ht="28">
      <c r="A248" s="73" t="s">
        <v>1691</v>
      </c>
      <c r="B248" s="68" t="str">
        <f>IF(ISBLANK(A248),"",IF(ROW(A248:A2247)=1,"Impossible",VLOOKUP(A$2:A$974,items!$A$3:$K$1394,{2}*SIGN(ROW(A$2:A$974)),FALSE)))</f>
        <v>Did you seek help from any family members or friends prior to HIV disclosure?</v>
      </c>
      <c r="C248" s="68" t="str">
        <f>IF(ISBLANK(A248),"",IF(ROW(A$2:A$974)=1,"Impossible",VLOOKUP(A$2:A$974,items!$A$3:$K$1394,{3}*SIGN(ROW(A$2:A$974)),FALSE)))</f>
        <v>Makatsvaga rubatsiro here kubva kune chero munhu wemumhuri musati mamuudza paamire paHIV?</v>
      </c>
      <c r="D248" s="69" t="s">
        <v>27</v>
      </c>
      <c r="E248" s="72"/>
      <c r="F248" s="72"/>
      <c r="G248" s="71"/>
      <c r="H248" s="70" t="s">
        <v>45</v>
      </c>
      <c r="K248" s="90" t="s">
        <v>2207</v>
      </c>
    </row>
    <row r="249" spans="1:11" ht="42">
      <c r="A249" s="73" t="s">
        <v>1691</v>
      </c>
      <c r="B249" s="68" t="str">
        <f>IF(ISBLANK(A249),"",IF(ROW(A249:A2248)=1,"Impossible",VLOOKUP(A$2:A$974,items!$A$3:$K$1394,{2}*SIGN(ROW(A$2:A$974)),FALSE)))</f>
        <v>Did you seek help from any family members or friends prior to HIV disclosure?</v>
      </c>
      <c r="C249" s="68" t="str">
        <f>IF(ISBLANK(A249),"",IF(ROW(A$2:A$974)=1,"Impossible",VLOOKUP(A$2:A$974,items!$A$3:$K$1394,{3}*SIGN(ROW(A$2:A$974)),FALSE)))</f>
        <v>Makatsvaga rubatsiro here kubva kune chero munhu wemumhuri musati mamuudza paamire paHIV?</v>
      </c>
      <c r="D249" s="69" t="s">
        <v>28</v>
      </c>
      <c r="F249" s="70" t="s">
        <v>2505</v>
      </c>
      <c r="G249" s="71"/>
      <c r="H249" s="70" t="s">
        <v>45</v>
      </c>
      <c r="J249" s="70" t="s">
        <v>27</v>
      </c>
    </row>
    <row r="250" spans="1:11" ht="28">
      <c r="A250" s="73" t="s">
        <v>1692</v>
      </c>
      <c r="B250" s="68" t="str">
        <f>IF(ISBLANK(A250),"",IF(ROW(A250:A2249)=1,"Impossible",VLOOKUP(A$2:A$974,items!$A$3:$K$1394,{2}*SIGN(ROW(A$2:A$974)),FALSE)))</f>
        <v>Did you seek help from any health workers prior to HIV disclosure?</v>
      </c>
      <c r="C250" s="68" t="str">
        <f>IF(ISBLANK(A250),"",IF(ROW(A$2:A$974)=1,"Impossible",VLOOKUP(A$2:A$974,items!$A$3:$K$1394,{3}*SIGN(ROW(A$2:A$974)),FALSE)))</f>
        <v>Makatsvaga rubatsiro here kubva kune chero vashandi veutano musati mamuudza paamire paHIV?</v>
      </c>
      <c r="D250" s="69" t="s">
        <v>27</v>
      </c>
      <c r="G250" s="71"/>
      <c r="H250" s="70" t="s">
        <v>45</v>
      </c>
      <c r="J250" s="70" t="s">
        <v>27</v>
      </c>
    </row>
    <row r="251" spans="1:11" ht="42">
      <c r="A251" s="73" t="s">
        <v>1693</v>
      </c>
      <c r="B251" s="68" t="str">
        <f>IF(ISBLANK(A251),"",IF(ROW(A251:A2250)=1,"Impossible",VLOOKUP(A$2:A$974,items!$A$3:$K$1394,{2}*SIGN(ROW(A$2:A$974)),FALSE)))</f>
        <v>In your child's case, was HIV disclosure a "one time thing" or something that happened over time?</v>
      </c>
      <c r="C251" s="68" t="str">
        <f>IF(ISBLANK(A251),"",IF(ROW(A$2:A$974)=1,"Impossible",VLOOKUP(A$2:A$974,items!$A$3:$K$1394,{3}*SIGN(ROW(A$2:A$974)),FALSE)))</f>
        <v>Pamwana wenyu, kumuudza paamire paHIV chinhu chakaitika kamwe chete here kana kuti chinhu chakaitika kwenguva yakareba?</v>
      </c>
      <c r="D251" s="69" t="s">
        <v>27</v>
      </c>
      <c r="G251" s="71"/>
      <c r="H251" s="70" t="s">
        <v>45</v>
      </c>
      <c r="K251" s="90" t="s">
        <v>2207</v>
      </c>
    </row>
    <row r="252" spans="1:11" ht="56">
      <c r="A252" s="73" t="s">
        <v>1693</v>
      </c>
      <c r="B252" s="68" t="str">
        <f>IF(ISBLANK(A252),"",IF(ROW(A252:A2251)=1,"Impossible",VLOOKUP(A$2:A$974,items!$A$3:$K$1394,{2}*SIGN(ROW(A$2:A$974)),FALSE)))</f>
        <v>In your child's case, was HIV disclosure a "one time thing" or something that happened over time?</v>
      </c>
      <c r="C252" s="68" t="str">
        <f>IF(ISBLANK(A252),"",IF(ROW(A$2:A$974)=1,"Impossible",VLOOKUP(A$2:A$974,items!$A$3:$K$1394,{3}*SIGN(ROW(A$2:A$974)),FALSE)))</f>
        <v>Pamwana wenyu, kumuudza paamire paHIV chinhu chakaitika kamwe chete here kana kuti chinhu chakaitika kwenguva yakareba?</v>
      </c>
      <c r="D252" s="69" t="s">
        <v>28</v>
      </c>
      <c r="F252" s="59" t="s">
        <v>2243</v>
      </c>
      <c r="G252" s="71"/>
      <c r="H252" s="70" t="s">
        <v>45</v>
      </c>
      <c r="J252" s="70" t="s">
        <v>27</v>
      </c>
    </row>
    <row r="253" spans="1:11" ht="42">
      <c r="A253" s="73" t="s">
        <v>1694</v>
      </c>
      <c r="B253" s="68" t="str">
        <f>IF(ISBLANK(A253),"",IF(ROW(A253:A2252)=1,"Impossible",VLOOKUP(A$2:A$974,items!$A$3:$K$1394,{2}*SIGN(ROW(A$2:A$974)),FALSE)))</f>
        <v>Did you make a plan for how you or someone else would tell your child about [his/her] illness?</v>
      </c>
      <c r="C253" s="68" t="str">
        <f>IF(ISBLANK(A253),"",IF(ROW(A$2:A$974)=1,"Impossible",VLOOKUP(A$2:A$974,items!$A$3:$K$1394,{3}*SIGN(ROW(A$2:A$974)),FALSE)))</f>
        <v>Pane hurongwa hwamakaita here hwekuti imimi kana mumwe munhu angaudze sei mwana wenyu maererano nezveurwere hwake?</v>
      </c>
      <c r="D253" s="69" t="s">
        <v>27</v>
      </c>
      <c r="G253" s="71"/>
      <c r="H253" s="70" t="s">
        <v>45</v>
      </c>
      <c r="K253" s="90" t="s">
        <v>2207</v>
      </c>
    </row>
    <row r="254" spans="1:11" ht="56">
      <c r="A254" s="73" t="s">
        <v>1694</v>
      </c>
      <c r="B254" s="68" t="str">
        <f>IF(ISBLANK(A254),"",IF(ROW(A254:A2253)=1,"Impossible",VLOOKUP(A$2:A$974,items!$A$3:$K$1394,{2}*SIGN(ROW(A$2:A$974)),FALSE)))</f>
        <v>Did you make a plan for how you or someone else would tell your child about [his/her] illness?</v>
      </c>
      <c r="C254" s="68" t="str">
        <f>IF(ISBLANK(A254),"",IF(ROW(A$2:A$974)=1,"Impossible",VLOOKUP(A$2:A$974,items!$A$3:$K$1394,{3}*SIGN(ROW(A$2:A$974)),FALSE)))</f>
        <v>Pane hurongwa hwamakaita here hwekuti imimi kana mumwe munhu angaudze sei mwana wenyu maererano nezveurwere hwake?</v>
      </c>
      <c r="D254" s="69" t="s">
        <v>28</v>
      </c>
      <c r="F254" s="70" t="s">
        <v>2258</v>
      </c>
      <c r="G254" s="71"/>
      <c r="H254" s="70" t="s">
        <v>45</v>
      </c>
      <c r="K254" s="82" t="s">
        <v>2715</v>
      </c>
    </row>
    <row r="255" spans="1:11" ht="28">
      <c r="A255" s="73" t="s">
        <v>1695</v>
      </c>
      <c r="B255" s="68" t="str">
        <f>IF(ISBLANK(A255),"",IF(ROW(A255:A2254)=1,"Impossible",VLOOKUP(A$2:A$974,items!$A$3:$K$1394,{2}*SIGN(ROW(A$2:A$974)),FALSE)))</f>
        <v>Did you pick a specific day for your child to learn [his/her] HIV status?</v>
      </c>
      <c r="C255" s="68" t="str">
        <f>IF(ISBLANK(A255),"",IF(ROW(A$2:A$974)=1,"Impossible",VLOOKUP(A$2:A$974,items!$A$3:$K$1394,{3}*SIGN(ROW(A$2:A$974)),FALSE)))</f>
        <v>Makasarudza zuva rimwe chete here rekuti mwana wenyu azive paamire paHIV?</v>
      </c>
      <c r="D255" s="69" t="s">
        <v>27</v>
      </c>
      <c r="F255" s="72"/>
      <c r="G255" s="71"/>
      <c r="H255" s="70" t="s">
        <v>45</v>
      </c>
      <c r="K255" s="82" t="s">
        <v>2207</v>
      </c>
    </row>
    <row r="256" spans="1:11" ht="14">
      <c r="A256" s="73" t="s">
        <v>1696</v>
      </c>
      <c r="B256" s="68" t="str">
        <f>IF(ISBLANK(A256),"",IF(ROW(A256:A2255)=1,"Impossible",VLOOKUP(A$2:A$974,items!$A$3:$K$1394,{2}*SIGN(ROW(A$2:A$974)),FALSE)))</f>
        <v>Did the HIV disclosure take place on this day?</v>
      </c>
      <c r="C256" s="68" t="str">
        <f>IF(ISBLANK(A256),"",IF(ROW(A$2:A$974)=1,"Impossible",VLOOKUP(A$2:A$974,items!$A$3:$K$1394,{3}*SIGN(ROW(A$2:A$974)),FALSE)))</f>
        <v>Kumuudza paamire paHIV kwakaitika musi uyu here?</v>
      </c>
      <c r="D256" s="69" t="s">
        <v>27</v>
      </c>
      <c r="G256" s="71"/>
      <c r="H256" s="70" t="s">
        <v>45</v>
      </c>
      <c r="J256" s="70" t="s">
        <v>27</v>
      </c>
    </row>
    <row r="257" spans="1:11" ht="42">
      <c r="A257" s="73" t="s">
        <v>1697</v>
      </c>
      <c r="B257" s="68" t="str">
        <f>IF(ISBLANK(A257),"",IF(ROW(A257:A2256)=1,"Impossible",VLOOKUP(A$2:A$974,items!$A$3:$K$1394,{2}*SIGN(ROW(A$2:A$974)),FALSE)))</f>
        <v>Overall, how would you rate YOUR overall disclosure experience?</v>
      </c>
      <c r="C257" s="68" t="str">
        <f>IF(ISBLANK(A257),"",IF(ROW(A$2:A$974)=1,"Impossible",VLOOKUP(A$2:A$974,items!$A$3:$K$1394,{3}*SIGN(ROW(A$2:A$974)),FALSE)))</f>
        <v>Muchitarisa maitikiro azvakaita, mungati imi kumuudza paamire paHIV kwose zvako kwainge kwakadii KWAMURI IMI?</v>
      </c>
      <c r="D257" s="69" t="s">
        <v>27</v>
      </c>
      <c r="F257" s="72"/>
      <c r="G257" s="71"/>
      <c r="H257" s="70" t="s">
        <v>45</v>
      </c>
      <c r="K257" s="90" t="s">
        <v>2207</v>
      </c>
    </row>
    <row r="258" spans="1:11" ht="42">
      <c r="A258" s="73" t="s">
        <v>1697</v>
      </c>
      <c r="B258" s="68" t="str">
        <f>IF(ISBLANK(A258),"",IF(ROW(A258:A2257)=1,"Impossible",VLOOKUP(A$2:A$974,items!$A$3:$K$1394,{2}*SIGN(ROW(A$2:A$974)),FALSE)))</f>
        <v>Overall, how would you rate YOUR overall disclosure experience?</v>
      </c>
      <c r="C258" s="68" t="str">
        <f>IF(ISBLANK(A258),"",IF(ROW(A$2:A$974)=1,"Impossible",VLOOKUP(A$2:A$974,items!$A$3:$K$1394,{3}*SIGN(ROW(A$2:A$974)),FALSE)))</f>
        <v>Muchitarisa maitikiro azvakaita, mungati imi kumuudza paamire paHIV kwose zvako kwainge kwakadii KWAMURI IMI?</v>
      </c>
      <c r="D258" s="69" t="s">
        <v>28</v>
      </c>
      <c r="F258" s="70" t="s">
        <v>2242</v>
      </c>
      <c r="G258" s="71"/>
      <c r="H258" s="70" t="s">
        <v>45</v>
      </c>
      <c r="J258" s="70" t="s">
        <v>27</v>
      </c>
    </row>
    <row r="259" spans="1:11" ht="42">
      <c r="A259" s="73" t="s">
        <v>1698</v>
      </c>
      <c r="B259" s="68" t="str">
        <f>IF(ISBLANK(A259),"",IF(ROW(A259:A2258)=1,"Impossible",VLOOKUP(A$2:A$974,items!$A$3:$K$1394,{2}*SIGN(ROW(A$2:A$974)),FALSE)))</f>
        <v>Overall, how would you rate YOUR CHILD'S disclosure experience?</v>
      </c>
      <c r="C259" s="68" t="str">
        <f>IF(ISBLANK(A259),"",IF(ROW(A$2:A$974)=1,"Impossible",VLOOKUP(A$2:A$974,items!$A$3:$K$1394,{3}*SIGN(ROW(A$2:A$974)),FALSE)))</f>
        <v>Muchitarisa maitikiro azvakaita, mungati imi kumuudza paamire paHIV kwose zvako kwainge kwakadii KUMWANA WENYU?</v>
      </c>
      <c r="D259" s="69" t="s">
        <v>27</v>
      </c>
      <c r="G259" s="71"/>
      <c r="H259" s="70" t="s">
        <v>45</v>
      </c>
      <c r="K259" s="90" t="s">
        <v>2207</v>
      </c>
    </row>
    <row r="260" spans="1:11" ht="42">
      <c r="A260" s="73" t="s">
        <v>1698</v>
      </c>
      <c r="B260" s="68" t="str">
        <f>IF(ISBLANK(A260),"",IF(ROW(A260:A2259)=1,"Impossible",VLOOKUP(A$2:A$974,items!$A$3:$K$1394,{2}*SIGN(ROW(A$2:A$974)),FALSE)))</f>
        <v>Overall, how would you rate YOUR CHILD'S disclosure experience?</v>
      </c>
      <c r="C260" s="68" t="str">
        <f>IF(ISBLANK(A260),"",IF(ROW(A$2:A$974)=1,"Impossible",VLOOKUP(A$2:A$974,items!$A$3:$K$1394,{3}*SIGN(ROW(A$2:A$974)),FALSE)))</f>
        <v>Muchitarisa maitikiro azvakaita, mungati imi kumuudza paamire paHIV kwose zvako kwainge kwakadii KUMWANA WENYU?</v>
      </c>
      <c r="D260" s="69" t="s">
        <v>28</v>
      </c>
      <c r="F260" s="70" t="s">
        <v>2241</v>
      </c>
      <c r="G260" s="71"/>
      <c r="H260" s="70" t="s">
        <v>45</v>
      </c>
      <c r="J260" s="70" t="s">
        <v>27</v>
      </c>
    </row>
    <row r="261" spans="1:11" ht="14">
      <c r="A261" s="73" t="s">
        <v>1699</v>
      </c>
      <c r="B261" s="68" t="str">
        <f>IF(ISBLANK(A261),"",IF(ROW(A261:A2260)=1,"Impossible",VLOOKUP(A$2:A$974,items!$A$3:$K$1394,{2}*SIGN(ROW(A$2:A$974)),FALSE)))</f>
        <v>Did your child get angry?</v>
      </c>
      <c r="C261" s="68" t="str">
        <f>IF(ISBLANK(A261),"",IF(ROW(A$2:A$974)=1,"Impossible",VLOOKUP(A$2:A$974,items!$A$3:$K$1394,{3}*SIGN(ROW(A$2:A$974)),FALSE)))</f>
        <v>Mwana wenyu akashatirwa here?</v>
      </c>
      <c r="D261" s="69" t="s">
        <v>27</v>
      </c>
      <c r="F261" s="72"/>
      <c r="G261" s="71"/>
      <c r="H261" s="70" t="s">
        <v>45</v>
      </c>
      <c r="J261" s="70" t="s">
        <v>27</v>
      </c>
    </row>
    <row r="262" spans="1:11" ht="14">
      <c r="A262" s="73" t="s">
        <v>1700</v>
      </c>
      <c r="B262" s="68" t="str">
        <f>IF(ISBLANK(A262),"",IF(ROW(A262:A2261)=1,"Impossible",VLOOKUP(A$2:A$974,items!$A$3:$K$1394,{2}*SIGN(ROW(A$2:A$974)),FALSE)))</f>
        <v>How long did this last?</v>
      </c>
      <c r="C262" s="68" t="str">
        <f>IF(ISBLANK(A262),"",IF(ROW(A$2:A$974)=1,"Impossible",VLOOKUP(A$2:A$974,items!$A$3:$K$1394,{3}*SIGN(ROW(A$2:A$974)),FALSE)))</f>
        <v>Izvi zvakatora nguva yakareba zvakadii?</v>
      </c>
      <c r="D262" s="69" t="s">
        <v>27</v>
      </c>
      <c r="G262" s="71"/>
      <c r="H262" s="70" t="s">
        <v>45</v>
      </c>
      <c r="J262" s="70" t="s">
        <v>27</v>
      </c>
    </row>
    <row r="263" spans="1:11" ht="14">
      <c r="A263" s="73" t="s">
        <v>1701</v>
      </c>
      <c r="B263" s="68" t="str">
        <f>IF(ISBLANK(A263),"",IF(ROW(A263:A2262)=1,"Impossible",VLOOKUP(A$2:A$974,items!$A$3:$K$1394,{2}*SIGN(ROW(A$2:A$974)),FALSE)))</f>
        <v>Did your child get sad?</v>
      </c>
      <c r="C263" s="68" t="str">
        <f>IF(ISBLANK(A263),"",IF(ROW(A$2:A$974)=1,"Impossible",VLOOKUP(A$2:A$974,items!$A$3:$K$1394,{3}*SIGN(ROW(A$2:A$974)),FALSE)))</f>
        <v>Mwana wenyu akasuwa here?</v>
      </c>
      <c r="D263" s="69" t="s">
        <v>27</v>
      </c>
      <c r="F263" s="72"/>
      <c r="G263" s="71"/>
      <c r="H263" s="70" t="s">
        <v>45</v>
      </c>
      <c r="J263" s="70" t="s">
        <v>27</v>
      </c>
    </row>
    <row r="264" spans="1:11" ht="14">
      <c r="A264" s="73" t="s">
        <v>1702</v>
      </c>
      <c r="B264" s="68" t="str">
        <f>IF(ISBLANK(A264),"",IF(ROW(A264:A2263)=1,"Impossible",VLOOKUP(A$2:A$974,items!$A$3:$K$1394,{2}*SIGN(ROW(A$2:A$974)),FALSE)))</f>
        <v>How long did this last?</v>
      </c>
      <c r="C264" s="68" t="str">
        <f>IF(ISBLANK(A264),"",IF(ROW(A$2:A$974)=1,"Impossible",VLOOKUP(A$2:A$974,items!$A$3:$K$1394,{3}*SIGN(ROW(A$2:A$974)),FALSE)))</f>
        <v>Izvi zvakatora nguva yakareba zvakadii?</v>
      </c>
      <c r="D264" s="69" t="s">
        <v>27</v>
      </c>
      <c r="G264" s="71"/>
      <c r="H264" s="70" t="s">
        <v>45</v>
      </c>
      <c r="J264" s="70" t="s">
        <v>27</v>
      </c>
    </row>
    <row r="265" spans="1:11" ht="14">
      <c r="A265" s="73" t="s">
        <v>1703</v>
      </c>
      <c r="B265" s="68" t="str">
        <f>IF(ISBLANK(A265),"",IF(ROW(A265:A2264)=1,"Impossible",VLOOKUP(A$2:A$974,items!$A$3:$K$1394,{2}*SIGN(ROW(A$2:A$974)),FALSE)))</f>
        <v>Did your child ask questions?</v>
      </c>
      <c r="C265" s="68" t="str">
        <f>IF(ISBLANK(A265),"",IF(ROW(A$2:A$974)=1,"Impossible",VLOOKUP(A$2:A$974,items!$A$3:$K$1394,{3}*SIGN(ROW(A$2:A$974)),FALSE)))</f>
        <v>Mwana wenyu akabvunza mibvunzo here?</v>
      </c>
      <c r="D265" s="69" t="s">
        <v>27</v>
      </c>
      <c r="G265" s="71"/>
      <c r="H265" s="70" t="s">
        <v>45</v>
      </c>
      <c r="J265" s="70" t="s">
        <v>27</v>
      </c>
    </row>
    <row r="266" spans="1:11" ht="14">
      <c r="A266" s="73" t="s">
        <v>1704</v>
      </c>
      <c r="B266" s="68" t="str">
        <f>IF(ISBLANK(A266),"",IF(ROW(A266:A2265)=1,"Impossible",VLOOKUP(A$2:A$974,items!$A$3:$K$1394,{2}*SIGN(ROW(A$2:A$974)),FALSE)))</f>
        <v>How long did this last?</v>
      </c>
      <c r="C266" s="68" t="str">
        <f>IF(ISBLANK(A266),"",IF(ROW(A$2:A$974)=1,"Impossible",VLOOKUP(A$2:A$974,items!$A$3:$K$1394,{3}*SIGN(ROW(A$2:A$974)),FALSE)))</f>
        <v>Izvi zvakatora nguva yakareba zvakadii?</v>
      </c>
      <c r="D266" s="69" t="s">
        <v>27</v>
      </c>
      <c r="G266" s="71"/>
      <c r="H266" s="70" t="s">
        <v>45</v>
      </c>
      <c r="J266" s="70" t="s">
        <v>27</v>
      </c>
    </row>
    <row r="267" spans="1:11" ht="14">
      <c r="A267" s="73" t="s">
        <v>1705</v>
      </c>
      <c r="B267" s="68" t="str">
        <f>IF(ISBLANK(A267),"",IF(ROW(A267:A2266)=1,"Impossible",VLOOKUP(A$2:A$974,items!$A$3:$K$1394,{2}*SIGN(ROW(A$2:A$974)),FALSE)))</f>
        <v>Has your child accepted [his/her] status?</v>
      </c>
      <c r="C267" s="68" t="str">
        <f>IF(ISBLANK(A267),"",IF(ROW(A$2:A$974)=1,"Impossible",VLOOKUP(A$2:A$974,items!$A$3:$K$1394,{3}*SIGN(ROW(A$2:A$974)),FALSE)))</f>
        <v>Mwana wenyu agamuchira here kuti ane HIV?</v>
      </c>
      <c r="D267" s="69" t="s">
        <v>27</v>
      </c>
      <c r="G267" s="71"/>
      <c r="H267" s="70" t="s">
        <v>45</v>
      </c>
      <c r="K267" s="90" t="s">
        <v>2207</v>
      </c>
    </row>
    <row r="268" spans="1:11" ht="28">
      <c r="A268" s="73" t="s">
        <v>1705</v>
      </c>
      <c r="B268" s="68" t="str">
        <f>IF(ISBLANK(A268),"",IF(ROW(A268:A2267)=1,"Impossible",VLOOKUP(A$2:A$974,items!$A$3:$K$1394,{2}*SIGN(ROW(A$2:A$974)),FALSE)))</f>
        <v>Has your child accepted [his/her] status?</v>
      </c>
      <c r="C268" s="68" t="str">
        <f>IF(ISBLANK(A268),"",IF(ROW(A$2:A$974)=1,"Impossible",VLOOKUP(A$2:A$974,items!$A$3:$K$1394,{3}*SIGN(ROW(A$2:A$974)),FALSE)))</f>
        <v>Mwana wenyu agamuchira here kuti ane HIV?</v>
      </c>
      <c r="D268" s="69" t="s">
        <v>28</v>
      </c>
      <c r="F268" s="70" t="s">
        <v>2507</v>
      </c>
      <c r="G268" s="71"/>
      <c r="H268" s="70" t="s">
        <v>45</v>
      </c>
      <c r="J268" s="70" t="s">
        <v>27</v>
      </c>
    </row>
    <row r="269" spans="1:11" ht="28">
      <c r="A269" s="73" t="s">
        <v>1706</v>
      </c>
      <c r="B269" s="68" t="str">
        <f>IF(ISBLANK(A269),"",IF(ROW(A269:A2268)=1,"Impossible",VLOOKUP(A$2:A$974,items!$A$3:$K$1394,{2}*SIGN(ROW(A$2:A$974)),FALSE)))</f>
        <v>How long did it take for your child to accept [his/her] status?</v>
      </c>
      <c r="C269" s="68" t="str">
        <f>IF(ISBLANK(A269),"",IF(ROW(A$2:A$974)=1,"Impossible",VLOOKUP(A$2:A$974,items!$A$3:$K$1394,{3}*SIGN(ROW(A$2:A$974)),FALSE)))</f>
        <v>Zvakatora nguva yakareba zvakadii kuti mwana wenyu agamuchire paamire?</v>
      </c>
      <c r="D269" s="69" t="s">
        <v>27</v>
      </c>
      <c r="G269" s="71"/>
      <c r="H269" s="70" t="s">
        <v>45</v>
      </c>
      <c r="J269" s="70" t="s">
        <v>27</v>
      </c>
    </row>
    <row r="270" spans="1:11" ht="42">
      <c r="A270" s="73" t="s">
        <v>1707</v>
      </c>
      <c r="B270" s="68" t="str">
        <f>IF(ISBLANK(A270),"",IF(ROW(A270:A2269)=1,"Impossible",VLOOKUP(A$2:A$974,items!$A$3:$K$1394,{2}*SIGN(ROW(A$2:A$974)),FALSE)))</f>
        <v>Looking back, do you think disclosure was a good thing for your child?</v>
      </c>
      <c r="C270" s="68" t="str">
        <f>IF(ISBLANK(A270),"",IF(ROW(A$2:A$974)=1,"Impossible",VLOOKUP(A$2:A$974,items!$A$3:$K$1394,{3}*SIGN(ROW(A$2:A$974)),FALSE)))</f>
        <v>Muchirangarira zvakaitika, munofunga kuti kuudza mwana wenyu nezvekuve kwake nehutachiwana hweHIV chaiva chinhu chakamunakira here?</v>
      </c>
      <c r="D270" s="69" t="s">
        <v>27</v>
      </c>
      <c r="G270" s="71"/>
      <c r="H270" s="70" t="s">
        <v>45</v>
      </c>
      <c r="J270" s="70" t="s">
        <v>27</v>
      </c>
      <c r="K270" s="90"/>
    </row>
    <row r="271" spans="1:11" ht="28">
      <c r="A271" s="73" t="s">
        <v>1708</v>
      </c>
      <c r="B271" s="68" t="str">
        <f>IF(ISBLANK(A271),"",IF(ROW(A271:A2270)=1,"Impossible",VLOOKUP(A$2:A$974,items!$A$3:$K$1394,{2}*SIGN(ROW(A$2:A$974)),FALSE)))</f>
        <v>Looking back, do you think your child learned about [his/her] illness at a good age?</v>
      </c>
      <c r="C271" s="68" t="str">
        <f>IF(ISBLANK(A271),"",IF(ROW(A$2:A$974)=1,"Impossible",VLOOKUP(A$2:A$974,items!$A$3:$K$1394,{3}*SIGN(ROW(A$2:A$974)),FALSE)))</f>
        <v>Muchirangarira zvakaitika, munofunga mwana wenyu akaziva nezveurwere hwake pazera rakanaka here?</v>
      </c>
      <c r="D271" s="69" t="s">
        <v>27</v>
      </c>
      <c r="F271" s="72"/>
      <c r="G271" s="71"/>
      <c r="H271" s="70" t="s">
        <v>45</v>
      </c>
      <c r="K271" s="82" t="s">
        <v>2715</v>
      </c>
    </row>
    <row r="272" spans="1:11" ht="42">
      <c r="A272" s="73" t="s">
        <v>1709</v>
      </c>
      <c r="B272" s="68" t="str">
        <f>IF(ISBLANK(A272),"",IF(ROW(A272:A2271)=1,"Impossible",VLOOKUP(A$2:A$974,items!$A$3:$K$1394,{2}*SIGN(ROW(A$2:A$974)),FALSE)))</f>
        <v>If it were possible to go back in time, would you change anything about how your child learned about [his/her] illness?</v>
      </c>
      <c r="C272" s="68" t="str">
        <f>IF(ISBLANK(A272),"",IF(ROW(A$2:A$974)=1,"Impossible",VLOOKUP(A$2:A$974,items!$A$3:$K$1394,{3}*SIGN(ROW(A$2:A$974)),FALSE)))</f>
        <v>Dai zvaikwanisika kudzokera kumashure, pane zvamungashandure here pamaziviro akaita mwana wenyu nezveurwere hwake?</v>
      </c>
      <c r="D272" s="69" t="s">
        <v>27</v>
      </c>
      <c r="G272" s="71"/>
      <c r="H272" s="70" t="s">
        <v>45</v>
      </c>
      <c r="K272" s="90" t="s">
        <v>2715</v>
      </c>
    </row>
    <row r="273" spans="1:11" ht="14">
      <c r="A273" s="73" t="s">
        <v>1710</v>
      </c>
      <c r="B273" s="68" t="str">
        <f>IF(ISBLANK(A273),"",IF(ROW(A273:A2272)=1,"Impossible",VLOOKUP(A$2:A$974,items!$A$3:$K$1394,{2}*SIGN(ROW(A$2:A$974)),FALSE)))</f>
        <v>What would you have changed? [open]</v>
      </c>
      <c r="C273" s="68" t="str">
        <f>IF(ISBLANK(A273),"",IF(ROW(A$2:A$974)=1,"Impossible",VLOOKUP(A$2:A$974,items!$A$3:$K$1394,{3}*SIGN(ROW(A$2:A$974)),FALSE)))</f>
        <v>Ndezvipi zvamaishandura/Chii chamaishandura?</v>
      </c>
      <c r="D273" s="69" t="s">
        <v>27</v>
      </c>
      <c r="G273" s="71"/>
      <c r="H273" s="70" t="s">
        <v>45</v>
      </c>
      <c r="K273" s="82" t="s">
        <v>2207</v>
      </c>
    </row>
    <row r="274" spans="1:11" ht="84">
      <c r="A274" s="73" t="s">
        <v>1711</v>
      </c>
      <c r="B274" s="68" t="str">
        <f>IF(ISBLANK(A274),"",IF(ROW(A274:A2273)=1,"Impossible",VLOOKUP(A$2:A$974,items!$A$3:$K$1394,{2}*SIGN(ROW(A$2:A$974)),FALSE)))</f>
        <v>Please compare your child's adherence to [his/her] medication during the time before [he/she] learned the truth about [his/her] illness to [his/her] adherence today. Has it gotten worse, better, or stayed the same?</v>
      </c>
      <c r="C274" s="68" t="str">
        <f>IF(ISBLANK(A274),"",IF(ROW(A$2:A$974)=1,"Impossible",VLOOKUP(A$2:A$974,items!$A$3:$K$1394,{3}*SIGN(ROW(A$2:A$974)),FALSE)))</f>
        <v>Ndapota enzanisai matorero aiita mwana wenyu mushonga sezvinotarisirwa panguva yaakanga asati ava kuziva chokwadi  naiyezvino paava kuziva chokwadi maererano nezveurwere hwake. Zvanyanya kuipa here, zvavanani kana kuti zvakaramba zvakaita sezvazvaive zviri kare here?</v>
      </c>
      <c r="D274" s="69" t="s">
        <v>27</v>
      </c>
      <c r="G274" s="71"/>
      <c r="H274" s="70" t="s">
        <v>45</v>
      </c>
      <c r="K274" s="82" t="s">
        <v>2715</v>
      </c>
    </row>
    <row r="275" spans="1:11" ht="28">
      <c r="A275" s="73" t="s">
        <v>1494</v>
      </c>
      <c r="B275" s="68" t="str">
        <f>IF(ISBLANK(A275),"",IF(ROW(A275:A2274)=1,"Impossible",VLOOKUP(A$2:A$974,items!$A$3:$K$1394,{2}*SIGN(ROW(A$2:A$974)),FALSE)))</f>
        <v>Now I would like to ask about your child's health.</v>
      </c>
      <c r="C275" s="68" t="str">
        <f>IF(ISBLANK(A275),"",IF(ROW(A$2:A$974)=1,"Impossible",VLOOKUP(A$2:A$974,items!$A$3:$K$1394,{3}*SIGN(ROW(A$2:A$974)),FALSE)))</f>
        <v>Parizvino ndava kuda kubvunzai maererano nehutano hwemwana wenyu</v>
      </c>
      <c r="D275" s="69" t="s">
        <v>27</v>
      </c>
      <c r="G275" s="71"/>
      <c r="H275" s="70" t="s">
        <v>45</v>
      </c>
      <c r="J275" s="70" t="s">
        <v>27</v>
      </c>
      <c r="K275" s="89"/>
    </row>
    <row r="276" spans="1:11" ht="14">
      <c r="A276" s="73" t="s">
        <v>1495</v>
      </c>
      <c r="B276" s="68" t="str">
        <f>IF(ISBLANK(A276),"",IF(ROW(A276:A2275)=1,"Impossible",VLOOKUP(A$2:A$974,items!$A$3:$K$1394,{2}*SIGN(ROW(A$2:A$974)),FALSE)))</f>
        <v>Who collects medication for your child?</v>
      </c>
      <c r="C276" s="68" t="str">
        <f>IF(ISBLANK(A276),"",IF(ROW(A$2:A$974)=1,"Impossible",VLOOKUP(A$2:A$974,items!$A$3:$K$1394,{3}*SIGN(ROW(A$2:A$974)),FALSE)))</f>
        <v>Ndiani anonotora mishonga yemwana wenyu?</v>
      </c>
      <c r="D276" s="69" t="s">
        <v>27</v>
      </c>
      <c r="G276" s="71"/>
      <c r="H276" s="70" t="s">
        <v>45</v>
      </c>
      <c r="J276" s="70" t="s">
        <v>27</v>
      </c>
    </row>
    <row r="277" spans="1:11" ht="42">
      <c r="A277" s="73" t="s">
        <v>1496</v>
      </c>
      <c r="B277" s="68" t="str">
        <f>IF(ISBLANK(A277),"",IF(ROW(A277:A2276)=1,"Impossible",VLOOKUP(A$2:A$974,items!$A$3:$K$1394,{2}*SIGN(ROW(A$2:A$974)),FALSE)))</f>
        <v>In the past two weeks, how many days was your child unable to play, learn, or do household chores because [he/she] was sick?</v>
      </c>
      <c r="C277" s="68" t="str">
        <f>IF(ISBLANK(A277),"",IF(ROW(A$2:A$974)=1,"Impossible",VLOOKUP(A$2:A$974,items!$A$3:$K$1394,{3}*SIGN(ROW(A$2:A$974)),FALSE)))</f>
        <v>MuMASVONDO MAVIRI apfuura, mazuva mangani ayo mwana wenyu aitadza kutamba, kudzidza kana kuita mabasa epamba nekuda kwekuti airwara?</v>
      </c>
      <c r="D277" s="69" t="s">
        <v>27</v>
      </c>
      <c r="G277" s="71"/>
      <c r="H277" s="70" t="s">
        <v>45</v>
      </c>
      <c r="J277" s="70" t="s">
        <v>27</v>
      </c>
    </row>
    <row r="278" spans="1:11" ht="28">
      <c r="A278" s="73" t="s">
        <v>1497</v>
      </c>
      <c r="B278" s="68" t="str">
        <f>IF(ISBLANK(A278),"",IF(ROW(A278:A2277)=1,"Impossible",VLOOKUP(A$2:A$974,items!$A$3:$K$1394,{2}*SIGN(ROW(A$2:A$974)),FALSE)))</f>
        <v>How often does your child forget or refuse to take [his/her] medication?</v>
      </c>
      <c r="C278" s="68" t="str">
        <f>IF(ISBLANK(A278),"",IF(ROW(A$2:A$974)=1,"Impossible",VLOOKUP(A$2:A$974,items!$A$3:$K$1394,{3}*SIGN(ROW(A$2:A$974)),FALSE)))</f>
        <v>Mwana wenyu anokanganwa kana kuramba kutora mishonga yake kakawanda zvakadii?</v>
      </c>
      <c r="D278" s="69" t="s">
        <v>27</v>
      </c>
      <c r="G278" s="71"/>
      <c r="H278" s="70" t="s">
        <v>45</v>
      </c>
      <c r="K278" s="90" t="s">
        <v>2207</v>
      </c>
    </row>
    <row r="279" spans="1:11" ht="42">
      <c r="A279" s="73" t="s">
        <v>1497</v>
      </c>
      <c r="B279" s="68" t="str">
        <f>IF(ISBLANK(A279),"",IF(ROW(A279:A2278)=1,"Impossible",VLOOKUP(A$2:A$974,items!$A$3:$K$1394,{2}*SIGN(ROW(A$2:A$974)),FALSE)))</f>
        <v>How often does your child forget or refuse to take [his/her] medication?</v>
      </c>
      <c r="C279" s="68" t="str">
        <f>IF(ISBLANK(A279),"",IF(ROW(A$2:A$974)=1,"Impossible",VLOOKUP(A$2:A$974,items!$A$3:$K$1394,{3}*SIGN(ROW(A$2:A$974)),FALSE)))</f>
        <v>Mwana wenyu anokanganwa kana kuramba kutora mishonga yake kakawanda zvakadii?</v>
      </c>
      <c r="D279" s="69" t="s">
        <v>28</v>
      </c>
      <c r="E279" s="72"/>
      <c r="F279" s="70" t="s">
        <v>2240</v>
      </c>
      <c r="G279" s="71"/>
      <c r="H279" s="70" t="s">
        <v>45</v>
      </c>
      <c r="J279" s="70" t="s">
        <v>27</v>
      </c>
    </row>
    <row r="280" spans="1:11" ht="28">
      <c r="A280" s="73" t="s">
        <v>1498</v>
      </c>
      <c r="B280" s="68" t="str">
        <f>IF(ISBLANK(A280),"",IF(ROW(A280:A2279)=1,"Impossible",VLOOKUP(A$2:A$974,items!$A$3:$K$1394,{2}*SIGN(ROW(A$2:A$974)),FALSE)))</f>
        <v>How often does your child ask you questions about [his/her] illness or medication?</v>
      </c>
      <c r="C280" s="68" t="str">
        <f>IF(ISBLANK(A280),"",IF(ROW(A$2:A$974)=1,"Impossible",VLOOKUP(A$2:A$974,items!$A$3:$K$1394,{3}*SIGN(ROW(A$2:A$974)),FALSE)))</f>
        <v>Mwana wenyu anobvunza mibvunzo pamusoro peurwere hwake kakawanda zvakadii?</v>
      </c>
      <c r="D280" s="69" t="s">
        <v>27</v>
      </c>
      <c r="G280" s="71"/>
      <c r="H280" s="70" t="s">
        <v>45</v>
      </c>
      <c r="K280" s="90" t="s">
        <v>2207</v>
      </c>
    </row>
    <row r="281" spans="1:11" ht="42">
      <c r="A281" s="73" t="s">
        <v>1498</v>
      </c>
      <c r="B281" s="68" t="str">
        <f>IF(ISBLANK(A281),"",IF(ROW(A281:A2280)=1,"Impossible",VLOOKUP(A$2:A$974,items!$A$3:$K$1394,{2}*SIGN(ROW(A$2:A$974)),FALSE)))</f>
        <v>How often does your child ask you questions about [his/her] illness or medication?</v>
      </c>
      <c r="C281" s="68" t="str">
        <f>IF(ISBLANK(A281),"",IF(ROW(A$2:A$974)=1,"Impossible",VLOOKUP(A$2:A$974,items!$A$3:$K$1394,{3}*SIGN(ROW(A$2:A$974)),FALSE)))</f>
        <v>Mwana wenyu anobvunza mibvunzo pamusoro peurwere hwake kakawanda zvakadii?</v>
      </c>
      <c r="D281" s="69" t="s">
        <v>28</v>
      </c>
      <c r="F281" s="70" t="s">
        <v>2239</v>
      </c>
      <c r="G281" s="71"/>
      <c r="H281" s="70" t="s">
        <v>45</v>
      </c>
      <c r="K281" s="82" t="s">
        <v>2715</v>
      </c>
    </row>
    <row r="282" spans="1:11" ht="56">
      <c r="A282" s="73" t="s">
        <v>1501</v>
      </c>
      <c r="B282" s="68" t="str">
        <f>IF(ISBLANK(A282),"",IF(ROW(A282:A2281)=1,"Impossible",VLOOKUP(A$2:A$974,items!$A$3:$K$1394,{2}*SIGN(ROW(A$2:A$974)),FALSE)))</f>
        <v>Next, please tell me how much you agree or disagree with each statement about the health center where you pick up medication for your child.</v>
      </c>
      <c r="C282" s="68" t="str">
        <f>IF(ISBLANK(A282),"",IF(ROW(A$2:A$974)=1,"Impossible",VLOOKUP(A$2:A$974,items!$A$3:$K$1394,{3}*SIGN(ROW(A$2:A$974)),FALSE)))</f>
        <v>Zvinotevera, ndapota ndiudzeiwo kuti munotenderana kana kusatenderana zvakadii nechirevo chega chega pamusoro penzvimbo yamunonotora mishonga yemwana wenyu.</v>
      </c>
      <c r="D282" s="69" t="s">
        <v>27</v>
      </c>
      <c r="G282" s="71"/>
      <c r="H282" s="70" t="s">
        <v>45</v>
      </c>
      <c r="J282" s="70" t="s">
        <v>27</v>
      </c>
    </row>
    <row r="283" spans="1:11" ht="28">
      <c r="A283" s="73" t="s">
        <v>1502</v>
      </c>
      <c r="B283" s="68" t="str">
        <f>IF(ISBLANK(A283),"",IF(ROW(A283:A2282)=1,"Impossible",VLOOKUP(A$2:A$974,items!$A$3:$K$1394,{2}*SIGN(ROW(A$2:A$974)),FALSE)))</f>
        <v>I think the quality of care we receive at this health facility is very high.</v>
      </c>
      <c r="C283" s="68" t="str">
        <f>IF(ISBLANK(A283),"",IF(ROW(A$2:A$974)=1,"Impossible",VLOOKUP(A$2:A$974,items!$A$3:$K$1394,{3}*SIGN(ROW(A$2:A$974)),FALSE)))</f>
        <v>Ndinofunga kuti rubatsiro rwatinowana panzvimbo yekurapirwa iyi nderwemhando yepamusoro soro.</v>
      </c>
      <c r="D283" s="69" t="s">
        <v>27</v>
      </c>
      <c r="F283" s="72"/>
      <c r="G283" s="71"/>
      <c r="H283" s="70" t="s">
        <v>45</v>
      </c>
      <c r="J283" s="70" t="s">
        <v>27</v>
      </c>
    </row>
    <row r="284" spans="1:11" ht="28">
      <c r="A284" s="73" t="s">
        <v>1503</v>
      </c>
      <c r="B284" s="68" t="str">
        <f>IF(ISBLANK(A284),"",IF(ROW(A284:A2283)=1,"Impossible",VLOOKUP(A$2:A$974,items!$A$3:$K$1394,{2}*SIGN(ROW(A$2:A$974)),FALSE)))</f>
        <v>The staff who work at this facility respect me and treat me well.</v>
      </c>
      <c r="C284" s="68" t="str">
        <f>IF(ISBLANK(A284),"",IF(ROW(A$2:A$974)=1,"Impossible",VLOOKUP(A$2:A$974,items!$A$3:$K$1394,{3}*SIGN(ROW(A$2:A$974)),FALSE)))</f>
        <v>Vashandi vanoshanda panzvimbo iyi vanondiremekedza uye vanondibata zvakanaka.</v>
      </c>
      <c r="D284" s="69" t="s">
        <v>27</v>
      </c>
      <c r="G284" s="71"/>
      <c r="H284" s="70" t="s">
        <v>45</v>
      </c>
      <c r="J284" s="70" t="s">
        <v>27</v>
      </c>
    </row>
    <row r="285" spans="1:11" ht="28">
      <c r="A285" s="73" t="s">
        <v>1504</v>
      </c>
      <c r="B285" s="68" t="str">
        <f>IF(ISBLANK(A285),"",IF(ROW(A285:A2284)=1,"Impossible",VLOOKUP(A$2:A$974,items!$A$3:$K$1394,{2}*SIGN(ROW(A$2:A$974)),FALSE)))</f>
        <v>This facility provides very comprehensive treatment for individuals with HIV.</v>
      </c>
      <c r="C285" s="68" t="str">
        <f>IF(ISBLANK(A285),"",IF(ROW(A$2:A$974)=1,"Impossible",VLOOKUP(A$2:A$974,items!$A$3:$K$1394,{3}*SIGN(ROW(A$2:A$974)),FALSE)))</f>
        <v>Nzvimbo yekurapirwa iyi inonyatsorapa vanhu vane HIV.</v>
      </c>
      <c r="D285" s="69" t="s">
        <v>27</v>
      </c>
      <c r="F285" s="72"/>
      <c r="G285" s="71"/>
      <c r="H285" s="70" t="s">
        <v>45</v>
      </c>
      <c r="J285" s="70" t="s">
        <v>27</v>
      </c>
    </row>
    <row r="286" spans="1:11" ht="14">
      <c r="A286" s="73" t="s">
        <v>1505</v>
      </c>
      <c r="B286" s="68" t="str">
        <f>IF(ISBLANK(A286),"",IF(ROW(A286:A2285)=1,"Impossible",VLOOKUP(A$2:A$974,items!$A$3:$K$1394,{2}*SIGN(ROW(A$2:A$974)),FALSE)))</f>
        <v>I would recommend this facility to a friend.</v>
      </c>
      <c r="C286" s="68" t="str">
        <f>IF(ISBLANK(A286),"",IF(ROW(A$2:A$974)=1,"Impossible",VLOOKUP(A$2:A$974,items!$A$3:$K$1394,{3}*SIGN(ROW(A$2:A$974)),FALSE)))</f>
        <v>Ndingakurudzire nzvimbo iyi kushamwari.</v>
      </c>
      <c r="D286" s="69" t="s">
        <v>27</v>
      </c>
      <c r="G286" s="71"/>
      <c r="H286" s="70" t="s">
        <v>45</v>
      </c>
      <c r="J286" s="70" t="s">
        <v>27</v>
      </c>
    </row>
    <row r="287" spans="1:11" ht="56">
      <c r="A287" s="73" t="s">
        <v>1506</v>
      </c>
      <c r="B287" s="68" t="str">
        <f>IF(ISBLANK(A287),"",IF(ROW(A287:A2286)=1,"Impossible",VLOOKUP(A$2:A$974,items!$A$3:$K$1394,{2}*SIGN(ROW(A$2:A$974)),FALSE)))</f>
        <v>If I wanted help talking with my child about [his/her] illness, I'm certain I could get help from someone at this facility.</v>
      </c>
      <c r="C287" s="68" t="str">
        <f>IF(ISBLANK(A287),"",IF(ROW(A$2:A$974)=1,"Impossible",VLOOKUP(A$2:A$974,items!$A$3:$K$1394,{3}*SIGN(ROW(A$2:A$974)),FALSE)))</f>
        <v>Kana ndichida rubatsiro rwekutaura nemwana wangu maererano nezveurwere hwake, ndinonyatsoziva kuti ndingawane rubatsiro kubva kune mumwe munhu wepanzvimbo iyi.</v>
      </c>
      <c r="D287" s="69" t="s">
        <v>27</v>
      </c>
      <c r="G287" s="71"/>
      <c r="H287" s="70" t="s">
        <v>45</v>
      </c>
      <c r="K287" s="82" t="s">
        <v>2715</v>
      </c>
    </row>
    <row r="288" spans="1:11" ht="42">
      <c r="A288" s="73" t="s">
        <v>1507</v>
      </c>
      <c r="B288" s="68" t="str">
        <f>IF(ISBLANK(A288),"",IF(ROW(A288:A2287)=1,"Impossible",VLOOKUP(A$2:A$974,items!$A$3:$K$1394,{2}*SIGN(ROW(A$2:A$974)),FALSE)))</f>
        <v>I am certain that the staff at this facility would respect my decision to tell my child about [his/her] illness or to keep it a secret.</v>
      </c>
      <c r="C288" s="68" t="str">
        <f>IF(ISBLANK(A288),"",IF(ROW(A$2:A$974)=1,"Impossible",VLOOKUP(A$2:A$974,items!$A$3:$K$1394,{3}*SIGN(ROW(A$2:A$974)),FALSE)))</f>
        <v>Ndinonyatsoziva kuti vashandi veutano vepanzvimbo iyi vangaremekedze sarudzo yangu yekuudza kana kuvanzira mwana nezveurwere hwake.</v>
      </c>
      <c r="D288" s="69" t="s">
        <v>27</v>
      </c>
      <c r="G288" s="71"/>
      <c r="H288" s="70" t="s">
        <v>45</v>
      </c>
      <c r="K288" s="82" t="s">
        <v>2715</v>
      </c>
    </row>
    <row r="289" spans="1:11" ht="70">
      <c r="A289" s="73" t="s">
        <v>1511</v>
      </c>
      <c r="B289" s="68" t="str">
        <f>IF(ISBLANK(A289),"",IF(ROW(A289:A2288)=1,"Impossible",VLOOKUP(A$2:A$974,items!$A$3:$K$1394,{2}*SIGN(ROW(A$2:A$974)),FALSE)))</f>
        <v>For the next questions, think about your child's behavior over the past 6 months. Tell me if the thing I describe is not true, somewhat true, or certainly true about your child.</v>
      </c>
      <c r="C289" s="68" t="str">
        <f>IF(ISBLANK(A289),"",IF(ROW(A$2:A$974)=1,"Impossible",VLOOKUP(A$2:A$974,items!$A$3:$K$1394,{3}*SIGN(ROW(A$2:A$974)),FALSE)))</f>
        <v>Pamibvunzo inotevera, fungai nezvehunhu hwemwana wenyu mumwedzi mitanhatu yadarika. Ndapota ndiudzeiwo kana zvinhu zvandichataura zvisiri zvechokwadi, zviri zvechokwadiwo kana kuti zviri zvechokwadi chose pamusoro pemwana wenyu.</v>
      </c>
      <c r="D289" s="69" t="s">
        <v>27</v>
      </c>
      <c r="G289" s="71"/>
      <c r="H289" s="70" t="s">
        <v>45</v>
      </c>
      <c r="K289" s="90" t="s">
        <v>2207</v>
      </c>
    </row>
    <row r="290" spans="1:11" ht="84">
      <c r="A290" s="73" t="s">
        <v>1511</v>
      </c>
      <c r="B290" s="68" t="str">
        <f>IF(ISBLANK(A290),"",IF(ROW(A290:A2289)=1,"Impossible",VLOOKUP(A$2:A$974,items!$A$3:$K$1394,{2}*SIGN(ROW(A$2:A$974)),FALSE)))</f>
        <v>For the next questions, think about your child's behavior over the past 6 months. Tell me if the thing I describe is not true, somewhat true, or certainly true about your child.</v>
      </c>
      <c r="C290" s="68" t="str">
        <f>IF(ISBLANK(A290),"",IF(ROW(A$2:A$974)=1,"Impossible",VLOOKUP(A$2:A$974,items!$A$3:$K$1394,{3}*SIGN(ROW(A$2:A$974)),FALSE)))</f>
        <v>Pamibvunzo inotevera, fungai nezvehunhu hwemwana wenyu mumwedzi mitanhatu yadarika. Ndapota ndiudzeiwo kana zvinhu zvandichataura zvisiri zvechokwadi, zviri zvechokwadiwo kana kuti zviri zvechokwadi chose pamusoro pemwana wenyu.</v>
      </c>
      <c r="D290" s="69" t="s">
        <v>28</v>
      </c>
      <c r="F290" s="70" t="s">
        <v>2268</v>
      </c>
      <c r="G290" s="71"/>
      <c r="H290" s="70" t="s">
        <v>45</v>
      </c>
      <c r="J290" s="70" t="s">
        <v>27</v>
      </c>
    </row>
    <row r="291" spans="1:11" ht="14">
      <c r="A291" s="73" t="s">
        <v>1512</v>
      </c>
      <c r="B291" s="68" t="str">
        <f>IF(ISBLANK(A291),"",IF(ROW(A291:A2290)=1,"Impossible",VLOOKUP(A$2:A$974,items!$A$3:$K$1394,{2}*SIGN(ROW(A$2:A$974)),FALSE)))</f>
        <v>Considerate of other people's feelings</v>
      </c>
      <c r="C291" s="68" t="str">
        <f>IF(ISBLANK(A291),"",IF(ROW(A$2:A$974)=1,"Impossible",VLOOKUP(A$2:A$974,items!$A$3:$K$1394,{3}*SIGN(ROW(A$2:A$974)),FALSE)))</f>
        <v>Hany'a nezvinonzwikwa nevamwe vanhu</v>
      </c>
      <c r="D291" s="69" t="s">
        <v>27</v>
      </c>
      <c r="G291" s="71"/>
      <c r="H291" s="70" t="s">
        <v>45</v>
      </c>
      <c r="K291" s="90" t="s">
        <v>2207</v>
      </c>
    </row>
    <row r="292" spans="1:11" ht="14">
      <c r="A292" s="73" t="s">
        <v>1512</v>
      </c>
      <c r="B292" s="68" t="str">
        <f>IF(ISBLANK(A292),"",IF(ROW(A292:A2291)=1,"Impossible",VLOOKUP(A$2:A$974,items!$A$3:$K$1394,{2}*SIGN(ROW(A$2:A$974)),FALSE)))</f>
        <v>Considerate of other people's feelings</v>
      </c>
      <c r="C292" s="68" t="str">
        <f>IF(ISBLANK(A292),"",IF(ROW(A$2:A$974)=1,"Impossible",VLOOKUP(A$2:A$974,items!$A$3:$K$1394,{3}*SIGN(ROW(A$2:A$974)),FALSE)))</f>
        <v>Hany'a nezvinonzwikwa nevamwe vanhu</v>
      </c>
      <c r="D292" s="69" t="s">
        <v>28</v>
      </c>
      <c r="E292" s="70" t="s">
        <v>2508</v>
      </c>
      <c r="F292" s="70" t="s">
        <v>2238</v>
      </c>
      <c r="G292" s="71"/>
      <c r="H292" s="70" t="s">
        <v>45</v>
      </c>
      <c r="K292" s="82" t="s">
        <v>2207</v>
      </c>
    </row>
    <row r="293" spans="1:11" ht="28">
      <c r="A293" s="73" t="s">
        <v>1513</v>
      </c>
      <c r="B293" s="68" t="str">
        <f>IF(ISBLANK(A293),"",IF(ROW(A293:A2292)=1,"Impossible",VLOOKUP(A$2:A$974,items!$A$3:$K$1394,{2}*SIGN(ROW(A$2:A$974)),FALSE)))</f>
        <v>Restless, overactive, cannot stay still for long</v>
      </c>
      <c r="C293" s="68" t="str">
        <f>IF(ISBLANK(A293),"",IF(ROW(A$2:A$974)=1,"Impossible",VLOOKUP(A$2:A$974,items!$A$3:$K$1394,{3}*SIGN(ROW(A$2:A$974)),FALSE)))</f>
        <v>Kusagadzikana, kuva nesimba rakawandisa, kusagarisika kwenguva yakareba</v>
      </c>
      <c r="D293" s="69" t="s">
        <v>27</v>
      </c>
      <c r="G293" s="71"/>
      <c r="H293" s="70" t="s">
        <v>45</v>
      </c>
      <c r="J293" s="70" t="s">
        <v>27</v>
      </c>
    </row>
    <row r="294" spans="1:11" ht="28">
      <c r="A294" s="73" t="s">
        <v>1514</v>
      </c>
      <c r="B294" s="68" t="str">
        <f>IF(ISBLANK(A294),"",IF(ROW(A294:A2293)=1,"Impossible",VLOOKUP(A$2:A$974,items!$A$3:$K$1394,{2}*SIGN(ROW(A$2:A$974)),FALSE)))</f>
        <v>Often complains of headaches, stomach-aches or sickness</v>
      </c>
      <c r="C294" s="68" t="str">
        <f>IF(ISBLANK(A294),"",IF(ROW(A$2:A$974)=1,"Impossible",VLOOKUP(A$2:A$974,items!$A$3:$K$1394,{3}*SIGN(ROW(A$2:A$974)),FALSE)))</f>
        <v>Anowanzochema chema nemusoro, mudumbu kana urwere</v>
      </c>
      <c r="D294" s="69" t="s">
        <v>27</v>
      </c>
      <c r="F294" s="59"/>
      <c r="G294" s="71"/>
      <c r="H294" s="70" t="s">
        <v>45</v>
      </c>
      <c r="J294" s="70" t="s">
        <v>27</v>
      </c>
    </row>
    <row r="295" spans="1:11" ht="28">
      <c r="A295" s="73" t="s">
        <v>1515</v>
      </c>
      <c r="B295" s="68" t="str">
        <f>IF(ISBLANK(A295),"",IF(ROW(A295:A2294)=1,"Impossible",VLOOKUP(A$2:A$974,items!$A$3:$K$1394,{2}*SIGN(ROW(A$2:A$974)),FALSE)))</f>
        <v>Shares readily with other children, for example toys, treats, pencils</v>
      </c>
      <c r="C295" s="68" t="str">
        <f>IF(ISBLANK(A295),"",IF(ROW(A$2:A$974)=1,"Impossible",VLOOKUP(A$2:A$974,items!$A$3:$K$1394,{3}*SIGN(ROW(A$2:A$974)),FALSE)))</f>
        <v>Anogoverana nyore nevamwe vana, semuenzaniso zvinhu zvekutambisa, zvekudya kana mapenzura</v>
      </c>
      <c r="D295" s="69" t="s">
        <v>27</v>
      </c>
      <c r="G295" s="71"/>
      <c r="H295" s="70" t="s">
        <v>45</v>
      </c>
      <c r="J295" s="70" t="s">
        <v>27</v>
      </c>
    </row>
    <row r="296" spans="1:11" ht="28">
      <c r="A296" s="73" t="s">
        <v>1518</v>
      </c>
      <c r="B296" s="68" t="str">
        <f>IF(ISBLANK(A296),"",IF(ROW(A296:A2295)=1,"Impossible",VLOOKUP(A$2:A$974,items!$A$3:$K$1394,{2}*SIGN(ROW(A$2:A$974)),FALSE)))</f>
        <v>Shares readily with other youth, for example books, games, food</v>
      </c>
      <c r="C296" s="68" t="str">
        <f>IF(ISBLANK(A296),"",IF(ROW(A$2:A$974)=1,"Impossible",VLOOKUP(A$2:A$974,items!$A$3:$K$1394,{3}*SIGN(ROW(A$2:A$974)),FALSE)))</f>
        <v>Anogoverana zvinhu nemamwe majaya nemhandara, zvakaita semabhuku, zvekutambisa, chikafu</v>
      </c>
      <c r="D296" s="69" t="s">
        <v>27</v>
      </c>
      <c r="E296" s="72"/>
      <c r="F296" s="72"/>
      <c r="G296" s="71"/>
      <c r="H296" s="70" t="s">
        <v>45</v>
      </c>
      <c r="J296" s="70" t="s">
        <v>27</v>
      </c>
    </row>
    <row r="297" spans="1:11" ht="14">
      <c r="A297" s="73" t="s">
        <v>1519</v>
      </c>
      <c r="B297" s="68" t="str">
        <f>IF(ISBLANK(A297),"",IF(ROW(A297:A2296)=1,"Impossible",VLOOKUP(A$2:A$974,items!$A$3:$K$1394,{2}*SIGN(ROW(A$2:A$974)),FALSE)))</f>
        <v>Often loses temper</v>
      </c>
      <c r="C297" s="68" t="str">
        <f>IF(ISBLANK(A297),"",IF(ROW(A$2:A$974)=1,"Impossible",VLOOKUP(A$2:A$974,items!$A$3:$K$1394,{3}*SIGN(ROW(A$2:A$974)),FALSE)))</f>
        <v>Anowanzoshatirwa nguva zhinji</v>
      </c>
      <c r="D297" s="69" t="s">
        <v>27</v>
      </c>
      <c r="G297" s="71"/>
      <c r="H297" s="70" t="s">
        <v>45</v>
      </c>
      <c r="J297" s="70" t="s">
        <v>27</v>
      </c>
    </row>
    <row r="298" spans="1:11" ht="14">
      <c r="A298" s="73" t="s">
        <v>1520</v>
      </c>
      <c r="B298" s="68" t="str">
        <f>IF(ISBLANK(A298),"",IF(ROW(A298:A2297)=1,"Impossible",VLOOKUP(A$2:A$974,items!$A$3:$K$1394,{2}*SIGN(ROW(A$2:A$974)),FALSE)))</f>
        <v>Rather solitary, prefers to play alone</v>
      </c>
      <c r="C298" s="68" t="str">
        <f>IF(ISBLANK(A298),"",IF(ROW(A$2:A$974)=1,"Impossible",VLOOKUP(A$2:A$974,items!$A$3:$K$1394,{3}*SIGN(ROW(A$2:A$974)),FALSE)))</f>
        <v>Haadi kusangana nevamwe, anosarudza kutamba ega</v>
      </c>
      <c r="D298" s="69" t="s">
        <v>27</v>
      </c>
      <c r="G298" s="71"/>
      <c r="H298" s="70" t="s">
        <v>45</v>
      </c>
      <c r="J298" s="70" t="s">
        <v>27</v>
      </c>
    </row>
    <row r="299" spans="1:11" ht="28">
      <c r="A299" s="73" t="s">
        <v>1521</v>
      </c>
      <c r="B299" s="68" t="str">
        <f>IF(ISBLANK(A299),"",IF(ROW(A299:A2298)=1,"Impossible",VLOOKUP(A$2:A$974,items!$A$3:$K$1394,{2}*SIGN(ROW(A$2:A$974)),FALSE)))</f>
        <v>Would rather be alone than with other youth</v>
      </c>
      <c r="C299" s="68" t="str">
        <f>IF(ISBLANK(A299),"",IF(ROW(A$2:A$974)=1,"Impossible",VLOOKUP(A$2:A$974,items!$A$3:$K$1394,{3}*SIGN(ROW(A$2:A$974)),FALSE)))</f>
        <v>Angatosarudze kuva ega pane kuva nemamwe majaya nemhandara</v>
      </c>
      <c r="D299" s="69" t="s">
        <v>27</v>
      </c>
      <c r="G299" s="71"/>
      <c r="H299" s="70" t="s">
        <v>45</v>
      </c>
      <c r="J299" s="70" t="s">
        <v>27</v>
      </c>
    </row>
    <row r="300" spans="1:11" ht="28">
      <c r="A300" s="73" t="s">
        <v>1522</v>
      </c>
      <c r="B300" s="68" t="str">
        <f>IF(ISBLANK(A300),"",IF(ROW(A300:A2299)=1,"Impossible",VLOOKUP(A$2:A$974,items!$A$3:$K$1394,{2}*SIGN(ROW(A$2:A$974)),FALSE)))</f>
        <v>Generally well behaved, usually does what adults request</v>
      </c>
      <c r="C300" s="68" t="str">
        <f>IF(ISBLANK(A300),"",IF(ROW(A$2:A$974)=1,"Impossible",VLOOKUP(A$2:A$974,items!$A$3:$K$1394,{3}*SIGN(ROW(A$2:A$974)),FALSE)))</f>
        <v>Ane hunhu hwakanaka, anowanzoita zvaanenge akumbirwa nevanhu vakuru</v>
      </c>
      <c r="D300" s="69" t="s">
        <v>27</v>
      </c>
      <c r="G300" s="71"/>
      <c r="H300" s="70" t="s">
        <v>45</v>
      </c>
      <c r="J300" s="70" t="s">
        <v>27</v>
      </c>
    </row>
    <row r="301" spans="1:11" ht="28">
      <c r="A301" s="75" t="s">
        <v>1523</v>
      </c>
      <c r="B301" s="68" t="str">
        <f>IF(ISBLANK(A301),"",IF(ROW(A301:A2300)=1,"Impossible",VLOOKUP(A$2:A$974,items!$A$3:$K$1394,{2}*SIGN(ROW(A$2:A$974)),FALSE)))</f>
        <v>Many worries or often seems worried</v>
      </c>
      <c r="C301" s="68" t="str">
        <f>IF(ISBLANK(A301),"",IF(ROW(A$2:A$974)=1,"Impossible",VLOOKUP(A$2:A$974,items!$A$3:$K$1394,{3}*SIGN(ROW(A$2:A$974)),FALSE)))</f>
        <v>Ane zvakawanda zvinomunetsa kana kuti anogara achiratidza kuti ane zviri kumunetsa</v>
      </c>
      <c r="D301" s="69" t="s">
        <v>27</v>
      </c>
      <c r="G301" s="71"/>
      <c r="H301" s="70" t="s">
        <v>45</v>
      </c>
      <c r="K301" s="82" t="s">
        <v>2742</v>
      </c>
    </row>
    <row r="302" spans="1:11" ht="28">
      <c r="A302" s="75" t="s">
        <v>1524</v>
      </c>
      <c r="B302" s="68" t="str">
        <f>IF(ISBLANK(A302),"",IF(ROW(A302:A2301)=1,"Impossible",VLOOKUP(A$2:A$974,items!$A$3:$K$1394,{2}*SIGN(ROW(A$2:A$974)),FALSE)))</f>
        <v>Helpful if someone is hurt, upset or feeling ill</v>
      </c>
      <c r="C302" s="68" t="str">
        <f>IF(ISBLANK(A302),"",IF(ROW(A$2:A$974)=1,"Impossible",VLOOKUP(A$2:A$974,items!$A$3:$K$1394,{3}*SIGN(ROW(A$2:A$974)),FALSE)))</f>
        <v>Anobatsira kana mumwe munhu arwadziswa, agumburiswa kana kuti asinganzwe zvakanaka</v>
      </c>
      <c r="D302" s="69" t="s">
        <v>27</v>
      </c>
      <c r="G302" s="71"/>
      <c r="H302" s="70" t="s">
        <v>45</v>
      </c>
      <c r="J302" s="70" t="s">
        <v>27</v>
      </c>
    </row>
    <row r="303" spans="1:11" ht="14">
      <c r="A303" s="75" t="s">
        <v>1525</v>
      </c>
      <c r="B303" s="68" t="str">
        <f>IF(ISBLANK(A303),"",IF(ROW(A303:A2302)=1,"Impossible",VLOOKUP(A$2:A$974,items!$A$3:$K$1394,{2}*SIGN(ROW(A$2:A$974)),FALSE)))</f>
        <v>Constantly fidgeting or squirming</v>
      </c>
      <c r="C303" s="68" t="str">
        <f>IF(ISBLANK(A303),"",IF(ROW(A$2:A$974)=1,"Impossible",VLOOKUP(A$2:A$974,items!$A$3:$K$1394,{3}*SIGN(ROW(A$2:A$974)),FALSE)))</f>
        <v>Kusagarisika kana kusagadzikana nguva zhinji</v>
      </c>
      <c r="D303" s="69" t="s">
        <v>27</v>
      </c>
      <c r="G303" s="71"/>
      <c r="H303" s="70" t="s">
        <v>45</v>
      </c>
      <c r="J303" s="70" t="s">
        <v>27</v>
      </c>
    </row>
    <row r="304" spans="1:11" ht="14">
      <c r="A304" s="75" t="s">
        <v>1526</v>
      </c>
      <c r="B304" s="68" t="str">
        <f>IF(ISBLANK(A304),"",IF(ROW(A304:A2303)=1,"Impossible",VLOOKUP(A$2:A$974,items!$A$3:$K$1394,{2}*SIGN(ROW(A$2:A$974)),FALSE)))</f>
        <v>Has at least one good friend</v>
      </c>
      <c r="C304" s="68" t="str">
        <f>IF(ISBLANK(A304),"",IF(ROW(A$2:A$974)=1,"Impossible",VLOOKUP(A$2:A$974,items!$A$3:$K$1394,{3}*SIGN(ROW(A$2:A$974)),FALSE)))</f>
        <v>Ane shamwari yakanaka imwe chete zvayo</v>
      </c>
      <c r="D304" s="69" t="s">
        <v>27</v>
      </c>
      <c r="G304" s="71"/>
      <c r="H304" s="70" t="s">
        <v>45</v>
      </c>
      <c r="J304" s="70" t="s">
        <v>27</v>
      </c>
    </row>
    <row r="305" spans="1:11" ht="14">
      <c r="A305" s="75" t="s">
        <v>1527</v>
      </c>
      <c r="B305" s="68" t="str">
        <f>IF(ISBLANK(A305),"",IF(ROW(A305:A2304)=1,"Impossible",VLOOKUP(A$2:A$974,items!$A$3:$K$1394,{2}*SIGN(ROW(A$2:A$974)),FALSE)))</f>
        <v>Often fights with other children or bullies them</v>
      </c>
      <c r="C305" s="68" t="str">
        <f>IF(ISBLANK(A305),"",IF(ROW(A$2:A$974)=1,"Impossible",VLOOKUP(A$2:A$974,items!$A$3:$K$1394,{3}*SIGN(ROW(A$2:A$974)),FALSE)))</f>
        <v>Anowanzorwa nevamwe vana kana kuvashungurudza</v>
      </c>
      <c r="D305" s="69" t="s">
        <v>27</v>
      </c>
      <c r="G305" s="71"/>
      <c r="H305" s="70" t="s">
        <v>45</v>
      </c>
      <c r="J305" s="70" t="s">
        <v>27</v>
      </c>
    </row>
    <row r="306" spans="1:11" ht="28">
      <c r="A306" s="77" t="s">
        <v>1528</v>
      </c>
      <c r="B306" s="68" t="str">
        <f>IF(ISBLANK(A306),"",IF(ROW(A306:A2305)=1,"Impossible",VLOOKUP(A$2:A$974,items!$A$3:$K$1394,{2}*SIGN(ROW(A$2:A$974)),FALSE)))</f>
        <v>Often fights with other youth or bullies them</v>
      </c>
      <c r="C306" s="68" t="str">
        <f>IF(ISBLANK(A306),"",IF(ROW(A$2:A$974)=1,"Impossible",VLOOKUP(A$2:A$974,items!$A$3:$K$1394,{3}*SIGN(ROW(A$2:A$974)),FALSE)))</f>
        <v>Anowanzorwa nemamwe majaya nemhandara kana kumashungurudza</v>
      </c>
      <c r="D306" s="69" t="s">
        <v>27</v>
      </c>
      <c r="G306" s="71"/>
      <c r="H306" s="70" t="s">
        <v>45</v>
      </c>
      <c r="J306" s="70" t="s">
        <v>27</v>
      </c>
    </row>
    <row r="307" spans="1:11" ht="28">
      <c r="A307" s="77" t="s">
        <v>1529</v>
      </c>
      <c r="B307" s="68" t="str">
        <f>IF(ISBLANK(A307),"",IF(ROW(A307:A2306)=1,"Impossible",VLOOKUP(A$2:A$974,items!$A$3:$K$1394,{2}*SIGN(ROW(A$2:A$974)),FALSE)))</f>
        <v>Often unhappy, depressed or tearful</v>
      </c>
      <c r="C307" s="68" t="str">
        <f>IF(ISBLANK(A307),"",IF(ROW(A$2:A$974)=1,"Impossible",VLOOKUP(A$2:A$974,items!$A$3:$K$1394,{3}*SIGN(ROW(A$2:A$974)),FALSE)))</f>
        <v>Anowanzogara akasuruvara, achifungisisa kana kunzwa kuda kuchema</v>
      </c>
      <c r="D307" s="69" t="s">
        <v>27</v>
      </c>
      <c r="G307" s="71"/>
      <c r="H307" s="70" t="s">
        <v>45</v>
      </c>
      <c r="J307" s="70" t="s">
        <v>27</v>
      </c>
    </row>
    <row r="308" spans="1:11" ht="14">
      <c r="A308" s="77" t="s">
        <v>1530</v>
      </c>
      <c r="B308" s="68" t="str">
        <f>IF(ISBLANK(A308),"",IF(ROW(A308:A2307)=1,"Impossible",VLOOKUP(A$2:A$974,items!$A$3:$K$1394,{2}*SIGN(ROW(A$2:A$974)),FALSE)))</f>
        <v>Generally liked by other children</v>
      </c>
      <c r="C308" s="68" t="str">
        <f>IF(ISBLANK(A308),"",IF(ROW(A$2:A$974)=1,"Impossible",VLOOKUP(A$2:A$974,items!$A$3:$K$1394,{3}*SIGN(ROW(A$2:A$974)),FALSE)))</f>
        <v>Anowanzofarirwa nevamwe vana</v>
      </c>
      <c r="D308" s="69" t="s">
        <v>27</v>
      </c>
      <c r="G308" s="71"/>
      <c r="H308" s="70" t="s">
        <v>45</v>
      </c>
      <c r="J308" s="70" t="s">
        <v>27</v>
      </c>
    </row>
    <row r="309" spans="1:11" ht="14">
      <c r="A309" s="77" t="s">
        <v>1531</v>
      </c>
      <c r="B309" s="68" t="str">
        <f>IF(ISBLANK(A309),"",IF(ROW(A309:A2308)=1,"Impossible",VLOOKUP(A$2:A$974,items!$A$3:$K$1394,{2}*SIGN(ROW(A$2:A$974)),FALSE)))</f>
        <v>Generally liked by other youth</v>
      </c>
      <c r="C309" s="68" t="str">
        <f>IF(ISBLANK(A309),"",IF(ROW(A$2:A$974)=1,"Impossible",VLOOKUP(A$2:A$974,items!$A$3:$K$1394,{3}*SIGN(ROW(A$2:A$974)),FALSE)))</f>
        <v>Anongofarirwa nemamwe majaya nemhandara</v>
      </c>
      <c r="D309" s="69" t="s">
        <v>27</v>
      </c>
      <c r="G309" s="71"/>
      <c r="H309" s="70" t="s">
        <v>45</v>
      </c>
      <c r="J309" s="70" t="s">
        <v>27</v>
      </c>
    </row>
    <row r="310" spans="1:11" ht="28">
      <c r="A310" s="77" t="s">
        <v>1532</v>
      </c>
      <c r="B310" s="68" t="str">
        <f>IF(ISBLANK(A310),"",IF(ROW(A310:A2309)=1,"Impossible",VLOOKUP(A$2:A$974,items!$A$3:$K$1394,{2}*SIGN(ROW(A$2:A$974)),FALSE)))</f>
        <v>Easily distracted, concentration wanders</v>
      </c>
      <c r="C310" s="68" t="str">
        <f>IF(ISBLANK(A310),"",IF(ROW(A$2:A$974)=1,"Impossible",VLOOKUP(A$2:A$974,items!$A$3:$K$1394,{3}*SIGN(ROW(A$2:A$974)),FALSE)))</f>
        <v>Anokurumidza kuvarairwa, pfungwa dzake hadzigare pamwe chete</v>
      </c>
      <c r="D310" s="69" t="s">
        <v>27</v>
      </c>
      <c r="G310" s="71"/>
      <c r="H310" s="70" t="s">
        <v>45</v>
      </c>
      <c r="J310" s="70" t="s">
        <v>27</v>
      </c>
    </row>
    <row r="311" spans="1:11" ht="42">
      <c r="A311" s="77" t="s">
        <v>1533</v>
      </c>
      <c r="B311" s="68" t="str">
        <f>IF(ISBLANK(A311),"",IF(ROW(A311:A2310)=1,"Impossible",VLOOKUP(A$2:A$974,items!$A$3:$K$1394,{2}*SIGN(ROW(A$2:A$974)),FALSE)))</f>
        <v>Nervous or clingy in new situations, easily loses confidence</v>
      </c>
      <c r="C311" s="68" t="str">
        <f>IF(ISBLANK(A311),"",IF(ROW(A$2:A$974)=1,"Impossible",VLOOKUP(A$2:A$974,items!$A$3:$K$1394,{3}*SIGN(ROW(A$2:A$974)),FALSE)))</f>
        <v>Kusagadzikana kana kuteverana nevamwe pazvinhu zvaasati ambosangana nazvo, anokurumidza kusavimba nezvaari</v>
      </c>
      <c r="D311" s="69" t="s">
        <v>27</v>
      </c>
      <c r="G311" s="71"/>
      <c r="H311" s="70" t="s">
        <v>45</v>
      </c>
      <c r="K311" s="82" t="s">
        <v>2207</v>
      </c>
    </row>
    <row r="312" spans="1:11" ht="56">
      <c r="A312" s="77" t="s">
        <v>1533</v>
      </c>
      <c r="B312" s="68" t="str">
        <f>IF(ISBLANK(A312),"",IF(ROW(A312:A2311)=1,"Impossible",VLOOKUP(A$2:A$974,items!$A$3:$K$1394,{2}*SIGN(ROW(A$2:A$974)),FALSE)))</f>
        <v>Nervous or clingy in new situations, easily loses confidence</v>
      </c>
      <c r="C312" s="68" t="str">
        <f>IF(ISBLANK(A312),"",IF(ROW(A$2:A$974)=1,"Impossible",VLOOKUP(A$2:A$974,items!$A$3:$K$1394,{3}*SIGN(ROW(A$2:A$974)),FALSE)))</f>
        <v>Kusagadzikana kana kuteverana nevamwe pazvinhu zvaasati ambosangana nazvo, anokurumidza kusavimba nezvaari</v>
      </c>
      <c r="D312" s="69" t="s">
        <v>28</v>
      </c>
      <c r="F312" s="70" t="s">
        <v>2237</v>
      </c>
      <c r="G312" s="71"/>
      <c r="H312" s="70" t="s">
        <v>45</v>
      </c>
      <c r="J312" s="70" t="s">
        <v>27</v>
      </c>
    </row>
    <row r="313" spans="1:11" ht="28">
      <c r="A313" s="77" t="s">
        <v>1534</v>
      </c>
      <c r="B313" s="68" t="str">
        <f>IF(ISBLANK(A313),"",IF(ROW(A313:A2312)=1,"Impossible",VLOOKUP(A$2:A$974,items!$A$3:$K$1394,{2}*SIGN(ROW(A$2:A$974)),FALSE)))</f>
        <v>Nervous in new situations, easily loses confidence</v>
      </c>
      <c r="C313" s="68" t="str">
        <f>IF(ISBLANK(A313),"",IF(ROW(A$2:A$974)=1,"Impossible",VLOOKUP(A$2:A$974,items!$A$3:$K$1394,{3}*SIGN(ROW(A$2:A$974)),FALSE)))</f>
        <v>Kusagadzikana pazvinhu zvaasati ambosangana nazvo, anokurumidza kusavimba nezvaari</v>
      </c>
      <c r="D313" s="69" t="s">
        <v>27</v>
      </c>
      <c r="G313" s="71"/>
      <c r="H313" s="70" t="s">
        <v>45</v>
      </c>
      <c r="J313" s="70" t="s">
        <v>27</v>
      </c>
    </row>
    <row r="314" spans="1:11" ht="14">
      <c r="A314" s="77" t="s">
        <v>1535</v>
      </c>
      <c r="B314" s="68" t="str">
        <f>IF(ISBLANK(A314),"",IF(ROW(A314:A2313)=1,"Impossible",VLOOKUP(A$2:A$974,items!$A$3:$K$1394,{2}*SIGN(ROW(A$2:A$974)),FALSE)))</f>
        <v>Kind to younger children</v>
      </c>
      <c r="C314" s="68" t="str">
        <f>IF(ISBLANK(A314),"",IF(ROW(A$2:A$974)=1,"Impossible",VLOOKUP(A$2:A$974,items!$A$3:$K$1394,{3}*SIGN(ROW(A$2:A$974)),FALSE)))</f>
        <v xml:space="preserve">Ane tsitsi nevana vadiki </v>
      </c>
      <c r="D314" s="69" t="s">
        <v>27</v>
      </c>
      <c r="G314" s="71"/>
      <c r="H314" s="70" t="s">
        <v>45</v>
      </c>
      <c r="J314" s="70" t="s">
        <v>27</v>
      </c>
    </row>
    <row r="315" spans="1:11" ht="14">
      <c r="A315" s="77" t="s">
        <v>1536</v>
      </c>
      <c r="B315" s="68" t="str">
        <f>IF(ISBLANK(A315),"",IF(ROW(A315:A2314)=1,"Impossible",VLOOKUP(A$2:A$974,items!$A$3:$K$1394,{2}*SIGN(ROW(A$2:A$974)),FALSE)))</f>
        <v>Often lies or cheats</v>
      </c>
      <c r="C315" s="68" t="str">
        <f>IF(ISBLANK(A315),"",IF(ROW(A$2:A$974)=1,"Impossible",VLOOKUP(A$2:A$974,items!$A$3:$K$1394,{3}*SIGN(ROW(A$2:A$974)),FALSE)))</f>
        <v>Anowanzonyepa kana kuita chitsotsi</v>
      </c>
      <c r="D315" s="69" t="s">
        <v>27</v>
      </c>
      <c r="G315" s="71"/>
      <c r="H315" s="70" t="s">
        <v>45</v>
      </c>
      <c r="J315" s="70" t="s">
        <v>27</v>
      </c>
    </row>
    <row r="316" spans="1:11" ht="28">
      <c r="A316" s="77" t="s">
        <v>1537</v>
      </c>
      <c r="B316" s="68" t="str">
        <f>IF(ISBLANK(A316),"",IF(ROW(A316:A2315)=1,"Impossible",VLOOKUP(A$2:A$974,items!$A$3:$K$1394,{2}*SIGN(ROW(A$2:A$974)),FALSE)))</f>
        <v>Picked on or bullied by other children</v>
      </c>
      <c r="C316" s="68" t="str">
        <f>IF(ISBLANK(A316),"",IF(ROW(A$2:A$974)=1,"Impossible",VLOOKUP(A$2:A$974,items!$A$3:$K$1394,{3}*SIGN(ROW(A$2:A$974)),FALSE)))</f>
        <v>Anowanzodenhwa kana kushungurudzwa nevamwe vana</v>
      </c>
      <c r="D316" s="69" t="s">
        <v>27</v>
      </c>
      <c r="F316" s="78"/>
      <c r="G316" s="71"/>
      <c r="H316" s="70" t="s">
        <v>45</v>
      </c>
      <c r="J316" s="70" t="s">
        <v>27</v>
      </c>
    </row>
    <row r="317" spans="1:11" ht="28">
      <c r="A317" s="75" t="s">
        <v>1538</v>
      </c>
      <c r="B317" s="68" t="str">
        <f>IF(ISBLANK(A317),"",IF(ROW(A317:A2316)=1,"Impossible",VLOOKUP(A$2:A$974,items!$A$3:$K$1394,{2}*SIGN(ROW(A$2:A$974)),FALSE)))</f>
        <v>Picked on or bullied by other youth</v>
      </c>
      <c r="C317" s="68" t="str">
        <f>IF(ISBLANK(A317),"",IF(ROW(A$2:A$974)=1,"Impossible",VLOOKUP(A$2:A$974,items!$A$3:$K$1394,{3}*SIGN(ROW(A$2:A$974)),FALSE)))</f>
        <v>Kushoropodzwa kana kushungurudzwa nemamwe majaya nemhandara</v>
      </c>
      <c r="D317" s="69" t="s">
        <v>27</v>
      </c>
      <c r="G317" s="71"/>
      <c r="H317" s="70" t="s">
        <v>45</v>
      </c>
      <c r="J317" s="70" t="s">
        <v>27</v>
      </c>
    </row>
    <row r="318" spans="1:11" ht="28">
      <c r="A318" s="75" t="s">
        <v>1539</v>
      </c>
      <c r="B318" s="68" t="str">
        <f>IF(ISBLANK(A318),"",IF(ROW(A318:A2317)=1,"Impossible",VLOOKUP(A$2:A$974,items!$A$3:$K$1394,{2}*SIGN(ROW(A$2:A$974)),FALSE)))</f>
        <v>Often offers to help others (parents, teachers, other children)</v>
      </c>
      <c r="C318" s="68" t="str">
        <f>IF(ISBLANK(A318),"",IF(ROW(A$2:A$974)=1,"Impossible",VLOOKUP(A$2:A$974,items!$A$3:$K$1394,{3}*SIGN(ROW(A$2:A$974)),FALSE)))</f>
        <v>Anowanzozvipira kubatsira vamwe vanhu (vabereki, vadzidzisi, vamwe vana vadiki)</v>
      </c>
      <c r="D318" s="69" t="s">
        <v>27</v>
      </c>
      <c r="G318" s="71"/>
      <c r="H318" s="70" t="s">
        <v>45</v>
      </c>
      <c r="J318" s="70" t="s">
        <v>27</v>
      </c>
    </row>
    <row r="319" spans="1:11" ht="14">
      <c r="A319" s="75" t="s">
        <v>1540</v>
      </c>
      <c r="B319" s="68" t="str">
        <f>IF(ISBLANK(A319),"",IF(ROW(A319:A2318)=1,"Impossible",VLOOKUP(A$2:A$974,items!$A$3:$K$1394,{2}*SIGN(ROW(A$2:A$974)),FALSE)))</f>
        <v>Thinks things out before acting</v>
      </c>
      <c r="C319" s="68" t="str">
        <f>IF(ISBLANK(A319),"",IF(ROW(A$2:A$974)=1,"Impossible",VLOOKUP(A$2:A$974,items!$A$3:$K$1394,{3}*SIGN(ROW(A$2:A$974)),FALSE)))</f>
        <v xml:space="preserve">Anotanga afunga pamusoro pechinhu asati aita </v>
      </c>
      <c r="D319" s="69" t="s">
        <v>27</v>
      </c>
      <c r="G319" s="71"/>
      <c r="H319" s="70" t="s">
        <v>45</v>
      </c>
      <c r="J319" s="70" t="s">
        <v>27</v>
      </c>
    </row>
    <row r="320" spans="1:11" ht="28">
      <c r="A320" s="77" t="s">
        <v>1541</v>
      </c>
      <c r="B320" s="68" t="str">
        <f>IF(ISBLANK(A320),"",IF(ROW(A320:A2319)=1,"Impossible",VLOOKUP(A$2:A$974,items!$A$3:$K$1394,{2}*SIGN(ROW(A$2:A$974)),FALSE)))</f>
        <v>Steals from home, school or elsewhere</v>
      </c>
      <c r="C320" s="68" t="str">
        <f>IF(ISBLANK(A320),"",IF(ROW(A$2:A$974)=1,"Impossible",VLOOKUP(A$2:A$974,items!$A$3:$K$1394,{3}*SIGN(ROW(A$2:A$974)),FALSE)))</f>
        <v>Anoba pamba, kuchikoro kana chero kune imwe nzvimbo</v>
      </c>
      <c r="D320" s="69" t="s">
        <v>27</v>
      </c>
      <c r="G320" s="71"/>
      <c r="H320" s="70" t="s">
        <v>45</v>
      </c>
      <c r="J320" s="70" t="s">
        <v>27</v>
      </c>
    </row>
    <row r="321" spans="1:11" ht="14">
      <c r="A321" s="77" t="s">
        <v>1542</v>
      </c>
      <c r="B321" s="68" t="str">
        <f>IF(ISBLANK(A321),"",IF(ROW(A321:A2320)=1,"Impossible",VLOOKUP(A$2:A$974,items!$A$3:$K$1394,{2}*SIGN(ROW(A$2:A$974)),FALSE)))</f>
        <v>Gets along better with adults than with other children</v>
      </c>
      <c r="C321" s="68" t="str">
        <f>IF(ISBLANK(A321),"",IF(ROW(A$2:A$974)=1,"Impossible",VLOOKUP(A$2:A$974,items!$A$3:$K$1394,{3}*SIGN(ROW(A$2:A$974)),FALSE)))</f>
        <v>Anowirirana nevanhu vakuru kudarika nevamwe vana</v>
      </c>
      <c r="D321" s="69" t="s">
        <v>27</v>
      </c>
      <c r="G321" s="71"/>
      <c r="H321" s="70" t="s">
        <v>45</v>
      </c>
      <c r="J321" s="70" t="s">
        <v>27</v>
      </c>
    </row>
    <row r="322" spans="1:11" ht="28">
      <c r="A322" s="75" t="s">
        <v>1543</v>
      </c>
      <c r="B322" s="68" t="str">
        <f>IF(ISBLANK(A322),"",IF(ROW(A322:A2321)=1,"Impossible",VLOOKUP(A$2:A$974,items!$A$3:$K$1394,{2}*SIGN(ROW(A$2:A$974)),FALSE)))</f>
        <v>Gets along better with adults than with other youth</v>
      </c>
      <c r="C322" s="68" t="str">
        <f>IF(ISBLANK(A322),"",IF(ROW(A$2:A$974)=1,"Impossible",VLOOKUP(A$2:A$974,items!$A$3:$K$1394,{3}*SIGN(ROW(A$2:A$974)),FALSE)))</f>
        <v>Anowirirana nevanhu vakuru kudarika mamwe majaya nemhandara</v>
      </c>
      <c r="D322" s="69" t="s">
        <v>27</v>
      </c>
      <c r="G322" s="71"/>
      <c r="H322" s="70" t="s">
        <v>45</v>
      </c>
      <c r="J322" s="70" t="s">
        <v>27</v>
      </c>
    </row>
    <row r="323" spans="1:11" ht="28">
      <c r="A323" s="75" t="s">
        <v>1544</v>
      </c>
      <c r="B323" s="68" t="str">
        <f>IF(ISBLANK(A323),"",IF(ROW(A323:A2322)=1,"Impossible",VLOOKUP(A$2:A$974,items!$A$3:$K$1394,{2}*SIGN(ROW(A$2:A$974)),FALSE)))</f>
        <v>Many fears, easily scared</v>
      </c>
      <c r="C323" s="68" t="str">
        <f>IF(ISBLANK(A323),"",IF(ROW(A$2:A$974)=1,"Impossible",VLOOKUP(A$2:A$974,items!$A$3:$K$1394,{3}*SIGN(ROW(A$2:A$974)),FALSE)))</f>
        <v>Ane zvakawanda zvaanotya, anokurumidza kuvhunduka</v>
      </c>
      <c r="D323" s="69" t="s">
        <v>27</v>
      </c>
      <c r="G323" s="71"/>
      <c r="H323" s="70" t="s">
        <v>45</v>
      </c>
      <c r="K323" s="82" t="s">
        <v>2742</v>
      </c>
    </row>
    <row r="324" spans="1:11" ht="28">
      <c r="A324" s="75" t="s">
        <v>1545</v>
      </c>
      <c r="B324" s="68" t="str">
        <f>IF(ISBLANK(A324),"",IF(ROW(A324:A2323)=1,"Impossible",VLOOKUP(A$2:A$974,items!$A$3:$K$1394,{2}*SIGN(ROW(A$2:A$974)),FALSE)))</f>
        <v>Good attention span, sees work through to the end</v>
      </c>
      <c r="C324" s="68" t="str">
        <f>IF(ISBLANK(A324),"",IF(ROW(A$2:A$974)=1,"Impossible",VLOOKUP(A$2:A$974,items!$A$3:$K$1394,{3}*SIGN(ROW(A$2:A$974)),FALSE)))</f>
        <v>Anokwanisa kugara achinyatsoteerera kwenguva yakareba achiteerera, anopedza basa rose</v>
      </c>
      <c r="D324" s="69" t="s">
        <v>27</v>
      </c>
      <c r="G324" s="71"/>
      <c r="H324" s="70" t="s">
        <v>45</v>
      </c>
      <c r="J324" s="70" t="s">
        <v>27</v>
      </c>
    </row>
    <row r="325" spans="1:11" ht="56">
      <c r="A325" s="77" t="s">
        <v>1547</v>
      </c>
      <c r="B325" s="68" t="str">
        <f>IF(ISBLANK(A325),"",IF(ROW(A325:A2324)=1,"Impossible",VLOOKUP(A$2:A$974,items!$A$3:$K$1394,{2}*SIGN(ROW(A$2:A$974)),FALSE)))</f>
        <v>Now I'd like to ask you some questions about how you and your child get along. Please tell me how much you agree or disagree with each statement.</v>
      </c>
      <c r="C325" s="68" t="str">
        <f>IF(ISBLANK(A325),"",IF(ROW(A$2:A$974)=1,"Impossible",VLOOKUP(A$2:A$974,items!$A$3:$K$1394,{3}*SIGN(ROW(A$2:A$974)),FALSE)))</f>
        <v>Parizvino ndiri kuda kukubvunzai mimwe mibvunzo pamusoro pekuwirirana kwenyu nemwana wenyu. Ndapota, ndiudzeiwo kuti munowirirana kana kusawirirana zvakadii nechirevo chega.</v>
      </c>
      <c r="D325" s="69" t="s">
        <v>27</v>
      </c>
      <c r="G325" s="71"/>
      <c r="H325" s="70" t="s">
        <v>45</v>
      </c>
      <c r="J325" s="70" t="s">
        <v>27</v>
      </c>
    </row>
    <row r="326" spans="1:11" ht="42">
      <c r="A326" s="77" t="s">
        <v>1548</v>
      </c>
      <c r="B326" s="68" t="str">
        <f>IF(ISBLANK(A326),"",IF(ROW(A326:A2325)=1,"Impossible",VLOOKUP(A$2:A$974,items!$A$3:$K$1394,{2}*SIGN(ROW(A$2:A$974)),FALSE)))</f>
        <v>You can discuss your beliefs with your child without feeling restrained or embarassed.</v>
      </c>
      <c r="C326" s="68" t="str">
        <f>IF(ISBLANK(A326),"",IF(ROW(A$2:A$974)=1,"Impossible",VLOOKUP(A$2:A$974,items!$A$3:$K$1394,{3}*SIGN(ROW(A$2:A$974)),FALSE)))</f>
        <v>Munokwanisa kukurukura pamusoro pezvamunotendera mazviri nemwana wenyu musinganzwe kusungikana kana kunyara.</v>
      </c>
      <c r="D326" s="69" t="s">
        <v>27</v>
      </c>
      <c r="G326" s="71"/>
      <c r="H326" s="70" t="s">
        <v>45</v>
      </c>
      <c r="J326" s="70" t="s">
        <v>27</v>
      </c>
    </row>
    <row r="327" spans="1:11" ht="28">
      <c r="A327" s="75" t="s">
        <v>1549</v>
      </c>
      <c r="B327" s="68" t="str">
        <f>IF(ISBLANK(A327),"",IF(ROW(A327:A2326)=1,"Impossible",VLOOKUP(A$2:A$974,items!$A$3:$K$1394,{2}*SIGN(ROW(A$2:A$974)),FALSE)))</f>
        <v>Sometimes you have problems believing everything that your child tells you.</v>
      </c>
      <c r="C327" s="68" t="str">
        <f>IF(ISBLANK(A327),"",IF(ROW(A$2:A$974)=1,"Impossible",VLOOKUP(A$2:A$974,items!$A$3:$K$1394,{3}*SIGN(ROW(A$2:A$974)),FALSE)))</f>
        <v>Dzimwe nguva mune dambudziko kutenda zvese zvamunoudzwa nemwana wenyu.</v>
      </c>
      <c r="D327" s="69" t="s">
        <v>27</v>
      </c>
      <c r="G327" s="71"/>
      <c r="H327" s="70" t="s">
        <v>45</v>
      </c>
      <c r="J327" s="70" t="s">
        <v>27</v>
      </c>
    </row>
    <row r="328" spans="1:11" ht="14">
      <c r="A328" s="75" t="s">
        <v>1550</v>
      </c>
      <c r="B328" s="68" t="str">
        <f>IF(ISBLANK(A328),"",IF(ROW(A328:A2327)=1,"Impossible",VLOOKUP(A$2:A$974,items!$A$3:$K$1394,{2}*SIGN(ROW(A$2:A$974)),FALSE)))</f>
        <v>Your child listens carefully every time.</v>
      </c>
      <c r="C328" s="68" t="str">
        <f>IF(ISBLANK(A328),"",IF(ROW(A$2:A$974)=1,"Impossible",VLOOKUP(A$2:A$974,items!$A$3:$K$1394,{3}*SIGN(ROW(A$2:A$974)),FALSE)))</f>
        <v>Mwana wenyu anonyatsoteerera nguva dzose.</v>
      </c>
      <c r="D328" s="69" t="s">
        <v>27</v>
      </c>
      <c r="G328" s="71"/>
      <c r="H328" s="70" t="s">
        <v>45</v>
      </c>
      <c r="J328" s="70" t="s">
        <v>27</v>
      </c>
    </row>
    <row r="329" spans="1:11" ht="28">
      <c r="A329" s="75" t="s">
        <v>1551</v>
      </c>
      <c r="B329" s="68" t="str">
        <f>IF(ISBLANK(A329),"",IF(ROW(A329:A2328)=1,"Impossible",VLOOKUP(A$2:A$974,items!$A$3:$K$1394,{2}*SIGN(ROW(A$2:A$974)),FALSE)))</f>
        <v>Your child usually tells you things that it would have been better if they hadn't say them.</v>
      </c>
      <c r="C329" s="68" t="str">
        <f>IF(ISBLANK(A329),"",IF(ROW(A$2:A$974)=1,"Impossible",VLOOKUP(A$2:A$974,items!$A$3:$K$1394,{3}*SIGN(ROW(A$2:A$974)),FALSE)))</f>
        <v>Mwana wenyu anokuudzai zvinhu zvekuti zviri nani dai asina kuzvitaura.</v>
      </c>
      <c r="D329" s="69" t="s">
        <v>27</v>
      </c>
      <c r="G329" s="71"/>
      <c r="H329" s="70" t="s">
        <v>45</v>
      </c>
      <c r="K329" s="82" t="s">
        <v>2207</v>
      </c>
    </row>
    <row r="330" spans="1:11" ht="28">
      <c r="A330" s="75" t="s">
        <v>1551</v>
      </c>
      <c r="B330" s="68" t="str">
        <f>IF(ISBLANK(A330),"",IF(ROW(A330:A2329)=1,"Impossible",VLOOKUP(A$2:A$974,items!$A$3:$K$1394,{2}*SIGN(ROW(A$2:A$974)),FALSE)))</f>
        <v>Your child usually tells you things that it would have been better if they hadn't say them.</v>
      </c>
      <c r="C330" s="68" t="str">
        <f>IF(ISBLANK(A330),"",IF(ROW(A$2:A$974)=1,"Impossible",VLOOKUP(A$2:A$974,items!$A$3:$K$1394,{3}*SIGN(ROW(A$2:A$974)),FALSE)))</f>
        <v>Mwana wenyu anokuudzai zvinhu zvekuti zviri nani dai asina kuzvitaura.</v>
      </c>
      <c r="D330" s="69" t="s">
        <v>28</v>
      </c>
      <c r="F330" s="70" t="s">
        <v>2269</v>
      </c>
      <c r="G330" s="71"/>
      <c r="H330" s="70" t="s">
        <v>45</v>
      </c>
      <c r="K330" s="82" t="s">
        <v>2742</v>
      </c>
    </row>
    <row r="331" spans="1:11" ht="28">
      <c r="A331" s="75" t="s">
        <v>1552</v>
      </c>
      <c r="B331" s="68" t="str">
        <f>IF(ISBLANK(A331),"",IF(ROW(A331:A2330)=1,"Impossible",VLOOKUP(A$2:A$974,items!$A$3:$K$1394,{2}*SIGN(ROW(A$2:A$974)),FALSE)))</f>
        <v>Your child can tell how you are feeling without asking.</v>
      </c>
      <c r="C331" s="68" t="str">
        <f>IF(ISBLANK(A331),"",IF(ROW(A$2:A$974)=1,"Impossible",VLOOKUP(A$2:A$974,items!$A$3:$K$1394,{3}*SIGN(ROW(A$2:A$974)),FALSE)))</f>
        <v>Mwana wenyu anokwanisa kuziva kuti muri kunzwa sei asina kubvunza.</v>
      </c>
      <c r="D331" s="69" t="s">
        <v>27</v>
      </c>
      <c r="G331" s="71"/>
      <c r="H331" s="70" t="s">
        <v>45</v>
      </c>
      <c r="K331" s="82" t="s">
        <v>2207</v>
      </c>
    </row>
    <row r="332" spans="1:11" ht="28">
      <c r="A332" s="75" t="s">
        <v>1552</v>
      </c>
      <c r="B332" s="68" t="str">
        <f>IF(ISBLANK(A332),"",IF(ROW(A332:A2331)=1,"Impossible",VLOOKUP(A$2:A$974,items!$A$3:$K$1394,{2}*SIGN(ROW(A$2:A$974)),FALSE)))</f>
        <v>Your child can tell how you are feeling without asking.</v>
      </c>
      <c r="C332" s="68" t="str">
        <f>IF(ISBLANK(A332),"",IF(ROW(A$2:A$974)=1,"Impossible",VLOOKUP(A$2:A$974,items!$A$3:$K$1394,{3}*SIGN(ROW(A$2:A$974)),FALSE)))</f>
        <v>Mwana wenyu anokwanisa kuziva kuti muri kunzwa sei asina kubvunza.</v>
      </c>
      <c r="D332" s="69" t="s">
        <v>28</v>
      </c>
      <c r="F332" s="70" t="s">
        <v>2236</v>
      </c>
      <c r="G332" s="71"/>
      <c r="H332" s="70" t="s">
        <v>45</v>
      </c>
      <c r="J332" s="70" t="s">
        <v>27</v>
      </c>
    </row>
    <row r="333" spans="1:11" ht="28">
      <c r="A333" s="77" t="s">
        <v>1553</v>
      </c>
      <c r="B333" s="68" t="str">
        <f>IF(ISBLANK(A333),"",IF(ROW(A333:A2332)=1,"Impossible",VLOOKUP(A$2:A$974,items!$A$3:$K$1394,{2}*SIGN(ROW(A$2:A$974)),FALSE)))</f>
        <v>You are satisfied with how you talk together with your child.</v>
      </c>
      <c r="C333" s="68" t="str">
        <f>IF(ISBLANK(A333),"",IF(ROW(A$2:A$974)=1,"Impossible",VLOOKUP(A$2:A$974,items!$A$3:$K$1394,{3}*SIGN(ROW(A$2:A$974)),FALSE)))</f>
        <v>Munogutsikana nematauriro amunoita nemwana wenyu.</v>
      </c>
      <c r="D333" s="69" t="s">
        <v>27</v>
      </c>
      <c r="G333" s="71"/>
      <c r="H333" s="70" t="s">
        <v>45</v>
      </c>
      <c r="J333" s="70" t="s">
        <v>27</v>
      </c>
    </row>
    <row r="334" spans="1:11" ht="28">
      <c r="A334" s="77" t="s">
        <v>1554</v>
      </c>
      <c r="B334" s="68" t="str">
        <f>IF(ISBLANK(A334),"",IF(ROW(A334:A2333)=1,"Impossible",VLOOKUP(A$2:A$974,items!$A$3:$K$1394,{2}*SIGN(ROW(A$2:A$974)),FALSE)))</f>
        <v>You usually show love openly to your child.</v>
      </c>
      <c r="C334" s="68" t="str">
        <f>IF(ISBLANK(A334),"",IF(ROW(A$2:A$974)=1,"Impossible",VLOOKUP(A$2:A$974,items!$A$3:$K$1394,{3}*SIGN(ROW(A$2:A$974)),FALSE)))</f>
        <v>Munowanzoratidza rudo zviri pachena kumwana wenyu.</v>
      </c>
      <c r="D334" s="69" t="s">
        <v>27</v>
      </c>
      <c r="F334" s="84"/>
      <c r="G334" s="71"/>
      <c r="H334" s="70" t="s">
        <v>45</v>
      </c>
      <c r="J334" s="70" t="s">
        <v>27</v>
      </c>
    </row>
    <row r="335" spans="1:11" ht="28">
      <c r="A335" s="75" t="s">
        <v>1555</v>
      </c>
      <c r="B335" s="68" t="str">
        <f>IF(ISBLANK(A335),"",IF(ROW(A335:A2334)=1,"Impossible",VLOOKUP(A$2:A$974,items!$A$3:$K$1394,{2}*SIGN(ROW(A$2:A$974)),FALSE)))</f>
        <v>When you have a problem, you often don't talk to your child.</v>
      </c>
      <c r="C335" s="68" t="str">
        <f>IF(ISBLANK(A335),"",IF(ROW(A$2:A$974)=1,"Impossible",VLOOKUP(A$2:A$974,items!$A$3:$K$1394,{3}*SIGN(ROW(A$2:A$974)),FALSE)))</f>
        <v>Kana muine dambudziko, hamuwanzotaura nemwana wenyu.</v>
      </c>
      <c r="D335" s="69" t="s">
        <v>27</v>
      </c>
      <c r="G335" s="71"/>
      <c r="H335" s="70" t="s">
        <v>45</v>
      </c>
      <c r="K335" s="82" t="s">
        <v>2743</v>
      </c>
    </row>
    <row r="336" spans="1:11" ht="14">
      <c r="A336" s="75" t="s">
        <v>1556</v>
      </c>
      <c r="B336" s="68" t="str">
        <f>IF(ISBLANK(A336),"",IF(ROW(A336:A2335)=1,"Impossible",VLOOKUP(A$2:A$974,items!$A$3:$K$1394,{2}*SIGN(ROW(A$2:A$974)),FALSE)))</f>
        <v>You are careful about what you say to your child.</v>
      </c>
      <c r="C336" s="68" t="str">
        <f>IF(ISBLANK(A336),"",IF(ROW(A$2:A$974)=1,"Impossible",VLOOKUP(A$2:A$974,items!$A$3:$K$1394,{3}*SIGN(ROW(A$2:A$974)),FALSE)))</f>
        <v>Munotarisisa zvamunotaura kumwana wenyu.</v>
      </c>
      <c r="D336" s="69" t="s">
        <v>27</v>
      </c>
      <c r="F336" s="76"/>
      <c r="G336" s="71"/>
      <c r="H336" s="70" t="s">
        <v>45</v>
      </c>
      <c r="K336" s="82" t="s">
        <v>2207</v>
      </c>
    </row>
    <row r="337" spans="1:11" ht="28">
      <c r="A337" s="75" t="s">
        <v>1556</v>
      </c>
      <c r="B337" s="68" t="str">
        <f>IF(ISBLANK(A337),"",IF(ROW(A337:A2336)=1,"Impossible",VLOOKUP(A$2:A$974,items!$A$3:$K$1394,{2}*SIGN(ROW(A$2:A$974)),FALSE)))</f>
        <v>You are careful about what you say to your child.</v>
      </c>
      <c r="C337" s="68" t="str">
        <f>IF(ISBLANK(A337),"",IF(ROW(A$2:A$974)=1,"Impossible",VLOOKUP(A$2:A$974,items!$A$3:$K$1394,{3}*SIGN(ROW(A$2:A$974)),FALSE)))</f>
        <v>Munotarisisa zvamunotaura kumwana wenyu.</v>
      </c>
      <c r="D337" s="69" t="s">
        <v>28</v>
      </c>
      <c r="F337" s="70" t="s">
        <v>2235</v>
      </c>
      <c r="G337" s="71"/>
      <c r="H337" s="70" t="s">
        <v>45</v>
      </c>
      <c r="K337" s="82" t="s">
        <v>2740</v>
      </c>
    </row>
    <row r="338" spans="1:11" ht="28">
      <c r="A338" s="75" t="s">
        <v>1557</v>
      </c>
      <c r="B338" s="68" t="str">
        <f>IF(ISBLANK(A338),"",IF(ROW(A338:A2337)=1,"Impossible",VLOOKUP(A$2:A$974,items!$A$3:$K$1394,{2}*SIGN(ROW(A$2:A$974)),FALSE)))</f>
        <v>When you talk to your child you normally say things that it would have been better if they were not said.</v>
      </c>
      <c r="C338" s="68" t="str">
        <f>IF(ISBLANK(A338),"",IF(ROW(A$2:A$974)=1,"Impossible",VLOOKUP(A$2:A$974,items!$A$3:$K$1394,{3}*SIGN(ROW(A$2:A$974)),FALSE)))</f>
        <v>Pamunotaura nemwana wenyu, munowanzotaura zvinhu zvekuti zviri nani dai zvisina kutaurwa.</v>
      </c>
      <c r="D338" s="69" t="s">
        <v>27</v>
      </c>
      <c r="G338" s="71"/>
      <c r="H338" s="70" t="s">
        <v>45</v>
      </c>
      <c r="K338" s="84" t="s">
        <v>2742</v>
      </c>
    </row>
    <row r="339" spans="1:11" ht="28">
      <c r="A339" s="75" t="s">
        <v>1558</v>
      </c>
      <c r="B339" s="68" t="str">
        <f>IF(ISBLANK(A339),"",IF(ROW(A339:A2338)=1,"Impossible",VLOOKUP(A$2:A$974,items!$A$3:$K$1394,{2}*SIGN(ROW(A$2:A$974)),FALSE)))</f>
        <v>When you ask a question, you get an answer you trust from your child.</v>
      </c>
      <c r="C339" s="68" t="str">
        <f>IF(ISBLANK(A339),"",IF(ROW(A$2:A$974)=1,"Impossible",VLOOKUP(A$2:A$974,items!$A$3:$K$1394,{3}*SIGN(ROW(A$2:A$974)),FALSE)))</f>
        <v>Mukabvunza mubvunzo, munowanzowana mhinduro yamunovimba nayo kubva kumwana wenyu.</v>
      </c>
      <c r="D339" s="69" t="s">
        <v>27</v>
      </c>
      <c r="G339" s="71"/>
      <c r="H339" s="70" t="s">
        <v>45</v>
      </c>
      <c r="K339" s="82" t="s">
        <v>2207</v>
      </c>
    </row>
    <row r="340" spans="1:11" ht="42">
      <c r="A340" s="77" t="s">
        <v>1558</v>
      </c>
      <c r="B340" s="68" t="str">
        <f>IF(ISBLANK(A340),"",IF(ROW(A340:A2339)=1,"Impossible",VLOOKUP(A$2:A$974,items!$A$3:$K$1394,{2}*SIGN(ROW(A$2:A$974)),FALSE)))</f>
        <v>When you ask a question, you get an answer you trust from your child.</v>
      </c>
      <c r="C340" s="68" t="str">
        <f>IF(ISBLANK(A340),"",IF(ROW(A$2:A$974)=1,"Impossible",VLOOKUP(A$2:A$974,items!$A$3:$K$1394,{3}*SIGN(ROW(A$2:A$974)),FALSE)))</f>
        <v>Mukabvunza mubvunzo, munowanzowana mhinduro yamunovimba nayo kubva kumwana wenyu.</v>
      </c>
      <c r="D340" s="69" t="s">
        <v>28</v>
      </c>
      <c r="F340" s="70" t="s">
        <v>2234</v>
      </c>
      <c r="G340" s="71"/>
      <c r="H340" s="70" t="s">
        <v>45</v>
      </c>
      <c r="J340" s="70" t="s">
        <v>27</v>
      </c>
    </row>
    <row r="341" spans="1:11" ht="14">
      <c r="A341" s="77" t="s">
        <v>1559</v>
      </c>
      <c r="B341" s="68" t="str">
        <f>IF(ISBLANK(A341),"",IF(ROW(A341:A2340)=1,"Impossible",VLOOKUP(A$2:A$974,items!$A$3:$K$1394,{2}*SIGN(ROW(A$2:A$974)),FALSE)))</f>
        <v>Your child tries to understand your opinion.</v>
      </c>
      <c r="C341" s="68" t="str">
        <f>IF(ISBLANK(A341),"",IF(ROW(A$2:A$974)=1,"Impossible",VLOOKUP(A$2:A$974,items!$A$3:$K$1394,{3}*SIGN(ROW(A$2:A$974)),FALSE)))</f>
        <v>Mwana wenyu anoedza kunzwisisa mafungiro enyu.</v>
      </c>
      <c r="D341" s="69" t="s">
        <v>27</v>
      </c>
      <c r="F341" s="78"/>
      <c r="G341" s="71"/>
      <c r="H341" s="70" t="s">
        <v>45</v>
      </c>
      <c r="J341" s="70" t="s">
        <v>27</v>
      </c>
    </row>
    <row r="342" spans="1:11" ht="28">
      <c r="A342" s="75" t="s">
        <v>1560</v>
      </c>
      <c r="B342" s="68" t="str">
        <f>IF(ISBLANK(A342),"",IF(ROW(A342:A2341)=1,"Impossible",VLOOKUP(A$2:A$974,items!$A$3:$K$1394,{2}*SIGN(ROW(A$2:A$974)),FALSE)))</f>
        <v>There are some things you avoid discussing with your child.</v>
      </c>
      <c r="C342" s="68" t="str">
        <f>IF(ISBLANK(A342),"",IF(ROW(A$2:A$974)=1,"Impossible",VLOOKUP(A$2:A$974,items!$A$3:$K$1394,{3}*SIGN(ROW(A$2:A$974)),FALSE)))</f>
        <v>Pane zvimwe zvinhu zvamunonzvenga kukurukura nemwana wenyu.</v>
      </c>
      <c r="D342" s="69" t="s">
        <v>27</v>
      </c>
      <c r="G342" s="71"/>
      <c r="H342" s="70" t="s">
        <v>45</v>
      </c>
      <c r="J342" s="70" t="s">
        <v>27</v>
      </c>
    </row>
    <row r="343" spans="1:11" ht="28">
      <c r="A343" s="75" t="s">
        <v>1561</v>
      </c>
      <c r="B343" s="68" t="str">
        <f>IF(ISBLANK(A343),"",IF(ROW(A343:A2342)=1,"Impossible",VLOOKUP(A$2:A$974,items!$A$3:$K$1394,{2}*SIGN(ROW(A$2:A$974)),FALSE)))</f>
        <v>You find it easy to discuss problems with your child.</v>
      </c>
      <c r="C343" s="68" t="str">
        <f>IF(ISBLANK(A343),"",IF(ROW(A$2:A$974)=1,"Impossible",VLOOKUP(A$2:A$974,items!$A$3:$K$1394,{3}*SIGN(ROW(A$2:A$974)),FALSE)))</f>
        <v>Munoona zviri nyore kukurukura matambudziko nemwana wenyu.</v>
      </c>
      <c r="D343" s="69" t="s">
        <v>27</v>
      </c>
      <c r="G343" s="71"/>
      <c r="H343" s="70" t="s">
        <v>45</v>
      </c>
      <c r="J343" s="70" t="s">
        <v>27</v>
      </c>
    </row>
    <row r="344" spans="1:11" ht="28">
      <c r="A344" s="75" t="s">
        <v>1562</v>
      </c>
      <c r="B344" s="68" t="str">
        <f>IF(ISBLANK(A344),"",IF(ROW(A344:A2343)=1,"Impossible",VLOOKUP(A$2:A$974,items!$A$3:$K$1394,{2}*SIGN(ROW(A$2:A$974)),FALSE)))</f>
        <v>It is easy for you to discuss all your true feelings with your child.</v>
      </c>
      <c r="C344" s="68" t="str">
        <f>IF(ISBLANK(A344),"",IF(ROW(A$2:A$974)=1,"Impossible",VLOOKUP(A$2:A$974,items!$A$3:$K$1394,{3}*SIGN(ROW(A$2:A$974)),FALSE)))</f>
        <v>Zviri nyore kwamuri kukurukura zvamunonyatsonzwa nemwana wenyu.</v>
      </c>
      <c r="D344" s="69" t="s">
        <v>27</v>
      </c>
      <c r="F344" s="76"/>
      <c r="G344" s="71"/>
      <c r="H344" s="70" t="s">
        <v>45</v>
      </c>
      <c r="K344" s="82" t="s">
        <v>2207</v>
      </c>
    </row>
    <row r="345" spans="1:11" ht="14">
      <c r="A345" s="75" t="s">
        <v>1563</v>
      </c>
      <c r="B345" s="68" t="str">
        <f>IF(ISBLANK(A345),"",IF(ROW(A345:A2344)=1,"Impossible",VLOOKUP(A$2:A$974,items!$A$3:$K$1394,{2}*SIGN(ROW(A$2:A$974)),FALSE)))</f>
        <v>Your child bothers you.</v>
      </c>
      <c r="C345" s="68" t="str">
        <f>IF(ISBLANK(A345),"",IF(ROW(A$2:A$974)=1,"Impossible",VLOOKUP(A$2:A$974,items!$A$3:$K$1394,{3}*SIGN(ROW(A$2:A$974)),FALSE)))</f>
        <v>Mwana wenyu anokushungurudzai.</v>
      </c>
      <c r="D345" s="69" t="s">
        <v>27</v>
      </c>
      <c r="G345" s="71"/>
      <c r="H345" s="70" t="s">
        <v>45</v>
      </c>
      <c r="K345" s="84" t="s">
        <v>2740</v>
      </c>
    </row>
    <row r="346" spans="1:11" ht="28">
      <c r="A346" s="75" t="s">
        <v>1564</v>
      </c>
      <c r="B346" s="68" t="str">
        <f>IF(ISBLANK(A346),"",IF(ROW(A346:A2345)=1,"Impossible",VLOOKUP(A$2:A$974,items!$A$3:$K$1394,{2}*SIGN(ROW(A$2:A$974)),FALSE)))</f>
        <v>Your child verbally abuses you when they are angry with you.</v>
      </c>
      <c r="C346" s="68" t="str">
        <f>IF(ISBLANK(A346),"",IF(ROW(A$2:A$974)=1,"Impossible",VLOOKUP(A$2:A$974,items!$A$3:$K$1394,{3}*SIGN(ROW(A$2:A$974)),FALSE)))</f>
        <v>Mwana wenyu anokutukirirai kana akugumbukirai.</v>
      </c>
      <c r="D346" s="69" t="s">
        <v>27</v>
      </c>
      <c r="G346" s="71"/>
      <c r="H346" s="70" t="s">
        <v>45</v>
      </c>
      <c r="J346" s="70" t="s">
        <v>27</v>
      </c>
    </row>
    <row r="347" spans="1:11" ht="28">
      <c r="A347" s="75" t="s">
        <v>1565</v>
      </c>
      <c r="B347" s="68" t="str">
        <f>IF(ISBLANK(A347),"",IF(ROW(A347:A2346)=1,"Impossible",VLOOKUP(A$2:A$974,items!$A$3:$K$1394,{2}*SIGN(ROW(A$2:A$974)),FALSE)))</f>
        <v>You don't think you can tell your child how you really feel about some things.</v>
      </c>
      <c r="C347" s="68" t="str">
        <f>IF(ISBLANK(A347),"",IF(ROW(A$2:A$974)=1,"Impossible",VLOOKUP(A$2:A$974,items!$A$3:$K$1394,{3}*SIGN(ROW(A$2:A$974)),FALSE)))</f>
        <v>Hamufungi kuti munokwanisa kuudza mwana wenyu zvamunonzwa pamusoro pezvimwe zvinhu.</v>
      </c>
      <c r="D347" s="69" t="s">
        <v>27</v>
      </c>
      <c r="G347" s="71"/>
      <c r="H347" s="70" t="s">
        <v>45</v>
      </c>
      <c r="K347" s="82" t="s">
        <v>2207</v>
      </c>
    </row>
    <row r="348" spans="1:11" ht="42">
      <c r="A348" s="75" t="s">
        <v>1565</v>
      </c>
      <c r="B348" s="68" t="str">
        <f>IF(ISBLANK(A348),"",IF(ROW(A348:A2347)=1,"Impossible",VLOOKUP(A$2:A$974,items!$A$3:$K$1394,{2}*SIGN(ROW(A$2:A$974)),FALSE)))</f>
        <v>You don't think you can tell your child how you really feel about some things.</v>
      </c>
      <c r="C348" s="68" t="str">
        <f>IF(ISBLANK(A348),"",IF(ROW(A$2:A$974)=1,"Impossible",VLOOKUP(A$2:A$974,items!$A$3:$K$1394,{3}*SIGN(ROW(A$2:A$974)),FALSE)))</f>
        <v>Hamufungi kuti munokwanisa kuudza mwana wenyu zvamunonzwa pamusoro pezvimwe zvinhu.</v>
      </c>
      <c r="D348" s="69" t="s">
        <v>28</v>
      </c>
      <c r="F348" s="70" t="s">
        <v>2519</v>
      </c>
      <c r="G348" s="71"/>
      <c r="H348" s="70" t="s">
        <v>45</v>
      </c>
      <c r="J348" s="70" t="s">
        <v>27</v>
      </c>
    </row>
    <row r="349" spans="1:11" ht="28">
      <c r="A349" s="75" t="s">
        <v>1566</v>
      </c>
      <c r="B349" s="68" t="str">
        <f>IF(ISBLANK(A349),"",IF(ROW(A349:A2348)=1,"Impossible",VLOOKUP(A$2:A$974,items!$A$3:$K$1394,{2}*SIGN(ROW(A$2:A$974)),FALSE)))</f>
        <v>You can talk about almost anything with your child.</v>
      </c>
      <c r="C349" s="68" t="str">
        <f>IF(ISBLANK(A349),"",IF(ROW(A$2:A$974)=1,"Impossible",VLOOKUP(A$2:A$974,items!$A$3:$K$1394,{3}*SIGN(ROW(A$2:A$974)),FALSE)))</f>
        <v>Munokwanisa kukurukura chero chinhu nemwana wenyu.</v>
      </c>
      <c r="D349" s="69" t="s">
        <v>27</v>
      </c>
      <c r="G349" s="71"/>
      <c r="H349" s="70" t="s">
        <v>45</v>
      </c>
      <c r="K349" s="82" t="s">
        <v>2207</v>
      </c>
    </row>
    <row r="350" spans="1:11" ht="28">
      <c r="A350" s="75" t="s">
        <v>1566</v>
      </c>
      <c r="B350" s="68" t="str">
        <f>IF(ISBLANK(A350),"",IF(ROW(A350:A2349)=1,"Impossible",VLOOKUP(A$2:A$974,items!$A$3:$K$1394,{2}*SIGN(ROW(A$2:A$974)),FALSE)))</f>
        <v>You can talk about almost anything with your child.</v>
      </c>
      <c r="C350" s="68" t="str">
        <f>IF(ISBLANK(A350),"",IF(ROW(A$2:A$974)=1,"Impossible",VLOOKUP(A$2:A$974,items!$A$3:$K$1394,{3}*SIGN(ROW(A$2:A$974)),FALSE)))</f>
        <v>Munokwanisa kukurukura chero chinhu nemwana wenyu.</v>
      </c>
      <c r="D350" s="69" t="s">
        <v>28</v>
      </c>
      <c r="F350" s="70" t="s">
        <v>2270</v>
      </c>
      <c r="G350" s="71"/>
      <c r="H350" s="70" t="s">
        <v>45</v>
      </c>
      <c r="J350" s="70" t="s">
        <v>27</v>
      </c>
    </row>
    <row r="351" spans="1:11" ht="14">
      <c r="A351" s="75" t="s">
        <v>1567</v>
      </c>
      <c r="B351" s="68" t="str">
        <f>IF(ISBLANK(A351),"",IF(ROW(A351:A2350)=1,"Impossible",VLOOKUP(A$2:A$974,items!$A$3:$K$1394,{2}*SIGN(ROW(A$2:A$974)),FALSE)))</f>
        <v>Your child sometimes doesn't listen to you at all.</v>
      </c>
      <c r="C351" s="68" t="str">
        <f>IF(ISBLANK(A351),"",IF(ROW(A$2:A$974)=1,"Impossible",VLOOKUP(A$2:A$974,items!$A$3:$K$1394,{3}*SIGN(ROW(A$2:A$974)),FALSE)))</f>
        <v>Dzimwe nguva mwana wenyu haatombokuteererai.</v>
      </c>
      <c r="D351" s="69" t="s">
        <v>27</v>
      </c>
      <c r="G351" s="71"/>
      <c r="H351" s="70" t="s">
        <v>45</v>
      </c>
      <c r="K351" s="82" t="s">
        <v>2207</v>
      </c>
    </row>
    <row r="352" spans="1:11" ht="28">
      <c r="A352" s="75" t="s">
        <v>1567</v>
      </c>
      <c r="B352" s="68" t="str">
        <f>IF(ISBLANK(A352),"",IF(ROW(A352:A2351)=1,"Impossible",VLOOKUP(A$2:A$974,items!$A$3:$K$1394,{2}*SIGN(ROW(A$2:A$974)),FALSE)))</f>
        <v>Your child sometimes doesn't listen to you at all.</v>
      </c>
      <c r="C352" s="68" t="str">
        <f>IF(ISBLANK(A352),"",IF(ROW(A$2:A$974)=1,"Impossible",VLOOKUP(A$2:A$974,items!$A$3:$K$1394,{3}*SIGN(ROW(A$2:A$974)),FALSE)))</f>
        <v>Dzimwe nguva mwana wenyu haatombokuteererai.</v>
      </c>
      <c r="D352" s="69" t="s">
        <v>28</v>
      </c>
      <c r="F352" s="56" t="s">
        <v>2271</v>
      </c>
      <c r="G352" s="71"/>
      <c r="H352" s="70" t="s">
        <v>45</v>
      </c>
      <c r="J352" s="70" t="s">
        <v>27</v>
      </c>
    </row>
    <row r="353" spans="1:11" ht="28">
      <c r="A353" s="75" t="s">
        <v>1568</v>
      </c>
      <c r="B353" s="68" t="str">
        <f>IF(ISBLANK(A353),"",IF(ROW(A353:A2352)=1,"Impossible",VLOOKUP(A$2:A$974,items!$A$3:$K$1394,{2}*SIGN(ROW(A$2:A$974)),FALSE)))</f>
        <v>You can tell your child how you feel about everything.</v>
      </c>
      <c r="C353" s="68" t="str">
        <f>IF(ISBLANK(A353),"",IF(ROW(A$2:A$974)=1,"Impossible",VLOOKUP(A$2:A$974,items!$A$3:$K$1394,{3}*SIGN(ROW(A$2:A$974)),FALSE)))</f>
        <v>Munokwanisa kuudza mwana wenyu chese zvacho chamunenge muchinzwa.</v>
      </c>
      <c r="D353" s="69" t="s">
        <v>27</v>
      </c>
      <c r="G353" s="71"/>
      <c r="H353" s="70" t="s">
        <v>45</v>
      </c>
      <c r="J353" s="70" t="s">
        <v>27</v>
      </c>
    </row>
    <row r="354" spans="1:11" ht="14">
      <c r="A354" s="75" t="s">
        <v>1569</v>
      </c>
      <c r="B354" s="68" t="str">
        <f>IF(ISBLANK(A354),"",IF(ROW(A354:A2353)=1,"Impossible",VLOOKUP(A$2:A$974,items!$A$3:$K$1394,{2}*SIGN(ROW(A$2:A$974)),FALSE)))</f>
        <v>Your child knows how to talk to you.</v>
      </c>
      <c r="C354" s="68" t="str">
        <f>IF(ISBLANK(A354),"",IF(ROW(A$2:A$974)=1,"Impossible",VLOOKUP(A$2:A$974,items!$A$3:$K$1394,{3}*SIGN(ROW(A$2:A$974)),FALSE)))</f>
        <v>Mwana wenyu anoziva matauriro aanoita nemi.</v>
      </c>
      <c r="D354" s="69" t="s">
        <v>27</v>
      </c>
      <c r="F354" s="84"/>
      <c r="G354" s="71"/>
      <c r="H354" s="70" t="s">
        <v>45</v>
      </c>
      <c r="J354" s="70" t="s">
        <v>27</v>
      </c>
    </row>
    <row r="355" spans="1:11" ht="56">
      <c r="A355" s="75" t="s">
        <v>1572</v>
      </c>
      <c r="B355" s="68" t="str">
        <f>IF(ISBLANK(A355),"",IF(ROW(A355:A2354)=1,"Impossible",VLOOKUP(A$2:A$974,items!$A$3:$K$1394,{2}*SIGN(ROW(A$2:A$974)),FALSE)))</f>
        <v>Next I'll ask you some questions about how your family gets along. Please tell me how often each has happened over the past 2 months.</v>
      </c>
      <c r="C355" s="68" t="str">
        <f>IF(ISBLANK(A355),"",IF(ROW(A$2:A$974)=1,"Impossible",VLOOKUP(A$2:A$974,items!$A$3:$K$1394,{3}*SIGN(ROW(A$2:A$974)),FALSE)))</f>
        <v>Tichienderera mberi ndichakubvunzai mibvunzo iri maererano nekuti mhuri yenyu inowirirana zvakadii. Ndapota ndiudzeiwo kuti zvinotevera zvakaitika kakawanda zvakadii mumwedzi miviri yadarika.</v>
      </c>
      <c r="D355" s="69" t="s">
        <v>27</v>
      </c>
      <c r="G355" s="71"/>
      <c r="H355" s="70" t="s">
        <v>45</v>
      </c>
      <c r="J355" s="70" t="s">
        <v>27</v>
      </c>
    </row>
    <row r="356" spans="1:11" ht="28">
      <c r="A356" s="75" t="s">
        <v>1573</v>
      </c>
      <c r="B356" s="68" t="str">
        <f>IF(ISBLANK(A356),"",IF(ROW(A356:A2355)=1,"Impossible",VLOOKUP(A$2:A$974,items!$A$3:$K$1394,{2}*SIGN(ROW(A$2:A$974)),FALSE)))</f>
        <v>How often is there misunderstanding in your home?</v>
      </c>
      <c r="C356" s="68" t="str">
        <f>IF(ISBLANK(A356),"",IF(ROW(A$2:A$974)=1,"Impossible",VLOOKUP(A$2:A$974,items!$A$3:$K$1394,{3}*SIGN(ROW(A$2:A$974)),FALSE)))</f>
        <v>Mumba menyu munova nekusanzwisisana kakawanda zvakadii?</v>
      </c>
      <c r="D356" s="69" t="s">
        <v>27</v>
      </c>
      <c r="F356" s="56"/>
      <c r="G356" s="71"/>
      <c r="H356" s="70" t="s">
        <v>45</v>
      </c>
      <c r="J356" s="70" t="s">
        <v>27</v>
      </c>
    </row>
    <row r="357" spans="1:11" ht="42">
      <c r="A357" s="75" t="s">
        <v>1574</v>
      </c>
      <c r="B357" s="68" t="str">
        <f>IF(ISBLANK(A357),"",IF(ROW(A357:A2356)=1,"Impossible",VLOOKUP(A$2:A$974,items!$A$3:$K$1394,{2}*SIGN(ROW(A$2:A$974)),FALSE)))</f>
        <v>When your family faces problems, how often do you sit together and discuss about these problems?</v>
      </c>
      <c r="C357" s="68" t="str">
        <f>IF(ISBLANK(A357),"",IF(ROW(A$2:A$974)=1,"Impossible",VLOOKUP(A$2:A$974,items!$A$3:$K$1394,{3}*SIGN(ROW(A$2:A$974)),FALSE)))</f>
        <v>Kana mhuri yenyu ikasangana nematambudziko, munowanzogara pasi kakawanda zvakadii kukurukura pamusoro pematambudziko aya?</v>
      </c>
      <c r="D357" s="69" t="s">
        <v>27</v>
      </c>
      <c r="G357" s="71"/>
      <c r="H357" s="70" t="s">
        <v>45</v>
      </c>
      <c r="K357" s="84" t="s">
        <v>2231</v>
      </c>
    </row>
    <row r="358" spans="1:11" ht="42">
      <c r="A358" s="75" t="s">
        <v>1574</v>
      </c>
      <c r="B358" s="68" t="str">
        <f>IF(ISBLANK(A358),"",IF(ROW(A358:A2357)=1,"Impossible",VLOOKUP(A$2:A$974,items!$A$3:$K$1394,{2}*SIGN(ROW(A$2:A$974)),FALSE)))</f>
        <v>When your family faces problems, how often do you sit together and discuss about these problems?</v>
      </c>
      <c r="C358" s="68" t="str">
        <f>IF(ISBLANK(A358),"",IF(ROW(A$2:A$974)=1,"Impossible",VLOOKUP(A$2:A$974,items!$A$3:$K$1394,{3}*SIGN(ROW(A$2:A$974)),FALSE)))</f>
        <v>Kana mhuri yenyu ikasangana nematambudziko, munowanzogara pasi kakawanda zvakadii kukurukura pamusoro pematambudziko aya?</v>
      </c>
      <c r="D358" s="69" t="s">
        <v>28</v>
      </c>
      <c r="E358" s="70" t="s">
        <v>2520</v>
      </c>
      <c r="G358" s="71"/>
      <c r="H358" s="70" t="s">
        <v>45</v>
      </c>
      <c r="J358" s="70" t="s">
        <v>27</v>
      </c>
    </row>
    <row r="359" spans="1:11" ht="28">
      <c r="A359" s="75" t="s">
        <v>1575</v>
      </c>
      <c r="B359" s="68" t="str">
        <f>IF(ISBLANK(A359),"",IF(ROW(A359:A2358)=1,"Impossible",VLOOKUP(A$2:A$974,items!$A$3:$K$1394,{2}*SIGN(ROW(A$2:A$974)),FALSE)))</f>
        <v>How often do people in your family listen to each other at home?</v>
      </c>
      <c r="C359" s="68" t="str">
        <f>IF(ISBLANK(A359),"",IF(ROW(A$2:A$974)=1,"Impossible",VLOOKUP(A$2:A$974,items!$A$3:$K$1394,{3}*SIGN(ROW(A$2:A$974)),FALSE)))</f>
        <v>Vanhu vemumhuri menyu vanowanzoteererana kakawanda zvakadii kana vari kumba?</v>
      </c>
      <c r="D359" s="69" t="s">
        <v>27</v>
      </c>
      <c r="G359" s="71"/>
      <c r="H359" s="70" t="s">
        <v>45</v>
      </c>
      <c r="J359" s="70" t="s">
        <v>27</v>
      </c>
      <c r="K359" s="56"/>
    </row>
    <row r="360" spans="1:11" ht="28">
      <c r="A360" s="75" t="s">
        <v>1576</v>
      </c>
      <c r="B360" s="68" t="str">
        <f>IF(ISBLANK(A360),"",IF(ROW(A360:A2359)=1,"Impossible",VLOOKUP(A$2:A$974,items!$A$3:$K$1394,{2}*SIGN(ROW(A$2:A$974)),FALSE)))</f>
        <v>How often do people in your family say lies to each other?</v>
      </c>
      <c r="C360" s="68" t="str">
        <f>IF(ISBLANK(A360),"",IF(ROW(A$2:A$974)=1,"Impossible",VLOOKUP(A$2:A$974,items!$A$3:$K$1394,{3}*SIGN(ROW(A$2:A$974)),FALSE)))</f>
        <v>Vanhu vemumhuri menyu vanowanzotaurirana zvinhu zvisiri zvechokwadi kakawanda zvakadii?</v>
      </c>
      <c r="D360" s="69" t="s">
        <v>27</v>
      </c>
      <c r="G360" s="71"/>
      <c r="H360" s="70" t="s">
        <v>45</v>
      </c>
      <c r="J360" s="70" t="s">
        <v>27</v>
      </c>
      <c r="K360" s="56"/>
    </row>
    <row r="361" spans="1:11" ht="28">
      <c r="A361" s="77" t="s">
        <v>1577</v>
      </c>
      <c r="B361" s="68" t="str">
        <f>IF(ISBLANK(A361),"",IF(ROW(A361:A2360)=1,"Impossible",VLOOKUP(A$2:A$974,items!$A$3:$K$1394,{2}*SIGN(ROW(A$2:A$974)),FALSE)))</f>
        <v>How often do you feel that there is joy (or love or peace) in your family?</v>
      </c>
      <c r="C361" s="68" t="str">
        <f>IF(ISBLANK(A361),"",IF(ROW(A$2:A$974)=1,"Impossible",VLOOKUP(A$2:A$974,items!$A$3:$K$1394,{3}*SIGN(ROW(A$2:A$974)),FALSE)))</f>
        <v>Munowanzonzwa sekuti mumhuri menyu mune rufaro (kana rudo kana runyararo) kakawanda zvakadii?</v>
      </c>
      <c r="D361" s="69" t="s">
        <v>27</v>
      </c>
      <c r="G361" s="71"/>
      <c r="H361" s="70" t="s">
        <v>45</v>
      </c>
      <c r="J361" s="70" t="s">
        <v>27</v>
      </c>
      <c r="K361" s="56"/>
    </row>
    <row r="362" spans="1:11" ht="56">
      <c r="A362" s="77" t="s">
        <v>1578</v>
      </c>
      <c r="B362" s="68" t="str">
        <f>IF(ISBLANK(A362),"",IF(ROW(A362:A2361)=1,"Impossible",VLOOKUP(A$2:A$974,items!$A$3:$K$1394,{2}*SIGN(ROW(A$2:A$974)),FALSE)))</f>
        <v>How often do you feel you can speak freely at home, without worrying about what you say?</v>
      </c>
      <c r="C362" s="68" t="str">
        <f>IF(ISBLANK(A362),"",IF(ROW(A$2:A$974)=1,"Impossible",VLOOKUP(A$2:A$974,items!$A$3:$K$1394,{3}*SIGN(ROW(A$2:A$974)),FALSE)))</f>
        <v>Munowanzonzwa sekuti munokwanisa kukurukura makasununguka kumba kwenyu, musinganzwe kunetseka nekuti muchataura kuti chii kakawanda zvakadii?</v>
      </c>
      <c r="D362" s="69" t="s">
        <v>27</v>
      </c>
      <c r="E362" s="78"/>
      <c r="G362" s="71"/>
      <c r="H362" s="70" t="s">
        <v>45</v>
      </c>
      <c r="J362" s="70" t="s">
        <v>27</v>
      </c>
      <c r="K362" s="56"/>
    </row>
    <row r="363" spans="1:11" ht="28">
      <c r="A363" s="75" t="s">
        <v>1579</v>
      </c>
      <c r="B363" s="68" t="str">
        <f>IF(ISBLANK(A363),"",IF(ROW(A363:A2362)=1,"Impossible",VLOOKUP(A$2:A$974,items!$A$3:$K$1394,{2}*SIGN(ROW(A$2:A$974)),FALSE)))</f>
        <v>How often do you feel that your family is together and unified?</v>
      </c>
      <c r="C363" s="68" t="str">
        <f>IF(ISBLANK(A363),"",IF(ROW(A$2:A$974)=1,"Impossible",VLOOKUP(A$2:A$974,items!$A$3:$K$1394,{3}*SIGN(ROW(A$2:A$974)),FALSE)))</f>
        <v>Munowanzonzwa sekuti mhuri yenyu iri pamwe chete uye yakabatana kakawanda zvakadii?</v>
      </c>
      <c r="D363" s="69" t="s">
        <v>27</v>
      </c>
      <c r="G363" s="71"/>
      <c r="H363" s="70" t="s">
        <v>45</v>
      </c>
      <c r="J363" s="70" t="s">
        <v>27</v>
      </c>
      <c r="K363" s="56"/>
    </row>
    <row r="364" spans="1:11" ht="28">
      <c r="A364" s="75" t="s">
        <v>1580</v>
      </c>
      <c r="B364" s="68" t="str">
        <f>IF(ISBLANK(A364),"",IF(ROW(A364:A2363)=1,"Impossible",VLOOKUP(A$2:A$974,items!$A$3:$K$1394,{2}*SIGN(ROW(A$2:A$974)),FALSE)))</f>
        <v>How often do people in your family quarrel?</v>
      </c>
      <c r="C364" s="68" t="str">
        <f>IF(ISBLANK(A364),"",IF(ROW(A$2:A$974)=1,"Impossible",VLOOKUP(A$2:A$974,items!$A$3:$K$1394,{3}*SIGN(ROW(A$2:A$974)),FALSE)))</f>
        <v>Vanhu vemumhuri menyu vanowanzokakavadzana kakawanda zvakadii?</v>
      </c>
      <c r="D364" s="69" t="s">
        <v>27</v>
      </c>
      <c r="G364" s="71"/>
      <c r="H364" s="70" t="s">
        <v>45</v>
      </c>
      <c r="J364" s="70" t="s">
        <v>27</v>
      </c>
      <c r="K364" s="56"/>
    </row>
    <row r="365" spans="1:11" ht="28">
      <c r="A365" s="75" t="s">
        <v>1581</v>
      </c>
      <c r="B365" s="68" t="str">
        <f>IF(ISBLANK(A365),"",IF(ROW(A365:A2364)=1,"Impossible",VLOOKUP(A$2:A$974,items!$A$3:$K$1394,{2}*SIGN(ROW(A$2:A$974)),FALSE)))</f>
        <v>How often have you and your partner/spouse been full of conflicts?</v>
      </c>
      <c r="C365" s="68" t="str">
        <f>IF(ISBLANK(A365),"",IF(ROW(A$2:A$974)=1,"Impossible",VLOOKUP(A$2:A$974,items!$A$3:$K$1394,{3}*SIGN(ROW(A$2:A$974)),FALSE)))</f>
        <v>Imi nemurume/nemumwe wenyu munoita makakatanwa kakawanda zvakadii?</v>
      </c>
      <c r="D365" s="69" t="s">
        <v>27</v>
      </c>
      <c r="G365" s="71"/>
      <c r="H365" s="70" t="s">
        <v>45</v>
      </c>
      <c r="K365" s="82" t="s">
        <v>2207</v>
      </c>
    </row>
    <row r="366" spans="1:11" ht="42">
      <c r="A366" s="75" t="s">
        <v>1581</v>
      </c>
      <c r="B366" s="68" t="str">
        <f>IF(ISBLANK(A366),"",IF(ROW(A366:A2365)=1,"Impossible",VLOOKUP(A$2:A$974,items!$A$3:$K$1394,{2}*SIGN(ROW(A$2:A$974)),FALSE)))</f>
        <v>How often have you and your partner/spouse been full of conflicts?</v>
      </c>
      <c r="C366" s="68" t="str">
        <f>IF(ISBLANK(A366),"",IF(ROW(A$2:A$974)=1,"Impossible",VLOOKUP(A$2:A$974,items!$A$3:$K$1394,{3}*SIGN(ROW(A$2:A$974)),FALSE)))</f>
        <v>Imi nemurume/nemumwe wenyu munoita makakatanwa kakawanda zvakadii?</v>
      </c>
      <c r="D366" s="69" t="s">
        <v>28</v>
      </c>
      <c r="F366" s="70" t="s">
        <v>2232</v>
      </c>
      <c r="G366" s="71"/>
      <c r="H366" s="70" t="s">
        <v>45</v>
      </c>
      <c r="J366" s="70" t="s">
        <v>27</v>
      </c>
    </row>
    <row r="367" spans="1:11" ht="42">
      <c r="A367" s="75" t="s">
        <v>1582</v>
      </c>
      <c r="B367" s="68" t="str">
        <f>IF(ISBLANK(A367),"",IF(ROW(A367:A2366)=1,"Impossible",VLOOKUP(A$2:A$974,items!$A$3:$K$1394,{2}*SIGN(ROW(A$2:A$974)),FALSE)))</f>
        <v>How often have you and your partner/spouse "spoken with one voice"?</v>
      </c>
      <c r="C367" s="68" t="str">
        <f>IF(ISBLANK(A367),"",IF(ROW(A$2:A$974)=1,"Impossible",VLOOKUP(A$2:A$974,items!$A$3:$K$1394,{3}*SIGN(ROW(A$2:A$974)),FALSE)))</f>
        <v>Imi nemurume/mukadzi kana nemumwe wenyu munowanzotaura nezwi rimwe chete kakawanda zvakadii?</v>
      </c>
      <c r="D367" s="69" t="s">
        <v>27</v>
      </c>
      <c r="G367" s="71"/>
      <c r="H367" s="70" t="s">
        <v>45</v>
      </c>
      <c r="K367" s="82" t="s">
        <v>2207</v>
      </c>
    </row>
    <row r="368" spans="1:11" ht="42">
      <c r="A368" s="75" t="s">
        <v>1582</v>
      </c>
      <c r="B368" s="68" t="str">
        <f>IF(ISBLANK(A368),"",IF(ROW(A368:A2367)=1,"Impossible",VLOOKUP(A$2:A$974,items!$A$3:$K$1394,{2}*SIGN(ROW(A$2:A$974)),FALSE)))</f>
        <v>How often have you and your partner/spouse "spoken with one voice"?</v>
      </c>
      <c r="C368" s="68" t="str">
        <f>IF(ISBLANK(A368),"",IF(ROW(A$2:A$974)=1,"Impossible",VLOOKUP(A$2:A$974,items!$A$3:$K$1394,{3}*SIGN(ROW(A$2:A$974)),FALSE)))</f>
        <v>Imi nemurume/mukadzi kana nemumwe wenyu munowanzotaura nezwi rimwe chete kakawanda zvakadii?</v>
      </c>
      <c r="D368" s="69" t="s">
        <v>28</v>
      </c>
      <c r="F368" s="70" t="s">
        <v>2030</v>
      </c>
      <c r="G368" s="71"/>
      <c r="H368" s="70" t="s">
        <v>45</v>
      </c>
      <c r="J368" s="70" t="s">
        <v>27</v>
      </c>
    </row>
    <row r="369" spans="1:11" ht="28">
      <c r="A369" s="77" t="s">
        <v>1041</v>
      </c>
      <c r="B369" s="68" t="str">
        <f>IF(ISBLANK(A369),"",IF(ROW(A369:A2368)=1,"Impossible",VLOOKUP(A$2:A$974,items!$A$3:$K$1394,{2}*SIGN(ROW(A$2:A$974)),FALSE)))</f>
        <v>Let's start with a few questions about your household.</v>
      </c>
      <c r="C369" s="68" t="str">
        <f>IF(ISBLANK(A369),"",IF(ROW(A$2:A$974)=1,"Impossible",VLOOKUP(A$2:A$974,items!$A$3:$K$1394,{3}*SIGN(ROW(A$2:A$974)),FALSE)))</f>
        <v>Ndatitange nemibvunzo mishomanana yepamba penyu.</v>
      </c>
      <c r="D369" s="69" t="s">
        <v>27</v>
      </c>
      <c r="G369" s="71">
        <v>42542</v>
      </c>
      <c r="H369" s="70" t="s">
        <v>48</v>
      </c>
      <c r="K369" s="82" t="s">
        <v>2207</v>
      </c>
    </row>
    <row r="370" spans="1:11" ht="28">
      <c r="A370" s="77" t="s">
        <v>1041</v>
      </c>
      <c r="B370" s="68" t="str">
        <f>IF(ISBLANK(A370),"",IF(ROW(A370:A2369)=1,"Impossible",VLOOKUP(A$2:A$974,items!$A$3:$K$1394,{2}*SIGN(ROW(A$2:A$974)),FALSE)))</f>
        <v>Let's start with a few questions about your household.</v>
      </c>
      <c r="C370" s="68" t="str">
        <f>IF(ISBLANK(A370),"",IF(ROW(A$2:A$974)=1,"Impossible",VLOOKUP(A$2:A$974,items!$A$3:$K$1394,{3}*SIGN(ROW(A$2:A$974)),FALSE)))</f>
        <v>Ndatitange nemibvunzo mishomanana yepamba penyu.</v>
      </c>
      <c r="D370" s="69" t="s">
        <v>28</v>
      </c>
      <c r="F370" s="78" t="s">
        <v>2445</v>
      </c>
      <c r="G370" s="71">
        <v>42542</v>
      </c>
      <c r="H370" s="70" t="s">
        <v>48</v>
      </c>
      <c r="J370" s="70" t="s">
        <v>27</v>
      </c>
    </row>
    <row r="371" spans="1:11" ht="42">
      <c r="A371" s="77" t="s">
        <v>1102</v>
      </c>
      <c r="B371" s="68" t="str">
        <f>IF(ISBLANK(A371),"",IF(ROW(A371:A2370)=1,"Impossible",VLOOKUP(A$2:A$974,items!$A$3:$K$1394,{2}*SIGN(ROW(A$2:A$974)),FALSE)))</f>
        <v>How long have you been living continuously in (NAME OF CURRENT CITY, TOWN OR VILLAGE OF RESIDENCE)? [if less than 1 year, enter 0]</v>
      </c>
      <c r="C371" s="68" t="str">
        <f>IF(ISBLANK(A371),"",IF(ROW(A$2:A$974)=1,"Impossible",VLOOKUP(A$2:A$974,items!$A$3:$K$1394,{3}*SIGN(ROW(A$2:A$974)),FALSE)))</f>
        <v>Mava nenguva yakareba zvakadii muchigara mu… musina kumbobuda?</v>
      </c>
      <c r="D371" s="69" t="s">
        <v>27</v>
      </c>
      <c r="G371" s="71">
        <v>42542</v>
      </c>
      <c r="H371" s="70" t="s">
        <v>48</v>
      </c>
      <c r="K371" s="6" t="s">
        <v>2744</v>
      </c>
    </row>
    <row r="372" spans="1:11" ht="42">
      <c r="A372" s="77" t="s">
        <v>1102</v>
      </c>
      <c r="B372" s="68" t="str">
        <f>IF(ISBLANK(A372),"",IF(ROW(A372:A2371)=1,"Impossible",VLOOKUP(A$2:A$974,items!$A$3:$K$1394,{2}*SIGN(ROW(A$2:A$974)),FALSE)))</f>
        <v>How long have you been living continuously in (NAME OF CURRENT CITY, TOWN OR VILLAGE OF RESIDENCE)? [if less than 1 year, enter 0]</v>
      </c>
      <c r="C372" s="68" t="str">
        <f>IF(ISBLANK(A372),"",IF(ROW(A$2:A$974)=1,"Impossible",VLOOKUP(A$2:A$974,items!$A$3:$K$1394,{3}*SIGN(ROW(A$2:A$974)),FALSE)))</f>
        <v>Mava nenguva yakareba zvakadii muchigara mu… musina kumbobuda?</v>
      </c>
      <c r="D372" s="69" t="s">
        <v>28</v>
      </c>
      <c r="E372" s="70" t="s">
        <v>2474</v>
      </c>
      <c r="F372" s="79" t="s">
        <v>2475</v>
      </c>
      <c r="G372" s="71">
        <v>42542</v>
      </c>
      <c r="H372" s="70" t="s">
        <v>48</v>
      </c>
      <c r="J372" s="70" t="s">
        <v>27</v>
      </c>
    </row>
    <row r="373" spans="1:11" ht="28">
      <c r="A373" s="83" t="s">
        <v>1109</v>
      </c>
      <c r="B373" s="68" t="str">
        <f>IF(ISBLANK(A373),"",IF(ROW(A373:A2372)=1,"Impossible",VLOOKUP(A$2:A$974,items!$A$3:$K$1394,{2}*SIGN(ROW(A$2:A$974)),FALSE)))</f>
        <v>Have you ever been married or lived together with someone as if married?</v>
      </c>
      <c r="C373" s="68" t="str">
        <f>IF(ISBLANK(A373),"",IF(ROW(A$2:A$974)=1,"Impossible",VLOOKUP(A$2:A$974,items!$A$3:$K$1394,{3}*SIGN(ROW(A$2:A$974)),FALSE)))</f>
        <v xml:space="preserve">Makamboroorwa here kana kugara nemumwe munhu sekunge makaroorana? </v>
      </c>
      <c r="D373" s="7" t="s">
        <v>27</v>
      </c>
      <c r="G373" s="71">
        <v>42542</v>
      </c>
      <c r="H373" s="70" t="s">
        <v>48</v>
      </c>
      <c r="K373" s="6" t="s">
        <v>2207</v>
      </c>
    </row>
    <row r="374" spans="1:11" ht="42">
      <c r="A374" s="83" t="s">
        <v>1109</v>
      </c>
      <c r="B374" s="68" t="str">
        <f>IF(ISBLANK(A374),"",IF(ROW(A374:A2373)=1,"Impossible",VLOOKUP(A$2:A$974,items!$A$3:$K$1394,{2}*SIGN(ROW(A$2:A$974)),FALSE)))</f>
        <v>Have you ever been married or lived together with someone as if married?</v>
      </c>
      <c r="C374" s="68" t="str">
        <f>IF(ISBLANK(A374),"",IF(ROW(A$2:A$974)=1,"Impossible",VLOOKUP(A$2:A$974,items!$A$3:$K$1394,{3}*SIGN(ROW(A$2:A$974)),FALSE)))</f>
        <v xml:space="preserve">Makamboroorwa here kana kugara nemumwe munhu sekunge makaroorana? </v>
      </c>
      <c r="D374" s="7" t="s">
        <v>28</v>
      </c>
      <c r="F374" s="82" t="s">
        <v>2476</v>
      </c>
      <c r="G374" s="71">
        <v>42542</v>
      </c>
      <c r="H374" s="82" t="s">
        <v>48</v>
      </c>
      <c r="J374" s="82" t="s">
        <v>27</v>
      </c>
    </row>
    <row r="375" spans="1:11" ht="28">
      <c r="A375" s="67" t="s">
        <v>1111</v>
      </c>
      <c r="B375" s="68" t="str">
        <f>IF(ISBLANK(A375),"",IF(ROW(A375:A2374)=1,"Impossible",VLOOKUP(A$2:A$974,items!$A$3:$K$1394,{2}*SIGN(ROW(A$2:A$974)),FALSE)))</f>
        <v>Is your (spouse/partner) living with you now or staying elsewhere?</v>
      </c>
      <c r="C375" s="68" t="str">
        <f>IF(ISBLANK(A375),"",IF(ROW(A$2:A$974)=1,"Impossible",VLOOKUP(A$2:A$974,items!$A$3:$K$1394,{3}*SIGN(ROW(A$2:A$974)),FALSE)))</f>
        <v>Murume/mumwe wenyu ari kugara nemi here pari zvino kana kuti ari kugara kumwewo?</v>
      </c>
      <c r="D375" s="69" t="s">
        <v>27</v>
      </c>
      <c r="G375" s="71">
        <v>42542</v>
      </c>
      <c r="H375" s="82" t="s">
        <v>48</v>
      </c>
      <c r="K375" s="6" t="s">
        <v>2207</v>
      </c>
    </row>
    <row r="376" spans="1:11" ht="28">
      <c r="A376" s="67" t="s">
        <v>1111</v>
      </c>
      <c r="B376" s="68" t="str">
        <f>IF(ISBLANK(A376),"",IF(ROW(A376:A2375)=1,"Impossible",VLOOKUP(A$2:A$974,items!$A$3:$K$1394,{2}*SIGN(ROW(A$2:A$974)),FALSE)))</f>
        <v>Is your (spouse/partner) living with you now or staying elsewhere?</v>
      </c>
      <c r="C376" s="68" t="str">
        <f>IF(ISBLANK(A376),"",IF(ROW(A$2:A$974)=1,"Impossible",VLOOKUP(A$2:A$974,items!$A$3:$K$1394,{3}*SIGN(ROW(A$2:A$974)),FALSE)))</f>
        <v>Murume/mumwe wenyu ari kugara nemi here pari zvino kana kuti ari kugara kumwewo?</v>
      </c>
      <c r="D376" s="69" t="s">
        <v>28</v>
      </c>
      <c r="F376" s="70" t="s">
        <v>2477</v>
      </c>
      <c r="G376" s="71">
        <v>42542</v>
      </c>
      <c r="H376" s="82" t="s">
        <v>48</v>
      </c>
      <c r="J376" s="82" t="s">
        <v>27</v>
      </c>
    </row>
    <row r="377" spans="1:11" ht="28">
      <c r="A377" s="67" t="s">
        <v>1112</v>
      </c>
      <c r="B377" s="68" t="str">
        <f>IF(ISBLANK(A377),"",IF(ROW(A377:A2376)=1,"Impossible",VLOOKUP(A$2:A$974,items!$A$3:$K$1394,{2}*SIGN(ROW(A$2:A$974)),FALSE)))</f>
        <v>How old was your (spouse/partner) on [his/her] last birthday?</v>
      </c>
      <c r="C377" s="68" t="str">
        <f>IF(ISBLANK(A377),"",IF(ROW(A$2:A$974)=1,"Impossible",VLOOKUP(A$2:A$974,items!$A$3:$K$1394,{3}*SIGN(ROW(A$2:A$974)),FALSE)))</f>
        <v>Murume/mumwe wenyu akange ava nemakore mangani pabirthday rake rakapedzisira kusvika?</v>
      </c>
      <c r="D377" s="69" t="s">
        <v>27</v>
      </c>
      <c r="G377" s="71">
        <v>42542</v>
      </c>
      <c r="H377" s="82" t="s">
        <v>48</v>
      </c>
      <c r="K377" s="6" t="s">
        <v>2207</v>
      </c>
    </row>
    <row r="378" spans="1:11" ht="42">
      <c r="A378" s="67" t="s">
        <v>1112</v>
      </c>
      <c r="B378" s="68" t="str">
        <f>IF(ISBLANK(A378),"",IF(ROW(A378:A2377)=1,"Impossible",VLOOKUP(A$2:A$974,items!$A$3:$K$1394,{2}*SIGN(ROW(A$2:A$974)),FALSE)))</f>
        <v>How old was your (spouse/partner) on [his/her] last birthday?</v>
      </c>
      <c r="C378" s="68" t="str">
        <f>IF(ISBLANK(A378),"",IF(ROW(A$2:A$974)=1,"Impossible",VLOOKUP(A$2:A$974,items!$A$3:$K$1394,{3}*SIGN(ROW(A$2:A$974)),FALSE)))</f>
        <v>Murume/mumwe wenyu akange ava nemakore mangani pabirthday rake rakapedzisira kusvika?</v>
      </c>
      <c r="D378" s="69" t="s">
        <v>28</v>
      </c>
      <c r="F378" s="70" t="s">
        <v>2478</v>
      </c>
      <c r="G378" s="71">
        <v>42542</v>
      </c>
      <c r="H378" s="82" t="s">
        <v>48</v>
      </c>
      <c r="J378" s="82" t="s">
        <v>27</v>
      </c>
    </row>
    <row r="379" spans="1:11" ht="28">
      <c r="A379" s="67" t="s">
        <v>1113</v>
      </c>
      <c r="B379" s="68" t="str">
        <f>IF(ISBLANK(A379),"",IF(ROW(A379:A2378)=1,"Impossible",VLOOKUP(A$2:A$974,items!$A$3:$K$1394,{2}*SIGN(ROW(A$2:A$974)),FALSE)))</f>
        <v>Has your (spouse/partner) done any work in the last 7 days?</v>
      </c>
      <c r="C379" s="68" t="str">
        <f>IF(ISBLANK(A379),"",IF(ROW(A$2:A$974)=1,"Impossible",VLOOKUP(A$2:A$974,items!$A$3:$K$1394,{3}*SIGN(ROW(A$2:A$974)),FALSE)))</f>
        <v>Murume/mumwe wenyu ane basa raakaita here muMAZUVA MANOMWE apfuura?</v>
      </c>
      <c r="D379" s="69" t="s">
        <v>27</v>
      </c>
      <c r="G379" s="71">
        <v>42542</v>
      </c>
      <c r="H379" s="82" t="s">
        <v>48</v>
      </c>
      <c r="J379" s="82"/>
      <c r="K379" s="6" t="s">
        <v>2207</v>
      </c>
    </row>
    <row r="380" spans="1:11" ht="28">
      <c r="A380" s="67" t="s">
        <v>1113</v>
      </c>
      <c r="B380" s="68" t="str">
        <f>IF(ISBLANK(A380),"",IF(ROW(A380:A2379)=1,"Impossible",VLOOKUP(A$2:A$974,items!$A$3:$K$1394,{2}*SIGN(ROW(A$2:A$974)),FALSE)))</f>
        <v>Has your (spouse/partner) done any work in the last 7 days?</v>
      </c>
      <c r="C380" s="68" t="str">
        <f>IF(ISBLANK(A380),"",IF(ROW(A$2:A$974)=1,"Impossible",VLOOKUP(A$2:A$974,items!$A$3:$K$1394,{3}*SIGN(ROW(A$2:A$974)),FALSE)))</f>
        <v>Murume/mumwe wenyu ane basa raakaita here muMAZUVA MANOMWE apfuura?</v>
      </c>
      <c r="D380" s="69" t="s">
        <v>28</v>
      </c>
      <c r="F380" s="70" t="s">
        <v>2479</v>
      </c>
      <c r="G380" s="71">
        <v>42542</v>
      </c>
      <c r="H380" s="82" t="s">
        <v>48</v>
      </c>
      <c r="J380" s="82" t="s">
        <v>27</v>
      </c>
    </row>
    <row r="381" spans="1:11" ht="84">
      <c r="A381" s="67" t="s">
        <v>1115</v>
      </c>
      <c r="B381" s="68" t="str">
        <f>IF(ISBLANK(A381),"",IF(ROW(A381:A2380)=1,"Impossible",VLOOKUP(A$2:A$974,items!$A$3:$K$1394,{2}*SIGN(ROW(A$2:A$974)),FALSE)))</f>
        <v>As you know, some women take up jobs for which they are paid in cash or kind. Others sell things, have a small business or work on the family farm or in the family business. In the last seven days, have you done any of these things or any other work?</v>
      </c>
      <c r="C381" s="68" t="str">
        <f>IF(ISBLANK(A381),"",IF(ROW(A$2:A$974)=1,"Impossible",VLOOKUP(A$2:A$974,items!$A$3:$K$1394,{3}*SIGN(ROW(A$2:A$974)),FALSE)))</f>
        <v>Sezvamunoziva, vamwe vakadzi vanoita mabasa avanobhadharwa nemari kana zvimwewo. Vamwe vanotengesa zvinhu, vane tumabhizimusi, vanorima kana kushanda mubhizimusi remhuri. MuMAZUVA MANOMWE apfuura, pane zvimwe zvezvinhu izvi zvamakaita here kana rimwewo basa zvaro?</v>
      </c>
      <c r="D381" s="69" t="s">
        <v>27</v>
      </c>
      <c r="G381" s="71">
        <v>42542</v>
      </c>
      <c r="H381" s="82" t="s">
        <v>48</v>
      </c>
      <c r="J381" s="82"/>
      <c r="K381" s="82" t="s">
        <v>2521</v>
      </c>
    </row>
    <row r="382" spans="1:11" ht="84">
      <c r="A382" s="67" t="s">
        <v>1115</v>
      </c>
      <c r="B382" s="68" t="str">
        <f>IF(ISBLANK(A382),"",IF(ROW(A382:A2381)=1,"Impossible",VLOOKUP(A$2:A$974,items!$A$3:$K$1394,{2}*SIGN(ROW(A$2:A$974)),FALSE)))</f>
        <v>As you know, some women take up jobs for which they are paid in cash or kind. Others sell things, have a small business or work on the family farm or in the family business. In the last seven days, have you done any of these things or any other work?</v>
      </c>
      <c r="C382" s="68" t="str">
        <f>IF(ISBLANK(A382),"",IF(ROW(A$2:A$974)=1,"Impossible",VLOOKUP(A$2:A$974,items!$A$3:$K$1394,{3}*SIGN(ROW(A$2:A$974)),FALSE)))</f>
        <v>Sezvamunoziva, vamwe vakadzi vanoita mabasa avanobhadharwa nemari kana zvimwewo. Vamwe vanotengesa zvinhu, vane tumabhizimusi, vanorima kana kushanda mubhizimusi remhuri. MuMAZUVA MANOMWE apfuura, pane zvimwe zvezvinhu izvi zvamakaita here kana rimwewo basa zvaro?</v>
      </c>
      <c r="D382" s="69" t="s">
        <v>28</v>
      </c>
      <c r="E382" s="70" t="s">
        <v>2480</v>
      </c>
      <c r="G382" s="71">
        <v>42542</v>
      </c>
      <c r="H382" s="82" t="s">
        <v>48</v>
      </c>
      <c r="J382" s="82" t="s">
        <v>27</v>
      </c>
    </row>
    <row r="383" spans="1:11" ht="56">
      <c r="A383" s="67" t="s">
        <v>1117</v>
      </c>
      <c r="B383" s="68" t="str">
        <f>IF(ISBLANK(A383),"",IF(ROW(A383:A2382)=1,"Impossible",VLOOKUP(A$2:A$974,items!$A$3:$K$1394,{2}*SIGN(ROW(A$2:A$974)),FALSE)))</f>
        <v>Who usually makes decisions about health care for yourself: you, your (spouse/partner), you and your (spouse/partner) jointly, or someone else?</v>
      </c>
      <c r="C383" s="68" t="str">
        <f>IF(ISBLANK(A383),"",IF(ROW(A$2:A$974)=1,"Impossible",VLOOKUP(A$2:A$974,items!$A$3:$K$1394,{3}*SIGN(ROW(A$2:A$974)),FALSE)))</f>
        <v>Ndiani anowanzotaura zvekuita panyaya dzekuwana rubatsiro rwezveutano hwenyu: imi, murume/mumwe wenyu, imi nemurume/nemumwe wenyu pamwe chete, kana mumwewo munhu?</v>
      </c>
      <c r="D383" s="69" t="s">
        <v>27</v>
      </c>
      <c r="G383" s="71">
        <v>42542</v>
      </c>
      <c r="H383" s="82" t="s">
        <v>48</v>
      </c>
      <c r="J383" s="82"/>
      <c r="K383" s="6" t="s">
        <v>2207</v>
      </c>
    </row>
    <row r="384" spans="1:11" ht="56">
      <c r="A384" s="67" t="s">
        <v>1117</v>
      </c>
      <c r="B384" s="68" t="str">
        <f>IF(ISBLANK(A384),"",IF(ROW(A384:A2383)=1,"Impossible",VLOOKUP(A$2:A$974,items!$A$3:$K$1394,{2}*SIGN(ROW(A$2:A$974)),FALSE)))</f>
        <v>Who usually makes decisions about health care for yourself: you, your (spouse/partner), you and your (spouse/partner) jointly, or someone else?</v>
      </c>
      <c r="C384" s="68" t="str">
        <f>IF(ISBLANK(A384),"",IF(ROW(A$2:A$974)=1,"Impossible",VLOOKUP(A$2:A$974,items!$A$3:$K$1394,{3}*SIGN(ROW(A$2:A$974)),FALSE)))</f>
        <v>Ndiani anowanzotaura zvekuita panyaya dzekuwana rubatsiro rwezveutano hwenyu: imi, murume/mumwe wenyu, imi nemurume/nemumwe wenyu pamwe chete, kana mumwewo munhu?</v>
      </c>
      <c r="D384" s="69" t="s">
        <v>28</v>
      </c>
      <c r="F384" s="70" t="s">
        <v>2481</v>
      </c>
      <c r="G384" s="71">
        <v>42542</v>
      </c>
      <c r="H384" s="82" t="s">
        <v>48</v>
      </c>
      <c r="J384" s="82" t="s">
        <v>27</v>
      </c>
    </row>
    <row r="385" spans="1:11" ht="28">
      <c r="A385" s="67" t="s">
        <v>1119</v>
      </c>
      <c r="B385" s="68" t="str">
        <f>IF(ISBLANK(A385),"",IF(ROW(A385:A2384)=1,"Impossible",VLOOKUP(A$2:A$974,items!$A$3:$K$1394,{2}*SIGN(ROW(A$2:A$974)),FALSE)))</f>
        <v>Who usually makes decisions about visits to your family or relatives?</v>
      </c>
      <c r="C385" s="68" t="str">
        <f>IF(ISBLANK(A385),"",IF(ROW(A$2:A$974)=1,"Impossible",VLOOKUP(A$2:A$974,items!$A$3:$K$1394,{3}*SIGN(ROW(A$2:A$974)),FALSE)))</f>
        <v>Ndiani anowanzotaura zvekuita pakushanyira vemhuri yenyu kana hama dzenyu?</v>
      </c>
      <c r="D385" s="69" t="s">
        <v>27</v>
      </c>
      <c r="G385" s="71">
        <v>42542</v>
      </c>
      <c r="H385" s="82" t="s">
        <v>48</v>
      </c>
      <c r="J385" s="82"/>
      <c r="K385" s="6" t="s">
        <v>2207</v>
      </c>
    </row>
    <row r="386" spans="1:11" ht="28">
      <c r="A386" s="67" t="s">
        <v>1119</v>
      </c>
      <c r="B386" s="68" t="str">
        <f>IF(ISBLANK(A386),"",IF(ROW(A386:A2385)=1,"Impossible",VLOOKUP(A$2:A$974,items!$A$3:$K$1394,{2}*SIGN(ROW(A$2:A$974)),FALSE)))</f>
        <v>Who usually makes decisions about visits to your family or relatives?</v>
      </c>
      <c r="C386" s="68" t="str">
        <f>IF(ISBLANK(A386),"",IF(ROW(A$2:A$974)=1,"Impossible",VLOOKUP(A$2:A$974,items!$A$3:$K$1394,{3}*SIGN(ROW(A$2:A$974)),FALSE)))</f>
        <v>Ndiani anowanzotaura zvekuita pakushanyira vemhuri yenyu kana hama dzenyu?</v>
      </c>
      <c r="F386" s="70" t="s">
        <v>2482</v>
      </c>
      <c r="G386" s="71">
        <v>42542</v>
      </c>
      <c r="H386" s="82" t="s">
        <v>48</v>
      </c>
      <c r="J386" s="82" t="s">
        <v>27</v>
      </c>
    </row>
    <row r="387" spans="1:11" ht="56">
      <c r="A387" s="67" t="s">
        <v>1169</v>
      </c>
      <c r="B387" s="68" t="str">
        <f>IF(ISBLANK(A387),"",IF(ROW(A387:A2386)=1,"Impossible",VLOOKUP(A$2:A$974,items!$A$3:$K$1394,{2}*SIGN(ROW(A$2:A$974)),FALSE)))</f>
        <v>Do any other family members know about your status?</v>
      </c>
      <c r="C387" s="68" t="str">
        <f>IF(ISBLANK(A387),"",IF(ROW(A$2:A$974)=1,"Impossible",VLOOKUP(A$2:A$974,items!$A$3:$K$1394,{3}*SIGN(ROW(A$2:A$974)),FALSE)))</f>
        <v>Pane wemhuri yenyu anoziva pamumire paHIV here?</v>
      </c>
      <c r="D387" s="69" t="s">
        <v>28</v>
      </c>
      <c r="F387" s="70" t="s">
        <v>2483</v>
      </c>
      <c r="G387" s="71">
        <v>42542</v>
      </c>
      <c r="H387" s="82" t="s">
        <v>48</v>
      </c>
      <c r="J387" s="82" t="s">
        <v>27</v>
      </c>
    </row>
    <row r="388" spans="1:11" ht="42">
      <c r="A388" s="67" t="s">
        <v>1170</v>
      </c>
      <c r="B388" s="68" t="str">
        <f>IF(ISBLANK(A388),"",IF(ROW(A388:A2387)=1,"Impossible",VLOOKUP(A$2:A$974,items!$A$3:$K$1394,{2}*SIGN(ROW(A$2:A$974)),FALSE)))</f>
        <v>Aside from health workers, does anyone outside of your family know about your status?</v>
      </c>
      <c r="C388" s="68" t="str">
        <f>IF(ISBLANK(A388),"",IF(ROW(A$2:A$974)=1,"Impossible",VLOOKUP(A$2:A$974,items!$A$3:$K$1394,{3}*SIGN(ROW(A$2:A$974)),FALSE)))</f>
        <v>Kunze kwevashandi veutano, pane munhu asiri wemumhuri menyu anoziva pamumire paHIV here?</v>
      </c>
      <c r="D388" s="69" t="s">
        <v>28</v>
      </c>
      <c r="F388" s="70" t="s">
        <v>2484</v>
      </c>
      <c r="G388" s="71">
        <v>42542</v>
      </c>
      <c r="H388" s="82" t="s">
        <v>48</v>
      </c>
      <c r="J388" s="82" t="s">
        <v>27</v>
      </c>
    </row>
    <row r="389" spans="1:11" ht="14">
      <c r="A389" s="67" t="s">
        <v>1202</v>
      </c>
      <c r="B389" s="68" t="str">
        <f>IF(ISBLANK(A389),"",IF(ROW(A389:A2388)=1,"Impossible",VLOOKUP(A$2:A$974,items!$A$3:$K$1394,{2}*SIGN(ROW(A$2:A$974)),FALSE)))</f>
        <v>People cut down visiting me.</v>
      </c>
      <c r="C389" s="68" t="str">
        <f>IF(ISBLANK(A389),"",IF(ROW(A$2:A$974)=1,"Impossible",VLOOKUP(A$2:A$974,items!$A$3:$K$1394,{3}*SIGN(ROW(A$2:A$974)),FALSE)))</f>
        <v>Vanhu vakaregedza kundishanyira sezvavaisimboita.</v>
      </c>
      <c r="D389" s="69" t="s">
        <v>28</v>
      </c>
      <c r="E389" s="70" t="s">
        <v>2485</v>
      </c>
      <c r="G389" s="71">
        <v>42542</v>
      </c>
      <c r="H389" s="82" t="s">
        <v>48</v>
      </c>
      <c r="J389" s="82" t="s">
        <v>27</v>
      </c>
    </row>
    <row r="390" spans="1:11" ht="28">
      <c r="A390" s="67" t="s">
        <v>1215</v>
      </c>
      <c r="B390" s="68" t="str">
        <f>IF(ISBLANK(A390),"",IF(ROW(A390:A2389)=1,"Impossible",VLOOKUP(A$2:A$974,items!$A$3:$K$1394,{2}*SIGN(ROW(A$2:A$974)),FALSE)))</f>
        <v>I felt ashamed of having this disease.</v>
      </c>
      <c r="C390" s="68" t="str">
        <f>IF(ISBLANK(A390),"",IF(ROW(A$2:A$974)=1,"Impossible",VLOOKUP(A$2:A$974,items!$A$3:$K$1394,{3}*SIGN(ROW(A$2:A$974)),FALSE)))</f>
        <v>Ndakanzwa kusvoda nekuda kwekuva nechirwere ichi.</v>
      </c>
      <c r="D390" s="69" t="s">
        <v>28</v>
      </c>
      <c r="E390" s="70" t="s">
        <v>2486</v>
      </c>
      <c r="F390" s="70" t="s">
        <v>2487</v>
      </c>
      <c r="G390" s="71">
        <v>42542</v>
      </c>
      <c r="H390" s="82" t="s">
        <v>48</v>
      </c>
      <c r="J390" s="82" t="s">
        <v>27</v>
      </c>
    </row>
    <row r="391" spans="1:11" ht="28">
      <c r="A391" s="67" t="s">
        <v>1234</v>
      </c>
      <c r="B391" s="68" t="str">
        <f>IF(ISBLANK(A391),"",IF(ROW(A391:A2390)=1,"Impossible",VLOOKUP(A$2:A$974,items!$A$3:$K$1394,{2}*SIGN(ROW(A$2:A$974)),FALSE)))</f>
        <v>I hide my infection from others.</v>
      </c>
      <c r="C391" s="68" t="str">
        <f>IF(ISBLANK(A391),"",IF(ROW(A$2:A$974)=1,"Impossible",VLOOKUP(A$2:A$974,items!$A$3:$K$1394,{3}*SIGN(ROW(A$2:A$974)),FALSE)))</f>
        <v>Ndinoviga kuve kwangu nehutachiwana kune vamwe vanhu.</v>
      </c>
      <c r="D391" s="69" t="s">
        <v>28</v>
      </c>
      <c r="E391" s="70" t="s">
        <v>2488</v>
      </c>
      <c r="G391" s="71">
        <v>42542</v>
      </c>
      <c r="H391" s="82" t="s">
        <v>48</v>
      </c>
      <c r="J391" s="82" t="s">
        <v>27</v>
      </c>
    </row>
    <row r="392" spans="1:11" ht="42">
      <c r="A392" s="67" t="s">
        <v>1244</v>
      </c>
      <c r="B392" s="68" t="str">
        <f>IF(ISBLANK(A392),"",IF(ROW(A392:A2391)=1,"Impossible",VLOOKUP(A$2:A$974,items!$A$3:$K$1394,{2}*SIGN(ROW(A$2:A$974)),FALSE)))</f>
        <v>Over the last 2 weeks, how often have you been bothered by any of the following problems?</v>
      </c>
      <c r="C392" s="68" t="str">
        <f>IF(ISBLANK(A392),"",IF(ROW(A$2:A$974)=1,"Impossible",VLOOKUP(A$2:A$974,items!$A$3:$K$1394,{3}*SIGN(ROW(A$2:A$974)),FALSE)))</f>
        <v>Mumasvondo maviri adarika, manga muchishungurudzwa kakawanda zvakadii nechero dambudziko pane ari kutevera?</v>
      </c>
      <c r="D392" s="69" t="s">
        <v>28</v>
      </c>
      <c r="F392" s="70" t="s">
        <v>2489</v>
      </c>
      <c r="G392" s="71">
        <v>42542</v>
      </c>
      <c r="H392" s="82" t="s">
        <v>48</v>
      </c>
      <c r="J392" s="82" t="s">
        <v>27</v>
      </c>
    </row>
    <row r="393" spans="1:11" ht="28">
      <c r="A393" s="67" t="s">
        <v>1256</v>
      </c>
      <c r="B393" s="68" t="str">
        <f>IF(ISBLANK(A393),"",IF(ROW(A393:A2392)=1,"Impossible",VLOOKUP(A$2:A$974,items!$A$3:$K$1394,{2}*SIGN(ROW(A$2:A$974)),FALSE)))</f>
        <v>Have you recently been feeling run down and out of sorts?</v>
      </c>
      <c r="C393" s="68" t="str">
        <f>IF(ISBLANK(A393),"",IF(ROW(A$2:A$974)=1,"Impossible",VLOOKUP(A$2:A$974,items!$A$3:$K$1394,{3}*SIGN(ROW(A$2:A$974)),FALSE)))</f>
        <v>Manga muchinzwa kuneta kana kusvotwa here munguva pfupi yadarika?</v>
      </c>
      <c r="D393" s="69" t="s">
        <v>28</v>
      </c>
      <c r="E393" s="70" t="s">
        <v>2490</v>
      </c>
      <c r="F393" s="70" t="s">
        <v>2745</v>
      </c>
      <c r="G393" s="71">
        <v>42542</v>
      </c>
      <c r="H393" s="82" t="s">
        <v>48</v>
      </c>
      <c r="J393" s="82" t="s">
        <v>27</v>
      </c>
    </row>
    <row r="394" spans="1:11" ht="56">
      <c r="A394" s="67" t="s">
        <v>1265</v>
      </c>
      <c r="B394" s="68" t="str">
        <f>IF(ISBLANK(A394),"",IF(ROW(A394:A2393)=1,"Impossible",VLOOKUP(A$2:A$974,items!$A$3:$K$1394,{2}*SIGN(ROW(A$2:A$974)),FALSE)))</f>
        <v xml:space="preserve">Now I will ask you about what your child knows or might know about [his/her] illness. </v>
      </c>
      <c r="C394" s="68" t="str">
        <f>IF(ISBLANK(A394),"",IF(ROW(A$2:A$974)=1,"Impossible",VLOOKUP(A$2:A$974,items!$A$3:$K$1394,{3}*SIGN(ROW(A$2:A$974)),FALSE)))</f>
        <v>Iye zvino ndava kukubvunzai mibvunzo iri pamusoro pezvinozivikanwa kana kuti zvingangozivikanwa nemwana wenyu pamusoro peurwere hwake.</v>
      </c>
      <c r="D394" s="69" t="s">
        <v>28</v>
      </c>
      <c r="E394" s="70" t="s">
        <v>2490</v>
      </c>
      <c r="F394" s="70" t="s">
        <v>2491</v>
      </c>
      <c r="G394" s="71">
        <v>42542</v>
      </c>
      <c r="H394" s="82" t="s">
        <v>48</v>
      </c>
      <c r="J394" s="82"/>
      <c r="K394" s="82" t="s">
        <v>2715</v>
      </c>
    </row>
    <row r="395" spans="1:11" ht="28">
      <c r="A395" s="67" t="s">
        <v>1152</v>
      </c>
      <c r="B395" s="68" t="str">
        <f>IF(ISBLANK(A395),"",IF(ROW(A395:A2394)=1,"Impossible",VLOOKUP(A$2:A$974,items!$A$3:$K$1394,{2}*SIGN(ROW(A$2:A$974)),FALSE)))</f>
        <v>—that telling [him/her] will make [him/her] less hopeful about the future.</v>
      </c>
      <c r="C395" s="68" t="str">
        <f>IF(ISBLANK(A395),"",IF(ROW(A$2:A$974)=1,"Impossible",VLOOKUP(A$2:A$974,items!$A$3:$K$1394,{3}*SIGN(ROW(A$2:A$974)),FALSE)))</f>
        <v>—kuti kumuudza kunoita kuti asanyanyovimbe neramangwana.</v>
      </c>
      <c r="D395" s="69" t="s">
        <v>28</v>
      </c>
      <c r="F395" s="70" t="s">
        <v>2492</v>
      </c>
      <c r="G395" s="71">
        <v>42542</v>
      </c>
      <c r="H395" s="82" t="s">
        <v>48</v>
      </c>
      <c r="J395" s="82" t="s">
        <v>27</v>
      </c>
    </row>
    <row r="396" spans="1:11" ht="14">
      <c r="A396" s="67" t="s">
        <v>1336</v>
      </c>
      <c r="B396" s="68" t="e">
        <f>IF(ISBLANK(A396),"",IF(ROW(A396:A2395)=1,"Impossible",VLOOKUP(A$2:A$974,items!$A$3:$K$1394,{2}*SIGN(ROW(A$2:A$974)),FALSE)))</f>
        <v>#N/A</v>
      </c>
      <c r="C396" s="68" t="e">
        <f>IF(ISBLANK(A396),"",IF(ROW(A$2:A$974)=1,"Impossible",VLOOKUP(A$2:A$974,items!$A$3:$K$1394,{3}*SIGN(ROW(A$2:A$974)),FALSE)))</f>
        <v>#N/A</v>
      </c>
      <c r="D396" s="69" t="s">
        <v>27</v>
      </c>
      <c r="G396" s="71">
        <v>42542</v>
      </c>
      <c r="H396" s="82" t="s">
        <v>48</v>
      </c>
      <c r="J396" s="82"/>
      <c r="K396" s="6" t="s">
        <v>2207</v>
      </c>
    </row>
    <row r="397" spans="1:11" ht="28">
      <c r="A397" s="67" t="s">
        <v>1336</v>
      </c>
      <c r="B397" s="68" t="e">
        <f>IF(ISBLANK(A397),"",IF(ROW(A397:A2396)=1,"Impossible",VLOOKUP(A$2:A$974,items!$A$3:$K$1394,{2}*SIGN(ROW(A$2:A$974)),FALSE)))</f>
        <v>#N/A</v>
      </c>
      <c r="C397" s="68" t="e">
        <f>IF(ISBLANK(A397),"",IF(ROW(A$2:A$974)=1,"Impossible",VLOOKUP(A$2:A$974,items!$A$3:$K$1394,{3}*SIGN(ROW(A$2:A$974)),FALSE)))</f>
        <v>#N/A</v>
      </c>
      <c r="D397" s="69" t="s">
        <v>28</v>
      </c>
      <c r="F397" s="70" t="s">
        <v>2493</v>
      </c>
      <c r="G397" s="71">
        <v>42542</v>
      </c>
      <c r="H397" s="82" t="s">
        <v>48</v>
      </c>
      <c r="J397" s="82" t="s">
        <v>27</v>
      </c>
    </row>
    <row r="398" spans="1:11" ht="14">
      <c r="A398" s="67" t="s">
        <v>1337</v>
      </c>
      <c r="B398" s="68" t="e">
        <f>IF(ISBLANK(A398),"",IF(ROW(A398:A2397)=1,"Impossible",VLOOKUP(A$2:A$974,items!$A$3:$K$1394,{2}*SIGN(ROW(A$2:A$974)),FALSE)))</f>
        <v>#N/A</v>
      </c>
      <c r="C398" s="68" t="e">
        <f>IF(ISBLANK(A398),"",IF(ROW(A$2:A$974)=1,"Impossible",VLOOKUP(A$2:A$974,items!$A$3:$K$1394,{3}*SIGN(ROW(A$2:A$974)),FALSE)))</f>
        <v>#N/A</v>
      </c>
      <c r="D398" s="69" t="s">
        <v>27</v>
      </c>
      <c r="G398" s="71">
        <v>42542</v>
      </c>
      <c r="H398" s="82" t="s">
        <v>48</v>
      </c>
      <c r="J398" s="82"/>
      <c r="K398" s="6" t="s">
        <v>2207</v>
      </c>
    </row>
    <row r="399" spans="1:11" ht="42">
      <c r="A399" s="67" t="s">
        <v>1337</v>
      </c>
      <c r="B399" s="68" t="e">
        <f>IF(ISBLANK(A399),"",IF(ROW(A399:A2398)=1,"Impossible",VLOOKUP(A$2:A$974,items!$A$3:$K$1394,{2}*SIGN(ROW(A$2:A$974)),FALSE)))</f>
        <v>#N/A</v>
      </c>
      <c r="C399" s="68" t="e">
        <f>IF(ISBLANK(A399),"",IF(ROW(A$2:A$974)=1,"Impossible",VLOOKUP(A$2:A$974,items!$A$3:$K$1394,{3}*SIGN(ROW(A$2:A$974)),FALSE)))</f>
        <v>#N/A</v>
      </c>
      <c r="D399" s="69" t="s">
        <v>28</v>
      </c>
      <c r="F399" s="70" t="s">
        <v>2494</v>
      </c>
      <c r="G399" s="71">
        <v>42542</v>
      </c>
      <c r="H399" s="82" t="s">
        <v>48</v>
      </c>
      <c r="J399" s="82" t="s">
        <v>27</v>
      </c>
    </row>
    <row r="400" spans="1:11" ht="14">
      <c r="A400" s="67" t="s">
        <v>1365</v>
      </c>
      <c r="B400" s="68" t="e">
        <f>IF(ISBLANK(A400),"",IF(ROW(A400:A2399)=1,"Impossible",VLOOKUP(A$2:A$974,items!$A$3:$K$1394,{2}*SIGN(ROW(A$2:A$974)),FALSE)))</f>
        <v>#N/A</v>
      </c>
      <c r="C400" s="68" t="e">
        <f>IF(ISBLANK(A400),"",IF(ROW(A$2:A$974)=1,"Impossible",VLOOKUP(A$2:A$974,items!$A$3:$K$1394,{3}*SIGN(ROW(A$2:A$974)),FALSE)))</f>
        <v>#N/A</v>
      </c>
      <c r="D400" s="69" t="s">
        <v>27</v>
      </c>
      <c r="G400" s="71">
        <v>42542</v>
      </c>
      <c r="H400" s="82" t="s">
        <v>48</v>
      </c>
      <c r="J400" s="82"/>
      <c r="K400" s="6" t="s">
        <v>2207</v>
      </c>
    </row>
    <row r="401" spans="1:11" ht="42">
      <c r="A401" s="67" t="s">
        <v>1365</v>
      </c>
      <c r="B401" s="68" t="e">
        <f>IF(ISBLANK(A401),"",IF(ROW(A401:A2400)=1,"Impossible",VLOOKUP(A$2:A$974,items!$A$3:$K$1394,{2}*SIGN(ROW(A$2:A$974)),FALSE)))</f>
        <v>#N/A</v>
      </c>
      <c r="C401" s="68" t="e">
        <f>IF(ISBLANK(A401),"",IF(ROW(A$2:A$974)=1,"Impossible",VLOOKUP(A$2:A$974,items!$A$3:$K$1394,{3}*SIGN(ROW(A$2:A$974)),FALSE)))</f>
        <v>#N/A</v>
      </c>
      <c r="D401" s="69" t="s">
        <v>28</v>
      </c>
      <c r="F401" s="70" t="s">
        <v>2495</v>
      </c>
      <c r="G401" s="71">
        <v>42542</v>
      </c>
      <c r="H401" s="82" t="s">
        <v>48</v>
      </c>
      <c r="J401" s="82"/>
      <c r="K401" s="82" t="s">
        <v>2715</v>
      </c>
    </row>
    <row r="402" spans="1:11" ht="14">
      <c r="A402" s="67" t="s">
        <v>1367</v>
      </c>
      <c r="B402" s="68" t="e">
        <f>IF(ISBLANK(A402),"",IF(ROW(A402:A2401)=1,"Impossible",VLOOKUP(A$2:A$974,items!$A$3:$K$1394,{2}*SIGN(ROW(A$2:A$974)),FALSE)))</f>
        <v>#N/A</v>
      </c>
      <c r="C402" s="68" t="e">
        <f>IF(ISBLANK(A402),"",IF(ROW(A$2:A$974)=1,"Impossible",VLOOKUP(A$2:A$974,items!$A$3:$K$1394,{3}*SIGN(ROW(A$2:A$974)),FALSE)))</f>
        <v>#N/A</v>
      </c>
      <c r="D402" s="69" t="s">
        <v>27</v>
      </c>
      <c r="G402" s="71">
        <v>42542</v>
      </c>
      <c r="H402" s="82" t="s">
        <v>48</v>
      </c>
      <c r="J402" s="82"/>
      <c r="K402" s="6" t="s">
        <v>2207</v>
      </c>
    </row>
    <row r="403" spans="1:11" ht="42">
      <c r="A403" s="67" t="s">
        <v>1367</v>
      </c>
      <c r="B403" s="68" t="e">
        <f>IF(ISBLANK(A403),"",IF(ROW(A403:A2402)=1,"Impossible",VLOOKUP(A$2:A$974,items!$A$3:$K$1394,{2}*SIGN(ROW(A$2:A$974)),FALSE)))</f>
        <v>#N/A</v>
      </c>
      <c r="C403" s="68" t="e">
        <f>IF(ISBLANK(A403),"",IF(ROW(A$2:A$974)=1,"Impossible",VLOOKUP(A$2:A$974,items!$A$3:$K$1394,{3}*SIGN(ROW(A$2:A$974)),FALSE)))</f>
        <v>#N/A</v>
      </c>
      <c r="D403" s="69" t="s">
        <v>28</v>
      </c>
      <c r="E403" s="70" t="s">
        <v>2490</v>
      </c>
      <c r="F403" s="70" t="s">
        <v>2496</v>
      </c>
      <c r="G403" s="71">
        <v>42542</v>
      </c>
      <c r="H403" s="82" t="s">
        <v>48</v>
      </c>
      <c r="J403" s="82"/>
      <c r="K403" s="82" t="s">
        <v>2715</v>
      </c>
    </row>
    <row r="404" spans="1:11" ht="28">
      <c r="A404" s="67" t="s">
        <v>1389</v>
      </c>
      <c r="B404" s="68" t="str">
        <f>IF(ISBLANK(A404),"",IF(ROW(A404:A2403)=1,"Impossible",VLOOKUP(A$2:A$974,items!$A$3:$K$1394,{2}*SIGN(ROW(A$2:A$974)),FALSE)))</f>
        <v>How much do you agree or disagree with these statements?</v>
      </c>
      <c r="C404" s="68" t="str">
        <f>IF(ISBLANK(A404),"",IF(ROW(A$2:A$974)=1,"Impossible",VLOOKUP(A$2:A$974,items!$A$3:$K$1394,{3}*SIGN(ROW(A$2:A$974)),FALSE)))</f>
        <v>Munobvumirana  kana kusatenderana zvakadini nezvirevo izvi?</v>
      </c>
      <c r="D404" s="69" t="s">
        <v>28</v>
      </c>
      <c r="E404" s="70" t="s">
        <v>2497</v>
      </c>
      <c r="F404" s="70" t="s">
        <v>2498</v>
      </c>
      <c r="G404" s="71">
        <v>42542</v>
      </c>
      <c r="H404" s="82" t="s">
        <v>48</v>
      </c>
      <c r="J404" s="82" t="s">
        <v>27</v>
      </c>
    </row>
    <row r="405" spans="1:11" ht="28">
      <c r="A405" s="67" t="s">
        <v>1467</v>
      </c>
      <c r="B405" s="68" t="str">
        <f>IF(ISBLANK(A405),"",IF(ROW(A405:A2404)=1,"Impossible",VLOOKUP(A$2:A$974,items!$A$3:$K$1394,{2}*SIGN(ROW(A$2:A$974)),FALSE)))</f>
        <v>Any details about [his/her] disease?</v>
      </c>
      <c r="C405" s="68" t="str">
        <f>IF(ISBLANK(A405),"",IF(ROW(A$2:A$974)=1,"Impossible",VLOOKUP(A$2:A$974,items!$A$3:$K$1394,{3}*SIGN(ROW(A$2:A$974)),FALSE)))</f>
        <v>Zvipi zvazvo zvakanangana neurwere hwake?</v>
      </c>
      <c r="D405" s="69" t="s">
        <v>28</v>
      </c>
      <c r="E405" s="70" t="s">
        <v>2500</v>
      </c>
      <c r="F405" s="70" t="s">
        <v>2501</v>
      </c>
      <c r="G405" s="71">
        <v>42542</v>
      </c>
      <c r="H405" s="82" t="s">
        <v>48</v>
      </c>
      <c r="J405" s="82" t="s">
        <v>27</v>
      </c>
    </row>
    <row r="406" spans="1:11" ht="42">
      <c r="A406" s="67" t="s">
        <v>1686</v>
      </c>
      <c r="B406" s="68" t="str">
        <f>IF(ISBLANK(A406),"",IF(ROW(A406:A2405)=1,"Impossible",VLOOKUP(A$2:A$974,items!$A$3:$K$1394,{2}*SIGN(ROW(A$2:A$974)),FALSE)))</f>
        <v>Prior to your child learning that [he/she] has an illness called HIV, did you do anything to prepare [him/her] to learn this information?</v>
      </c>
      <c r="C406" s="68" t="str">
        <f>IF(ISBLANK(A406),"",IF(ROW(A$2:A$974)=1,"Impossible",VLOOKUP(A$2:A$974,items!$A$3:$K$1394,{3}*SIGN(ROW(A$2:A$974)),FALSE)))</f>
        <v>Mwana wenyu asati aziva kuti ane urwere hunonzi HIV, pane here zvamakaita kumugadzirira kuti ave neruzivo urwu?</v>
      </c>
      <c r="D406" s="69" t="s">
        <v>28</v>
      </c>
      <c r="E406" s="70" t="s">
        <v>2502</v>
      </c>
      <c r="F406" s="70" t="s">
        <v>2503</v>
      </c>
      <c r="G406" s="71">
        <v>42542</v>
      </c>
      <c r="H406" s="82" t="s">
        <v>48</v>
      </c>
      <c r="J406" s="82" t="s">
        <v>27</v>
      </c>
    </row>
    <row r="407" spans="1:11" ht="28">
      <c r="A407" s="67" t="s">
        <v>1690</v>
      </c>
      <c r="B407" s="68" t="str">
        <f>IF(ISBLANK(A407),"",IF(ROW(A407:A2406)=1,"Impossible",VLOOKUP(A$2:A$974,items!$A$3:$K$1394,{2}*SIGN(ROW(A$2:A$974)),FALSE)))</f>
        <v>At what age did you start preparing [him/her]?</v>
      </c>
      <c r="C407" s="68" t="str">
        <f>IF(ISBLANK(A407),"",IF(ROW(A$2:A$974)=1,"Impossible",VLOOKUP(A$2:A$974,items!$A$3:$K$1394,{3}*SIGN(ROW(A$2:A$974)),FALSE)))</f>
        <v>Makatanga kumugadzirira ava pazera ripi?</v>
      </c>
      <c r="D407" s="69" t="s">
        <v>28</v>
      </c>
      <c r="E407" s="70" t="s">
        <v>2504</v>
      </c>
      <c r="G407" s="71">
        <v>42542</v>
      </c>
      <c r="H407" s="82" t="s">
        <v>48</v>
      </c>
      <c r="J407" s="82" t="s">
        <v>27</v>
      </c>
    </row>
    <row r="408" spans="1:11" ht="28">
      <c r="A408" s="67" t="s">
        <v>1695</v>
      </c>
      <c r="B408" s="68" t="str">
        <f>IF(ISBLANK(A408),"",IF(ROW(A408:A2407)=1,"Impossible",VLOOKUP(A$2:A$974,items!$A$3:$K$1394,{2}*SIGN(ROW(A$2:A$974)),FALSE)))</f>
        <v>Did you pick a specific day for your child to learn [his/her] HIV status?</v>
      </c>
      <c r="C408" s="68" t="str">
        <f>IF(ISBLANK(A408),"",IF(ROW(A$2:A$974)=1,"Impossible",VLOOKUP(A$2:A$974,items!$A$3:$K$1394,{3}*SIGN(ROW(A$2:A$974)),FALSE)))</f>
        <v>Makasarudza zuva rimwe chete here rekuti mwana wenyu azive paamire paHIV?</v>
      </c>
      <c r="D408" s="69" t="s">
        <v>28</v>
      </c>
      <c r="F408" s="70" t="s">
        <v>2506</v>
      </c>
      <c r="G408" s="71">
        <v>42542</v>
      </c>
      <c r="H408" s="82" t="s">
        <v>48</v>
      </c>
      <c r="J408" s="82" t="s">
        <v>27</v>
      </c>
    </row>
    <row r="409" spans="1:11" ht="28">
      <c r="A409" s="67" t="s">
        <v>1512</v>
      </c>
      <c r="B409" s="68" t="str">
        <f>IF(ISBLANK(A409),"",IF(ROW(A409:A2408)=1,"Impossible",VLOOKUP(A$2:A$974,items!$A$3:$K$1394,{2}*SIGN(ROW(A$2:A$974)),FALSE)))</f>
        <v>Considerate of other people's feelings</v>
      </c>
      <c r="C409" s="68" t="str">
        <f>IF(ISBLANK(A409),"",IF(ROW(A$2:A$974)=1,"Impossible",VLOOKUP(A$2:A$974,items!$A$3:$K$1394,{3}*SIGN(ROW(A$2:A$974)),FALSE)))</f>
        <v>Hany'a nezvinonzwikwa nevamwe vanhu</v>
      </c>
      <c r="D409" s="69" t="s">
        <v>28</v>
      </c>
      <c r="E409" s="70" t="s">
        <v>2508</v>
      </c>
      <c r="F409" s="70" t="s">
        <v>2509</v>
      </c>
      <c r="G409" s="71">
        <v>42542</v>
      </c>
      <c r="H409" s="82" t="s">
        <v>48</v>
      </c>
      <c r="J409" s="82" t="s">
        <v>27</v>
      </c>
    </row>
    <row r="410" spans="1:11" ht="28">
      <c r="A410" s="67" t="s">
        <v>1523</v>
      </c>
      <c r="B410" s="68" t="str">
        <f>IF(ISBLANK(A410),"",IF(ROW(A410:A2409)=1,"Impossible",VLOOKUP(A$2:A$974,items!$A$3:$K$1394,{2}*SIGN(ROW(A$2:A$974)),FALSE)))</f>
        <v>Many worries or often seems worried</v>
      </c>
      <c r="C410" s="68" t="str">
        <f>IF(ISBLANK(A410),"",IF(ROW(A$2:A$974)=1,"Impossible",VLOOKUP(A$2:A$974,items!$A$3:$K$1394,{3}*SIGN(ROW(A$2:A$974)),FALSE)))</f>
        <v>Ane zvakawanda zvinomunetsa kana kuti anogara achiratidza kuti ane zviri kumunetsa</v>
      </c>
      <c r="D410" s="69" t="s">
        <v>28</v>
      </c>
      <c r="E410" s="70" t="s">
        <v>2510</v>
      </c>
      <c r="G410" s="71">
        <v>42542</v>
      </c>
      <c r="H410" s="82" t="s">
        <v>48</v>
      </c>
      <c r="J410" s="82" t="s">
        <v>27</v>
      </c>
    </row>
    <row r="411" spans="1:11" ht="28">
      <c r="A411" s="67" t="s">
        <v>1544</v>
      </c>
      <c r="B411" s="68" t="str">
        <f>IF(ISBLANK(A411),"",IF(ROW(A411:A2410)=1,"Impossible",VLOOKUP(A$2:A$974,items!$A$3:$K$1394,{2}*SIGN(ROW(A$2:A$974)),FALSE)))</f>
        <v>Many fears, easily scared</v>
      </c>
      <c r="C411" s="68" t="str">
        <f>IF(ISBLANK(A411),"",IF(ROW(A$2:A$974)=1,"Impossible",VLOOKUP(A$2:A$974,items!$A$3:$K$1394,{3}*SIGN(ROW(A$2:A$974)),FALSE)))</f>
        <v>Ane zvakawanda zvaanotya, anokurumidza kuvhunduka</v>
      </c>
      <c r="D411" s="69" t="s">
        <v>28</v>
      </c>
      <c r="E411" s="70" t="s">
        <v>2511</v>
      </c>
      <c r="G411" s="71">
        <v>42542</v>
      </c>
      <c r="H411" s="82" t="s">
        <v>48</v>
      </c>
      <c r="J411" s="82" t="s">
        <v>27</v>
      </c>
    </row>
    <row r="412" spans="1:11" ht="28">
      <c r="A412" s="67" t="s">
        <v>1551</v>
      </c>
      <c r="B412" s="68" t="str">
        <f>IF(ISBLANK(A412),"",IF(ROW(A412:A2411)=1,"Impossible",VLOOKUP(A$2:A$974,items!$A$3:$K$1394,{2}*SIGN(ROW(A$2:A$974)),FALSE)))</f>
        <v>Your child usually tells you things that it would have been better if they hadn't say them.</v>
      </c>
      <c r="C412" s="68" t="str">
        <f>IF(ISBLANK(A412),"",IF(ROW(A$2:A$974)=1,"Impossible",VLOOKUP(A$2:A$974,items!$A$3:$K$1394,{3}*SIGN(ROW(A$2:A$974)),FALSE)))</f>
        <v>Mwana wenyu anokuudzai zvinhu zvekuti zviri nani dai asina kuzvitaura.</v>
      </c>
      <c r="D412" s="69" t="s">
        <v>28</v>
      </c>
      <c r="E412" s="70" t="s">
        <v>2512</v>
      </c>
      <c r="G412" s="71">
        <v>42542</v>
      </c>
      <c r="H412" s="82" t="s">
        <v>48</v>
      </c>
      <c r="J412" s="82" t="s">
        <v>27</v>
      </c>
    </row>
    <row r="413" spans="1:11" ht="28">
      <c r="A413" s="67" t="s">
        <v>1556</v>
      </c>
      <c r="B413" s="68" t="str">
        <f>IF(ISBLANK(A413),"",IF(ROW(A413:A2412)=1,"Impossible",VLOOKUP(A$2:A$974,items!$A$3:$K$1394,{2}*SIGN(ROW(A$2:A$974)),FALSE)))</f>
        <v>You are careful about what you say to your child.</v>
      </c>
      <c r="C413" s="68" t="str">
        <f>IF(ISBLANK(A413),"",IF(ROW(A$2:A$974)=1,"Impossible",VLOOKUP(A$2:A$974,items!$A$3:$K$1394,{3}*SIGN(ROW(A$2:A$974)),FALSE)))</f>
        <v>Munotarisisa zvamunotaura kumwana wenyu.</v>
      </c>
      <c r="D413" s="69" t="s">
        <v>28</v>
      </c>
      <c r="E413" s="70" t="s">
        <v>2513</v>
      </c>
      <c r="F413" s="70" t="s">
        <v>2514</v>
      </c>
      <c r="G413" s="71">
        <v>42542</v>
      </c>
      <c r="H413" s="82" t="s">
        <v>48</v>
      </c>
      <c r="J413" s="82" t="s">
        <v>27</v>
      </c>
    </row>
    <row r="414" spans="1:11" ht="42">
      <c r="A414" s="67" t="s">
        <v>1557</v>
      </c>
      <c r="B414" s="68" t="str">
        <f>IF(ISBLANK(A414),"",IF(ROW(A414:A2413)=1,"Impossible",VLOOKUP(A$2:A$974,items!$A$3:$K$1394,{2}*SIGN(ROW(A$2:A$974)),FALSE)))</f>
        <v>When you talk to your child you normally say things that it would have been better if they were not said.</v>
      </c>
      <c r="C414" s="68" t="str">
        <f>IF(ISBLANK(A414),"",IF(ROW(A$2:A$974)=1,"Impossible",VLOOKUP(A$2:A$974,items!$A$3:$K$1394,{3}*SIGN(ROW(A$2:A$974)),FALSE)))</f>
        <v>Pamunotaura nemwana wenyu, munowanzotaura zvinhu zvekuti zviri nani dai zvisina kutaurwa.</v>
      </c>
      <c r="D414" s="69" t="s">
        <v>28</v>
      </c>
      <c r="E414" s="70" t="s">
        <v>2515</v>
      </c>
      <c r="G414" s="71">
        <v>42542</v>
      </c>
      <c r="H414" s="82" t="s">
        <v>48</v>
      </c>
      <c r="J414" s="82" t="s">
        <v>27</v>
      </c>
    </row>
    <row r="415" spans="1:11" ht="28">
      <c r="A415" s="67" t="s">
        <v>1562</v>
      </c>
      <c r="B415" s="68" t="str">
        <f>IF(ISBLANK(A415),"",IF(ROW(A415:A2414)=1,"Impossible",VLOOKUP(A$2:A$974,items!$A$3:$K$1394,{2}*SIGN(ROW(A$2:A$974)),FALSE)))</f>
        <v>It is easy for you to discuss all your true feelings with your child.</v>
      </c>
      <c r="C415" s="68" t="str">
        <f>IF(ISBLANK(A415),"",IF(ROW(A$2:A$974)=1,"Impossible",VLOOKUP(A$2:A$974,items!$A$3:$K$1394,{3}*SIGN(ROW(A$2:A$974)),FALSE)))</f>
        <v>Zviri nyore kwamuri kukurukura zvamunonyatsonzwa nemwana wenyu.</v>
      </c>
      <c r="D415" s="69" t="s">
        <v>28</v>
      </c>
      <c r="F415" s="70" t="s">
        <v>2516</v>
      </c>
      <c r="G415" s="71">
        <v>42542</v>
      </c>
      <c r="H415" s="82" t="s">
        <v>48</v>
      </c>
      <c r="J415" s="82" t="s">
        <v>27</v>
      </c>
    </row>
    <row r="416" spans="1:11" ht="14">
      <c r="A416" s="67" t="s">
        <v>1563</v>
      </c>
      <c r="B416" s="68" t="str">
        <f>IF(ISBLANK(A416),"",IF(ROW(A416:A2415)=1,"Impossible",VLOOKUP(A$2:A$974,items!$A$3:$K$1394,{2}*SIGN(ROW(A$2:A$974)),FALSE)))</f>
        <v>Your child bothers you.</v>
      </c>
      <c r="C416" s="68" t="str">
        <f>IF(ISBLANK(A416),"",IF(ROW(A$2:A$974)=1,"Impossible",VLOOKUP(A$2:A$974,items!$A$3:$K$1394,{3}*SIGN(ROW(A$2:A$974)),FALSE)))</f>
        <v>Mwana wenyu anokushungurudzai.</v>
      </c>
      <c r="D416" s="69" t="s">
        <v>28</v>
      </c>
      <c r="E416" s="70" t="s">
        <v>2517</v>
      </c>
      <c r="F416" s="70" t="s">
        <v>2518</v>
      </c>
      <c r="G416" s="71">
        <v>42542</v>
      </c>
      <c r="H416" s="82" t="s">
        <v>48</v>
      </c>
      <c r="J416" s="82" t="s">
        <v>27</v>
      </c>
    </row>
    <row r="417" spans="1:11" ht="28">
      <c r="A417" s="67" t="s">
        <v>1105</v>
      </c>
      <c r="B417" s="68" t="str">
        <f>IF(ISBLANK(A417),"",IF(ROW(A417:A2416)=1,"Impossible",VLOOKUP(A$2:A$974,items!$A$3:$K$1394,{2}*SIGN(ROW(A$2:A$974)),FALSE)))</f>
        <v>What is the highest [GRADE/FORM/YEAR] you completed at that level?</v>
      </c>
      <c r="C417" s="68" t="str">
        <f>IF(ISBLANK(A417),"",IF(ROW(A$2:A$974)=1,"Impossible",VLOOKUP(A$2:A$974,items!$A$3:$K$1394,{3}*SIGN(ROW(A$2:A$974)),FALSE)))</f>
        <v>Makagumira mugiredhi/fomu/gore ripi padanho iroro?</v>
      </c>
      <c r="D417" s="69" t="s">
        <v>27</v>
      </c>
      <c r="G417" s="71">
        <v>42542</v>
      </c>
      <c r="H417" s="82" t="s">
        <v>48</v>
      </c>
      <c r="J417" s="82"/>
      <c r="K417" s="82" t="s">
        <v>2714</v>
      </c>
    </row>
    <row r="418" spans="1:11" ht="28">
      <c r="A418" s="67" t="s">
        <v>1105</v>
      </c>
      <c r="B418" s="68" t="str">
        <f>IF(ISBLANK(A418),"",IF(ROW(A418:A2417)=1,"Impossible",VLOOKUP(A$2:A$974,items!$A$3:$K$1394,{2}*SIGN(ROW(A$2:A$974)),FALSE)))</f>
        <v>What is the highest [GRADE/FORM/YEAR] you completed at that level?</v>
      </c>
      <c r="C418" s="68" t="str">
        <f>IF(ISBLANK(A418),"",IF(ROW(A$2:A$974)=1,"Impossible",VLOOKUP(A$2:A$974,items!$A$3:$K$1394,{3}*SIGN(ROW(A$2:A$974)),FALSE)))</f>
        <v>Makagumira mugiredhi/fomu/gore ripi padanho iroro?</v>
      </c>
      <c r="D418" s="69" t="s">
        <v>28</v>
      </c>
      <c r="E418" s="70" t="s">
        <v>2528</v>
      </c>
      <c r="F418" s="70" t="s">
        <v>2529</v>
      </c>
      <c r="G418" s="71">
        <v>42543</v>
      </c>
      <c r="H418" s="82" t="s">
        <v>48</v>
      </c>
      <c r="J418" s="82" t="s">
        <v>27</v>
      </c>
    </row>
    <row r="419" spans="1:11" ht="28">
      <c r="A419" s="67" t="s">
        <v>1171</v>
      </c>
      <c r="B419" s="68" t="str">
        <f>IF(ISBLANK(A419),"",IF(ROW(A419:A2418)=1,"Impossible",VLOOKUP(A$2:A$974,items!$A$3:$K$1394,{2}*SIGN(ROW(A$2:A$974)),FALSE)))</f>
        <v>Do you try to keep your illness a secret outside of your family?</v>
      </c>
      <c r="C419" s="68" t="str">
        <f>IF(ISBLANK(A419),"",IF(ROW(A$2:A$974)=1,"Impossible",VLOOKUP(A$2:A$974,items!$A$3:$K$1394,{3}*SIGN(ROW(A$2:A$974)),FALSE)))</f>
        <v>Munoedza here kuvanzira vanhu vasiri vemumhuri menyu urwere hwenyu?</v>
      </c>
      <c r="D419" s="69" t="s">
        <v>28</v>
      </c>
      <c r="E419" s="70" t="s">
        <v>2530</v>
      </c>
      <c r="F419" s="70" t="s">
        <v>2531</v>
      </c>
      <c r="G419" s="71">
        <v>42543</v>
      </c>
      <c r="H419" s="82" t="s">
        <v>48</v>
      </c>
      <c r="J419" s="82" t="s">
        <v>27</v>
      </c>
    </row>
    <row r="420" spans="1:11" ht="112">
      <c r="A420" s="67" t="s">
        <v>1175</v>
      </c>
      <c r="B420" s="68" t="str">
        <f>IF(ISBLANK(A420),"",IF(ROW(A420:A2419)=1,"Impossible",VLOOKUP(A$2:A$974,items!$A$3:$K$1394,{2}*SIGN(ROW(A$2:A$974)),FALSE)))</f>
        <v xml:space="preserve">How much does your illness affect your life? The bottom step, 1, is "no affect at all". The top step, 10, is "severely affects my life". You can pick any number from 1 to 10. How much does your illnes affect your life? </v>
      </c>
      <c r="C420" s="68" t="str">
        <f>IF(ISBLANK(A420),"",IF(ROW(A$2:A$974)=1,"Impossible",VLOOKUP(A$2:A$974,items!$A$3:$K$1394,{3}*SIGN(ROW(A$2:A$974)),FALSE)))</f>
        <v>Urwere hwenyu hunokanganisa zvakadii upenyu hwenyu? Danho repasi, rekutangisisa rinomirira "hahukanganisi zvachose". Danho repamusoro, 10, rinomirira "hunokanganisa upenyu hwangu zvakanyanya". Munokwanisa kusarudza nhamba ipi zvayo kubva pa1 kusvika pa10. Urwere hwenyu hunokanganisa zvakadii upenyu hwenyu?</v>
      </c>
      <c r="D420" s="69" t="s">
        <v>28</v>
      </c>
      <c r="E420" s="70" t="s">
        <v>2532</v>
      </c>
      <c r="F420" s="70" t="s">
        <v>2533</v>
      </c>
      <c r="G420" s="71">
        <v>42543</v>
      </c>
      <c r="H420" s="82" t="s">
        <v>48</v>
      </c>
      <c r="J420" s="82" t="s">
        <v>27</v>
      </c>
    </row>
    <row r="421" spans="1:11" ht="112">
      <c r="A421" s="67" t="s">
        <v>1177</v>
      </c>
      <c r="B421" s="68" t="str">
        <f>IF(ISBLANK(A421),"",IF(ROW(A421:A2420)=1,"Impossible",VLOOKUP(A$2:A$974,items!$A$3:$K$1394,{2}*SIGN(ROW(A$2:A$974)),FALSE)))</f>
        <v>How much control do you feel you have over your illness? The bottom step, 1, is "absolutely no control". The top step, 10, is "extreme amount of control". You can pick any number from 1 to 10. How must control do you feel you have over your illness?</v>
      </c>
      <c r="C421" s="68" t="str">
        <f>IF(ISBLANK(A421),"",IF(ROW(A$2:A$974)=1,"Impossible",VLOOKUP(A$2:A$974,items!$A$3:$K$1394,{3}*SIGN(ROW(A$2:A$974)),FALSE)))</f>
        <v>Munonzwa sekuti mune chekuita neurwere hwenyu zvakadii? Danho repazasi, 1, ndi"kusava nechekuita zvachose". Danho repamusoro, 10, ndi"kuva nechekuita chakanyanyisa". Munokwanisa kusarudza nhamba ipi zvayo kubva pa1 kusvika pa10. Munonzwa sekuti mune chekuita neurwere hwenyu zvakadii?</v>
      </c>
      <c r="D421" s="69" t="s">
        <v>28</v>
      </c>
      <c r="E421" s="70" t="s">
        <v>2534</v>
      </c>
      <c r="F421" s="70" t="s">
        <v>2535</v>
      </c>
      <c r="G421" s="71">
        <v>42543</v>
      </c>
      <c r="H421" s="82" t="s">
        <v>48</v>
      </c>
      <c r="J421" s="82" t="s">
        <v>27</v>
      </c>
    </row>
    <row r="422" spans="1:11" ht="140">
      <c r="A422" s="67" t="s">
        <v>1178</v>
      </c>
      <c r="B422" s="68" t="str">
        <f>IF(ISBLANK(A422),"",IF(ROW(A422:A2421)=1,"Impossible",VLOOKUP(A$2:A$974,items!$A$3:$K$1394,{2}*SIGN(ROW(A$2:A$974)),FALSE)))</f>
        <v>How much do you think your treatment can help your illness? The bottom step, 1, is "not at all". The top step, 10, is "extremely helpful". You can pick any number from 1 to 10. How much do you think your treatment can help your illness?</v>
      </c>
      <c r="C422" s="68" t="str">
        <f>IF(ISBLANK(A422),"",IF(ROW(A$2:A$974)=1,"Impossible",VLOOKUP(A$2:A$974,items!$A$3:$K$1394,{3}*SIGN(ROW(A$2:A$974)),FALSE)))</f>
        <v>Munofunga kuti mishonga yamuri kunwa inokwanisa kubatsira zvakadii paurwere hwenyu? Danho repasi, rekutangisisa rinomirira "kusabatsira zvachose". Danho repamusoro, 10, rinomirira "kubatsira zvakanyanya". Munokwanisa kusarudza nhamba ipi zvayo kubva pa1 kusvika pa10. Munofunga kuti mishonga yamuri kunwa inokwanisa kubatsira paurwere hwenyu zvakadii?</v>
      </c>
      <c r="D422" s="69" t="s">
        <v>28</v>
      </c>
      <c r="E422" s="70" t="s">
        <v>2536</v>
      </c>
      <c r="F422" s="70" t="s">
        <v>2537</v>
      </c>
      <c r="G422" s="71">
        <v>42543</v>
      </c>
      <c r="H422" s="82" t="s">
        <v>48</v>
      </c>
      <c r="J422" s="82" t="s">
        <v>27</v>
      </c>
    </row>
    <row r="423" spans="1:11" ht="98">
      <c r="A423" s="67" t="s">
        <v>1179</v>
      </c>
      <c r="B423" s="68" t="str">
        <f>IF(ISBLANK(A423),"",IF(ROW(A423:A2422)=1,"Impossible",VLOOKUP(A$2:A$974,items!$A$3:$K$1394,{2}*SIGN(ROW(A$2:A$974)),FALSE)))</f>
        <v>How much do you experience symptoms from your illness? The bottom step, 1, is "no symptoms at all". The top step, 10, is "many severe symptoms". You can pick any number from 1 to 10. How much do you experience symptoms from your illness?</v>
      </c>
      <c r="C423" s="68" t="str">
        <f>IF(ISBLANK(A423),"",IF(ROW(A$2:A$974)=1,"Impossible",VLOOKUP(A$2:A$974,items!$A$3:$K$1394,{3}*SIGN(ROW(A$2:A$974)),FALSE)))</f>
        <v>Munoita zviratidzo zveurwere hwenyu kakawanda zvakadii? Danho repazasi, 1, ndi"kusaita zviratidzo zvachose". Danho repamusoro, 10, ndi"zviratidzo zvakatoipa kakawanda". Munokwanisa kusarudza nhamba ipi zvayo kubva pa1 kusvika pa10. Munoita zviratidzo zveurwere hwenyu kakawanda zvakadii?</v>
      </c>
      <c r="D423" s="69" t="s">
        <v>28</v>
      </c>
      <c r="E423" s="70" t="s">
        <v>2538</v>
      </c>
      <c r="F423" s="70" t="s">
        <v>2539</v>
      </c>
      <c r="G423" s="71">
        <v>42543</v>
      </c>
      <c r="H423" s="82" t="s">
        <v>48</v>
      </c>
      <c r="J423" s="82" t="s">
        <v>27</v>
      </c>
    </row>
    <row r="424" spans="1:11" ht="98">
      <c r="A424" s="67" t="s">
        <v>1180</v>
      </c>
      <c r="B424" s="68" t="str">
        <f>IF(ISBLANK(A424),"",IF(ROW(A424:A2423)=1,"Impossible",VLOOKUP(A$2:A$974,items!$A$3:$K$1394,{2}*SIGN(ROW(A$2:A$974)),FALSE)))</f>
        <v>How concerned are you about your illness? The bottom step, 1, is "not at all concerned". The top step, 10, is "extremely concerned". You can pick any number from 1 to 10. How concerned are you about your illness?</v>
      </c>
      <c r="C424" s="68" t="str">
        <f>IF(ISBLANK(A424),"",IF(ROW(A$2:A$974)=1,"Impossible",VLOOKUP(A$2:A$974,items!$A$3:$K$1394,{3}*SIGN(ROW(A$2:A$974)),FALSE)))</f>
        <v xml:space="preserve">Munobatikana zvakadii neurwere hwenyu? Danho repasi, 1, ndi"kusabatikana zvachose". Danho repamusoro, 10, ndi"kubatikana zvakanyanya". Munokwanisa kusarudza nhamba ipi zvayo kubva pa1 kusvika pa10. Munobatikana zvakadii neurwere hwenyu? </v>
      </c>
      <c r="D424" s="69" t="s">
        <v>28</v>
      </c>
      <c r="E424" s="70" t="s">
        <v>2746</v>
      </c>
      <c r="F424" s="70" t="s">
        <v>2540</v>
      </c>
      <c r="G424" s="71">
        <v>42543</v>
      </c>
      <c r="H424" s="82" t="s">
        <v>48</v>
      </c>
      <c r="J424" s="82" t="s">
        <v>27</v>
      </c>
    </row>
    <row r="425" spans="1:11" ht="112">
      <c r="A425" s="67" t="s">
        <v>1181</v>
      </c>
      <c r="B425" s="68" t="str">
        <f>IF(ISBLANK(A425),"",IF(ROW(A425:A2424)=1,"Impossible",VLOOKUP(A$2:A$974,items!$A$3:$K$1394,{2}*SIGN(ROW(A$2:A$974)),FALSE)))</f>
        <v>How well do you feel you understand your illness? The bottom step, 1, is "don't understand at all". The top step, 10, is "understand very clearly". You can pick any number from 1 to 10. How well do you feel you understand your illness?</v>
      </c>
      <c r="C425" s="68" t="str">
        <f>IF(ISBLANK(A425),"",IF(ROW(A$2:A$974)=1,"Impossible",VLOOKUP(A$2:A$974,items!$A$3:$K$1394,{3}*SIGN(ROW(A$2:A$974)),FALSE)))</f>
        <v>Munonzwa sekuti munonzwisisa urwere hwenyu zvakadii? Danho repasi, rekutangisisa rinomirira "handinzwisisi zvachose". Danho repamusoro, 10, rinomirira "ndinonyatsonzwisisa zvakanaka". Munokwanisa kusarudza nhamba ipi zvayo kubva pa1 kusvika pa10. Munonzwa sekuti munonzwisisa urwere hwenyu zvakadii?</v>
      </c>
      <c r="D425" s="69" t="s">
        <v>28</v>
      </c>
      <c r="E425" s="70" t="s">
        <v>2541</v>
      </c>
      <c r="F425" s="70" t="s">
        <v>2542</v>
      </c>
      <c r="G425" s="71">
        <v>42543</v>
      </c>
      <c r="H425" s="82" t="s">
        <v>48</v>
      </c>
      <c r="J425" s="82" t="s">
        <v>27</v>
      </c>
    </row>
    <row r="426" spans="1:11" ht="98">
      <c r="A426" s="67" t="s">
        <v>1592</v>
      </c>
      <c r="B426" s="68" t="str">
        <f>IF(ISBLANK(A426),"",IF(ROW(A426:A2425)=1,"Impossible",VLOOKUP(A$2:A$974,items!$A$3:$K$1394,{2}*SIGN(ROW(A$2:A$974)),FALSE)))</f>
        <v>How much does your illness affect you emotionally? (e.g. does it make you angry, scared, upset or depressed?) The bottom step, 1, is "not at all affected emotionally". The top step, 10, is "extremely affected emotionally".</v>
      </c>
      <c r="C426" s="68" t="str">
        <f>IF(ISBLANK(A426),"",IF(ROW(A$2:A$974)=1,"Impossible",VLOOKUP(A$2:A$974,items!$A$3:$K$1394,{3}*SIGN(ROW(A$2:A$974)),FALSE)))</f>
        <v>Urwere hwenyu hunokanganisa zvakadii manzwiro enyu? (semuenzaniso, hunoita kuti mugumbuke, mutye, musuruvare, mufungisise here?) Danho repasi, rekutangisisa rinomirira "handikanganiswi manzwiro zvachose". Danho repamusoro, 10, rinomirira "ndinokanganiswa manzwiro zvakanyanya".</v>
      </c>
      <c r="D426" s="69" t="s">
        <v>28</v>
      </c>
      <c r="E426" s="70" t="s">
        <v>2543</v>
      </c>
      <c r="F426" s="70" t="s">
        <v>2544</v>
      </c>
      <c r="G426" s="71">
        <v>42543</v>
      </c>
      <c r="H426" s="82" t="s">
        <v>48</v>
      </c>
      <c r="J426" s="82" t="s">
        <v>27</v>
      </c>
    </row>
    <row r="427" spans="1:11" ht="70">
      <c r="A427" s="67" t="s">
        <v>1185</v>
      </c>
      <c r="B427" s="68" t="str">
        <f>IF(ISBLANK(A427),"",IF(ROW(A427:A2426)=1,"Impossible",VLOOKUP(A$2:A$974,items!$A$3:$K$1394,{2}*SIGN(ROW(A$2:A$974)),FALSE)))</f>
        <v xml:space="preserve">I'm going to read a list of events that may have happened to you during the past three months. In the past 3 months, how often did the following events happen because of your HIV status? </v>
      </c>
      <c r="C427" s="68" t="str">
        <f>IF(ISBLANK(A427),"",IF(ROW(A$2:A$974)=1,"Impossible",VLOOKUP(A$2:A$974,items!$A$3:$K$1394,{3}*SIGN(ROW(A$2:A$974)),FALSE)))</f>
        <v>Ndichaverenga zvinhu zvinogona kunge zvakaitika kwamuri MUMWEDZI MITATU YAPFUURA. MUMWEDZI MITATU YAPFUURA, zvinhu zvinotevera zvakaitika kwamuri kangani nekuda kwekuti mune HIV?</v>
      </c>
      <c r="D427" s="69" t="s">
        <v>28</v>
      </c>
      <c r="E427" s="70" t="s">
        <v>2545</v>
      </c>
      <c r="F427" s="70" t="s">
        <v>1888</v>
      </c>
      <c r="G427" s="71">
        <v>42543</v>
      </c>
      <c r="H427" s="82" t="s">
        <v>48</v>
      </c>
      <c r="J427" s="82" t="s">
        <v>27</v>
      </c>
    </row>
    <row r="428" spans="1:11" ht="28">
      <c r="A428" s="67" t="s">
        <v>1209</v>
      </c>
      <c r="B428" s="68" t="str">
        <f>IF(ISBLANK(A428),"",IF(ROW(A428:A2427)=1,"Impossible",VLOOKUP(A$2:A$974,items!$A$3:$K$1394,{2}*SIGN(ROW(A$2:A$974)),FALSE)))</f>
        <v>I was discharged from the hospital while still needing care.</v>
      </c>
      <c r="C428" s="68" t="str">
        <f>IF(ISBLANK(A428),"",IF(ROW(A$2:A$974)=1,"Impossible",VLOOKUP(A$2:A$974,items!$A$3:$K$1394,{3}*SIGN(ROW(A$2:A$974)),FALSE)))</f>
        <v>Ndakaburitswa muchipatara ndichiri kuda rubatsiro.</v>
      </c>
      <c r="D428" s="69" t="s">
        <v>28</v>
      </c>
      <c r="E428" s="70" t="s">
        <v>2546</v>
      </c>
      <c r="F428" s="70" t="s">
        <v>2547</v>
      </c>
      <c r="G428" s="71">
        <v>42543</v>
      </c>
      <c r="H428" s="82" t="s">
        <v>48</v>
      </c>
      <c r="J428" s="82" t="s">
        <v>27</v>
      </c>
    </row>
    <row r="429" spans="1:11" ht="28">
      <c r="A429" s="67" t="s">
        <v>1225</v>
      </c>
      <c r="B429" s="68" t="str">
        <f>IF(ISBLANK(A429),"",IF(ROW(A429:A2428)=1,"Impossible",VLOOKUP(A$2:A$974,items!$A$3:$K$1394,{2}*SIGN(ROW(A$2:A$974)),FALSE)))</f>
        <v>It's hard to tell other people about my infection.</v>
      </c>
      <c r="C429" s="68" t="str">
        <f>IF(ISBLANK(A429),"",IF(ROW(A$2:A$974)=1,"Impossible",VLOOKUP(A$2:A$974,items!$A$3:$K$1394,{3}*SIGN(ROW(A$2:A$974)),FALSE)))</f>
        <v>Zvakaoma kuudza vamwe vanhu pamusoro peutachiwana hwangu.</v>
      </c>
      <c r="D429" s="69" t="s">
        <v>28</v>
      </c>
      <c r="E429" s="70" t="s">
        <v>2548</v>
      </c>
      <c r="F429" s="70" t="s">
        <v>2549</v>
      </c>
      <c r="G429" s="71">
        <v>42543</v>
      </c>
      <c r="H429" s="70" t="s">
        <v>48</v>
      </c>
      <c r="J429" s="70" t="s">
        <v>27</v>
      </c>
    </row>
    <row r="430" spans="1:11" ht="42">
      <c r="A430" s="67" t="s">
        <v>1227</v>
      </c>
      <c r="B430" s="68" t="str">
        <f>IF(ISBLANK(A430),"",IF(ROW(A430:A2429)=1,"Impossible",VLOOKUP(A$2:A$974,items!$A$3:$K$1394,{2}*SIGN(ROW(A$2:A$974)),FALSE)))</f>
        <v>When I tell others I have HIV, I expect them to think less of me.</v>
      </c>
      <c r="C430" s="68" t="str">
        <f>IF(ISBLANK(A430),"",IF(ROW(A$2:A$974)=1,"Impossible",VLOOKUP(A$2:A$974,items!$A$3:$K$1394,{3}*SIGN(ROW(A$2:A$974)),FALSE)))</f>
        <v>Kana ndikaudza vamwe vanhu kuti ndine hutachiwana hweHIV, ndinotarisira kuti vasandione semunhu akakosha/vasafunge zvakanyanya pamusoro pangu.</v>
      </c>
      <c r="D430" s="69" t="s">
        <v>28</v>
      </c>
      <c r="E430" s="70" t="s">
        <v>2747</v>
      </c>
      <c r="F430" s="70" t="s">
        <v>2263</v>
      </c>
      <c r="G430" s="71">
        <v>42543</v>
      </c>
      <c r="H430" s="70" t="s">
        <v>48</v>
      </c>
      <c r="J430" s="70" t="s">
        <v>27</v>
      </c>
    </row>
    <row r="431" spans="1:11" ht="56">
      <c r="A431" s="67" t="s">
        <v>1250</v>
      </c>
      <c r="B431" s="68" t="str">
        <f>IF(ISBLANK(A431),"",IF(ROW(A431:A2430)=1,"Impossible",VLOOKUP(A$2:A$974,items!$A$3:$K$1394,{2}*SIGN(ROW(A$2:A$974)),FALSE)))</f>
        <v>Feeling bad about yourself- or that you are a failure or have let yourself or your family down</v>
      </c>
      <c r="C431" s="68" t="str">
        <f>IF(ISBLANK(A431),"",IF(ROW(A$2:A$974)=1,"Impossible",VLOOKUP(A$2:A$974,items!$A$3:$K$1394,{3}*SIGN(ROW(A$2:A$974)),FALSE)))</f>
        <v>Kuzvishora kana kunzwa sekunge muri mukundikani kana kuti makazvikanganisira imi kana kukanganisira mhuri yenyu</v>
      </c>
      <c r="D431" s="69" t="s">
        <v>28</v>
      </c>
      <c r="E431" s="70" t="s">
        <v>2550</v>
      </c>
      <c r="F431" s="70" t="s">
        <v>2551</v>
      </c>
      <c r="G431" s="71">
        <v>42543</v>
      </c>
      <c r="H431" s="70" t="s">
        <v>48</v>
      </c>
      <c r="J431" s="70" t="s">
        <v>27</v>
      </c>
    </row>
    <row r="432" spans="1:11" ht="56">
      <c r="A432" s="67" t="s">
        <v>1265</v>
      </c>
      <c r="B432" s="68" t="str">
        <f>IF(ISBLANK(A432),"",IF(ROW(A432:A2431)=1,"Impossible",VLOOKUP(A$2:A$974,items!$A$3:$K$1394,{2}*SIGN(ROW(A$2:A$974)),FALSE)))</f>
        <v xml:space="preserve">Now I will ask you about what your child knows or might know about [his/her] illness. </v>
      </c>
      <c r="C432" s="68" t="str">
        <f>IF(ISBLANK(A432),"",IF(ROW(A$2:A$974)=1,"Impossible",VLOOKUP(A$2:A$974,items!$A$3:$K$1394,{3}*SIGN(ROW(A$2:A$974)),FALSE)))</f>
        <v>Iye zvino ndava kukubvunzai mibvunzo iri pamusoro pezvinozivikanwa kana kuti zvingangozivikanwa nemwana wenyu pamusoro peurwere hwake.</v>
      </c>
      <c r="D432" s="69" t="s">
        <v>28</v>
      </c>
      <c r="E432" s="70" t="s">
        <v>2552</v>
      </c>
      <c r="F432" s="70" t="s">
        <v>2553</v>
      </c>
      <c r="G432" s="71">
        <v>42543</v>
      </c>
      <c r="H432" s="70" t="s">
        <v>48</v>
      </c>
      <c r="J432" s="70" t="s">
        <v>27</v>
      </c>
    </row>
    <row r="433" spans="1:11" ht="42">
      <c r="A433" s="67" t="s">
        <v>1132</v>
      </c>
      <c r="B433" s="68" t="str">
        <f>IF(ISBLANK(A433),"",IF(ROW(A433:A2432)=1,"Impossible",VLOOKUP(A$2:A$974,items!$A$3:$K$1394,{2}*SIGN(ROW(A$2:A$974)),FALSE)))</f>
        <v>How likely is it that telling your child about [his/her] illness will bring about good things?</v>
      </c>
      <c r="C433" s="68" t="str">
        <f>IF(ISBLANK(A433),"",IF(ROW(A$2:A$974)=1,"Impossible",VLOOKUP(A$2:A$974,items!$A$3:$K$1394,{3}*SIGN(ROW(A$2:A$974)),FALSE)))</f>
        <v xml:space="preserve">Zvingaitike zvakadii kuti kuudza mwana wenyu nezveurwere hwake kungaunze zvinhu zvakanaka? </v>
      </c>
      <c r="D433" s="69" t="s">
        <v>28</v>
      </c>
      <c r="E433" s="70" t="s">
        <v>2554</v>
      </c>
      <c r="F433" s="70" t="s">
        <v>2555</v>
      </c>
      <c r="G433" s="71">
        <v>42543</v>
      </c>
      <c r="H433" s="70" t="s">
        <v>48</v>
      </c>
      <c r="J433" s="70" t="s">
        <v>27</v>
      </c>
    </row>
    <row r="434" spans="1:11" ht="42">
      <c r="A434" s="67" t="s">
        <v>1133</v>
      </c>
      <c r="B434" s="68" t="str">
        <f>IF(ISBLANK(A434),"",IF(ROW(A434:A2433)=1,"Impossible",VLOOKUP(A$2:A$974,items!$A$3:$K$1394,{2}*SIGN(ROW(A$2:A$974)),FALSE)))</f>
        <v>How likely is it that telling your child about [his/her] illness will bring you closer together?</v>
      </c>
      <c r="C434" s="68" t="str">
        <f>IF(ISBLANK(A434),"",IF(ROW(A$2:A$974)=1,"Impossible",VLOOKUP(A$2:A$974,items!$A$3:$K$1394,{3}*SIGN(ROW(A$2:A$974)),FALSE)))</f>
        <v>Zvingaitike zvakadii kuti kuudza mwana wenyu nezveurwere hwake kungamuswededze pedyo?</v>
      </c>
      <c r="D434" s="69" t="s">
        <v>28</v>
      </c>
      <c r="E434" s="70" t="s">
        <v>2556</v>
      </c>
      <c r="F434" s="70" t="s">
        <v>2557</v>
      </c>
      <c r="G434" s="71">
        <v>42543</v>
      </c>
      <c r="H434" s="70" t="s">
        <v>48</v>
      </c>
      <c r="J434" s="70" t="s">
        <v>27</v>
      </c>
    </row>
    <row r="435" spans="1:11" ht="98">
      <c r="A435" s="67" t="s">
        <v>1327</v>
      </c>
      <c r="B435" s="68" t="e">
        <f>IF(ISBLANK(A435),"",IF(ROW(A435:A2434)=1,"Impossible",VLOOKUP(A$2:A$974,items!$A$3:$K$1394,{2}*SIGN(ROW(A$2:A$974)),FALSE)))</f>
        <v>#N/A</v>
      </c>
      <c r="C435" s="68" t="e">
        <f>IF(ISBLANK(A435),"",IF(ROW(A$2:A$974)=1,"Impossible",VLOOKUP(A$2:A$974,items!$A$3:$K$1394,{3}*SIGN(ROW(A$2:A$974)),FALSE)))</f>
        <v>#N/A</v>
      </c>
      <c r="D435" s="69" t="s">
        <v>27</v>
      </c>
      <c r="E435" s="70" t="s">
        <v>2558</v>
      </c>
      <c r="F435" s="70" t="s">
        <v>2559</v>
      </c>
      <c r="G435" s="71">
        <v>42543</v>
      </c>
      <c r="H435" s="70" t="s">
        <v>48</v>
      </c>
      <c r="K435" s="82" t="s">
        <v>2715</v>
      </c>
    </row>
    <row r="436" spans="1:11" ht="98">
      <c r="A436" s="67" t="s">
        <v>1327</v>
      </c>
      <c r="B436" s="68" t="e">
        <f>IF(ISBLANK(A436),"",IF(ROW(A436:A2435)=1,"Impossible",VLOOKUP(A$2:A$974,items!$A$3:$K$1394,{2}*SIGN(ROW(A$2:A$974)),FALSE)))</f>
        <v>#N/A</v>
      </c>
      <c r="C436" s="68" t="e">
        <f>IF(ISBLANK(A436),"",IF(ROW(A$2:A$974)=1,"Impossible",VLOOKUP(A$2:A$974,items!$A$3:$K$1394,{3}*SIGN(ROW(A$2:A$974)),FALSE)))</f>
        <v>#N/A</v>
      </c>
      <c r="D436" s="69" t="s">
        <v>28</v>
      </c>
      <c r="E436" s="70" t="s">
        <v>2560</v>
      </c>
      <c r="F436" s="70" t="s">
        <v>2561</v>
      </c>
      <c r="G436" s="71">
        <v>42543</v>
      </c>
      <c r="H436" s="70" t="s">
        <v>48</v>
      </c>
      <c r="J436" s="70" t="s">
        <v>27</v>
      </c>
    </row>
    <row r="437" spans="1:11" ht="14">
      <c r="A437" s="67" t="s">
        <v>1328</v>
      </c>
      <c r="B437" s="68" t="e">
        <f>IF(ISBLANK(A437),"",IF(ROW(A437:A2436)=1,"Impossible",VLOOKUP(A$2:A$974,items!$A$3:$K$1394,{2}*SIGN(ROW(A$2:A$974)),FALSE)))</f>
        <v>#N/A</v>
      </c>
      <c r="C437" s="68" t="e">
        <f>IF(ISBLANK(A437),"",IF(ROW(A$2:A$974)=1,"Impossible",VLOOKUP(A$2:A$974,items!$A$3:$K$1394,{3}*SIGN(ROW(A$2:A$974)),FALSE)))</f>
        <v>#N/A</v>
      </c>
      <c r="D437" s="69" t="s">
        <v>27</v>
      </c>
      <c r="G437" s="71">
        <v>42543</v>
      </c>
      <c r="H437" s="70" t="s">
        <v>48</v>
      </c>
      <c r="K437" s="82" t="s">
        <v>2715</v>
      </c>
    </row>
    <row r="438" spans="1:11" ht="42">
      <c r="A438" s="67" t="s">
        <v>1328</v>
      </c>
      <c r="B438" s="68" t="e">
        <f>IF(ISBLANK(A438),"",IF(ROW(A438:A2437)=1,"Impossible",VLOOKUP(A$2:A$974,items!$A$3:$K$1394,{2}*SIGN(ROW(A$2:A$974)),FALSE)))</f>
        <v>#N/A</v>
      </c>
      <c r="C438" s="68" t="e">
        <f>IF(ISBLANK(A438),"",IF(ROW(A$2:A$974)=1,"Impossible",VLOOKUP(A$2:A$974,items!$A$3:$K$1394,{3}*SIGN(ROW(A$2:A$974)),FALSE)))</f>
        <v>#N/A</v>
      </c>
      <c r="E438" s="70" t="s">
        <v>2562</v>
      </c>
      <c r="F438" s="70" t="s">
        <v>2563</v>
      </c>
      <c r="G438" s="71">
        <v>42543</v>
      </c>
      <c r="H438" s="70" t="s">
        <v>48</v>
      </c>
      <c r="J438" s="70" t="s">
        <v>27</v>
      </c>
    </row>
    <row r="439" spans="1:11" ht="14">
      <c r="A439" s="67" t="s">
        <v>1329</v>
      </c>
      <c r="B439" s="68" t="e">
        <f>IF(ISBLANK(A439),"",IF(ROW(A439:A2438)=1,"Impossible",VLOOKUP(A$2:A$974,items!$A$3:$K$1394,{2}*SIGN(ROW(A$2:A$974)),FALSE)))</f>
        <v>#N/A</v>
      </c>
      <c r="C439" s="68" t="e">
        <f>IF(ISBLANK(A439),"",IF(ROW(A$2:A$974)=1,"Impossible",VLOOKUP(A$2:A$974,items!$A$3:$K$1394,{3}*SIGN(ROW(A$2:A$974)),FALSE)))</f>
        <v>#N/A</v>
      </c>
      <c r="D439" s="69" t="s">
        <v>27</v>
      </c>
      <c r="G439" s="71">
        <v>42543</v>
      </c>
      <c r="H439" s="70" t="s">
        <v>48</v>
      </c>
      <c r="K439" s="82" t="s">
        <v>2715</v>
      </c>
    </row>
    <row r="440" spans="1:11" ht="42">
      <c r="A440" s="67" t="s">
        <v>1329</v>
      </c>
      <c r="B440" s="68" t="e">
        <f>IF(ISBLANK(A440),"",IF(ROW(A440:A2439)=1,"Impossible",VLOOKUP(A$2:A$974,items!$A$3:$K$1394,{2}*SIGN(ROW(A$2:A$974)),FALSE)))</f>
        <v>#N/A</v>
      </c>
      <c r="C440" s="68" t="e">
        <f>IF(ISBLANK(A440),"",IF(ROW(A$2:A$974)=1,"Impossible",VLOOKUP(A$2:A$974,items!$A$3:$K$1394,{3}*SIGN(ROW(A$2:A$974)),FALSE)))</f>
        <v>#N/A</v>
      </c>
      <c r="D440" s="69" t="s">
        <v>28</v>
      </c>
      <c r="E440" s="70" t="s">
        <v>2564</v>
      </c>
      <c r="F440" s="70" t="s">
        <v>2565</v>
      </c>
      <c r="G440" s="71">
        <v>42543</v>
      </c>
      <c r="H440" s="70" t="s">
        <v>48</v>
      </c>
      <c r="J440" s="70" t="s">
        <v>27</v>
      </c>
    </row>
    <row r="441" spans="1:11" ht="42">
      <c r="A441" s="67" t="s">
        <v>1149</v>
      </c>
      <c r="B441" s="68" t="str">
        <f>IF(ISBLANK(A441),"",IF(ROW(A441:A2440)=1,"Impossible",VLOOKUP(A$2:A$974,items!$A$3:$K$1394,{2}*SIGN(ROW(A$2:A$974)),FALSE)))</f>
        <v>I worry that telling my child about [his/her] illness will just create more problems.</v>
      </c>
      <c r="C441" s="68" t="str">
        <f>IF(ISBLANK(A441),"",IF(ROW(A$2:A$974)=1,"Impossible",VLOOKUP(A$2:A$974,items!$A$3:$K$1394,{3}*SIGN(ROW(A$2:A$974)),FALSE)))</f>
        <v>Ndinonetsekana kuti kuudza mwana wangu nezveurwere hwake kunongomutsa mamwe matambudziko chete.</v>
      </c>
      <c r="D441" s="69" t="s">
        <v>28</v>
      </c>
      <c r="E441" s="70" t="s">
        <v>2566</v>
      </c>
      <c r="F441" s="70" t="s">
        <v>2567</v>
      </c>
      <c r="G441" s="71">
        <v>42543</v>
      </c>
      <c r="H441" s="70" t="s">
        <v>48</v>
      </c>
      <c r="J441" s="70" t="s">
        <v>27</v>
      </c>
    </row>
    <row r="442" spans="1:11" ht="28">
      <c r="A442" s="67" t="s">
        <v>1150</v>
      </c>
      <c r="B442" s="68" t="str">
        <f>IF(ISBLANK(A442),"",IF(ROW(A442:A2441)=1,"Impossible",VLOOKUP(A$2:A$974,items!$A$3:$K$1394,{2}*SIGN(ROW(A$2:A$974)),FALSE)))</f>
        <v>I worry that telling my child about [his/her] illness will lead [him/her] to reject me.</v>
      </c>
      <c r="C442" s="68" t="str">
        <f>IF(ISBLANK(A442),"",IF(ROW(A$2:A$974)=1,"Impossible",VLOOKUP(A$2:A$974,items!$A$3:$K$1394,{3}*SIGN(ROW(A$2:A$974)),FALSE)))</f>
        <v>Ndinonetsekana kuti kuudza mwana wangu nezveurwere hwake kunoita kuti andirase.</v>
      </c>
      <c r="D442" s="69" t="s">
        <v>28</v>
      </c>
      <c r="E442" s="70" t="s">
        <v>2568</v>
      </c>
      <c r="F442" s="70" t="s">
        <v>2569</v>
      </c>
      <c r="G442" s="71">
        <v>42543</v>
      </c>
      <c r="H442" s="70" t="s">
        <v>48</v>
      </c>
      <c r="J442" s="70" t="s">
        <v>27</v>
      </c>
    </row>
    <row r="443" spans="1:11" ht="14">
      <c r="A443" s="67" t="s">
        <v>1333</v>
      </c>
      <c r="B443" s="68" t="e">
        <f>IF(ISBLANK(A443),"",IF(ROW(A443:A2442)=1,"Impossible",VLOOKUP(A$2:A$974,items!$A$3:$K$1394,{2}*SIGN(ROW(A$2:A$974)),FALSE)))</f>
        <v>#N/A</v>
      </c>
      <c r="C443" s="68" t="e">
        <f>IF(ISBLANK(A443),"",IF(ROW(A$2:A$974)=1,"Impossible",VLOOKUP(A$2:A$974,items!$A$3:$K$1394,{3}*SIGN(ROW(A$2:A$974)),FALSE)))</f>
        <v>#N/A</v>
      </c>
      <c r="D443" s="69" t="s">
        <v>27</v>
      </c>
      <c r="G443" s="71">
        <v>42543</v>
      </c>
      <c r="H443" s="70" t="s">
        <v>48</v>
      </c>
      <c r="K443" s="82" t="s">
        <v>2715</v>
      </c>
    </row>
    <row r="444" spans="1:11" ht="84">
      <c r="A444" s="67" t="s">
        <v>1333</v>
      </c>
      <c r="B444" s="68" t="e">
        <f>IF(ISBLANK(A444),"",IF(ROW(A444:A2443)=1,"Impossible",VLOOKUP(A$2:A$974,items!$A$3:$K$1394,{2}*SIGN(ROW(A$2:A$974)),FALSE)))</f>
        <v>#N/A</v>
      </c>
      <c r="C444" s="68" t="e">
        <f>IF(ISBLANK(A444),"",IF(ROW(A$2:A$974)=1,"Impossible",VLOOKUP(A$2:A$974,items!$A$3:$K$1394,{3}*SIGN(ROW(A$2:A$974)),FALSE)))</f>
        <v>#N/A</v>
      </c>
      <c r="D444" s="69" t="s">
        <v>28</v>
      </c>
      <c r="E444" s="70" t="s">
        <v>2570</v>
      </c>
      <c r="F444" s="70" t="s">
        <v>2571</v>
      </c>
      <c r="G444" s="71">
        <v>42543</v>
      </c>
      <c r="H444" s="70" t="s">
        <v>48</v>
      </c>
      <c r="J444" s="70" t="s">
        <v>27</v>
      </c>
    </row>
    <row r="445" spans="1:11" ht="14">
      <c r="A445" s="67" t="s">
        <v>1334</v>
      </c>
      <c r="B445" s="68" t="e">
        <f>IF(ISBLANK(A445),"",IF(ROW(A445:A2444)=1,"Impossible",VLOOKUP(A$2:A$974,items!$A$3:$K$1394,{2}*SIGN(ROW(A$2:A$974)),FALSE)))</f>
        <v>#N/A</v>
      </c>
      <c r="C445" s="68" t="e">
        <f>IF(ISBLANK(A445),"",IF(ROW(A$2:A$974)=1,"Impossible",VLOOKUP(A$2:A$974,items!$A$3:$K$1394,{3}*SIGN(ROW(A$2:A$974)),FALSE)))</f>
        <v>#N/A</v>
      </c>
      <c r="D445" s="69" t="s">
        <v>27</v>
      </c>
      <c r="G445" s="71">
        <v>42543</v>
      </c>
      <c r="H445" s="70" t="s">
        <v>48</v>
      </c>
      <c r="K445" s="82" t="s">
        <v>2715</v>
      </c>
    </row>
    <row r="446" spans="1:11" ht="42">
      <c r="A446" s="67" t="s">
        <v>1334</v>
      </c>
      <c r="B446" s="68" t="e">
        <f>IF(ISBLANK(A446),"",IF(ROW(A446:A2445)=1,"Impossible",VLOOKUP(A$2:A$974,items!$A$3:$K$1394,{2}*SIGN(ROW(A$2:A$974)),FALSE)))</f>
        <v>#N/A</v>
      </c>
      <c r="C446" s="68" t="e">
        <f>IF(ISBLANK(A446),"",IF(ROW(A$2:A$974)=1,"Impossible",VLOOKUP(A$2:A$974,items!$A$3:$K$1394,{3}*SIGN(ROW(A$2:A$974)),FALSE)))</f>
        <v>#N/A</v>
      </c>
      <c r="D446" s="69" t="s">
        <v>28</v>
      </c>
      <c r="E446" s="70" t="s">
        <v>2572</v>
      </c>
      <c r="F446" s="70" t="s">
        <v>2573</v>
      </c>
      <c r="G446" s="71">
        <v>42543</v>
      </c>
      <c r="H446" s="70" t="s">
        <v>48</v>
      </c>
      <c r="J446" s="70" t="s">
        <v>27</v>
      </c>
    </row>
    <row r="447" spans="1:11" ht="14">
      <c r="A447" s="67" t="s">
        <v>1335</v>
      </c>
      <c r="B447" s="68" t="e">
        <f>IF(ISBLANK(A447),"",IF(ROW(A447:A2446)=1,"Impossible",VLOOKUP(A$2:A$974,items!$A$3:$K$1394,{2}*SIGN(ROW(A$2:A$974)),FALSE)))</f>
        <v>#N/A</v>
      </c>
      <c r="C447" s="68" t="e">
        <f>IF(ISBLANK(A447),"",IF(ROW(A$2:A$974)=1,"Impossible",VLOOKUP(A$2:A$974,items!$A$3:$K$1394,{3}*SIGN(ROW(A$2:A$974)),FALSE)))</f>
        <v>#N/A</v>
      </c>
      <c r="D447" s="69" t="s">
        <v>27</v>
      </c>
      <c r="G447" s="71">
        <v>42543</v>
      </c>
      <c r="H447" s="70" t="s">
        <v>48</v>
      </c>
      <c r="K447" s="82" t="s">
        <v>2715</v>
      </c>
    </row>
    <row r="448" spans="1:11" ht="28">
      <c r="A448" s="67" t="s">
        <v>1335</v>
      </c>
      <c r="B448" s="68" t="e">
        <f>IF(ISBLANK(A448),"",IF(ROW(A448:A2447)=1,"Impossible",VLOOKUP(A$2:A$974,items!$A$3:$K$1394,{2}*SIGN(ROW(A$2:A$974)),FALSE)))</f>
        <v>#N/A</v>
      </c>
      <c r="C448" s="68" t="e">
        <f>IF(ISBLANK(A448),"",IF(ROW(A$2:A$974)=1,"Impossible",VLOOKUP(A$2:A$974,items!$A$3:$K$1394,{3}*SIGN(ROW(A$2:A$974)),FALSE)))</f>
        <v>#N/A</v>
      </c>
      <c r="D448" s="69" t="s">
        <v>28</v>
      </c>
      <c r="E448" s="70" t="s">
        <v>2574</v>
      </c>
      <c r="F448" s="70" t="s">
        <v>2575</v>
      </c>
      <c r="G448" s="71">
        <v>42543</v>
      </c>
      <c r="H448" s="70" t="s">
        <v>48</v>
      </c>
      <c r="J448" s="70" t="s">
        <v>27</v>
      </c>
    </row>
    <row r="449" spans="1:11" ht="70">
      <c r="A449" s="67" t="s">
        <v>1352</v>
      </c>
      <c r="B449" s="68" t="str">
        <f>IF(ISBLANK(A449),"",IF(ROW(A449:A2448)=1,"Impossible",VLOOKUP(A$2:A$974,items!$A$3:$K$1394,{2}*SIGN(ROW(A$2:A$974)),FALSE)))</f>
        <v>Next, please tell me how much you agree or disagree with each statement about your ability to tell your child about [his/her] illness.</v>
      </c>
      <c r="C449" s="68" t="str">
        <f>IF(ISBLANK(A449),"",IF(ROW(A$2:A$974)=1,"Impossible",VLOOKUP(A$2:A$974,items!$A$3:$K$1394,{3}*SIGN(ROW(A$2:A$974)),FALSE)))</f>
        <v>Iye zvino, ndapota ndiudzeiwo kuti munobvumirana kana kuti hamubvumirani zvakadii nemumwe nemumwe wemitsara inotevera pamusoro pekukwanisa kuudza mwana wenyu nezveurwere hwake.</v>
      </c>
      <c r="D449" s="69" t="s">
        <v>28</v>
      </c>
      <c r="E449" s="70" t="s">
        <v>2576</v>
      </c>
      <c r="F449" s="70" t="s">
        <v>2577</v>
      </c>
      <c r="G449" s="71">
        <v>42543</v>
      </c>
      <c r="H449" s="70" t="s">
        <v>48</v>
      </c>
      <c r="J449" s="70" t="s">
        <v>27</v>
      </c>
    </row>
    <row r="450" spans="1:11" ht="42">
      <c r="A450" s="67" t="s">
        <v>1353</v>
      </c>
      <c r="B450" s="68" t="str">
        <f>IF(ISBLANK(A450),"",IF(ROW(A450:A2449)=1,"Impossible",VLOOKUP(A$2:A$974,items!$A$3:$K$1394,{2}*SIGN(ROW(A$2:A$974)),FALSE)))</f>
        <v>I feel like I could start the conversation with my child about [his/her] illness.</v>
      </c>
      <c r="C450" s="68" t="str">
        <f>IF(ISBLANK(A450),"",IF(ROW(A$2:A$974)=1,"Impossible",VLOOKUP(A$2:A$974,items!$A$3:$K$1394,{3}*SIGN(ROW(A$2:A$974)),FALSE)))</f>
        <v>Ndinonzwa sekuti ndingakwanise kutanga hurukuro nemwana wangu pamusoro peurwere hwake.</v>
      </c>
      <c r="D450" s="69" t="s">
        <v>28</v>
      </c>
      <c r="E450" s="70" t="s">
        <v>2578</v>
      </c>
      <c r="F450" s="70" t="s">
        <v>2579</v>
      </c>
      <c r="G450" s="71">
        <v>42543</v>
      </c>
      <c r="H450" s="70" t="s">
        <v>48</v>
      </c>
      <c r="J450" s="70" t="s">
        <v>27</v>
      </c>
    </row>
    <row r="451" spans="1:11" ht="42">
      <c r="A451" s="67" t="s">
        <v>1355</v>
      </c>
      <c r="B451" s="68" t="str">
        <f>IF(ISBLANK(A451),"",IF(ROW(A451:A2450)=1,"Impossible",VLOOKUP(A$2:A$974,items!$A$3:$K$1394,{2}*SIGN(ROW(A$2:A$974)),FALSE)))</f>
        <v>I feel like I could answer my child's questions about [his/her] illness.</v>
      </c>
      <c r="C451" s="68" t="str">
        <f>IF(ISBLANK(A451),"",IF(ROW(A$2:A$974)=1,"Impossible",VLOOKUP(A$2:A$974,items!$A$3:$K$1394,{3}*SIGN(ROW(A$2:A$974)),FALSE)))</f>
        <v>Ndinonzwa sekuti ndingakwanise kupindura mibvunzo yemwana wangu yose pamusoro peurwere hwake.</v>
      </c>
      <c r="D451" s="69" t="s">
        <v>28</v>
      </c>
      <c r="E451" s="70" t="s">
        <v>2580</v>
      </c>
      <c r="F451" s="70" t="s">
        <v>2581</v>
      </c>
      <c r="G451" s="71">
        <v>42543</v>
      </c>
      <c r="H451" s="70" t="s">
        <v>48</v>
      </c>
      <c r="J451" s="70" t="s">
        <v>27</v>
      </c>
    </row>
    <row r="452" spans="1:11" ht="42">
      <c r="A452" s="67" t="s">
        <v>1356</v>
      </c>
      <c r="B452" s="68" t="str">
        <f>IF(ISBLANK(A452),"",IF(ROW(A452:A2451)=1,"Impossible",VLOOKUP(A$2:A$974,items!$A$3:$K$1394,{2}*SIGN(ROW(A$2:A$974)),FALSE)))</f>
        <v>I feel like I know enough about HIV to tell my child about [his/her] illness.</v>
      </c>
      <c r="C452" s="68" t="str">
        <f>IF(ISBLANK(A452),"",IF(ROW(A$2:A$974)=1,"Impossible",VLOOKUP(A$2:A$974,items!$A$3:$K$1394,{3}*SIGN(ROW(A$2:A$974)),FALSE)))</f>
        <v>Ndinonzwa sekuti ndine ruzivo rweHIV rwakakwana zvekuti ndinokwanisa kuudza mwana wangu nezveurwere hwake.</v>
      </c>
      <c r="D452" s="69" t="s">
        <v>28</v>
      </c>
      <c r="E452" s="70" t="s">
        <v>2582</v>
      </c>
      <c r="F452" s="70" t="s">
        <v>2583</v>
      </c>
      <c r="G452" s="71">
        <v>42543</v>
      </c>
      <c r="H452" s="70" t="s">
        <v>48</v>
      </c>
      <c r="J452" s="70" t="s">
        <v>27</v>
      </c>
    </row>
    <row r="453" spans="1:11" ht="42">
      <c r="A453" s="67" t="s">
        <v>1357</v>
      </c>
      <c r="B453" s="68" t="str">
        <f>IF(ISBLANK(A453),"",IF(ROW(A453:A2452)=1,"Impossible",VLOOKUP(A$2:A$974,items!$A$3:$K$1394,{2}*SIGN(ROW(A$2:A$974)),FALSE)))</f>
        <v>I feel like I could handle my child's reaction to learning about [his/her] illness.</v>
      </c>
      <c r="C453" s="68" t="str">
        <f>IF(ISBLANK(A453),"",IF(ROW(A$2:A$974)=1,"Impossible",VLOOKUP(A$2:A$974,items!$A$3:$K$1394,{3}*SIGN(ROW(A$2:A$974)),FALSE)))</f>
        <v>Ndinonzwa sekuti ndingazive zvekuita pane zvinozoitwa nemwana wangu nekuda kwekuziva kuti ane HIV.</v>
      </c>
      <c r="D453" s="69" t="s">
        <v>28</v>
      </c>
      <c r="E453" s="70" t="s">
        <v>2584</v>
      </c>
      <c r="F453" s="70" t="s">
        <v>2585</v>
      </c>
      <c r="G453" s="71">
        <v>42543</v>
      </c>
      <c r="H453" s="70" t="s">
        <v>48</v>
      </c>
      <c r="J453" s="70" t="s">
        <v>27</v>
      </c>
    </row>
    <row r="454" spans="1:11" ht="56">
      <c r="A454" s="67" t="s">
        <v>1358</v>
      </c>
      <c r="B454" s="68" t="str">
        <f>IF(ISBLANK(A454),"",IF(ROW(A454:A2453)=1,"Impossible",VLOOKUP(A$2:A$974,items!$A$3:$K$1394,{2}*SIGN(ROW(A$2:A$974)),FALSE)))</f>
        <v>I feel like I could offer my child the emotional support that [he/she] needs after learning about [his/her] illness.</v>
      </c>
      <c r="C454" s="68" t="str">
        <f>IF(ISBLANK(A454),"",IF(ROW(A$2:A$974)=1,"Impossible",VLOOKUP(A$2:A$974,items!$A$3:$K$1394,{3}*SIGN(ROW(A$2:A$974)),FALSE)))</f>
        <v>Ndinonzwa sekuti ndingakwanise kupa mwana wangu rutsigiro rwaangade pamanzwiro ake mushure mekuziva kuti ane HIV.</v>
      </c>
      <c r="D454" s="69" t="s">
        <v>28</v>
      </c>
      <c r="E454" s="70" t="s">
        <v>2586</v>
      </c>
      <c r="F454" s="70" t="s">
        <v>2587</v>
      </c>
      <c r="G454" s="71">
        <v>42543</v>
      </c>
      <c r="H454" s="70" t="s">
        <v>48</v>
      </c>
      <c r="J454" s="70" t="s">
        <v>27</v>
      </c>
    </row>
    <row r="455" spans="1:11" ht="14">
      <c r="A455" s="67" t="s">
        <v>1362</v>
      </c>
      <c r="B455" s="68" t="e">
        <f>IF(ISBLANK(A455),"",IF(ROW(A455:A2454)=1,"Impossible",VLOOKUP(A$2:A$974,items!$A$3:$K$1394,{2}*SIGN(ROW(A$2:A$974)),FALSE)))</f>
        <v>#N/A</v>
      </c>
      <c r="C455" s="68" t="e">
        <f>IF(ISBLANK(A455),"",IF(ROW(A$2:A$974)=1,"Impossible",VLOOKUP(A$2:A$974,items!$A$3:$K$1394,{3}*SIGN(ROW(A$2:A$974)),FALSE)))</f>
        <v>#N/A</v>
      </c>
      <c r="D455" s="69" t="s">
        <v>27</v>
      </c>
      <c r="G455" s="71">
        <v>42543</v>
      </c>
      <c r="H455" s="70" t="s">
        <v>48</v>
      </c>
      <c r="K455" s="82" t="s">
        <v>2715</v>
      </c>
    </row>
    <row r="456" spans="1:11" ht="42">
      <c r="A456" s="67" t="s">
        <v>1362</v>
      </c>
      <c r="B456" s="68" t="e">
        <f>IF(ISBLANK(A456),"",IF(ROW(A456:A2455)=1,"Impossible",VLOOKUP(A$2:A$974,items!$A$3:$K$1394,{2}*SIGN(ROW(A$2:A$974)),FALSE)))</f>
        <v>#N/A</v>
      </c>
      <c r="C456" s="68" t="e">
        <f>IF(ISBLANK(A456),"",IF(ROW(A$2:A$974)=1,"Impossible",VLOOKUP(A$2:A$974,items!$A$3:$K$1394,{3}*SIGN(ROW(A$2:A$974)),FALSE)))</f>
        <v>#N/A</v>
      </c>
      <c r="D456" s="69" t="s">
        <v>28</v>
      </c>
      <c r="E456" s="70" t="s">
        <v>2588</v>
      </c>
      <c r="F456" s="70" t="s">
        <v>2589</v>
      </c>
      <c r="G456" s="71">
        <v>42543</v>
      </c>
      <c r="H456" s="70" t="s">
        <v>48</v>
      </c>
      <c r="J456" s="70" t="s">
        <v>27</v>
      </c>
    </row>
    <row r="457" spans="1:11" ht="14">
      <c r="A457" s="67" t="s">
        <v>1370</v>
      </c>
      <c r="B457" s="68" t="e">
        <f>IF(ISBLANK(A457),"",IF(ROW(A457:A2456)=1,"Impossible",VLOOKUP(A$2:A$974,items!$A$3:$K$1394,{2}*SIGN(ROW(A$2:A$974)),FALSE)))</f>
        <v>#N/A</v>
      </c>
      <c r="C457" s="68" t="e">
        <f>IF(ISBLANK(A457),"",IF(ROW(A$2:A$974)=1,"Impossible",VLOOKUP(A$2:A$974,items!$A$3:$K$1394,{3}*SIGN(ROW(A$2:A$974)),FALSE)))</f>
        <v>#N/A</v>
      </c>
      <c r="D457" s="69" t="s">
        <v>27</v>
      </c>
      <c r="G457" s="71">
        <v>42543</v>
      </c>
      <c r="H457" s="70" t="s">
        <v>48</v>
      </c>
      <c r="K457" s="82" t="s">
        <v>2715</v>
      </c>
    </row>
    <row r="458" spans="1:11" ht="70">
      <c r="A458" s="67" t="s">
        <v>1370</v>
      </c>
      <c r="B458" s="68" t="e">
        <f>IF(ISBLANK(A458),"",IF(ROW(A458:A2457)=1,"Impossible",VLOOKUP(A$2:A$974,items!$A$3:$K$1394,{2}*SIGN(ROW(A$2:A$974)),FALSE)))</f>
        <v>#N/A</v>
      </c>
      <c r="C458" s="68" t="e">
        <f>IF(ISBLANK(A458),"",IF(ROW(A$2:A$974)=1,"Impossible",VLOOKUP(A$2:A$974,items!$A$3:$K$1394,{3}*SIGN(ROW(A$2:A$974)),FALSE)))</f>
        <v>#N/A</v>
      </c>
      <c r="D458" s="69" t="s">
        <v>28</v>
      </c>
      <c r="E458" s="70" t="s">
        <v>2590</v>
      </c>
      <c r="F458" s="70" t="s">
        <v>2591</v>
      </c>
      <c r="G458" s="71">
        <v>42543</v>
      </c>
      <c r="H458" s="70" t="s">
        <v>48</v>
      </c>
      <c r="J458" s="70" t="s">
        <v>27</v>
      </c>
    </row>
    <row r="459" spans="1:11" ht="14">
      <c r="A459" s="67" t="s">
        <v>1363</v>
      </c>
      <c r="B459" s="68" t="e">
        <f>IF(ISBLANK(A459),"",IF(ROW(A459:A2458)=1,"Impossible",VLOOKUP(A$2:A$974,items!$A$3:$K$1394,{2}*SIGN(ROW(A$2:A$974)),FALSE)))</f>
        <v>#N/A</v>
      </c>
      <c r="C459" s="68" t="e">
        <f>IF(ISBLANK(A459),"",IF(ROW(A$2:A$974)=1,"Impossible",VLOOKUP(A$2:A$974,items!$A$3:$K$1394,{3}*SIGN(ROW(A$2:A$974)),FALSE)))</f>
        <v>#N/A</v>
      </c>
      <c r="D459" s="69" t="s">
        <v>27</v>
      </c>
      <c r="G459" s="71">
        <v>42543</v>
      </c>
      <c r="H459" s="70" t="s">
        <v>48</v>
      </c>
      <c r="K459" s="82" t="s">
        <v>2715</v>
      </c>
    </row>
    <row r="460" spans="1:11" ht="42">
      <c r="A460" s="67" t="s">
        <v>1363</v>
      </c>
      <c r="B460" s="68" t="e">
        <f>IF(ISBLANK(A460),"",IF(ROW(A460:A2459)=1,"Impossible",VLOOKUP(A$2:A$974,items!$A$3:$K$1394,{2}*SIGN(ROW(A$2:A$974)),FALSE)))</f>
        <v>#N/A</v>
      </c>
      <c r="C460" s="68" t="e">
        <f>IF(ISBLANK(A460),"",IF(ROW(A$2:A$974)=1,"Impossible",VLOOKUP(A$2:A$974,items!$A$3:$K$1394,{3}*SIGN(ROW(A$2:A$974)),FALSE)))</f>
        <v>#N/A</v>
      </c>
      <c r="D460" s="69" t="s">
        <v>28</v>
      </c>
      <c r="E460" s="70" t="s">
        <v>2592</v>
      </c>
      <c r="F460" s="70" t="s">
        <v>2593</v>
      </c>
      <c r="G460" s="71">
        <v>42543</v>
      </c>
      <c r="H460" s="70" t="s">
        <v>48</v>
      </c>
      <c r="J460" s="70" t="s">
        <v>27</v>
      </c>
    </row>
    <row r="461" spans="1:11" ht="14">
      <c r="A461" s="67" t="s">
        <v>1364</v>
      </c>
      <c r="B461" s="68" t="e">
        <f>IF(ISBLANK(A461),"",IF(ROW(A461:A2460)=1,"Impossible",VLOOKUP(A$2:A$974,items!$A$3:$K$1394,{2}*SIGN(ROW(A$2:A$974)),FALSE)))</f>
        <v>#N/A</v>
      </c>
      <c r="C461" s="68" t="e">
        <f>IF(ISBLANK(A461),"",IF(ROW(A$2:A$974)=1,"Impossible",VLOOKUP(A$2:A$974,items!$A$3:$K$1394,{3}*SIGN(ROW(A$2:A$974)),FALSE)))</f>
        <v>#N/A</v>
      </c>
      <c r="D461" s="69" t="s">
        <v>27</v>
      </c>
      <c r="G461" s="71">
        <v>42543</v>
      </c>
      <c r="H461" s="70" t="s">
        <v>48</v>
      </c>
      <c r="K461" s="82" t="s">
        <v>2715</v>
      </c>
    </row>
    <row r="462" spans="1:11" ht="42">
      <c r="A462" s="67" t="s">
        <v>1364</v>
      </c>
      <c r="B462" s="68" t="e">
        <f>IF(ISBLANK(A462),"",IF(ROW(A462:A2461)=1,"Impossible",VLOOKUP(A$2:A$974,items!$A$3:$K$1394,{2}*SIGN(ROW(A$2:A$974)),FALSE)))</f>
        <v>#N/A</v>
      </c>
      <c r="C462" s="68" t="e">
        <f>IF(ISBLANK(A462),"",IF(ROW(A$2:A$974)=1,"Impossible",VLOOKUP(A$2:A$974,items!$A$3:$K$1394,{3}*SIGN(ROW(A$2:A$974)),FALSE)))</f>
        <v>#N/A</v>
      </c>
      <c r="D462" s="69" t="s">
        <v>28</v>
      </c>
      <c r="E462" s="70" t="s">
        <v>2594</v>
      </c>
      <c r="F462" s="70" t="s">
        <v>2595</v>
      </c>
      <c r="G462" s="71">
        <v>42543</v>
      </c>
      <c r="H462" s="70" t="s">
        <v>48</v>
      </c>
      <c r="J462" s="70" t="s">
        <v>27</v>
      </c>
    </row>
    <row r="463" spans="1:11" ht="42">
      <c r="A463" s="67" t="s">
        <v>1365</v>
      </c>
      <c r="B463" s="68" t="e">
        <f>IF(ISBLANK(A463),"",IF(ROW(A463:A2462)=1,"Impossible",VLOOKUP(A$2:A$974,items!$A$3:$K$1394,{2}*SIGN(ROW(A$2:A$974)),FALSE)))</f>
        <v>#N/A</v>
      </c>
      <c r="C463" s="68" t="e">
        <f>IF(ISBLANK(A463),"",IF(ROW(A$2:A$974)=1,"Impossible",VLOOKUP(A$2:A$974,items!$A$3:$K$1394,{3}*SIGN(ROW(A$2:A$974)),FALSE)))</f>
        <v>#N/A</v>
      </c>
      <c r="D463" s="69" t="s">
        <v>28</v>
      </c>
      <c r="E463" s="70" t="s">
        <v>2596</v>
      </c>
      <c r="F463" s="70" t="s">
        <v>2597</v>
      </c>
      <c r="G463" s="71">
        <v>42543</v>
      </c>
      <c r="H463" s="70" t="s">
        <v>48</v>
      </c>
      <c r="J463" s="70" t="s">
        <v>27</v>
      </c>
    </row>
    <row r="464" spans="1:11" ht="14">
      <c r="A464" s="67" t="s">
        <v>1366</v>
      </c>
      <c r="B464" s="68" t="e">
        <f>IF(ISBLANK(A464),"",IF(ROW(A464:A2463)=1,"Impossible",VLOOKUP(A$2:A$974,items!$A$3:$K$1394,{2}*SIGN(ROW(A$2:A$974)),FALSE)))</f>
        <v>#N/A</v>
      </c>
      <c r="C464" s="68" t="e">
        <f>IF(ISBLANK(A464),"",IF(ROW(A$2:A$974)=1,"Impossible",VLOOKUP(A$2:A$974,items!$A$3:$K$1394,{3}*SIGN(ROW(A$2:A$974)),FALSE)))</f>
        <v>#N/A</v>
      </c>
      <c r="D464" s="69" t="s">
        <v>27</v>
      </c>
      <c r="G464" s="71">
        <v>42543</v>
      </c>
      <c r="H464" s="70" t="s">
        <v>48</v>
      </c>
      <c r="K464" s="82" t="s">
        <v>2715</v>
      </c>
    </row>
    <row r="465" spans="1:10" ht="42">
      <c r="A465" s="67" t="s">
        <v>1366</v>
      </c>
      <c r="B465" s="68" t="e">
        <f>IF(ISBLANK(A465),"",IF(ROW(A465:A2464)=1,"Impossible",VLOOKUP(A$2:A$974,items!$A$3:$K$1394,{2}*SIGN(ROW(A$2:A$974)),FALSE)))</f>
        <v>#N/A</v>
      </c>
      <c r="C465" s="68" t="e">
        <f>IF(ISBLANK(A465),"",IF(ROW(A$2:A$974)=1,"Impossible",VLOOKUP(A$2:A$974,items!$A$3:$K$1394,{3}*SIGN(ROW(A$2:A$974)),FALSE)))</f>
        <v>#N/A</v>
      </c>
      <c r="D465" s="69" t="s">
        <v>28</v>
      </c>
      <c r="E465" s="70" t="s">
        <v>2598</v>
      </c>
      <c r="F465" s="70" t="s">
        <v>2599</v>
      </c>
      <c r="G465" s="71">
        <v>42543</v>
      </c>
      <c r="H465" s="70" t="s">
        <v>48</v>
      </c>
      <c r="J465" s="70" t="s">
        <v>27</v>
      </c>
    </row>
    <row r="466" spans="1:10" ht="42">
      <c r="A466" s="67" t="s">
        <v>1367</v>
      </c>
      <c r="B466" s="68" t="e">
        <f>IF(ISBLANK(A466),"",IF(ROW(A466:A2465)=1,"Impossible",VLOOKUP(A$2:A$974,items!$A$3:$K$1394,{2}*SIGN(ROW(A$2:A$974)),FALSE)))</f>
        <v>#N/A</v>
      </c>
      <c r="C466" s="68" t="e">
        <f>IF(ISBLANK(A466),"",IF(ROW(A$2:A$974)=1,"Impossible",VLOOKUP(A$2:A$974,items!$A$3:$K$1394,{3}*SIGN(ROW(A$2:A$974)),FALSE)))</f>
        <v>#N/A</v>
      </c>
      <c r="D466" s="69" t="s">
        <v>28</v>
      </c>
      <c r="E466" s="70" t="s">
        <v>2600</v>
      </c>
      <c r="F466" s="70" t="s">
        <v>2601</v>
      </c>
      <c r="G466" s="71">
        <v>42543</v>
      </c>
      <c r="H466" s="70" t="s">
        <v>48</v>
      </c>
      <c r="J466" s="70" t="s">
        <v>27</v>
      </c>
    </row>
    <row r="467" spans="1:10" ht="70">
      <c r="A467" s="67" t="s">
        <v>1380</v>
      </c>
      <c r="B467" s="68" t="str">
        <f>IF(ISBLANK(A467),"",IF(ROW(A467:A2466)=1,"Impossible",VLOOKUP(A$2:A$974,items!$A$3:$K$1394,{2}*SIGN(ROW(A$2:A$974)),FALSE)))</f>
        <v>Sometimes kids learn about their illness accidentally from someone else. How likely it is that your child will learn about [his/her] illness by accident?</v>
      </c>
      <c r="C467" s="68" t="str">
        <f>IF(ISBLANK(A467),"",IF(ROW(A$2:A$974)=1,"Impossible",VLOOKUP(A$2:A$974,items!$A$3:$K$1394,{3}*SIGN(ROW(A$2:A$974)),FALSE)))</f>
        <v>Dzimwe nguva vana vanongoerekana vaziva nezveurwere hwavo kubva kune mumwe munhu zvisingatarisirwe. Zvingaitike zvakadii kuti mwana wenyu achangoerekana aziva nezveurwere hwake zvisingatarisirwe?</v>
      </c>
      <c r="D467" s="69" t="s">
        <v>28</v>
      </c>
      <c r="E467" s="70" t="s">
        <v>2602</v>
      </c>
      <c r="F467" s="70" t="s">
        <v>2603</v>
      </c>
      <c r="G467" s="71">
        <v>42543</v>
      </c>
      <c r="H467" s="70" t="s">
        <v>48</v>
      </c>
      <c r="J467" s="70" t="s">
        <v>27</v>
      </c>
    </row>
    <row r="468" spans="1:10" ht="42">
      <c r="A468" s="67" t="s">
        <v>1381</v>
      </c>
      <c r="B468" s="68" t="str">
        <f>IF(ISBLANK(A468),"",IF(ROW(A468:A2467)=1,"Impossible",VLOOKUP(A$2:A$974,items!$A$3:$K$1394,{2}*SIGN(ROW(A$2:A$974)),FALSE)))</f>
        <v>How much do you worry that your child will learn about [his/her] illness by accident?</v>
      </c>
      <c r="C468" s="68" t="str">
        <f>IF(ISBLANK(A468),"",IF(ROW(A$2:A$974)=1,"Impossible",VLOOKUP(A$2:A$974,items!$A$3:$K$1394,{3}*SIGN(ROW(A$2:A$974)),FALSE)))</f>
        <v>Munonetsekana zvakadii kuti mwana wenyu achangoerekana aziva nezveurwere hwake zvisingatarisirwe?</v>
      </c>
      <c r="D468" s="69" t="s">
        <v>28</v>
      </c>
      <c r="E468" s="70" t="s">
        <v>2604</v>
      </c>
      <c r="F468" s="70" t="s">
        <v>2605</v>
      </c>
      <c r="G468" s="71">
        <v>42543</v>
      </c>
      <c r="H468" s="70" t="s">
        <v>48</v>
      </c>
      <c r="J468" s="70" t="s">
        <v>27</v>
      </c>
    </row>
    <row r="469" spans="1:10" ht="42">
      <c r="A469" s="67" t="s">
        <v>1382</v>
      </c>
      <c r="B469" s="68" t="str">
        <f>IF(ISBLANK(A469),"",IF(ROW(A469:A2468)=1,"Impossible",VLOOKUP(A$2:A$974,items!$A$3:$K$1394,{2}*SIGN(ROW(A$2:A$974)),FALSE)))</f>
        <v>How much do you worry that something will happen to you before you are able to tell your child about [his/her] illness yourself?</v>
      </c>
      <c r="C469" s="68" t="str">
        <f>IF(ISBLANK(A469),"",IF(ROW(A$2:A$974)=1,"Impossible",VLOOKUP(A$2:A$974,items!$A$3:$K$1394,{3}*SIGN(ROW(A$2:A$974)),FALSE)))</f>
        <v>Munonetsekana zvakadii kuti pane zvinhu zvichaitika kwamuri musati makwanisa kuudza mwana wenyu nezvehurwere hwake muri imimi?</v>
      </c>
      <c r="D469" s="69" t="s">
        <v>28</v>
      </c>
      <c r="E469" s="70" t="s">
        <v>2606</v>
      </c>
      <c r="F469" s="70" t="s">
        <v>2607</v>
      </c>
      <c r="G469" s="71">
        <v>42543</v>
      </c>
      <c r="H469" s="70" t="s">
        <v>48</v>
      </c>
      <c r="J469" s="70" t="s">
        <v>27</v>
      </c>
    </row>
    <row r="470" spans="1:10" ht="42">
      <c r="A470" s="67" t="s">
        <v>1384</v>
      </c>
      <c r="B470" s="68" t="str">
        <f>IF(ISBLANK(A470),"",IF(ROW(A470:A2469)=1,"Impossible",VLOOKUP(A$2:A$974,items!$A$3:$K$1394,{2}*SIGN(ROW(A$2:A$974)),FALSE)))</f>
        <v>How much do you worry that your child will become sexually active before [he/she] learns about [his/her] illness?</v>
      </c>
      <c r="C470" s="68" t="str">
        <f>IF(ISBLANK(A470),"",IF(ROW(A$2:A$974)=1,"Impossible",VLOOKUP(A$2:A$974,items!$A$3:$K$1394,{3}*SIGN(ROW(A$2:A$974)),FALSE)))</f>
        <v>Munonetsekana zvakadii kuti mwana wenyu achatanga kuita zvepabonde asati ava kuziva nezveurwere hwake?</v>
      </c>
      <c r="D470" s="69" t="s">
        <v>28</v>
      </c>
      <c r="E470" s="70" t="s">
        <v>2608</v>
      </c>
      <c r="F470" s="70" t="s">
        <v>2609</v>
      </c>
      <c r="G470" s="71">
        <v>42543</v>
      </c>
      <c r="H470" s="70" t="s">
        <v>48</v>
      </c>
      <c r="J470" s="70" t="s">
        <v>27</v>
      </c>
    </row>
    <row r="471" spans="1:10" ht="42">
      <c r="A471" s="67" t="s">
        <v>1385</v>
      </c>
      <c r="B471" s="68" t="str">
        <f>IF(ISBLANK(A471),"",IF(ROW(A471:A2470)=1,"Impossible",VLOOKUP(A$2:A$974,items!$A$3:$K$1394,{2}*SIGN(ROW(A$2:A$974)),FALSE)))</f>
        <v>How likely is it that your child would understand if you decided to tell [him/her] all about [his/her] illness today?</v>
      </c>
      <c r="C471" s="68" t="str">
        <f>IF(ISBLANK(A471),"",IF(ROW(A$2:A$974)=1,"Impossible",VLOOKUP(A$2:A$974,items!$A$3:$K$1394,{3}*SIGN(ROW(A$2:A$974)),FALSE)))</f>
        <v>Zvingaitike zvakadii kuti mwana wenyu anganzwisise kana mukafunga kumuudza zvese zveurwere hwake nhasi?</v>
      </c>
      <c r="D471" s="69" t="s">
        <v>28</v>
      </c>
      <c r="E471" s="70" t="s">
        <v>2610</v>
      </c>
      <c r="F471" s="70" t="s">
        <v>2611</v>
      </c>
      <c r="G471" s="71">
        <v>42543</v>
      </c>
      <c r="H471" s="70" t="s">
        <v>48</v>
      </c>
      <c r="J471" s="70" t="s">
        <v>27</v>
      </c>
    </row>
    <row r="472" spans="1:10" ht="56">
      <c r="A472" s="67" t="s">
        <v>1386</v>
      </c>
      <c r="B472" s="68" t="str">
        <f>IF(ISBLANK(A472),"",IF(ROW(A472:A2471)=1,"Impossible",VLOOKUP(A$2:A$974,items!$A$3:$K$1394,{2}*SIGN(ROW(A$2:A$974)),FALSE)))</f>
        <v>If your child learned about [his/her] illness today, how likely is it that [he/she] could turn to friends for emotional support?</v>
      </c>
      <c r="C472" s="68" t="str">
        <f>IF(ISBLANK(A472),"",IF(ROW(A$2:A$974)=1,"Impossible",VLOOKUP(A$2:A$974,items!$A$3:$K$1394,{3}*SIGN(ROW(A$2:A$974)),FALSE)))</f>
        <v>Kana mwana wenyu akaziva kuti ane urwere nhasi uno, zvingaitike zvakadii kuti angaende kushamwari dzake kuti dzimupe rutsigiro rwemupfungwa?</v>
      </c>
      <c r="D472" s="69" t="s">
        <v>28</v>
      </c>
      <c r="E472" s="70" t="s">
        <v>2612</v>
      </c>
      <c r="F472" s="70" t="s">
        <v>2613</v>
      </c>
      <c r="G472" s="71">
        <v>42543</v>
      </c>
      <c r="H472" s="70" t="s">
        <v>48</v>
      </c>
      <c r="J472" s="70" t="s">
        <v>27</v>
      </c>
    </row>
    <row r="473" spans="1:10" ht="56">
      <c r="A473" s="67" t="s">
        <v>1387</v>
      </c>
      <c r="B473" s="68" t="str">
        <f>IF(ISBLANK(A473),"",IF(ROW(A473:A2472)=1,"Impossible",VLOOKUP(A$2:A$974,items!$A$3:$K$1394,{2}*SIGN(ROW(A$2:A$974)),FALSE)))</f>
        <v>If your child learned about [his/her] illness today, how likely is it that [he/she] could turn to other family members for emotional support?</v>
      </c>
      <c r="C473" s="68" t="str">
        <f>IF(ISBLANK(A473),"",IF(ROW(A$2:A$974)=1,"Impossible",VLOOKUP(A$2:A$974,items!$A$3:$K$1394,{3}*SIGN(ROW(A$2:A$974)),FALSE)))</f>
        <v>Kana mwana wenyu akaziva kuti ane urwere nhasi uno, zvingaitike zvakadii kuti angaende kune vamwe vemumhuri kuti vamupe rutsigiro rwemupfungwa?</v>
      </c>
      <c r="D473" s="69" t="s">
        <v>28</v>
      </c>
      <c r="E473" s="70" t="s">
        <v>2614</v>
      </c>
      <c r="F473" s="70" t="s">
        <v>2615</v>
      </c>
      <c r="G473" s="71">
        <v>42543</v>
      </c>
      <c r="H473" s="70" t="s">
        <v>48</v>
      </c>
      <c r="J473" s="70" t="s">
        <v>27</v>
      </c>
    </row>
    <row r="474" spans="1:10" ht="56">
      <c r="A474" s="67" t="s">
        <v>1388</v>
      </c>
      <c r="B474" s="68" t="str">
        <f>IF(ISBLANK(A474),"",IF(ROW(A474:A2473)=1,"Impossible",VLOOKUP(A$2:A$974,items!$A$3:$K$1394,{2}*SIGN(ROW(A$2:A$974)),FALSE)))</f>
        <v>If you decided to tell your child about [his/her] illness, how likely is it that you could get help from other family members?</v>
      </c>
      <c r="C474" s="68" t="str">
        <f>IF(ISBLANK(A474),"",IF(ROW(A$2:A$974)=1,"Impossible",VLOOKUP(A$2:A$974,items!$A$3:$K$1394,{3}*SIGN(ROW(A$2:A$974)),FALSE)))</f>
        <v>Kana mukafunga kuudza mwana wenyu nezveurwere hwake, zvingaitike zvakadii kuti mungawane rubatsiro kubva kune vamwe vemumhuri?</v>
      </c>
      <c r="D474" s="69" t="s">
        <v>28</v>
      </c>
      <c r="E474" s="70" t="s">
        <v>2616</v>
      </c>
      <c r="F474" s="70" t="s">
        <v>2617</v>
      </c>
      <c r="G474" s="71">
        <v>42543</v>
      </c>
      <c r="H474" s="70" t="s">
        <v>48</v>
      </c>
      <c r="J474" s="70" t="s">
        <v>27</v>
      </c>
    </row>
    <row r="475" spans="1:10" ht="28">
      <c r="A475" s="67" t="s">
        <v>1391</v>
      </c>
      <c r="B475" s="68" t="str">
        <f>IF(ISBLANK(A475),"",IF(ROW(A475:A2474)=1,"Impossible",VLOOKUP(A$2:A$974,items!$A$3:$K$1394,{2}*SIGN(ROW(A$2:A$974)),FALSE)))</f>
        <v>My child is too young to find out about [his/her] illness.</v>
      </c>
      <c r="C475" s="68" t="str">
        <f>IF(ISBLANK(A475),"",IF(ROW(A$2:A$974)=1,"Impossible",VLOOKUP(A$2:A$974,items!$A$3:$K$1394,{3}*SIGN(ROW(A$2:A$974)),FALSE)))</f>
        <v>Mwana wangu achiri mudiki zvakanyanya kuti azive nezveurwere hwake.</v>
      </c>
      <c r="D475" s="69" t="s">
        <v>28</v>
      </c>
      <c r="E475" s="70" t="s">
        <v>2618</v>
      </c>
      <c r="F475" s="70" t="s">
        <v>2619</v>
      </c>
      <c r="G475" s="71">
        <v>42543</v>
      </c>
      <c r="H475" s="70" t="s">
        <v>48</v>
      </c>
      <c r="J475" s="70" t="s">
        <v>27</v>
      </c>
    </row>
    <row r="476" spans="1:10" ht="42">
      <c r="A476" s="67" t="s">
        <v>1392</v>
      </c>
      <c r="B476" s="68" t="str">
        <f>IF(ISBLANK(A476),"",IF(ROW(A476:A2475)=1,"Impossible",VLOOKUP(A$2:A$974,items!$A$3:$K$1394,{2}*SIGN(ROW(A$2:A$974)),FALSE)))</f>
        <v>It is best to keep sensitive issues like my child's illness a secret for as long as possible.</v>
      </c>
      <c r="C476" s="68" t="str">
        <f>IF(ISBLANK(A476),"",IF(ROW(A$2:A$974)=1,"Impossible",VLOOKUP(A$2:A$974,items!$A$3:$K$1394,{3}*SIGN(ROW(A$2:A$974)),FALSE)))</f>
        <v>Zviri nani kuchengeta nyaya dzinobata-bata dzakafanana neurwere hwemwana wangu dzakavanzika kwenguva yazvinokwanisika.</v>
      </c>
      <c r="D476" s="69" t="s">
        <v>28</v>
      </c>
      <c r="E476" s="70" t="s">
        <v>2620</v>
      </c>
      <c r="F476" s="70" t="s">
        <v>2621</v>
      </c>
      <c r="G476" s="71">
        <v>42543</v>
      </c>
      <c r="H476" s="70" t="s">
        <v>48</v>
      </c>
      <c r="J476" s="70" t="s">
        <v>27</v>
      </c>
    </row>
    <row r="477" spans="1:10" ht="42">
      <c r="A477" s="67" t="s">
        <v>1393</v>
      </c>
      <c r="B477" s="68" t="str">
        <f>IF(ISBLANK(A477),"",IF(ROW(A477:A2476)=1,"Impossible",VLOOKUP(A$2:A$974,items!$A$3:$K$1394,{2}*SIGN(ROW(A$2:A$974)),FALSE)))</f>
        <v>There are important religious or cultural reasons for keeping my child's illness a secret from [him/her].</v>
      </c>
      <c r="C477" s="68" t="str">
        <f>IF(ISBLANK(A477),"",IF(ROW(A$2:A$974)=1,"Impossible",VLOOKUP(A$2:A$974,items!$A$3:$K$1394,{3}*SIGN(ROW(A$2:A$974)),FALSE)))</f>
        <v>Pane zvikonzero zviri maererano nezvitendero kana tsika dzedu zvinoita kuti ndivanzire mwana wangu urwere hwake.</v>
      </c>
      <c r="D477" s="69" t="s">
        <v>28</v>
      </c>
      <c r="E477" s="70" t="s">
        <v>2622</v>
      </c>
      <c r="F477" s="70" t="s">
        <v>2623</v>
      </c>
      <c r="G477" s="71">
        <v>42543</v>
      </c>
      <c r="H477" s="70" t="s">
        <v>48</v>
      </c>
      <c r="J477" s="70" t="s">
        <v>27</v>
      </c>
    </row>
    <row r="478" spans="1:10" ht="70">
      <c r="A478" s="67" t="s">
        <v>1395</v>
      </c>
      <c r="B478" s="68" t="str">
        <f>IF(ISBLANK(A478),"",IF(ROW(A478:A2477)=1,"Impossible",VLOOKUP(A$2:A$974,items!$A$3:$K$1394,{2}*SIGN(ROW(A$2:A$974)),FALSE)))</f>
        <v>Now I would like to ask you your thoughts about telling your child about [his/her] illness. Some caregivers think it's a good idea. Some don't.</v>
      </c>
      <c r="C478" s="68" t="str">
        <f>IF(ISBLANK(A478),"",IF(ROW(A$2:A$974)=1,"Impossible",VLOOKUP(A$2:A$974,items!$A$3:$K$1394,{3}*SIGN(ROW(A$2:A$974)),FALSE)))</f>
        <v>Iye zvino, ndiri kuda kukubvunzai zvamunofunga pamusoro pekuudza mwana wenyu nezveurwere hwake. Vamwe vachengeti vevana vanofunga kuti chinhu chakanaka. Vamwe havafunge sekudaro.</v>
      </c>
      <c r="D478" s="69" t="s">
        <v>28</v>
      </c>
      <c r="E478" s="70" t="s">
        <v>2624</v>
      </c>
      <c r="F478" s="70" t="s">
        <v>2625</v>
      </c>
      <c r="G478" s="71">
        <v>42543</v>
      </c>
      <c r="H478" s="70" t="s">
        <v>48</v>
      </c>
      <c r="J478" s="70" t="s">
        <v>27</v>
      </c>
    </row>
    <row r="479" spans="1:10" ht="28">
      <c r="A479" s="67" t="s">
        <v>1396</v>
      </c>
      <c r="B479" s="68" t="str">
        <f>IF(ISBLANK(A479),"",IF(ROW(A479:A2478)=1,"Impossible",VLOOKUP(A$2:A$974,items!$A$3:$K$1394,{2}*SIGN(ROW(A$2:A$974)),FALSE)))</f>
        <v>My child has a right to know about [his/her] illness.</v>
      </c>
      <c r="C479" s="68" t="str">
        <f>IF(ISBLANK(A479),"",IF(ROW(A$2:A$974)=1,"Impossible",VLOOKUP(A$2:A$974,items!$A$3:$K$1394,{3}*SIGN(ROW(A$2:A$974)),FALSE)))</f>
        <v>Mwana wangu ane kodzero yekuziva nezveurwere hwake.</v>
      </c>
      <c r="D479" s="69" t="s">
        <v>28</v>
      </c>
      <c r="E479" s="70" t="s">
        <v>2626</v>
      </c>
      <c r="F479" s="70" t="s">
        <v>2627</v>
      </c>
      <c r="G479" s="71">
        <v>42543</v>
      </c>
      <c r="H479" s="70" t="s">
        <v>48</v>
      </c>
      <c r="J479" s="70" t="s">
        <v>27</v>
      </c>
    </row>
    <row r="480" spans="1:10" ht="28">
      <c r="A480" s="67" t="s">
        <v>1397</v>
      </c>
      <c r="B480" s="68" t="str">
        <f>IF(ISBLANK(A480),"",IF(ROW(A480:A2479)=1,"Impossible",VLOOKUP(A$2:A$974,items!$A$3:$K$1394,{2}*SIGN(ROW(A$2:A$974)),FALSE)))</f>
        <v>It's best to keep some things about [his/her] illness a secret from [him/her].</v>
      </c>
      <c r="C480" s="68" t="str">
        <f>IF(ISBLANK(A480),"",IF(ROW(A$2:A$974)=1,"Impossible",VLOOKUP(A$2:A$974,items!$A$3:$K$1394,{3}*SIGN(ROW(A$2:A$974)),FALSE)))</f>
        <v>Zvakanakisa kumuvanzira zvimwe zvinhu zviri maererano neurwere hwake.</v>
      </c>
      <c r="D480" s="69" t="s">
        <v>28</v>
      </c>
      <c r="E480" s="70" t="s">
        <v>2628</v>
      </c>
      <c r="F480" s="70" t="s">
        <v>2629</v>
      </c>
      <c r="G480" s="71">
        <v>42543</v>
      </c>
      <c r="H480" s="70" t="s">
        <v>48</v>
      </c>
      <c r="J480" s="70" t="s">
        <v>27</v>
      </c>
    </row>
    <row r="481" spans="1:11" ht="42">
      <c r="A481" s="67" t="s">
        <v>1398</v>
      </c>
      <c r="B481" s="68" t="str">
        <f>IF(ISBLANK(A481),"",IF(ROW(A481:A2480)=1,"Impossible",VLOOKUP(A$2:A$974,items!$A$3:$K$1394,{2}*SIGN(ROW(A$2:A$974)),FALSE)))</f>
        <v>Sometimes it's best to give [him/her] false information about [his/her] illness to protect [him/her] from the truth.</v>
      </c>
      <c r="C481" s="68" t="str">
        <f>IF(ISBLANK(A481),"",IF(ROW(A$2:A$974)=1,"Impossible",VLOOKUP(A$2:A$974,items!$A$3:$K$1394,{3}*SIGN(ROW(A$2:A$974)),FALSE)))</f>
        <v>Dzimwe nguva zvakanakisa kumupa ruzivo rwusiri rwechokwadi maererano neurwere hwake kuitira kumudzivirira kubva kuchokwadi.</v>
      </c>
      <c r="D481" s="69" t="s">
        <v>28</v>
      </c>
      <c r="E481" s="70" t="s">
        <v>2630</v>
      </c>
      <c r="F481" s="70" t="s">
        <v>2631</v>
      </c>
      <c r="G481" s="71">
        <v>42543</v>
      </c>
      <c r="H481" s="70" t="s">
        <v>48</v>
      </c>
      <c r="J481" s="70" t="s">
        <v>27</v>
      </c>
    </row>
    <row r="482" spans="1:11" ht="42">
      <c r="A482" s="67" t="s">
        <v>1399</v>
      </c>
      <c r="B482" s="68" t="str">
        <f>IF(ISBLANK(A482),"",IF(ROW(A482:A2481)=1,"Impossible",VLOOKUP(A$2:A$974,items!$A$3:$K$1394,{2}*SIGN(ROW(A$2:A$974)),FALSE)))</f>
        <v>Partial knowledge about [his/her] illness is enough to keep her taking medication to stay healthy.</v>
      </c>
      <c r="C482" s="68" t="str">
        <f>IF(ISBLANK(A482),"",IF(ROW(A$2:A$974)=1,"Impossible",VLOOKUP(A$2:A$974,items!$A$3:$K$1394,{3}*SIGN(ROW(A$2:A$974)),FALSE)))</f>
        <v>Kuziva rumwe rweruzivo maererano nehurwere hwake kunobatsira kuti atore mushonga agove nehutano.</v>
      </c>
      <c r="D482" s="69" t="s">
        <v>28</v>
      </c>
      <c r="E482" s="70" t="s">
        <v>2632</v>
      </c>
      <c r="F482" s="70" t="s">
        <v>2633</v>
      </c>
      <c r="G482" s="71">
        <v>42543</v>
      </c>
      <c r="H482" s="70" t="s">
        <v>48</v>
      </c>
      <c r="J482" s="70" t="s">
        <v>27</v>
      </c>
    </row>
    <row r="483" spans="1:11" ht="56">
      <c r="A483" s="67" t="s">
        <v>1400</v>
      </c>
      <c r="B483" s="68" t="str">
        <f>IF(ISBLANK(A483),"",IF(ROW(A483:A2482)=1,"Impossible",VLOOKUP(A$2:A$974,items!$A$3:$K$1394,{2}*SIGN(ROW(A$2:A$974)),FALSE)))</f>
        <v>Caregivers like me should not be the one to tell the child about [his/her] illness. That should be left to doctors and nurses.</v>
      </c>
      <c r="C483" s="68" t="str">
        <f>IF(ISBLANK(A483),"",IF(ROW(A$2:A$974)=1,"Impossible",VLOOKUP(A$2:A$974,items!$A$3:$K$1394,{3}*SIGN(ROW(A$2:A$974)),FALSE)))</f>
        <v>Vachengeti vevana vakafanana neni havasirivo vanofanira kuudza mwana nezveurwere hwake. Izvi zvinofanira kusiyirwa kunanachiremba nevakoti.</v>
      </c>
      <c r="D483" s="69" t="s">
        <v>28</v>
      </c>
      <c r="E483" s="70" t="s">
        <v>2634</v>
      </c>
      <c r="F483" s="70" t="s">
        <v>2635</v>
      </c>
      <c r="G483" s="71">
        <v>42543</v>
      </c>
      <c r="H483" s="70" t="s">
        <v>48</v>
      </c>
      <c r="J483" s="70" t="s">
        <v>27</v>
      </c>
    </row>
    <row r="484" spans="1:11" ht="42">
      <c r="A484" s="67" t="s">
        <v>1403</v>
      </c>
      <c r="B484" s="68" t="str">
        <f>IF(ISBLANK(A484),"",IF(ROW(A484:A2483)=1,"Impossible",VLOOKUP(A$2:A$974,items!$A$3:$K$1394,{2}*SIGN(ROW(A$2:A$974)),FALSE)))</f>
        <v>My child could keep [his/her] illness a secret if asked.</v>
      </c>
      <c r="C484" s="68" t="str">
        <f>IF(ISBLANK(A484),"",IF(ROW(A$2:A$974)=1,"Impossible",VLOOKUP(A$2:A$974,items!$A$3:$K$1394,{3}*SIGN(ROW(A$2:A$974)),FALSE)))</f>
        <v>Mwana wangu angakwanise kuchengetedza zveurwere hwake pasina mumwe waanoudza kana akaudzwa saizvozvo.</v>
      </c>
      <c r="D484" s="69" t="s">
        <v>28</v>
      </c>
      <c r="E484" s="70" t="s">
        <v>2636</v>
      </c>
      <c r="F484" s="70" t="s">
        <v>2637</v>
      </c>
      <c r="G484" s="71">
        <v>42543</v>
      </c>
      <c r="H484" s="70" t="s">
        <v>48</v>
      </c>
      <c r="J484" s="70" t="s">
        <v>27</v>
      </c>
    </row>
    <row r="485" spans="1:11" ht="28">
      <c r="A485" s="67" t="s">
        <v>1404</v>
      </c>
      <c r="B485" s="68" t="str">
        <f>IF(ISBLANK(A485),"",IF(ROW(A485:A2484)=1,"Impossible",VLOOKUP(A$2:A$974,items!$A$3:$K$1394,{2}*SIGN(ROW(A$2:A$974)),FALSE)))</f>
        <v>My child is old enough to learn about [his/her] illness.</v>
      </c>
      <c r="C485" s="68" t="str">
        <f>IF(ISBLANK(A485),"",IF(ROW(A$2:A$974)=1,"Impossible",VLOOKUP(A$2:A$974,items!$A$3:$K$1394,{3}*SIGN(ROW(A$2:A$974)),FALSE)))</f>
        <v>Mwana wangu anyatsokura zvekuti ava kukwanisa kuziva nezveurwere hwake.</v>
      </c>
      <c r="D485" s="69" t="s">
        <v>28</v>
      </c>
      <c r="E485" s="70" t="s">
        <v>2638</v>
      </c>
      <c r="F485" s="70" t="s">
        <v>2639</v>
      </c>
      <c r="G485" s="71">
        <v>42543</v>
      </c>
      <c r="H485" s="70" t="s">
        <v>48</v>
      </c>
      <c r="J485" s="70" t="s">
        <v>27</v>
      </c>
    </row>
    <row r="486" spans="1:11" ht="42">
      <c r="A486" s="67" t="s">
        <v>1405</v>
      </c>
      <c r="B486" s="68" t="str">
        <f>IF(ISBLANK(A486),"",IF(ROW(A486:A2485)=1,"Impossible",VLOOKUP(A$2:A$974,items!$A$3:$K$1394,{2}*SIGN(ROW(A$2:A$974)),FALSE)))</f>
        <v>My child is strong enough emotionally to handle learning about [his/her] illness.</v>
      </c>
      <c r="C486" s="68" t="str">
        <f>IF(ISBLANK(A486),"",IF(ROW(A$2:A$974)=1,"Impossible",VLOOKUP(A$2:A$974,items!$A$3:$K$1394,{3}*SIGN(ROW(A$2:A$974)),FALSE)))</f>
        <v>Mwana wangu anyatsosimba mupfungwa zvekukwanisa kuziva zvekuita kana akaziva nezveurwere hwake.</v>
      </c>
      <c r="D486" s="69" t="s">
        <v>28</v>
      </c>
      <c r="E486" s="70" t="s">
        <v>2640</v>
      </c>
      <c r="F486" s="70" t="s">
        <v>2641</v>
      </c>
      <c r="G486" s="71">
        <v>42543</v>
      </c>
      <c r="H486" s="70" t="s">
        <v>48</v>
      </c>
      <c r="J486" s="70" t="s">
        <v>27</v>
      </c>
    </row>
    <row r="487" spans="1:11" ht="28">
      <c r="A487" s="67" t="s">
        <v>1406</v>
      </c>
      <c r="B487" s="68" t="str">
        <f>IF(ISBLANK(A487),"",IF(ROW(A487:A2486)=1,"Impossible",VLOOKUP(A$2:A$974,items!$A$3:$K$1394,{2}*SIGN(ROW(A$2:A$974)),FALSE)))</f>
        <v>Telling my child about [his/her] illness will be a process that unfolds over time.</v>
      </c>
      <c r="C487" s="68" t="str">
        <f>IF(ISBLANK(A487),"",IF(ROW(A$2:A$974)=1,"Impossible",VLOOKUP(A$2:A$974,items!$A$3:$K$1394,{3}*SIGN(ROW(A$2:A$974)),FALSE)))</f>
        <v>Kuudza mwana wangu nezveurwere hwake chiitiko chichaitika zvishoma nezvishoma kwenguva yakareba.</v>
      </c>
      <c r="D487" s="69" t="s">
        <v>28</v>
      </c>
      <c r="E487" s="70" t="s">
        <v>2642</v>
      </c>
      <c r="F487" s="70" t="s">
        <v>2643</v>
      </c>
      <c r="G487" s="71">
        <v>42543</v>
      </c>
      <c r="H487" s="70" t="s">
        <v>48</v>
      </c>
      <c r="J487" s="70" t="s">
        <v>27</v>
      </c>
    </row>
    <row r="488" spans="1:11" ht="42">
      <c r="A488" s="67" t="s">
        <v>1407</v>
      </c>
      <c r="B488" s="68" t="str">
        <f>IF(ISBLANK(A488),"",IF(ROW(A488:A2487)=1,"Impossible",VLOOKUP(A$2:A$974,items!$A$3:$K$1394,{2}*SIGN(ROW(A$2:A$974)),FALSE)))</f>
        <v>My child's other caregiver and I feel the same way about telling our child about [his/her] illness.</v>
      </c>
      <c r="C488" s="68" t="str">
        <f>IF(ISBLANK(A488),"",IF(ROW(A$2:A$974)=1,"Impossible",VLOOKUP(A$2:A$974,items!$A$3:$K$1394,{3}*SIGN(ROW(A$2:A$974)),FALSE)))</f>
        <v>Ini nemumwe muchengeti wemwana wangu tinofunga zvimwe chete maererano nekuudza mwana wedu nezveurwere hwake.</v>
      </c>
      <c r="D488" s="69" t="s">
        <v>28</v>
      </c>
      <c r="E488" s="70" t="s">
        <v>2644</v>
      </c>
      <c r="F488" s="70" t="s">
        <v>2645</v>
      </c>
      <c r="G488" s="71">
        <v>42543</v>
      </c>
      <c r="H488" s="70" t="s">
        <v>48</v>
      </c>
      <c r="J488" s="70" t="s">
        <v>27</v>
      </c>
    </row>
    <row r="489" spans="1:11" ht="14">
      <c r="A489" s="67" t="s">
        <v>2040</v>
      </c>
      <c r="B489" s="68" t="e">
        <f>IF(ISBLANK(A489),"",IF(ROW(A489:A2488)=1,"Impossible",VLOOKUP(A$2:A$974,items!$A$3:$K$1394,{2}*SIGN(ROW(A$2:A$974)),FALSE)))</f>
        <v>#N/A</v>
      </c>
      <c r="C489" s="68" t="e">
        <f>IF(ISBLANK(A489),"",IF(ROW(A$2:A$974)=1,"Impossible",VLOOKUP(A$2:A$974,items!$A$3:$K$1394,{3}*SIGN(ROW(A$2:A$974)),FALSE)))</f>
        <v>#N/A</v>
      </c>
      <c r="D489" s="69" t="s">
        <v>27</v>
      </c>
      <c r="G489" s="71">
        <v>42543</v>
      </c>
      <c r="H489" s="70" t="s">
        <v>48</v>
      </c>
      <c r="K489" s="82" t="s">
        <v>2715</v>
      </c>
    </row>
    <row r="490" spans="1:11" ht="84">
      <c r="A490" s="67" t="s">
        <v>2040</v>
      </c>
      <c r="B490" s="68" t="e">
        <f>IF(ISBLANK(A490),"",IF(ROW(A490:A2489)=1,"Impossible",VLOOKUP(A$2:A$974,items!$A$3:$K$1394,{2}*SIGN(ROW(A$2:A$974)),FALSE)))</f>
        <v>#N/A</v>
      </c>
      <c r="C490" s="68" t="e">
        <f>IF(ISBLANK(A490),"",IF(ROW(A$2:A$974)=1,"Impossible",VLOOKUP(A$2:A$974,items!$A$3:$K$1394,{3}*SIGN(ROW(A$2:A$974)),FALSE)))</f>
        <v>#N/A</v>
      </c>
      <c r="D490" s="69" t="s">
        <v>28</v>
      </c>
      <c r="E490" s="70" t="s">
        <v>2646</v>
      </c>
      <c r="F490" s="70" t="s">
        <v>2647</v>
      </c>
      <c r="G490" s="71">
        <v>42543</v>
      </c>
      <c r="H490" s="70" t="s">
        <v>48</v>
      </c>
      <c r="J490" s="70" t="s">
        <v>27</v>
      </c>
    </row>
    <row r="491" spans="1:11" ht="14">
      <c r="A491" s="67" t="s">
        <v>1417</v>
      </c>
      <c r="B491" s="68" t="e">
        <f>IF(ISBLANK(A491),"",IF(ROW(A491:A2490)=1,"Impossible",VLOOKUP(A$2:A$974,items!$A$3:$K$1394,{2}*SIGN(ROW(A$2:A$974)),FALSE)))</f>
        <v>#N/A</v>
      </c>
      <c r="C491" s="68" t="e">
        <f>IF(ISBLANK(A491),"",IF(ROW(A$2:A$974)=1,"Impossible",VLOOKUP(A$2:A$974,items!$A$3:$K$1394,{3}*SIGN(ROW(A$2:A$974)),FALSE)))</f>
        <v>#N/A</v>
      </c>
      <c r="D491" s="69" t="s">
        <v>27</v>
      </c>
      <c r="G491" s="71">
        <v>42543</v>
      </c>
      <c r="H491" s="70" t="s">
        <v>48</v>
      </c>
      <c r="K491" s="82" t="s">
        <v>2715</v>
      </c>
    </row>
    <row r="492" spans="1:11" ht="70">
      <c r="A492" s="67" t="s">
        <v>1417</v>
      </c>
      <c r="B492" s="68" t="e">
        <f>IF(ISBLANK(A492),"",IF(ROW(A492:A2491)=1,"Impossible",VLOOKUP(A$2:A$974,items!$A$3:$K$1394,{2}*SIGN(ROW(A$2:A$974)),FALSE)))</f>
        <v>#N/A</v>
      </c>
      <c r="C492" s="68" t="e">
        <f>IF(ISBLANK(A492),"",IF(ROW(A$2:A$974)=1,"Impossible",VLOOKUP(A$2:A$974,items!$A$3:$K$1394,{3}*SIGN(ROW(A$2:A$974)),FALSE)))</f>
        <v>#N/A</v>
      </c>
      <c r="D492" s="69" t="s">
        <v>28</v>
      </c>
      <c r="E492" s="70" t="s">
        <v>2648</v>
      </c>
      <c r="F492" s="70" t="s">
        <v>2649</v>
      </c>
      <c r="G492" s="71">
        <v>42543</v>
      </c>
      <c r="H492" s="70" t="s">
        <v>48</v>
      </c>
      <c r="J492" s="70" t="s">
        <v>27</v>
      </c>
    </row>
    <row r="493" spans="1:11" ht="14">
      <c r="A493" s="67" t="s">
        <v>1444</v>
      </c>
      <c r="B493" s="68" t="e">
        <f>IF(ISBLANK(A493),"",IF(ROW(A493:A2492)=1,"Impossible",VLOOKUP(A$2:A$974,items!$A$3:$K$1394,{2}*SIGN(ROW(A$2:A$974)),FALSE)))</f>
        <v>#N/A</v>
      </c>
      <c r="C493" s="68" t="e">
        <f>IF(ISBLANK(A493),"",IF(ROW(A$2:A$974)=1,"Impossible",VLOOKUP(A$2:A$974,items!$A$3:$K$1394,{3}*SIGN(ROW(A$2:A$974)),FALSE)))</f>
        <v>#N/A</v>
      </c>
      <c r="D493" s="69" t="s">
        <v>27</v>
      </c>
      <c r="G493" s="71">
        <v>42543</v>
      </c>
      <c r="H493" s="70" t="s">
        <v>48</v>
      </c>
      <c r="K493" s="82" t="s">
        <v>2715</v>
      </c>
    </row>
    <row r="494" spans="1:11" ht="42">
      <c r="A494" s="67" t="s">
        <v>1444</v>
      </c>
      <c r="B494" s="68" t="e">
        <f>IF(ISBLANK(A494),"",IF(ROW(A494:A2493)=1,"Impossible",VLOOKUP(A$2:A$974,items!$A$3:$K$1394,{2}*SIGN(ROW(A$2:A$974)),FALSE)))</f>
        <v>#N/A</v>
      </c>
      <c r="C494" s="68" t="e">
        <f>IF(ISBLANK(A494),"",IF(ROW(A$2:A$974)=1,"Impossible",VLOOKUP(A$2:A$974,items!$A$3:$K$1394,{3}*SIGN(ROW(A$2:A$974)),FALSE)))</f>
        <v>#N/A</v>
      </c>
      <c r="D494" s="69" t="s">
        <v>28</v>
      </c>
      <c r="E494" s="70" t="s">
        <v>2650</v>
      </c>
      <c r="F494" s="70" t="s">
        <v>2651</v>
      </c>
      <c r="G494" s="71">
        <v>42543</v>
      </c>
      <c r="H494" s="70" t="s">
        <v>48</v>
      </c>
      <c r="J494" s="70" t="s">
        <v>27</v>
      </c>
    </row>
    <row r="495" spans="1:11" ht="14">
      <c r="A495" s="67" t="s">
        <v>1445</v>
      </c>
      <c r="B495" s="68" t="e">
        <f>IF(ISBLANK(A495),"",IF(ROW(A495:A2494)=1,"Impossible",VLOOKUP(A$2:A$974,items!$A$3:$K$1394,{2}*SIGN(ROW(A$2:A$974)),FALSE)))</f>
        <v>#N/A</v>
      </c>
      <c r="C495" s="68" t="e">
        <f>IF(ISBLANK(A495),"",IF(ROW(A$2:A$974)=1,"Impossible",VLOOKUP(A$2:A$974,items!$A$3:$K$1394,{3}*SIGN(ROW(A$2:A$974)),FALSE)))</f>
        <v>#N/A</v>
      </c>
      <c r="D495" s="69" t="s">
        <v>27</v>
      </c>
      <c r="G495" s="71">
        <v>42543</v>
      </c>
      <c r="H495" s="70" t="s">
        <v>48</v>
      </c>
      <c r="K495" s="82" t="s">
        <v>2715</v>
      </c>
    </row>
    <row r="496" spans="1:11" ht="42">
      <c r="A496" s="67" t="s">
        <v>1445</v>
      </c>
      <c r="B496" s="68" t="e">
        <f>IF(ISBLANK(A496),"",IF(ROW(A496:A2495)=1,"Impossible",VLOOKUP(A$2:A$974,items!$A$3:$K$1394,{2}*SIGN(ROW(A$2:A$974)),FALSE)))</f>
        <v>#N/A</v>
      </c>
      <c r="C496" s="68" t="e">
        <f>IF(ISBLANK(A496),"",IF(ROW(A$2:A$974)=1,"Impossible",VLOOKUP(A$2:A$974,items!$A$3:$K$1394,{3}*SIGN(ROW(A$2:A$974)),FALSE)))</f>
        <v>#N/A</v>
      </c>
      <c r="D496" s="69" t="s">
        <v>28</v>
      </c>
      <c r="E496" s="70" t="s">
        <v>2652</v>
      </c>
      <c r="F496" s="70" t="s">
        <v>2653</v>
      </c>
      <c r="G496" s="71">
        <v>42543</v>
      </c>
      <c r="H496" s="70" t="s">
        <v>48</v>
      </c>
      <c r="J496" s="70" t="s">
        <v>27</v>
      </c>
    </row>
    <row r="497" spans="1:11" ht="14">
      <c r="A497" s="67" t="s">
        <v>1452</v>
      </c>
      <c r="B497" s="68" t="e">
        <f>IF(ISBLANK(A497),"",IF(ROW(A497:A2496)=1,"Impossible",VLOOKUP(A$2:A$974,items!$A$3:$K$1394,{2}*SIGN(ROW(A$2:A$974)),FALSE)))</f>
        <v>#N/A</v>
      </c>
      <c r="C497" s="68" t="e">
        <f>IF(ISBLANK(A497),"",IF(ROW(A$2:A$974)=1,"Impossible",VLOOKUP(A$2:A$974,items!$A$3:$K$1394,{3}*SIGN(ROW(A$2:A$974)),FALSE)))</f>
        <v>#N/A</v>
      </c>
      <c r="D497" s="69" t="s">
        <v>27</v>
      </c>
      <c r="G497" s="71">
        <v>42543</v>
      </c>
      <c r="H497" s="70" t="s">
        <v>48</v>
      </c>
      <c r="K497" s="82" t="s">
        <v>2715</v>
      </c>
    </row>
    <row r="498" spans="1:11" ht="28">
      <c r="A498" s="67" t="s">
        <v>1452</v>
      </c>
      <c r="B498" s="68" t="e">
        <f>IF(ISBLANK(A498),"",IF(ROW(A498:A2497)=1,"Impossible",VLOOKUP(A$2:A$974,items!$A$3:$K$1394,{2}*SIGN(ROW(A$2:A$974)),FALSE)))</f>
        <v>#N/A</v>
      </c>
      <c r="C498" s="68" t="e">
        <f>IF(ISBLANK(A498),"",IF(ROW(A$2:A$974)=1,"Impossible",VLOOKUP(A$2:A$974,items!$A$3:$K$1394,{3}*SIGN(ROW(A$2:A$974)),FALSE)))</f>
        <v>#N/A</v>
      </c>
      <c r="D498" s="69" t="s">
        <v>28</v>
      </c>
      <c r="E498" s="70" t="s">
        <v>2654</v>
      </c>
      <c r="F498" s="70" t="s">
        <v>2655</v>
      </c>
      <c r="G498" s="71">
        <v>42543</v>
      </c>
      <c r="H498" s="70" t="s">
        <v>48</v>
      </c>
      <c r="J498" s="70" t="s">
        <v>27</v>
      </c>
    </row>
    <row r="499" spans="1:11" ht="14">
      <c r="A499" s="67" t="s">
        <v>1453</v>
      </c>
      <c r="B499" s="68" t="e">
        <f>IF(ISBLANK(A499),"",IF(ROW(A499:A2498)=1,"Impossible",VLOOKUP(A$2:A$974,items!$A$3:$K$1394,{2}*SIGN(ROW(A$2:A$974)),FALSE)))</f>
        <v>#N/A</v>
      </c>
      <c r="C499" s="68" t="e">
        <f>IF(ISBLANK(A499),"",IF(ROW(A$2:A$974)=1,"Impossible",VLOOKUP(A$2:A$974,items!$A$3:$K$1394,{3}*SIGN(ROW(A$2:A$974)),FALSE)))</f>
        <v>#N/A</v>
      </c>
      <c r="D499" s="69" t="s">
        <v>27</v>
      </c>
      <c r="G499" s="71">
        <v>42543</v>
      </c>
      <c r="H499" s="70" t="s">
        <v>48</v>
      </c>
      <c r="K499" s="82" t="s">
        <v>2715</v>
      </c>
    </row>
    <row r="500" spans="1:11" ht="42">
      <c r="A500" s="67" t="s">
        <v>1453</v>
      </c>
      <c r="B500" s="68" t="e">
        <f>IF(ISBLANK(A500),"",IF(ROW(A500:A2499)=1,"Impossible",VLOOKUP(A$2:A$974,items!$A$3:$K$1394,{2}*SIGN(ROW(A$2:A$974)),FALSE)))</f>
        <v>#N/A</v>
      </c>
      <c r="C500" s="68" t="e">
        <f>IF(ISBLANK(A500),"",IF(ROW(A$2:A$974)=1,"Impossible",VLOOKUP(A$2:A$974,items!$A$3:$K$1394,{3}*SIGN(ROW(A$2:A$974)),FALSE)))</f>
        <v>#N/A</v>
      </c>
      <c r="D500" s="69" t="s">
        <v>28</v>
      </c>
      <c r="E500" s="70" t="s">
        <v>2656</v>
      </c>
      <c r="F500" s="70" t="s">
        <v>2657</v>
      </c>
      <c r="G500" s="71">
        <v>42543</v>
      </c>
      <c r="H500" s="70" t="s">
        <v>48</v>
      </c>
      <c r="J500" s="70" t="s">
        <v>27</v>
      </c>
    </row>
    <row r="501" spans="1:11" ht="14">
      <c r="A501" s="67" t="s">
        <v>1454</v>
      </c>
      <c r="B501" s="68" t="e">
        <f>IF(ISBLANK(A501),"",IF(ROW(A501:A2500)=1,"Impossible",VLOOKUP(A$2:A$974,items!$A$3:$K$1394,{2}*SIGN(ROW(A$2:A$974)),FALSE)))</f>
        <v>#N/A</v>
      </c>
      <c r="C501" s="68" t="e">
        <f>IF(ISBLANK(A501),"",IF(ROW(A$2:A$974)=1,"Impossible",VLOOKUP(A$2:A$974,items!$A$3:$K$1394,{3}*SIGN(ROW(A$2:A$974)),FALSE)))</f>
        <v>#N/A</v>
      </c>
      <c r="D501" s="69" t="s">
        <v>27</v>
      </c>
      <c r="G501" s="71">
        <v>42543</v>
      </c>
      <c r="H501" s="70" t="s">
        <v>48</v>
      </c>
      <c r="K501" s="82" t="s">
        <v>2715</v>
      </c>
    </row>
    <row r="502" spans="1:11" ht="56">
      <c r="A502" s="67" t="s">
        <v>1454</v>
      </c>
      <c r="B502" s="68" t="e">
        <f>IF(ISBLANK(A502),"",IF(ROW(A502:A2501)=1,"Impossible",VLOOKUP(A$2:A$974,items!$A$3:$K$1394,{2}*SIGN(ROW(A$2:A$974)),FALSE)))</f>
        <v>#N/A</v>
      </c>
      <c r="C502" s="68" t="e">
        <f>IF(ISBLANK(A502),"",IF(ROW(A$2:A$974)=1,"Impossible",VLOOKUP(A$2:A$974,items!$A$3:$K$1394,{3}*SIGN(ROW(A$2:A$974)),FALSE)))</f>
        <v>#N/A</v>
      </c>
      <c r="D502" s="69" t="s">
        <v>28</v>
      </c>
      <c r="E502" s="70" t="s">
        <v>2658</v>
      </c>
      <c r="F502" s="70" t="s">
        <v>2659</v>
      </c>
      <c r="G502" s="71">
        <v>42543</v>
      </c>
      <c r="H502" s="70" t="s">
        <v>48</v>
      </c>
      <c r="J502" s="70" t="s">
        <v>27</v>
      </c>
    </row>
    <row r="503" spans="1:11" ht="14">
      <c r="A503" s="67" t="s">
        <v>1456</v>
      </c>
      <c r="B503" s="68" t="e">
        <f>IF(ISBLANK(A503),"",IF(ROW(A503:A2502)=1,"Impossible",VLOOKUP(A$2:A$974,items!$A$3:$K$1394,{2}*SIGN(ROW(A$2:A$974)),FALSE)))</f>
        <v>#N/A</v>
      </c>
      <c r="C503" s="68" t="e">
        <f>IF(ISBLANK(A503),"",IF(ROW(A$2:A$974)=1,"Impossible",VLOOKUP(A$2:A$974,items!$A$3:$K$1394,{3}*SIGN(ROW(A$2:A$974)),FALSE)))</f>
        <v>#N/A</v>
      </c>
      <c r="D503" s="69" t="s">
        <v>27</v>
      </c>
      <c r="G503" s="71">
        <v>42543</v>
      </c>
      <c r="H503" s="70" t="s">
        <v>48</v>
      </c>
      <c r="K503" s="82" t="s">
        <v>2715</v>
      </c>
    </row>
    <row r="504" spans="1:11" ht="28">
      <c r="A504" s="67" t="s">
        <v>1456</v>
      </c>
      <c r="B504" s="68" t="e">
        <f>IF(ISBLANK(A504),"",IF(ROW(A504:A2503)=1,"Impossible",VLOOKUP(A$2:A$974,items!$A$3:$K$1394,{2}*SIGN(ROW(A$2:A$974)),FALSE)))</f>
        <v>#N/A</v>
      </c>
      <c r="C504" s="68" t="e">
        <f>IF(ISBLANK(A504),"",IF(ROW(A$2:A$974)=1,"Impossible",VLOOKUP(A$2:A$974,items!$A$3:$K$1394,{3}*SIGN(ROW(A$2:A$974)),FALSE)))</f>
        <v>#N/A</v>
      </c>
      <c r="D504" s="69" t="s">
        <v>28</v>
      </c>
      <c r="E504" s="70" t="s">
        <v>2660</v>
      </c>
      <c r="F504" s="70" t="s">
        <v>2661</v>
      </c>
      <c r="G504" s="71">
        <v>42543</v>
      </c>
      <c r="H504" s="70" t="s">
        <v>48</v>
      </c>
      <c r="J504" s="70" t="s">
        <v>27</v>
      </c>
    </row>
    <row r="505" spans="1:11" ht="14">
      <c r="A505" s="67" t="s">
        <v>1457</v>
      </c>
      <c r="B505" s="68" t="e">
        <f>IF(ISBLANK(A505),"",IF(ROW(A505:A2504)=1,"Impossible",VLOOKUP(A$2:A$974,items!$A$3:$K$1394,{2}*SIGN(ROW(A$2:A$974)),FALSE)))</f>
        <v>#N/A</v>
      </c>
      <c r="C505" s="68" t="e">
        <f>IF(ISBLANK(A505),"",IF(ROW(A$2:A$974)=1,"Impossible",VLOOKUP(A$2:A$974,items!$A$3:$K$1394,{3}*SIGN(ROW(A$2:A$974)),FALSE)))</f>
        <v>#N/A</v>
      </c>
      <c r="D505" s="69" t="s">
        <v>27</v>
      </c>
      <c r="G505" s="71">
        <v>42543</v>
      </c>
      <c r="H505" s="70" t="s">
        <v>48</v>
      </c>
      <c r="K505" s="82" t="s">
        <v>2715</v>
      </c>
    </row>
    <row r="506" spans="1:11" ht="28">
      <c r="A506" s="67" t="s">
        <v>1457</v>
      </c>
      <c r="B506" s="68" t="e">
        <f>IF(ISBLANK(A506),"",IF(ROW(A506:A2505)=1,"Impossible",VLOOKUP(A$2:A$974,items!$A$3:$K$1394,{2}*SIGN(ROW(A$2:A$974)),FALSE)))</f>
        <v>#N/A</v>
      </c>
      <c r="C506" s="68" t="e">
        <f>IF(ISBLANK(A506),"",IF(ROW(A$2:A$974)=1,"Impossible",VLOOKUP(A$2:A$974,items!$A$3:$K$1394,{3}*SIGN(ROW(A$2:A$974)),FALSE)))</f>
        <v>#N/A</v>
      </c>
      <c r="D506" s="69" t="s">
        <v>28</v>
      </c>
      <c r="E506" s="70" t="s">
        <v>2662</v>
      </c>
      <c r="F506" s="70" t="s">
        <v>2663</v>
      </c>
      <c r="G506" s="71">
        <v>42543</v>
      </c>
      <c r="H506" s="70" t="s">
        <v>48</v>
      </c>
      <c r="J506" s="70" t="s">
        <v>27</v>
      </c>
    </row>
    <row r="507" spans="1:11" ht="14">
      <c r="A507" s="67" t="s">
        <v>1458</v>
      </c>
      <c r="B507" s="68" t="e">
        <f>IF(ISBLANK(A507),"",IF(ROW(A507:A2506)=1,"Impossible",VLOOKUP(A$2:A$974,items!$A$3:$K$1394,{2}*SIGN(ROW(A$2:A$974)),FALSE)))</f>
        <v>#N/A</v>
      </c>
      <c r="C507" s="68" t="e">
        <f>IF(ISBLANK(A507),"",IF(ROW(A$2:A$974)=1,"Impossible",VLOOKUP(A$2:A$974,items!$A$3:$K$1394,{3}*SIGN(ROW(A$2:A$974)),FALSE)))</f>
        <v>#N/A</v>
      </c>
      <c r="D507" s="69" t="s">
        <v>27</v>
      </c>
      <c r="G507" s="71">
        <v>42543</v>
      </c>
      <c r="H507" s="70" t="s">
        <v>48</v>
      </c>
      <c r="K507" s="82" t="s">
        <v>2715</v>
      </c>
    </row>
    <row r="508" spans="1:11" ht="56">
      <c r="A508" s="67" t="s">
        <v>1458</v>
      </c>
      <c r="B508" s="68" t="e">
        <f>IF(ISBLANK(A508),"",IF(ROW(A508:A2507)=1,"Impossible",VLOOKUP(A$2:A$974,items!$A$3:$K$1394,{2}*SIGN(ROW(A$2:A$974)),FALSE)))</f>
        <v>#N/A</v>
      </c>
      <c r="C508" s="68" t="e">
        <f>IF(ISBLANK(A508),"",IF(ROW(A$2:A$974)=1,"Impossible",VLOOKUP(A$2:A$974,items!$A$3:$K$1394,{3}*SIGN(ROW(A$2:A$974)),FALSE)))</f>
        <v>#N/A</v>
      </c>
      <c r="D508" s="69" t="s">
        <v>28</v>
      </c>
      <c r="E508" s="70" t="s">
        <v>2748</v>
      </c>
      <c r="F508" s="70" t="s">
        <v>2664</v>
      </c>
      <c r="G508" s="71">
        <v>42543</v>
      </c>
      <c r="H508" s="70" t="s">
        <v>48</v>
      </c>
      <c r="J508" s="70" t="s">
        <v>27</v>
      </c>
    </row>
    <row r="509" spans="1:11" ht="14">
      <c r="A509" s="67" t="s">
        <v>1459</v>
      </c>
      <c r="B509" s="68" t="e">
        <f>IF(ISBLANK(A509),"",IF(ROW(A509:A2508)=1,"Impossible",VLOOKUP(A$2:A$974,items!$A$3:$K$1394,{2}*SIGN(ROW(A$2:A$974)),FALSE)))</f>
        <v>#N/A</v>
      </c>
      <c r="C509" s="68" t="e">
        <f>IF(ISBLANK(A509),"",IF(ROW(A$2:A$974)=1,"Impossible",VLOOKUP(A$2:A$974,items!$A$3:$K$1394,{3}*SIGN(ROW(A$2:A$974)),FALSE)))</f>
        <v>#N/A</v>
      </c>
      <c r="D509" s="69" t="s">
        <v>27</v>
      </c>
      <c r="G509" s="71">
        <v>42543</v>
      </c>
      <c r="H509" s="70" t="s">
        <v>48</v>
      </c>
      <c r="K509" s="82" t="s">
        <v>2715</v>
      </c>
    </row>
    <row r="510" spans="1:11" ht="42">
      <c r="A510" s="67" t="s">
        <v>1459</v>
      </c>
      <c r="B510" s="68" t="e">
        <f>IF(ISBLANK(A510),"",IF(ROW(A510:A2509)=1,"Impossible",VLOOKUP(A$2:A$974,items!$A$3:$K$1394,{2}*SIGN(ROW(A$2:A$974)),FALSE)))</f>
        <v>#N/A</v>
      </c>
      <c r="C510" s="68" t="e">
        <f>IF(ISBLANK(A510),"",IF(ROW(A$2:A$974)=1,"Impossible",VLOOKUP(A$2:A$974,items!$A$3:$K$1394,{3}*SIGN(ROW(A$2:A$974)),FALSE)))</f>
        <v>#N/A</v>
      </c>
      <c r="D510" s="69" t="s">
        <v>28</v>
      </c>
      <c r="E510" s="70" t="s">
        <v>2665</v>
      </c>
      <c r="F510" s="70" t="s">
        <v>2666</v>
      </c>
      <c r="G510" s="71">
        <v>42543</v>
      </c>
      <c r="H510" s="70" t="s">
        <v>48</v>
      </c>
      <c r="J510" s="70" t="s">
        <v>27</v>
      </c>
    </row>
    <row r="511" spans="1:11" ht="14">
      <c r="A511" s="67" t="s">
        <v>1460</v>
      </c>
      <c r="B511" s="68" t="e">
        <f>IF(ISBLANK(A511),"",IF(ROW(A511:A2510)=1,"Impossible",VLOOKUP(A$2:A$974,items!$A$3:$K$1394,{2}*SIGN(ROW(A$2:A$974)),FALSE)))</f>
        <v>#N/A</v>
      </c>
      <c r="C511" s="68" t="e">
        <f>IF(ISBLANK(A511),"",IF(ROW(A$2:A$974)=1,"Impossible",VLOOKUP(A$2:A$974,items!$A$3:$K$1394,{3}*SIGN(ROW(A$2:A$974)),FALSE)))</f>
        <v>#N/A</v>
      </c>
      <c r="D511" s="69" t="s">
        <v>27</v>
      </c>
      <c r="G511" s="71">
        <v>42543</v>
      </c>
      <c r="H511" s="70" t="s">
        <v>48</v>
      </c>
      <c r="K511" s="82" t="s">
        <v>2715</v>
      </c>
    </row>
    <row r="512" spans="1:11" ht="56">
      <c r="A512" s="67" t="s">
        <v>1460</v>
      </c>
      <c r="B512" s="68" t="e">
        <f>IF(ISBLANK(A512),"",IF(ROW(A512:A2511)=1,"Impossible",VLOOKUP(A$2:A$974,items!$A$3:$K$1394,{2}*SIGN(ROW(A$2:A$974)),FALSE)))</f>
        <v>#N/A</v>
      </c>
      <c r="C512" s="68" t="e">
        <f>IF(ISBLANK(A512),"",IF(ROW(A$2:A$974)=1,"Impossible",VLOOKUP(A$2:A$974,items!$A$3:$K$1394,{3}*SIGN(ROW(A$2:A$974)),FALSE)))</f>
        <v>#N/A</v>
      </c>
      <c r="D512" s="69" t="s">
        <v>28</v>
      </c>
      <c r="E512" s="70" t="s">
        <v>2667</v>
      </c>
      <c r="F512" s="70" t="s">
        <v>2668</v>
      </c>
      <c r="G512" s="71">
        <v>42543</v>
      </c>
      <c r="H512" s="70" t="s">
        <v>48</v>
      </c>
      <c r="J512" s="70" t="s">
        <v>27</v>
      </c>
    </row>
    <row r="513" spans="1:11" ht="14">
      <c r="A513" s="67" t="s">
        <v>1461</v>
      </c>
      <c r="B513" s="68" t="e">
        <f>IF(ISBLANK(A513),"",IF(ROW(A513:A2512)=1,"Impossible",VLOOKUP(A$2:A$974,items!$A$3:$K$1394,{2}*SIGN(ROW(A$2:A$974)),FALSE)))</f>
        <v>#N/A</v>
      </c>
      <c r="C513" s="68" t="e">
        <f>IF(ISBLANK(A513),"",IF(ROW(A$2:A$974)=1,"Impossible",VLOOKUP(A$2:A$974,items!$A$3:$K$1394,{3}*SIGN(ROW(A$2:A$974)),FALSE)))</f>
        <v>#N/A</v>
      </c>
      <c r="D513" s="69" t="s">
        <v>27</v>
      </c>
      <c r="G513" s="71">
        <v>42543</v>
      </c>
      <c r="H513" s="70" t="s">
        <v>48</v>
      </c>
      <c r="K513" s="82" t="s">
        <v>2715</v>
      </c>
    </row>
    <row r="514" spans="1:11" ht="42">
      <c r="A514" s="67" t="s">
        <v>1461</v>
      </c>
      <c r="B514" s="68" t="e">
        <f>IF(ISBLANK(A514),"",IF(ROW(A514:A2513)=1,"Impossible",VLOOKUP(A$2:A$974,items!$A$3:$K$1394,{2}*SIGN(ROW(A$2:A$974)),FALSE)))</f>
        <v>#N/A</v>
      </c>
      <c r="C514" s="68" t="e">
        <f>IF(ISBLANK(A514),"",IF(ROW(A$2:A$974)=1,"Impossible",VLOOKUP(A$2:A$974,items!$A$3:$K$1394,{3}*SIGN(ROW(A$2:A$974)),FALSE)))</f>
        <v>#N/A</v>
      </c>
      <c r="D514" s="69" t="s">
        <v>28</v>
      </c>
      <c r="E514" s="70" t="s">
        <v>2669</v>
      </c>
      <c r="F514" s="70" t="s">
        <v>2670</v>
      </c>
      <c r="G514" s="71">
        <v>42543</v>
      </c>
      <c r="H514" s="70" t="s">
        <v>48</v>
      </c>
      <c r="J514" s="70" t="s">
        <v>27</v>
      </c>
    </row>
    <row r="515" spans="1:11" ht="14">
      <c r="A515" s="67" t="s">
        <v>1462</v>
      </c>
      <c r="B515" s="68" t="e">
        <f>IF(ISBLANK(A515),"",IF(ROW(A515:A2514)=1,"Impossible",VLOOKUP(A$2:A$974,items!$A$3:$K$1394,{2}*SIGN(ROW(A$2:A$974)),FALSE)))</f>
        <v>#N/A</v>
      </c>
      <c r="C515" s="68" t="e">
        <f>IF(ISBLANK(A515),"",IF(ROW(A$2:A$974)=1,"Impossible",VLOOKUP(A$2:A$974,items!$A$3:$K$1394,{3}*SIGN(ROW(A$2:A$974)),FALSE)))</f>
        <v>#N/A</v>
      </c>
      <c r="D515" s="69" t="s">
        <v>27</v>
      </c>
      <c r="G515" s="71">
        <v>42543</v>
      </c>
      <c r="H515" s="70" t="s">
        <v>48</v>
      </c>
      <c r="K515" s="82" t="s">
        <v>2715</v>
      </c>
    </row>
    <row r="516" spans="1:11" ht="28">
      <c r="A516" s="67" t="s">
        <v>1462</v>
      </c>
      <c r="B516" s="68" t="e">
        <f>IF(ISBLANK(A516),"",IF(ROW(A516:A2515)=1,"Impossible",VLOOKUP(A$2:A$974,items!$A$3:$K$1394,{2}*SIGN(ROW(A$2:A$974)),FALSE)))</f>
        <v>#N/A</v>
      </c>
      <c r="C516" s="68" t="e">
        <f>IF(ISBLANK(A516),"",IF(ROW(A$2:A$974)=1,"Impossible",VLOOKUP(A$2:A$974,items!$A$3:$K$1394,{3}*SIGN(ROW(A$2:A$974)),FALSE)))</f>
        <v>#N/A</v>
      </c>
      <c r="D516" s="69" t="s">
        <v>28</v>
      </c>
      <c r="E516" s="70" t="s">
        <v>2671</v>
      </c>
      <c r="F516" s="70" t="s">
        <v>2672</v>
      </c>
      <c r="G516" s="71">
        <v>42543</v>
      </c>
      <c r="H516" s="70" t="s">
        <v>48</v>
      </c>
      <c r="J516" s="70" t="s">
        <v>27</v>
      </c>
    </row>
    <row r="517" spans="1:11" ht="14">
      <c r="A517" s="67" t="s">
        <v>1463</v>
      </c>
      <c r="B517" s="68" t="e">
        <f>IF(ISBLANK(A517),"",IF(ROW(A517:A2516)=1,"Impossible",VLOOKUP(A$2:A$974,items!$A$3:$K$1394,{2}*SIGN(ROW(A$2:A$974)),FALSE)))</f>
        <v>#N/A</v>
      </c>
      <c r="C517" s="68" t="e">
        <f>IF(ISBLANK(A517),"",IF(ROW(A$2:A$974)=1,"Impossible",VLOOKUP(A$2:A$974,items!$A$3:$K$1394,{3}*SIGN(ROW(A$2:A$974)),FALSE)))</f>
        <v>#N/A</v>
      </c>
      <c r="D517" s="69" t="s">
        <v>27</v>
      </c>
      <c r="G517" s="71">
        <v>42543</v>
      </c>
      <c r="H517" s="70" t="s">
        <v>48</v>
      </c>
      <c r="K517" s="82" t="s">
        <v>2715</v>
      </c>
    </row>
    <row r="518" spans="1:11" ht="42">
      <c r="A518" s="67" t="s">
        <v>1463</v>
      </c>
      <c r="B518" s="68" t="e">
        <f>IF(ISBLANK(A518),"",IF(ROW(A518:A2517)=1,"Impossible",VLOOKUP(A$2:A$974,items!$A$3:$K$1394,{2}*SIGN(ROW(A$2:A$974)),FALSE)))</f>
        <v>#N/A</v>
      </c>
      <c r="C518" s="68" t="e">
        <f>IF(ISBLANK(A518),"",IF(ROW(A$2:A$974)=1,"Impossible",VLOOKUP(A$2:A$974,items!$A$3:$K$1394,{3}*SIGN(ROW(A$2:A$974)),FALSE)))</f>
        <v>#N/A</v>
      </c>
      <c r="D518" s="69" t="s">
        <v>28</v>
      </c>
      <c r="E518" s="70" t="s">
        <v>2673</v>
      </c>
      <c r="F518" s="70" t="s">
        <v>2674</v>
      </c>
      <c r="G518" s="71">
        <v>42543</v>
      </c>
      <c r="H518" s="70" t="s">
        <v>48</v>
      </c>
      <c r="J518" s="70" t="s">
        <v>27</v>
      </c>
    </row>
    <row r="519" spans="1:11" ht="14">
      <c r="A519" s="67" t="s">
        <v>1464</v>
      </c>
      <c r="B519" s="68" t="e">
        <f>IF(ISBLANK(A519),"",IF(ROW(A519:A2518)=1,"Impossible",VLOOKUP(A$2:A$974,items!$A$3:$K$1394,{2}*SIGN(ROW(A$2:A$974)),FALSE)))</f>
        <v>#N/A</v>
      </c>
      <c r="C519" s="68" t="e">
        <f>IF(ISBLANK(A519),"",IF(ROW(A$2:A$974)=1,"Impossible",VLOOKUP(A$2:A$974,items!$A$3:$K$1394,{3}*SIGN(ROW(A$2:A$974)),FALSE)))</f>
        <v>#N/A</v>
      </c>
      <c r="D519" s="69" t="s">
        <v>27</v>
      </c>
      <c r="G519" s="71">
        <v>42543</v>
      </c>
      <c r="H519" s="70" t="s">
        <v>48</v>
      </c>
      <c r="K519" s="82" t="s">
        <v>2715</v>
      </c>
    </row>
    <row r="520" spans="1:11" ht="42">
      <c r="A520" s="67" t="s">
        <v>1464</v>
      </c>
      <c r="B520" s="68" t="e">
        <f>IF(ISBLANK(A520),"",IF(ROW(A520:A2519)=1,"Impossible",VLOOKUP(A$2:A$974,items!$A$3:$K$1394,{2}*SIGN(ROW(A$2:A$974)),FALSE)))</f>
        <v>#N/A</v>
      </c>
      <c r="C520" s="68" t="e">
        <f>IF(ISBLANK(A520),"",IF(ROW(A$2:A$974)=1,"Impossible",VLOOKUP(A$2:A$974,items!$A$3:$K$1394,{3}*SIGN(ROW(A$2:A$974)),FALSE)))</f>
        <v>#N/A</v>
      </c>
      <c r="D520" s="69" t="s">
        <v>28</v>
      </c>
      <c r="E520" s="70" t="s">
        <v>2675</v>
      </c>
      <c r="F520" s="70" t="s">
        <v>2676</v>
      </c>
      <c r="G520" s="71">
        <v>42543</v>
      </c>
      <c r="H520" s="70" t="s">
        <v>48</v>
      </c>
      <c r="J520" s="70" t="s">
        <v>27</v>
      </c>
    </row>
    <row r="521" spans="1:11" ht="14">
      <c r="A521" s="67" t="s">
        <v>1465</v>
      </c>
      <c r="B521" s="68" t="e">
        <f>IF(ISBLANK(A521),"",IF(ROW(A521:A2520)=1,"Impossible",VLOOKUP(A$2:A$974,items!$A$3:$K$1394,{2}*SIGN(ROW(A$2:A$974)),FALSE)))</f>
        <v>#N/A</v>
      </c>
      <c r="C521" s="68" t="e">
        <f>IF(ISBLANK(A521),"",IF(ROW(A$2:A$974)=1,"Impossible",VLOOKUP(A$2:A$974,items!$A$3:$K$1394,{3}*SIGN(ROW(A$2:A$974)),FALSE)))</f>
        <v>#N/A</v>
      </c>
      <c r="D521" s="69" t="s">
        <v>27</v>
      </c>
      <c r="G521" s="71">
        <v>42543</v>
      </c>
      <c r="H521" s="70" t="s">
        <v>48</v>
      </c>
      <c r="K521" s="82" t="s">
        <v>2715</v>
      </c>
    </row>
    <row r="522" spans="1:11" ht="42">
      <c r="A522" s="67" t="s">
        <v>1465</v>
      </c>
      <c r="B522" s="68" t="e">
        <f>IF(ISBLANK(A522),"",IF(ROW(A522:A2521)=1,"Impossible",VLOOKUP(A$2:A$974,items!$A$3:$K$1394,{2}*SIGN(ROW(A$2:A$974)),FALSE)))</f>
        <v>#N/A</v>
      </c>
      <c r="C522" s="68" t="e">
        <f>IF(ISBLANK(A522),"",IF(ROW(A$2:A$974)=1,"Impossible",VLOOKUP(A$2:A$974,items!$A$3:$K$1394,{3}*SIGN(ROW(A$2:A$974)),FALSE)))</f>
        <v>#N/A</v>
      </c>
      <c r="D522" s="69" t="s">
        <v>28</v>
      </c>
      <c r="E522" s="70" t="s">
        <v>2677</v>
      </c>
      <c r="F522" s="70" t="s">
        <v>2678</v>
      </c>
      <c r="G522" s="71">
        <v>42543</v>
      </c>
      <c r="H522" s="70" t="s">
        <v>48</v>
      </c>
      <c r="J522" s="70" t="s">
        <v>27</v>
      </c>
    </row>
    <row r="523" spans="1:11" ht="28">
      <c r="A523" s="67" t="s">
        <v>1468</v>
      </c>
      <c r="B523" s="68" t="str">
        <f>IF(ISBLANK(A523),"",IF(ROW(A523:A2522)=1,"Impossible",VLOOKUP(A$2:A$974,items!$A$3:$K$1394,{2}*SIGN(ROW(A$2:A$974)),FALSE)))</f>
        <v>That the pills [he/she] takes are medication for an illness?</v>
      </c>
      <c r="C523" s="68" t="str">
        <f>IF(ISBLANK(A523),"",IF(ROW(A$2:A$974)=1,"Impossible",VLOOKUP(A$2:A$974,items!$A$3:$K$1394,{3}*SIGN(ROW(A$2:A$974)),FALSE)))</f>
        <v>Kuti mapiritsi aanonwa mushonga wechirwere?</v>
      </c>
      <c r="D523" s="69" t="s">
        <v>28</v>
      </c>
      <c r="E523" s="70" t="s">
        <v>904</v>
      </c>
      <c r="F523" s="70" t="s">
        <v>2679</v>
      </c>
      <c r="G523" s="71">
        <v>42543</v>
      </c>
      <c r="H523" s="70" t="s">
        <v>48</v>
      </c>
      <c r="J523" s="70" t="s">
        <v>27</v>
      </c>
    </row>
    <row r="524" spans="1:11" ht="28">
      <c r="A524" s="67" t="s">
        <v>1478</v>
      </c>
      <c r="B524" s="68" t="str">
        <f>IF(ISBLANK(A524),"",IF(ROW(A524:A2523)=1,"Impossible",VLOOKUP(A$2:A$974,items!$A$3:$K$1394,{2}*SIGN(ROW(A$2:A$974)),FALSE)))</f>
        <v>Have you begun to assess your child's readiness to learn about [his/her] illness?</v>
      </c>
      <c r="C524" s="68" t="str">
        <f>IF(ISBLANK(A524),"",IF(ROW(A$2:A$974)=1,"Impossible",VLOOKUP(A$2:A$974,items!$A$3:$K$1394,{3}*SIGN(ROW(A$2:A$974)),FALSE)))</f>
        <v>Makatotanga here kuongorora kuti mwana wenyu agadzirira here kuziva nezveurwere hwake?</v>
      </c>
      <c r="D524" s="69" t="s">
        <v>28</v>
      </c>
      <c r="E524" s="70" t="s">
        <v>2680</v>
      </c>
      <c r="F524" s="70" t="s">
        <v>2681</v>
      </c>
      <c r="G524" s="71">
        <v>42543</v>
      </c>
      <c r="H524" s="70" t="s">
        <v>48</v>
      </c>
      <c r="J524" s="70" t="s">
        <v>27</v>
      </c>
    </row>
    <row r="525" spans="1:11" ht="28">
      <c r="A525" s="67" t="s">
        <v>1479</v>
      </c>
      <c r="B525" s="68" t="str">
        <f>IF(ISBLANK(A525),"",IF(ROW(A525:A2524)=1,"Impossible",VLOOKUP(A$2:A$974,items!$A$3:$K$1394,{2}*SIGN(ROW(A$2:A$974)),FALSE)))</f>
        <v>When do you want your child to learn about [his/her] illness?</v>
      </c>
      <c r="C525" s="68" t="str">
        <f>IF(ISBLANK(A525),"",IF(ROW(A$2:A$974)=1,"Impossible",VLOOKUP(A$2:A$974,items!$A$3:$K$1394,{3}*SIGN(ROW(A$2:A$974)),FALSE)))</f>
        <v>Munoda kuti mwana wenyu azive nezveurwere hwake rinhi?</v>
      </c>
      <c r="D525" s="69" t="s">
        <v>28</v>
      </c>
      <c r="E525" s="70" t="s">
        <v>2682</v>
      </c>
      <c r="F525" s="70" t="s">
        <v>2683</v>
      </c>
      <c r="G525" s="71">
        <v>42543</v>
      </c>
      <c r="H525" s="70" t="s">
        <v>48</v>
      </c>
      <c r="J525" s="70" t="s">
        <v>27</v>
      </c>
    </row>
    <row r="526" spans="1:11" ht="28">
      <c r="A526" s="67" t="s">
        <v>1480</v>
      </c>
      <c r="B526" s="68" t="str">
        <f>IF(ISBLANK(A526),"",IF(ROW(A526:A2525)=1,"Impossible",VLOOKUP(A$2:A$974,items!$A$3:$K$1394,{2}*SIGN(ROW(A$2:A$974)),FALSE)))</f>
        <v>How do you want your child to learn about [his/her] illness?</v>
      </c>
      <c r="C526" s="68" t="str">
        <f>IF(ISBLANK(A526),"",IF(ROW(A$2:A$974)=1,"Impossible",VLOOKUP(A$2:A$974,items!$A$3:$K$1394,{3}*SIGN(ROW(A$2:A$974)),FALSE)))</f>
        <v>Munoda kuti mwana wenyu azive nezveurwere hwake sei?</v>
      </c>
      <c r="D526" s="69" t="s">
        <v>28</v>
      </c>
      <c r="E526" s="70" t="s">
        <v>2684</v>
      </c>
      <c r="F526" s="70" t="s">
        <v>2685</v>
      </c>
      <c r="G526" s="71">
        <v>42543</v>
      </c>
      <c r="H526" s="70" t="s">
        <v>48</v>
      </c>
      <c r="J526" s="70" t="s">
        <v>27</v>
      </c>
    </row>
    <row r="527" spans="1:11" ht="28">
      <c r="A527" s="67" t="s">
        <v>1481</v>
      </c>
      <c r="B527" s="68" t="str">
        <f>IF(ISBLANK(A527),"",IF(ROW(A527:A2526)=1,"Impossible",VLOOKUP(A$2:A$974,items!$A$3:$K$1394,{2}*SIGN(ROW(A$2:A$974)),FALSE)))</f>
        <v>Do you have a plan for telling your child about [his/her] illness?</v>
      </c>
      <c r="C527" s="68" t="str">
        <f>IF(ISBLANK(A527),"",IF(ROW(A$2:A$974)=1,"Impossible",VLOOKUP(A$2:A$974,items!$A$3:$K$1394,{3}*SIGN(ROW(A$2:A$974)),FALSE)))</f>
        <v>Mune urongwa here hwekuudza mwana wenyu nezveurwere hwake?</v>
      </c>
      <c r="D527" s="69" t="s">
        <v>28</v>
      </c>
      <c r="E527" s="70" t="s">
        <v>2686</v>
      </c>
      <c r="F527" s="70" t="s">
        <v>2687</v>
      </c>
      <c r="G527" s="71">
        <v>42543</v>
      </c>
      <c r="H527" s="70" t="s">
        <v>48</v>
      </c>
      <c r="J527" s="70" t="s">
        <v>27</v>
      </c>
    </row>
    <row r="528" spans="1:11" ht="28">
      <c r="A528" s="67" t="s">
        <v>1483</v>
      </c>
      <c r="B528" s="68" t="str">
        <f>IF(ISBLANK(A528),"",IF(ROW(A528:A2527)=1,"Impossible",VLOOKUP(A$2:A$974,items!$A$3:$K$1394,{2}*SIGN(ROW(A$2:A$974)),FALSE)))</f>
        <v>Have you taken any steps to prepare for your child to learn about [his/her] illness?</v>
      </c>
      <c r="C528" s="68" t="str">
        <f>IF(ISBLANK(A528),"",IF(ROW(A$2:A$974)=1,"Impossible",VLOOKUP(A$2:A$974,items!$A$3:$K$1394,{3}*SIGN(ROW(A$2:A$974)),FALSE)))</f>
        <v>Pane matanho amakatora here pakugadzirira mwana wenyu kuti azive nezveurwere hwake?</v>
      </c>
      <c r="D528" s="69" t="s">
        <v>28</v>
      </c>
      <c r="E528" s="70" t="s">
        <v>2688</v>
      </c>
      <c r="F528" s="70" t="s">
        <v>2689</v>
      </c>
      <c r="G528" s="71">
        <v>42543</v>
      </c>
      <c r="H528" s="70" t="s">
        <v>48</v>
      </c>
      <c r="J528" s="70" t="s">
        <v>27</v>
      </c>
    </row>
    <row r="529" spans="1:11" ht="42">
      <c r="A529" s="67" t="s">
        <v>1484</v>
      </c>
      <c r="B529" s="68" t="str">
        <f>IF(ISBLANK(A529),"",IF(ROW(A529:A2528)=1,"Impossible",VLOOKUP(A$2:A$974,items!$A$3:$K$1394,{2}*SIGN(ROW(A$2:A$974)),FALSE)))</f>
        <v>Have you discussed the possibility of telling your child about [his/her] illness with a doctor, nurse, or counselor?</v>
      </c>
      <c r="C529" s="68" t="str">
        <f>IF(ISBLANK(A529),"",IF(ROW(A$2:A$974)=1,"Impossible",VLOOKUP(A$2:A$974,items!$A$3:$K$1394,{3}*SIGN(ROW(A$2:A$974)),FALSE)))</f>
        <v>Makambokurukura here nezvemukana wekuudza mwana wenyu nezveurwere hwake nachiremba, mukoti kana chipangamazano?</v>
      </c>
      <c r="D529" s="69" t="s">
        <v>28</v>
      </c>
      <c r="E529" s="70" t="s">
        <v>2690</v>
      </c>
      <c r="F529" s="70" t="s">
        <v>2691</v>
      </c>
      <c r="G529" s="71">
        <v>42543</v>
      </c>
      <c r="H529" s="70" t="s">
        <v>48</v>
      </c>
      <c r="J529" s="70" t="s">
        <v>27</v>
      </c>
    </row>
    <row r="530" spans="1:11" ht="98">
      <c r="A530" s="67" t="s">
        <v>1490</v>
      </c>
      <c r="B530" s="68" t="str">
        <f>IF(ISBLANK(A530),"",IF(ROW(A530:A2529)=1,"Impossible",VLOOKUP(A$2:A$974,items!$A$3:$K$1394,{2}*SIGN(ROW(A$2:A$974)),FALSE)))</f>
        <v xml:space="preserve">Deciding if, when, and how to tell your child about their illness is a very personal decision. I'm not here to convince you to do anything, but I would like to know, overall, how ready you are to tell your child. So imagine a ladder with 10 steps again. </v>
      </c>
      <c r="C530" s="68" t="str">
        <f>IF(ISBLANK(A530),"",IF(ROW(A$2:A$974)=1,"Impossible",VLOOKUP(A$2:A$974,items!$A$3:$K$1394,{3}*SIGN(ROW(A$2:A$974)),FALSE)))</f>
        <v>Sarudzo yekuti muchaudza mwana wenyu here, rinhi uye sei nezveurwere hwake isarudzo yenyu imi pachezvenyu. Handisi pano kukuudzai zvekuita, asi ndiri kungoda kuziva kuti magadzirira zvakadii kuudza mwana wenyu. Itai zvakare semuri kuona manera 10.</v>
      </c>
      <c r="D530" s="69" t="s">
        <v>28</v>
      </c>
      <c r="E530" s="70" t="s">
        <v>2692</v>
      </c>
      <c r="F530" s="70" t="s">
        <v>2693</v>
      </c>
      <c r="G530" s="71">
        <v>42543</v>
      </c>
      <c r="H530" s="70" t="s">
        <v>48</v>
      </c>
      <c r="J530" s="70" t="s">
        <v>27</v>
      </c>
    </row>
    <row r="531" spans="1:11" ht="42">
      <c r="A531" s="67" t="s">
        <v>1486</v>
      </c>
      <c r="B531" s="68" t="str">
        <f>IF(ISBLANK(A531),"",IF(ROW(A531:A2530)=1,"Impossible",VLOOKUP(A$2:A$974,items!$A$3:$K$1394,{2}*SIGN(ROW(A$2:A$974)),FALSE)))</f>
        <v>You can pick any number from 1 to 10. How ready are you to tell your child about [his/her] illness?</v>
      </c>
      <c r="C531" s="68" t="str">
        <f>IF(ISBLANK(A531),"",IF(ROW(A$2:A$974)=1,"Impossible",VLOOKUP(A$2:A$974,items!$A$3:$K$1394,{3}*SIGN(ROW(A$2:A$974)),FALSE)))</f>
        <v>Munokwanisa kusarudza nhamba ipi zvayo kubva pa1 kusvika pa10. Magadzirira zvakadii kuudza mwana wenyu nezveurwere hwake?</v>
      </c>
      <c r="D531" s="69" t="s">
        <v>28</v>
      </c>
      <c r="E531" s="70" t="s">
        <v>2694</v>
      </c>
      <c r="F531" s="70" t="s">
        <v>2695</v>
      </c>
      <c r="G531" s="71">
        <v>42543</v>
      </c>
      <c r="H531" s="70" t="s">
        <v>48</v>
      </c>
      <c r="J531" s="70" t="s">
        <v>27</v>
      </c>
    </row>
    <row r="532" spans="1:11" ht="42">
      <c r="A532" s="67" t="s">
        <v>1685</v>
      </c>
      <c r="B532" s="68" t="str">
        <f>IF(ISBLANK(A532),"",IF(ROW(A532:A2531)=1,"Impossible",VLOOKUP(A$2:A$974,items!$A$3:$K$1394,{2}*SIGN(ROW(A$2:A$974)),FALSE)))</f>
        <v>Now I would like you to think back about what happened when your child learned the truth about [his/her] illness.</v>
      </c>
      <c r="C532" s="68" t="str">
        <f>IF(ISBLANK(A532),"",IF(ROW(A$2:A$974)=1,"Impossible",VLOOKUP(A$2:A$974,items!$A$3:$K$1394,{3}*SIGN(ROW(A$2:A$974)),FALSE)))</f>
        <v>Iye zvino ndiri kuda kuti mufunge zvakaitika mumashure, apo mwana wenyu akaziva chokwadi pamusoro peurwere hwake.</v>
      </c>
      <c r="D532" s="69" t="s">
        <v>28</v>
      </c>
      <c r="E532" s="70" t="s">
        <v>2696</v>
      </c>
      <c r="F532" s="70" t="s">
        <v>2697</v>
      </c>
      <c r="G532" s="71">
        <v>42543</v>
      </c>
      <c r="H532" s="70" t="s">
        <v>48</v>
      </c>
      <c r="J532" s="70" t="s">
        <v>27</v>
      </c>
    </row>
    <row r="533" spans="1:11" ht="42">
      <c r="A533" s="67" t="s">
        <v>1694</v>
      </c>
      <c r="B533" s="68" t="str">
        <f>IF(ISBLANK(A533),"",IF(ROW(A533:A2532)=1,"Impossible",VLOOKUP(A$2:A$974,items!$A$3:$K$1394,{2}*SIGN(ROW(A$2:A$974)),FALSE)))</f>
        <v>Did you make a plan for how you or someone else would tell your child about [his/her] illness?</v>
      </c>
      <c r="C533" s="68" t="str">
        <f>IF(ISBLANK(A533),"",IF(ROW(A$2:A$974)=1,"Impossible",VLOOKUP(A$2:A$974,items!$A$3:$K$1394,{3}*SIGN(ROW(A$2:A$974)),FALSE)))</f>
        <v>Pane hurongwa hwamakaita here hwekuti imimi kana mumwe munhu angaudze sei mwana wenyu maererano nezveurwere hwake?</v>
      </c>
      <c r="D533" s="69" t="s">
        <v>28</v>
      </c>
      <c r="E533" s="70" t="s">
        <v>2698</v>
      </c>
      <c r="F533" s="70" t="s">
        <v>2699</v>
      </c>
      <c r="G533" s="71">
        <v>42543</v>
      </c>
      <c r="H533" s="70" t="s">
        <v>48</v>
      </c>
      <c r="J533" s="70" t="s">
        <v>27</v>
      </c>
    </row>
    <row r="534" spans="1:11" ht="42">
      <c r="A534" s="67" t="s">
        <v>1708</v>
      </c>
      <c r="B534" s="68" t="str">
        <f>IF(ISBLANK(A534),"",IF(ROW(A534:A2533)=1,"Impossible",VLOOKUP(A$2:A$974,items!$A$3:$K$1394,{2}*SIGN(ROW(A$2:A$974)),FALSE)))</f>
        <v>Looking back, do you think your child learned about [his/her] illness at a good age?</v>
      </c>
      <c r="C534" s="68" t="str">
        <f>IF(ISBLANK(A534),"",IF(ROW(A$2:A$974)=1,"Impossible",VLOOKUP(A$2:A$974,items!$A$3:$K$1394,{3}*SIGN(ROW(A$2:A$974)),FALSE)))</f>
        <v>Muchirangarira zvakaitika, munofunga mwana wenyu akaziva nezveurwere hwake pazera rakanaka here?</v>
      </c>
      <c r="D534" s="69" t="s">
        <v>28</v>
      </c>
      <c r="E534" s="70" t="s">
        <v>2700</v>
      </c>
      <c r="F534" s="70" t="s">
        <v>2701</v>
      </c>
      <c r="G534" s="71">
        <v>42543</v>
      </c>
      <c r="H534" s="70" t="s">
        <v>48</v>
      </c>
      <c r="J534" s="70" t="s">
        <v>27</v>
      </c>
    </row>
    <row r="535" spans="1:11" ht="42">
      <c r="A535" s="67" t="s">
        <v>1709</v>
      </c>
      <c r="B535" s="68" t="str">
        <f>IF(ISBLANK(A535),"",IF(ROW(A535:A2534)=1,"Impossible",VLOOKUP(A$2:A$974,items!$A$3:$K$1394,{2}*SIGN(ROW(A$2:A$974)),FALSE)))</f>
        <v>If it were possible to go back in time, would you change anything about how your child learned about [his/her] illness?</v>
      </c>
      <c r="C535" s="68" t="str">
        <f>IF(ISBLANK(A535),"",IF(ROW(A$2:A$974)=1,"Impossible",VLOOKUP(A$2:A$974,items!$A$3:$K$1394,{3}*SIGN(ROW(A$2:A$974)),FALSE)))</f>
        <v>Dai zvaikwanisika kudzokera kumashure, pane zvamungashandure here pamaziviro akaita mwana wenyu nezveurwere hwake?</v>
      </c>
      <c r="D535" s="69" t="s">
        <v>28</v>
      </c>
      <c r="E535" s="70" t="s">
        <v>2702</v>
      </c>
      <c r="F535" s="70" t="s">
        <v>2703</v>
      </c>
      <c r="G535" s="71">
        <v>42543</v>
      </c>
      <c r="H535" s="70" t="s">
        <v>48</v>
      </c>
      <c r="J535" s="70" t="s">
        <v>27</v>
      </c>
    </row>
    <row r="536" spans="1:11" ht="28">
      <c r="A536" s="67" t="s">
        <v>1710</v>
      </c>
      <c r="B536" s="68" t="str">
        <f>IF(ISBLANK(A536),"",IF(ROW(A536:A2535)=1,"Impossible",VLOOKUP(A$2:A$974,items!$A$3:$K$1394,{2}*SIGN(ROW(A$2:A$974)),FALSE)))</f>
        <v>What would you have changed? [open]</v>
      </c>
      <c r="C536" s="68" t="str">
        <f>IF(ISBLANK(A536),"",IF(ROW(A$2:A$974)=1,"Impossible",VLOOKUP(A$2:A$974,items!$A$3:$K$1394,{3}*SIGN(ROW(A$2:A$974)),FALSE)))</f>
        <v>Ndezvipi zvamaishandura/Chii chamaishandura?</v>
      </c>
      <c r="D536" s="69" t="s">
        <v>28</v>
      </c>
      <c r="E536" s="70" t="s">
        <v>1713</v>
      </c>
      <c r="F536" s="70" t="s">
        <v>2704</v>
      </c>
      <c r="G536" s="71">
        <v>42543</v>
      </c>
      <c r="H536" s="70" t="s">
        <v>48</v>
      </c>
      <c r="J536" s="70" t="s">
        <v>27</v>
      </c>
    </row>
    <row r="537" spans="1:11" ht="98">
      <c r="A537" s="67" t="s">
        <v>1711</v>
      </c>
      <c r="B537" s="68" t="str">
        <f>IF(ISBLANK(A537),"",IF(ROW(A537:A2536)=1,"Impossible",VLOOKUP(A$2:A$974,items!$A$3:$K$1394,{2}*SIGN(ROW(A$2:A$974)),FALSE)))</f>
        <v>Please compare your child's adherence to [his/her] medication during the time before [he/she] learned the truth about [his/her] illness to [his/her] adherence today. Has it gotten worse, better, or stayed the same?</v>
      </c>
      <c r="C537" s="68" t="str">
        <f>IF(ISBLANK(A537),"",IF(ROW(A$2:A$974)=1,"Impossible",VLOOKUP(A$2:A$974,items!$A$3:$K$1394,{3}*SIGN(ROW(A$2:A$974)),FALSE)))</f>
        <v>Ndapota enzanisai matorero aiita mwana wenyu mushonga sezvinotarisirwa panguva yaakanga asati ava kuziva chokwadi  naiyezvino paava kuziva chokwadi maererano nezveurwere hwake. Zvanyanya kuipa here, zvavanani kana kuti zvakaramba zvakaita sezvazvaive zviri kare here?</v>
      </c>
      <c r="D537" s="69" t="s">
        <v>28</v>
      </c>
      <c r="E537" s="70" t="s">
        <v>2705</v>
      </c>
      <c r="F537" s="70" t="s">
        <v>2706</v>
      </c>
      <c r="G537" s="71">
        <v>42543</v>
      </c>
      <c r="H537" s="70" t="s">
        <v>48</v>
      </c>
      <c r="J537" s="70" t="s">
        <v>27</v>
      </c>
    </row>
    <row r="538" spans="1:11" ht="42">
      <c r="A538" s="67" t="s">
        <v>1498</v>
      </c>
      <c r="B538" s="68" t="str">
        <f>IF(ISBLANK(A538),"",IF(ROW(A538:A2537)=1,"Impossible",VLOOKUP(A$2:A$974,items!$A$3:$K$1394,{2}*SIGN(ROW(A$2:A$974)),FALSE)))</f>
        <v>How often does your child ask you questions about [his/her] illness or medication?</v>
      </c>
      <c r="C538" s="68" t="str">
        <f>IF(ISBLANK(A538),"",IF(ROW(A$2:A$974)=1,"Impossible",VLOOKUP(A$2:A$974,items!$A$3:$K$1394,{3}*SIGN(ROW(A$2:A$974)),FALSE)))</f>
        <v>Mwana wenyu anobvunza mibvunzo pamusoro peurwere hwake kakawanda zvakadii?</v>
      </c>
      <c r="D538" s="69" t="s">
        <v>28</v>
      </c>
      <c r="E538" s="70" t="s">
        <v>2707</v>
      </c>
      <c r="F538" s="70" t="s">
        <v>2708</v>
      </c>
      <c r="G538" s="71">
        <v>42543</v>
      </c>
      <c r="H538" s="70" t="s">
        <v>48</v>
      </c>
      <c r="J538" s="70" t="s">
        <v>27</v>
      </c>
    </row>
    <row r="539" spans="1:11" ht="56">
      <c r="A539" s="67" t="s">
        <v>1506</v>
      </c>
      <c r="B539" s="68" t="str">
        <f>IF(ISBLANK(A539),"",IF(ROW(A539:A2538)=1,"Impossible",VLOOKUP(A$2:A$974,items!$A$3:$K$1394,{2}*SIGN(ROW(A$2:A$974)),FALSE)))</f>
        <v>If I wanted help talking with my child about [his/her] illness, I'm certain I could get help from someone at this facility.</v>
      </c>
      <c r="C539" s="68" t="str">
        <f>IF(ISBLANK(A539),"",IF(ROW(A$2:A$974)=1,"Impossible",VLOOKUP(A$2:A$974,items!$A$3:$K$1394,{3}*SIGN(ROW(A$2:A$974)),FALSE)))</f>
        <v>Kana ndichida rubatsiro rwekutaura nemwana wangu maererano nezveurwere hwake, ndinonyatsoziva kuti ndingawane rubatsiro kubva kune mumwe munhu wepanzvimbo iyi.</v>
      </c>
      <c r="D539" s="69" t="s">
        <v>28</v>
      </c>
      <c r="E539" s="70" t="s">
        <v>2709</v>
      </c>
      <c r="F539" s="70" t="s">
        <v>2710</v>
      </c>
      <c r="G539" s="71">
        <v>42543</v>
      </c>
      <c r="H539" s="70" t="s">
        <v>48</v>
      </c>
      <c r="J539" s="70" t="s">
        <v>27</v>
      </c>
    </row>
    <row r="540" spans="1:11" ht="56">
      <c r="A540" s="67" t="s">
        <v>1507</v>
      </c>
      <c r="B540" s="68" t="str">
        <f>IF(ISBLANK(A540),"",IF(ROW(A540:A2539)=1,"Impossible",VLOOKUP(A$2:A$974,items!$A$3:$K$1394,{2}*SIGN(ROW(A$2:A$974)),FALSE)))</f>
        <v>I am certain that the staff at this facility would respect my decision to tell my child about [his/her] illness or to keep it a secret.</v>
      </c>
      <c r="C540" s="68" t="str">
        <f>IF(ISBLANK(A540),"",IF(ROW(A$2:A$974)=1,"Impossible",VLOOKUP(A$2:A$974,items!$A$3:$K$1394,{3}*SIGN(ROW(A$2:A$974)),FALSE)))</f>
        <v>Ndinonyatsoziva kuti vashandi veutano vepanzvimbo iyi vangaremekedze sarudzo yangu yekuudza kana kuvanzira mwana nezveurwere hwake.</v>
      </c>
      <c r="D540" s="69" t="s">
        <v>28</v>
      </c>
      <c r="E540" s="70" t="s">
        <v>2711</v>
      </c>
      <c r="F540" s="70" t="s">
        <v>2712</v>
      </c>
      <c r="G540" s="71">
        <v>42543</v>
      </c>
      <c r="H540" s="70" t="s">
        <v>48</v>
      </c>
      <c r="J540" s="70" t="s">
        <v>27</v>
      </c>
    </row>
    <row r="541" spans="1:11" ht="28">
      <c r="A541" s="67" t="s">
        <v>1555</v>
      </c>
      <c r="B541" s="68" t="str">
        <f>IF(ISBLANK(A541),"",IF(ROW(A541:A2540)=1,"Impossible",VLOOKUP(A$2:A$974,items!$A$3:$K$1394,{2}*SIGN(ROW(A$2:A$974)),FALSE)))</f>
        <v>When you have a problem, you often don't talk to your child.</v>
      </c>
      <c r="C541" s="68" t="str">
        <f>IF(ISBLANK(A541),"",IF(ROW(A$2:A$974)=1,"Impossible",VLOOKUP(A$2:A$974,items!$A$3:$K$1394,{3}*SIGN(ROW(A$2:A$974)),FALSE)))</f>
        <v>Kana muine dambudziko, hamuwanzotaura nemwana wenyu.</v>
      </c>
      <c r="D541" s="69" t="s">
        <v>28</v>
      </c>
      <c r="F541" s="70" t="s">
        <v>2713</v>
      </c>
      <c r="G541" s="71">
        <v>42543</v>
      </c>
      <c r="H541" s="70" t="s">
        <v>48</v>
      </c>
      <c r="J541" s="70" t="s">
        <v>27</v>
      </c>
    </row>
    <row r="542" spans="1:11" ht="56">
      <c r="A542" s="67" t="s">
        <v>1106</v>
      </c>
      <c r="B542" s="68" t="str">
        <f>IF(ISBLANK(A542),"",IF(ROW(A542:A2541)=1,"Impossible",VLOOKUP(A$2:A$974,items!$A$3:$K$1394,{2}*SIGN(ROW(A$2:A$974)),FALSE)))</f>
        <v>Now I would like you to read this sentence to me. [swipe next and show the woman the tablet; if cannot read the whole sentence, probe: "Can you read any part of the sentence to me?"]</v>
      </c>
      <c r="C542" s="68" t="str">
        <f>IF(ISBLANK(A542),"",IF(ROW(A$2:A$974)=1,"Impossible",VLOOKUP(A$2:A$974,items!$A$3:$K$1394,{3}*SIGN(ROW(A$2:A$974)),FALSE)))</f>
        <v>Iye zvino, ndiri kuda kuti mundiverengerewo mutsara uyu.</v>
      </c>
      <c r="D542" s="69" t="s">
        <v>27</v>
      </c>
      <c r="G542" s="71">
        <v>42544</v>
      </c>
      <c r="H542" s="70" t="s">
        <v>48</v>
      </c>
      <c r="K542" s="82" t="s">
        <v>2749</v>
      </c>
    </row>
    <row r="543" spans="1:11" ht="70">
      <c r="A543" s="67" t="s">
        <v>1106</v>
      </c>
      <c r="B543" s="68" t="str">
        <f>IF(ISBLANK(A543),"",IF(ROW(A543:A2542)=1,"Impossible",VLOOKUP(A$2:A$974,items!$A$3:$K$1394,{2}*SIGN(ROW(A$2:A$974)),FALSE)))</f>
        <v>Now I would like you to read this sentence to me. [swipe next and show the woman the tablet; if cannot read the whole sentence, probe: "Can you read any part of the sentence to me?"]</v>
      </c>
      <c r="C543" s="68" t="str">
        <f>IF(ISBLANK(A543),"",IF(ROW(A$2:A$974)=1,"Impossible",VLOOKUP(A$2:A$974,items!$A$3:$K$1394,{3}*SIGN(ROW(A$2:A$974)),FALSE)))</f>
        <v>Iye zvino, ndiri kuda kuti mundiverengerewo mutsara uyu.</v>
      </c>
      <c r="D543" s="69" t="s">
        <v>28</v>
      </c>
      <c r="E543" s="70" t="s">
        <v>2750</v>
      </c>
      <c r="F543" s="70" t="s">
        <v>2751</v>
      </c>
      <c r="G543" s="71">
        <v>42544</v>
      </c>
      <c r="H543" s="70" t="s">
        <v>48</v>
      </c>
      <c r="J543" s="70" t="s">
        <v>27</v>
      </c>
    </row>
    <row r="544" spans="1:11" ht="14">
      <c r="A544" s="67" t="s">
        <v>1448</v>
      </c>
      <c r="B544" s="68" t="e">
        <f>IF(ISBLANK(A544),"",IF(ROW(A544:A2543)=1,"Impossible",VLOOKUP(A$2:A$974,items!$A$3:$K$1394,{2}*SIGN(ROW(A$2:A$974)),FALSE)))</f>
        <v>#N/A</v>
      </c>
      <c r="C544" s="68" t="e">
        <f>IF(ISBLANK(A544),"",IF(ROW(A$2:A$974)=1,"Impossible",VLOOKUP(A$2:A$974,items!$A$3:$K$1394,{3}*SIGN(ROW(A$2:A$974)),FALSE)))</f>
        <v>#N/A</v>
      </c>
      <c r="D544" s="69" t="s">
        <v>27</v>
      </c>
      <c r="G544" s="71">
        <v>42545</v>
      </c>
      <c r="H544" s="82" t="s">
        <v>48</v>
      </c>
      <c r="K544" s="82" t="s">
        <v>2715</v>
      </c>
    </row>
    <row r="545" spans="1:11" ht="56">
      <c r="A545" s="67" t="s">
        <v>1448</v>
      </c>
      <c r="B545" s="68" t="e">
        <f>IF(ISBLANK(A545),"",IF(ROW(A545:A2544)=1,"Impossible",VLOOKUP(A$2:A$974,items!$A$3:$K$1394,{2}*SIGN(ROW(A$2:A$974)),FALSE)))</f>
        <v>#N/A</v>
      </c>
      <c r="C545" s="68" t="e">
        <f>IF(ISBLANK(A545),"",IF(ROW(A$2:A$974)=1,"Impossible",VLOOKUP(A$2:A$974,items!$A$3:$K$1394,{3}*SIGN(ROW(A$2:A$974)),FALSE)))</f>
        <v>#N/A</v>
      </c>
      <c r="D545" s="69" t="s">
        <v>28</v>
      </c>
      <c r="E545" s="70" t="s">
        <v>2752</v>
      </c>
      <c r="F545" s="82" t="s">
        <v>2753</v>
      </c>
      <c r="G545" s="71">
        <v>42545</v>
      </c>
      <c r="H545" s="82" t="s">
        <v>48</v>
      </c>
      <c r="J545" s="70" t="s">
        <v>27</v>
      </c>
    </row>
    <row r="546" spans="1:11" ht="14">
      <c r="A546" s="67" t="s">
        <v>1449</v>
      </c>
      <c r="B546" s="68" t="e">
        <f>IF(ISBLANK(A546),"",IF(ROW(A546:A2545)=1,"Impossible",VLOOKUP(A$2:A$974,items!$A$3:$K$1394,{2}*SIGN(ROW(A$2:A$974)),FALSE)))</f>
        <v>#N/A</v>
      </c>
      <c r="C546" s="68" t="e">
        <f>IF(ISBLANK(A546),"",IF(ROW(A$2:A$974)=1,"Impossible",VLOOKUP(A$2:A$974,items!$A$3:$K$1394,{3}*SIGN(ROW(A$2:A$974)),FALSE)))</f>
        <v>#N/A</v>
      </c>
      <c r="D546" s="69" t="s">
        <v>27</v>
      </c>
      <c r="G546" s="71">
        <v>42545</v>
      </c>
      <c r="H546" s="82" t="s">
        <v>48</v>
      </c>
      <c r="K546" s="82" t="s">
        <v>2715</v>
      </c>
    </row>
    <row r="547" spans="1:11" ht="56">
      <c r="A547" s="67" t="s">
        <v>1449</v>
      </c>
      <c r="B547" s="68" t="e">
        <f>IF(ISBLANK(A547),"",IF(ROW(A547:A2546)=1,"Impossible",VLOOKUP(A$2:A$974,items!$A$3:$K$1394,{2}*SIGN(ROW(A$2:A$974)),FALSE)))</f>
        <v>#N/A</v>
      </c>
      <c r="C547" s="68" t="e">
        <f>IF(ISBLANK(A547),"",IF(ROW(A$2:A$974)=1,"Impossible",VLOOKUP(A$2:A$974,items!$A$3:$K$1394,{3}*SIGN(ROW(A$2:A$974)),FALSE)))</f>
        <v>#N/A</v>
      </c>
      <c r="D547" s="69" t="s">
        <v>28</v>
      </c>
      <c r="E547" s="82" t="s">
        <v>2764</v>
      </c>
      <c r="F547" s="82" t="s">
        <v>2754</v>
      </c>
      <c r="G547" s="71">
        <v>42545</v>
      </c>
      <c r="H547" s="82" t="s">
        <v>48</v>
      </c>
      <c r="J547" s="70" t="s">
        <v>27</v>
      </c>
    </row>
    <row r="548" spans="1:11" ht="14">
      <c r="A548" s="67" t="s">
        <v>1450</v>
      </c>
      <c r="B548" s="68" t="e">
        <f>IF(ISBLANK(A548),"",IF(ROW(A548:A2547)=1,"Impossible",VLOOKUP(A$2:A$974,items!$A$3:$K$1394,{2}*SIGN(ROW(A$2:A$974)),FALSE)))</f>
        <v>#N/A</v>
      </c>
      <c r="C548" s="68" t="e">
        <f>IF(ISBLANK(A548),"",IF(ROW(A$2:A$974)=1,"Impossible",VLOOKUP(A$2:A$974,items!$A$3:$K$1394,{3}*SIGN(ROW(A$2:A$974)),FALSE)))</f>
        <v>#N/A</v>
      </c>
      <c r="D548" s="69" t="s">
        <v>27</v>
      </c>
      <c r="G548" s="71">
        <v>42545</v>
      </c>
      <c r="H548" s="82" t="s">
        <v>48</v>
      </c>
      <c r="K548" s="82" t="s">
        <v>2715</v>
      </c>
    </row>
    <row r="549" spans="1:11" ht="56">
      <c r="A549" s="67" t="s">
        <v>1450</v>
      </c>
      <c r="B549" s="68" t="e">
        <f>IF(ISBLANK(A549),"",IF(ROW(A549:A2548)=1,"Impossible",VLOOKUP(A$2:A$974,items!$A$3:$K$1394,{2}*SIGN(ROW(A$2:A$974)),FALSE)))</f>
        <v>#N/A</v>
      </c>
      <c r="C549" s="68" t="e">
        <f>IF(ISBLANK(A549),"",IF(ROW(A$2:A$974)=1,"Impossible",VLOOKUP(A$2:A$974,items!$A$3:$K$1394,{3}*SIGN(ROW(A$2:A$974)),FALSE)))</f>
        <v>#N/A</v>
      </c>
      <c r="D549" s="69" t="s">
        <v>28</v>
      </c>
      <c r="E549" s="82" t="s">
        <v>2765</v>
      </c>
      <c r="F549" s="82" t="s">
        <v>2755</v>
      </c>
      <c r="G549" s="71">
        <v>42545</v>
      </c>
      <c r="H549" s="82" t="s">
        <v>48</v>
      </c>
      <c r="J549" s="70" t="s">
        <v>27</v>
      </c>
    </row>
    <row r="550" spans="1:11" ht="14">
      <c r="A550" s="67" t="s">
        <v>1451</v>
      </c>
      <c r="B550" s="68" t="e">
        <f>IF(ISBLANK(A550),"",IF(ROW(A550:A2549)=1,"Impossible",VLOOKUP(A$2:A$974,items!$A$3:$K$1394,{2}*SIGN(ROW(A$2:A$974)),FALSE)))</f>
        <v>#N/A</v>
      </c>
      <c r="C550" s="68" t="e">
        <f>IF(ISBLANK(A550),"",IF(ROW(A$2:A$974)=1,"Impossible",VLOOKUP(A$2:A$974,items!$A$3:$K$1394,{3}*SIGN(ROW(A$2:A$974)),FALSE)))</f>
        <v>#N/A</v>
      </c>
      <c r="D550" s="69" t="s">
        <v>27</v>
      </c>
      <c r="G550" s="71">
        <v>42545</v>
      </c>
      <c r="H550" s="82" t="s">
        <v>48</v>
      </c>
      <c r="K550" s="82" t="s">
        <v>2715</v>
      </c>
    </row>
    <row r="551" spans="1:11" ht="56">
      <c r="A551" s="67" t="s">
        <v>1451</v>
      </c>
      <c r="B551" s="68" t="e">
        <f>IF(ISBLANK(A551),"",IF(ROW(A551:A2550)=1,"Impossible",VLOOKUP(A$2:A$974,items!$A$3:$K$1394,{2}*SIGN(ROW(A$2:A$974)),FALSE)))</f>
        <v>#N/A</v>
      </c>
      <c r="C551" s="68" t="e">
        <f>IF(ISBLANK(A551),"",IF(ROW(A$2:A$974)=1,"Impossible",VLOOKUP(A$2:A$974,items!$A$3:$K$1394,{3}*SIGN(ROW(A$2:A$974)),FALSE)))</f>
        <v>#N/A</v>
      </c>
      <c r="D551" s="69" t="s">
        <v>28</v>
      </c>
      <c r="E551" s="82" t="s">
        <v>2766</v>
      </c>
      <c r="F551" s="82" t="s">
        <v>2756</v>
      </c>
      <c r="G551" s="71">
        <v>42545</v>
      </c>
      <c r="H551" s="82" t="s">
        <v>48</v>
      </c>
      <c r="J551" s="70" t="s">
        <v>27</v>
      </c>
    </row>
    <row r="552" spans="1:11" ht="14">
      <c r="A552" s="67" t="s">
        <v>1455</v>
      </c>
      <c r="B552" s="68" t="e">
        <f>IF(ISBLANK(A552),"",IF(ROW(A552:A2551)=1,"Impossible",VLOOKUP(A$2:A$974,items!$A$3:$K$1394,{2}*SIGN(ROW(A$2:A$974)),FALSE)))</f>
        <v>#N/A</v>
      </c>
      <c r="C552" s="68" t="e">
        <f>IF(ISBLANK(A552),"",IF(ROW(A$2:A$974)=1,"Impossible",VLOOKUP(A$2:A$974,items!$A$3:$K$1394,{3}*SIGN(ROW(A$2:A$974)),FALSE)))</f>
        <v>#N/A</v>
      </c>
      <c r="D552" s="69" t="s">
        <v>27</v>
      </c>
      <c r="G552" s="71">
        <v>42545</v>
      </c>
      <c r="H552" s="82" t="s">
        <v>48</v>
      </c>
      <c r="K552" s="82" t="s">
        <v>2715</v>
      </c>
    </row>
    <row r="553" spans="1:11" ht="56">
      <c r="A553" s="67" t="s">
        <v>1455</v>
      </c>
      <c r="B553" s="68" t="e">
        <f>IF(ISBLANK(A553),"",IF(ROW(A553:A2552)=1,"Impossible",VLOOKUP(A$2:A$974,items!$A$3:$K$1394,{2}*SIGN(ROW(A$2:A$974)),FALSE)))</f>
        <v>#N/A</v>
      </c>
      <c r="C553" s="68" t="e">
        <f>IF(ISBLANK(A553),"",IF(ROW(A$2:A$974)=1,"Impossible",VLOOKUP(A$2:A$974,items!$A$3:$K$1394,{3}*SIGN(ROW(A$2:A$974)),FALSE)))</f>
        <v>#N/A</v>
      </c>
      <c r="D553" s="69" t="s">
        <v>28</v>
      </c>
      <c r="E553" s="70" t="s">
        <v>1431</v>
      </c>
      <c r="F553" s="82" t="s">
        <v>2757</v>
      </c>
      <c r="G553" s="71">
        <v>42545</v>
      </c>
      <c r="H553" s="82" t="s">
        <v>48</v>
      </c>
      <c r="J553" s="70" t="s">
        <v>27</v>
      </c>
    </row>
    <row r="554" spans="1:11" ht="14">
      <c r="A554" s="83" t="s">
        <v>1446</v>
      </c>
      <c r="B554" s="68" t="e">
        <f>IF(ISBLANK(A554),"",IF(ROW(A554:A2553)=1,"Impossible",VLOOKUP(A$2:A$974,items!$A$3:$K$1394,{2}*SIGN(ROW(A$2:A$974)),FALSE)))</f>
        <v>#N/A</v>
      </c>
      <c r="C554" s="68" t="e">
        <f>IF(ISBLANK(A554),"",IF(ROW(A$2:A$974)=1,"Impossible",VLOOKUP(A$2:A$974,items!$A$3:$K$1394,{3}*SIGN(ROW(A$2:A$974)),FALSE)))</f>
        <v>#N/A</v>
      </c>
      <c r="D554" s="7" t="s">
        <v>27</v>
      </c>
      <c r="G554" s="71">
        <v>42545</v>
      </c>
      <c r="H554" s="82" t="s">
        <v>48</v>
      </c>
    </row>
    <row r="555" spans="1:11" ht="42">
      <c r="A555" s="83" t="s">
        <v>1446</v>
      </c>
      <c r="B555" s="68" t="e">
        <f>IF(ISBLANK(A555),"",IF(ROW(A555:A2554)=1,"Impossible",VLOOKUP(A$2:A$974,items!$A$3:$K$1394,{2}*SIGN(ROW(A$2:A$974)),FALSE)))</f>
        <v>#N/A</v>
      </c>
      <c r="C555" s="68" t="e">
        <f>IF(ISBLANK(A555),"",IF(ROW(A$2:A$974)=1,"Impossible",VLOOKUP(A$2:A$974,items!$A$3:$K$1394,{3}*SIGN(ROW(A$2:A$974)),FALSE)))</f>
        <v>#N/A</v>
      </c>
      <c r="D555" s="7" t="s">
        <v>28</v>
      </c>
      <c r="E555" s="82" t="s">
        <v>2758</v>
      </c>
      <c r="F555" s="82" t="s">
        <v>2759</v>
      </c>
      <c r="G555" s="71">
        <v>42545</v>
      </c>
      <c r="H555" s="82" t="s">
        <v>48</v>
      </c>
      <c r="J555" s="82" t="s">
        <v>27</v>
      </c>
    </row>
    <row r="556" spans="1:11" ht="14">
      <c r="A556" s="83" t="s">
        <v>1447</v>
      </c>
      <c r="B556" s="68" t="e">
        <f>IF(ISBLANK(A556),"",IF(ROW(A556:A2555)=1,"Impossible",VLOOKUP(A$2:A$974,items!$A$3:$K$1394,{2}*SIGN(ROW(A$2:A$974)),FALSE)))</f>
        <v>#N/A</v>
      </c>
      <c r="C556" s="68" t="e">
        <f>IF(ISBLANK(A556),"",IF(ROW(A$2:A$974)=1,"Impossible",VLOOKUP(A$2:A$974,items!$A$3:$K$1394,{3}*SIGN(ROW(A$2:A$974)),FALSE)))</f>
        <v>#N/A</v>
      </c>
      <c r="D556" s="7" t="s">
        <v>27</v>
      </c>
      <c r="G556" s="71">
        <v>42545</v>
      </c>
      <c r="H556" s="82" t="s">
        <v>48</v>
      </c>
    </row>
    <row r="557" spans="1:11" ht="42">
      <c r="A557" s="83" t="s">
        <v>1447</v>
      </c>
      <c r="B557" s="68" t="e">
        <f>IF(ISBLANK(A557),"",IF(ROW(A557:A2556)=1,"Impossible",VLOOKUP(A$2:A$974,items!$A$3:$K$1394,{2}*SIGN(ROW(A$2:A$974)),FALSE)))</f>
        <v>#N/A</v>
      </c>
      <c r="C557" s="68" t="e">
        <f>IF(ISBLANK(A557),"",IF(ROW(A$2:A$974)=1,"Impossible",VLOOKUP(A$2:A$974,items!$A$3:$K$1394,{3}*SIGN(ROW(A$2:A$974)),FALSE)))</f>
        <v>#N/A</v>
      </c>
      <c r="D557" s="7" t="s">
        <v>28</v>
      </c>
      <c r="E557" s="82" t="s">
        <v>2760</v>
      </c>
      <c r="F557" s="82" t="s">
        <v>2761</v>
      </c>
      <c r="G557" s="71">
        <v>42545</v>
      </c>
      <c r="H557" s="82" t="s">
        <v>48</v>
      </c>
      <c r="J557" s="82" t="s">
        <v>27</v>
      </c>
    </row>
    <row r="558" spans="1:11" ht="42">
      <c r="A558" s="83" t="s">
        <v>1182</v>
      </c>
      <c r="B558" s="68" t="str">
        <f>IF(ISBLANK(A558),"",IF(ROW(A558:A2557)=1,"Impossible",VLOOKUP(A$2:A$974,items!$A$3:$K$1394,{2}*SIGN(ROW(A$2:A$974)),FALSE)))</f>
        <v>You can pick any number from 1 to 10. How much does your illness affect you emotionally?</v>
      </c>
      <c r="C558" s="68" t="str">
        <f>IF(ISBLANK(A558),"",IF(ROW(A$2:A$974)=1,"Impossible",VLOOKUP(A$2:A$974,items!$A$3:$K$1394,{3}*SIGN(ROW(A$2:A$974)),FALSE)))</f>
        <v xml:space="preserve">Munokwanisa kusarudza nhamba ipi zvayo kubva pa1 kusvika pa10. Urwere hwenyu hunokanganisa zvakadii manzwiro enyu? </v>
      </c>
      <c r="D558" s="7" t="s">
        <v>28</v>
      </c>
      <c r="E558" s="82" t="s">
        <v>2762</v>
      </c>
      <c r="F558" s="82" t="s">
        <v>2763</v>
      </c>
      <c r="G558" s="71">
        <v>42545</v>
      </c>
      <c r="H558" s="82" t="s">
        <v>48</v>
      </c>
      <c r="J558" s="82" t="s">
        <v>27</v>
      </c>
    </row>
    <row r="559" spans="1:11" ht="28">
      <c r="A559" s="83" t="s">
        <v>1075</v>
      </c>
      <c r="B559" s="68" t="str">
        <f>IF(ISBLANK(A559),"",IF(ROW(A559:A2558)=1,"Impossible",VLOOKUP(A$2:A$974,items!$A$3:$K$1394,{2}*SIGN(ROW(A$2:A$974)),FALSE)))</f>
        <v>How many hectares of agricultural land do members of this household own?</v>
      </c>
      <c r="C559" s="68" t="str">
        <f>IF(ISBLANK(A559),"",IF(ROW(A$2:A$974)=1,"Impossible",VLOOKUP(A$2:A$974,items!$A$3:$K$1394,{3}*SIGN(ROW(A$2:A$974)),FALSE)))</f>
        <v>Vanhu vepamba penyu vane minda inorimwa yakakura zvakadii (ma'acre' kana ma'hectare)?</v>
      </c>
      <c r="D559" s="7" t="s">
        <v>27</v>
      </c>
      <c r="G559" s="71">
        <v>42549</v>
      </c>
      <c r="H559" s="82" t="s">
        <v>48</v>
      </c>
      <c r="K559" s="82" t="s">
        <v>2785</v>
      </c>
    </row>
    <row r="560" spans="1:11" ht="28">
      <c r="A560" s="83" t="s">
        <v>1075</v>
      </c>
      <c r="B560" s="68" t="str">
        <f>IF(ISBLANK(A560),"",IF(ROW(A560:A2559)=1,"Impossible",VLOOKUP(A$2:A$974,items!$A$3:$K$1394,{2}*SIGN(ROW(A$2:A$974)),FALSE)))</f>
        <v>How many hectares of agricultural land do members of this household own?</v>
      </c>
      <c r="C560" s="68" t="str">
        <f>IF(ISBLANK(A560),"",IF(ROW(A$2:A$974)=1,"Impossible",VLOOKUP(A$2:A$974,items!$A$3:$K$1394,{3}*SIGN(ROW(A$2:A$974)),FALSE)))</f>
        <v>Vanhu vepamba penyu vane minda inorimwa yakakura zvakadii (ma'acre' kana ma'hectare)?</v>
      </c>
      <c r="D560" s="7" t="s">
        <v>28</v>
      </c>
      <c r="E560" s="32" t="s">
        <v>2786</v>
      </c>
      <c r="F560" s="5" t="s">
        <v>2787</v>
      </c>
      <c r="G560" s="71">
        <v>42549</v>
      </c>
      <c r="H560" s="82" t="s">
        <v>48</v>
      </c>
      <c r="J560" s="82" t="s">
        <v>27</v>
      </c>
    </row>
    <row r="561" spans="2:7" ht="14">
      <c r="B561" s="68" t="str">
        <f>IF(ISBLANK(A561),"",IF(ROW(A561:A2560)=1,"Impossible",VLOOKUP(A$2:A$974,items!$A$3:$K$1394,{2}*SIGN(ROW(A$2:A$974)),FALSE)))</f>
        <v/>
      </c>
      <c r="C561" s="68" t="str">
        <f>IF(ISBLANK(A561),"",IF(ROW(A$2:A$974)=1,"Impossible",VLOOKUP(A$2:A$974,items!$A$3:$K$1394,{3}*SIGN(ROW(A$2:A$974)),FALSE)))</f>
        <v/>
      </c>
      <c r="G561" s="71"/>
    </row>
    <row r="562" spans="2:7" ht="14">
      <c r="B562" s="68" t="str">
        <f>IF(ISBLANK(A562),"",IF(ROW(A562:A2561)=1,"Impossible",VLOOKUP(A$2:A$974,items!$A$3:$K$1394,{2}*SIGN(ROW(A$2:A$974)),FALSE)))</f>
        <v/>
      </c>
      <c r="C562" s="68" t="str">
        <f>IF(ISBLANK(A562),"",IF(ROW(A$2:A$974)=1,"Impossible",VLOOKUP(A$2:A$974,items!$A$3:$K$1394,{3}*SIGN(ROW(A$2:A$974)),FALSE)))</f>
        <v/>
      </c>
      <c r="G562" s="71"/>
    </row>
    <row r="563" spans="2:7" ht="14">
      <c r="B563" s="68" t="str">
        <f>IF(ISBLANK(A563),"",IF(ROW(A563:A2562)=1,"Impossible",VLOOKUP(A$2:A$974,items!$A$3:$K$1394,{2}*SIGN(ROW(A$2:A$974)),FALSE)))</f>
        <v/>
      </c>
      <c r="C563" s="68" t="str">
        <f>IF(ISBLANK(A563),"",IF(ROW(A$2:A$974)=1,"Impossible",VLOOKUP(A$2:A$974,items!$A$3:$K$1394,{3}*SIGN(ROW(A$2:A$974)),FALSE)))</f>
        <v/>
      </c>
      <c r="G563" s="71"/>
    </row>
    <row r="564" spans="2:7" ht="14">
      <c r="B564" s="68" t="str">
        <f>IF(ISBLANK(A564),"",IF(ROW(A564:A2563)=1,"Impossible",VLOOKUP(A$2:A$974,items!$A$3:$K$1394,{2}*SIGN(ROW(A$2:A$974)),FALSE)))</f>
        <v/>
      </c>
      <c r="C564" s="68" t="str">
        <f>IF(ISBLANK(A564),"",IF(ROW(A$2:A$974)=1,"Impossible",VLOOKUP(A$2:A$974,items!$A$3:$K$1394,{3}*SIGN(ROW(A$2:A$974)),FALSE)))</f>
        <v/>
      </c>
      <c r="G564" s="71"/>
    </row>
    <row r="565" spans="2:7" ht="14">
      <c r="B565" s="68" t="str">
        <f>IF(ISBLANK(A565),"",IF(ROW(A565:A2564)=1,"Impossible",VLOOKUP(A$2:A$974,items!$A$3:$K$1394,{2}*SIGN(ROW(A$2:A$974)),FALSE)))</f>
        <v/>
      </c>
      <c r="C565" s="68" t="str">
        <f>IF(ISBLANK(A565),"",IF(ROW(A$2:A$974)=1,"Impossible",VLOOKUP(A$2:A$974,items!$A$3:$K$1394,{3}*SIGN(ROW(A$2:A$974)),FALSE)))</f>
        <v/>
      </c>
      <c r="G565" s="71"/>
    </row>
    <row r="566" spans="2:7" ht="14">
      <c r="B566" s="68" t="str">
        <f>IF(ISBLANK(A566),"",IF(ROW(A566:A2565)=1,"Impossible",VLOOKUP(A$2:A$974,items!$A$3:$K$1394,{2}*SIGN(ROW(A$2:A$974)),FALSE)))</f>
        <v/>
      </c>
      <c r="C566" s="68" t="str">
        <f>IF(ISBLANK(A566),"",IF(ROW(A$2:A$974)=1,"Impossible",VLOOKUP(A$2:A$974,items!$A$3:$K$1394,{3}*SIGN(ROW(A$2:A$974)),FALSE)))</f>
        <v/>
      </c>
      <c r="G566" s="71"/>
    </row>
    <row r="567" spans="2:7" ht="14">
      <c r="B567" s="68" t="str">
        <f>IF(ISBLANK(A567),"",IF(ROW(A567:A2566)=1,"Impossible",VLOOKUP(A$2:A$974,items!$A$3:$K$1394,{2}*SIGN(ROW(A$2:A$974)),FALSE)))</f>
        <v/>
      </c>
      <c r="C567" s="68" t="str">
        <f>IF(ISBLANK(A567),"",IF(ROW(A$2:A$974)=1,"Impossible",VLOOKUP(A$2:A$974,items!$A$3:$K$1394,{3}*SIGN(ROW(A$2:A$974)),FALSE)))</f>
        <v/>
      </c>
      <c r="G567" s="71"/>
    </row>
    <row r="568" spans="2:7" ht="14">
      <c r="B568" s="68" t="str">
        <f>IF(ISBLANK(A568),"",IF(ROW(A568:A2567)=1,"Impossible",VLOOKUP(A$2:A$974,items!$A$3:$K$1394,{2}*SIGN(ROW(A$2:A$974)),FALSE)))</f>
        <v/>
      </c>
      <c r="C568" s="68" t="str">
        <f>IF(ISBLANK(A568),"",IF(ROW(A$2:A$974)=1,"Impossible",VLOOKUP(A$2:A$974,items!$A$3:$K$1394,{3}*SIGN(ROW(A$2:A$974)),FALSE)))</f>
        <v/>
      </c>
      <c r="G568" s="71"/>
    </row>
    <row r="569" spans="2:7" ht="14">
      <c r="B569" s="68" t="str">
        <f>IF(ISBLANK(A569),"",IF(ROW(A569:A2568)=1,"Impossible",VLOOKUP(A$2:A$974,items!$A$3:$K$1394,{2}*SIGN(ROW(A$2:A$974)),FALSE)))</f>
        <v/>
      </c>
      <c r="C569" s="68" t="str">
        <f>IF(ISBLANK(A569),"",IF(ROW(A$2:A$974)=1,"Impossible",VLOOKUP(A$2:A$974,items!$A$3:$K$1394,{3}*SIGN(ROW(A$2:A$974)),FALSE)))</f>
        <v/>
      </c>
      <c r="G569" s="71"/>
    </row>
    <row r="570" spans="2:7" ht="14">
      <c r="B570" s="68" t="str">
        <f>IF(ISBLANK(A570),"",IF(ROW(A570:A2569)=1,"Impossible",VLOOKUP(A$2:A$974,items!$A$3:$K$1394,{2}*SIGN(ROW(A$2:A$974)),FALSE)))</f>
        <v/>
      </c>
      <c r="C570" s="68" t="str">
        <f>IF(ISBLANK(A570),"",IF(ROW(A$2:A$974)=1,"Impossible",VLOOKUP(A$2:A$974,items!$A$3:$K$1394,{3}*SIGN(ROW(A$2:A$974)),FALSE)))</f>
        <v/>
      </c>
      <c r="G570" s="71"/>
    </row>
    <row r="571" spans="2:7" ht="14">
      <c r="B571" s="68" t="str">
        <f>IF(ISBLANK(A571),"",IF(ROW(A571:A2570)=1,"Impossible",VLOOKUP(A$2:A$974,items!$A$3:$K$1394,{2}*SIGN(ROW(A$2:A$974)),FALSE)))</f>
        <v/>
      </c>
      <c r="C571" s="68" t="str">
        <f>IF(ISBLANK(A571),"",IF(ROW(A$2:A$974)=1,"Impossible",VLOOKUP(A$2:A$974,items!$A$3:$K$1394,{3}*SIGN(ROW(A$2:A$974)),FALSE)))</f>
        <v/>
      </c>
      <c r="G571" s="71"/>
    </row>
    <row r="572" spans="2:7" ht="14">
      <c r="B572" s="68" t="str">
        <f>IF(ISBLANK(A572),"",IF(ROW(A572:A2571)=1,"Impossible",VLOOKUP(A$2:A$974,items!$A$3:$K$1394,{2}*SIGN(ROW(A$2:A$974)),FALSE)))</f>
        <v/>
      </c>
      <c r="C572" s="68" t="str">
        <f>IF(ISBLANK(A572),"",IF(ROW(A$2:A$974)=1,"Impossible",VLOOKUP(A$2:A$974,items!$A$3:$K$1394,{3}*SIGN(ROW(A$2:A$974)),FALSE)))</f>
        <v/>
      </c>
      <c r="G572" s="71"/>
    </row>
    <row r="573" spans="2:7" ht="14">
      <c r="B573" s="68" t="str">
        <f>IF(ISBLANK(A573),"",IF(ROW(A573:A2572)=1,"Impossible",VLOOKUP(A$2:A$974,items!$A$3:$K$1394,{2}*SIGN(ROW(A$2:A$974)),FALSE)))</f>
        <v/>
      </c>
      <c r="C573" s="68" t="str">
        <f>IF(ISBLANK(A573),"",IF(ROW(A$2:A$974)=1,"Impossible",VLOOKUP(A$2:A$974,items!$A$3:$K$1394,{3}*SIGN(ROW(A$2:A$974)),FALSE)))</f>
        <v/>
      </c>
      <c r="G573" s="71"/>
    </row>
    <row r="574" spans="2:7" ht="14">
      <c r="B574" s="68" t="str">
        <f>IF(ISBLANK(A574),"",IF(ROW(A574:A2573)=1,"Impossible",VLOOKUP(A$2:A$974,items!$A$3:$K$1394,{2}*SIGN(ROW(A$2:A$974)),FALSE)))</f>
        <v/>
      </c>
      <c r="C574" s="68" t="str">
        <f>IF(ISBLANK(A574),"",IF(ROW(A$2:A$974)=1,"Impossible",VLOOKUP(A$2:A$974,items!$A$3:$K$1394,{3}*SIGN(ROW(A$2:A$974)),FALSE)))</f>
        <v/>
      </c>
      <c r="G574" s="71"/>
    </row>
    <row r="575" spans="2:7" ht="14">
      <c r="B575" s="68" t="str">
        <f>IF(ISBLANK(A575),"",IF(ROW(A575:A2574)=1,"Impossible",VLOOKUP(A$2:A$974,items!$A$3:$K$1394,{2}*SIGN(ROW(A$2:A$974)),FALSE)))</f>
        <v/>
      </c>
      <c r="C575" s="68" t="str">
        <f>IF(ISBLANK(A575),"",IF(ROW(A$2:A$974)=1,"Impossible",VLOOKUP(A$2:A$974,items!$A$3:$K$1394,{3}*SIGN(ROW(A$2:A$974)),FALSE)))</f>
        <v/>
      </c>
      <c r="G575" s="71"/>
    </row>
    <row r="576" spans="2:7" ht="14">
      <c r="B576" s="68" t="str">
        <f>IF(ISBLANK(A576),"",IF(ROW(A576:A2575)=1,"Impossible",VLOOKUP(A$2:A$974,items!$A$3:$K$1394,{2}*SIGN(ROW(A$2:A$974)),FALSE)))</f>
        <v/>
      </c>
      <c r="C576" s="68" t="str">
        <f>IF(ISBLANK(A576),"",IF(ROW(A$2:A$974)=1,"Impossible",VLOOKUP(A$2:A$974,items!$A$3:$K$1394,{3}*SIGN(ROW(A$2:A$974)),FALSE)))</f>
        <v/>
      </c>
      <c r="G576" s="71"/>
    </row>
    <row r="577" spans="2:7" ht="14">
      <c r="B577" s="68" t="str">
        <f>IF(ISBLANK(A577),"",IF(ROW(A577:A2576)=1,"Impossible",VLOOKUP(A$2:A$974,items!$A$3:$K$1394,{2}*SIGN(ROW(A$2:A$974)),FALSE)))</f>
        <v/>
      </c>
      <c r="C577" s="68" t="str">
        <f>IF(ISBLANK(A577),"",IF(ROW(A$2:A$974)=1,"Impossible",VLOOKUP(A$2:A$974,items!$A$3:$K$1394,{3}*SIGN(ROW(A$2:A$974)),FALSE)))</f>
        <v/>
      </c>
      <c r="G577" s="71"/>
    </row>
    <row r="578" spans="2:7" ht="14">
      <c r="B578" s="68" t="str">
        <f>IF(ISBLANK(A578),"",IF(ROW(A578:A2577)=1,"Impossible",VLOOKUP(A$2:A$974,items!$A$3:$K$1394,{2}*SIGN(ROW(A$2:A$974)),FALSE)))</f>
        <v/>
      </c>
      <c r="C578" s="68" t="str">
        <f>IF(ISBLANK(A578),"",IF(ROW(A$2:A$974)=1,"Impossible",VLOOKUP(A$2:A$974,items!$A$3:$K$1394,{3}*SIGN(ROW(A$2:A$974)),FALSE)))</f>
        <v/>
      </c>
      <c r="G578" s="71"/>
    </row>
    <row r="579" spans="2:7" ht="14">
      <c r="B579" s="68" t="str">
        <f>IF(ISBLANK(A579),"",IF(ROW(A579:A2578)=1,"Impossible",VLOOKUP(A$2:A$974,items!$A$3:$K$1394,{2}*SIGN(ROW(A$2:A$974)),FALSE)))</f>
        <v/>
      </c>
      <c r="C579" s="68" t="str">
        <f>IF(ISBLANK(A579),"",IF(ROW(A$2:A$974)=1,"Impossible",VLOOKUP(A$2:A$974,items!$A$3:$K$1394,{3}*SIGN(ROW(A$2:A$974)),FALSE)))</f>
        <v/>
      </c>
      <c r="G579" s="71"/>
    </row>
    <row r="580" spans="2:7" ht="14">
      <c r="B580" s="68" t="str">
        <f>IF(ISBLANK(A580),"",IF(ROW(A580:A2579)=1,"Impossible",VLOOKUP(A$2:A$974,items!$A$3:$K$1394,{2}*SIGN(ROW(A$2:A$974)),FALSE)))</f>
        <v/>
      </c>
      <c r="C580" s="68" t="str">
        <f>IF(ISBLANK(A580),"",IF(ROW(A$2:A$974)=1,"Impossible",VLOOKUP(A$2:A$974,items!$A$3:$K$1394,{3}*SIGN(ROW(A$2:A$974)),FALSE)))</f>
        <v/>
      </c>
      <c r="G580" s="71"/>
    </row>
    <row r="581" spans="2:7" ht="14">
      <c r="B581" s="68" t="str">
        <f>IF(ISBLANK(A581),"",IF(ROW(A581:A2580)=1,"Impossible",VLOOKUP(A$2:A$974,items!$A$3:$K$1394,{2}*SIGN(ROW(A$2:A$974)),FALSE)))</f>
        <v/>
      </c>
      <c r="C581" s="68" t="str">
        <f>IF(ISBLANK(A581),"",IF(ROW(A$2:A$974)=1,"Impossible",VLOOKUP(A$2:A$974,items!$A$3:$K$1394,{3}*SIGN(ROW(A$2:A$974)),FALSE)))</f>
        <v/>
      </c>
      <c r="G581" s="71"/>
    </row>
    <row r="582" spans="2:7" ht="14">
      <c r="B582" s="68" t="str">
        <f>IF(ISBLANK(A582),"",IF(ROW(A582:A2581)=1,"Impossible",VLOOKUP(A$2:A$974,items!$A$3:$K$1394,{2}*SIGN(ROW(A$2:A$974)),FALSE)))</f>
        <v/>
      </c>
      <c r="C582" s="68" t="str">
        <f>IF(ISBLANK(A582),"",IF(ROW(A$2:A$974)=1,"Impossible",VLOOKUP(A$2:A$974,items!$A$3:$K$1394,{3}*SIGN(ROW(A$2:A$974)),FALSE)))</f>
        <v/>
      </c>
      <c r="G582" s="71"/>
    </row>
    <row r="583" spans="2:7" ht="14">
      <c r="B583" s="68" t="str">
        <f>IF(ISBLANK(A583),"",IF(ROW(A583:A2582)=1,"Impossible",VLOOKUP(A$2:A$974,items!$A$3:$K$1394,{2}*SIGN(ROW(A$2:A$974)),FALSE)))</f>
        <v/>
      </c>
      <c r="C583" s="68" t="str">
        <f>IF(ISBLANK(A583),"",IF(ROW(A$2:A$974)=1,"Impossible",VLOOKUP(A$2:A$974,items!$A$3:$K$1394,{3}*SIGN(ROW(A$2:A$974)),FALSE)))</f>
        <v/>
      </c>
      <c r="G583" s="71"/>
    </row>
    <row r="584" spans="2:7" ht="14">
      <c r="B584" s="68" t="str">
        <f>IF(ISBLANK(A584),"",IF(ROW(A584:A2583)=1,"Impossible",VLOOKUP(A$2:A$974,items!$A$3:$K$1394,{2}*SIGN(ROW(A$2:A$974)),FALSE)))</f>
        <v/>
      </c>
      <c r="C584" s="68" t="str">
        <f>IF(ISBLANK(A584),"",IF(ROW(A$2:A$974)=1,"Impossible",VLOOKUP(A$2:A$974,items!$A$3:$K$1394,{3}*SIGN(ROW(A$2:A$974)),FALSE)))</f>
        <v/>
      </c>
      <c r="G584" s="71"/>
    </row>
    <row r="585" spans="2:7" ht="14">
      <c r="B585" s="68" t="str">
        <f>IF(ISBLANK(A585),"",IF(ROW(A585:A2584)=1,"Impossible",VLOOKUP(A$2:A$974,items!$A$3:$K$1394,{2}*SIGN(ROW(A$2:A$974)),FALSE)))</f>
        <v/>
      </c>
      <c r="C585" s="68" t="str">
        <f>IF(ISBLANK(A585),"",IF(ROW(A$2:A$974)=1,"Impossible",VLOOKUP(A$2:A$974,items!$A$3:$K$1394,{3}*SIGN(ROW(A$2:A$974)),FALSE)))</f>
        <v/>
      </c>
      <c r="G585" s="71"/>
    </row>
    <row r="586" spans="2:7" ht="14">
      <c r="B586" s="68" t="str">
        <f>IF(ISBLANK(A586),"",IF(ROW(A586:A2585)=1,"Impossible",VLOOKUP(A$2:A$974,items!$A$3:$K$1394,{2}*SIGN(ROW(A$2:A$974)),FALSE)))</f>
        <v/>
      </c>
      <c r="C586" s="68" t="str">
        <f>IF(ISBLANK(A586),"",IF(ROW(A$2:A$974)=1,"Impossible",VLOOKUP(A$2:A$974,items!$A$3:$K$1394,{3}*SIGN(ROW(A$2:A$974)),FALSE)))</f>
        <v/>
      </c>
      <c r="G586" s="71"/>
    </row>
    <row r="587" spans="2:7" ht="14">
      <c r="B587" s="68" t="str">
        <f>IF(ISBLANK(A587),"",IF(ROW(A587:A2586)=1,"Impossible",VLOOKUP(A$2:A$974,items!$A$3:$K$1394,{2}*SIGN(ROW(A$2:A$974)),FALSE)))</f>
        <v/>
      </c>
      <c r="C587" s="68" t="str">
        <f>IF(ISBLANK(A587),"",IF(ROW(A$2:A$974)=1,"Impossible",VLOOKUP(A$2:A$974,items!$A$3:$K$1394,{3}*SIGN(ROW(A$2:A$974)),FALSE)))</f>
        <v/>
      </c>
      <c r="G587" s="71"/>
    </row>
    <row r="588" spans="2:7" ht="14">
      <c r="B588" s="68" t="str">
        <f>IF(ISBLANK(A588),"",IF(ROW(A588:A2587)=1,"Impossible",VLOOKUP(A$2:A$974,items!$A$3:$K$1394,{2}*SIGN(ROW(A$2:A$974)),FALSE)))</f>
        <v/>
      </c>
      <c r="C588" s="68" t="str">
        <f>IF(ISBLANK(A588),"",IF(ROW(A$2:A$974)=1,"Impossible",VLOOKUP(A$2:A$974,items!$A$3:$K$1394,{3}*SIGN(ROW(A$2:A$974)),FALSE)))</f>
        <v/>
      </c>
      <c r="G588" s="71"/>
    </row>
    <row r="589" spans="2:7" ht="14">
      <c r="B589" s="68" t="str">
        <f>IF(ISBLANK(A589),"",IF(ROW(A589:A2588)=1,"Impossible",VLOOKUP(A$2:A$974,items!$A$3:$K$1394,{2}*SIGN(ROW(A$2:A$974)),FALSE)))</f>
        <v/>
      </c>
      <c r="C589" s="68" t="str">
        <f>IF(ISBLANK(A589),"",IF(ROW(A$2:A$974)=1,"Impossible",VLOOKUP(A$2:A$974,items!$A$3:$K$1394,{3}*SIGN(ROW(A$2:A$974)),FALSE)))</f>
        <v/>
      </c>
      <c r="G589" s="71"/>
    </row>
    <row r="590" spans="2:7" ht="14">
      <c r="B590" s="68" t="str">
        <f>IF(ISBLANK(A590),"",IF(ROW(A590:A2589)=1,"Impossible",VLOOKUP(A$2:A$974,items!$A$3:$K$1394,{2}*SIGN(ROW(A$2:A$974)),FALSE)))</f>
        <v/>
      </c>
      <c r="C590" s="68" t="str">
        <f>IF(ISBLANK(A590),"",IF(ROW(A$2:A$974)=1,"Impossible",VLOOKUP(A$2:A$974,items!$A$3:$K$1394,{3}*SIGN(ROW(A$2:A$974)),FALSE)))</f>
        <v/>
      </c>
      <c r="G590" s="71"/>
    </row>
    <row r="591" spans="2:7" ht="14">
      <c r="B591" s="68" t="str">
        <f>IF(ISBLANK(A591),"",IF(ROW(A591:A2590)=1,"Impossible",VLOOKUP(A$2:A$974,items!$A$3:$K$1394,{2}*SIGN(ROW(A$2:A$974)),FALSE)))</f>
        <v/>
      </c>
      <c r="C591" s="68" t="str">
        <f>IF(ISBLANK(A591),"",IF(ROW(A$2:A$974)=1,"Impossible",VLOOKUP(A$2:A$974,items!$A$3:$K$1394,{3}*SIGN(ROW(A$2:A$974)),FALSE)))</f>
        <v/>
      </c>
      <c r="G591" s="71"/>
    </row>
    <row r="592" spans="2:7" ht="14">
      <c r="B592" s="68" t="str">
        <f>IF(ISBLANK(A592),"",IF(ROW(A592:A2591)=1,"Impossible",VLOOKUP(A$2:A$974,items!$A$3:$K$1394,{2}*SIGN(ROW(A$2:A$974)),FALSE)))</f>
        <v/>
      </c>
      <c r="C592" s="68" t="str">
        <f>IF(ISBLANK(A592),"",IF(ROW(A$2:A$974)=1,"Impossible",VLOOKUP(A$2:A$974,items!$A$3:$K$1394,{3}*SIGN(ROW(A$2:A$974)),FALSE)))</f>
        <v/>
      </c>
      <c r="G592" s="71"/>
    </row>
    <row r="593" spans="2:7" ht="14">
      <c r="B593" s="68" t="str">
        <f>IF(ISBLANK(A593),"",IF(ROW(A593:A2592)=1,"Impossible",VLOOKUP(A$2:A$974,items!$A$3:$K$1394,{2}*SIGN(ROW(A$2:A$974)),FALSE)))</f>
        <v/>
      </c>
      <c r="C593" s="68" t="str">
        <f>IF(ISBLANK(A593),"",IF(ROW(A$2:A$974)=1,"Impossible",VLOOKUP(A$2:A$974,items!$A$3:$K$1394,{3}*SIGN(ROW(A$2:A$974)),FALSE)))</f>
        <v/>
      </c>
      <c r="G593" s="71"/>
    </row>
    <row r="594" spans="2:7" ht="14">
      <c r="B594" s="68" t="str">
        <f>IF(ISBLANK(A594),"",IF(ROW(A594:A2593)=1,"Impossible",VLOOKUP(A$2:A$974,items!$A$3:$K$1394,{2}*SIGN(ROW(A$2:A$974)),FALSE)))</f>
        <v/>
      </c>
      <c r="C594" s="68" t="str">
        <f>IF(ISBLANK(A594),"",IF(ROW(A$2:A$974)=1,"Impossible",VLOOKUP(A$2:A$974,items!$A$3:$K$1394,{3}*SIGN(ROW(A$2:A$974)),FALSE)))</f>
        <v/>
      </c>
      <c r="G594" s="71"/>
    </row>
    <row r="595" spans="2:7" ht="14">
      <c r="B595" s="68" t="str">
        <f>IF(ISBLANK(A595),"",IF(ROW(A595:A2594)=1,"Impossible",VLOOKUP(A$2:A$974,items!$A$3:$K$1394,{2}*SIGN(ROW(A$2:A$974)),FALSE)))</f>
        <v/>
      </c>
      <c r="C595" s="68" t="str">
        <f>IF(ISBLANK(A595),"",IF(ROW(A$2:A$974)=1,"Impossible",VLOOKUP(A$2:A$974,items!$A$3:$K$1394,{3}*SIGN(ROW(A$2:A$974)),FALSE)))</f>
        <v/>
      </c>
      <c r="G595" s="71"/>
    </row>
    <row r="596" spans="2:7" ht="14">
      <c r="B596" s="68" t="str">
        <f>IF(ISBLANK(A596),"",IF(ROW(A596:A2595)=1,"Impossible",VLOOKUP(A$2:A$974,items!$A$3:$K$1394,{2}*SIGN(ROW(A$2:A$974)),FALSE)))</f>
        <v/>
      </c>
      <c r="C596" s="68" t="str">
        <f>IF(ISBLANK(A596),"",IF(ROW(A$2:A$974)=1,"Impossible",VLOOKUP(A$2:A$974,items!$A$3:$K$1394,{3}*SIGN(ROW(A$2:A$974)),FALSE)))</f>
        <v/>
      </c>
      <c r="G596" s="71"/>
    </row>
    <row r="597" spans="2:7" ht="14">
      <c r="B597" s="68" t="str">
        <f>IF(ISBLANK(A597),"",IF(ROW(A597:A2596)=1,"Impossible",VLOOKUP(A$2:A$974,items!$A$3:$K$1394,{2}*SIGN(ROW(A$2:A$974)),FALSE)))</f>
        <v/>
      </c>
      <c r="C597" s="68" t="str">
        <f>IF(ISBLANK(A597),"",IF(ROW(A$2:A$974)=1,"Impossible",VLOOKUP(A$2:A$974,items!$A$3:$K$1394,{3}*SIGN(ROW(A$2:A$974)),FALSE)))</f>
        <v/>
      </c>
      <c r="G597" s="71"/>
    </row>
    <row r="598" spans="2:7" ht="14">
      <c r="B598" s="68" t="str">
        <f>IF(ISBLANK(A598),"",IF(ROW(A598:A2597)=1,"Impossible",VLOOKUP(A$2:A$974,items!$A$3:$K$1394,{2}*SIGN(ROW(A$2:A$974)),FALSE)))</f>
        <v/>
      </c>
      <c r="C598" s="68" t="str">
        <f>IF(ISBLANK(A598),"",IF(ROW(A$2:A$974)=1,"Impossible",VLOOKUP(A$2:A$974,items!$A$3:$K$1394,{3}*SIGN(ROW(A$2:A$974)),FALSE)))</f>
        <v/>
      </c>
      <c r="G598" s="71"/>
    </row>
    <row r="599" spans="2:7" ht="14">
      <c r="B599" s="68" t="str">
        <f>IF(ISBLANK(A599),"",IF(ROW(A599:A2598)=1,"Impossible",VLOOKUP(A$2:A$974,items!$A$3:$K$1394,{2}*SIGN(ROW(A$2:A$974)),FALSE)))</f>
        <v/>
      </c>
      <c r="C599" s="68" t="str">
        <f>IF(ISBLANK(A599),"",IF(ROW(A$2:A$974)=1,"Impossible",VLOOKUP(A$2:A$974,items!$A$3:$K$1394,{3}*SIGN(ROW(A$2:A$974)),FALSE)))</f>
        <v/>
      </c>
      <c r="G599" s="71"/>
    </row>
    <row r="600" spans="2:7" ht="14">
      <c r="B600" s="68" t="str">
        <f>IF(ISBLANK(A600),"",IF(ROW(A600:A2599)=1,"Impossible",VLOOKUP(A$2:A$974,items!$A$3:$K$1394,{2}*SIGN(ROW(A$2:A$974)),FALSE)))</f>
        <v/>
      </c>
      <c r="C600" s="68" t="str">
        <f>IF(ISBLANK(A600),"",IF(ROW(A$2:A$974)=1,"Impossible",VLOOKUP(A$2:A$974,items!$A$3:$K$1394,{3}*SIGN(ROW(A$2:A$974)),FALSE)))</f>
        <v/>
      </c>
      <c r="G600" s="71"/>
    </row>
    <row r="601" spans="2:7" ht="14">
      <c r="B601" s="68" t="str">
        <f>IF(ISBLANK(A601),"",IF(ROW(A601:A2600)=1,"Impossible",VLOOKUP(A$2:A$974,items!$A$3:$K$1394,{2}*SIGN(ROW(A$2:A$974)),FALSE)))</f>
        <v/>
      </c>
      <c r="C601" s="68" t="str">
        <f>IF(ISBLANK(A601),"",IF(ROW(A$2:A$974)=1,"Impossible",VLOOKUP(A$2:A$974,items!$A$3:$K$1394,{3}*SIGN(ROW(A$2:A$974)),FALSE)))</f>
        <v/>
      </c>
      <c r="G601" s="71"/>
    </row>
    <row r="602" spans="2:7" ht="14">
      <c r="B602" s="68" t="str">
        <f>IF(ISBLANK(A602),"",IF(ROW(A602:A2601)=1,"Impossible",VLOOKUP(A$2:A$974,items!$A$3:$K$1394,{2}*SIGN(ROW(A$2:A$974)),FALSE)))</f>
        <v/>
      </c>
      <c r="C602" s="68" t="str">
        <f>IF(ISBLANK(A602),"",IF(ROW(A$2:A$974)=1,"Impossible",VLOOKUP(A$2:A$974,items!$A$3:$K$1394,{3}*SIGN(ROW(A$2:A$974)),FALSE)))</f>
        <v/>
      </c>
      <c r="G602" s="71"/>
    </row>
    <row r="603" spans="2:7" ht="14">
      <c r="B603" s="68" t="str">
        <f>IF(ISBLANK(A603),"",IF(ROW(A603:A2602)=1,"Impossible",VLOOKUP(A$2:A$974,items!$A$3:$K$1394,{2}*SIGN(ROW(A$2:A$974)),FALSE)))</f>
        <v/>
      </c>
      <c r="C603" s="68" t="str">
        <f>IF(ISBLANK(A603),"",IF(ROW(A$2:A$974)=1,"Impossible",VLOOKUP(A$2:A$974,items!$A$3:$K$1394,{3}*SIGN(ROW(A$2:A$974)),FALSE)))</f>
        <v/>
      </c>
      <c r="G603" s="71"/>
    </row>
    <row r="604" spans="2:7" ht="14">
      <c r="B604" s="68" t="str">
        <f>IF(ISBLANK(A604),"",IF(ROW(A604:A2603)=1,"Impossible",VLOOKUP(A$2:A$974,items!$A$3:$K$1394,{2}*SIGN(ROW(A$2:A$974)),FALSE)))</f>
        <v/>
      </c>
      <c r="C604" s="68" t="str">
        <f>IF(ISBLANK(A604),"",IF(ROW(A$2:A$974)=1,"Impossible",VLOOKUP(A$2:A$974,items!$A$3:$K$1394,{3}*SIGN(ROW(A$2:A$974)),FALSE)))</f>
        <v/>
      </c>
      <c r="G604" s="71"/>
    </row>
    <row r="605" spans="2:7" ht="14">
      <c r="B605" s="68" t="str">
        <f>IF(ISBLANK(A605),"",IF(ROW(A605:A2604)=1,"Impossible",VLOOKUP(A$2:A$974,items!$A$3:$K$1394,{2}*SIGN(ROW(A$2:A$974)),FALSE)))</f>
        <v/>
      </c>
      <c r="C605" s="68" t="str">
        <f>IF(ISBLANK(A605),"",IF(ROW(A$2:A$974)=1,"Impossible",VLOOKUP(A$2:A$974,items!$A$3:$K$1394,{3}*SIGN(ROW(A$2:A$974)),FALSE)))</f>
        <v/>
      </c>
      <c r="G605" s="71"/>
    </row>
    <row r="606" spans="2:7" ht="14">
      <c r="B606" s="68" t="str">
        <f>IF(ISBLANK(A606),"",IF(ROW(A606:A2605)=1,"Impossible",VLOOKUP(A$2:A$974,items!$A$3:$K$1394,{2}*SIGN(ROW(A$2:A$974)),FALSE)))</f>
        <v/>
      </c>
      <c r="C606" s="68" t="str">
        <f>IF(ISBLANK(A606),"",IF(ROW(A$2:A$974)=1,"Impossible",VLOOKUP(A$2:A$974,items!$A$3:$K$1394,{3}*SIGN(ROW(A$2:A$974)),FALSE)))</f>
        <v/>
      </c>
      <c r="G606" s="71"/>
    </row>
    <row r="607" spans="2:7" ht="14">
      <c r="B607" s="68" t="str">
        <f>IF(ISBLANK(A607),"",IF(ROW(A607:A2606)=1,"Impossible",VLOOKUP(A$2:A$974,items!$A$3:$K$1394,{2}*SIGN(ROW(A$2:A$974)),FALSE)))</f>
        <v/>
      </c>
      <c r="C607" s="68" t="str">
        <f>IF(ISBLANK(A607),"",IF(ROW(A$2:A$974)=1,"Impossible",VLOOKUP(A$2:A$974,items!$A$3:$K$1394,{3}*SIGN(ROW(A$2:A$974)),FALSE)))</f>
        <v/>
      </c>
      <c r="G607" s="71"/>
    </row>
    <row r="608" spans="2:7" ht="14">
      <c r="B608" s="68" t="str">
        <f>IF(ISBLANK(A608),"",IF(ROW(A608:A2607)=1,"Impossible",VLOOKUP(A$2:A$974,items!$A$3:$K$1394,{2}*SIGN(ROW(A$2:A$974)),FALSE)))</f>
        <v/>
      </c>
      <c r="C608" s="68" t="str">
        <f>IF(ISBLANK(A608),"",IF(ROW(A$2:A$974)=1,"Impossible",VLOOKUP(A$2:A$974,items!$A$3:$K$1394,{3}*SIGN(ROW(A$2:A$974)),FALSE)))</f>
        <v/>
      </c>
      <c r="G608" s="71"/>
    </row>
    <row r="609" spans="2:7" ht="14">
      <c r="B609" s="68" t="str">
        <f>IF(ISBLANK(A609),"",IF(ROW(A609:A2608)=1,"Impossible",VLOOKUP(A$2:A$974,items!$A$3:$K$1394,{2}*SIGN(ROW(A$2:A$974)),FALSE)))</f>
        <v/>
      </c>
      <c r="C609" s="68" t="str">
        <f>IF(ISBLANK(A609),"",IF(ROW(A$2:A$974)=1,"Impossible",VLOOKUP(A$2:A$974,items!$A$3:$K$1394,{3}*SIGN(ROW(A$2:A$974)),FALSE)))</f>
        <v/>
      </c>
      <c r="G609" s="71"/>
    </row>
    <row r="610" spans="2:7" ht="14">
      <c r="B610" s="68" t="str">
        <f>IF(ISBLANK(A610),"",IF(ROW(A610:A2609)=1,"Impossible",VLOOKUP(A$2:A$974,items!$A$3:$K$1394,{2}*SIGN(ROW(A$2:A$974)),FALSE)))</f>
        <v/>
      </c>
      <c r="C610" s="68" t="str">
        <f>IF(ISBLANK(A610),"",IF(ROW(A$2:A$974)=1,"Impossible",VLOOKUP(A$2:A$974,items!$A$3:$K$1394,{3}*SIGN(ROW(A$2:A$974)),FALSE)))</f>
        <v/>
      </c>
      <c r="G610" s="71"/>
    </row>
    <row r="611" spans="2:7" ht="14">
      <c r="B611" s="68" t="str">
        <f>IF(ISBLANK(A611),"",IF(ROW(A611:A2610)=1,"Impossible",VLOOKUP(A$2:A$974,items!$A$3:$K$1394,{2}*SIGN(ROW(A$2:A$974)),FALSE)))</f>
        <v/>
      </c>
      <c r="C611" s="68" t="str">
        <f>IF(ISBLANK(A611),"",IF(ROW(A$2:A$974)=1,"Impossible",VLOOKUP(A$2:A$974,items!$A$3:$K$1394,{3}*SIGN(ROW(A$2:A$974)),FALSE)))</f>
        <v/>
      </c>
      <c r="G611" s="71"/>
    </row>
    <row r="612" spans="2:7" ht="14">
      <c r="B612" s="68" t="str">
        <f>IF(ISBLANK(A612),"",IF(ROW(A612:A2611)=1,"Impossible",VLOOKUP(A$2:A$974,items!$A$3:$K$1394,{2}*SIGN(ROW(A$2:A$974)),FALSE)))</f>
        <v/>
      </c>
      <c r="C612" s="68" t="str">
        <f>IF(ISBLANK(A612),"",IF(ROW(A$2:A$974)=1,"Impossible",VLOOKUP(A$2:A$974,items!$A$3:$K$1394,{3}*SIGN(ROW(A$2:A$974)),FALSE)))</f>
        <v/>
      </c>
      <c r="G612" s="71"/>
    </row>
    <row r="613" spans="2:7" ht="14">
      <c r="B613" s="68" t="str">
        <f>IF(ISBLANK(A613),"",IF(ROW(A613:A2612)=1,"Impossible",VLOOKUP(A$2:A$974,items!$A$3:$K$1394,{2}*SIGN(ROW(A$2:A$974)),FALSE)))</f>
        <v/>
      </c>
      <c r="C613" s="68" t="str">
        <f>IF(ISBLANK(A613),"",IF(ROW(A$2:A$974)=1,"Impossible",VLOOKUP(A$2:A$974,items!$A$3:$K$1394,{3}*SIGN(ROW(A$2:A$974)),FALSE)))</f>
        <v/>
      </c>
      <c r="G613" s="71"/>
    </row>
    <row r="614" spans="2:7" ht="14">
      <c r="B614" s="68" t="str">
        <f>IF(ISBLANK(A614),"",IF(ROW(A614:A2613)=1,"Impossible",VLOOKUP(A$2:A$974,items!$A$3:$K$1394,{2}*SIGN(ROW(A$2:A$974)),FALSE)))</f>
        <v/>
      </c>
      <c r="C614" s="68" t="str">
        <f>IF(ISBLANK(A614),"",IF(ROW(A$2:A$974)=1,"Impossible",VLOOKUP(A$2:A$974,items!$A$3:$K$1394,{3}*SIGN(ROW(A$2:A$974)),FALSE)))</f>
        <v/>
      </c>
      <c r="G614" s="71"/>
    </row>
    <row r="615" spans="2:7" ht="14">
      <c r="B615" s="68" t="str">
        <f>IF(ISBLANK(A615),"",IF(ROW(A615:A2614)=1,"Impossible",VLOOKUP(A$2:A$974,items!$A$3:$K$1394,{2}*SIGN(ROW(A$2:A$974)),FALSE)))</f>
        <v/>
      </c>
      <c r="C615" s="68" t="str">
        <f>IF(ISBLANK(A615),"",IF(ROW(A$2:A$974)=1,"Impossible",VLOOKUP(A$2:A$974,items!$A$3:$K$1394,{3}*SIGN(ROW(A$2:A$974)),FALSE)))</f>
        <v/>
      </c>
      <c r="G615" s="71"/>
    </row>
    <row r="616" spans="2:7" ht="14">
      <c r="B616" s="68" t="str">
        <f>IF(ISBLANK(A616),"",IF(ROW(A616:A2615)=1,"Impossible",VLOOKUP(A$2:A$974,items!$A$3:$K$1394,{2}*SIGN(ROW(A$2:A$974)),FALSE)))</f>
        <v/>
      </c>
      <c r="C616" s="68" t="str">
        <f>IF(ISBLANK(A616),"",IF(ROW(A$2:A$974)=1,"Impossible",VLOOKUP(A$2:A$974,items!$A$3:$K$1394,{3}*SIGN(ROW(A$2:A$974)),FALSE)))</f>
        <v/>
      </c>
      <c r="G616" s="71"/>
    </row>
    <row r="617" spans="2:7" ht="14">
      <c r="B617" s="68" t="str">
        <f>IF(ISBLANK(A617),"",IF(ROW(A617:A2616)=1,"Impossible",VLOOKUP(A$2:A$974,items!$A$3:$K$1394,{2}*SIGN(ROW(A$2:A$974)),FALSE)))</f>
        <v/>
      </c>
      <c r="C617" s="68" t="str">
        <f>IF(ISBLANK(A617),"",IF(ROW(A$2:A$974)=1,"Impossible",VLOOKUP(A$2:A$974,items!$A$3:$K$1394,{3}*SIGN(ROW(A$2:A$974)),FALSE)))</f>
        <v/>
      </c>
      <c r="G617" s="71"/>
    </row>
    <row r="618" spans="2:7" ht="14">
      <c r="B618" s="68" t="str">
        <f>IF(ISBLANK(A618),"",IF(ROW(A618:A2617)=1,"Impossible",VLOOKUP(A$2:A$974,items!$A$3:$K$1394,{2}*SIGN(ROW(A$2:A$974)),FALSE)))</f>
        <v/>
      </c>
      <c r="C618" s="68" t="str">
        <f>IF(ISBLANK(A618),"",IF(ROW(A$2:A$974)=1,"Impossible",VLOOKUP(A$2:A$974,items!$A$3:$K$1394,{3}*SIGN(ROW(A$2:A$974)),FALSE)))</f>
        <v/>
      </c>
      <c r="G618" s="71"/>
    </row>
    <row r="619" spans="2:7" ht="14">
      <c r="B619" s="68" t="str">
        <f>IF(ISBLANK(A619),"",IF(ROW(A619:A2618)=1,"Impossible",VLOOKUP(A$2:A$974,items!$A$3:$K$1394,{2}*SIGN(ROW(A$2:A$974)),FALSE)))</f>
        <v/>
      </c>
      <c r="C619" s="68" t="str">
        <f>IF(ISBLANK(A619),"",IF(ROW(A$2:A$974)=1,"Impossible",VLOOKUP(A$2:A$974,items!$A$3:$K$1394,{3}*SIGN(ROW(A$2:A$974)),FALSE)))</f>
        <v/>
      </c>
      <c r="G619" s="71"/>
    </row>
    <row r="620" spans="2:7" ht="14">
      <c r="B620" s="68" t="str">
        <f>IF(ISBLANK(A620),"",IF(ROW(A620:A2619)=1,"Impossible",VLOOKUP(A$2:A$974,items!$A$3:$K$1394,{2}*SIGN(ROW(A$2:A$974)),FALSE)))</f>
        <v/>
      </c>
      <c r="C620" s="68" t="str">
        <f>IF(ISBLANK(A620),"",IF(ROW(A$2:A$974)=1,"Impossible",VLOOKUP(A$2:A$974,items!$A$3:$K$1394,{3}*SIGN(ROW(A$2:A$974)),FALSE)))</f>
        <v/>
      </c>
      <c r="G620" s="71"/>
    </row>
    <row r="621" spans="2:7" ht="14">
      <c r="B621" s="68" t="str">
        <f>IF(ISBLANK(A621),"",IF(ROW(A621:A2620)=1,"Impossible",VLOOKUP(A$2:A$974,items!$A$3:$K$1394,{2}*SIGN(ROW(A$2:A$974)),FALSE)))</f>
        <v/>
      </c>
      <c r="C621" s="68" t="str">
        <f>IF(ISBLANK(A621),"",IF(ROW(A$2:A$974)=1,"Impossible",VLOOKUP(A$2:A$974,items!$A$3:$K$1394,{3}*SIGN(ROW(A$2:A$974)),FALSE)))</f>
        <v/>
      </c>
      <c r="G621" s="71"/>
    </row>
    <row r="622" spans="2:7" ht="14">
      <c r="B622" s="68" t="str">
        <f>IF(ISBLANK(A622),"",IF(ROW(A622:A2621)=1,"Impossible",VLOOKUP(A$2:A$974,items!$A$3:$K$1394,{2}*SIGN(ROW(A$2:A$974)),FALSE)))</f>
        <v/>
      </c>
      <c r="C622" s="68" t="str">
        <f>IF(ISBLANK(A622),"",IF(ROW(A$2:A$974)=1,"Impossible",VLOOKUP(A$2:A$974,items!$A$3:$K$1394,{3}*SIGN(ROW(A$2:A$974)),FALSE)))</f>
        <v/>
      </c>
      <c r="G622" s="71"/>
    </row>
    <row r="623" spans="2:7" ht="14">
      <c r="B623" s="68" t="str">
        <f>IF(ISBLANK(A623),"",IF(ROW(A623:A2622)=1,"Impossible",VLOOKUP(A$2:A$974,items!$A$3:$K$1394,{2}*SIGN(ROW(A$2:A$974)),FALSE)))</f>
        <v/>
      </c>
      <c r="C623" s="68" t="str">
        <f>IF(ISBLANK(A623),"",IF(ROW(A$2:A$974)=1,"Impossible",VLOOKUP(A$2:A$974,items!$A$3:$K$1394,{3}*SIGN(ROW(A$2:A$974)),FALSE)))</f>
        <v/>
      </c>
      <c r="G623" s="71"/>
    </row>
    <row r="624" spans="2:7" ht="14">
      <c r="B624" s="68" t="str">
        <f>IF(ISBLANK(A624),"",IF(ROW(A624:A2623)=1,"Impossible",VLOOKUP(A$2:A$974,items!$A$3:$K$1394,{2}*SIGN(ROW(A$2:A$974)),FALSE)))</f>
        <v/>
      </c>
      <c r="C624" s="68" t="str">
        <f>IF(ISBLANK(A624),"",IF(ROW(A$2:A$974)=1,"Impossible",VLOOKUP(A$2:A$974,items!$A$3:$K$1394,{3}*SIGN(ROW(A$2:A$974)),FALSE)))</f>
        <v/>
      </c>
      <c r="G624" s="71"/>
    </row>
    <row r="625" spans="2:7" ht="14">
      <c r="B625" s="68" t="str">
        <f>IF(ISBLANK(A625),"",IF(ROW(A625:A2624)=1,"Impossible",VLOOKUP(A$2:A$974,items!$A$3:$K$1394,{2}*SIGN(ROW(A$2:A$974)),FALSE)))</f>
        <v/>
      </c>
      <c r="C625" s="68" t="str">
        <f>IF(ISBLANK(A625),"",IF(ROW(A$2:A$974)=1,"Impossible",VLOOKUP(A$2:A$974,items!$A$3:$K$1394,{3}*SIGN(ROW(A$2:A$974)),FALSE)))</f>
        <v/>
      </c>
      <c r="G625" s="71"/>
    </row>
    <row r="626" spans="2:7" ht="14">
      <c r="B626" s="68" t="str">
        <f>IF(ISBLANK(A626),"",IF(ROW(A626:A2625)=1,"Impossible",VLOOKUP(A$2:A$974,items!$A$3:$K$1394,{2}*SIGN(ROW(A$2:A$974)),FALSE)))</f>
        <v/>
      </c>
      <c r="C626" s="68" t="str">
        <f>IF(ISBLANK(A626),"",IF(ROW(A$2:A$974)=1,"Impossible",VLOOKUP(A$2:A$974,items!$A$3:$K$1394,{3}*SIGN(ROW(A$2:A$974)),FALSE)))</f>
        <v/>
      </c>
      <c r="G626" s="71"/>
    </row>
    <row r="627" spans="2:7" ht="14">
      <c r="B627" s="68" t="str">
        <f>IF(ISBLANK(A627),"",IF(ROW(A627:A2626)=1,"Impossible",VLOOKUP(A$2:A$974,items!$A$3:$K$1394,{2}*SIGN(ROW(A$2:A$974)),FALSE)))</f>
        <v/>
      </c>
      <c r="C627" s="68" t="str">
        <f>IF(ISBLANK(A627),"",IF(ROW(A$2:A$974)=1,"Impossible",VLOOKUP(A$2:A$974,items!$A$3:$K$1394,{3}*SIGN(ROW(A$2:A$974)),FALSE)))</f>
        <v/>
      </c>
      <c r="G627" s="71"/>
    </row>
    <row r="628" spans="2:7" ht="14">
      <c r="B628" s="68" t="str">
        <f>IF(ISBLANK(A628),"",IF(ROW(A628:A2627)=1,"Impossible",VLOOKUP(A$2:A$974,items!$A$3:$K$1394,{2}*SIGN(ROW(A$2:A$974)),FALSE)))</f>
        <v/>
      </c>
      <c r="C628" s="68" t="str">
        <f>IF(ISBLANK(A628),"",IF(ROW(A$2:A$974)=1,"Impossible",VLOOKUP(A$2:A$974,items!$A$3:$K$1394,{3}*SIGN(ROW(A$2:A$974)),FALSE)))</f>
        <v/>
      </c>
      <c r="G628" s="71"/>
    </row>
    <row r="629" spans="2:7" ht="14">
      <c r="B629" s="68" t="str">
        <f>IF(ISBLANK(A629),"",IF(ROW(A629:A2628)=1,"Impossible",VLOOKUP(A$2:A$974,items!$A$3:$K$1394,{2}*SIGN(ROW(A$2:A$974)),FALSE)))</f>
        <v/>
      </c>
      <c r="C629" s="68" t="str">
        <f>IF(ISBLANK(A629),"",IF(ROW(A$2:A$974)=1,"Impossible",VLOOKUP(A$2:A$974,items!$A$3:$K$1394,{3}*SIGN(ROW(A$2:A$974)),FALSE)))</f>
        <v/>
      </c>
      <c r="G629" s="71"/>
    </row>
    <row r="630" spans="2:7" ht="14">
      <c r="B630" s="68" t="str">
        <f>IF(ISBLANK(A630),"",IF(ROW(A630:A2629)=1,"Impossible",VLOOKUP(A$2:A$974,items!$A$3:$K$1394,{2}*SIGN(ROW(A$2:A$974)),FALSE)))</f>
        <v/>
      </c>
      <c r="C630" s="68" t="str">
        <f>IF(ISBLANK(A630),"",IF(ROW(A$2:A$974)=1,"Impossible",VLOOKUP(A$2:A$974,items!$A$3:$K$1394,{3}*SIGN(ROW(A$2:A$974)),FALSE)))</f>
        <v/>
      </c>
      <c r="G630" s="71"/>
    </row>
    <row r="631" spans="2:7" ht="14">
      <c r="B631" s="68" t="str">
        <f>IF(ISBLANK(A631),"",IF(ROW(A631:A2630)=1,"Impossible",VLOOKUP(A$2:A$974,items!$A$3:$K$1394,{2}*SIGN(ROW(A$2:A$974)),FALSE)))</f>
        <v/>
      </c>
      <c r="C631" s="68" t="str">
        <f>IF(ISBLANK(A631),"",IF(ROW(A$2:A$974)=1,"Impossible",VLOOKUP(A$2:A$974,items!$A$3:$K$1394,{3}*SIGN(ROW(A$2:A$974)),FALSE)))</f>
        <v/>
      </c>
      <c r="G631" s="71"/>
    </row>
    <row r="632" spans="2:7" ht="14">
      <c r="B632" s="68" t="str">
        <f>IF(ISBLANK(A632),"",IF(ROW(A632:A2631)=1,"Impossible",VLOOKUP(A$2:A$974,items!$A$3:$K$1394,{2}*SIGN(ROW(A$2:A$974)),FALSE)))</f>
        <v/>
      </c>
      <c r="C632" s="68" t="str">
        <f>IF(ISBLANK(A632),"",IF(ROW(A$2:A$974)=1,"Impossible",VLOOKUP(A$2:A$974,items!$A$3:$K$1394,{3}*SIGN(ROW(A$2:A$974)),FALSE)))</f>
        <v/>
      </c>
      <c r="G632" s="71"/>
    </row>
    <row r="633" spans="2:7" ht="14">
      <c r="B633" s="68" t="str">
        <f>IF(ISBLANK(A633),"",IF(ROW(A633:A2632)=1,"Impossible",VLOOKUP(A$2:A$974,items!$A$3:$K$1394,{2}*SIGN(ROW(A$2:A$974)),FALSE)))</f>
        <v/>
      </c>
      <c r="C633" s="68" t="str">
        <f>IF(ISBLANK(A633),"",IF(ROW(A$2:A$974)=1,"Impossible",VLOOKUP(A$2:A$974,items!$A$3:$K$1394,{3}*SIGN(ROW(A$2:A$974)),FALSE)))</f>
        <v/>
      </c>
      <c r="G633" s="71"/>
    </row>
    <row r="634" spans="2:7" ht="14">
      <c r="B634" s="68" t="str">
        <f>IF(ISBLANK(A634),"",IF(ROW(A634:A2633)=1,"Impossible",VLOOKUP(A$2:A$974,items!$A$3:$K$1394,{2}*SIGN(ROW(A$2:A$974)),FALSE)))</f>
        <v/>
      </c>
      <c r="C634" s="68" t="str">
        <f>IF(ISBLANK(A634),"",IF(ROW(A$2:A$974)=1,"Impossible",VLOOKUP(A$2:A$974,items!$A$3:$K$1394,{3}*SIGN(ROW(A$2:A$974)),FALSE)))</f>
        <v/>
      </c>
      <c r="G634" s="71"/>
    </row>
    <row r="635" spans="2:7" ht="14">
      <c r="B635" s="68" t="str">
        <f>IF(ISBLANK(A635),"",IF(ROW(A635:A2634)=1,"Impossible",VLOOKUP(A$2:A$974,items!$A$3:$K$1394,{2}*SIGN(ROW(A$2:A$974)),FALSE)))</f>
        <v/>
      </c>
      <c r="C635" s="68" t="str">
        <f>IF(ISBLANK(A635),"",IF(ROW(A$2:A$974)=1,"Impossible",VLOOKUP(A$2:A$974,items!$A$3:$K$1394,{3}*SIGN(ROW(A$2:A$974)),FALSE)))</f>
        <v/>
      </c>
      <c r="G635" s="71"/>
    </row>
    <row r="636" spans="2:7" ht="14">
      <c r="B636" s="68" t="str">
        <f>IF(ISBLANK(A636),"",IF(ROW(A636:A2635)=1,"Impossible",VLOOKUP(A$2:A$974,items!$A$3:$K$1394,{2}*SIGN(ROW(A$2:A$974)),FALSE)))</f>
        <v/>
      </c>
      <c r="C636" s="68" t="str">
        <f>IF(ISBLANK(A636),"",IF(ROW(A$2:A$974)=1,"Impossible",VLOOKUP(A$2:A$974,items!$A$3:$K$1394,{3}*SIGN(ROW(A$2:A$974)),FALSE)))</f>
        <v/>
      </c>
      <c r="G636" s="71"/>
    </row>
    <row r="637" spans="2:7" ht="14">
      <c r="B637" s="68" t="str">
        <f>IF(ISBLANK(A637),"",IF(ROW(A637:A2636)=1,"Impossible",VLOOKUP(A$2:A$974,items!$A$3:$K$1394,{2}*SIGN(ROW(A$2:A$974)),FALSE)))</f>
        <v/>
      </c>
      <c r="C637" s="68" t="str">
        <f>IF(ISBLANK(A637),"",IF(ROW(A$2:A$974)=1,"Impossible",VLOOKUP(A$2:A$974,items!$A$3:$K$1394,{3}*SIGN(ROW(A$2:A$974)),FALSE)))</f>
        <v/>
      </c>
      <c r="G637" s="71"/>
    </row>
    <row r="638" spans="2:7" ht="14">
      <c r="B638" s="68" t="str">
        <f>IF(ISBLANK(A638),"",IF(ROW(A638:A2637)=1,"Impossible",VLOOKUP(A$2:A$974,items!$A$3:$K$1394,{2}*SIGN(ROW(A$2:A$974)),FALSE)))</f>
        <v/>
      </c>
      <c r="C638" s="68" t="str">
        <f>IF(ISBLANK(A638),"",IF(ROW(A$2:A$974)=1,"Impossible",VLOOKUP(A$2:A$974,items!$A$3:$K$1394,{3}*SIGN(ROW(A$2:A$974)),FALSE)))</f>
        <v/>
      </c>
      <c r="G638" s="71"/>
    </row>
    <row r="639" spans="2:7" ht="14">
      <c r="B639" s="68" t="str">
        <f>IF(ISBLANK(A639),"",IF(ROW(A639:A2638)=1,"Impossible",VLOOKUP(A$2:A$974,items!$A$3:$K$1394,{2}*SIGN(ROW(A$2:A$974)),FALSE)))</f>
        <v/>
      </c>
      <c r="C639" s="68" t="str">
        <f>IF(ISBLANK(A639),"",IF(ROW(A$2:A$974)=1,"Impossible",VLOOKUP(A$2:A$974,items!$A$3:$K$1394,{3}*SIGN(ROW(A$2:A$974)),FALSE)))</f>
        <v/>
      </c>
      <c r="G639" s="71"/>
    </row>
    <row r="640" spans="2:7" ht="14">
      <c r="B640" s="68" t="str">
        <f>IF(ISBLANK(A640),"",IF(ROW(A640:A2639)=1,"Impossible",VLOOKUP(A$2:A$974,items!$A$3:$K$1394,{2}*SIGN(ROW(A$2:A$974)),FALSE)))</f>
        <v/>
      </c>
      <c r="C640" s="68" t="str">
        <f>IF(ISBLANK(A640),"",IF(ROW(A$2:A$974)=1,"Impossible",VLOOKUP(A$2:A$974,items!$A$3:$K$1394,{3}*SIGN(ROW(A$2:A$974)),FALSE)))</f>
        <v/>
      </c>
      <c r="G640" s="71"/>
    </row>
    <row r="641" spans="2:7" ht="14">
      <c r="B641" s="68" t="str">
        <f>IF(ISBLANK(A641),"",IF(ROW(A641:A2640)=1,"Impossible",VLOOKUP(A$2:A$974,items!$A$3:$K$1394,{2}*SIGN(ROW(A$2:A$974)),FALSE)))</f>
        <v/>
      </c>
      <c r="C641" s="68" t="str">
        <f>IF(ISBLANK(A641),"",IF(ROW(A$2:A$974)=1,"Impossible",VLOOKUP(A$2:A$974,items!$A$3:$K$1394,{3}*SIGN(ROW(A$2:A$974)),FALSE)))</f>
        <v/>
      </c>
      <c r="G641" s="71"/>
    </row>
    <row r="642" spans="2:7" ht="14">
      <c r="B642" s="68" t="str">
        <f>IF(ISBLANK(A642),"",IF(ROW(A642:A2641)=1,"Impossible",VLOOKUP(A$2:A$974,items!$A$3:$K$1394,{2}*SIGN(ROW(A$2:A$974)),FALSE)))</f>
        <v/>
      </c>
      <c r="C642" s="68" t="str">
        <f>IF(ISBLANK(A642),"",IF(ROW(A$2:A$974)=1,"Impossible",VLOOKUP(A$2:A$974,items!$A$3:$K$1394,{3}*SIGN(ROW(A$2:A$974)),FALSE)))</f>
        <v/>
      </c>
      <c r="G642" s="71"/>
    </row>
    <row r="643" spans="2:7" ht="14">
      <c r="B643" s="68" t="str">
        <f>IF(ISBLANK(A643),"",IF(ROW(A643:A2642)=1,"Impossible",VLOOKUP(A$2:A$974,items!$A$3:$K$1394,{2}*SIGN(ROW(A$2:A$974)),FALSE)))</f>
        <v/>
      </c>
      <c r="C643" s="68" t="str">
        <f>IF(ISBLANK(A643),"",IF(ROW(A$2:A$974)=1,"Impossible",VLOOKUP(A$2:A$974,items!$A$3:$K$1394,{3}*SIGN(ROW(A$2:A$974)),FALSE)))</f>
        <v/>
      </c>
      <c r="G643" s="71"/>
    </row>
    <row r="644" spans="2:7" ht="14">
      <c r="B644" s="68" t="str">
        <f>IF(ISBLANK(A644),"",IF(ROW(A644:A2643)=1,"Impossible",VLOOKUP(A$2:A$974,items!$A$3:$K$1394,{2}*SIGN(ROW(A$2:A$974)),FALSE)))</f>
        <v/>
      </c>
      <c r="C644" s="68" t="str">
        <f>IF(ISBLANK(A644),"",IF(ROW(A$2:A$974)=1,"Impossible",VLOOKUP(A$2:A$974,items!$A$3:$K$1394,{3}*SIGN(ROW(A$2:A$974)),FALSE)))</f>
        <v/>
      </c>
      <c r="G644" s="71"/>
    </row>
    <row r="645" spans="2:7" ht="14">
      <c r="B645" s="68" t="str">
        <f>IF(ISBLANK(A645),"",IF(ROW(A645:A2644)=1,"Impossible",VLOOKUP(A$2:A$974,items!$A$3:$K$1394,{2}*SIGN(ROW(A$2:A$974)),FALSE)))</f>
        <v/>
      </c>
      <c r="C645" s="68" t="str">
        <f>IF(ISBLANK(A645),"",IF(ROW(A$2:A$974)=1,"Impossible",VLOOKUP(A$2:A$974,items!$A$3:$K$1394,{3}*SIGN(ROW(A$2:A$974)),FALSE)))</f>
        <v/>
      </c>
      <c r="G645" s="71"/>
    </row>
    <row r="646" spans="2:7" ht="14">
      <c r="B646" s="68" t="str">
        <f>IF(ISBLANK(A646),"",IF(ROW(A646:A2645)=1,"Impossible",VLOOKUP(A$2:A$974,items!$A$3:$K$1394,{2}*SIGN(ROW(A$2:A$974)),FALSE)))</f>
        <v/>
      </c>
      <c r="C646" s="68" t="str">
        <f>IF(ISBLANK(A646),"",IF(ROW(A$2:A$974)=1,"Impossible",VLOOKUP(A$2:A$974,items!$A$3:$K$1394,{3}*SIGN(ROW(A$2:A$974)),FALSE)))</f>
        <v/>
      </c>
      <c r="G646" s="71"/>
    </row>
    <row r="647" spans="2:7" ht="14">
      <c r="B647" s="68" t="str">
        <f>IF(ISBLANK(A647),"",IF(ROW(A647:A2646)=1,"Impossible",VLOOKUP(A$2:A$974,items!$A$3:$K$1394,{2}*SIGN(ROW(A$2:A$974)),FALSE)))</f>
        <v/>
      </c>
      <c r="C647" s="68" t="str">
        <f>IF(ISBLANK(A647),"",IF(ROW(A$2:A$974)=1,"Impossible",VLOOKUP(A$2:A$974,items!$A$3:$K$1394,{3}*SIGN(ROW(A$2:A$974)),FALSE)))</f>
        <v/>
      </c>
      <c r="G647" s="71"/>
    </row>
    <row r="648" spans="2:7" ht="14">
      <c r="B648" s="68" t="str">
        <f>IF(ISBLANK(A648),"",IF(ROW(A648:A2647)=1,"Impossible",VLOOKUP(A$2:A$974,items!$A$3:$K$1394,{2}*SIGN(ROW(A$2:A$974)),FALSE)))</f>
        <v/>
      </c>
      <c r="C648" s="68" t="str">
        <f>IF(ISBLANK(A648),"",IF(ROW(A$2:A$974)=1,"Impossible",VLOOKUP(A$2:A$974,items!$A$3:$K$1394,{3}*SIGN(ROW(A$2:A$974)),FALSE)))</f>
        <v/>
      </c>
      <c r="G648" s="71"/>
    </row>
    <row r="649" spans="2:7" ht="14">
      <c r="B649" s="68" t="str">
        <f>IF(ISBLANK(A649),"",IF(ROW(A649:A2648)=1,"Impossible",VLOOKUP(A$2:A$974,items!$A$3:$K$1394,{2}*SIGN(ROW(A$2:A$974)),FALSE)))</f>
        <v/>
      </c>
      <c r="C649" s="68" t="str">
        <f>IF(ISBLANK(A649),"",IF(ROW(A$2:A$974)=1,"Impossible",VLOOKUP(A$2:A$974,items!$A$3:$K$1394,{3}*SIGN(ROW(A$2:A$974)),FALSE)))</f>
        <v/>
      </c>
      <c r="G649" s="71"/>
    </row>
    <row r="650" spans="2:7" ht="14">
      <c r="B650" s="68" t="str">
        <f>IF(ISBLANK(A650),"",IF(ROW(A650:A2649)=1,"Impossible",VLOOKUP(A$2:A$974,items!$A$3:$K$1394,{2}*SIGN(ROW(A$2:A$974)),FALSE)))</f>
        <v/>
      </c>
      <c r="C650" s="68" t="str">
        <f>IF(ISBLANK(A650),"",IF(ROW(A$2:A$974)=1,"Impossible",VLOOKUP(A$2:A$974,items!$A$3:$K$1394,{3}*SIGN(ROW(A$2:A$974)),FALSE)))</f>
        <v/>
      </c>
      <c r="G650" s="71"/>
    </row>
    <row r="651" spans="2:7" ht="14">
      <c r="B651" s="68" t="str">
        <f>IF(ISBLANK(A651),"",IF(ROW(A651:A2650)=1,"Impossible",VLOOKUP(A$2:A$974,items!$A$3:$K$1394,{2}*SIGN(ROW(A$2:A$974)),FALSE)))</f>
        <v/>
      </c>
      <c r="C651" s="68" t="str">
        <f>IF(ISBLANK(A651),"",IF(ROW(A$2:A$974)=1,"Impossible",VLOOKUP(A$2:A$974,items!$A$3:$K$1394,{3}*SIGN(ROW(A$2:A$974)),FALSE)))</f>
        <v/>
      </c>
      <c r="G651" s="71"/>
    </row>
    <row r="652" spans="2:7" ht="14">
      <c r="B652" s="68" t="str">
        <f>IF(ISBLANK(A652),"",IF(ROW(A652:A2651)=1,"Impossible",VLOOKUP(A$2:A$974,items!$A$3:$K$1394,{2}*SIGN(ROW(A$2:A$974)),FALSE)))</f>
        <v/>
      </c>
      <c r="C652" s="68" t="str">
        <f>IF(ISBLANK(A652),"",IF(ROW(A$2:A$974)=1,"Impossible",VLOOKUP(A$2:A$974,items!$A$3:$K$1394,{3}*SIGN(ROW(A$2:A$974)),FALSE)))</f>
        <v/>
      </c>
      <c r="G652" s="71"/>
    </row>
    <row r="653" spans="2:7" ht="14">
      <c r="B653" s="68" t="str">
        <f>IF(ISBLANK(A653),"",IF(ROW(A653:A2652)=1,"Impossible",VLOOKUP(A$2:A$974,items!$A$3:$K$1394,{2}*SIGN(ROW(A$2:A$974)),FALSE)))</f>
        <v/>
      </c>
      <c r="C653" s="68" t="str">
        <f>IF(ISBLANK(A653),"",IF(ROW(A$2:A$974)=1,"Impossible",VLOOKUP(A$2:A$974,items!$A$3:$K$1394,{3}*SIGN(ROW(A$2:A$974)),FALSE)))</f>
        <v/>
      </c>
      <c r="G653" s="71"/>
    </row>
    <row r="654" spans="2:7" ht="14">
      <c r="B654" s="68" t="str">
        <f>IF(ISBLANK(A654),"",IF(ROW(A654:A2653)=1,"Impossible",VLOOKUP(A$2:A$974,items!$A$3:$K$1394,{2}*SIGN(ROW(A$2:A$974)),FALSE)))</f>
        <v/>
      </c>
      <c r="C654" s="68" t="str">
        <f>IF(ISBLANK(A654),"",IF(ROW(A$2:A$974)=1,"Impossible",VLOOKUP(A$2:A$974,items!$A$3:$K$1394,{3}*SIGN(ROW(A$2:A$974)),FALSE)))</f>
        <v/>
      </c>
      <c r="G654" s="71"/>
    </row>
    <row r="655" spans="2:7" ht="14">
      <c r="B655" s="68" t="str">
        <f>IF(ISBLANK(A655),"",IF(ROW(A655:A2654)=1,"Impossible",VLOOKUP(A$2:A$974,items!$A$3:$K$1394,{2}*SIGN(ROW(A$2:A$974)),FALSE)))</f>
        <v/>
      </c>
      <c r="C655" s="68" t="str">
        <f>IF(ISBLANK(A655),"",IF(ROW(A$2:A$974)=1,"Impossible",VLOOKUP(A$2:A$974,items!$A$3:$K$1394,{3}*SIGN(ROW(A$2:A$974)),FALSE)))</f>
        <v/>
      </c>
      <c r="G655" s="71"/>
    </row>
    <row r="656" spans="2:7" ht="14">
      <c r="B656" s="68" t="str">
        <f>IF(ISBLANK(A656),"",IF(ROW(A656:A2655)=1,"Impossible",VLOOKUP(A$2:A$974,items!$A$3:$K$1394,{2}*SIGN(ROW(A$2:A$974)),FALSE)))</f>
        <v/>
      </c>
      <c r="C656" s="68" t="str">
        <f>IF(ISBLANK(A656),"",IF(ROW(A$2:A$974)=1,"Impossible",VLOOKUP(A$2:A$974,items!$A$3:$K$1394,{3}*SIGN(ROW(A$2:A$974)),FALSE)))</f>
        <v/>
      </c>
      <c r="G656" s="71"/>
    </row>
    <row r="657" spans="2:7" ht="14">
      <c r="B657" s="68" t="str">
        <f>IF(ISBLANK(A657),"",IF(ROW(A657:A2656)=1,"Impossible",VLOOKUP(A$2:A$974,items!$A$3:$K$1394,{2}*SIGN(ROW(A$2:A$974)),FALSE)))</f>
        <v/>
      </c>
      <c r="C657" s="68" t="str">
        <f>IF(ISBLANK(A657),"",IF(ROW(A$2:A$974)=1,"Impossible",VLOOKUP(A$2:A$974,items!$A$3:$K$1394,{3}*SIGN(ROW(A$2:A$974)),FALSE)))</f>
        <v/>
      </c>
      <c r="G657" s="71"/>
    </row>
    <row r="658" spans="2:7" ht="14">
      <c r="B658" s="68" t="str">
        <f>IF(ISBLANK(A658),"",IF(ROW(A658:A2657)=1,"Impossible",VLOOKUP(A$2:A$974,items!$A$3:$K$1394,{2}*SIGN(ROW(A$2:A$974)),FALSE)))</f>
        <v/>
      </c>
      <c r="C658" s="68" t="str">
        <f>IF(ISBLANK(A658),"",IF(ROW(A$2:A$974)=1,"Impossible",VLOOKUP(A$2:A$974,items!$A$3:$K$1394,{3}*SIGN(ROW(A$2:A$974)),FALSE)))</f>
        <v/>
      </c>
      <c r="G658" s="71"/>
    </row>
    <row r="659" spans="2:7" ht="14">
      <c r="B659" s="68" t="str">
        <f>IF(ISBLANK(A659),"",IF(ROW(A659:A2658)=1,"Impossible",VLOOKUP(A$2:A$974,items!$A$3:$K$1394,{2}*SIGN(ROW(A$2:A$974)),FALSE)))</f>
        <v/>
      </c>
      <c r="C659" s="68" t="str">
        <f>IF(ISBLANK(A659),"",IF(ROW(A$2:A$974)=1,"Impossible",VLOOKUP(A$2:A$974,items!$A$3:$K$1394,{3}*SIGN(ROW(A$2:A$974)),FALSE)))</f>
        <v/>
      </c>
      <c r="G659" s="71"/>
    </row>
    <row r="660" spans="2:7" ht="14">
      <c r="B660" s="68" t="str">
        <f>IF(ISBLANK(A660),"",IF(ROW(A660:A2659)=1,"Impossible",VLOOKUP(A$2:A$974,items!$A$3:$K$1394,{2}*SIGN(ROW(A$2:A$974)),FALSE)))</f>
        <v/>
      </c>
      <c r="C660" s="68" t="str">
        <f>IF(ISBLANK(A660),"",IF(ROW(A$2:A$974)=1,"Impossible",VLOOKUP(A$2:A$974,items!$A$3:$K$1394,{3}*SIGN(ROW(A$2:A$974)),FALSE)))</f>
        <v/>
      </c>
      <c r="G660" s="71"/>
    </row>
    <row r="661" spans="2:7" ht="14">
      <c r="B661" s="68" t="str">
        <f>IF(ISBLANK(A661),"",IF(ROW(A661:A2660)=1,"Impossible",VLOOKUP(A$2:A$974,items!$A$3:$K$1394,{2}*SIGN(ROW(A$2:A$974)),FALSE)))</f>
        <v/>
      </c>
      <c r="C661" s="68" t="str">
        <f>IF(ISBLANK(A661),"",IF(ROW(A$2:A$974)=1,"Impossible",VLOOKUP(A$2:A$974,items!$A$3:$K$1394,{3}*SIGN(ROW(A$2:A$974)),FALSE)))</f>
        <v/>
      </c>
      <c r="G661" s="71"/>
    </row>
    <row r="662" spans="2:7" ht="14">
      <c r="B662" s="68" t="str">
        <f>IF(ISBLANK(A662),"",IF(ROW(A662:A2661)=1,"Impossible",VLOOKUP(A$2:A$974,items!$A$3:$K$1394,{2}*SIGN(ROW(A$2:A$974)),FALSE)))</f>
        <v/>
      </c>
      <c r="C662" s="68" t="str">
        <f>IF(ISBLANK(A662),"",IF(ROW(A$2:A$974)=1,"Impossible",VLOOKUP(A$2:A$974,items!$A$3:$K$1394,{3}*SIGN(ROW(A$2:A$974)),FALSE)))</f>
        <v/>
      </c>
      <c r="G662" s="71"/>
    </row>
    <row r="663" spans="2:7" ht="14">
      <c r="B663" s="68" t="str">
        <f>IF(ISBLANK(A663),"",IF(ROW(A663:A2662)=1,"Impossible",VLOOKUP(A$2:A$974,items!$A$3:$K$1394,{2}*SIGN(ROW(A$2:A$974)),FALSE)))</f>
        <v/>
      </c>
      <c r="C663" s="68" t="str">
        <f>IF(ISBLANK(A663),"",IF(ROW(A$2:A$974)=1,"Impossible",VLOOKUP(A$2:A$974,items!$A$3:$K$1394,{3}*SIGN(ROW(A$2:A$974)),FALSE)))</f>
        <v/>
      </c>
      <c r="G663" s="71"/>
    </row>
    <row r="664" spans="2:7" ht="14">
      <c r="B664" s="68" t="str">
        <f>IF(ISBLANK(A664),"",IF(ROW(A664:A2663)=1,"Impossible",VLOOKUP(A$2:A$974,items!$A$3:$K$1394,{2}*SIGN(ROW(A$2:A$974)),FALSE)))</f>
        <v/>
      </c>
      <c r="C664" s="68" t="str">
        <f>IF(ISBLANK(A664),"",IF(ROW(A$2:A$974)=1,"Impossible",VLOOKUP(A$2:A$974,items!$A$3:$K$1394,{3}*SIGN(ROW(A$2:A$974)),FALSE)))</f>
        <v/>
      </c>
      <c r="G664" s="71"/>
    </row>
    <row r="665" spans="2:7" ht="14">
      <c r="B665" s="68" t="str">
        <f>IF(ISBLANK(A665),"",IF(ROW(A665:A2664)=1,"Impossible",VLOOKUP(A$2:A$974,items!$A$3:$K$1394,{2}*SIGN(ROW(A$2:A$974)),FALSE)))</f>
        <v/>
      </c>
      <c r="C665" s="68" t="str">
        <f>IF(ISBLANK(A665),"",IF(ROW(A$2:A$974)=1,"Impossible",VLOOKUP(A$2:A$974,items!$A$3:$K$1394,{3}*SIGN(ROW(A$2:A$974)),FALSE)))</f>
        <v/>
      </c>
      <c r="G665" s="71"/>
    </row>
    <row r="666" spans="2:7" ht="14">
      <c r="B666" s="68" t="str">
        <f>IF(ISBLANK(A666),"",IF(ROW(A666:A2665)=1,"Impossible",VLOOKUP(A$2:A$974,items!$A$3:$K$1394,{2}*SIGN(ROW(A$2:A$974)),FALSE)))</f>
        <v/>
      </c>
      <c r="C666" s="68" t="str">
        <f>IF(ISBLANK(A666),"",IF(ROW(A$2:A$974)=1,"Impossible",VLOOKUP(A$2:A$974,items!$A$3:$K$1394,{3}*SIGN(ROW(A$2:A$974)),FALSE)))</f>
        <v/>
      </c>
      <c r="G666" s="71"/>
    </row>
    <row r="667" spans="2:7" ht="14">
      <c r="B667" s="68" t="str">
        <f>IF(ISBLANK(A667),"",IF(ROW(A667:A2666)=1,"Impossible",VLOOKUP(A$2:A$974,items!$A$3:$K$1394,{2}*SIGN(ROW(A$2:A$974)),FALSE)))</f>
        <v/>
      </c>
      <c r="C667" s="68" t="str">
        <f>IF(ISBLANK(A667),"",IF(ROW(A$2:A$974)=1,"Impossible",VLOOKUP(A$2:A$974,items!$A$3:$K$1394,{3}*SIGN(ROW(A$2:A$974)),FALSE)))</f>
        <v/>
      </c>
      <c r="G667" s="71"/>
    </row>
    <row r="668" spans="2:7" ht="14">
      <c r="B668" s="68" t="str">
        <f>IF(ISBLANK(A668),"",IF(ROW(A668:A2667)=1,"Impossible",VLOOKUP(A$2:A$974,items!$A$3:$K$1394,{2}*SIGN(ROW(A$2:A$974)),FALSE)))</f>
        <v/>
      </c>
      <c r="C668" s="68" t="str">
        <f>IF(ISBLANK(A668),"",IF(ROW(A$2:A$974)=1,"Impossible",VLOOKUP(A$2:A$974,items!$A$3:$K$1394,{3}*SIGN(ROW(A$2:A$974)),FALSE)))</f>
        <v/>
      </c>
      <c r="G668" s="71"/>
    </row>
    <row r="669" spans="2:7" ht="14">
      <c r="B669" s="68" t="str">
        <f>IF(ISBLANK(A669),"",IF(ROW(A669:A2668)=1,"Impossible",VLOOKUP(A$2:A$974,items!$A$3:$K$1394,{2}*SIGN(ROW(A$2:A$974)),FALSE)))</f>
        <v/>
      </c>
      <c r="C669" s="68" t="str">
        <f>IF(ISBLANK(A669),"",IF(ROW(A$2:A$974)=1,"Impossible",VLOOKUP(A$2:A$974,items!$A$3:$K$1394,{3}*SIGN(ROW(A$2:A$974)),FALSE)))</f>
        <v/>
      </c>
      <c r="G669" s="71"/>
    </row>
    <row r="670" spans="2:7" ht="14">
      <c r="B670" s="68" t="str">
        <f>IF(ISBLANK(A670),"",IF(ROW(A670:A2669)=1,"Impossible",VLOOKUP(A$2:A$974,items!$A$3:$K$1394,{2}*SIGN(ROW(A$2:A$974)),FALSE)))</f>
        <v/>
      </c>
      <c r="C670" s="68" t="str">
        <f>IF(ISBLANK(A670),"",IF(ROW(A$2:A$974)=1,"Impossible",VLOOKUP(A$2:A$974,items!$A$3:$K$1394,{3}*SIGN(ROW(A$2:A$974)),FALSE)))</f>
        <v/>
      </c>
      <c r="G670" s="71"/>
    </row>
    <row r="671" spans="2:7" ht="14">
      <c r="B671" s="68" t="str">
        <f>IF(ISBLANK(A671),"",IF(ROW(A671:A2670)=1,"Impossible",VLOOKUP(A$2:A$974,items!$A$3:$K$1394,{2}*SIGN(ROW(A$2:A$974)),FALSE)))</f>
        <v/>
      </c>
      <c r="C671" s="68" t="str">
        <f>IF(ISBLANK(A671),"",IF(ROW(A$2:A$974)=1,"Impossible",VLOOKUP(A$2:A$974,items!$A$3:$K$1394,{3}*SIGN(ROW(A$2:A$974)),FALSE)))</f>
        <v/>
      </c>
      <c r="G671" s="71"/>
    </row>
    <row r="672" spans="2:7" ht="14">
      <c r="B672" s="68" t="str">
        <f>IF(ISBLANK(A672),"",IF(ROW(A672:A2671)=1,"Impossible",VLOOKUP(A$2:A$974,items!$A$3:$K$1394,{2}*SIGN(ROW(A$2:A$974)),FALSE)))</f>
        <v/>
      </c>
      <c r="C672" s="68" t="str">
        <f>IF(ISBLANK(A672),"",IF(ROW(A$2:A$974)=1,"Impossible",VLOOKUP(A$2:A$974,items!$A$3:$K$1394,{3}*SIGN(ROW(A$2:A$974)),FALSE)))</f>
        <v/>
      </c>
      <c r="G672" s="71"/>
    </row>
    <row r="673" spans="2:7" ht="14">
      <c r="B673" s="68" t="str">
        <f>IF(ISBLANK(A673),"",IF(ROW(A673:A2672)=1,"Impossible",VLOOKUP(A$2:A$974,items!$A$3:$K$1394,{2}*SIGN(ROW(A$2:A$974)),FALSE)))</f>
        <v/>
      </c>
      <c r="C673" s="68" t="str">
        <f>IF(ISBLANK(A673),"",IF(ROW(A$2:A$974)=1,"Impossible",VLOOKUP(A$2:A$974,items!$A$3:$K$1394,{3}*SIGN(ROW(A$2:A$974)),FALSE)))</f>
        <v/>
      </c>
      <c r="G673" s="71"/>
    </row>
    <row r="674" spans="2:7" ht="14">
      <c r="B674" s="68" t="str">
        <f>IF(ISBLANK(A674),"",IF(ROW(A674:A2673)=1,"Impossible",VLOOKUP(A$2:A$974,items!$A$3:$K$1394,{2}*SIGN(ROW(A$2:A$974)),FALSE)))</f>
        <v/>
      </c>
      <c r="C674" s="68" t="str">
        <f>IF(ISBLANK(A674),"",IF(ROW(A$2:A$974)=1,"Impossible",VLOOKUP(A$2:A$974,items!$A$3:$K$1394,{3}*SIGN(ROW(A$2:A$974)),FALSE)))</f>
        <v/>
      </c>
      <c r="G674" s="71"/>
    </row>
    <row r="675" spans="2:7" ht="14">
      <c r="B675" s="68" t="str">
        <f>IF(ISBLANK(A675),"",IF(ROW(A675:A2674)=1,"Impossible",VLOOKUP(A$2:A$974,items!$A$3:$K$1394,{2}*SIGN(ROW(A$2:A$974)),FALSE)))</f>
        <v/>
      </c>
      <c r="C675" s="68" t="str">
        <f>IF(ISBLANK(A675),"",IF(ROW(A$2:A$974)=1,"Impossible",VLOOKUP(A$2:A$974,items!$A$3:$K$1394,{3}*SIGN(ROW(A$2:A$974)),FALSE)))</f>
        <v/>
      </c>
      <c r="G675" s="71"/>
    </row>
    <row r="676" spans="2:7" ht="14">
      <c r="B676" s="68" t="str">
        <f>IF(ISBLANK(A676),"",IF(ROW(A676:A2675)=1,"Impossible",VLOOKUP(A$2:A$974,items!$A$3:$K$1394,{2}*SIGN(ROW(A$2:A$974)),FALSE)))</f>
        <v/>
      </c>
      <c r="C676" s="68" t="str">
        <f>IF(ISBLANK(A676),"",IF(ROW(A$2:A$974)=1,"Impossible",VLOOKUP(A$2:A$974,items!$A$3:$K$1394,{3}*SIGN(ROW(A$2:A$974)),FALSE)))</f>
        <v/>
      </c>
      <c r="G676" s="71"/>
    </row>
    <row r="677" spans="2:7" ht="14">
      <c r="B677" s="68" t="str">
        <f>IF(ISBLANK(A677),"",IF(ROW(A677:A2676)=1,"Impossible",VLOOKUP(A$2:A$974,items!$A$3:$K$1394,{2}*SIGN(ROW(A$2:A$974)),FALSE)))</f>
        <v/>
      </c>
      <c r="C677" s="68" t="str">
        <f>IF(ISBLANK(A677),"",IF(ROW(A$2:A$974)=1,"Impossible",VLOOKUP(A$2:A$974,items!$A$3:$K$1394,{3}*SIGN(ROW(A$2:A$974)),FALSE)))</f>
        <v/>
      </c>
      <c r="G677" s="71"/>
    </row>
    <row r="678" spans="2:7" ht="14">
      <c r="B678" s="68" t="str">
        <f>IF(ISBLANK(A678),"",IF(ROW(A678:A2677)=1,"Impossible",VLOOKUP(A$2:A$974,items!$A$3:$K$1394,{2}*SIGN(ROW(A$2:A$974)),FALSE)))</f>
        <v/>
      </c>
      <c r="C678" s="68" t="str">
        <f>IF(ISBLANK(A678),"",IF(ROW(A$2:A$974)=1,"Impossible",VLOOKUP(A$2:A$974,items!$A$3:$K$1394,{3}*SIGN(ROW(A$2:A$974)),FALSE)))</f>
        <v/>
      </c>
      <c r="G678" s="71"/>
    </row>
    <row r="679" spans="2:7" ht="14">
      <c r="B679" s="68" t="str">
        <f>IF(ISBLANK(A679),"",IF(ROW(A679:A2678)=1,"Impossible",VLOOKUP(A$2:A$974,items!$A$3:$K$1394,{2}*SIGN(ROW(A$2:A$974)),FALSE)))</f>
        <v/>
      </c>
      <c r="C679" s="68" t="str">
        <f>IF(ISBLANK(A679),"",IF(ROW(A$2:A$974)=1,"Impossible",VLOOKUP(A$2:A$974,items!$A$3:$K$1394,{3}*SIGN(ROW(A$2:A$974)),FALSE)))</f>
        <v/>
      </c>
      <c r="G679" s="71"/>
    </row>
    <row r="680" spans="2:7" ht="14">
      <c r="B680" s="68" t="str">
        <f>IF(ISBLANK(A680),"",IF(ROW(A680:A2679)=1,"Impossible",VLOOKUP(A$2:A$974,items!$A$3:$K$1394,{2}*SIGN(ROW(A$2:A$974)),FALSE)))</f>
        <v/>
      </c>
      <c r="C680" s="68" t="str">
        <f>IF(ISBLANK(A680),"",IF(ROW(A$2:A$974)=1,"Impossible",VLOOKUP(A$2:A$974,items!$A$3:$K$1394,{3}*SIGN(ROW(A$2:A$974)),FALSE)))</f>
        <v/>
      </c>
      <c r="G680" s="71"/>
    </row>
    <row r="681" spans="2:7" ht="14">
      <c r="B681" s="68" t="str">
        <f>IF(ISBLANK(A681),"",IF(ROW(A681:A2680)=1,"Impossible",VLOOKUP(A$2:A$974,items!$A$3:$K$1394,{2}*SIGN(ROW(A$2:A$974)),FALSE)))</f>
        <v/>
      </c>
      <c r="C681" s="68" t="str">
        <f>IF(ISBLANK(A681),"",IF(ROW(A$2:A$974)=1,"Impossible",VLOOKUP(A$2:A$974,items!$A$3:$K$1394,{3}*SIGN(ROW(A$2:A$974)),FALSE)))</f>
        <v/>
      </c>
      <c r="G681" s="71"/>
    </row>
    <row r="682" spans="2:7" ht="14">
      <c r="B682" s="68" t="str">
        <f>IF(ISBLANK(A682),"",IF(ROW(A682:A2681)=1,"Impossible",VLOOKUP(A$2:A$974,items!$A$3:$K$1394,{2}*SIGN(ROW(A$2:A$974)),FALSE)))</f>
        <v/>
      </c>
      <c r="C682" s="68" t="str">
        <f>IF(ISBLANK(A682),"",IF(ROW(A$2:A$974)=1,"Impossible",VLOOKUP(A$2:A$974,items!$A$3:$K$1394,{3}*SIGN(ROW(A$2:A$974)),FALSE)))</f>
        <v/>
      </c>
      <c r="G682" s="71"/>
    </row>
    <row r="683" spans="2:7" ht="14">
      <c r="B683" s="68" t="str">
        <f>IF(ISBLANK(A683),"",IF(ROW(A683:A2682)=1,"Impossible",VLOOKUP(A$2:A$974,items!$A$3:$K$1394,{2}*SIGN(ROW(A$2:A$974)),FALSE)))</f>
        <v/>
      </c>
      <c r="C683" s="68" t="str">
        <f>IF(ISBLANK(A683),"",IF(ROW(A$2:A$974)=1,"Impossible",VLOOKUP(A$2:A$974,items!$A$3:$K$1394,{3}*SIGN(ROW(A$2:A$974)),FALSE)))</f>
        <v/>
      </c>
      <c r="G683" s="71"/>
    </row>
    <row r="684" spans="2:7" ht="14">
      <c r="B684" s="68" t="str">
        <f>IF(ISBLANK(A684),"",IF(ROW(A684:A2683)=1,"Impossible",VLOOKUP(A$2:A$974,items!$A$3:$K$1394,{2}*SIGN(ROW(A$2:A$974)),FALSE)))</f>
        <v/>
      </c>
      <c r="C684" s="68" t="str">
        <f>IF(ISBLANK(A684),"",IF(ROW(A$2:A$974)=1,"Impossible",VLOOKUP(A$2:A$974,items!$A$3:$K$1394,{3}*SIGN(ROW(A$2:A$974)),FALSE)))</f>
        <v/>
      </c>
      <c r="G684" s="71"/>
    </row>
    <row r="685" spans="2:7" ht="14">
      <c r="B685" s="68" t="str">
        <f>IF(ISBLANK(A685),"",IF(ROW(A685:A2684)=1,"Impossible",VLOOKUP(A$2:A$974,items!$A$3:$K$1394,{2}*SIGN(ROW(A$2:A$974)),FALSE)))</f>
        <v/>
      </c>
      <c r="C685" s="68" t="str">
        <f>IF(ISBLANK(A685),"",IF(ROW(A$2:A$974)=1,"Impossible",VLOOKUP(A$2:A$974,items!$A$3:$K$1394,{3}*SIGN(ROW(A$2:A$974)),FALSE)))</f>
        <v/>
      </c>
      <c r="G685" s="71"/>
    </row>
    <row r="686" spans="2:7" ht="14">
      <c r="B686" s="68" t="str">
        <f>IF(ISBLANK(A686),"",IF(ROW(A686:A2685)=1,"Impossible",VLOOKUP(A$2:A$974,items!$A$3:$K$1394,{2}*SIGN(ROW(A$2:A$974)),FALSE)))</f>
        <v/>
      </c>
      <c r="C686" s="68" t="str">
        <f>IF(ISBLANK(A686),"",IF(ROW(A$2:A$974)=1,"Impossible",VLOOKUP(A$2:A$974,items!$A$3:$K$1394,{3}*SIGN(ROW(A$2:A$974)),FALSE)))</f>
        <v/>
      </c>
      <c r="G686" s="71"/>
    </row>
    <row r="687" spans="2:7" ht="14">
      <c r="B687" s="68" t="str">
        <f>IF(ISBLANK(A687),"",IF(ROW(A687:A2686)=1,"Impossible",VLOOKUP(A$2:A$974,items!$A$3:$K$1394,{2}*SIGN(ROW(A$2:A$974)),FALSE)))</f>
        <v/>
      </c>
      <c r="C687" s="68" t="str">
        <f>IF(ISBLANK(A687),"",IF(ROW(A$2:A$974)=1,"Impossible",VLOOKUP(A$2:A$974,items!$A$3:$K$1394,{3}*SIGN(ROW(A$2:A$974)),FALSE)))</f>
        <v/>
      </c>
      <c r="G687" s="71"/>
    </row>
    <row r="688" spans="2:7" ht="14">
      <c r="B688" s="68" t="str">
        <f>IF(ISBLANK(A688),"",IF(ROW(A688:A2687)=1,"Impossible",VLOOKUP(A$2:A$974,items!$A$3:$K$1394,{2}*SIGN(ROW(A$2:A$974)),FALSE)))</f>
        <v/>
      </c>
      <c r="C688" s="68" t="str">
        <f>IF(ISBLANK(A688),"",IF(ROW(A$2:A$974)=1,"Impossible",VLOOKUP(A$2:A$974,items!$A$3:$K$1394,{3}*SIGN(ROW(A$2:A$974)),FALSE)))</f>
        <v/>
      </c>
      <c r="G688" s="71"/>
    </row>
    <row r="689" spans="2:7" ht="14">
      <c r="B689" s="68" t="str">
        <f>IF(ISBLANK(A689),"",IF(ROW(A689:A2688)=1,"Impossible",VLOOKUP(A$2:A$974,items!$A$3:$K$1394,{2}*SIGN(ROW(A$2:A$974)),FALSE)))</f>
        <v/>
      </c>
      <c r="C689" s="68" t="str">
        <f>IF(ISBLANK(A689),"",IF(ROW(A$2:A$974)=1,"Impossible",VLOOKUP(A$2:A$974,items!$A$3:$K$1394,{3}*SIGN(ROW(A$2:A$974)),FALSE)))</f>
        <v/>
      </c>
      <c r="G689" s="71"/>
    </row>
    <row r="690" spans="2:7" ht="14">
      <c r="B690" s="68" t="str">
        <f>IF(ISBLANK(A690),"",IF(ROW(A690:A2689)=1,"Impossible",VLOOKUP(A$2:A$974,items!$A$3:$K$1394,{2}*SIGN(ROW(A$2:A$974)),FALSE)))</f>
        <v/>
      </c>
      <c r="C690" s="68" t="str">
        <f>IF(ISBLANK(A690),"",IF(ROW(A$2:A$974)=1,"Impossible",VLOOKUP(A$2:A$974,items!$A$3:$K$1394,{3}*SIGN(ROW(A$2:A$974)),FALSE)))</f>
        <v/>
      </c>
      <c r="G690" s="71"/>
    </row>
    <row r="691" spans="2:7" ht="14">
      <c r="B691" s="68" t="str">
        <f>IF(ISBLANK(A691),"",IF(ROW(A691:A2690)=1,"Impossible",VLOOKUP(A$2:A$974,items!$A$3:$K$1394,{2}*SIGN(ROW(A$2:A$974)),FALSE)))</f>
        <v/>
      </c>
      <c r="C691" s="68" t="str">
        <f>IF(ISBLANK(A691),"",IF(ROW(A$2:A$974)=1,"Impossible",VLOOKUP(A$2:A$974,items!$A$3:$K$1394,{3}*SIGN(ROW(A$2:A$974)),FALSE)))</f>
        <v/>
      </c>
      <c r="G691" s="71"/>
    </row>
    <row r="692" spans="2:7" ht="14">
      <c r="B692" s="68" t="str">
        <f>IF(ISBLANK(A692),"",IF(ROW(A692:A2691)=1,"Impossible",VLOOKUP(A$2:A$974,items!$A$3:$K$1394,{2}*SIGN(ROW(A$2:A$974)),FALSE)))</f>
        <v/>
      </c>
      <c r="C692" s="68" t="str">
        <f>IF(ISBLANK(A692),"",IF(ROW(A$2:A$974)=1,"Impossible",VLOOKUP(A$2:A$974,items!$A$3:$K$1394,{3}*SIGN(ROW(A$2:A$974)),FALSE)))</f>
        <v/>
      </c>
      <c r="G692" s="71"/>
    </row>
    <row r="693" spans="2:7" ht="14">
      <c r="B693" s="68" t="str">
        <f>IF(ISBLANK(A693),"",IF(ROW(A693:A2692)=1,"Impossible",VLOOKUP(A$2:A$974,items!$A$3:$K$1394,{2}*SIGN(ROW(A$2:A$974)),FALSE)))</f>
        <v/>
      </c>
      <c r="C693" s="68" t="str">
        <f>IF(ISBLANK(A693),"",IF(ROW(A$2:A$974)=1,"Impossible",VLOOKUP(A$2:A$974,items!$A$3:$K$1394,{3}*SIGN(ROW(A$2:A$974)),FALSE)))</f>
        <v/>
      </c>
      <c r="G693" s="71"/>
    </row>
    <row r="694" spans="2:7" ht="14">
      <c r="B694" s="68" t="str">
        <f>IF(ISBLANK(A694),"",IF(ROW(A694:A2693)=1,"Impossible",VLOOKUP(A$2:A$974,items!$A$3:$K$1394,{2}*SIGN(ROW(A$2:A$974)),FALSE)))</f>
        <v/>
      </c>
      <c r="C694" s="68" t="str">
        <f>IF(ISBLANK(A694),"",IF(ROW(A$2:A$974)=1,"Impossible",VLOOKUP(A$2:A$974,items!$A$3:$K$1394,{3}*SIGN(ROW(A$2:A$974)),FALSE)))</f>
        <v/>
      </c>
      <c r="G694" s="71"/>
    </row>
    <row r="695" spans="2:7" ht="14">
      <c r="B695" s="68" t="str">
        <f>IF(ISBLANK(A695),"",IF(ROW(A695:A2694)=1,"Impossible",VLOOKUP(A$2:A$974,items!$A$3:$K$1394,{2}*SIGN(ROW(A$2:A$974)),FALSE)))</f>
        <v/>
      </c>
      <c r="C695" s="68" t="str">
        <f>IF(ISBLANK(A695),"",IF(ROW(A$2:A$974)=1,"Impossible",VLOOKUP(A$2:A$974,items!$A$3:$K$1394,{3}*SIGN(ROW(A$2:A$974)),FALSE)))</f>
        <v/>
      </c>
      <c r="G695" s="71"/>
    </row>
    <row r="696" spans="2:7" ht="14">
      <c r="B696" s="68" t="str">
        <f>IF(ISBLANK(A696),"",IF(ROW(A696:A2695)=1,"Impossible",VLOOKUP(A$2:A$974,items!$A$3:$K$1394,{2}*SIGN(ROW(A$2:A$974)),FALSE)))</f>
        <v/>
      </c>
      <c r="C696" s="68" t="str">
        <f>IF(ISBLANK(A696),"",IF(ROW(A$2:A$974)=1,"Impossible",VLOOKUP(A$2:A$974,items!$A$3:$K$1394,{3}*SIGN(ROW(A$2:A$974)),FALSE)))</f>
        <v/>
      </c>
      <c r="G696" s="71"/>
    </row>
    <row r="697" spans="2:7" ht="14">
      <c r="B697" s="68" t="str">
        <f>IF(ISBLANK(A697),"",IF(ROW(A697:A2696)=1,"Impossible",VLOOKUP(A$2:A$974,items!$A$3:$K$1394,{2}*SIGN(ROW(A$2:A$974)),FALSE)))</f>
        <v/>
      </c>
      <c r="C697" s="68" t="str">
        <f>IF(ISBLANK(A697),"",IF(ROW(A$2:A$974)=1,"Impossible",VLOOKUP(A$2:A$974,items!$A$3:$K$1394,{3}*SIGN(ROW(A$2:A$974)),FALSE)))</f>
        <v/>
      </c>
      <c r="G697" s="71"/>
    </row>
    <row r="698" spans="2:7" ht="14">
      <c r="B698" s="68" t="str">
        <f>IF(ISBLANK(A698),"",IF(ROW(A698:A2697)=1,"Impossible",VLOOKUP(A$2:A$974,items!$A$3:$K$1394,{2}*SIGN(ROW(A$2:A$974)),FALSE)))</f>
        <v/>
      </c>
      <c r="C698" s="68" t="str">
        <f>IF(ISBLANK(A698),"",IF(ROW(A$2:A$974)=1,"Impossible",VLOOKUP(A$2:A$974,items!$A$3:$K$1394,{3}*SIGN(ROW(A$2:A$974)),FALSE)))</f>
        <v/>
      </c>
      <c r="G698" s="71"/>
    </row>
    <row r="699" spans="2:7" ht="14">
      <c r="B699" s="68" t="str">
        <f>IF(ISBLANK(A699),"",IF(ROW(A699:A2698)=1,"Impossible",VLOOKUP(A$2:A$974,items!$A$3:$K$1394,{2}*SIGN(ROW(A$2:A$974)),FALSE)))</f>
        <v/>
      </c>
      <c r="C699" s="68" t="str">
        <f>IF(ISBLANK(A699),"",IF(ROW(A$2:A$974)=1,"Impossible",VLOOKUP(A$2:A$974,items!$A$3:$K$1394,{3}*SIGN(ROW(A$2:A$974)),FALSE)))</f>
        <v/>
      </c>
      <c r="G699" s="71"/>
    </row>
    <row r="700" spans="2:7" ht="14">
      <c r="B700" s="68" t="str">
        <f>IF(ISBLANK(A700),"",IF(ROW(A700:A2699)=1,"Impossible",VLOOKUP(A$2:A$974,items!$A$3:$K$1394,{2}*SIGN(ROW(A$2:A$974)),FALSE)))</f>
        <v/>
      </c>
      <c r="C700" s="68" t="str">
        <f>IF(ISBLANK(A700),"",IF(ROW(A$2:A$974)=1,"Impossible",VLOOKUP(A$2:A$974,items!$A$3:$K$1394,{3}*SIGN(ROW(A$2:A$974)),FALSE)))</f>
        <v/>
      </c>
      <c r="G700" s="71"/>
    </row>
    <row r="701" spans="2:7" ht="14">
      <c r="B701" s="68" t="str">
        <f>IF(ISBLANK(A701),"",IF(ROW(A701:A2700)=1,"Impossible",VLOOKUP(A$2:A$974,items!$A$3:$K$1394,{2}*SIGN(ROW(A$2:A$974)),FALSE)))</f>
        <v/>
      </c>
      <c r="C701" s="68" t="str">
        <f>IF(ISBLANK(A701),"",IF(ROW(A$2:A$974)=1,"Impossible",VLOOKUP(A$2:A$974,items!$A$3:$K$1394,{3}*SIGN(ROW(A$2:A$974)),FALSE)))</f>
        <v/>
      </c>
      <c r="G701" s="71"/>
    </row>
    <row r="702" spans="2:7" ht="14">
      <c r="B702" s="68" t="str">
        <f>IF(ISBLANK(A702),"",IF(ROW(A702:A2701)=1,"Impossible",VLOOKUP(A$2:A$974,items!$A$3:$K$1394,{2}*SIGN(ROW(A$2:A$974)),FALSE)))</f>
        <v/>
      </c>
      <c r="C702" s="68" t="str">
        <f>IF(ISBLANK(A702),"",IF(ROW(A$2:A$974)=1,"Impossible",VLOOKUP(A$2:A$974,items!$A$3:$K$1394,{3}*SIGN(ROW(A$2:A$974)),FALSE)))</f>
        <v/>
      </c>
      <c r="G702" s="71"/>
    </row>
    <row r="703" spans="2:7" ht="14">
      <c r="B703" s="68" t="str">
        <f>IF(ISBLANK(A703),"",IF(ROW(A703:A2702)=1,"Impossible",VLOOKUP(A$2:A$974,items!$A$3:$K$1394,{2}*SIGN(ROW(A$2:A$974)),FALSE)))</f>
        <v/>
      </c>
      <c r="C703" s="68" t="str">
        <f>IF(ISBLANK(A703),"",IF(ROW(A$2:A$974)=1,"Impossible",VLOOKUP(A$2:A$974,items!$A$3:$K$1394,{3}*SIGN(ROW(A$2:A$974)),FALSE)))</f>
        <v/>
      </c>
      <c r="G703" s="71"/>
    </row>
    <row r="704" spans="2:7" ht="14">
      <c r="B704" s="68" t="str">
        <f>IF(ISBLANK(A704),"",IF(ROW(A704:A2703)=1,"Impossible",VLOOKUP(A$2:A$974,items!$A$3:$K$1394,{2}*SIGN(ROW(A$2:A$974)),FALSE)))</f>
        <v/>
      </c>
      <c r="C704" s="68" t="str">
        <f>IF(ISBLANK(A704),"",IF(ROW(A$2:A$974)=1,"Impossible",VLOOKUP(A$2:A$974,items!$A$3:$K$1394,{3}*SIGN(ROW(A$2:A$974)),FALSE)))</f>
        <v/>
      </c>
      <c r="G704" s="71"/>
    </row>
    <row r="705" spans="2:7" ht="14">
      <c r="B705" s="68" t="str">
        <f>IF(ISBLANK(A705),"",IF(ROW(A705:A2704)=1,"Impossible",VLOOKUP(A$2:A$974,items!$A$3:$K$1394,{2}*SIGN(ROW(A$2:A$974)),FALSE)))</f>
        <v/>
      </c>
      <c r="C705" s="68" t="str">
        <f>IF(ISBLANK(A705),"",IF(ROW(A$2:A$974)=1,"Impossible",VLOOKUP(A$2:A$974,items!$A$3:$K$1394,{3}*SIGN(ROW(A$2:A$974)),FALSE)))</f>
        <v/>
      </c>
      <c r="G705" s="71"/>
    </row>
    <row r="706" spans="2:7" ht="14">
      <c r="B706" s="68" t="str">
        <f>IF(ISBLANK(A706),"",IF(ROW(A706:A2705)=1,"Impossible",VLOOKUP(A$2:A$974,items!$A$3:$K$1394,{2}*SIGN(ROW(A$2:A$974)),FALSE)))</f>
        <v/>
      </c>
      <c r="C706" s="68" t="str">
        <f>IF(ISBLANK(A706),"",IF(ROW(A$2:A$974)=1,"Impossible",VLOOKUP(A$2:A$974,items!$A$3:$K$1394,{3}*SIGN(ROW(A$2:A$974)),FALSE)))</f>
        <v/>
      </c>
      <c r="G706" s="71"/>
    </row>
    <row r="707" spans="2:7" ht="14">
      <c r="B707" s="68" t="str">
        <f>IF(ISBLANK(A707),"",IF(ROW(A707:A2706)=1,"Impossible",VLOOKUP(A$2:A$974,items!$A$3:$K$1394,{2}*SIGN(ROW(A$2:A$974)),FALSE)))</f>
        <v/>
      </c>
      <c r="C707" s="68" t="str">
        <f>IF(ISBLANK(A707),"",IF(ROW(A$2:A$974)=1,"Impossible",VLOOKUP(A$2:A$974,items!$A$3:$K$1394,{3}*SIGN(ROW(A$2:A$974)),FALSE)))</f>
        <v/>
      </c>
      <c r="G707" s="71"/>
    </row>
    <row r="708" spans="2:7" ht="14">
      <c r="B708" s="68" t="str">
        <f>IF(ISBLANK(A708),"",IF(ROW(A708:A2707)=1,"Impossible",VLOOKUP(A$2:A$974,items!$A$3:$K$1394,{2}*SIGN(ROW(A$2:A$974)),FALSE)))</f>
        <v/>
      </c>
      <c r="C708" s="68" t="str">
        <f>IF(ISBLANK(A708),"",IF(ROW(A$2:A$974)=1,"Impossible",VLOOKUP(A$2:A$974,items!$A$3:$K$1394,{3}*SIGN(ROW(A$2:A$974)),FALSE)))</f>
        <v/>
      </c>
      <c r="G708" s="71"/>
    </row>
    <row r="709" spans="2:7" ht="14">
      <c r="B709" s="68" t="str">
        <f>IF(ISBLANK(A709),"",IF(ROW(A709:A2708)=1,"Impossible",VLOOKUP(A$2:A$974,items!$A$3:$K$1394,{2}*SIGN(ROW(A$2:A$974)),FALSE)))</f>
        <v/>
      </c>
      <c r="C709" s="68" t="str">
        <f>IF(ISBLANK(A709),"",IF(ROW(A$2:A$974)=1,"Impossible",VLOOKUP(A$2:A$974,items!$A$3:$K$1394,{3}*SIGN(ROW(A$2:A$974)),FALSE)))</f>
        <v/>
      </c>
      <c r="G709" s="71"/>
    </row>
    <row r="710" spans="2:7" ht="14">
      <c r="B710" s="68" t="str">
        <f>IF(ISBLANK(A710),"",IF(ROW(A710:A2709)=1,"Impossible",VLOOKUP(A$2:A$974,items!$A$3:$K$1394,{2}*SIGN(ROW(A$2:A$974)),FALSE)))</f>
        <v/>
      </c>
      <c r="C710" s="68" t="str">
        <f>IF(ISBLANK(A710),"",IF(ROW(A$2:A$974)=1,"Impossible",VLOOKUP(A$2:A$974,items!$A$3:$K$1394,{3}*SIGN(ROW(A$2:A$974)),FALSE)))</f>
        <v/>
      </c>
      <c r="G710" s="71"/>
    </row>
    <row r="711" spans="2:7" ht="14">
      <c r="B711" s="68" t="str">
        <f>IF(ISBLANK(A711),"",IF(ROW(A711:A2710)=1,"Impossible",VLOOKUP(A$2:A$974,items!$A$3:$K$1394,{2}*SIGN(ROW(A$2:A$974)),FALSE)))</f>
        <v/>
      </c>
      <c r="C711" s="68" t="str">
        <f>IF(ISBLANK(A711),"",IF(ROW(A$2:A$974)=1,"Impossible",VLOOKUP(A$2:A$974,items!$A$3:$K$1394,{3}*SIGN(ROW(A$2:A$974)),FALSE)))</f>
        <v/>
      </c>
      <c r="G711" s="71"/>
    </row>
    <row r="712" spans="2:7" ht="14">
      <c r="B712" s="68" t="str">
        <f>IF(ISBLANK(A712),"",IF(ROW(A712:A2711)=1,"Impossible",VLOOKUP(A$2:A$974,items!$A$3:$K$1394,{2}*SIGN(ROW(A$2:A$974)),FALSE)))</f>
        <v/>
      </c>
      <c r="C712" s="68" t="str">
        <f>IF(ISBLANK(A712),"",IF(ROW(A$2:A$974)=1,"Impossible",VLOOKUP(A$2:A$974,items!$A$3:$K$1394,{3}*SIGN(ROW(A$2:A$974)),FALSE)))</f>
        <v/>
      </c>
      <c r="G712" s="71"/>
    </row>
    <row r="713" spans="2:7" ht="14">
      <c r="B713" s="68" t="str">
        <f>IF(ISBLANK(A713),"",IF(ROW(A713:A2712)=1,"Impossible",VLOOKUP(A$2:A$974,items!$A$3:$K$1394,{2}*SIGN(ROW(A$2:A$974)),FALSE)))</f>
        <v/>
      </c>
      <c r="C713" s="68" t="str">
        <f>IF(ISBLANK(A713),"",IF(ROW(A$2:A$974)=1,"Impossible",VLOOKUP(A$2:A$974,items!$A$3:$K$1394,{3}*SIGN(ROW(A$2:A$974)),FALSE)))</f>
        <v/>
      </c>
      <c r="G713" s="71"/>
    </row>
    <row r="714" spans="2:7" ht="14">
      <c r="B714" s="68" t="str">
        <f>IF(ISBLANK(A714),"",IF(ROW(A714:A2713)=1,"Impossible",VLOOKUP(A$2:A$974,items!$A$3:$K$1394,{2}*SIGN(ROW(A$2:A$974)),FALSE)))</f>
        <v/>
      </c>
      <c r="C714" s="68" t="str">
        <f>IF(ISBLANK(A714),"",IF(ROW(A$2:A$974)=1,"Impossible",VLOOKUP(A$2:A$974,items!$A$3:$K$1394,{3}*SIGN(ROW(A$2:A$974)),FALSE)))</f>
        <v/>
      </c>
      <c r="G714" s="71"/>
    </row>
    <row r="715" spans="2:7" ht="14">
      <c r="B715" s="68" t="str">
        <f>IF(ISBLANK(A715),"",IF(ROW(A715:A2714)=1,"Impossible",VLOOKUP(A$2:A$974,items!$A$3:$K$1394,{2}*SIGN(ROW(A$2:A$974)),FALSE)))</f>
        <v/>
      </c>
      <c r="C715" s="68" t="str">
        <f>IF(ISBLANK(A715),"",IF(ROW(A$2:A$974)=1,"Impossible",VLOOKUP(A$2:A$974,items!$A$3:$K$1394,{3}*SIGN(ROW(A$2:A$974)),FALSE)))</f>
        <v/>
      </c>
      <c r="G715" s="71"/>
    </row>
    <row r="716" spans="2:7" ht="14">
      <c r="B716" s="68" t="str">
        <f>IF(ISBLANK(A716),"",IF(ROW(A716:A2715)=1,"Impossible",VLOOKUP(A$2:A$974,items!$A$3:$K$1394,{2}*SIGN(ROW(A$2:A$974)),FALSE)))</f>
        <v/>
      </c>
      <c r="C716" s="68" t="str">
        <f>IF(ISBLANK(A716),"",IF(ROW(A$2:A$974)=1,"Impossible",VLOOKUP(A$2:A$974,items!$A$3:$K$1394,{3}*SIGN(ROW(A$2:A$974)),FALSE)))</f>
        <v/>
      </c>
      <c r="G716" s="71"/>
    </row>
    <row r="717" spans="2:7" ht="14">
      <c r="B717" s="68" t="str">
        <f>IF(ISBLANK(A717),"",IF(ROW(A717:A2716)=1,"Impossible",VLOOKUP(A$2:A$974,items!$A$3:$K$1394,{2}*SIGN(ROW(A$2:A$974)),FALSE)))</f>
        <v/>
      </c>
      <c r="C717" s="68" t="str">
        <f>IF(ISBLANK(A717),"",IF(ROW(A$2:A$974)=1,"Impossible",VLOOKUP(A$2:A$974,items!$A$3:$K$1394,{3}*SIGN(ROW(A$2:A$974)),FALSE)))</f>
        <v/>
      </c>
      <c r="G717" s="71"/>
    </row>
    <row r="718" spans="2:7" ht="14">
      <c r="B718" s="68" t="str">
        <f>IF(ISBLANK(A718),"",IF(ROW(A718:A2717)=1,"Impossible",VLOOKUP(A$2:A$974,items!$A$3:$K$1394,{2}*SIGN(ROW(A$2:A$974)),FALSE)))</f>
        <v/>
      </c>
      <c r="C718" s="68" t="str">
        <f>IF(ISBLANK(A718),"",IF(ROW(A$2:A$974)=1,"Impossible",VLOOKUP(A$2:A$974,items!$A$3:$K$1394,{3}*SIGN(ROW(A$2:A$974)),FALSE)))</f>
        <v/>
      </c>
      <c r="G718" s="71"/>
    </row>
    <row r="719" spans="2:7" ht="14">
      <c r="B719" s="68" t="str">
        <f>IF(ISBLANK(A719),"",IF(ROW(A719:A2718)=1,"Impossible",VLOOKUP(A$2:A$974,items!$A$3:$K$1394,{2}*SIGN(ROW(A$2:A$974)),FALSE)))</f>
        <v/>
      </c>
      <c r="C719" s="68" t="str">
        <f>IF(ISBLANK(A719),"",IF(ROW(A$2:A$974)=1,"Impossible",VLOOKUP(A$2:A$974,items!$A$3:$K$1394,{3}*SIGN(ROW(A$2:A$974)),FALSE)))</f>
        <v/>
      </c>
      <c r="G719" s="71"/>
    </row>
    <row r="720" spans="2:7" ht="14">
      <c r="B720" s="68" t="str">
        <f>IF(ISBLANK(A720),"",IF(ROW(A720:A2719)=1,"Impossible",VLOOKUP(A$2:A$974,items!$A$3:$K$1394,{2}*SIGN(ROW(A$2:A$974)),FALSE)))</f>
        <v/>
      </c>
      <c r="C720" s="68" t="str">
        <f>IF(ISBLANK(A720),"",IF(ROW(A$2:A$974)=1,"Impossible",VLOOKUP(A$2:A$974,items!$A$3:$K$1394,{3}*SIGN(ROW(A$2:A$974)),FALSE)))</f>
        <v/>
      </c>
      <c r="G720" s="71"/>
    </row>
    <row r="721" spans="2:7" ht="14">
      <c r="B721" s="68" t="str">
        <f>IF(ISBLANK(A721),"",IF(ROW(A721:A2720)=1,"Impossible",VLOOKUP(A$2:A$974,items!$A$3:$K$1394,{2}*SIGN(ROW(A$2:A$974)),FALSE)))</f>
        <v/>
      </c>
      <c r="C721" s="68" t="str">
        <f>IF(ISBLANK(A721),"",IF(ROW(A$2:A$974)=1,"Impossible",VLOOKUP(A$2:A$974,items!$A$3:$K$1394,{3}*SIGN(ROW(A$2:A$974)),FALSE)))</f>
        <v/>
      </c>
      <c r="G721" s="71"/>
    </row>
    <row r="722" spans="2:7" ht="14">
      <c r="B722" s="68" t="str">
        <f>IF(ISBLANK(A722),"",IF(ROW(A722:A2721)=1,"Impossible",VLOOKUP(A$2:A$974,items!$A$3:$K$1394,{2}*SIGN(ROW(A$2:A$974)),FALSE)))</f>
        <v/>
      </c>
      <c r="C722" s="68" t="str">
        <f>IF(ISBLANK(A722),"",IF(ROW(A$2:A$974)=1,"Impossible",VLOOKUP(A$2:A$974,items!$A$3:$K$1394,{3}*SIGN(ROW(A$2:A$974)),FALSE)))</f>
        <v/>
      </c>
      <c r="G722" s="71"/>
    </row>
    <row r="723" spans="2:7" ht="14">
      <c r="B723" s="68" t="str">
        <f>IF(ISBLANK(A723),"",IF(ROW(A723:A2722)=1,"Impossible",VLOOKUP(A$2:A$974,items!$A$3:$K$1394,{2}*SIGN(ROW(A$2:A$974)),FALSE)))</f>
        <v/>
      </c>
      <c r="C723" s="68" t="str">
        <f>IF(ISBLANK(A723),"",IF(ROW(A$2:A$974)=1,"Impossible",VLOOKUP(A$2:A$974,items!$A$3:$K$1394,{3}*SIGN(ROW(A$2:A$974)),FALSE)))</f>
        <v/>
      </c>
      <c r="G723" s="71"/>
    </row>
    <row r="724" spans="2:7" ht="14">
      <c r="B724" s="68" t="str">
        <f>IF(ISBLANK(A724),"",IF(ROW(A724:A2723)=1,"Impossible",VLOOKUP(A$2:A$974,items!$A$3:$K$1394,{2}*SIGN(ROW(A$2:A$974)),FALSE)))</f>
        <v/>
      </c>
      <c r="C724" s="68" t="str">
        <f>IF(ISBLANK(A724),"",IF(ROW(A$2:A$974)=1,"Impossible",VLOOKUP(A$2:A$974,items!$A$3:$K$1394,{3}*SIGN(ROW(A$2:A$974)),FALSE)))</f>
        <v/>
      </c>
      <c r="G724" s="71"/>
    </row>
    <row r="725" spans="2:7" ht="14">
      <c r="B725" s="68" t="str">
        <f>IF(ISBLANK(A725),"",IF(ROW(A725:A2724)=1,"Impossible",VLOOKUP(A$2:A$974,items!$A$3:$K$1394,{2}*SIGN(ROW(A$2:A$974)),FALSE)))</f>
        <v/>
      </c>
      <c r="C725" s="68" t="str">
        <f>IF(ISBLANK(A725),"",IF(ROW(A$2:A$974)=1,"Impossible",VLOOKUP(A$2:A$974,items!$A$3:$K$1394,{3}*SIGN(ROW(A$2:A$974)),FALSE)))</f>
        <v/>
      </c>
      <c r="G725" s="71"/>
    </row>
    <row r="726" spans="2:7" ht="14">
      <c r="B726" s="68" t="str">
        <f>IF(ISBLANK(A726),"",IF(ROW(A726:A2725)=1,"Impossible",VLOOKUP(A$2:A$974,items!$A$3:$K$1394,{2}*SIGN(ROW(A$2:A$974)),FALSE)))</f>
        <v/>
      </c>
      <c r="C726" s="68" t="str">
        <f>IF(ISBLANK(A726),"",IF(ROW(A$2:A$974)=1,"Impossible",VLOOKUP(A$2:A$974,items!$A$3:$K$1394,{3}*SIGN(ROW(A$2:A$974)),FALSE)))</f>
        <v/>
      </c>
      <c r="G726" s="71"/>
    </row>
    <row r="727" spans="2:7" ht="14">
      <c r="B727" s="68" t="str">
        <f>IF(ISBLANK(A727),"",IF(ROW(A727:A2726)=1,"Impossible",VLOOKUP(A$2:A$974,items!$A$3:$K$1394,{2}*SIGN(ROW(A$2:A$974)),FALSE)))</f>
        <v/>
      </c>
      <c r="C727" s="68" t="str">
        <f>IF(ISBLANK(A727),"",IF(ROW(A$2:A$974)=1,"Impossible",VLOOKUP(A$2:A$974,items!$A$3:$K$1394,{3}*SIGN(ROW(A$2:A$974)),FALSE)))</f>
        <v/>
      </c>
      <c r="G727" s="71"/>
    </row>
    <row r="728" spans="2:7" ht="14">
      <c r="B728" s="68" t="str">
        <f>IF(ISBLANK(A728),"",IF(ROW(A728:A2727)=1,"Impossible",VLOOKUP(A$2:A$974,items!$A$3:$K$1394,{2}*SIGN(ROW(A$2:A$974)),FALSE)))</f>
        <v/>
      </c>
      <c r="C728" s="68" t="str">
        <f>IF(ISBLANK(A728),"",IF(ROW(A$2:A$974)=1,"Impossible",VLOOKUP(A$2:A$974,items!$A$3:$K$1394,{3}*SIGN(ROW(A$2:A$974)),FALSE)))</f>
        <v/>
      </c>
      <c r="G728" s="71"/>
    </row>
    <row r="729" spans="2:7" ht="14">
      <c r="B729" s="68" t="str">
        <f>IF(ISBLANK(A729),"",IF(ROW(A729:A2728)=1,"Impossible",VLOOKUP(A$2:A$974,items!$A$3:$K$1394,{2}*SIGN(ROW(A$2:A$974)),FALSE)))</f>
        <v/>
      </c>
      <c r="C729" s="68" t="str">
        <f>IF(ISBLANK(A729),"",IF(ROW(A$2:A$974)=1,"Impossible",VLOOKUP(A$2:A$974,items!$A$3:$K$1394,{3}*SIGN(ROW(A$2:A$974)),FALSE)))</f>
        <v/>
      </c>
      <c r="G729" s="71"/>
    </row>
    <row r="730" spans="2:7" ht="14">
      <c r="B730" s="68" t="str">
        <f>IF(ISBLANK(A730),"",IF(ROW(A730:A2729)=1,"Impossible",VLOOKUP(A$2:A$974,items!$A$3:$K$1394,{2}*SIGN(ROW(A$2:A$974)),FALSE)))</f>
        <v/>
      </c>
      <c r="C730" s="68" t="str">
        <f>IF(ISBLANK(A730),"",IF(ROW(A$2:A$974)=1,"Impossible",VLOOKUP(A$2:A$974,items!$A$3:$K$1394,{3}*SIGN(ROW(A$2:A$974)),FALSE)))</f>
        <v/>
      </c>
      <c r="G730" s="71"/>
    </row>
    <row r="731" spans="2:7" ht="14">
      <c r="B731" s="68" t="str">
        <f>IF(ISBLANK(A731),"",IF(ROW(A731:A2730)=1,"Impossible",VLOOKUP(A$2:A$974,items!$A$3:$K$1394,{2}*SIGN(ROW(A$2:A$974)),FALSE)))</f>
        <v/>
      </c>
      <c r="C731" s="68" t="str">
        <f>IF(ISBLANK(A731),"",IF(ROW(A$2:A$974)=1,"Impossible",VLOOKUP(A$2:A$974,items!$A$3:$K$1394,{3}*SIGN(ROW(A$2:A$974)),FALSE)))</f>
        <v/>
      </c>
      <c r="G731" s="71"/>
    </row>
    <row r="732" spans="2:7" ht="14">
      <c r="B732" s="68" t="str">
        <f>IF(ISBLANK(A732),"",IF(ROW(A732:A2731)=1,"Impossible",VLOOKUP(A$2:A$974,items!$A$3:$K$1394,{2}*SIGN(ROW(A$2:A$974)),FALSE)))</f>
        <v/>
      </c>
      <c r="C732" s="68" t="str">
        <f>IF(ISBLANK(A732),"",IF(ROW(A$2:A$974)=1,"Impossible",VLOOKUP(A$2:A$974,items!$A$3:$K$1394,{3}*SIGN(ROW(A$2:A$974)),FALSE)))</f>
        <v/>
      </c>
      <c r="G732" s="71"/>
    </row>
    <row r="733" spans="2:7" ht="14">
      <c r="B733" s="68" t="str">
        <f>IF(ISBLANK(A733),"",IF(ROW(A733:A2732)=1,"Impossible",VLOOKUP(A$2:A$974,items!$A$3:$K$1394,{2}*SIGN(ROW(A$2:A$974)),FALSE)))</f>
        <v/>
      </c>
      <c r="C733" s="68" t="str">
        <f>IF(ISBLANK(A733),"",IF(ROW(A$2:A$974)=1,"Impossible",VLOOKUP(A$2:A$974,items!$A$3:$K$1394,{3}*SIGN(ROW(A$2:A$974)),FALSE)))</f>
        <v/>
      </c>
      <c r="G733" s="71"/>
    </row>
    <row r="734" spans="2:7" ht="14">
      <c r="B734" s="68" t="str">
        <f>IF(ISBLANK(A734),"",IF(ROW(A734:A2733)=1,"Impossible",VLOOKUP(A$2:A$974,items!$A$3:$K$1394,{2}*SIGN(ROW(A$2:A$974)),FALSE)))</f>
        <v/>
      </c>
      <c r="C734" s="68" t="str">
        <f>IF(ISBLANK(A734),"",IF(ROW(A$2:A$974)=1,"Impossible",VLOOKUP(A$2:A$974,items!$A$3:$K$1394,{3}*SIGN(ROW(A$2:A$974)),FALSE)))</f>
        <v/>
      </c>
      <c r="G734" s="71"/>
    </row>
    <row r="735" spans="2:7" ht="14">
      <c r="B735" s="68" t="str">
        <f>IF(ISBLANK(A735),"",IF(ROW(A735:A2734)=1,"Impossible",VLOOKUP(A$2:A$974,items!$A$3:$K$1394,{2}*SIGN(ROW(A$2:A$974)),FALSE)))</f>
        <v/>
      </c>
      <c r="C735" s="68" t="str">
        <f>IF(ISBLANK(A735),"",IF(ROW(A$2:A$974)=1,"Impossible",VLOOKUP(A$2:A$974,items!$A$3:$K$1394,{3}*SIGN(ROW(A$2:A$974)),FALSE)))</f>
        <v/>
      </c>
      <c r="G735" s="71"/>
    </row>
    <row r="736" spans="2:7" ht="14">
      <c r="B736" s="68" t="str">
        <f>IF(ISBLANK(A736),"",IF(ROW(A736:A2735)=1,"Impossible",VLOOKUP(A$2:A$974,items!$A$3:$K$1394,{2}*SIGN(ROW(A$2:A$974)),FALSE)))</f>
        <v/>
      </c>
      <c r="C736" s="68" t="str">
        <f>IF(ISBLANK(A736),"",IF(ROW(A$2:A$974)=1,"Impossible",VLOOKUP(A$2:A$974,items!$A$3:$K$1394,{3}*SIGN(ROW(A$2:A$974)),FALSE)))</f>
        <v/>
      </c>
      <c r="G736" s="71"/>
    </row>
    <row r="737" spans="2:7" ht="14">
      <c r="B737" s="68" t="str">
        <f>IF(ISBLANK(A737),"",IF(ROW(A737:A2736)=1,"Impossible",VLOOKUP(A$2:A$974,items!$A$3:$K$1394,{2}*SIGN(ROW(A$2:A$974)),FALSE)))</f>
        <v/>
      </c>
      <c r="C737" s="68" t="str">
        <f>IF(ISBLANK(A737),"",IF(ROW(A$2:A$974)=1,"Impossible",VLOOKUP(A$2:A$974,items!$A$3:$K$1394,{3}*SIGN(ROW(A$2:A$974)),FALSE)))</f>
        <v/>
      </c>
      <c r="G737" s="71"/>
    </row>
    <row r="738" spans="2:7" ht="14">
      <c r="B738" s="68" t="str">
        <f>IF(ISBLANK(A738),"",IF(ROW(A738:A2737)=1,"Impossible",VLOOKUP(A$2:A$974,items!$A$3:$K$1394,{2}*SIGN(ROW(A$2:A$974)),FALSE)))</f>
        <v/>
      </c>
      <c r="C738" s="68" t="str">
        <f>IF(ISBLANK(A738),"",IF(ROW(A$2:A$974)=1,"Impossible",VLOOKUP(A$2:A$974,items!$A$3:$K$1394,{3}*SIGN(ROW(A$2:A$974)),FALSE)))</f>
        <v/>
      </c>
      <c r="G738" s="71"/>
    </row>
    <row r="739" spans="2:7" ht="14">
      <c r="B739" s="68" t="str">
        <f>IF(ISBLANK(A739),"",IF(ROW(A739:A2738)=1,"Impossible",VLOOKUP(A$2:A$974,items!$A$3:$K$1394,{2}*SIGN(ROW(A$2:A$974)),FALSE)))</f>
        <v/>
      </c>
      <c r="C739" s="68" t="str">
        <f>IF(ISBLANK(A739),"",IF(ROW(A$2:A$974)=1,"Impossible",VLOOKUP(A$2:A$974,items!$A$3:$K$1394,{3}*SIGN(ROW(A$2:A$974)),FALSE)))</f>
        <v/>
      </c>
      <c r="G739" s="71"/>
    </row>
    <row r="740" spans="2:7" ht="14">
      <c r="B740" s="68" t="str">
        <f>IF(ISBLANK(A740),"",IF(ROW(A740:A2739)=1,"Impossible",VLOOKUP(A$2:A$974,items!$A$3:$K$1394,{2}*SIGN(ROW(A$2:A$974)),FALSE)))</f>
        <v/>
      </c>
      <c r="C740" s="68" t="str">
        <f>IF(ISBLANK(A740),"",IF(ROW(A$2:A$974)=1,"Impossible",VLOOKUP(A$2:A$974,items!$A$3:$K$1394,{3}*SIGN(ROW(A$2:A$974)),FALSE)))</f>
        <v/>
      </c>
      <c r="G740" s="71"/>
    </row>
    <row r="741" spans="2:7" ht="14">
      <c r="B741" s="68" t="str">
        <f>IF(ISBLANK(A741),"",IF(ROW(A741:A2740)=1,"Impossible",VLOOKUP(A$2:A$974,items!$A$3:$K$1394,{2}*SIGN(ROW(A$2:A$974)),FALSE)))</f>
        <v/>
      </c>
      <c r="C741" s="68" t="str">
        <f>IF(ISBLANK(A741),"",IF(ROW(A$2:A$974)=1,"Impossible",VLOOKUP(A$2:A$974,items!$A$3:$K$1394,{3}*SIGN(ROW(A$2:A$974)),FALSE)))</f>
        <v/>
      </c>
      <c r="G741" s="71"/>
    </row>
    <row r="742" spans="2:7" ht="14">
      <c r="B742" s="68" t="str">
        <f>IF(ISBLANK(A742),"",IF(ROW(A742:A2741)=1,"Impossible",VLOOKUP(A$2:A$974,items!$A$3:$K$1394,{2}*SIGN(ROW(A$2:A$974)),FALSE)))</f>
        <v/>
      </c>
      <c r="C742" s="68" t="str">
        <f>IF(ISBLANK(A742),"",IF(ROW(A$2:A$974)=1,"Impossible",VLOOKUP(A$2:A$974,items!$A$3:$K$1394,{3}*SIGN(ROW(A$2:A$974)),FALSE)))</f>
        <v/>
      </c>
      <c r="G742" s="71"/>
    </row>
    <row r="743" spans="2:7" ht="14">
      <c r="B743" s="68" t="str">
        <f>IF(ISBLANK(A743),"",IF(ROW(A743:A2742)=1,"Impossible",VLOOKUP(A$2:A$974,items!$A$3:$K$1394,{2}*SIGN(ROW(A$2:A$974)),FALSE)))</f>
        <v/>
      </c>
      <c r="C743" s="68" t="str">
        <f>IF(ISBLANK(A743),"",IF(ROW(A$2:A$974)=1,"Impossible",VLOOKUP(A$2:A$974,items!$A$3:$K$1394,{3}*SIGN(ROW(A$2:A$974)),FALSE)))</f>
        <v/>
      </c>
      <c r="G743" s="71"/>
    </row>
    <row r="744" spans="2:7" ht="14">
      <c r="B744" s="68" t="str">
        <f>IF(ISBLANK(A744),"",IF(ROW(A744:A2743)=1,"Impossible",VLOOKUP(A$2:A$974,items!$A$3:$K$1394,{2}*SIGN(ROW(A$2:A$974)),FALSE)))</f>
        <v/>
      </c>
      <c r="C744" s="68" t="str">
        <f>IF(ISBLANK(A744),"",IF(ROW(A$2:A$974)=1,"Impossible",VLOOKUP(A$2:A$974,items!$A$3:$K$1394,{3}*SIGN(ROW(A$2:A$974)),FALSE)))</f>
        <v/>
      </c>
      <c r="G744" s="71"/>
    </row>
    <row r="745" spans="2:7" ht="14">
      <c r="B745" s="68" t="str">
        <f>IF(ISBLANK(A745),"",IF(ROW(A745:A2744)=1,"Impossible",VLOOKUP(A$2:A$974,items!$A$3:$K$1394,{2}*SIGN(ROW(A$2:A$974)),FALSE)))</f>
        <v/>
      </c>
      <c r="C745" s="68" t="str">
        <f>IF(ISBLANK(A745),"",IF(ROW(A$2:A$974)=1,"Impossible",VLOOKUP(A$2:A$974,items!$A$3:$K$1394,{3}*SIGN(ROW(A$2:A$974)),FALSE)))</f>
        <v/>
      </c>
      <c r="G745" s="71"/>
    </row>
    <row r="746" spans="2:7" ht="14">
      <c r="B746" s="68" t="str">
        <f>IF(ISBLANK(A746),"",IF(ROW(A746:A2745)=1,"Impossible",VLOOKUP(A$2:A$974,items!$A$3:$K$1394,{2}*SIGN(ROW(A$2:A$974)),FALSE)))</f>
        <v/>
      </c>
      <c r="C746" s="68" t="str">
        <f>IF(ISBLANK(A746),"",IF(ROW(A$2:A$974)=1,"Impossible",VLOOKUP(A$2:A$974,items!$A$3:$K$1394,{3}*SIGN(ROW(A$2:A$974)),FALSE)))</f>
        <v/>
      </c>
      <c r="G746" s="71"/>
    </row>
    <row r="747" spans="2:7" ht="14">
      <c r="B747" s="68" t="str">
        <f>IF(ISBLANK(A747),"",IF(ROW(A747:A2746)=1,"Impossible",VLOOKUP(A$2:A$974,items!$A$3:$K$1394,{2}*SIGN(ROW(A$2:A$974)),FALSE)))</f>
        <v/>
      </c>
      <c r="C747" s="68" t="str">
        <f>IF(ISBLANK(A747),"",IF(ROW(A$2:A$974)=1,"Impossible",VLOOKUP(A$2:A$974,items!$A$3:$K$1394,{3}*SIGN(ROW(A$2:A$974)),FALSE)))</f>
        <v/>
      </c>
      <c r="G747" s="71"/>
    </row>
    <row r="748" spans="2:7" ht="14">
      <c r="B748" s="68" t="str">
        <f>IF(ISBLANK(A748),"",IF(ROW(A748:A2747)=1,"Impossible",VLOOKUP(A$2:A$974,items!$A$3:$K$1394,{2}*SIGN(ROW(A$2:A$974)),FALSE)))</f>
        <v/>
      </c>
      <c r="C748" s="68" t="str">
        <f>IF(ISBLANK(A748),"",IF(ROW(A$2:A$974)=1,"Impossible",VLOOKUP(A$2:A$974,items!$A$3:$K$1394,{3}*SIGN(ROW(A$2:A$974)),FALSE)))</f>
        <v/>
      </c>
      <c r="G748" s="71"/>
    </row>
    <row r="749" spans="2:7" ht="14">
      <c r="B749" s="68" t="str">
        <f>IF(ISBLANK(A749),"",IF(ROW(A749:A2748)=1,"Impossible",VLOOKUP(A$2:A$974,items!$A$3:$K$1394,{2}*SIGN(ROW(A$2:A$974)),FALSE)))</f>
        <v/>
      </c>
      <c r="C749" s="68" t="str">
        <f>IF(ISBLANK(A749),"",IF(ROW(A$2:A$974)=1,"Impossible",VLOOKUP(A$2:A$974,items!$A$3:$K$1394,{3}*SIGN(ROW(A$2:A$974)),FALSE)))</f>
        <v/>
      </c>
      <c r="G749" s="71"/>
    </row>
    <row r="750" spans="2:7" ht="14">
      <c r="B750" s="68" t="str">
        <f>IF(ISBLANK(A750),"",IF(ROW(A750:A2749)=1,"Impossible",VLOOKUP(A$2:A$974,items!$A$3:$K$1394,{2}*SIGN(ROW(A$2:A$974)),FALSE)))</f>
        <v/>
      </c>
      <c r="C750" s="68" t="str">
        <f>IF(ISBLANK(A750),"",IF(ROW(A$2:A$974)=1,"Impossible",VLOOKUP(A$2:A$974,items!$A$3:$K$1394,{3}*SIGN(ROW(A$2:A$974)),FALSE)))</f>
        <v/>
      </c>
      <c r="G750" s="71"/>
    </row>
    <row r="751" spans="2:7" ht="14">
      <c r="B751" s="68" t="str">
        <f>IF(ISBLANK(A751),"",IF(ROW(A751:A2750)=1,"Impossible",VLOOKUP(A$2:A$974,items!$A$3:$K$1394,{2}*SIGN(ROW(A$2:A$974)),FALSE)))</f>
        <v/>
      </c>
      <c r="C751" s="68" t="str">
        <f>IF(ISBLANK(A751),"",IF(ROW(A$2:A$974)=1,"Impossible",VLOOKUP(A$2:A$974,items!$A$3:$K$1394,{3}*SIGN(ROW(A$2:A$974)),FALSE)))</f>
        <v/>
      </c>
      <c r="G751" s="71"/>
    </row>
    <row r="752" spans="2:7" ht="14">
      <c r="B752" s="68" t="str">
        <f>IF(ISBLANK(A752),"",IF(ROW(A752:A2751)=1,"Impossible",VLOOKUP(A$2:A$974,items!$A$3:$K$1394,{2}*SIGN(ROW(A$2:A$974)),FALSE)))</f>
        <v/>
      </c>
      <c r="C752" s="68" t="str">
        <f>IF(ISBLANK(A752),"",IF(ROW(A$2:A$974)=1,"Impossible",VLOOKUP(A$2:A$974,items!$A$3:$K$1394,{3}*SIGN(ROW(A$2:A$974)),FALSE)))</f>
        <v/>
      </c>
      <c r="G752" s="71"/>
    </row>
    <row r="753" spans="2:7" ht="14">
      <c r="B753" s="68" t="str">
        <f>IF(ISBLANK(A753),"",IF(ROW(A753:A2752)=1,"Impossible",VLOOKUP(A$2:A$974,items!$A$3:$K$1394,{2}*SIGN(ROW(A$2:A$974)),FALSE)))</f>
        <v/>
      </c>
      <c r="C753" s="68" t="str">
        <f>IF(ISBLANK(A753),"",IF(ROW(A$2:A$974)=1,"Impossible",VLOOKUP(A$2:A$974,items!$A$3:$K$1394,{3}*SIGN(ROW(A$2:A$974)),FALSE)))</f>
        <v/>
      </c>
      <c r="G753" s="71"/>
    </row>
    <row r="754" spans="2:7" ht="14">
      <c r="B754" s="68" t="str">
        <f>IF(ISBLANK(A754),"",IF(ROW(A754:A2753)=1,"Impossible",VLOOKUP(A$2:A$974,items!$A$3:$K$1394,{2}*SIGN(ROW(A$2:A$974)),FALSE)))</f>
        <v/>
      </c>
      <c r="C754" s="68" t="str">
        <f>IF(ISBLANK(A754),"",IF(ROW(A$2:A$974)=1,"Impossible",VLOOKUP(A$2:A$974,items!$A$3:$K$1394,{3}*SIGN(ROW(A$2:A$974)),FALSE)))</f>
        <v/>
      </c>
      <c r="G754" s="71"/>
    </row>
    <row r="755" spans="2:7" ht="14">
      <c r="B755" s="68" t="str">
        <f>IF(ISBLANK(A755),"",IF(ROW(A755:A2754)=1,"Impossible",VLOOKUP(A$2:A$974,items!$A$3:$K$1394,{2}*SIGN(ROW(A$2:A$974)),FALSE)))</f>
        <v/>
      </c>
      <c r="C755" s="68" t="str">
        <f>IF(ISBLANK(A755),"",IF(ROW(A$2:A$974)=1,"Impossible",VLOOKUP(A$2:A$974,items!$A$3:$K$1394,{3}*SIGN(ROW(A$2:A$974)),FALSE)))</f>
        <v/>
      </c>
      <c r="G755" s="71"/>
    </row>
    <row r="756" spans="2:7" ht="14">
      <c r="B756" s="68" t="str">
        <f>IF(ISBLANK(A756),"",IF(ROW(A756:A2755)=1,"Impossible",VLOOKUP(A$2:A$974,items!$A$3:$K$1394,{2}*SIGN(ROW(A$2:A$974)),FALSE)))</f>
        <v/>
      </c>
      <c r="C756" s="68" t="str">
        <f>IF(ISBLANK(A756),"",IF(ROW(A$2:A$974)=1,"Impossible",VLOOKUP(A$2:A$974,items!$A$3:$K$1394,{3}*SIGN(ROW(A$2:A$974)),FALSE)))</f>
        <v/>
      </c>
      <c r="G756" s="71"/>
    </row>
    <row r="757" spans="2:7" ht="14">
      <c r="B757" s="68" t="str">
        <f>IF(ISBLANK(A757),"",IF(ROW(A757:A2756)=1,"Impossible",VLOOKUP(A$2:A$974,items!$A$3:$K$1394,{2}*SIGN(ROW(A$2:A$974)),FALSE)))</f>
        <v/>
      </c>
      <c r="C757" s="68" t="str">
        <f>IF(ISBLANK(A757),"",IF(ROW(A$2:A$974)=1,"Impossible",VLOOKUP(A$2:A$974,items!$A$3:$K$1394,{3}*SIGN(ROW(A$2:A$974)),FALSE)))</f>
        <v/>
      </c>
      <c r="G757" s="71"/>
    </row>
    <row r="758" spans="2:7" ht="14">
      <c r="B758" s="68" t="str">
        <f>IF(ISBLANK(A758),"",IF(ROW(A758:A2757)=1,"Impossible",VLOOKUP(A$2:A$974,items!$A$3:$K$1394,{2}*SIGN(ROW(A$2:A$974)),FALSE)))</f>
        <v/>
      </c>
      <c r="C758" s="68" t="str">
        <f>IF(ISBLANK(A758),"",IF(ROW(A$2:A$974)=1,"Impossible",VLOOKUP(A$2:A$974,items!$A$3:$K$1394,{3}*SIGN(ROW(A$2:A$974)),FALSE)))</f>
        <v/>
      </c>
      <c r="G758" s="71"/>
    </row>
    <row r="759" spans="2:7" ht="14">
      <c r="B759" s="68" t="str">
        <f>IF(ISBLANK(A759),"",IF(ROW(A759:A2758)=1,"Impossible",VLOOKUP(A$2:A$974,items!$A$3:$K$1394,{2}*SIGN(ROW(A$2:A$974)),FALSE)))</f>
        <v/>
      </c>
      <c r="C759" s="68" t="str">
        <f>IF(ISBLANK(A759),"",IF(ROW(A$2:A$974)=1,"Impossible",VLOOKUP(A$2:A$974,items!$A$3:$K$1394,{3}*SIGN(ROW(A$2:A$974)),FALSE)))</f>
        <v/>
      </c>
      <c r="G759" s="71"/>
    </row>
    <row r="760" spans="2:7" ht="14">
      <c r="B760" s="68" t="str">
        <f>IF(ISBLANK(A760),"",IF(ROW(A760:A2759)=1,"Impossible",VLOOKUP(A$2:A$974,items!$A$3:$K$1394,{2}*SIGN(ROW(A$2:A$974)),FALSE)))</f>
        <v/>
      </c>
      <c r="C760" s="68" t="str">
        <f>IF(ISBLANK(A760),"",IF(ROW(A$2:A$974)=1,"Impossible",VLOOKUP(A$2:A$974,items!$A$3:$K$1394,{3}*SIGN(ROW(A$2:A$974)),FALSE)))</f>
        <v/>
      </c>
      <c r="G760" s="71"/>
    </row>
    <row r="761" spans="2:7" ht="14">
      <c r="B761" s="68" t="str">
        <f>IF(ISBLANK(A761),"",IF(ROW(A761:A2760)=1,"Impossible",VLOOKUP(A$2:A$974,items!$A$3:$K$1394,{2}*SIGN(ROW(A$2:A$974)),FALSE)))</f>
        <v/>
      </c>
      <c r="C761" s="68" t="str">
        <f>IF(ISBLANK(A761),"",IF(ROW(A$2:A$974)=1,"Impossible",VLOOKUP(A$2:A$974,items!$A$3:$K$1394,{3}*SIGN(ROW(A$2:A$974)),FALSE)))</f>
        <v/>
      </c>
      <c r="G761" s="71"/>
    </row>
    <row r="762" spans="2:7" ht="14">
      <c r="B762" s="68" t="str">
        <f>IF(ISBLANK(A762),"",IF(ROW(A762:A2761)=1,"Impossible",VLOOKUP(A$2:A$974,items!$A$3:$K$1394,{2}*SIGN(ROW(A$2:A$974)),FALSE)))</f>
        <v/>
      </c>
      <c r="C762" s="68" t="str">
        <f>IF(ISBLANK(A762),"",IF(ROW(A$2:A$974)=1,"Impossible",VLOOKUP(A$2:A$974,items!$A$3:$K$1394,{3}*SIGN(ROW(A$2:A$974)),FALSE)))</f>
        <v/>
      </c>
      <c r="G762" s="71"/>
    </row>
    <row r="763" spans="2:7" ht="14">
      <c r="B763" s="68" t="str">
        <f>IF(ISBLANK(A763),"",IF(ROW(A763:A2762)=1,"Impossible",VLOOKUP(A$2:A$974,items!$A$3:$K$1394,{2}*SIGN(ROW(A$2:A$974)),FALSE)))</f>
        <v/>
      </c>
      <c r="C763" s="68" t="str">
        <f>IF(ISBLANK(A763),"",IF(ROW(A$2:A$974)=1,"Impossible",VLOOKUP(A$2:A$974,items!$A$3:$K$1394,{3}*SIGN(ROW(A$2:A$974)),FALSE)))</f>
        <v/>
      </c>
      <c r="G763" s="71"/>
    </row>
    <row r="764" spans="2:7" ht="14">
      <c r="B764" s="68" t="str">
        <f>IF(ISBLANK(A764),"",IF(ROW(A764:A2763)=1,"Impossible",VLOOKUP(A$2:A$974,items!$A$3:$K$1394,{2}*SIGN(ROW(A$2:A$974)),FALSE)))</f>
        <v/>
      </c>
      <c r="C764" s="68" t="str">
        <f>IF(ISBLANK(A764),"",IF(ROW(A$2:A$974)=1,"Impossible",VLOOKUP(A$2:A$974,items!$A$3:$K$1394,{3}*SIGN(ROW(A$2:A$974)),FALSE)))</f>
        <v/>
      </c>
      <c r="G764" s="71"/>
    </row>
    <row r="765" spans="2:7" ht="14">
      <c r="B765" s="68" t="str">
        <f>IF(ISBLANK(A765),"",IF(ROW(A765:A2764)=1,"Impossible",VLOOKUP(A$2:A$974,items!$A$3:$K$1394,{2}*SIGN(ROW(A$2:A$974)),FALSE)))</f>
        <v/>
      </c>
      <c r="C765" s="68" t="str">
        <f>IF(ISBLANK(A765),"",IF(ROW(A$2:A$974)=1,"Impossible",VLOOKUP(A$2:A$974,items!$A$3:$K$1394,{3}*SIGN(ROW(A$2:A$974)),FALSE)))</f>
        <v/>
      </c>
      <c r="G765" s="71"/>
    </row>
    <row r="766" spans="2:7" ht="14">
      <c r="B766" s="68" t="str">
        <f>IF(ISBLANK(A766),"",IF(ROW(A766:A2765)=1,"Impossible",VLOOKUP(A$2:A$974,items!$A$3:$K$1394,{2}*SIGN(ROW(A$2:A$974)),FALSE)))</f>
        <v/>
      </c>
      <c r="C766" s="68" t="str">
        <f>IF(ISBLANK(A766),"",IF(ROW(A$2:A$974)=1,"Impossible",VLOOKUP(A$2:A$974,items!$A$3:$K$1394,{3}*SIGN(ROW(A$2:A$974)),FALSE)))</f>
        <v/>
      </c>
      <c r="G766" s="71"/>
    </row>
    <row r="767" spans="2:7" ht="14">
      <c r="B767" s="68" t="str">
        <f>IF(ISBLANK(A767),"",IF(ROW(A767:A2766)=1,"Impossible",VLOOKUP(A$2:A$974,items!$A$3:$K$1394,{2}*SIGN(ROW(A$2:A$974)),FALSE)))</f>
        <v/>
      </c>
      <c r="C767" s="68" t="str">
        <f>IF(ISBLANK(A767),"",IF(ROW(A$2:A$974)=1,"Impossible",VLOOKUP(A$2:A$974,items!$A$3:$K$1394,{3}*SIGN(ROW(A$2:A$974)),FALSE)))</f>
        <v/>
      </c>
      <c r="G767" s="71"/>
    </row>
    <row r="768" spans="2:7" ht="14">
      <c r="B768" s="68" t="str">
        <f>IF(ISBLANK(A768),"",IF(ROW(A768:A2767)=1,"Impossible",VLOOKUP(A$2:A$974,items!$A$3:$K$1394,{2}*SIGN(ROW(A$2:A$974)),FALSE)))</f>
        <v/>
      </c>
      <c r="C768" s="68" t="str">
        <f>IF(ISBLANK(A768),"",IF(ROW(A$2:A$974)=1,"Impossible",VLOOKUP(A$2:A$974,items!$A$3:$K$1394,{3}*SIGN(ROW(A$2:A$974)),FALSE)))</f>
        <v/>
      </c>
      <c r="G768" s="71"/>
    </row>
    <row r="769" spans="2:7" ht="14">
      <c r="B769" s="68" t="str">
        <f>IF(ISBLANK(A769),"",IF(ROW(A769:A2768)=1,"Impossible",VLOOKUP(A$2:A$974,items!$A$3:$K$1394,{2}*SIGN(ROW(A$2:A$974)),FALSE)))</f>
        <v/>
      </c>
      <c r="C769" s="68" t="str">
        <f>IF(ISBLANK(A769),"",IF(ROW(A$2:A$974)=1,"Impossible",VLOOKUP(A$2:A$974,items!$A$3:$K$1394,{3}*SIGN(ROW(A$2:A$974)),FALSE)))</f>
        <v/>
      </c>
      <c r="G769" s="71"/>
    </row>
    <row r="770" spans="2:7" ht="14">
      <c r="B770" s="68" t="str">
        <f>IF(ISBLANK(A770),"",IF(ROW(A770:A2769)=1,"Impossible",VLOOKUP(A$2:A$974,items!$A$3:$K$1394,{2}*SIGN(ROW(A$2:A$974)),FALSE)))</f>
        <v/>
      </c>
      <c r="C770" s="68" t="str">
        <f>IF(ISBLANK(A770),"",IF(ROW(A$2:A$974)=1,"Impossible",VLOOKUP(A$2:A$974,items!$A$3:$K$1394,{3}*SIGN(ROW(A$2:A$974)),FALSE)))</f>
        <v/>
      </c>
      <c r="G770" s="71"/>
    </row>
    <row r="771" spans="2:7" ht="14">
      <c r="B771" s="68" t="str">
        <f>IF(ISBLANK(A771),"",IF(ROW(A771:A2770)=1,"Impossible",VLOOKUP(A$2:A$974,items!$A$3:$K$1394,{2}*SIGN(ROW(A$2:A$974)),FALSE)))</f>
        <v/>
      </c>
      <c r="C771" s="68" t="str">
        <f>IF(ISBLANK(A771),"",IF(ROW(A$2:A$974)=1,"Impossible",VLOOKUP(A$2:A$974,items!$A$3:$K$1394,{3}*SIGN(ROW(A$2:A$974)),FALSE)))</f>
        <v/>
      </c>
      <c r="G771" s="71"/>
    </row>
    <row r="772" spans="2:7" ht="14">
      <c r="B772" s="68" t="str">
        <f>IF(ISBLANK(A772),"",IF(ROW(A772:A2771)=1,"Impossible",VLOOKUP(A$2:A$974,items!$A$3:$K$1394,{2}*SIGN(ROW(A$2:A$974)),FALSE)))</f>
        <v/>
      </c>
      <c r="C772" s="68" t="str">
        <f>IF(ISBLANK(A772),"",IF(ROW(A$2:A$974)=1,"Impossible",VLOOKUP(A$2:A$974,items!$A$3:$K$1394,{3}*SIGN(ROW(A$2:A$974)),FALSE)))</f>
        <v/>
      </c>
      <c r="G772" s="71"/>
    </row>
    <row r="773" spans="2:7" ht="14">
      <c r="B773" s="68" t="str">
        <f>IF(ISBLANK(A773),"",IF(ROW(A773:A2772)=1,"Impossible",VLOOKUP(A$2:A$974,items!$A$3:$K$1394,{2}*SIGN(ROW(A$2:A$974)),FALSE)))</f>
        <v/>
      </c>
      <c r="C773" s="68" t="str">
        <f>IF(ISBLANK(A773),"",IF(ROW(A$2:A$974)=1,"Impossible",VLOOKUP(A$2:A$974,items!$A$3:$K$1394,{3}*SIGN(ROW(A$2:A$974)),FALSE)))</f>
        <v/>
      </c>
      <c r="G773" s="71"/>
    </row>
    <row r="774" spans="2:7" ht="14">
      <c r="B774" s="68" t="str">
        <f>IF(ISBLANK(A774),"",IF(ROW(A774:A2773)=1,"Impossible",VLOOKUP(A$2:A$974,items!$A$3:$K$1394,{2}*SIGN(ROW(A$2:A$974)),FALSE)))</f>
        <v/>
      </c>
      <c r="C774" s="68" t="str">
        <f>IF(ISBLANK(A774),"",IF(ROW(A$2:A$974)=1,"Impossible",VLOOKUP(A$2:A$974,items!$A$3:$K$1394,{3}*SIGN(ROW(A$2:A$974)),FALSE)))</f>
        <v/>
      </c>
      <c r="G774" s="71"/>
    </row>
    <row r="775" spans="2:7" ht="14">
      <c r="B775" s="68" t="str">
        <f>IF(ISBLANK(A775),"",IF(ROW(A775:A2774)=1,"Impossible",VLOOKUP(A$2:A$974,items!$A$3:$K$1394,{2}*SIGN(ROW(A$2:A$974)),FALSE)))</f>
        <v/>
      </c>
      <c r="C775" s="68" t="str">
        <f>IF(ISBLANK(A775),"",IF(ROW(A$2:A$974)=1,"Impossible",VLOOKUP(A$2:A$974,items!$A$3:$K$1394,{3}*SIGN(ROW(A$2:A$974)),FALSE)))</f>
        <v/>
      </c>
      <c r="G775" s="71"/>
    </row>
    <row r="776" spans="2:7" ht="14">
      <c r="B776" s="68" t="str">
        <f>IF(ISBLANK(A776),"",IF(ROW(A776:A2775)=1,"Impossible",VLOOKUP(A$2:A$974,items!$A$3:$K$1394,{2}*SIGN(ROW(A$2:A$974)),FALSE)))</f>
        <v/>
      </c>
      <c r="C776" s="68" t="str">
        <f>IF(ISBLANK(A776),"",IF(ROW(A$2:A$974)=1,"Impossible",VLOOKUP(A$2:A$974,items!$A$3:$K$1394,{3}*SIGN(ROW(A$2:A$974)),FALSE)))</f>
        <v/>
      </c>
      <c r="G776" s="71"/>
    </row>
    <row r="777" spans="2:7" ht="14">
      <c r="B777" s="68" t="str">
        <f>IF(ISBLANK(A777),"",IF(ROW(A777:A2776)=1,"Impossible",VLOOKUP(A$2:A$974,items!$A$3:$K$1394,{2}*SIGN(ROW(A$2:A$974)),FALSE)))</f>
        <v/>
      </c>
      <c r="C777" s="68" t="str">
        <f>IF(ISBLANK(A777),"",IF(ROW(A$2:A$974)=1,"Impossible",VLOOKUP(A$2:A$974,items!$A$3:$K$1394,{3}*SIGN(ROW(A$2:A$974)),FALSE)))</f>
        <v/>
      </c>
      <c r="G777" s="71"/>
    </row>
    <row r="778" spans="2:7" ht="14">
      <c r="B778" s="68" t="str">
        <f>IF(ISBLANK(A778),"",IF(ROW(A778:A2777)=1,"Impossible",VLOOKUP(A$2:A$974,items!$A$3:$K$1394,{2}*SIGN(ROW(A$2:A$974)),FALSE)))</f>
        <v/>
      </c>
      <c r="C778" s="68" t="str">
        <f>IF(ISBLANK(A778),"",IF(ROW(A$2:A$974)=1,"Impossible",VLOOKUP(A$2:A$974,items!$A$3:$K$1394,{3}*SIGN(ROW(A$2:A$974)),FALSE)))</f>
        <v/>
      </c>
      <c r="G778" s="71"/>
    </row>
    <row r="779" spans="2:7" ht="14">
      <c r="B779" s="68" t="str">
        <f>IF(ISBLANK(A779),"",IF(ROW(A779:A2778)=1,"Impossible",VLOOKUP(A$2:A$974,items!$A$3:$K$1394,{2}*SIGN(ROW(A$2:A$974)),FALSE)))</f>
        <v/>
      </c>
      <c r="C779" s="68" t="str">
        <f>IF(ISBLANK(A779),"",IF(ROW(A$2:A$974)=1,"Impossible",VLOOKUP(A$2:A$974,items!$A$3:$K$1394,{3}*SIGN(ROW(A$2:A$974)),FALSE)))</f>
        <v/>
      </c>
      <c r="G779" s="71"/>
    </row>
    <row r="780" spans="2:7" ht="14">
      <c r="B780" s="68" t="str">
        <f>IF(ISBLANK(A780),"",IF(ROW(A780:A2779)=1,"Impossible",VLOOKUP(A$2:A$974,items!$A$3:$K$1394,{2}*SIGN(ROW(A$2:A$974)),FALSE)))</f>
        <v/>
      </c>
      <c r="C780" s="68" t="str">
        <f>IF(ISBLANK(A780),"",IF(ROW(A$2:A$974)=1,"Impossible",VLOOKUP(A$2:A$974,items!$A$3:$K$1394,{3}*SIGN(ROW(A$2:A$974)),FALSE)))</f>
        <v/>
      </c>
      <c r="G780" s="71"/>
    </row>
    <row r="781" spans="2:7" ht="14">
      <c r="B781" s="68" t="str">
        <f>IF(ISBLANK(A781),"",IF(ROW(A781:A2780)=1,"Impossible",VLOOKUP(A$2:A$974,items!$A$3:$K$1394,{2}*SIGN(ROW(A$2:A$974)),FALSE)))</f>
        <v/>
      </c>
      <c r="C781" s="68" t="str">
        <f>IF(ISBLANK(A781),"",IF(ROW(A$2:A$974)=1,"Impossible",VLOOKUP(A$2:A$974,items!$A$3:$K$1394,{3}*SIGN(ROW(A$2:A$974)),FALSE)))</f>
        <v/>
      </c>
      <c r="G781" s="71"/>
    </row>
    <row r="782" spans="2:7" ht="14">
      <c r="B782" s="68" t="str">
        <f>IF(ISBLANK(A782),"",IF(ROW(A782:A2781)=1,"Impossible",VLOOKUP(A$2:A$974,items!$A$3:$K$1394,{2}*SIGN(ROW(A$2:A$974)),FALSE)))</f>
        <v/>
      </c>
      <c r="C782" s="68" t="str">
        <f>IF(ISBLANK(A782),"",IF(ROW(A$2:A$974)=1,"Impossible",VLOOKUP(A$2:A$974,items!$A$3:$K$1394,{3}*SIGN(ROW(A$2:A$974)),FALSE)))</f>
        <v/>
      </c>
      <c r="G782" s="71"/>
    </row>
    <row r="783" spans="2:7" ht="14">
      <c r="B783" s="68" t="str">
        <f>IF(ISBLANK(A783),"",IF(ROW(A783:A2782)=1,"Impossible",VLOOKUP(A$2:A$974,items!$A$3:$K$1394,{2}*SIGN(ROW(A$2:A$974)),FALSE)))</f>
        <v/>
      </c>
      <c r="C783" s="68" t="str">
        <f>IF(ISBLANK(A783),"",IF(ROW(A$2:A$974)=1,"Impossible",VLOOKUP(A$2:A$974,items!$A$3:$K$1394,{3}*SIGN(ROW(A$2:A$974)),FALSE)))</f>
        <v/>
      </c>
      <c r="G783" s="71"/>
    </row>
    <row r="784" spans="2:7" ht="14">
      <c r="B784" s="68" t="str">
        <f>IF(ISBLANK(A784),"",IF(ROW(A784:A2783)=1,"Impossible",VLOOKUP(A$2:A$974,items!$A$3:$K$1394,{2}*SIGN(ROW(A$2:A$974)),FALSE)))</f>
        <v/>
      </c>
      <c r="C784" s="68" t="str">
        <f>IF(ISBLANK(A784),"",IF(ROW(A$2:A$974)=1,"Impossible",VLOOKUP(A$2:A$974,items!$A$3:$K$1394,{3}*SIGN(ROW(A$2:A$974)),FALSE)))</f>
        <v/>
      </c>
      <c r="G784" s="71"/>
    </row>
    <row r="785" spans="2:7" ht="14">
      <c r="B785" s="68" t="str">
        <f>IF(ISBLANK(A785),"",IF(ROW(A785:A2784)=1,"Impossible",VLOOKUP(A$2:A$974,items!$A$3:$K$1394,{2}*SIGN(ROW(A$2:A$974)),FALSE)))</f>
        <v/>
      </c>
      <c r="C785" s="68" t="str">
        <f>IF(ISBLANK(A785),"",IF(ROW(A$2:A$974)=1,"Impossible",VLOOKUP(A$2:A$974,items!$A$3:$K$1394,{3}*SIGN(ROW(A$2:A$974)),FALSE)))</f>
        <v/>
      </c>
      <c r="G785" s="71"/>
    </row>
    <row r="786" spans="2:7" ht="14">
      <c r="B786" s="68" t="str">
        <f>IF(ISBLANK(A786),"",IF(ROW(A786:A2785)=1,"Impossible",VLOOKUP(A$2:A$974,items!$A$3:$K$1394,{2}*SIGN(ROW(A$2:A$974)),FALSE)))</f>
        <v/>
      </c>
      <c r="C786" s="68" t="str">
        <f>IF(ISBLANK(A786),"",IF(ROW(A$2:A$974)=1,"Impossible",VLOOKUP(A$2:A$974,items!$A$3:$K$1394,{3}*SIGN(ROW(A$2:A$974)),FALSE)))</f>
        <v/>
      </c>
      <c r="G786" s="71"/>
    </row>
    <row r="787" spans="2:7" ht="14">
      <c r="B787" s="68" t="str">
        <f>IF(ISBLANK(A787),"",IF(ROW(A787:A2786)=1,"Impossible",VLOOKUP(A$2:A$974,items!$A$3:$K$1394,{2}*SIGN(ROW(A$2:A$974)),FALSE)))</f>
        <v/>
      </c>
      <c r="C787" s="68" t="str">
        <f>IF(ISBLANK(A787),"",IF(ROW(A$2:A$974)=1,"Impossible",VLOOKUP(A$2:A$974,items!$A$3:$K$1394,{3}*SIGN(ROW(A$2:A$974)),FALSE)))</f>
        <v/>
      </c>
      <c r="G787" s="71"/>
    </row>
    <row r="788" spans="2:7" ht="14">
      <c r="B788" s="68" t="str">
        <f>IF(ISBLANK(A788),"",IF(ROW(A788:A2787)=1,"Impossible",VLOOKUP(A$2:A$974,items!$A$3:$K$1394,{2}*SIGN(ROW(A$2:A$974)),FALSE)))</f>
        <v/>
      </c>
      <c r="C788" s="68" t="str">
        <f>IF(ISBLANK(A788),"",IF(ROW(A$2:A$974)=1,"Impossible",VLOOKUP(A$2:A$974,items!$A$3:$K$1394,{3}*SIGN(ROW(A$2:A$974)),FALSE)))</f>
        <v/>
      </c>
      <c r="G788" s="71"/>
    </row>
    <row r="789" spans="2:7" ht="14">
      <c r="B789" s="68" t="str">
        <f>IF(ISBLANK(A789),"",IF(ROW(A789:A2788)=1,"Impossible",VLOOKUP(A$2:A$974,items!$A$3:$K$1394,{2}*SIGN(ROW(A$2:A$974)),FALSE)))</f>
        <v/>
      </c>
      <c r="C789" s="68" t="str">
        <f>IF(ISBLANK(A789),"",IF(ROW(A$2:A$974)=1,"Impossible",VLOOKUP(A$2:A$974,items!$A$3:$K$1394,{3}*SIGN(ROW(A$2:A$974)),FALSE)))</f>
        <v/>
      </c>
      <c r="G789" s="71"/>
    </row>
    <row r="790" spans="2:7" ht="14">
      <c r="B790" s="68" t="str">
        <f>IF(ISBLANK(A790),"",IF(ROW(A790:A2789)=1,"Impossible",VLOOKUP(A$2:A$974,items!$A$3:$K$1394,{2}*SIGN(ROW(A$2:A$974)),FALSE)))</f>
        <v/>
      </c>
      <c r="C790" s="68" t="str">
        <f>IF(ISBLANK(A790),"",IF(ROW(A$2:A$974)=1,"Impossible",VLOOKUP(A$2:A$974,items!$A$3:$K$1394,{3}*SIGN(ROW(A$2:A$974)),FALSE)))</f>
        <v/>
      </c>
      <c r="G790" s="71"/>
    </row>
    <row r="791" spans="2:7" ht="14">
      <c r="B791" s="68" t="str">
        <f>IF(ISBLANK(A791),"",IF(ROW(A791:A2790)=1,"Impossible",VLOOKUP(A$2:A$974,items!$A$3:$K$1394,{2}*SIGN(ROW(A$2:A$974)),FALSE)))</f>
        <v/>
      </c>
      <c r="C791" s="68" t="str">
        <f>IF(ISBLANK(A791),"",IF(ROW(A$2:A$974)=1,"Impossible",VLOOKUP(A$2:A$974,items!$A$3:$K$1394,{3}*SIGN(ROW(A$2:A$974)),FALSE)))</f>
        <v/>
      </c>
      <c r="G791" s="71"/>
    </row>
    <row r="792" spans="2:7" ht="14">
      <c r="B792" s="68" t="str">
        <f>IF(ISBLANK(A792),"",IF(ROW(A792:A2791)=1,"Impossible",VLOOKUP(A$2:A$974,items!$A$3:$K$1394,{2}*SIGN(ROW(A$2:A$974)),FALSE)))</f>
        <v/>
      </c>
      <c r="C792" s="68" t="str">
        <f>IF(ISBLANK(A792),"",IF(ROW(A$2:A$974)=1,"Impossible",VLOOKUP(A$2:A$974,items!$A$3:$K$1394,{3}*SIGN(ROW(A$2:A$974)),FALSE)))</f>
        <v/>
      </c>
      <c r="G792" s="71"/>
    </row>
    <row r="793" spans="2:7" ht="14">
      <c r="B793" s="68" t="str">
        <f>IF(ISBLANK(A793),"",IF(ROW(A793:A2792)=1,"Impossible",VLOOKUP(A$2:A$974,items!$A$3:$K$1394,{2}*SIGN(ROW(A$2:A$974)),FALSE)))</f>
        <v/>
      </c>
      <c r="C793" s="68" t="str">
        <f>IF(ISBLANK(A793),"",IF(ROW(A$2:A$974)=1,"Impossible",VLOOKUP(A$2:A$974,items!$A$3:$K$1394,{3}*SIGN(ROW(A$2:A$974)),FALSE)))</f>
        <v/>
      </c>
      <c r="G793" s="71"/>
    </row>
    <row r="794" spans="2:7" ht="14">
      <c r="B794" s="68" t="str">
        <f>IF(ISBLANK(A794),"",IF(ROW(A794:A2793)=1,"Impossible",VLOOKUP(A$2:A$974,items!$A$3:$K$1394,{2}*SIGN(ROW(A$2:A$974)),FALSE)))</f>
        <v/>
      </c>
      <c r="C794" s="68" t="str">
        <f>IF(ISBLANK(A794),"",IF(ROW(A$2:A$974)=1,"Impossible",VLOOKUP(A$2:A$974,items!$A$3:$K$1394,{3}*SIGN(ROW(A$2:A$974)),FALSE)))</f>
        <v/>
      </c>
      <c r="G794" s="71"/>
    </row>
    <row r="795" spans="2:7" ht="14">
      <c r="B795" s="68" t="str">
        <f>IF(ISBLANK(A795),"",IF(ROW(A795:A2794)=1,"Impossible",VLOOKUP(A$2:A$974,items!$A$3:$K$1394,{2}*SIGN(ROW(A$2:A$974)),FALSE)))</f>
        <v/>
      </c>
      <c r="C795" s="68" t="str">
        <f>IF(ISBLANK(A795),"",IF(ROW(A$2:A$974)=1,"Impossible",VLOOKUP(A$2:A$974,items!$A$3:$K$1394,{3}*SIGN(ROW(A$2:A$974)),FALSE)))</f>
        <v/>
      </c>
      <c r="G795" s="71"/>
    </row>
    <row r="796" spans="2:7" ht="14">
      <c r="B796" s="68" t="str">
        <f>IF(ISBLANK(A796),"",IF(ROW(A796:A2795)=1,"Impossible",VLOOKUP(A$2:A$974,items!$A$3:$K$1394,{2}*SIGN(ROW(A$2:A$974)),FALSE)))</f>
        <v/>
      </c>
      <c r="C796" s="68" t="str">
        <f>IF(ISBLANK(A796),"",IF(ROW(A$2:A$974)=1,"Impossible",VLOOKUP(A$2:A$974,items!$A$3:$K$1394,{3}*SIGN(ROW(A$2:A$974)),FALSE)))</f>
        <v/>
      </c>
      <c r="G796" s="71"/>
    </row>
    <row r="797" spans="2:7" ht="14">
      <c r="B797" s="68" t="str">
        <f>IF(ISBLANK(A797),"",IF(ROW(A797:A2796)=1,"Impossible",VLOOKUP(A$2:A$974,items!$A$3:$K$1394,{2}*SIGN(ROW(A$2:A$974)),FALSE)))</f>
        <v/>
      </c>
      <c r="C797" s="68" t="str">
        <f>IF(ISBLANK(A797),"",IF(ROW(A$2:A$974)=1,"Impossible",VLOOKUP(A$2:A$974,items!$A$3:$K$1394,{3}*SIGN(ROW(A$2:A$974)),FALSE)))</f>
        <v/>
      </c>
      <c r="G797" s="71"/>
    </row>
    <row r="798" spans="2:7" ht="14">
      <c r="B798" s="68" t="str">
        <f>IF(ISBLANK(A798),"",IF(ROW(A798:A2797)=1,"Impossible",VLOOKUP(A$2:A$974,items!$A$3:$K$1394,{2}*SIGN(ROW(A$2:A$974)),FALSE)))</f>
        <v/>
      </c>
      <c r="C798" s="68" t="str">
        <f>IF(ISBLANK(A798),"",IF(ROW(A$2:A$974)=1,"Impossible",VLOOKUP(A$2:A$974,items!$A$3:$K$1394,{3}*SIGN(ROW(A$2:A$974)),FALSE)))</f>
        <v/>
      </c>
      <c r="G798" s="71"/>
    </row>
    <row r="799" spans="2:7" ht="14">
      <c r="B799" s="68" t="str">
        <f>IF(ISBLANK(A799),"",IF(ROW(A799:A2798)=1,"Impossible",VLOOKUP(A$2:A$974,items!$A$3:$K$1394,{2}*SIGN(ROW(A$2:A$974)),FALSE)))</f>
        <v/>
      </c>
      <c r="C799" s="68" t="str">
        <f>IF(ISBLANK(A799),"",IF(ROW(A$2:A$974)=1,"Impossible",VLOOKUP(A$2:A$974,items!$A$3:$K$1394,{3}*SIGN(ROW(A$2:A$974)),FALSE)))</f>
        <v/>
      </c>
      <c r="G799" s="71"/>
    </row>
    <row r="800" spans="2:7" ht="14">
      <c r="B800" s="68" t="str">
        <f>IF(ISBLANK(A800),"",IF(ROW(A800:A2799)=1,"Impossible",VLOOKUP(A$2:A$974,items!$A$3:$K$1394,{2}*SIGN(ROW(A$2:A$974)),FALSE)))</f>
        <v/>
      </c>
      <c r="C800" s="68" t="str">
        <f>IF(ISBLANK(A800),"",IF(ROW(A$2:A$974)=1,"Impossible",VLOOKUP(A$2:A$974,items!$A$3:$K$1394,{3}*SIGN(ROW(A$2:A$974)),FALSE)))</f>
        <v/>
      </c>
      <c r="G800" s="71"/>
    </row>
    <row r="801" spans="2:7" ht="14">
      <c r="B801" s="68" t="str">
        <f>IF(ISBLANK(A801),"",IF(ROW(A801:A2800)=1,"Impossible",VLOOKUP(A$2:A$974,items!$A$3:$K$1394,{2}*SIGN(ROW(A$2:A$974)),FALSE)))</f>
        <v/>
      </c>
      <c r="C801" s="68" t="str">
        <f>IF(ISBLANK(A801),"",IF(ROW(A$2:A$974)=1,"Impossible",VLOOKUP(A$2:A$974,items!$A$3:$K$1394,{3}*SIGN(ROW(A$2:A$974)),FALSE)))</f>
        <v/>
      </c>
      <c r="G801" s="71"/>
    </row>
    <row r="802" spans="2:7" ht="14">
      <c r="B802" s="68" t="str">
        <f>IF(ISBLANK(A802),"",IF(ROW(A802:A2801)=1,"Impossible",VLOOKUP(A$2:A$974,items!$A$3:$K$1394,{2}*SIGN(ROW(A$2:A$974)),FALSE)))</f>
        <v/>
      </c>
      <c r="C802" s="68" t="str">
        <f>IF(ISBLANK(A802),"",IF(ROW(A$2:A$974)=1,"Impossible",VLOOKUP(A$2:A$974,items!$A$3:$K$1394,{3}*SIGN(ROW(A$2:A$974)),FALSE)))</f>
        <v/>
      </c>
      <c r="G802" s="71"/>
    </row>
    <row r="803" spans="2:7" ht="14">
      <c r="B803" s="68" t="str">
        <f>IF(ISBLANK(A803),"",IF(ROW(A803:A2802)=1,"Impossible",VLOOKUP(A$2:A$974,items!$A$3:$K$1394,{2}*SIGN(ROW(A$2:A$974)),FALSE)))</f>
        <v/>
      </c>
      <c r="C803" s="68" t="str">
        <f>IF(ISBLANK(A803),"",IF(ROW(A$2:A$974)=1,"Impossible",VLOOKUP(A$2:A$974,items!$A$3:$K$1394,{3}*SIGN(ROW(A$2:A$974)),FALSE)))</f>
        <v/>
      </c>
      <c r="G803" s="71"/>
    </row>
    <row r="804" spans="2:7" ht="14">
      <c r="B804" s="68" t="str">
        <f>IF(ISBLANK(A804),"",IF(ROW(A804:A2803)=1,"Impossible",VLOOKUP(A$2:A$974,items!$A$3:$K$1394,{2}*SIGN(ROW(A$2:A$974)),FALSE)))</f>
        <v/>
      </c>
      <c r="C804" s="68" t="str">
        <f>IF(ISBLANK(A804),"",IF(ROW(A$2:A$974)=1,"Impossible",VLOOKUP(A$2:A$974,items!$A$3:$K$1394,{3}*SIGN(ROW(A$2:A$974)),FALSE)))</f>
        <v/>
      </c>
      <c r="G804" s="71"/>
    </row>
    <row r="805" spans="2:7" ht="14">
      <c r="B805" s="68" t="str">
        <f>IF(ISBLANK(A805),"",IF(ROW(A805:A2804)=1,"Impossible",VLOOKUP(A$2:A$974,items!$A$3:$K$1394,{2}*SIGN(ROW(A$2:A$974)),FALSE)))</f>
        <v/>
      </c>
      <c r="C805" s="68" t="str">
        <f>IF(ISBLANK(A805),"",IF(ROW(A$2:A$974)=1,"Impossible",VLOOKUP(A$2:A$974,items!$A$3:$K$1394,{3}*SIGN(ROW(A$2:A$974)),FALSE)))</f>
        <v/>
      </c>
      <c r="G805" s="71"/>
    </row>
    <row r="806" spans="2:7" ht="14">
      <c r="B806" s="68" t="str">
        <f>IF(ISBLANK(A806),"",IF(ROW(A806:A2805)=1,"Impossible",VLOOKUP(A$2:A$974,items!$A$3:$K$1394,{2}*SIGN(ROW(A$2:A$974)),FALSE)))</f>
        <v/>
      </c>
      <c r="C806" s="68" t="str">
        <f>IF(ISBLANK(A806),"",IF(ROW(A$2:A$974)=1,"Impossible",VLOOKUP(A$2:A$974,items!$A$3:$K$1394,{3}*SIGN(ROW(A$2:A$974)),FALSE)))</f>
        <v/>
      </c>
      <c r="G806" s="71"/>
    </row>
    <row r="807" spans="2:7" ht="14">
      <c r="B807" s="68" t="str">
        <f>IF(ISBLANK(A807),"",IF(ROW(A807:A2806)=1,"Impossible",VLOOKUP(A$2:A$974,items!$A$3:$K$1394,{2}*SIGN(ROW(A$2:A$974)),FALSE)))</f>
        <v/>
      </c>
      <c r="C807" s="68" t="str">
        <f>IF(ISBLANK(A807),"",IF(ROW(A$2:A$974)=1,"Impossible",VLOOKUP(A$2:A$974,items!$A$3:$K$1394,{3}*SIGN(ROW(A$2:A$974)),FALSE)))</f>
        <v/>
      </c>
      <c r="G807" s="71"/>
    </row>
    <row r="808" spans="2:7" ht="14">
      <c r="B808" s="68" t="str">
        <f>IF(ISBLANK(A808),"",IF(ROW(A808:A2807)=1,"Impossible",VLOOKUP(A$2:A$974,items!$A$3:$K$1394,{2}*SIGN(ROW(A$2:A$974)),FALSE)))</f>
        <v/>
      </c>
      <c r="C808" s="68" t="str">
        <f>IF(ISBLANK(A808),"",IF(ROW(A$2:A$974)=1,"Impossible",VLOOKUP(A$2:A$974,items!$A$3:$K$1394,{3}*SIGN(ROW(A$2:A$974)),FALSE)))</f>
        <v/>
      </c>
      <c r="G808" s="71"/>
    </row>
    <row r="809" spans="2:7" ht="14">
      <c r="B809" s="68" t="str">
        <f>IF(ISBLANK(A809),"",IF(ROW(A809:A2808)=1,"Impossible",VLOOKUP(A$2:A$974,items!$A$3:$K$1394,{2}*SIGN(ROW(A$2:A$974)),FALSE)))</f>
        <v/>
      </c>
      <c r="C809" s="68" t="str">
        <f>IF(ISBLANK(A809),"",IF(ROW(A$2:A$974)=1,"Impossible",VLOOKUP(A$2:A$974,items!$A$3:$K$1394,{3}*SIGN(ROW(A$2:A$974)),FALSE)))</f>
        <v/>
      </c>
      <c r="G809" s="71"/>
    </row>
    <row r="810" spans="2:7" ht="14">
      <c r="B810" s="68" t="str">
        <f>IF(ISBLANK(A810),"",IF(ROW(A810:A2809)=1,"Impossible",VLOOKUP(A$2:A$974,items!$A$3:$K$1394,{2}*SIGN(ROW(A$2:A$974)),FALSE)))</f>
        <v/>
      </c>
      <c r="C810" s="68" t="str">
        <f>IF(ISBLANK(A810),"",IF(ROW(A$2:A$974)=1,"Impossible",VLOOKUP(A$2:A$974,items!$A$3:$K$1394,{3}*SIGN(ROW(A$2:A$974)),FALSE)))</f>
        <v/>
      </c>
      <c r="G810" s="71"/>
    </row>
    <row r="811" spans="2:7" ht="14">
      <c r="B811" s="68" t="str">
        <f>IF(ISBLANK(A811),"",IF(ROW(A811:A2810)=1,"Impossible",VLOOKUP(A$2:A$974,items!$A$3:$K$1394,{2}*SIGN(ROW(A$2:A$974)),FALSE)))</f>
        <v/>
      </c>
      <c r="C811" s="68" t="str">
        <f>IF(ISBLANK(A811),"",IF(ROW(A$2:A$974)=1,"Impossible",VLOOKUP(A$2:A$974,items!$A$3:$K$1394,{3}*SIGN(ROW(A$2:A$974)),FALSE)))</f>
        <v/>
      </c>
      <c r="G811" s="71"/>
    </row>
    <row r="812" spans="2:7" ht="14">
      <c r="B812" s="68" t="str">
        <f>IF(ISBLANK(A812),"",IF(ROW(A812:A2811)=1,"Impossible",VLOOKUP(A$2:A$974,items!$A$3:$K$1394,{2}*SIGN(ROW(A$2:A$974)),FALSE)))</f>
        <v/>
      </c>
      <c r="C812" s="68" t="str">
        <f>IF(ISBLANK(A812),"",IF(ROW(A$2:A$974)=1,"Impossible",VLOOKUP(A$2:A$974,items!$A$3:$K$1394,{3}*SIGN(ROW(A$2:A$974)),FALSE)))</f>
        <v/>
      </c>
      <c r="G812" s="71"/>
    </row>
    <row r="813" spans="2:7" ht="14">
      <c r="B813" s="68" t="str">
        <f>IF(ISBLANK(A813),"",IF(ROW(A813:A2812)=1,"Impossible",VLOOKUP(A$2:A$974,items!$A$3:$K$1394,{2}*SIGN(ROW(A$2:A$974)),FALSE)))</f>
        <v/>
      </c>
      <c r="C813" s="68" t="str">
        <f>IF(ISBLANK(A813),"",IF(ROW(A$2:A$974)=1,"Impossible",VLOOKUP(A$2:A$974,items!$A$3:$K$1394,{3}*SIGN(ROW(A$2:A$974)),FALSE)))</f>
        <v/>
      </c>
      <c r="G813" s="71"/>
    </row>
    <row r="814" spans="2:7" ht="14">
      <c r="B814" s="68" t="str">
        <f>IF(ISBLANK(A814),"",IF(ROW(A814:A2813)=1,"Impossible",VLOOKUP(A$2:A$974,items!$A$3:$K$1394,{2}*SIGN(ROW(A$2:A$974)),FALSE)))</f>
        <v/>
      </c>
      <c r="C814" s="68" t="str">
        <f>IF(ISBLANK(A814),"",IF(ROW(A$2:A$974)=1,"Impossible",VLOOKUP(A$2:A$974,items!$A$3:$K$1394,{3}*SIGN(ROW(A$2:A$974)),FALSE)))</f>
        <v/>
      </c>
      <c r="G814" s="71"/>
    </row>
    <row r="815" spans="2:7" ht="14">
      <c r="B815" s="68" t="str">
        <f>IF(ISBLANK(A815),"",IF(ROW(A815:A2814)=1,"Impossible",VLOOKUP(A$2:A$974,items!$A$3:$K$1394,{2}*SIGN(ROW(A$2:A$974)),FALSE)))</f>
        <v/>
      </c>
      <c r="C815" s="68" t="str">
        <f>IF(ISBLANK(A815),"",IF(ROW(A$2:A$974)=1,"Impossible",VLOOKUP(A$2:A$974,items!$A$3:$K$1394,{3}*SIGN(ROW(A$2:A$974)),FALSE)))</f>
        <v/>
      </c>
      <c r="G815" s="71"/>
    </row>
    <row r="816" spans="2:7" ht="14">
      <c r="B816" s="68" t="str">
        <f>IF(ISBLANK(A816),"",IF(ROW(A816:A2815)=1,"Impossible",VLOOKUP(A$2:A$974,items!$A$3:$K$1394,{2}*SIGN(ROW(A$2:A$974)),FALSE)))</f>
        <v/>
      </c>
      <c r="C816" s="68" t="str">
        <f>IF(ISBLANK(A816),"",IF(ROW(A$2:A$974)=1,"Impossible",VLOOKUP(A$2:A$974,items!$A$3:$K$1394,{3}*SIGN(ROW(A$2:A$974)),FALSE)))</f>
        <v/>
      </c>
      <c r="G816" s="71"/>
    </row>
    <row r="817" spans="2:7" ht="14">
      <c r="B817" s="68" t="str">
        <f>IF(ISBLANK(A817),"",IF(ROW(A817:A2816)=1,"Impossible",VLOOKUP(A$2:A$974,items!$A$3:$K$1394,{2}*SIGN(ROW(A$2:A$974)),FALSE)))</f>
        <v/>
      </c>
      <c r="C817" s="68" t="str">
        <f>IF(ISBLANK(A817),"",IF(ROW(A$2:A$974)=1,"Impossible",VLOOKUP(A$2:A$974,items!$A$3:$K$1394,{3}*SIGN(ROW(A$2:A$974)),FALSE)))</f>
        <v/>
      </c>
      <c r="G817" s="71"/>
    </row>
    <row r="818" spans="2:7" ht="14">
      <c r="B818" s="68" t="str">
        <f>IF(ISBLANK(A818),"",IF(ROW(A818:A2817)=1,"Impossible",VLOOKUP(A$2:A$974,items!$A$3:$K$1394,{2}*SIGN(ROW(A$2:A$974)),FALSE)))</f>
        <v/>
      </c>
      <c r="C818" s="68" t="str">
        <f>IF(ISBLANK(A818),"",IF(ROW(A$2:A$974)=1,"Impossible",VLOOKUP(A$2:A$974,items!$A$3:$K$1394,{3}*SIGN(ROW(A$2:A$974)),FALSE)))</f>
        <v/>
      </c>
      <c r="G818" s="71"/>
    </row>
    <row r="819" spans="2:7" ht="14">
      <c r="B819" s="68" t="str">
        <f>IF(ISBLANK(A819),"",IF(ROW(A819:A2818)=1,"Impossible",VLOOKUP(A$2:A$974,items!$A$3:$K$1394,{2}*SIGN(ROW(A$2:A$974)),FALSE)))</f>
        <v/>
      </c>
      <c r="C819" s="68" t="str">
        <f>IF(ISBLANK(A819),"",IF(ROW(A$2:A$974)=1,"Impossible",VLOOKUP(A$2:A$974,items!$A$3:$K$1394,{3}*SIGN(ROW(A$2:A$974)),FALSE)))</f>
        <v/>
      </c>
      <c r="G819" s="71"/>
    </row>
    <row r="820" spans="2:7" ht="14">
      <c r="B820" s="68" t="str">
        <f>IF(ISBLANK(A820),"",IF(ROW(A820:A2819)=1,"Impossible",VLOOKUP(A$2:A$974,items!$A$3:$K$1394,{2}*SIGN(ROW(A$2:A$974)),FALSE)))</f>
        <v/>
      </c>
      <c r="C820" s="68" t="str">
        <f>IF(ISBLANK(A820),"",IF(ROW(A$2:A$974)=1,"Impossible",VLOOKUP(A$2:A$974,items!$A$3:$K$1394,{3}*SIGN(ROW(A$2:A$974)),FALSE)))</f>
        <v/>
      </c>
      <c r="G820" s="71"/>
    </row>
    <row r="821" spans="2:7" ht="14">
      <c r="B821" s="68" t="str">
        <f>IF(ISBLANK(A821),"",IF(ROW(A821:A2820)=1,"Impossible",VLOOKUP(A$2:A$974,items!$A$3:$K$1394,{2}*SIGN(ROW(A$2:A$974)),FALSE)))</f>
        <v/>
      </c>
      <c r="C821" s="68" t="str">
        <f>IF(ISBLANK(A821),"",IF(ROW(A$2:A$974)=1,"Impossible",VLOOKUP(A$2:A$974,items!$A$3:$K$1394,{3}*SIGN(ROW(A$2:A$974)),FALSE)))</f>
        <v/>
      </c>
      <c r="G821" s="71"/>
    </row>
    <row r="822" spans="2:7" ht="14">
      <c r="B822" s="68" t="str">
        <f>IF(ISBLANK(A822),"",IF(ROW(A822:A2821)=1,"Impossible",VLOOKUP(A$2:A$974,items!$A$3:$K$1394,{2}*SIGN(ROW(A$2:A$974)),FALSE)))</f>
        <v/>
      </c>
      <c r="C822" s="68" t="str">
        <f>IF(ISBLANK(A822),"",IF(ROW(A$2:A$974)=1,"Impossible",VLOOKUP(A$2:A$974,items!$A$3:$K$1394,{3}*SIGN(ROW(A$2:A$974)),FALSE)))</f>
        <v/>
      </c>
      <c r="G822" s="71"/>
    </row>
    <row r="823" spans="2:7" ht="14">
      <c r="B823" s="68" t="str">
        <f>IF(ISBLANK(A823),"",IF(ROW(A823:A2822)=1,"Impossible",VLOOKUP(A$2:A$974,items!$A$3:$K$1394,{2}*SIGN(ROW(A$2:A$974)),FALSE)))</f>
        <v/>
      </c>
      <c r="C823" s="68" t="str">
        <f>IF(ISBLANK(A823),"",IF(ROW(A$2:A$974)=1,"Impossible",VLOOKUP(A$2:A$974,items!$A$3:$K$1394,{3}*SIGN(ROW(A$2:A$974)),FALSE)))</f>
        <v/>
      </c>
      <c r="G823" s="71"/>
    </row>
    <row r="824" spans="2:7" ht="14">
      <c r="B824" s="68" t="str">
        <f>IF(ISBLANK(A824),"",IF(ROW(A824:A2823)=1,"Impossible",VLOOKUP(A$2:A$974,items!$A$3:$K$1394,{2}*SIGN(ROW(A$2:A$974)),FALSE)))</f>
        <v/>
      </c>
      <c r="C824" s="68" t="str">
        <f>IF(ISBLANK(A824),"",IF(ROW(A$2:A$974)=1,"Impossible",VLOOKUP(A$2:A$974,items!$A$3:$K$1394,{3}*SIGN(ROW(A$2:A$974)),FALSE)))</f>
        <v/>
      </c>
      <c r="G824" s="71"/>
    </row>
    <row r="825" spans="2:7" ht="14">
      <c r="B825" s="68" t="str">
        <f>IF(ISBLANK(A825),"",IF(ROW(A825:A2824)=1,"Impossible",VLOOKUP(A$2:A$974,items!$A$3:$K$1394,{2}*SIGN(ROW(A$2:A$974)),FALSE)))</f>
        <v/>
      </c>
      <c r="C825" s="68" t="str">
        <f>IF(ISBLANK(A825),"",IF(ROW(A$2:A$974)=1,"Impossible",VLOOKUP(A$2:A$974,items!$A$3:$K$1394,{3}*SIGN(ROW(A$2:A$974)),FALSE)))</f>
        <v/>
      </c>
      <c r="G825" s="71"/>
    </row>
    <row r="826" spans="2:7" ht="14">
      <c r="B826" s="68" t="str">
        <f>IF(ISBLANK(A826),"",IF(ROW(A826:A2825)=1,"Impossible",VLOOKUP(A$2:A$974,items!$A$3:$K$1394,{2}*SIGN(ROW(A$2:A$974)),FALSE)))</f>
        <v/>
      </c>
      <c r="C826" s="68" t="str">
        <f>IF(ISBLANK(A826),"",IF(ROW(A$2:A$974)=1,"Impossible",VLOOKUP(A$2:A$974,items!$A$3:$K$1394,{3}*SIGN(ROW(A$2:A$974)),FALSE)))</f>
        <v/>
      </c>
      <c r="G826" s="71"/>
    </row>
    <row r="827" spans="2:7" ht="14">
      <c r="B827" s="68" t="str">
        <f>IF(ISBLANK(A827),"",IF(ROW(A827:A2826)=1,"Impossible",VLOOKUP(A$2:A$974,items!$A$3:$K$1394,{2}*SIGN(ROW(A$2:A$974)),FALSE)))</f>
        <v/>
      </c>
      <c r="C827" s="68" t="str">
        <f>IF(ISBLANK(A827),"",IF(ROW(A$2:A$974)=1,"Impossible",VLOOKUP(A$2:A$974,items!$A$3:$K$1394,{3}*SIGN(ROW(A$2:A$974)),FALSE)))</f>
        <v/>
      </c>
      <c r="G827" s="71"/>
    </row>
    <row r="828" spans="2:7" ht="14">
      <c r="B828" s="68" t="str">
        <f>IF(ISBLANK(A828),"",IF(ROW(A828:A2827)=1,"Impossible",VLOOKUP(A$2:A$974,items!$A$3:$K$1394,{2}*SIGN(ROW(A$2:A$974)),FALSE)))</f>
        <v/>
      </c>
      <c r="C828" s="68" t="str">
        <f>IF(ISBLANK(A828),"",IF(ROW(A$2:A$974)=1,"Impossible",VLOOKUP(A$2:A$974,items!$A$3:$K$1394,{3}*SIGN(ROW(A$2:A$974)),FALSE)))</f>
        <v/>
      </c>
      <c r="G828" s="71"/>
    </row>
    <row r="829" spans="2:7" ht="14">
      <c r="B829" s="68" t="str">
        <f>IF(ISBLANK(A829),"",IF(ROW(A829:A2828)=1,"Impossible",VLOOKUP(A$2:A$974,items!$A$3:$K$1394,{2}*SIGN(ROW(A$2:A$974)),FALSE)))</f>
        <v/>
      </c>
      <c r="C829" s="68" t="str">
        <f>IF(ISBLANK(A829),"",IF(ROW(A$2:A$974)=1,"Impossible",VLOOKUP(A$2:A$974,items!$A$3:$K$1394,{3}*SIGN(ROW(A$2:A$974)),FALSE)))</f>
        <v/>
      </c>
      <c r="G829" s="71"/>
    </row>
    <row r="830" spans="2:7" ht="14">
      <c r="B830" s="68" t="str">
        <f>IF(ISBLANK(A830),"",IF(ROW(A830:A2829)=1,"Impossible",VLOOKUP(A$2:A$974,items!$A$3:$K$1394,{2}*SIGN(ROW(A$2:A$974)),FALSE)))</f>
        <v/>
      </c>
      <c r="C830" s="68" t="str">
        <f>IF(ISBLANK(A830),"",IF(ROW(A$2:A$974)=1,"Impossible",VLOOKUP(A$2:A$974,items!$A$3:$K$1394,{3}*SIGN(ROW(A$2:A$974)),FALSE)))</f>
        <v/>
      </c>
      <c r="G830" s="71"/>
    </row>
    <row r="831" spans="2:7" ht="14">
      <c r="B831" s="68" t="str">
        <f>IF(ISBLANK(A831),"",IF(ROW(A831:A2830)=1,"Impossible",VLOOKUP(A$2:A$974,items!$A$3:$K$1394,{2}*SIGN(ROW(A$2:A$974)),FALSE)))</f>
        <v/>
      </c>
      <c r="C831" s="68" t="str">
        <f>IF(ISBLANK(A831),"",IF(ROW(A$2:A$974)=1,"Impossible",VLOOKUP(A$2:A$974,items!$A$3:$K$1394,{3}*SIGN(ROW(A$2:A$974)),FALSE)))</f>
        <v/>
      </c>
      <c r="G831" s="71"/>
    </row>
    <row r="832" spans="2:7" ht="14">
      <c r="B832" s="68" t="str">
        <f>IF(ISBLANK(A832),"",IF(ROW(A832:A2831)=1,"Impossible",VLOOKUP(A$2:A$974,items!$A$3:$K$1394,{2}*SIGN(ROW(A$2:A$974)),FALSE)))</f>
        <v/>
      </c>
      <c r="C832" s="68" t="str">
        <f>IF(ISBLANK(A832),"",IF(ROW(A$2:A$974)=1,"Impossible",VLOOKUP(A$2:A$974,items!$A$3:$K$1394,{3}*SIGN(ROW(A$2:A$974)),FALSE)))</f>
        <v/>
      </c>
      <c r="G832" s="71"/>
    </row>
    <row r="833" spans="2:7" ht="14">
      <c r="B833" s="68" t="str">
        <f>IF(ISBLANK(A833),"",IF(ROW(A833:A2832)=1,"Impossible",VLOOKUP(A$2:A$974,items!$A$3:$K$1394,{2}*SIGN(ROW(A$2:A$974)),FALSE)))</f>
        <v/>
      </c>
      <c r="C833" s="68" t="str">
        <f>IF(ISBLANK(A833),"",IF(ROW(A$2:A$974)=1,"Impossible",VLOOKUP(A$2:A$974,items!$A$3:$K$1394,{3}*SIGN(ROW(A$2:A$974)),FALSE)))</f>
        <v/>
      </c>
      <c r="G833" s="71"/>
    </row>
    <row r="834" spans="2:7" ht="14">
      <c r="B834" s="68" t="str">
        <f>IF(ISBLANK(A834),"",IF(ROW(A834:A2833)=1,"Impossible",VLOOKUP(A$2:A$974,items!$A$3:$K$1394,{2}*SIGN(ROW(A$2:A$974)),FALSE)))</f>
        <v/>
      </c>
      <c r="C834" s="68" t="str">
        <f>IF(ISBLANK(A834),"",IF(ROW(A$2:A$974)=1,"Impossible",VLOOKUP(A$2:A$974,items!$A$3:$K$1394,{3}*SIGN(ROW(A$2:A$974)),FALSE)))</f>
        <v/>
      </c>
      <c r="G834" s="71"/>
    </row>
    <row r="835" spans="2:7" ht="14">
      <c r="B835" s="68" t="str">
        <f>IF(ISBLANK(A835),"",IF(ROW(A835:A2834)=1,"Impossible",VLOOKUP(A$2:A$974,items!$A$3:$K$1394,{2}*SIGN(ROW(A$2:A$974)),FALSE)))</f>
        <v/>
      </c>
      <c r="C835" s="68" t="str">
        <f>IF(ISBLANK(A835),"",IF(ROW(A$2:A$974)=1,"Impossible",VLOOKUP(A$2:A$974,items!$A$3:$K$1394,{3}*SIGN(ROW(A$2:A$974)),FALSE)))</f>
        <v/>
      </c>
      <c r="G835" s="71"/>
    </row>
    <row r="836" spans="2:7" ht="14">
      <c r="B836" s="68" t="str">
        <f>IF(ISBLANK(A836),"",IF(ROW(A836:A2835)=1,"Impossible",VLOOKUP(A$2:A$974,items!$A$3:$K$1394,{2}*SIGN(ROW(A$2:A$974)),FALSE)))</f>
        <v/>
      </c>
      <c r="C836" s="68" t="str">
        <f>IF(ISBLANK(A836),"",IF(ROW(A$2:A$974)=1,"Impossible",VLOOKUP(A$2:A$974,items!$A$3:$K$1394,{3}*SIGN(ROW(A$2:A$974)),FALSE)))</f>
        <v/>
      </c>
      <c r="G836" s="71"/>
    </row>
    <row r="837" spans="2:7" ht="14">
      <c r="B837" s="68" t="str">
        <f>IF(ISBLANK(A837),"",IF(ROW(A837:A2836)=1,"Impossible",VLOOKUP(A$2:A$974,items!$A$3:$K$1394,{2}*SIGN(ROW(A$2:A$974)),FALSE)))</f>
        <v/>
      </c>
      <c r="C837" s="68" t="str">
        <f>IF(ISBLANK(A837),"",IF(ROW(A$2:A$974)=1,"Impossible",VLOOKUP(A$2:A$974,items!$A$3:$K$1394,{3}*SIGN(ROW(A$2:A$974)),FALSE)))</f>
        <v/>
      </c>
      <c r="G837" s="71"/>
    </row>
    <row r="838" spans="2:7" ht="14">
      <c r="B838" s="68" t="str">
        <f>IF(ISBLANK(A838),"",IF(ROW(A838:A2837)=1,"Impossible",VLOOKUP(A$2:A$974,items!$A$3:$K$1394,{2}*SIGN(ROW(A$2:A$974)),FALSE)))</f>
        <v/>
      </c>
      <c r="C838" s="68" t="str">
        <f>IF(ISBLANK(A838),"",IF(ROW(A$2:A$974)=1,"Impossible",VLOOKUP(A$2:A$974,items!$A$3:$K$1394,{3}*SIGN(ROW(A$2:A$974)),FALSE)))</f>
        <v/>
      </c>
      <c r="G838" s="71"/>
    </row>
    <row r="839" spans="2:7" ht="14">
      <c r="B839" s="68" t="str">
        <f>IF(ISBLANK(A839),"",IF(ROW(A839:A2838)=1,"Impossible",VLOOKUP(A$2:A$974,items!$A$3:$K$1394,{2}*SIGN(ROW(A$2:A$974)),FALSE)))</f>
        <v/>
      </c>
      <c r="C839" s="68" t="str">
        <f>IF(ISBLANK(A839),"",IF(ROW(A$2:A$974)=1,"Impossible",VLOOKUP(A$2:A$974,items!$A$3:$K$1394,{3}*SIGN(ROW(A$2:A$974)),FALSE)))</f>
        <v/>
      </c>
      <c r="G839" s="71"/>
    </row>
    <row r="840" spans="2:7" ht="14">
      <c r="B840" s="68" t="str">
        <f>IF(ISBLANK(A840),"",IF(ROW(A840:A2839)=1,"Impossible",VLOOKUP(A$2:A$974,items!$A$3:$K$1394,{2}*SIGN(ROW(A$2:A$974)),FALSE)))</f>
        <v/>
      </c>
      <c r="C840" s="68" t="str">
        <f>IF(ISBLANK(A840),"",IF(ROW(A$2:A$974)=1,"Impossible",VLOOKUP(A$2:A$974,items!$A$3:$K$1394,{3}*SIGN(ROW(A$2:A$974)),FALSE)))</f>
        <v/>
      </c>
      <c r="G840" s="71"/>
    </row>
    <row r="841" spans="2:7" ht="14">
      <c r="B841" s="68" t="str">
        <f>IF(ISBLANK(A841),"",IF(ROW(A841:A2840)=1,"Impossible",VLOOKUP(A$2:A$974,items!$A$3:$K$1394,{2}*SIGN(ROW(A$2:A$974)),FALSE)))</f>
        <v/>
      </c>
      <c r="C841" s="68" t="str">
        <f>IF(ISBLANK(A841),"",IF(ROW(A$2:A$974)=1,"Impossible",VLOOKUP(A$2:A$974,items!$A$3:$K$1394,{3}*SIGN(ROW(A$2:A$974)),FALSE)))</f>
        <v/>
      </c>
      <c r="G841" s="71"/>
    </row>
    <row r="842" spans="2:7" ht="14">
      <c r="B842" s="68" t="str">
        <f>IF(ISBLANK(A842),"",IF(ROW(A842:A2841)=1,"Impossible",VLOOKUP(A$2:A$974,items!$A$3:$K$1394,{2}*SIGN(ROW(A$2:A$974)),FALSE)))</f>
        <v/>
      </c>
      <c r="C842" s="68" t="str">
        <f>IF(ISBLANK(A842),"",IF(ROW(A$2:A$974)=1,"Impossible",VLOOKUP(A$2:A$974,items!$A$3:$K$1394,{3}*SIGN(ROW(A$2:A$974)),FALSE)))</f>
        <v/>
      </c>
      <c r="G842" s="71"/>
    </row>
    <row r="843" spans="2:7" ht="14">
      <c r="B843" s="68" t="str">
        <f>IF(ISBLANK(A843),"",IF(ROW(A843:A2842)=1,"Impossible",VLOOKUP(A$2:A$974,items!$A$3:$K$1394,{2}*SIGN(ROW(A$2:A$974)),FALSE)))</f>
        <v/>
      </c>
      <c r="C843" s="68" t="str">
        <f>IF(ISBLANK(A843),"",IF(ROW(A$2:A$974)=1,"Impossible",VLOOKUP(A$2:A$974,items!$A$3:$K$1394,{3}*SIGN(ROW(A$2:A$974)),FALSE)))</f>
        <v/>
      </c>
      <c r="G843" s="71"/>
    </row>
    <row r="844" spans="2:7" ht="14">
      <c r="B844" s="68" t="str">
        <f>IF(ISBLANK(A844),"",IF(ROW(A844:A2843)=1,"Impossible",VLOOKUP(A$2:A$974,items!$A$3:$K$1394,{2}*SIGN(ROW(A$2:A$974)),FALSE)))</f>
        <v/>
      </c>
      <c r="C844" s="68" t="str">
        <f>IF(ISBLANK(A844),"",IF(ROW(A$2:A$974)=1,"Impossible",VLOOKUP(A$2:A$974,items!$A$3:$K$1394,{3}*SIGN(ROW(A$2:A$974)),FALSE)))</f>
        <v/>
      </c>
      <c r="G844" s="71"/>
    </row>
    <row r="845" spans="2:7" ht="14">
      <c r="B845" s="68" t="str">
        <f>IF(ISBLANK(A845),"",IF(ROW(A845:A2844)=1,"Impossible",VLOOKUP(A$2:A$974,items!$A$3:$K$1394,{2}*SIGN(ROW(A$2:A$974)),FALSE)))</f>
        <v/>
      </c>
      <c r="C845" s="68" t="str">
        <f>IF(ISBLANK(A845),"",IF(ROW(A$2:A$974)=1,"Impossible",VLOOKUP(A$2:A$974,items!$A$3:$K$1394,{3}*SIGN(ROW(A$2:A$974)),FALSE)))</f>
        <v/>
      </c>
      <c r="G845" s="71"/>
    </row>
    <row r="846" spans="2:7" ht="14">
      <c r="B846" s="68" t="str">
        <f>IF(ISBLANK(A846),"",IF(ROW(A846:A2845)=1,"Impossible",VLOOKUP(A$2:A$974,items!$A$3:$K$1394,{2}*SIGN(ROW(A$2:A$974)),FALSE)))</f>
        <v/>
      </c>
      <c r="C846" s="68" t="str">
        <f>IF(ISBLANK(A846),"",IF(ROW(A$2:A$974)=1,"Impossible",VLOOKUP(A$2:A$974,items!$A$3:$K$1394,{3}*SIGN(ROW(A$2:A$974)),FALSE)))</f>
        <v/>
      </c>
      <c r="G846" s="71"/>
    </row>
    <row r="847" spans="2:7" ht="14">
      <c r="B847" s="68" t="str">
        <f>IF(ISBLANK(A847),"",IF(ROW(A847:A2846)=1,"Impossible",VLOOKUP(A$2:A$974,items!$A$3:$K$1394,{2}*SIGN(ROW(A$2:A$974)),FALSE)))</f>
        <v/>
      </c>
      <c r="C847" s="68" t="str">
        <f>IF(ISBLANK(A847),"",IF(ROW(A$2:A$974)=1,"Impossible",VLOOKUP(A$2:A$974,items!$A$3:$K$1394,{3}*SIGN(ROW(A$2:A$974)),FALSE)))</f>
        <v/>
      </c>
      <c r="G847" s="71"/>
    </row>
    <row r="848" spans="2:7" ht="14">
      <c r="B848" s="68" t="str">
        <f>IF(ISBLANK(A848),"",IF(ROW(A848:A2847)=1,"Impossible",VLOOKUP(A$2:A$974,items!$A$3:$K$1394,{2}*SIGN(ROW(A$2:A$974)),FALSE)))</f>
        <v/>
      </c>
      <c r="C848" s="68" t="str">
        <f>IF(ISBLANK(A848),"",IF(ROW(A$2:A$974)=1,"Impossible",VLOOKUP(A$2:A$974,items!$A$3:$K$1394,{3}*SIGN(ROW(A$2:A$974)),FALSE)))</f>
        <v/>
      </c>
      <c r="G848" s="71"/>
    </row>
    <row r="849" spans="2:7" ht="14">
      <c r="B849" s="68" t="str">
        <f>IF(ISBLANK(A849),"",IF(ROW(A849:A2848)=1,"Impossible",VLOOKUP(A$2:A$974,items!$A$3:$K$1394,{2}*SIGN(ROW(A$2:A$974)),FALSE)))</f>
        <v/>
      </c>
      <c r="C849" s="68" t="str">
        <f>IF(ISBLANK(A849),"",IF(ROW(A$2:A$974)=1,"Impossible",VLOOKUP(A$2:A$974,items!$A$3:$K$1394,{3}*SIGN(ROW(A$2:A$974)),FALSE)))</f>
        <v/>
      </c>
      <c r="G849" s="71"/>
    </row>
    <row r="850" spans="2:7" ht="14">
      <c r="B850" s="68" t="str">
        <f>IF(ISBLANK(A850),"",IF(ROW(A850:A2849)=1,"Impossible",VLOOKUP(A$2:A$974,items!$A$3:$K$1394,{2}*SIGN(ROW(A$2:A$974)),FALSE)))</f>
        <v/>
      </c>
      <c r="C850" s="68" t="str">
        <f>IF(ISBLANK(A850),"",IF(ROW(A$2:A$974)=1,"Impossible",VLOOKUP(A$2:A$974,items!$A$3:$K$1394,{3}*SIGN(ROW(A$2:A$974)),FALSE)))</f>
        <v/>
      </c>
      <c r="G850" s="71"/>
    </row>
    <row r="851" spans="2:7" ht="14">
      <c r="B851" s="68" t="str">
        <f>IF(ISBLANK(A851),"",IF(ROW(A851:A2850)=1,"Impossible",VLOOKUP(A$2:A$974,items!$A$3:$K$1394,{2}*SIGN(ROW(A$2:A$974)),FALSE)))</f>
        <v/>
      </c>
      <c r="C851" s="68" t="str">
        <f>IF(ISBLANK(A851),"",IF(ROW(A$2:A$974)=1,"Impossible",VLOOKUP(A$2:A$974,items!$A$3:$K$1394,{3}*SIGN(ROW(A$2:A$974)),FALSE)))</f>
        <v/>
      </c>
      <c r="G851" s="71"/>
    </row>
    <row r="852" spans="2:7" ht="14">
      <c r="B852" s="68" t="str">
        <f>IF(ISBLANK(A852),"",IF(ROW(A852:A2851)=1,"Impossible",VLOOKUP(A$2:A$974,items!$A$3:$K$1394,{2}*SIGN(ROW(A$2:A$974)),FALSE)))</f>
        <v/>
      </c>
      <c r="C852" s="68" t="str">
        <f>IF(ISBLANK(A852),"",IF(ROW(A$2:A$974)=1,"Impossible",VLOOKUP(A$2:A$974,items!$A$3:$K$1394,{3}*SIGN(ROW(A$2:A$974)),FALSE)))</f>
        <v/>
      </c>
      <c r="G852" s="71"/>
    </row>
    <row r="853" spans="2:7" ht="14">
      <c r="B853" s="68" t="str">
        <f>IF(ISBLANK(A853),"",IF(ROW(A853:A2852)=1,"Impossible",VLOOKUP(A$2:A$974,items!$A$3:$K$1394,{2}*SIGN(ROW(A$2:A$974)),FALSE)))</f>
        <v/>
      </c>
      <c r="C853" s="68" t="str">
        <f>IF(ISBLANK(A853),"",IF(ROW(A$2:A$974)=1,"Impossible",VLOOKUP(A$2:A$974,items!$A$3:$K$1394,{3}*SIGN(ROW(A$2:A$974)),FALSE)))</f>
        <v/>
      </c>
      <c r="G853" s="71"/>
    </row>
    <row r="854" spans="2:7" ht="14">
      <c r="B854" s="68" t="str">
        <f>IF(ISBLANK(A854),"",IF(ROW(A854:A2853)=1,"Impossible",VLOOKUP(A$2:A$974,items!$A$3:$K$1394,{2}*SIGN(ROW(A$2:A$974)),FALSE)))</f>
        <v/>
      </c>
      <c r="C854" s="68" t="str">
        <f>IF(ISBLANK(A854),"",IF(ROW(A$2:A$974)=1,"Impossible",VLOOKUP(A$2:A$974,items!$A$3:$K$1394,{3}*SIGN(ROW(A$2:A$974)),FALSE)))</f>
        <v/>
      </c>
      <c r="G854" s="71"/>
    </row>
    <row r="855" spans="2:7" ht="14">
      <c r="B855" s="68" t="str">
        <f>IF(ISBLANK(A855),"",IF(ROW(A855:A2854)=1,"Impossible",VLOOKUP(A$2:A$974,items!$A$3:$K$1394,{2}*SIGN(ROW(A$2:A$974)),FALSE)))</f>
        <v/>
      </c>
      <c r="C855" s="68" t="str">
        <f>IF(ISBLANK(A855),"",IF(ROW(A$2:A$974)=1,"Impossible",VLOOKUP(A$2:A$974,items!$A$3:$K$1394,{3}*SIGN(ROW(A$2:A$974)),FALSE)))</f>
        <v/>
      </c>
      <c r="G855" s="71"/>
    </row>
    <row r="856" spans="2:7" ht="14">
      <c r="B856" s="68" t="str">
        <f>IF(ISBLANK(A856),"",IF(ROW(A856:A2855)=1,"Impossible",VLOOKUP(A$2:A$974,items!$A$3:$K$1394,{2}*SIGN(ROW(A$2:A$974)),FALSE)))</f>
        <v/>
      </c>
      <c r="C856" s="68" t="str">
        <f>IF(ISBLANK(A856),"",IF(ROW(A$2:A$974)=1,"Impossible",VLOOKUP(A$2:A$974,items!$A$3:$K$1394,{3}*SIGN(ROW(A$2:A$974)),FALSE)))</f>
        <v/>
      </c>
      <c r="G856" s="71"/>
    </row>
    <row r="857" spans="2:7" ht="14">
      <c r="B857" s="68" t="str">
        <f>IF(ISBLANK(A857),"",IF(ROW(A857:A2856)=1,"Impossible",VLOOKUP(A$2:A$974,items!$A$3:$K$1394,{2}*SIGN(ROW(A$2:A$974)),FALSE)))</f>
        <v/>
      </c>
      <c r="C857" s="68" t="str">
        <f>IF(ISBLANK(A857),"",IF(ROW(A$2:A$974)=1,"Impossible",VLOOKUP(A$2:A$974,items!$A$3:$K$1394,{3}*SIGN(ROW(A$2:A$974)),FALSE)))</f>
        <v/>
      </c>
      <c r="G857" s="71"/>
    </row>
    <row r="858" spans="2:7" ht="14">
      <c r="B858" s="68" t="str">
        <f>IF(ISBLANK(A858),"",IF(ROW(A858:A2857)=1,"Impossible",VLOOKUP(A$2:A$974,items!$A$3:$K$1394,{2}*SIGN(ROW(A$2:A$974)),FALSE)))</f>
        <v/>
      </c>
      <c r="C858" s="68" t="str">
        <f>IF(ISBLANK(A858),"",IF(ROW(A$2:A$974)=1,"Impossible",VLOOKUP(A$2:A$974,items!$A$3:$K$1394,{3}*SIGN(ROW(A$2:A$974)),FALSE)))</f>
        <v/>
      </c>
      <c r="G858" s="71"/>
    </row>
    <row r="859" spans="2:7" ht="14">
      <c r="B859" s="68" t="str">
        <f>IF(ISBLANK(A859),"",IF(ROW(A859:A2858)=1,"Impossible",VLOOKUP(A$2:A$974,items!$A$3:$K$1394,{2}*SIGN(ROW(A$2:A$974)),FALSE)))</f>
        <v/>
      </c>
      <c r="C859" s="68" t="str">
        <f>IF(ISBLANK(A859),"",IF(ROW(A$2:A$974)=1,"Impossible",VLOOKUP(A$2:A$974,items!$A$3:$K$1394,{3}*SIGN(ROW(A$2:A$974)),FALSE)))</f>
        <v/>
      </c>
      <c r="G859" s="71"/>
    </row>
    <row r="860" spans="2:7" ht="14">
      <c r="B860" s="68" t="str">
        <f>IF(ISBLANK(A860),"",IF(ROW(A860:A2859)=1,"Impossible",VLOOKUP(A$2:A$974,items!$A$3:$K$1394,{2}*SIGN(ROW(A$2:A$974)),FALSE)))</f>
        <v/>
      </c>
      <c r="C860" s="68" t="str">
        <f>IF(ISBLANK(A860),"",IF(ROW(A$2:A$974)=1,"Impossible",VLOOKUP(A$2:A$974,items!$A$3:$K$1394,{3}*SIGN(ROW(A$2:A$974)),FALSE)))</f>
        <v/>
      </c>
      <c r="G860" s="71"/>
    </row>
    <row r="861" spans="2:7" ht="14">
      <c r="B861" s="68" t="str">
        <f>IF(ISBLANK(A861),"",IF(ROW(A861:A2860)=1,"Impossible",VLOOKUP(A$2:A$974,items!$A$3:$K$1394,{2}*SIGN(ROW(A$2:A$974)),FALSE)))</f>
        <v/>
      </c>
      <c r="C861" s="68" t="str">
        <f>IF(ISBLANK(A861),"",IF(ROW(A$2:A$974)=1,"Impossible",VLOOKUP(A$2:A$974,items!$A$3:$K$1394,{3}*SIGN(ROW(A$2:A$974)),FALSE)))</f>
        <v/>
      </c>
      <c r="G861" s="71"/>
    </row>
    <row r="862" spans="2:7" ht="14">
      <c r="B862" s="68" t="str">
        <f>IF(ISBLANK(A862),"",IF(ROW(A862:A2861)=1,"Impossible",VLOOKUP(A$2:A$974,items!$A$3:$K$1394,{2}*SIGN(ROW(A$2:A$974)),FALSE)))</f>
        <v/>
      </c>
      <c r="C862" s="68" t="str">
        <f>IF(ISBLANK(A862),"",IF(ROW(A$2:A$974)=1,"Impossible",VLOOKUP(A$2:A$974,items!$A$3:$K$1394,{3}*SIGN(ROW(A$2:A$974)),FALSE)))</f>
        <v/>
      </c>
      <c r="G862" s="71"/>
    </row>
    <row r="863" spans="2:7" ht="14">
      <c r="B863" s="68" t="str">
        <f>IF(ISBLANK(A863),"",IF(ROW(A863:A2862)=1,"Impossible",VLOOKUP(A$2:A$974,items!$A$3:$K$1394,{2}*SIGN(ROW(A$2:A$974)),FALSE)))</f>
        <v/>
      </c>
      <c r="C863" s="68" t="str">
        <f>IF(ISBLANK(A863),"",IF(ROW(A$2:A$974)=1,"Impossible",VLOOKUP(A$2:A$974,items!$A$3:$K$1394,{3}*SIGN(ROW(A$2:A$974)),FALSE)))</f>
        <v/>
      </c>
      <c r="G863" s="71"/>
    </row>
    <row r="864" spans="2:7" ht="14">
      <c r="B864" s="68" t="str">
        <f>IF(ISBLANK(A864),"",IF(ROW(A864:A2863)=1,"Impossible",VLOOKUP(A$2:A$974,items!$A$3:$K$1394,{2}*SIGN(ROW(A$2:A$974)),FALSE)))</f>
        <v/>
      </c>
      <c r="C864" s="68" t="str">
        <f>IF(ISBLANK(A864),"",IF(ROW(A$2:A$974)=1,"Impossible",VLOOKUP(A$2:A$974,items!$A$3:$K$1394,{3}*SIGN(ROW(A$2:A$974)),FALSE)))</f>
        <v/>
      </c>
      <c r="G864" s="71"/>
    </row>
    <row r="865" spans="2:7" ht="14">
      <c r="B865" s="68" t="str">
        <f>IF(ISBLANK(A865),"",IF(ROW(A865:A2864)=1,"Impossible",VLOOKUP(A$2:A$974,items!$A$3:$K$1394,{2}*SIGN(ROW(A$2:A$974)),FALSE)))</f>
        <v/>
      </c>
      <c r="C865" s="68" t="str">
        <f>IF(ISBLANK(A865),"",IF(ROW(A$2:A$974)=1,"Impossible",VLOOKUP(A$2:A$974,items!$A$3:$K$1394,{3}*SIGN(ROW(A$2:A$974)),FALSE)))</f>
        <v/>
      </c>
      <c r="G865" s="71"/>
    </row>
    <row r="866" spans="2:7" ht="14">
      <c r="B866" s="68" t="str">
        <f>IF(ISBLANK(A866),"",IF(ROW(A866:A2865)=1,"Impossible",VLOOKUP(A$2:A$974,items!$A$3:$K$1394,{2}*SIGN(ROW(A$2:A$974)),FALSE)))</f>
        <v/>
      </c>
      <c r="C866" s="68" t="str">
        <f>IF(ISBLANK(A866),"",IF(ROW(A$2:A$974)=1,"Impossible",VLOOKUP(A$2:A$974,items!$A$3:$K$1394,{3}*SIGN(ROW(A$2:A$974)),FALSE)))</f>
        <v/>
      </c>
      <c r="G866" s="71"/>
    </row>
    <row r="867" spans="2:7" ht="14">
      <c r="B867" s="68" t="str">
        <f>IF(ISBLANK(A867),"",IF(ROW(A867:A2866)=1,"Impossible",VLOOKUP(A$2:A$974,items!$A$3:$K$1394,{2}*SIGN(ROW(A$2:A$974)),FALSE)))</f>
        <v/>
      </c>
      <c r="C867" s="68" t="str">
        <f>IF(ISBLANK(A867),"",IF(ROW(A$2:A$974)=1,"Impossible",VLOOKUP(A$2:A$974,items!$A$3:$K$1394,{3}*SIGN(ROW(A$2:A$974)),FALSE)))</f>
        <v/>
      </c>
      <c r="G867" s="71"/>
    </row>
    <row r="868" spans="2:7" ht="14">
      <c r="B868" s="68" t="str">
        <f>IF(ISBLANK(A868),"",IF(ROW(A868:A2867)=1,"Impossible",VLOOKUP(A$2:A$974,items!$A$3:$K$1394,{2}*SIGN(ROW(A$2:A$974)),FALSE)))</f>
        <v/>
      </c>
      <c r="C868" s="68" t="str">
        <f>IF(ISBLANK(A868),"",IF(ROW(A$2:A$974)=1,"Impossible",VLOOKUP(A$2:A$974,items!$A$3:$K$1394,{3}*SIGN(ROW(A$2:A$974)),FALSE)))</f>
        <v/>
      </c>
      <c r="G868" s="71"/>
    </row>
    <row r="869" spans="2:7" ht="14">
      <c r="B869" s="68" t="str">
        <f>IF(ISBLANK(A869),"",IF(ROW(A869:A2868)=1,"Impossible",VLOOKUP(A$2:A$974,items!$A$3:$K$1394,{2}*SIGN(ROW(A$2:A$974)),FALSE)))</f>
        <v/>
      </c>
      <c r="C869" s="68" t="str">
        <f>IF(ISBLANK(A869),"",IF(ROW(A$2:A$974)=1,"Impossible",VLOOKUP(A$2:A$974,items!$A$3:$K$1394,{3}*SIGN(ROW(A$2:A$974)),FALSE)))</f>
        <v/>
      </c>
      <c r="G869" s="71"/>
    </row>
    <row r="870" spans="2:7" ht="14">
      <c r="B870" s="68" t="str">
        <f>IF(ISBLANK(A870),"",IF(ROW(A870:A2869)=1,"Impossible",VLOOKUP(A$2:A$974,items!$A$3:$K$1394,{2}*SIGN(ROW(A$2:A$974)),FALSE)))</f>
        <v/>
      </c>
      <c r="C870" s="68" t="str">
        <f>IF(ISBLANK(A870),"",IF(ROW(A$2:A$974)=1,"Impossible",VLOOKUP(A$2:A$974,items!$A$3:$K$1394,{3}*SIGN(ROW(A$2:A$974)),FALSE)))</f>
        <v/>
      </c>
      <c r="G870" s="71"/>
    </row>
    <row r="871" spans="2:7" ht="14">
      <c r="B871" s="68" t="str">
        <f>IF(ISBLANK(A871),"",IF(ROW(A871:A2870)=1,"Impossible",VLOOKUP(A$2:A$974,items!$A$3:$K$1394,{2}*SIGN(ROW(A$2:A$974)),FALSE)))</f>
        <v/>
      </c>
      <c r="C871" s="68" t="str">
        <f>IF(ISBLANK(A871),"",IF(ROW(A$2:A$974)=1,"Impossible",VLOOKUP(A$2:A$974,items!$A$3:$K$1394,{3}*SIGN(ROW(A$2:A$974)),FALSE)))</f>
        <v/>
      </c>
      <c r="G871" s="71"/>
    </row>
    <row r="872" spans="2:7" ht="14">
      <c r="B872" s="68" t="str">
        <f>IF(ISBLANK(A872),"",IF(ROW(A872:A2871)=1,"Impossible",VLOOKUP(A$2:A$974,items!$A$3:$K$1394,{2}*SIGN(ROW(A$2:A$974)),FALSE)))</f>
        <v/>
      </c>
      <c r="C872" s="68" t="str">
        <f>IF(ISBLANK(A872),"",IF(ROW(A$2:A$974)=1,"Impossible",VLOOKUP(A$2:A$974,items!$A$3:$K$1394,{3}*SIGN(ROW(A$2:A$974)),FALSE)))</f>
        <v/>
      </c>
      <c r="G872" s="71"/>
    </row>
    <row r="873" spans="2:7" ht="14">
      <c r="B873" s="68" t="str">
        <f>IF(ISBLANK(A873),"",IF(ROW(A873:A2872)=1,"Impossible",VLOOKUP(A$2:A$974,items!$A$3:$K$1394,{2}*SIGN(ROW(A$2:A$974)),FALSE)))</f>
        <v/>
      </c>
      <c r="C873" s="68" t="str">
        <f>IF(ISBLANK(A873),"",IF(ROW(A$2:A$974)=1,"Impossible",VLOOKUP(A$2:A$974,items!$A$3:$K$1394,{3}*SIGN(ROW(A$2:A$974)),FALSE)))</f>
        <v/>
      </c>
      <c r="G873" s="71"/>
    </row>
    <row r="874" spans="2:7" ht="14">
      <c r="B874" s="68" t="str">
        <f>IF(ISBLANK(A874),"",IF(ROW(A874:A2873)=1,"Impossible",VLOOKUP(A$2:A$974,items!$A$3:$K$1394,{2}*SIGN(ROW(A$2:A$974)),FALSE)))</f>
        <v/>
      </c>
      <c r="C874" s="68" t="str">
        <f>IF(ISBLANK(A874),"",IF(ROW(A$2:A$974)=1,"Impossible",VLOOKUP(A$2:A$974,items!$A$3:$K$1394,{3}*SIGN(ROW(A$2:A$974)),FALSE)))</f>
        <v/>
      </c>
      <c r="G874" s="71"/>
    </row>
    <row r="875" spans="2:7" ht="14">
      <c r="B875" s="68" t="str">
        <f>IF(ISBLANK(A875),"",IF(ROW(A875:A2874)=1,"Impossible",VLOOKUP(A$2:A$974,items!$A$3:$K$1394,{2}*SIGN(ROW(A$2:A$974)),FALSE)))</f>
        <v/>
      </c>
      <c r="C875" s="68" t="str">
        <f>IF(ISBLANK(A875),"",IF(ROW(A$2:A$974)=1,"Impossible",VLOOKUP(A$2:A$974,items!$A$3:$K$1394,{3}*SIGN(ROW(A$2:A$974)),FALSE)))</f>
        <v/>
      </c>
      <c r="G875" s="71"/>
    </row>
    <row r="876" spans="2:7" ht="14">
      <c r="B876" s="68" t="str">
        <f>IF(ISBLANK(A876),"",IF(ROW(A876:A2875)=1,"Impossible",VLOOKUP(A$2:A$974,items!$A$3:$K$1394,{2}*SIGN(ROW(A$2:A$974)),FALSE)))</f>
        <v/>
      </c>
      <c r="C876" s="68" t="str">
        <f>IF(ISBLANK(A876),"",IF(ROW(A$2:A$974)=1,"Impossible",VLOOKUP(A$2:A$974,items!$A$3:$K$1394,{3}*SIGN(ROW(A$2:A$974)),FALSE)))</f>
        <v/>
      </c>
      <c r="G876" s="71"/>
    </row>
    <row r="877" spans="2:7" ht="14">
      <c r="B877" s="68" t="str">
        <f>IF(ISBLANK(A877),"",IF(ROW(A877:A2876)=1,"Impossible",VLOOKUP(A$2:A$974,items!$A$3:$K$1394,{2}*SIGN(ROW(A$2:A$974)),FALSE)))</f>
        <v/>
      </c>
      <c r="C877" s="68" t="str">
        <f>IF(ISBLANK(A877),"",IF(ROW(A$2:A$974)=1,"Impossible",VLOOKUP(A$2:A$974,items!$A$3:$K$1394,{3}*SIGN(ROW(A$2:A$974)),FALSE)))</f>
        <v/>
      </c>
      <c r="G877" s="71"/>
    </row>
    <row r="878" spans="2:7" ht="14">
      <c r="B878" s="68" t="str">
        <f>IF(ISBLANK(A878),"",IF(ROW(A878:A2877)=1,"Impossible",VLOOKUP(A$2:A$974,items!$A$3:$K$1394,{2}*SIGN(ROW(A$2:A$974)),FALSE)))</f>
        <v/>
      </c>
      <c r="C878" s="68" t="str">
        <f>IF(ISBLANK(A878),"",IF(ROW(A$2:A$974)=1,"Impossible",VLOOKUP(A$2:A$974,items!$A$3:$K$1394,{3}*SIGN(ROW(A$2:A$974)),FALSE)))</f>
        <v/>
      </c>
      <c r="G878" s="71"/>
    </row>
    <row r="879" spans="2:7" ht="14">
      <c r="B879" s="68" t="str">
        <f>IF(ISBLANK(A879),"",IF(ROW(A879:A2878)=1,"Impossible",VLOOKUP(A$2:A$974,items!$A$3:$K$1394,{2}*SIGN(ROW(A$2:A$974)),FALSE)))</f>
        <v/>
      </c>
      <c r="C879" s="68" t="str">
        <f>IF(ISBLANK(A879),"",IF(ROW(A$2:A$974)=1,"Impossible",VLOOKUP(A$2:A$974,items!$A$3:$K$1394,{3}*SIGN(ROW(A$2:A$974)),FALSE)))</f>
        <v/>
      </c>
      <c r="G879" s="71"/>
    </row>
    <row r="880" spans="2:7" ht="14">
      <c r="B880" s="68" t="str">
        <f>IF(ISBLANK(A880),"",IF(ROW(A880:A2879)=1,"Impossible",VLOOKUP(A$2:A$974,items!$A$3:$K$1394,{2}*SIGN(ROW(A$2:A$974)),FALSE)))</f>
        <v/>
      </c>
      <c r="C880" s="68" t="str">
        <f>IF(ISBLANK(A880),"",IF(ROW(A$2:A$974)=1,"Impossible",VLOOKUP(A$2:A$974,items!$A$3:$K$1394,{3}*SIGN(ROW(A$2:A$974)),FALSE)))</f>
        <v/>
      </c>
      <c r="G880" s="71"/>
    </row>
    <row r="881" spans="2:7" ht="14">
      <c r="B881" s="68" t="str">
        <f>IF(ISBLANK(A881),"",IF(ROW(A881:A2880)=1,"Impossible",VLOOKUP(A$2:A$974,items!$A$3:$K$1394,{2}*SIGN(ROW(A$2:A$974)),FALSE)))</f>
        <v/>
      </c>
      <c r="C881" s="68" t="str">
        <f>IF(ISBLANK(A881),"",IF(ROW(A$2:A$974)=1,"Impossible",VLOOKUP(A$2:A$974,items!$A$3:$K$1394,{3}*SIGN(ROW(A$2:A$974)),FALSE)))</f>
        <v/>
      </c>
      <c r="G881" s="71"/>
    </row>
    <row r="882" spans="2:7" ht="14">
      <c r="B882" s="68" t="str">
        <f>IF(ISBLANK(A882),"",IF(ROW(A882:A2881)=1,"Impossible",VLOOKUP(A$2:A$974,items!$A$3:$K$1394,{2}*SIGN(ROW(A$2:A$974)),FALSE)))</f>
        <v/>
      </c>
      <c r="C882" s="68" t="str">
        <f>IF(ISBLANK(A882),"",IF(ROW(A$2:A$974)=1,"Impossible",VLOOKUP(A$2:A$974,items!$A$3:$K$1394,{3}*SIGN(ROW(A$2:A$974)),FALSE)))</f>
        <v/>
      </c>
      <c r="G882" s="71"/>
    </row>
    <row r="883" spans="2:7" ht="14">
      <c r="B883" s="68" t="str">
        <f>IF(ISBLANK(A883),"",IF(ROW(A883:A2882)=1,"Impossible",VLOOKUP(A$2:A$974,items!$A$3:$K$1394,{2}*SIGN(ROW(A$2:A$974)),FALSE)))</f>
        <v/>
      </c>
      <c r="C883" s="68" t="str">
        <f>IF(ISBLANK(A883),"",IF(ROW(A$2:A$974)=1,"Impossible",VLOOKUP(A$2:A$974,items!$A$3:$K$1394,{3}*SIGN(ROW(A$2:A$974)),FALSE)))</f>
        <v/>
      </c>
      <c r="G883" s="71"/>
    </row>
    <row r="884" spans="2:7" ht="14">
      <c r="B884" s="68" t="str">
        <f>IF(ISBLANK(A884),"",IF(ROW(A884:A2883)=1,"Impossible",VLOOKUP(A$2:A$974,items!$A$3:$K$1394,{2}*SIGN(ROW(A$2:A$974)),FALSE)))</f>
        <v/>
      </c>
      <c r="C884" s="68" t="str">
        <f>IF(ISBLANK(A884),"",IF(ROW(A$2:A$974)=1,"Impossible",VLOOKUP(A$2:A$974,items!$A$3:$K$1394,{3}*SIGN(ROW(A$2:A$974)),FALSE)))</f>
        <v/>
      </c>
      <c r="G884" s="71"/>
    </row>
    <row r="885" spans="2:7" ht="14">
      <c r="B885" s="68" t="str">
        <f>IF(ISBLANK(A885),"",IF(ROW(A885:A2884)=1,"Impossible",VLOOKUP(A$2:A$974,items!$A$3:$K$1394,{2}*SIGN(ROW(A$2:A$974)),FALSE)))</f>
        <v/>
      </c>
      <c r="C885" s="68" t="str">
        <f>IF(ISBLANK(A885),"",IF(ROW(A$2:A$974)=1,"Impossible",VLOOKUP(A$2:A$974,items!$A$3:$K$1394,{3}*SIGN(ROW(A$2:A$974)),FALSE)))</f>
        <v/>
      </c>
      <c r="G885" s="71"/>
    </row>
    <row r="886" spans="2:7" ht="14">
      <c r="B886" s="68" t="str">
        <f>IF(ISBLANK(A886),"",IF(ROW(A886:A2885)=1,"Impossible",VLOOKUP(A$2:A$974,items!$A$3:$K$1394,{2}*SIGN(ROW(A$2:A$974)),FALSE)))</f>
        <v/>
      </c>
      <c r="C886" s="68" t="str">
        <f>IF(ISBLANK(A886),"",IF(ROW(A$2:A$974)=1,"Impossible",VLOOKUP(A$2:A$974,items!$A$3:$K$1394,{3}*SIGN(ROW(A$2:A$974)),FALSE)))</f>
        <v/>
      </c>
      <c r="G886" s="71"/>
    </row>
    <row r="887" spans="2:7" ht="14">
      <c r="B887" s="68" t="str">
        <f>IF(ISBLANK(A887),"",IF(ROW(A887:A2886)=1,"Impossible",VLOOKUP(A$2:A$974,items!$A$3:$K$1394,{2}*SIGN(ROW(A$2:A$974)),FALSE)))</f>
        <v/>
      </c>
      <c r="C887" s="68" t="str">
        <f>IF(ISBLANK(A887),"",IF(ROW(A$2:A$974)=1,"Impossible",VLOOKUP(A$2:A$974,items!$A$3:$K$1394,{3}*SIGN(ROW(A$2:A$974)),FALSE)))</f>
        <v/>
      </c>
      <c r="G887" s="71"/>
    </row>
    <row r="888" spans="2:7" ht="14">
      <c r="B888" s="68" t="str">
        <f>IF(ISBLANK(A888),"",IF(ROW(A888:A2887)=1,"Impossible",VLOOKUP(A$2:A$974,items!$A$3:$K$1394,{2}*SIGN(ROW(A$2:A$974)),FALSE)))</f>
        <v/>
      </c>
      <c r="C888" s="68" t="str">
        <f>IF(ISBLANK(A888),"",IF(ROW(A$2:A$974)=1,"Impossible",VLOOKUP(A$2:A$974,items!$A$3:$K$1394,{3}*SIGN(ROW(A$2:A$974)),FALSE)))</f>
        <v/>
      </c>
      <c r="G888" s="71"/>
    </row>
    <row r="889" spans="2:7" ht="14">
      <c r="B889" s="68" t="str">
        <f>IF(ISBLANK(A889),"",IF(ROW(A889:A2888)=1,"Impossible",VLOOKUP(A$2:A$974,items!$A$3:$K$1394,{2}*SIGN(ROW(A$2:A$974)),FALSE)))</f>
        <v/>
      </c>
      <c r="C889" s="68" t="str">
        <f>IF(ISBLANK(A889),"",IF(ROW(A$2:A$974)=1,"Impossible",VLOOKUP(A$2:A$974,items!$A$3:$K$1394,{3}*SIGN(ROW(A$2:A$974)),FALSE)))</f>
        <v/>
      </c>
      <c r="G889" s="71"/>
    </row>
    <row r="890" spans="2:7" ht="14">
      <c r="B890" s="68" t="str">
        <f>IF(ISBLANK(A890),"",IF(ROW(A890:A2889)=1,"Impossible",VLOOKUP(A$2:A$974,items!$A$3:$K$1394,{2}*SIGN(ROW(A$2:A$974)),FALSE)))</f>
        <v/>
      </c>
      <c r="C890" s="68" t="str">
        <f>IF(ISBLANK(A890),"",IF(ROW(A$2:A$974)=1,"Impossible",VLOOKUP(A$2:A$974,items!$A$3:$K$1394,{3}*SIGN(ROW(A$2:A$974)),FALSE)))</f>
        <v/>
      </c>
      <c r="G890" s="71"/>
    </row>
    <row r="891" spans="2:7" ht="14">
      <c r="B891" s="68" t="str">
        <f>IF(ISBLANK(A891),"",IF(ROW(A891:A2890)=1,"Impossible",VLOOKUP(A$2:A$974,items!$A$3:$K$1394,{2}*SIGN(ROW(A$2:A$974)),FALSE)))</f>
        <v/>
      </c>
      <c r="C891" s="68" t="str">
        <f>IF(ISBLANK(A891),"",IF(ROW(A$2:A$974)=1,"Impossible",VLOOKUP(A$2:A$974,items!$A$3:$K$1394,{3}*SIGN(ROW(A$2:A$974)),FALSE)))</f>
        <v/>
      </c>
      <c r="G891" s="71"/>
    </row>
    <row r="892" spans="2:7" ht="14">
      <c r="B892" s="68" t="str">
        <f>IF(ISBLANK(A892),"",IF(ROW(A892:A2891)=1,"Impossible",VLOOKUP(A$2:A$974,items!$A$3:$K$1394,{2}*SIGN(ROW(A$2:A$974)),FALSE)))</f>
        <v/>
      </c>
      <c r="C892" s="68" t="str">
        <f>IF(ISBLANK(A892),"",IF(ROW(A$2:A$974)=1,"Impossible",VLOOKUP(A$2:A$974,items!$A$3:$K$1394,{3}*SIGN(ROW(A$2:A$974)),FALSE)))</f>
        <v/>
      </c>
      <c r="G892" s="71"/>
    </row>
    <row r="893" spans="2:7" ht="14">
      <c r="B893" s="68" t="str">
        <f>IF(ISBLANK(A893),"",IF(ROW(A893:A2892)=1,"Impossible",VLOOKUP(A$2:A$974,items!$A$3:$K$1394,{2}*SIGN(ROW(A$2:A$974)),FALSE)))</f>
        <v/>
      </c>
      <c r="C893" s="68" t="str">
        <f>IF(ISBLANK(A893),"",IF(ROW(A$2:A$974)=1,"Impossible",VLOOKUP(A$2:A$974,items!$A$3:$K$1394,{3}*SIGN(ROW(A$2:A$974)),FALSE)))</f>
        <v/>
      </c>
      <c r="G893" s="71"/>
    </row>
    <row r="894" spans="2:7" ht="14">
      <c r="B894" s="68" t="str">
        <f>IF(ISBLANK(A894),"",IF(ROW(A894:A2893)=1,"Impossible",VLOOKUP(A$2:A$974,items!$A$3:$K$1394,{2}*SIGN(ROW(A$2:A$974)),FALSE)))</f>
        <v/>
      </c>
      <c r="C894" s="68" t="str">
        <f>IF(ISBLANK(A894),"",IF(ROW(A$2:A$974)=1,"Impossible",VLOOKUP(A$2:A$974,items!$A$3:$K$1394,{3}*SIGN(ROW(A$2:A$974)),FALSE)))</f>
        <v/>
      </c>
      <c r="G894" s="71"/>
    </row>
    <row r="895" spans="2:7" ht="14">
      <c r="B895" s="68" t="str">
        <f>IF(ISBLANK(A895),"",IF(ROW(A895:A2894)=1,"Impossible",VLOOKUP(A$2:A$974,items!$A$3:$K$1394,{2}*SIGN(ROW(A$2:A$974)),FALSE)))</f>
        <v/>
      </c>
      <c r="C895" s="68" t="str">
        <f>IF(ISBLANK(A895),"",IF(ROW(A$2:A$974)=1,"Impossible",VLOOKUP(A$2:A$974,items!$A$3:$K$1394,{3}*SIGN(ROW(A$2:A$974)),FALSE)))</f>
        <v/>
      </c>
      <c r="G895" s="71"/>
    </row>
    <row r="896" spans="2:7" ht="14">
      <c r="B896" s="68" t="str">
        <f>IF(ISBLANK(A896),"",IF(ROW(A896:A2895)=1,"Impossible",VLOOKUP(A$2:A$974,items!$A$3:$K$1394,{2}*SIGN(ROW(A$2:A$974)),FALSE)))</f>
        <v/>
      </c>
      <c r="C896" s="68" t="str">
        <f>IF(ISBLANK(A896),"",IF(ROW(A$2:A$974)=1,"Impossible",VLOOKUP(A$2:A$974,items!$A$3:$K$1394,{3}*SIGN(ROW(A$2:A$974)),FALSE)))</f>
        <v/>
      </c>
      <c r="G896" s="71"/>
    </row>
    <row r="897" spans="2:7" ht="14">
      <c r="B897" s="68" t="str">
        <f>IF(ISBLANK(A897),"",IF(ROW(A897:A2896)=1,"Impossible",VLOOKUP(A$2:A$974,items!$A$3:$K$1394,{2}*SIGN(ROW(A$2:A$974)),FALSE)))</f>
        <v/>
      </c>
      <c r="C897" s="68" t="str">
        <f>IF(ISBLANK(A897),"",IF(ROW(A$2:A$974)=1,"Impossible",VLOOKUP(A$2:A$974,items!$A$3:$K$1394,{3}*SIGN(ROW(A$2:A$974)),FALSE)))</f>
        <v/>
      </c>
      <c r="G897" s="71"/>
    </row>
    <row r="898" spans="2:7" ht="14">
      <c r="B898" s="68" t="str">
        <f>IF(ISBLANK(A898),"",IF(ROW(A898:A2897)=1,"Impossible",VLOOKUP(A$2:A$974,items!$A$3:$K$1394,{2}*SIGN(ROW(A$2:A$974)),FALSE)))</f>
        <v/>
      </c>
      <c r="C898" s="68" t="str">
        <f>IF(ISBLANK(A898),"",IF(ROW(A$2:A$974)=1,"Impossible",VLOOKUP(A$2:A$974,items!$A$3:$K$1394,{3}*SIGN(ROW(A$2:A$974)),FALSE)))</f>
        <v/>
      </c>
      <c r="G898" s="71"/>
    </row>
    <row r="899" spans="2:7" ht="14">
      <c r="B899" s="68" t="str">
        <f>IF(ISBLANK(A899),"",IF(ROW(A899:A2898)=1,"Impossible",VLOOKUP(A$2:A$974,items!$A$3:$K$1394,{2}*SIGN(ROW(A$2:A$974)),FALSE)))</f>
        <v/>
      </c>
      <c r="C899" s="68" t="str">
        <f>IF(ISBLANK(A899),"",IF(ROW(A$2:A$974)=1,"Impossible",VLOOKUP(A$2:A$974,items!$A$3:$K$1394,{3}*SIGN(ROW(A$2:A$974)),FALSE)))</f>
        <v/>
      </c>
      <c r="G899" s="71"/>
    </row>
    <row r="900" spans="2:7" ht="14">
      <c r="B900" s="68" t="str">
        <f>IF(ISBLANK(A900),"",IF(ROW(A900:A2899)=1,"Impossible",VLOOKUP(A$2:A$974,items!$A$3:$K$1394,{2}*SIGN(ROW(A$2:A$974)),FALSE)))</f>
        <v/>
      </c>
      <c r="C900" s="68" t="str">
        <f>IF(ISBLANK(A900),"",IF(ROW(A$2:A$974)=1,"Impossible",VLOOKUP(A$2:A$974,items!$A$3:$K$1394,{3}*SIGN(ROW(A$2:A$974)),FALSE)))</f>
        <v/>
      </c>
      <c r="G900" s="71"/>
    </row>
    <row r="901" spans="2:7" ht="14">
      <c r="B901" s="68" t="str">
        <f>IF(ISBLANK(A901),"",IF(ROW(A901:A2900)=1,"Impossible",VLOOKUP(A$2:A$974,items!$A$3:$K$1394,{2}*SIGN(ROW(A$2:A$974)),FALSE)))</f>
        <v/>
      </c>
      <c r="C901" s="68" t="str">
        <f>IF(ISBLANK(A901),"",IF(ROW(A$2:A$974)=1,"Impossible",VLOOKUP(A$2:A$974,items!$A$3:$K$1394,{3}*SIGN(ROW(A$2:A$974)),FALSE)))</f>
        <v/>
      </c>
      <c r="G901" s="71"/>
    </row>
    <row r="902" spans="2:7" ht="14">
      <c r="B902" s="68" t="str">
        <f>IF(ISBLANK(A902),"",IF(ROW(A902:A2901)=1,"Impossible",VLOOKUP(A$2:A$974,items!$A$3:$K$1394,{2}*SIGN(ROW(A$2:A$974)),FALSE)))</f>
        <v/>
      </c>
      <c r="C902" s="68" t="str">
        <f>IF(ISBLANK(A902),"",IF(ROW(A$2:A$974)=1,"Impossible",VLOOKUP(A$2:A$974,items!$A$3:$K$1394,{3}*SIGN(ROW(A$2:A$974)),FALSE)))</f>
        <v/>
      </c>
      <c r="G902" s="71"/>
    </row>
    <row r="903" spans="2:7" ht="14">
      <c r="B903" s="68" t="str">
        <f>IF(ISBLANK(A903),"",IF(ROW(A903:A2902)=1,"Impossible",VLOOKUP(A$2:A$974,items!$A$3:$K$1394,{2}*SIGN(ROW(A$2:A$974)),FALSE)))</f>
        <v/>
      </c>
      <c r="C903" s="68" t="str">
        <f>IF(ISBLANK(A903),"",IF(ROW(A$2:A$974)=1,"Impossible",VLOOKUP(A$2:A$974,items!$A$3:$K$1394,{3}*SIGN(ROW(A$2:A$974)),FALSE)))</f>
        <v/>
      </c>
      <c r="G903" s="71"/>
    </row>
    <row r="904" spans="2:7" ht="14">
      <c r="B904" s="68" t="str">
        <f>IF(ISBLANK(A904),"",IF(ROW(A904:A2903)=1,"Impossible",VLOOKUP(A$2:A$974,items!$A$3:$K$1394,{2}*SIGN(ROW(A$2:A$974)),FALSE)))</f>
        <v/>
      </c>
      <c r="C904" s="68" t="str">
        <f>IF(ISBLANK(A904),"",IF(ROW(A$2:A$974)=1,"Impossible",VLOOKUP(A$2:A$974,items!$A$3:$K$1394,{3}*SIGN(ROW(A$2:A$974)),FALSE)))</f>
        <v/>
      </c>
      <c r="G904" s="71"/>
    </row>
    <row r="905" spans="2:7" ht="14">
      <c r="B905" s="68" t="str">
        <f>IF(ISBLANK(A905),"",IF(ROW(A905:A2904)=1,"Impossible",VLOOKUP(A$2:A$974,items!$A$3:$K$1394,{2}*SIGN(ROW(A$2:A$974)),FALSE)))</f>
        <v/>
      </c>
      <c r="C905" s="68" t="str">
        <f>IF(ISBLANK(A905),"",IF(ROW(A$2:A$974)=1,"Impossible",VLOOKUP(A$2:A$974,items!$A$3:$K$1394,{3}*SIGN(ROW(A$2:A$974)),FALSE)))</f>
        <v/>
      </c>
      <c r="G905" s="71"/>
    </row>
    <row r="906" spans="2:7" ht="14">
      <c r="B906" s="68" t="str">
        <f>IF(ISBLANK(A906),"",IF(ROW(A906:A2905)=1,"Impossible",VLOOKUP(A$2:A$974,items!$A$3:$K$1394,{2}*SIGN(ROW(A$2:A$974)),FALSE)))</f>
        <v/>
      </c>
      <c r="C906" s="68" t="str">
        <f>IF(ISBLANK(A906),"",IF(ROW(A$2:A$974)=1,"Impossible",VLOOKUP(A$2:A$974,items!$A$3:$K$1394,{3}*SIGN(ROW(A$2:A$974)),FALSE)))</f>
        <v/>
      </c>
      <c r="G906" s="71"/>
    </row>
    <row r="907" spans="2:7" ht="14">
      <c r="B907" s="68" t="str">
        <f>IF(ISBLANK(A907),"",IF(ROW(A907:A2906)=1,"Impossible",VLOOKUP(A$2:A$974,items!$A$3:$K$1394,{2}*SIGN(ROW(A$2:A$974)),FALSE)))</f>
        <v/>
      </c>
      <c r="C907" s="68" t="str">
        <f>IF(ISBLANK(A907),"",IF(ROW(A$2:A$974)=1,"Impossible",VLOOKUP(A$2:A$974,items!$A$3:$K$1394,{3}*SIGN(ROW(A$2:A$974)),FALSE)))</f>
        <v/>
      </c>
      <c r="G907" s="71"/>
    </row>
    <row r="908" spans="2:7" ht="14">
      <c r="B908" s="68" t="str">
        <f>IF(ISBLANK(A908),"",IF(ROW(A908:A2907)=1,"Impossible",VLOOKUP(A$2:A$974,items!$A$3:$K$1394,{2}*SIGN(ROW(A$2:A$974)),FALSE)))</f>
        <v/>
      </c>
      <c r="C908" s="68" t="str">
        <f>IF(ISBLANK(A908),"",IF(ROW(A$2:A$974)=1,"Impossible",VLOOKUP(A$2:A$974,items!$A$3:$K$1394,{3}*SIGN(ROW(A$2:A$974)),FALSE)))</f>
        <v/>
      </c>
      <c r="G908" s="71"/>
    </row>
    <row r="909" spans="2:7" ht="14">
      <c r="B909" s="68" t="str">
        <f>IF(ISBLANK(A909),"",IF(ROW(A909:A2908)=1,"Impossible",VLOOKUP(A$2:A$974,items!$A$3:$K$1394,{2}*SIGN(ROW(A$2:A$974)),FALSE)))</f>
        <v/>
      </c>
      <c r="C909" s="68" t="str">
        <f>IF(ISBLANK(A909),"",IF(ROW(A$2:A$974)=1,"Impossible",VLOOKUP(A$2:A$974,items!$A$3:$K$1394,{3}*SIGN(ROW(A$2:A$974)),FALSE)))</f>
        <v/>
      </c>
      <c r="G909" s="71"/>
    </row>
    <row r="910" spans="2:7" ht="14">
      <c r="B910" s="68" t="str">
        <f>IF(ISBLANK(A910),"",IF(ROW(A910:A2909)=1,"Impossible",VLOOKUP(A$2:A$974,items!$A$3:$K$1394,{2}*SIGN(ROW(A$2:A$974)),FALSE)))</f>
        <v/>
      </c>
      <c r="C910" s="68" t="str">
        <f>IF(ISBLANK(A910),"",IF(ROW(A$2:A$974)=1,"Impossible",VLOOKUP(A$2:A$974,items!$A$3:$K$1394,{3}*SIGN(ROW(A$2:A$974)),FALSE)))</f>
        <v/>
      </c>
      <c r="G910" s="71"/>
    </row>
    <row r="911" spans="2:7" ht="14">
      <c r="B911" s="68" t="str">
        <f>IF(ISBLANK(A911),"",IF(ROW(A911:A2910)=1,"Impossible",VLOOKUP(A$2:A$974,items!$A$3:$K$1394,{2}*SIGN(ROW(A$2:A$974)),FALSE)))</f>
        <v/>
      </c>
      <c r="C911" s="68" t="str">
        <f>IF(ISBLANK(A911),"",IF(ROW(A$2:A$974)=1,"Impossible",VLOOKUP(A$2:A$974,items!$A$3:$K$1394,{3}*SIGN(ROW(A$2:A$974)),FALSE)))</f>
        <v/>
      </c>
      <c r="G911" s="71"/>
    </row>
    <row r="912" spans="2:7" ht="14">
      <c r="B912" s="68" t="str">
        <f>IF(ISBLANK(A912),"",IF(ROW(A912:A2911)=1,"Impossible",VLOOKUP(A$2:A$974,items!$A$3:$K$1394,{2}*SIGN(ROW(A$2:A$974)),FALSE)))</f>
        <v/>
      </c>
      <c r="C912" s="68" t="str">
        <f>IF(ISBLANK(A912),"",IF(ROW(A$2:A$974)=1,"Impossible",VLOOKUP(A$2:A$974,items!$A$3:$K$1394,{3}*SIGN(ROW(A$2:A$974)),FALSE)))</f>
        <v/>
      </c>
      <c r="G912" s="71"/>
    </row>
    <row r="913" spans="2:7" ht="14">
      <c r="B913" s="68" t="str">
        <f>IF(ISBLANK(A913),"",IF(ROW(A913:A2912)=1,"Impossible",VLOOKUP(A$2:A$974,items!$A$3:$K$1394,{2}*SIGN(ROW(A$2:A$974)),FALSE)))</f>
        <v/>
      </c>
      <c r="C913" s="68" t="str">
        <f>IF(ISBLANK(A913),"",IF(ROW(A$2:A$974)=1,"Impossible",VLOOKUP(A$2:A$974,items!$A$3:$K$1394,{3}*SIGN(ROW(A$2:A$974)),FALSE)))</f>
        <v/>
      </c>
      <c r="G913" s="71"/>
    </row>
    <row r="914" spans="2:7" ht="14">
      <c r="B914" s="68" t="str">
        <f>IF(ISBLANK(A914),"",IF(ROW(A914:A2913)=1,"Impossible",VLOOKUP(A$2:A$974,items!$A$3:$K$1394,{2}*SIGN(ROW(A$2:A$974)),FALSE)))</f>
        <v/>
      </c>
      <c r="C914" s="68" t="str">
        <f>IF(ISBLANK(A914),"",IF(ROW(A$2:A$974)=1,"Impossible",VLOOKUP(A$2:A$974,items!$A$3:$K$1394,{3}*SIGN(ROW(A$2:A$974)),FALSE)))</f>
        <v/>
      </c>
      <c r="G914" s="71"/>
    </row>
    <row r="915" spans="2:7" ht="14">
      <c r="B915" s="68" t="str">
        <f>IF(ISBLANK(A915),"",IF(ROW(A915:A2914)=1,"Impossible",VLOOKUP(A$2:A$974,items!$A$3:$K$1394,{2}*SIGN(ROW(A$2:A$974)),FALSE)))</f>
        <v/>
      </c>
      <c r="C915" s="68" t="str">
        <f>IF(ISBLANK(A915),"",IF(ROW(A$2:A$974)=1,"Impossible",VLOOKUP(A$2:A$974,items!$A$3:$K$1394,{3}*SIGN(ROW(A$2:A$974)),FALSE)))</f>
        <v/>
      </c>
      <c r="G915" s="71"/>
    </row>
    <row r="916" spans="2:7" ht="14">
      <c r="B916" s="68" t="str">
        <f>IF(ISBLANK(A916),"",IF(ROW(A916:A2915)=1,"Impossible",VLOOKUP(A$2:A$974,items!$A$3:$K$1394,{2}*SIGN(ROW(A$2:A$974)),FALSE)))</f>
        <v/>
      </c>
      <c r="C916" s="68" t="str">
        <f>IF(ISBLANK(A916),"",IF(ROW(A$2:A$974)=1,"Impossible",VLOOKUP(A$2:A$974,items!$A$3:$K$1394,{3}*SIGN(ROW(A$2:A$974)),FALSE)))</f>
        <v/>
      </c>
      <c r="G916" s="71"/>
    </row>
    <row r="917" spans="2:7" ht="14">
      <c r="B917" s="68" t="str">
        <f>IF(ISBLANK(A917),"",IF(ROW(A917:A2916)=1,"Impossible",VLOOKUP(A$2:A$974,items!$A$3:$K$1394,{2}*SIGN(ROW(A$2:A$974)),FALSE)))</f>
        <v/>
      </c>
      <c r="C917" s="68" t="str">
        <f>IF(ISBLANK(A917),"",IF(ROW(A$2:A$974)=1,"Impossible",VLOOKUP(A$2:A$974,items!$A$3:$K$1394,{3}*SIGN(ROW(A$2:A$974)),FALSE)))</f>
        <v/>
      </c>
      <c r="G917" s="71"/>
    </row>
    <row r="918" spans="2:7" ht="14">
      <c r="B918" s="68" t="str">
        <f>IF(ISBLANK(A918),"",IF(ROW(A918:A2917)=1,"Impossible",VLOOKUP(A$2:A$974,items!$A$3:$K$1394,{2}*SIGN(ROW(A$2:A$974)),FALSE)))</f>
        <v/>
      </c>
      <c r="C918" s="68" t="str">
        <f>IF(ISBLANK(A918),"",IF(ROW(A$2:A$974)=1,"Impossible",VLOOKUP(A$2:A$974,items!$A$3:$K$1394,{3}*SIGN(ROW(A$2:A$974)),FALSE)))</f>
        <v/>
      </c>
      <c r="G918" s="71"/>
    </row>
    <row r="919" spans="2:7" ht="14">
      <c r="B919" s="68" t="str">
        <f>IF(ISBLANK(A919),"",IF(ROW(A919:A2918)=1,"Impossible",VLOOKUP(A$2:A$974,items!$A$3:$K$1394,{2}*SIGN(ROW(A$2:A$974)),FALSE)))</f>
        <v/>
      </c>
      <c r="C919" s="68" t="str">
        <f>IF(ISBLANK(A919),"",IF(ROW(A$2:A$974)=1,"Impossible",VLOOKUP(A$2:A$974,items!$A$3:$K$1394,{3}*SIGN(ROW(A$2:A$974)),FALSE)))</f>
        <v/>
      </c>
      <c r="G919" s="71"/>
    </row>
    <row r="920" spans="2:7" ht="14">
      <c r="B920" s="68" t="str">
        <f>IF(ISBLANK(A920),"",IF(ROW(A920:A2919)=1,"Impossible",VLOOKUP(A$2:A$974,items!$A$3:$K$1394,{2}*SIGN(ROW(A$2:A$974)),FALSE)))</f>
        <v/>
      </c>
      <c r="C920" s="68" t="str">
        <f>IF(ISBLANK(A920),"",IF(ROW(A$2:A$974)=1,"Impossible",VLOOKUP(A$2:A$974,items!$A$3:$K$1394,{3}*SIGN(ROW(A$2:A$974)),FALSE)))</f>
        <v/>
      </c>
      <c r="G920" s="71"/>
    </row>
    <row r="921" spans="2:7" ht="14">
      <c r="B921" s="68" t="str">
        <f>IF(ISBLANK(A921),"",IF(ROW(A921:A2920)=1,"Impossible",VLOOKUP(A$2:A$974,items!$A$3:$K$1394,{2}*SIGN(ROW(A$2:A$974)),FALSE)))</f>
        <v/>
      </c>
      <c r="C921" s="68" t="str">
        <f>IF(ISBLANK(A921),"",IF(ROW(A$2:A$974)=1,"Impossible",VLOOKUP(A$2:A$974,items!$A$3:$K$1394,{3}*SIGN(ROW(A$2:A$974)),FALSE)))</f>
        <v/>
      </c>
      <c r="G921" s="71"/>
    </row>
    <row r="922" spans="2:7" ht="14">
      <c r="B922" s="68" t="str">
        <f>IF(ISBLANK(A922),"",IF(ROW(A922:A2921)=1,"Impossible",VLOOKUP(A$2:A$974,items!$A$3:$K$1394,{2}*SIGN(ROW(A$2:A$974)),FALSE)))</f>
        <v/>
      </c>
      <c r="C922" s="68" t="str">
        <f>IF(ISBLANK(A922),"",IF(ROW(A$2:A$974)=1,"Impossible",VLOOKUP(A$2:A$974,items!$A$3:$K$1394,{3}*SIGN(ROW(A$2:A$974)),FALSE)))</f>
        <v/>
      </c>
      <c r="G922" s="71"/>
    </row>
    <row r="923" spans="2:7" ht="14">
      <c r="B923" s="68" t="str">
        <f>IF(ISBLANK(A923),"",IF(ROW(A923:A2922)=1,"Impossible",VLOOKUP(A$2:A$974,items!$A$3:$K$1394,{2}*SIGN(ROW(A$2:A$974)),FALSE)))</f>
        <v/>
      </c>
      <c r="C923" s="68" t="str">
        <f>IF(ISBLANK(A923),"",IF(ROW(A$2:A$974)=1,"Impossible",VLOOKUP(A$2:A$974,items!$A$3:$K$1394,{3}*SIGN(ROW(A$2:A$974)),FALSE)))</f>
        <v/>
      </c>
      <c r="G923" s="71"/>
    </row>
    <row r="924" spans="2:7" ht="14">
      <c r="B924" s="68" t="str">
        <f>IF(ISBLANK(A924),"",IF(ROW(A924:A2923)=1,"Impossible",VLOOKUP(A$2:A$974,items!$A$3:$K$1394,{2}*SIGN(ROW(A$2:A$974)),FALSE)))</f>
        <v/>
      </c>
      <c r="C924" s="68" t="str">
        <f>IF(ISBLANK(A924),"",IF(ROW(A$2:A$974)=1,"Impossible",VLOOKUP(A$2:A$974,items!$A$3:$K$1394,{3}*SIGN(ROW(A$2:A$974)),FALSE)))</f>
        <v/>
      </c>
      <c r="G924" s="71"/>
    </row>
    <row r="925" spans="2:7" ht="14">
      <c r="B925" s="68" t="str">
        <f>IF(ISBLANK(A925),"",IF(ROW(A925:A2924)=1,"Impossible",VLOOKUP(A$2:A$974,items!$A$3:$K$1394,{2}*SIGN(ROW(A$2:A$974)),FALSE)))</f>
        <v/>
      </c>
      <c r="C925" s="68" t="str">
        <f>IF(ISBLANK(A925),"",IF(ROW(A$2:A$974)=1,"Impossible",VLOOKUP(A$2:A$974,items!$A$3:$K$1394,{3}*SIGN(ROW(A$2:A$974)),FALSE)))</f>
        <v/>
      </c>
      <c r="G925" s="71"/>
    </row>
    <row r="926" spans="2:7" ht="14">
      <c r="B926" s="68" t="str">
        <f>IF(ISBLANK(A926),"",IF(ROW(A926:A2925)=1,"Impossible",VLOOKUP(A$2:A$974,items!$A$3:$K$1394,{2}*SIGN(ROW(A$2:A$974)),FALSE)))</f>
        <v/>
      </c>
      <c r="C926" s="68" t="str">
        <f>IF(ISBLANK(A926),"",IF(ROW(A$2:A$974)=1,"Impossible",VLOOKUP(A$2:A$974,items!$A$3:$K$1394,{3}*SIGN(ROW(A$2:A$974)),FALSE)))</f>
        <v/>
      </c>
      <c r="G926" s="71"/>
    </row>
    <row r="927" spans="2:7" ht="14">
      <c r="B927" s="68" t="str">
        <f>IF(ISBLANK(A927),"",IF(ROW(A927:A2926)=1,"Impossible",VLOOKUP(A$2:A$974,items!$A$3:$K$1394,{2}*SIGN(ROW(A$2:A$974)),FALSE)))</f>
        <v/>
      </c>
      <c r="C927" s="68" t="str">
        <f>IF(ISBLANK(A927),"",IF(ROW(A$2:A$974)=1,"Impossible",VLOOKUP(A$2:A$974,items!$A$3:$K$1394,{3}*SIGN(ROW(A$2:A$974)),FALSE)))</f>
        <v/>
      </c>
      <c r="G927" s="71"/>
    </row>
    <row r="928" spans="2:7" ht="14">
      <c r="B928" s="68" t="str">
        <f>IF(ISBLANK(A928),"",IF(ROW(A928:A2927)=1,"Impossible",VLOOKUP(A$2:A$974,items!$A$3:$K$1394,{2}*SIGN(ROW(A$2:A$974)),FALSE)))</f>
        <v/>
      </c>
      <c r="C928" s="68" t="str">
        <f>IF(ISBLANK(A928),"",IF(ROW(A$2:A$974)=1,"Impossible",VLOOKUP(A$2:A$974,items!$A$3:$K$1394,{3}*SIGN(ROW(A$2:A$974)),FALSE)))</f>
        <v/>
      </c>
      <c r="G928" s="71"/>
    </row>
    <row r="929" spans="2:7" ht="14">
      <c r="B929" s="68" t="str">
        <f>IF(ISBLANK(A929),"",IF(ROW(A929:A2928)=1,"Impossible",VLOOKUP(A$2:A$974,items!$A$3:$K$1394,{2}*SIGN(ROW(A$2:A$974)),FALSE)))</f>
        <v/>
      </c>
      <c r="C929" s="68" t="str">
        <f>IF(ISBLANK(A929),"",IF(ROW(A$2:A$974)=1,"Impossible",VLOOKUP(A$2:A$974,items!$A$3:$K$1394,{3}*SIGN(ROW(A$2:A$974)),FALSE)))</f>
        <v/>
      </c>
      <c r="G929" s="71"/>
    </row>
    <row r="930" spans="2:7" ht="14">
      <c r="B930" s="68" t="str">
        <f>IF(ISBLANK(A930),"",IF(ROW(A930:A2929)=1,"Impossible",VLOOKUP(A$2:A$974,items!$A$3:$K$1394,{2}*SIGN(ROW(A$2:A$974)),FALSE)))</f>
        <v/>
      </c>
      <c r="C930" s="68" t="str">
        <f>IF(ISBLANK(A930),"",IF(ROW(A$2:A$974)=1,"Impossible",VLOOKUP(A$2:A$974,items!$A$3:$K$1394,{3}*SIGN(ROW(A$2:A$974)),FALSE)))</f>
        <v/>
      </c>
      <c r="G930" s="71"/>
    </row>
    <row r="931" spans="2:7" ht="14">
      <c r="B931" s="68" t="str">
        <f>IF(ISBLANK(A931),"",IF(ROW(A931:A2930)=1,"Impossible",VLOOKUP(A$2:A$974,items!$A$3:$K$1394,{2}*SIGN(ROW(A$2:A$974)),FALSE)))</f>
        <v/>
      </c>
      <c r="C931" s="68" t="str">
        <f>IF(ISBLANK(A931),"",IF(ROW(A$2:A$974)=1,"Impossible",VLOOKUP(A$2:A$974,items!$A$3:$K$1394,{3}*SIGN(ROW(A$2:A$974)),FALSE)))</f>
        <v/>
      </c>
      <c r="G931" s="71"/>
    </row>
    <row r="932" spans="2:7" ht="14">
      <c r="B932" s="68" t="str">
        <f>IF(ISBLANK(A932),"",IF(ROW(A932:A2931)=1,"Impossible",VLOOKUP(A$2:A$974,items!$A$3:$K$1394,{2}*SIGN(ROW(A$2:A$974)),FALSE)))</f>
        <v/>
      </c>
      <c r="C932" s="68" t="str">
        <f>IF(ISBLANK(A932),"",IF(ROW(A$2:A$974)=1,"Impossible",VLOOKUP(A$2:A$974,items!$A$3:$K$1394,{3}*SIGN(ROW(A$2:A$974)),FALSE)))</f>
        <v/>
      </c>
      <c r="G932" s="71"/>
    </row>
    <row r="933" spans="2:7" ht="14">
      <c r="B933" s="68" t="str">
        <f>IF(ISBLANK(A933),"",IF(ROW(A933:A2932)=1,"Impossible",VLOOKUP(A$2:A$974,items!$A$3:$K$1394,{2}*SIGN(ROW(A$2:A$974)),FALSE)))</f>
        <v/>
      </c>
      <c r="C933" s="68" t="str">
        <f>IF(ISBLANK(A933),"",IF(ROW(A$2:A$974)=1,"Impossible",VLOOKUP(A$2:A$974,items!$A$3:$K$1394,{3}*SIGN(ROW(A$2:A$974)),FALSE)))</f>
        <v/>
      </c>
      <c r="G933" s="71"/>
    </row>
    <row r="934" spans="2:7" ht="14">
      <c r="B934" s="68" t="str">
        <f>IF(ISBLANK(A934),"",IF(ROW(A934:A2933)=1,"Impossible",VLOOKUP(A$2:A$974,items!$A$3:$K$1394,{2}*SIGN(ROW(A$2:A$974)),FALSE)))</f>
        <v/>
      </c>
      <c r="C934" s="68" t="str">
        <f>IF(ISBLANK(A934),"",IF(ROW(A$2:A$974)=1,"Impossible",VLOOKUP(A$2:A$974,items!$A$3:$K$1394,{3}*SIGN(ROW(A$2:A$974)),FALSE)))</f>
        <v/>
      </c>
      <c r="G934" s="71"/>
    </row>
    <row r="935" spans="2:7" ht="14">
      <c r="B935" s="68" t="str">
        <f>IF(ISBLANK(A935),"",IF(ROW(A935:A2934)=1,"Impossible",VLOOKUP(A$2:A$974,items!$A$3:$K$1394,{2}*SIGN(ROW(A$2:A$974)),FALSE)))</f>
        <v/>
      </c>
      <c r="C935" s="68" t="str">
        <f>IF(ISBLANK(A935),"",IF(ROW(A$2:A$974)=1,"Impossible",VLOOKUP(A$2:A$974,items!$A$3:$K$1394,{3}*SIGN(ROW(A$2:A$974)),FALSE)))</f>
        <v/>
      </c>
      <c r="G935" s="71"/>
    </row>
    <row r="936" spans="2:7" ht="14">
      <c r="B936" s="68" t="str">
        <f>IF(ISBLANK(A936),"",IF(ROW(A936:A2935)=1,"Impossible",VLOOKUP(A$2:A$974,items!$A$3:$K$1394,{2}*SIGN(ROW(A$2:A$974)),FALSE)))</f>
        <v/>
      </c>
      <c r="C936" s="68" t="str">
        <f>IF(ISBLANK(A936),"",IF(ROW(A$2:A$974)=1,"Impossible",VLOOKUP(A$2:A$974,items!$A$3:$K$1394,{3}*SIGN(ROW(A$2:A$974)),FALSE)))</f>
        <v/>
      </c>
      <c r="G936" s="71"/>
    </row>
    <row r="937" spans="2:7" ht="14">
      <c r="B937" s="68" t="str">
        <f>IF(ISBLANK(A937),"",IF(ROW(A937:A2936)=1,"Impossible",VLOOKUP(A$2:A$974,items!$A$3:$K$1394,{2}*SIGN(ROW(A$2:A$974)),FALSE)))</f>
        <v/>
      </c>
      <c r="C937" s="68" t="str">
        <f>IF(ISBLANK(A937),"",IF(ROW(A$2:A$974)=1,"Impossible",VLOOKUP(A$2:A$974,items!$A$3:$K$1394,{3}*SIGN(ROW(A$2:A$974)),FALSE)))</f>
        <v/>
      </c>
      <c r="G937" s="71"/>
    </row>
    <row r="938" spans="2:7" ht="14">
      <c r="B938" s="68" t="str">
        <f>IF(ISBLANK(A938),"",IF(ROW(A938:A2937)=1,"Impossible",VLOOKUP(A$2:A$974,items!$A$3:$K$1394,{2}*SIGN(ROW(A$2:A$974)),FALSE)))</f>
        <v/>
      </c>
      <c r="C938" s="68" t="str">
        <f>IF(ISBLANK(A938),"",IF(ROW(A$2:A$974)=1,"Impossible",VLOOKUP(A$2:A$974,items!$A$3:$K$1394,{3}*SIGN(ROW(A$2:A$974)),FALSE)))</f>
        <v/>
      </c>
      <c r="G938" s="71"/>
    </row>
    <row r="939" spans="2:7" ht="14">
      <c r="B939" s="68" t="str">
        <f>IF(ISBLANK(A939),"",IF(ROW(A939:A2938)=1,"Impossible",VLOOKUP(A$2:A$974,items!$A$3:$K$1394,{2}*SIGN(ROW(A$2:A$974)),FALSE)))</f>
        <v/>
      </c>
      <c r="C939" s="68" t="str">
        <f>IF(ISBLANK(A939),"",IF(ROW(A$2:A$974)=1,"Impossible",VLOOKUP(A$2:A$974,items!$A$3:$K$1394,{3}*SIGN(ROW(A$2:A$974)),FALSE)))</f>
        <v/>
      </c>
      <c r="G939" s="71"/>
    </row>
    <row r="940" spans="2:7" ht="14">
      <c r="B940" s="68" t="str">
        <f>IF(ISBLANK(A940),"",IF(ROW(A940:A2939)=1,"Impossible",VLOOKUP(A$2:A$974,items!$A$3:$K$1394,{2}*SIGN(ROW(A$2:A$974)),FALSE)))</f>
        <v/>
      </c>
      <c r="C940" s="68" t="str">
        <f>IF(ISBLANK(A940),"",IF(ROW(A$2:A$974)=1,"Impossible",VLOOKUP(A$2:A$974,items!$A$3:$K$1394,{3}*SIGN(ROW(A$2:A$974)),FALSE)))</f>
        <v/>
      </c>
      <c r="G940" s="71"/>
    </row>
    <row r="941" spans="2:7" ht="14">
      <c r="B941" s="68" t="str">
        <f>IF(ISBLANK(A941),"",IF(ROW(A941:A2940)=1,"Impossible",VLOOKUP(A$2:A$974,items!$A$3:$K$1394,{2}*SIGN(ROW(A$2:A$974)),FALSE)))</f>
        <v/>
      </c>
      <c r="C941" s="68" t="str">
        <f>IF(ISBLANK(A941),"",IF(ROW(A$2:A$974)=1,"Impossible",VLOOKUP(A$2:A$974,items!$A$3:$K$1394,{3}*SIGN(ROW(A$2:A$974)),FALSE)))</f>
        <v/>
      </c>
      <c r="G941" s="71"/>
    </row>
    <row r="942" spans="2:7" ht="14">
      <c r="B942" s="68" t="str">
        <f>IF(ISBLANK(A942),"",IF(ROW(A942:A2941)=1,"Impossible",VLOOKUP(A$2:A$974,items!$A$3:$K$1394,{2}*SIGN(ROW(A$2:A$974)),FALSE)))</f>
        <v/>
      </c>
      <c r="C942" s="68" t="str">
        <f>IF(ISBLANK(A942),"",IF(ROW(A$2:A$974)=1,"Impossible",VLOOKUP(A$2:A$974,items!$A$3:$K$1394,{3}*SIGN(ROW(A$2:A$974)),FALSE)))</f>
        <v/>
      </c>
      <c r="G942" s="71"/>
    </row>
    <row r="943" spans="2:7" ht="14">
      <c r="B943" s="68" t="str">
        <f>IF(ISBLANK(A943),"",IF(ROW(A943:A2942)=1,"Impossible",VLOOKUP(A$2:A$974,items!$A$3:$K$1394,{2}*SIGN(ROW(A$2:A$974)),FALSE)))</f>
        <v/>
      </c>
      <c r="C943" s="68" t="str">
        <f>IF(ISBLANK(A943),"",IF(ROW(A$2:A$974)=1,"Impossible",VLOOKUP(A$2:A$974,items!$A$3:$K$1394,{3}*SIGN(ROW(A$2:A$974)),FALSE)))</f>
        <v/>
      </c>
      <c r="G943" s="71"/>
    </row>
    <row r="944" spans="2:7" ht="14">
      <c r="B944" s="68" t="str">
        <f>IF(ISBLANK(A944),"",IF(ROW(A944:A2943)=1,"Impossible",VLOOKUP(A$2:A$974,items!$A$3:$K$1394,{2}*SIGN(ROW(A$2:A$974)),FALSE)))</f>
        <v/>
      </c>
      <c r="C944" s="68" t="str">
        <f>IF(ISBLANK(A944),"",IF(ROW(A$2:A$974)=1,"Impossible",VLOOKUP(A$2:A$974,items!$A$3:$K$1394,{3}*SIGN(ROW(A$2:A$974)),FALSE)))</f>
        <v/>
      </c>
      <c r="G944" s="71"/>
    </row>
    <row r="945" spans="2:7" ht="14">
      <c r="B945" s="68" t="str">
        <f>IF(ISBLANK(A945),"",IF(ROW(A945:A2944)=1,"Impossible",VLOOKUP(A$2:A$974,items!$A$3:$K$1394,{2}*SIGN(ROW(A$2:A$974)),FALSE)))</f>
        <v/>
      </c>
      <c r="C945" s="68" t="str">
        <f>IF(ISBLANK(A945),"",IF(ROW(A$2:A$974)=1,"Impossible",VLOOKUP(A$2:A$974,items!$A$3:$K$1394,{3}*SIGN(ROW(A$2:A$974)),FALSE)))</f>
        <v/>
      </c>
      <c r="G945" s="71"/>
    </row>
    <row r="946" spans="2:7" ht="14">
      <c r="B946" s="68" t="str">
        <f>IF(ISBLANK(A946),"",IF(ROW(A946:A2945)=1,"Impossible",VLOOKUP(A$2:A$974,items!$A$3:$K$1394,{2}*SIGN(ROW(A$2:A$974)),FALSE)))</f>
        <v/>
      </c>
      <c r="C946" s="68" t="str">
        <f>IF(ISBLANK(A946),"",IF(ROW(A$2:A$974)=1,"Impossible",VLOOKUP(A$2:A$974,items!$A$3:$K$1394,{3}*SIGN(ROW(A$2:A$974)),FALSE)))</f>
        <v/>
      </c>
      <c r="G946" s="71"/>
    </row>
    <row r="947" spans="2:7" ht="14">
      <c r="B947" s="68" t="str">
        <f>IF(ISBLANK(A947),"",IF(ROW(A947:A2946)=1,"Impossible",VLOOKUP(A$2:A$974,items!$A$3:$K$1394,{2}*SIGN(ROW(A$2:A$974)),FALSE)))</f>
        <v/>
      </c>
      <c r="C947" s="68" t="str">
        <f>IF(ISBLANK(A947),"",IF(ROW(A$2:A$974)=1,"Impossible",VLOOKUP(A$2:A$974,items!$A$3:$K$1394,{3}*SIGN(ROW(A$2:A$974)),FALSE)))</f>
        <v/>
      </c>
      <c r="G947" s="71"/>
    </row>
    <row r="948" spans="2:7" ht="14">
      <c r="B948" s="68" t="str">
        <f>IF(ISBLANK(A948),"",IF(ROW(A948:A2947)=1,"Impossible",VLOOKUP(A$2:A$974,items!$A$3:$K$1394,{2}*SIGN(ROW(A$2:A$974)),FALSE)))</f>
        <v/>
      </c>
      <c r="C948" s="68" t="str">
        <f>IF(ISBLANK(A948),"",IF(ROW(A$2:A$974)=1,"Impossible",VLOOKUP(A$2:A$974,items!$A$3:$K$1394,{3}*SIGN(ROW(A$2:A$974)),FALSE)))</f>
        <v/>
      </c>
      <c r="G948" s="71"/>
    </row>
    <row r="949" spans="2:7" ht="14">
      <c r="B949" s="68" t="str">
        <f>IF(ISBLANK(A949),"",IF(ROW(A949:A2948)=1,"Impossible",VLOOKUP(A$2:A$974,items!$A$3:$K$1394,{2}*SIGN(ROW(A$2:A$974)),FALSE)))</f>
        <v/>
      </c>
      <c r="C949" s="68" t="str">
        <f>IF(ISBLANK(A949),"",IF(ROW(A$2:A$974)=1,"Impossible",VLOOKUP(A$2:A$974,items!$A$3:$K$1394,{3}*SIGN(ROW(A$2:A$974)),FALSE)))</f>
        <v/>
      </c>
      <c r="G949" s="71"/>
    </row>
    <row r="950" spans="2:7" ht="14">
      <c r="B950" s="68" t="str">
        <f>IF(ISBLANK(A950),"",IF(ROW(A950:A2949)=1,"Impossible",VLOOKUP(A$2:A$974,items!$A$3:$K$1394,{2}*SIGN(ROW(A$2:A$974)),FALSE)))</f>
        <v/>
      </c>
      <c r="C950" s="68" t="str">
        <f>IF(ISBLANK(A950),"",IF(ROW(A$2:A$974)=1,"Impossible",VLOOKUP(A$2:A$974,items!$A$3:$K$1394,{3}*SIGN(ROW(A$2:A$974)),FALSE)))</f>
        <v/>
      </c>
      <c r="G950" s="71"/>
    </row>
    <row r="951" spans="2:7" ht="14">
      <c r="B951" s="68" t="str">
        <f>IF(ISBLANK(A951),"",IF(ROW(A951:A2950)=1,"Impossible",VLOOKUP(A$2:A$974,items!$A$3:$K$1394,{2}*SIGN(ROW(A$2:A$974)),FALSE)))</f>
        <v/>
      </c>
      <c r="C951" s="68" t="str">
        <f>IF(ISBLANK(A951),"",IF(ROW(A$2:A$974)=1,"Impossible",VLOOKUP(A$2:A$974,items!$A$3:$K$1394,{3}*SIGN(ROW(A$2:A$974)),FALSE)))</f>
        <v/>
      </c>
      <c r="G951" s="71"/>
    </row>
    <row r="952" spans="2:7" ht="14">
      <c r="B952" s="68" t="str">
        <f>IF(ISBLANK(A952),"",IF(ROW(A952:A2951)=1,"Impossible",VLOOKUP(A$2:A$974,items!$A$3:$K$1394,{2}*SIGN(ROW(A$2:A$974)),FALSE)))</f>
        <v/>
      </c>
      <c r="C952" s="68" t="str">
        <f>IF(ISBLANK(A952),"",IF(ROW(A$2:A$974)=1,"Impossible",VLOOKUP(A$2:A$974,items!$A$3:$K$1394,{3}*SIGN(ROW(A$2:A$974)),FALSE)))</f>
        <v/>
      </c>
      <c r="G952" s="71"/>
    </row>
    <row r="953" spans="2:7" ht="14">
      <c r="B953" s="68" t="str">
        <f>IF(ISBLANK(A953),"",IF(ROW(A953:A2952)=1,"Impossible",VLOOKUP(A$2:A$974,items!$A$3:$K$1394,{2}*SIGN(ROW(A$2:A$974)),FALSE)))</f>
        <v/>
      </c>
      <c r="C953" s="68" t="str">
        <f>IF(ISBLANK(A953),"",IF(ROW(A$2:A$974)=1,"Impossible",VLOOKUP(A$2:A$974,items!$A$3:$K$1394,{3}*SIGN(ROW(A$2:A$974)),FALSE)))</f>
        <v/>
      </c>
      <c r="G953" s="71"/>
    </row>
    <row r="954" spans="2:7" ht="14">
      <c r="B954" s="68" t="str">
        <f>IF(ISBLANK(A954),"",IF(ROW(A954:A2953)=1,"Impossible",VLOOKUP(A$2:A$974,items!$A$3:$K$1394,{2}*SIGN(ROW(A$2:A$974)),FALSE)))</f>
        <v/>
      </c>
      <c r="C954" s="68" t="str">
        <f>IF(ISBLANK(A954),"",IF(ROW(A$2:A$974)=1,"Impossible",VLOOKUP(A$2:A$974,items!$A$3:$K$1394,{3}*SIGN(ROW(A$2:A$974)),FALSE)))</f>
        <v/>
      </c>
      <c r="G954" s="71"/>
    </row>
    <row r="955" spans="2:7" ht="14">
      <c r="B955" s="68" t="str">
        <f>IF(ISBLANK(A955),"",IF(ROW(A955:A2954)=1,"Impossible",VLOOKUP(A$2:A$974,items!$A$3:$K$1394,{2}*SIGN(ROW(A$2:A$974)),FALSE)))</f>
        <v/>
      </c>
      <c r="C955" s="68" t="str">
        <f>IF(ISBLANK(A955),"",IF(ROW(A$2:A$974)=1,"Impossible",VLOOKUP(A$2:A$974,items!$A$3:$K$1394,{3}*SIGN(ROW(A$2:A$974)),FALSE)))</f>
        <v/>
      </c>
      <c r="G955" s="71"/>
    </row>
    <row r="956" spans="2:7" ht="14">
      <c r="B956" s="68" t="str">
        <f>IF(ISBLANK(A956),"",IF(ROW(A956:A2955)=1,"Impossible",VLOOKUP(A$2:A$974,items!$A$3:$K$1394,{2}*SIGN(ROW(A$2:A$974)),FALSE)))</f>
        <v/>
      </c>
      <c r="C956" s="68" t="str">
        <f>IF(ISBLANK(A956),"",IF(ROW(A$2:A$974)=1,"Impossible",VLOOKUP(A$2:A$974,items!$A$3:$K$1394,{3}*SIGN(ROW(A$2:A$974)),FALSE)))</f>
        <v/>
      </c>
      <c r="G956" s="71"/>
    </row>
    <row r="957" spans="2:7" ht="14">
      <c r="B957" s="68" t="str">
        <f>IF(ISBLANK(A957),"",IF(ROW(A957:A2956)=1,"Impossible",VLOOKUP(A$2:A$974,items!$A$3:$K$1394,{2}*SIGN(ROW(A$2:A$974)),FALSE)))</f>
        <v/>
      </c>
      <c r="C957" s="68" t="str">
        <f>IF(ISBLANK(A957),"",IF(ROW(A$2:A$974)=1,"Impossible",VLOOKUP(A$2:A$974,items!$A$3:$K$1394,{3}*SIGN(ROW(A$2:A$974)),FALSE)))</f>
        <v/>
      </c>
      <c r="G957" s="71"/>
    </row>
    <row r="958" spans="2:7" ht="14">
      <c r="B958" s="68" t="str">
        <f>IF(ISBLANK(A958),"",IF(ROW(A958:A2957)=1,"Impossible",VLOOKUP(A$2:A$974,items!$A$3:$K$1394,{2}*SIGN(ROW(A$2:A$974)),FALSE)))</f>
        <v/>
      </c>
      <c r="C958" s="68" t="str">
        <f>IF(ISBLANK(A958),"",IF(ROW(A$2:A$974)=1,"Impossible",VLOOKUP(A$2:A$974,items!$A$3:$K$1394,{3}*SIGN(ROW(A$2:A$974)),FALSE)))</f>
        <v/>
      </c>
      <c r="G958" s="71"/>
    </row>
    <row r="959" spans="2:7" ht="14">
      <c r="B959" s="68" t="str">
        <f>IF(ISBLANK(A959),"",IF(ROW(A959:A2958)=1,"Impossible",VLOOKUP(A$2:A$974,items!$A$3:$K$1394,{2}*SIGN(ROW(A$2:A$974)),FALSE)))</f>
        <v/>
      </c>
      <c r="C959" s="68" t="str">
        <f>IF(ISBLANK(A959),"",IF(ROW(A$2:A$974)=1,"Impossible",VLOOKUP(A$2:A$974,items!$A$3:$K$1394,{3}*SIGN(ROW(A$2:A$974)),FALSE)))</f>
        <v/>
      </c>
      <c r="G959" s="71"/>
    </row>
    <row r="960" spans="2:7" ht="14">
      <c r="B960" s="68" t="str">
        <f>IF(ISBLANK(A960),"",IF(ROW(A960:A2959)=1,"Impossible",VLOOKUP(A$2:A$974,items!$A$3:$K$1394,{2}*SIGN(ROW(A$2:A$974)),FALSE)))</f>
        <v/>
      </c>
      <c r="C960" s="68" t="str">
        <f>IF(ISBLANK(A960),"",IF(ROW(A$2:A$974)=1,"Impossible",VLOOKUP(A$2:A$974,items!$A$3:$K$1394,{3}*SIGN(ROW(A$2:A$974)),FALSE)))</f>
        <v/>
      </c>
      <c r="G960" s="71"/>
    </row>
    <row r="961" spans="2:7" ht="14">
      <c r="B961" s="68" t="str">
        <f>IF(ISBLANK(A961),"",IF(ROW(A961:A2960)=1,"Impossible",VLOOKUP(A$2:A$974,items!$A$3:$K$1394,{2}*SIGN(ROW(A$2:A$974)),FALSE)))</f>
        <v/>
      </c>
      <c r="C961" s="68" t="str">
        <f>IF(ISBLANK(A961),"",IF(ROW(A$2:A$974)=1,"Impossible",VLOOKUP(A$2:A$974,items!$A$3:$K$1394,{3}*SIGN(ROW(A$2:A$974)),FALSE)))</f>
        <v/>
      </c>
      <c r="G961" s="71"/>
    </row>
    <row r="962" spans="2:7" ht="14">
      <c r="B962" s="68" t="str">
        <f>IF(ISBLANK(A962),"",IF(ROW(A962:A2961)=1,"Impossible",VLOOKUP(A$2:A$974,items!$A$3:$K$1394,{2}*SIGN(ROW(A$2:A$974)),FALSE)))</f>
        <v/>
      </c>
      <c r="C962" s="68" t="str">
        <f>IF(ISBLANK(A962),"",IF(ROW(A$2:A$974)=1,"Impossible",VLOOKUP(A$2:A$974,items!$A$3:$K$1394,{3}*SIGN(ROW(A$2:A$974)),FALSE)))</f>
        <v/>
      </c>
      <c r="G962" s="71"/>
    </row>
    <row r="963" spans="2:7" ht="14">
      <c r="B963" s="68" t="str">
        <f>IF(ISBLANK(A963),"",IF(ROW(A963:A2962)=1,"Impossible",VLOOKUP(A$2:A$974,items!$A$3:$K$1394,{2}*SIGN(ROW(A$2:A$974)),FALSE)))</f>
        <v/>
      </c>
      <c r="C963" s="68" t="str">
        <f>IF(ISBLANK(A963),"",IF(ROW(A$2:A$974)=1,"Impossible",VLOOKUP(A$2:A$974,items!$A$3:$K$1394,{3}*SIGN(ROW(A$2:A$974)),FALSE)))</f>
        <v/>
      </c>
      <c r="G963" s="71"/>
    </row>
    <row r="964" spans="2:7" ht="14">
      <c r="B964" s="68" t="str">
        <f>IF(ISBLANK(A964),"",IF(ROW(A964:A2963)=1,"Impossible",VLOOKUP(A$2:A$974,items!$A$3:$K$1394,{2}*SIGN(ROW(A$2:A$974)),FALSE)))</f>
        <v/>
      </c>
      <c r="C964" s="68" t="str">
        <f>IF(ISBLANK(A964),"",IF(ROW(A$2:A$974)=1,"Impossible",VLOOKUP(A$2:A$974,items!$A$3:$K$1394,{3}*SIGN(ROW(A$2:A$974)),FALSE)))</f>
        <v/>
      </c>
      <c r="G964" s="71"/>
    </row>
    <row r="965" spans="2:7" ht="14">
      <c r="B965" s="68" t="str">
        <f>IF(ISBLANK(A965),"",IF(ROW(A965:A2964)=1,"Impossible",VLOOKUP(A$2:A$974,items!$A$3:$K$1394,{2}*SIGN(ROW(A$2:A$974)),FALSE)))</f>
        <v/>
      </c>
      <c r="C965" s="68" t="str">
        <f>IF(ISBLANK(A965),"",IF(ROW(A$2:A$974)=1,"Impossible",VLOOKUP(A$2:A$974,items!$A$3:$K$1394,{3}*SIGN(ROW(A$2:A$974)),FALSE)))</f>
        <v/>
      </c>
      <c r="G965" s="71"/>
    </row>
    <row r="966" spans="2:7" ht="14">
      <c r="B966" s="68" t="str">
        <f>IF(ISBLANK(A966),"",IF(ROW(A966:A2965)=1,"Impossible",VLOOKUP(A$2:A$974,items!$A$3:$K$1394,{2}*SIGN(ROW(A$2:A$974)),FALSE)))</f>
        <v/>
      </c>
      <c r="C966" s="68" t="str">
        <f>IF(ISBLANK(A966),"",IF(ROW(A$2:A$974)=1,"Impossible",VLOOKUP(A$2:A$974,items!$A$3:$K$1394,{3}*SIGN(ROW(A$2:A$974)),FALSE)))</f>
        <v/>
      </c>
      <c r="G966" s="71"/>
    </row>
    <row r="967" spans="2:7" ht="14">
      <c r="B967" s="68" t="str">
        <f>IF(ISBLANK(A967),"",IF(ROW(A967:A2966)=1,"Impossible",VLOOKUP(A$2:A$974,items!$A$3:$K$1394,{2}*SIGN(ROW(A$2:A$974)),FALSE)))</f>
        <v/>
      </c>
      <c r="C967" s="68" t="str">
        <f>IF(ISBLANK(A967),"",IF(ROW(A$2:A$974)=1,"Impossible",VLOOKUP(A$2:A$974,items!$A$3:$K$1394,{3}*SIGN(ROW(A$2:A$974)),FALSE)))</f>
        <v/>
      </c>
      <c r="G967" s="71"/>
    </row>
    <row r="968" spans="2:7" ht="14">
      <c r="B968" s="68" t="str">
        <f>IF(ISBLANK(A968),"",IF(ROW(A968:A2967)=1,"Impossible",VLOOKUP(A$2:A$974,items!$A$3:$K$1394,{2}*SIGN(ROW(A$2:A$974)),FALSE)))</f>
        <v/>
      </c>
      <c r="C968" s="68" t="str">
        <f>IF(ISBLANK(A968),"",IF(ROW(A$2:A$974)=1,"Impossible",VLOOKUP(A$2:A$974,items!$A$3:$K$1394,{3}*SIGN(ROW(A$2:A$974)),FALSE)))</f>
        <v/>
      </c>
      <c r="G968" s="71"/>
    </row>
    <row r="969" spans="2:7" ht="14">
      <c r="B969" s="68" t="str">
        <f>IF(ISBLANK(A969),"",IF(ROW(A969:A2968)=1,"Impossible",VLOOKUP(A$2:A$974,items!$A$3:$K$1394,{2}*SIGN(ROW(A$2:A$974)),FALSE)))</f>
        <v/>
      </c>
      <c r="C969" s="68" t="str">
        <f>IF(ISBLANK(A969),"",IF(ROW(A$2:A$974)=1,"Impossible",VLOOKUP(A$2:A$974,items!$A$3:$K$1394,{3}*SIGN(ROW(A$2:A$974)),FALSE)))</f>
        <v/>
      </c>
      <c r="G969" s="71"/>
    </row>
    <row r="970" spans="2:7" ht="14">
      <c r="B970" s="68" t="str">
        <f>IF(ISBLANK(A970),"",IF(ROW(A970:A2969)=1,"Impossible",VLOOKUP(A$2:A$974,items!$A$3:$K$1394,{2}*SIGN(ROW(A$2:A$974)),FALSE)))</f>
        <v/>
      </c>
      <c r="C970" s="68" t="str">
        <f>IF(ISBLANK(A970),"",IF(ROW(A$2:A$974)=1,"Impossible",VLOOKUP(A$2:A$974,items!$A$3:$K$1394,{3}*SIGN(ROW(A$2:A$974)),FALSE)))</f>
        <v/>
      </c>
      <c r="G970" s="71"/>
    </row>
    <row r="971" spans="2:7" ht="14">
      <c r="B971" s="68" t="str">
        <f>IF(ISBLANK(A971),"",IF(ROW(A971:A2970)=1,"Impossible",VLOOKUP(A$2:A$974,items!$A$3:$K$1394,{2}*SIGN(ROW(A$2:A$974)),FALSE)))</f>
        <v/>
      </c>
      <c r="C971" s="68" t="str">
        <f>IF(ISBLANK(A971),"",IF(ROW(A$2:A$974)=1,"Impossible",VLOOKUP(A$2:A$974,items!$A$3:$K$1394,{3}*SIGN(ROW(A$2:A$974)),FALSE)))</f>
        <v/>
      </c>
      <c r="G971" s="71"/>
    </row>
    <row r="972" spans="2:7" ht="14">
      <c r="B972" s="68" t="str">
        <f>IF(ISBLANK(A972),"",IF(ROW(A972:A2971)=1,"Impossible",VLOOKUP(A$2:A$974,items!$A$3:$K$1394,{2}*SIGN(ROW(A$2:A$974)),FALSE)))</f>
        <v/>
      </c>
      <c r="C972" s="68" t="str">
        <f>IF(ISBLANK(A972),"",IF(ROW(A$2:A$974)=1,"Impossible",VLOOKUP(A$2:A$974,items!$A$3:$K$1394,{3}*SIGN(ROW(A$2:A$974)),FALSE)))</f>
        <v/>
      </c>
      <c r="G972" s="71"/>
    </row>
    <row r="973" spans="2:7" ht="14">
      <c r="B973" s="68" t="str">
        <f>IF(ISBLANK(A973),"",IF(ROW(A973:A2972)=1,"Impossible",VLOOKUP(A$2:A$974,items!$A$3:$K$1394,{2}*SIGN(ROW(A$2:A$974)),FALSE)))</f>
        <v/>
      </c>
      <c r="C973" s="68" t="str">
        <f>IF(ISBLANK(A973),"",IF(ROW(A$2:A$974)=1,"Impossible",VLOOKUP(A$2:A$974,items!$A$3:$K$1394,{3}*SIGN(ROW(A$2:A$974)),FALSE)))</f>
        <v/>
      </c>
      <c r="G973" s="71"/>
    </row>
    <row r="974" spans="2:7" ht="14">
      <c r="B974" s="68" t="str">
        <f>IF(ISBLANK(A974),"",IF(ROW(A974:A2973)=1,"Impossible",VLOOKUP(A$2:A$974,items!$A$3:$K$1394,{2}*SIGN(ROW(A$2:A$974)),FALSE)))</f>
        <v/>
      </c>
      <c r="C974" s="68" t="str">
        <f>IF(ISBLANK(A974),"",IF(ROW(A$2:A$974)=1,"Impossible",VLOOKUP(A$2:A$974,items!$A$3:$K$1394,{3}*SIGN(ROW(A$2:A$974)),FALSE)))</f>
        <v/>
      </c>
      <c r="G974" s="71"/>
    </row>
  </sheetData>
  <conditionalFormatting sqref="J37:J38 J46:J47 J1:J24 J373:J557 J559:J1048576">
    <cfRule type="containsText" dxfId="863" priority="212" operator="containsText" text="yes">
      <formula>NOT(ISERROR(SEARCH("yes",J1)))</formula>
    </cfRule>
  </conditionalFormatting>
  <conditionalFormatting sqref="E2:F8 E10:F10 E12:F14 E15 E37:F47 E373:F559 E16:F24 E561:F5000">
    <cfRule type="expression" dxfId="862" priority="93">
      <formula>$D2="yes"</formula>
    </cfRule>
  </conditionalFormatting>
  <conditionalFormatting sqref="E25:F36">
    <cfRule type="expression" dxfId="861" priority="91">
      <formula>$D25="yes"</formula>
    </cfRule>
  </conditionalFormatting>
  <conditionalFormatting sqref="J25:J36">
    <cfRule type="containsText" dxfId="860" priority="90" operator="containsText" text="yes">
      <formula>NOT(ISERROR(SEARCH("yes",J25)))</formula>
    </cfRule>
  </conditionalFormatting>
  <conditionalFormatting sqref="J39:J45">
    <cfRule type="containsText" dxfId="859" priority="89" operator="containsText" text="yes">
      <formula>NOT(ISERROR(SEARCH("yes",J39)))</formula>
    </cfRule>
  </conditionalFormatting>
  <conditionalFormatting sqref="J48:J64">
    <cfRule type="containsText" dxfId="858" priority="88" operator="containsText" text="yes">
      <formula>NOT(ISERROR(SEARCH("yes",J48)))</formula>
    </cfRule>
  </conditionalFormatting>
  <conditionalFormatting sqref="E48:F64">
    <cfRule type="expression" dxfId="857" priority="87">
      <formula>$D48="yes"</formula>
    </cfRule>
  </conditionalFormatting>
  <conditionalFormatting sqref="J65:J78">
    <cfRule type="containsText" dxfId="856" priority="86" operator="containsText" text="yes">
      <formula>NOT(ISERROR(SEARCH("yes",J65)))</formula>
    </cfRule>
  </conditionalFormatting>
  <conditionalFormatting sqref="E65:F78">
    <cfRule type="expression" dxfId="855" priority="85">
      <formula>$D65="yes"</formula>
    </cfRule>
  </conditionalFormatting>
  <conditionalFormatting sqref="J79:J87">
    <cfRule type="containsText" dxfId="854" priority="84" operator="containsText" text="yes">
      <formula>NOT(ISERROR(SEARCH("yes",J79)))</formula>
    </cfRule>
  </conditionalFormatting>
  <conditionalFormatting sqref="E79:F87">
    <cfRule type="expression" dxfId="853" priority="83">
      <formula>$D79="yes"</formula>
    </cfRule>
  </conditionalFormatting>
  <conditionalFormatting sqref="J88:J91">
    <cfRule type="containsText" dxfId="852" priority="82" operator="containsText" text="yes">
      <formula>NOT(ISERROR(SEARCH("yes",J88)))</formula>
    </cfRule>
  </conditionalFormatting>
  <conditionalFormatting sqref="E88:F91">
    <cfRule type="expression" dxfId="851" priority="81">
      <formula>$D88="yes"</formula>
    </cfRule>
  </conditionalFormatting>
  <conditionalFormatting sqref="J92:J97">
    <cfRule type="containsText" dxfId="850" priority="80" operator="containsText" text="yes">
      <formula>NOT(ISERROR(SEARCH("yes",J92)))</formula>
    </cfRule>
  </conditionalFormatting>
  <conditionalFormatting sqref="E97:F97 E96 E92:F95">
    <cfRule type="expression" dxfId="849" priority="79">
      <formula>$D92="yes"</formula>
    </cfRule>
  </conditionalFormatting>
  <conditionalFormatting sqref="J98:J102">
    <cfRule type="containsText" dxfId="848" priority="78" operator="containsText" text="yes">
      <formula>NOT(ISERROR(SEARCH("yes",J98)))</formula>
    </cfRule>
  </conditionalFormatting>
  <conditionalFormatting sqref="E98:F99 E101:F101 E100 E102">
    <cfRule type="expression" dxfId="847" priority="77">
      <formula>$D98="yes"</formula>
    </cfRule>
  </conditionalFormatting>
  <conditionalFormatting sqref="J103:J107">
    <cfRule type="containsText" dxfId="846" priority="76" operator="containsText" text="yes">
      <formula>NOT(ISERROR(SEARCH("yes",J103)))</formula>
    </cfRule>
  </conditionalFormatting>
  <conditionalFormatting sqref="E103:F107">
    <cfRule type="expression" dxfId="845" priority="75">
      <formula>$D103="yes"</formula>
    </cfRule>
  </conditionalFormatting>
  <conditionalFormatting sqref="J108:J113">
    <cfRule type="containsText" dxfId="844" priority="74" operator="containsText" text="yes">
      <formula>NOT(ISERROR(SEARCH("yes",J108)))</formula>
    </cfRule>
  </conditionalFormatting>
  <conditionalFormatting sqref="E108:F113">
    <cfRule type="expression" dxfId="843" priority="73">
      <formula>$D108="yes"</formula>
    </cfRule>
  </conditionalFormatting>
  <conditionalFormatting sqref="J114:J120">
    <cfRule type="containsText" dxfId="842" priority="72" operator="containsText" text="yes">
      <formula>NOT(ISERROR(SEARCH("yes",J114)))</formula>
    </cfRule>
  </conditionalFormatting>
  <conditionalFormatting sqref="E114:F116 E118:F120 E117">
    <cfRule type="expression" dxfId="841" priority="71">
      <formula>$D114="yes"</formula>
    </cfRule>
  </conditionalFormatting>
  <conditionalFormatting sqref="J121:J126">
    <cfRule type="containsText" dxfId="840" priority="70" operator="containsText" text="yes">
      <formula>NOT(ISERROR(SEARCH("yes",J121)))</formula>
    </cfRule>
  </conditionalFormatting>
  <conditionalFormatting sqref="E121:F121 E122 E123:F124 E126:F126 E125">
    <cfRule type="expression" dxfId="839" priority="69">
      <formula>$D121="yes"</formula>
    </cfRule>
  </conditionalFormatting>
  <conditionalFormatting sqref="J127:J132">
    <cfRule type="containsText" dxfId="838" priority="68" operator="containsText" text="yes">
      <formula>NOT(ISERROR(SEARCH("yes",J127)))</formula>
    </cfRule>
  </conditionalFormatting>
  <conditionalFormatting sqref="E127:F128 E130:F132 E129">
    <cfRule type="expression" dxfId="837" priority="67">
      <formula>$D127="yes"</formula>
    </cfRule>
  </conditionalFormatting>
  <conditionalFormatting sqref="J133:J138">
    <cfRule type="containsText" dxfId="836" priority="66" operator="containsText" text="yes">
      <formula>NOT(ISERROR(SEARCH("yes",J133)))</formula>
    </cfRule>
  </conditionalFormatting>
  <conditionalFormatting sqref="E134:F136 E133 E138:F138 E137">
    <cfRule type="expression" dxfId="835" priority="65">
      <formula>$D133="yes"</formula>
    </cfRule>
  </conditionalFormatting>
  <conditionalFormatting sqref="J139:J144">
    <cfRule type="containsText" dxfId="834" priority="64" operator="containsText" text="yes">
      <formula>NOT(ISERROR(SEARCH("yes",J139)))</formula>
    </cfRule>
  </conditionalFormatting>
  <conditionalFormatting sqref="E139:F139 E141:F144 E140">
    <cfRule type="expression" dxfId="833" priority="63">
      <formula>$D139="yes"</formula>
    </cfRule>
  </conditionalFormatting>
  <conditionalFormatting sqref="J145:J150">
    <cfRule type="containsText" dxfId="832" priority="62" operator="containsText" text="yes">
      <formula>NOT(ISERROR(SEARCH("yes",J145)))</formula>
    </cfRule>
  </conditionalFormatting>
  <conditionalFormatting sqref="E146:F150 E145">
    <cfRule type="expression" dxfId="831" priority="61">
      <formula>$D145="yes"</formula>
    </cfRule>
  </conditionalFormatting>
  <conditionalFormatting sqref="J151:J156">
    <cfRule type="containsText" dxfId="830" priority="60" operator="containsText" text="yes">
      <formula>NOT(ISERROR(SEARCH("yes",J151)))</formula>
    </cfRule>
  </conditionalFormatting>
  <conditionalFormatting sqref="E151:F156">
    <cfRule type="expression" dxfId="829" priority="59">
      <formula>$D151="yes"</formula>
    </cfRule>
  </conditionalFormatting>
  <conditionalFormatting sqref="J157:J162">
    <cfRule type="containsText" dxfId="828" priority="58" operator="containsText" text="yes">
      <formula>NOT(ISERROR(SEARCH("yes",J157)))</formula>
    </cfRule>
  </conditionalFormatting>
  <conditionalFormatting sqref="E158:F162 E157">
    <cfRule type="expression" dxfId="827" priority="57">
      <formula>$D157="yes"</formula>
    </cfRule>
  </conditionalFormatting>
  <conditionalFormatting sqref="J163:J168">
    <cfRule type="containsText" dxfId="826" priority="56" operator="containsText" text="yes">
      <formula>NOT(ISERROR(SEARCH("yes",J163)))</formula>
    </cfRule>
  </conditionalFormatting>
  <conditionalFormatting sqref="E163:F167 E168">
    <cfRule type="expression" dxfId="825" priority="55">
      <formula>$D163="yes"</formula>
    </cfRule>
  </conditionalFormatting>
  <conditionalFormatting sqref="J169:J174">
    <cfRule type="containsText" dxfId="824" priority="54" operator="containsText" text="yes">
      <formula>NOT(ISERROR(SEARCH("yes",J169)))</formula>
    </cfRule>
  </conditionalFormatting>
  <conditionalFormatting sqref="E169:F171 E173:F173 E172 E174">
    <cfRule type="expression" dxfId="823" priority="53">
      <formula>$D169="yes"</formula>
    </cfRule>
  </conditionalFormatting>
  <conditionalFormatting sqref="J175:J178">
    <cfRule type="containsText" dxfId="822" priority="52" operator="containsText" text="yes">
      <formula>NOT(ISERROR(SEARCH("yes",J175)))</formula>
    </cfRule>
  </conditionalFormatting>
  <conditionalFormatting sqref="E175:F175 E177:F179 E176">
    <cfRule type="expression" dxfId="821" priority="51">
      <formula>$D175="yes"</formula>
    </cfRule>
  </conditionalFormatting>
  <conditionalFormatting sqref="J180">
    <cfRule type="containsText" dxfId="820" priority="50" operator="containsText" text="yes">
      <formula>NOT(ISERROR(SEARCH("yes",J180)))</formula>
    </cfRule>
  </conditionalFormatting>
  <conditionalFormatting sqref="E180:F180">
    <cfRule type="expression" dxfId="819" priority="49">
      <formula>$D180="yes"</formula>
    </cfRule>
  </conditionalFormatting>
  <conditionalFormatting sqref="J181:J186">
    <cfRule type="containsText" dxfId="818" priority="48" operator="containsText" text="yes">
      <formula>NOT(ISERROR(SEARCH("yes",J181)))</formula>
    </cfRule>
  </conditionalFormatting>
  <conditionalFormatting sqref="E186:F186 E185 E181:F184">
    <cfRule type="expression" dxfId="817" priority="47">
      <formula>$D181="yes"</formula>
    </cfRule>
  </conditionalFormatting>
  <conditionalFormatting sqref="J187:J192">
    <cfRule type="containsText" dxfId="816" priority="46" operator="containsText" text="yes">
      <formula>NOT(ISERROR(SEARCH("yes",J187)))</formula>
    </cfRule>
  </conditionalFormatting>
  <conditionalFormatting sqref="E188:F188 E187 E190:F190 E189 E192:F192 E191">
    <cfRule type="expression" dxfId="815" priority="45">
      <formula>$D187="yes"</formula>
    </cfRule>
  </conditionalFormatting>
  <conditionalFormatting sqref="J193:J198">
    <cfRule type="containsText" dxfId="814" priority="44" operator="containsText" text="yes">
      <formula>NOT(ISERROR(SEARCH("yes",J193)))</formula>
    </cfRule>
  </conditionalFormatting>
  <conditionalFormatting sqref="E193:F193 E195:F198 E194">
    <cfRule type="expression" dxfId="813" priority="43">
      <formula>$D193="yes"</formula>
    </cfRule>
  </conditionalFormatting>
  <conditionalFormatting sqref="J199:J203">
    <cfRule type="containsText" dxfId="812" priority="42" operator="containsText" text="yes">
      <formula>NOT(ISERROR(SEARCH("yes",J199)))</formula>
    </cfRule>
  </conditionalFormatting>
  <conditionalFormatting sqref="E200:F203">
    <cfRule type="expression" dxfId="811" priority="41">
      <formula>$D200="yes"</formula>
    </cfRule>
  </conditionalFormatting>
  <conditionalFormatting sqref="J204:J209">
    <cfRule type="containsText" dxfId="810" priority="40" operator="containsText" text="yes">
      <formula>NOT(ISERROR(SEARCH("yes",J204)))</formula>
    </cfRule>
  </conditionalFormatting>
  <conditionalFormatting sqref="E204:F205 E207:F209 E206">
    <cfRule type="expression" dxfId="809" priority="39">
      <formula>$D204="yes"</formula>
    </cfRule>
  </conditionalFormatting>
  <conditionalFormatting sqref="J179">
    <cfRule type="containsText" dxfId="808" priority="4" operator="containsText" text="yes">
      <formula>NOT(ISERROR(SEARCH("yes",J179)))</formula>
    </cfRule>
  </conditionalFormatting>
  <conditionalFormatting sqref="J210:J216">
    <cfRule type="containsText" dxfId="807" priority="38" operator="containsText" text="yes">
      <formula>NOT(ISERROR(SEARCH("yes",J210)))</formula>
    </cfRule>
  </conditionalFormatting>
  <conditionalFormatting sqref="E210:F212 E214:F215 E213 E216">
    <cfRule type="expression" dxfId="806" priority="37">
      <formula>$D210="yes"</formula>
    </cfRule>
  </conditionalFormatting>
  <conditionalFormatting sqref="J217:J221">
    <cfRule type="containsText" dxfId="805" priority="36" operator="containsText" text="yes">
      <formula>NOT(ISERROR(SEARCH("yes",J217)))</formula>
    </cfRule>
  </conditionalFormatting>
  <conditionalFormatting sqref="E217:F218 E219 E220:F221">
    <cfRule type="expression" dxfId="804" priority="35">
      <formula>$D217="yes"</formula>
    </cfRule>
  </conditionalFormatting>
  <conditionalFormatting sqref="J222:J227">
    <cfRule type="containsText" dxfId="803" priority="34" operator="containsText" text="yes">
      <formula>NOT(ISERROR(SEARCH("yes",J222)))</formula>
    </cfRule>
  </conditionalFormatting>
  <conditionalFormatting sqref="E222 E226 E223:F225 E227:F227">
    <cfRule type="expression" dxfId="802" priority="33">
      <formula>$D222="yes"</formula>
    </cfRule>
  </conditionalFormatting>
  <conditionalFormatting sqref="J228:J233">
    <cfRule type="containsText" dxfId="801" priority="32" operator="containsText" text="yes">
      <formula>NOT(ISERROR(SEARCH("yes",J228)))</formula>
    </cfRule>
  </conditionalFormatting>
  <conditionalFormatting sqref="E230 E228:F229 E231:F233">
    <cfRule type="expression" dxfId="800" priority="31">
      <formula>$D228="yes"</formula>
    </cfRule>
  </conditionalFormatting>
  <conditionalFormatting sqref="J234:J239">
    <cfRule type="containsText" dxfId="799" priority="30" operator="containsText" text="yes">
      <formula>NOT(ISERROR(SEARCH("yes",J234)))</formula>
    </cfRule>
  </conditionalFormatting>
  <conditionalFormatting sqref="E235 E239:F239 E238 E234:F234 E236:F237">
    <cfRule type="expression" dxfId="798" priority="29">
      <formula>$D234="yes"</formula>
    </cfRule>
  </conditionalFormatting>
  <conditionalFormatting sqref="J240:J244">
    <cfRule type="containsText" dxfId="797" priority="28" operator="containsText" text="yes">
      <formula>NOT(ISERROR(SEARCH("yes",J240)))</formula>
    </cfRule>
  </conditionalFormatting>
  <conditionalFormatting sqref="E240 E241:F244">
    <cfRule type="expression" dxfId="796" priority="27">
      <formula>$D240="yes"</formula>
    </cfRule>
  </conditionalFormatting>
  <conditionalFormatting sqref="J245:J250">
    <cfRule type="containsText" dxfId="795" priority="26" operator="containsText" text="yes">
      <formula>NOT(ISERROR(SEARCH("yes",J245)))</formula>
    </cfRule>
  </conditionalFormatting>
  <conditionalFormatting sqref="E247:F247 F246 E249:F250 E245:F245">
    <cfRule type="expression" dxfId="794" priority="25">
      <formula>$D245="yes"</formula>
    </cfRule>
  </conditionalFormatting>
  <conditionalFormatting sqref="J251:J256">
    <cfRule type="containsText" dxfId="793" priority="24" operator="containsText" text="yes">
      <formula>NOT(ISERROR(SEARCH("yes",J251)))</formula>
    </cfRule>
  </conditionalFormatting>
  <conditionalFormatting sqref="E251:F251 E252 E256:F256 E255 E253:F254">
    <cfRule type="expression" dxfId="792" priority="23">
      <formula>$D251="yes"</formula>
    </cfRule>
  </conditionalFormatting>
  <conditionalFormatting sqref="J257:J262">
    <cfRule type="containsText" dxfId="791" priority="22" operator="containsText" text="yes">
      <formula>NOT(ISERROR(SEARCH("yes",J257)))</formula>
    </cfRule>
  </conditionalFormatting>
  <conditionalFormatting sqref="E257 E262:F262 E261 E258:F260">
    <cfRule type="expression" dxfId="790" priority="21">
      <formula>$D257="yes"</formula>
    </cfRule>
  </conditionalFormatting>
  <conditionalFormatting sqref="J263:J268">
    <cfRule type="containsText" dxfId="789" priority="20" operator="containsText" text="yes">
      <formula>NOT(ISERROR(SEARCH("yes",J263)))</formula>
    </cfRule>
  </conditionalFormatting>
  <conditionalFormatting sqref="E263 E264:F268">
    <cfRule type="expression" dxfId="788" priority="19">
      <formula>$D263="yes"</formula>
    </cfRule>
  </conditionalFormatting>
  <conditionalFormatting sqref="J269:J274">
    <cfRule type="containsText" dxfId="787" priority="18" operator="containsText" text="yes">
      <formula>NOT(ISERROR(SEARCH("yes",J269)))</formula>
    </cfRule>
  </conditionalFormatting>
  <conditionalFormatting sqref="E271 E269:F270 E272:F274">
    <cfRule type="expression" dxfId="786" priority="17">
      <formula>$D269="yes"</formula>
    </cfRule>
  </conditionalFormatting>
  <conditionalFormatting sqref="J275:J279">
    <cfRule type="containsText" dxfId="785" priority="16" operator="containsText" text="yes">
      <formula>NOT(ISERROR(SEARCH("yes",J275)))</formula>
    </cfRule>
  </conditionalFormatting>
  <conditionalFormatting sqref="F279 E275:F278">
    <cfRule type="expression" dxfId="784" priority="15">
      <formula>$D275="yes"</formula>
    </cfRule>
  </conditionalFormatting>
  <conditionalFormatting sqref="J280:J285">
    <cfRule type="containsText" dxfId="783" priority="14" operator="containsText" text="yes">
      <formula>NOT(ISERROR(SEARCH("yes",J280)))</formula>
    </cfRule>
  </conditionalFormatting>
  <conditionalFormatting sqref="E280:F282 E284:F284 E283 E285">
    <cfRule type="expression" dxfId="782" priority="13">
      <formula>$D280="yes"</formula>
    </cfRule>
  </conditionalFormatting>
  <conditionalFormatting sqref="J286:J290">
    <cfRule type="containsText" dxfId="781" priority="12" operator="containsText" text="yes">
      <formula>NOT(ISERROR(SEARCH("yes",J286)))</formula>
    </cfRule>
  </conditionalFormatting>
  <conditionalFormatting sqref="E286:F290">
    <cfRule type="expression" dxfId="780" priority="11">
      <formula>$D286="yes"</formula>
    </cfRule>
  </conditionalFormatting>
  <conditionalFormatting sqref="J291:J296">
    <cfRule type="containsText" dxfId="779" priority="10" operator="containsText" text="yes">
      <formula>NOT(ISERROR(SEARCH("yes",J291)))</formula>
    </cfRule>
  </conditionalFormatting>
  <conditionalFormatting sqref="E291:F293 E295:F295 E294">
    <cfRule type="expression" dxfId="778" priority="9">
      <formula>$D291="yes"</formula>
    </cfRule>
  </conditionalFormatting>
  <conditionalFormatting sqref="J297:J300">
    <cfRule type="containsText" dxfId="777" priority="8" operator="containsText" text="yes">
      <formula>NOT(ISERROR(SEARCH("yes",J297)))</formula>
    </cfRule>
  </conditionalFormatting>
  <conditionalFormatting sqref="E297:F300">
    <cfRule type="expression" dxfId="776" priority="7">
      <formula>$D297="yes"</formula>
    </cfRule>
  </conditionalFormatting>
  <conditionalFormatting sqref="J301:J372">
    <cfRule type="containsText" dxfId="775" priority="6" operator="containsText" text="yes">
      <formula>NOT(ISERROR(SEARCH("yes",J301)))</formula>
    </cfRule>
  </conditionalFormatting>
  <conditionalFormatting sqref="E301:F372">
    <cfRule type="expression" dxfId="774" priority="5">
      <formula>$D301="yes"</formula>
    </cfRule>
  </conditionalFormatting>
  <conditionalFormatting sqref="J558">
    <cfRule type="containsText" dxfId="773" priority="3" operator="containsText" text="yes">
      <formula>NOT(ISERROR(SEARCH("yes",J558)))</formula>
    </cfRule>
  </conditionalFormatting>
  <conditionalFormatting sqref="F560">
    <cfRule type="expression" dxfId="772" priority="2">
      <formula>$U560="problem"</formula>
    </cfRule>
  </conditionalFormatting>
  <conditionalFormatting sqref="E560">
    <cfRule type="expression" dxfId="771" priority="1">
      <formula>$U561="problem"</formula>
    </cfRule>
  </conditionalFormatting>
  <pageMargins left="0.75" right="0.75" top="1" bottom="1" header="0.5" footer="0.5"/>
  <pageSetup orientation="portrait" horizontalDpi="4294967292" verticalDpi="4294967292"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AA1102"/>
  <sheetViews>
    <sheetView zoomScale="110" zoomScaleNormal="110" zoomScalePageLayoutView="110" workbookViewId="0">
      <pane xSplit="1" ySplit="1" topLeftCell="W515" activePane="bottomRight" state="frozen"/>
      <selection pane="topRight" activeCell="B1" sqref="B1"/>
      <selection pane="bottomLeft" activeCell="A2" sqref="A2"/>
      <selection pane="bottomRight" activeCell="AA531" sqref="AA531"/>
    </sheetView>
  </sheetViews>
  <sheetFormatPr baseColWidth="10" defaultColWidth="17.1640625" defaultRowHeight="13"/>
  <cols>
    <col min="1" max="1" width="20.6640625" style="4" customWidth="1" collapsed="1"/>
    <col min="2" max="2" width="7.1640625" style="4" customWidth="1" collapsed="1"/>
    <col min="3" max="3" width="4.83203125" style="4" customWidth="1" collapsed="1"/>
    <col min="4" max="4" width="5.6640625" style="55" customWidth="1" collapsed="1"/>
    <col min="5" max="5" width="17.5" style="4" customWidth="1" collapsed="1"/>
    <col min="6" max="6" width="20" style="4" customWidth="1" collapsed="1"/>
    <col min="7" max="7" width="26.5" style="55" bestFit="1" customWidth="1" collapsed="1"/>
    <col min="8" max="8" width="45" style="32" customWidth="1" collapsed="1"/>
    <col min="9" max="9" width="47.5" style="32" customWidth="1" collapsed="1"/>
    <col min="10" max="10" width="39.83203125" style="4" customWidth="1" collapsed="1"/>
    <col min="11" max="11" width="38.5" style="4" customWidth="1" collapsed="1"/>
    <col min="12" max="12" width="8" style="4" bestFit="1" customWidth="1" collapsed="1"/>
    <col min="13" max="13" width="14" style="4" customWidth="1" collapsed="1"/>
    <col min="14" max="14" width="19.5" style="4" bestFit="1" customWidth="1" collapsed="1"/>
    <col min="15" max="15" width="38.6640625" style="4" customWidth="1" collapsed="1"/>
    <col min="16" max="21" width="17.1640625" style="4" collapsed="1"/>
    <col min="22" max="23" width="47.1640625" style="55" customWidth="1" collapsed="1"/>
    <col min="24" max="24" width="47.1640625" style="32" customWidth="1" collapsed="1"/>
    <col min="25" max="25" width="43.6640625" style="4" customWidth="1" collapsed="1"/>
    <col min="26" max="26" width="2.6640625" style="4" bestFit="1" customWidth="1" collapsed="1"/>
    <col min="27" max="16384" width="17.1640625" style="4" collapsed="1"/>
  </cols>
  <sheetData>
    <row r="1" spans="1:27" ht="28">
      <c r="A1" s="17" t="s">
        <v>8</v>
      </c>
      <c r="B1" s="17" t="s">
        <v>85</v>
      </c>
      <c r="C1" s="17" t="s">
        <v>86</v>
      </c>
      <c r="D1" s="19" t="s">
        <v>68</v>
      </c>
      <c r="E1" s="1" t="s">
        <v>2039</v>
      </c>
      <c r="F1" s="1" t="s">
        <v>7</v>
      </c>
      <c r="G1" s="19" t="s">
        <v>6</v>
      </c>
      <c r="H1" s="21" t="s">
        <v>87</v>
      </c>
      <c r="I1" s="21" t="s">
        <v>1040</v>
      </c>
      <c r="J1" s="19" t="s">
        <v>9</v>
      </c>
      <c r="K1" s="19" t="s">
        <v>10</v>
      </c>
      <c r="L1" s="19" t="s">
        <v>75</v>
      </c>
      <c r="M1" s="19" t="s">
        <v>2522</v>
      </c>
      <c r="N1" s="19" t="s">
        <v>77</v>
      </c>
      <c r="O1" s="19" t="s">
        <v>78</v>
      </c>
      <c r="P1" s="19" t="s">
        <v>80</v>
      </c>
      <c r="Q1" s="19" t="s">
        <v>82</v>
      </c>
      <c r="R1" s="19" t="s">
        <v>2768</v>
      </c>
      <c r="S1" s="19" t="s">
        <v>2769</v>
      </c>
      <c r="T1" s="19" t="s">
        <v>83</v>
      </c>
      <c r="U1" s="19" t="s">
        <v>84</v>
      </c>
      <c r="V1" s="19" t="s">
        <v>90</v>
      </c>
      <c r="W1" s="19" t="s">
        <v>249</v>
      </c>
      <c r="X1" s="21" t="s">
        <v>2036</v>
      </c>
      <c r="Y1" s="21" t="s">
        <v>2035</v>
      </c>
      <c r="Z1" s="1" t="s">
        <v>2032</v>
      </c>
      <c r="AA1" s="4" t="s">
        <v>3053</v>
      </c>
    </row>
    <row r="2" spans="1:27" ht="14">
      <c r="A2" s="53" t="s">
        <v>96</v>
      </c>
      <c r="B2" s="53" t="s">
        <v>108</v>
      </c>
      <c r="C2" s="53">
        <v>1</v>
      </c>
      <c r="D2" s="54" t="str">
        <f>CONCATENATE(B2,C2)</f>
        <v>A1</v>
      </c>
      <c r="E2" s="53" t="s">
        <v>96</v>
      </c>
      <c r="F2" s="53"/>
      <c r="G2" s="54" t="str">
        <f>IF(E2="","",IF(OR(E2="select_one", E2="select_multiple"), CONCATENATE(E2," ",F2),E2))</f>
        <v>start</v>
      </c>
      <c r="H2" s="4" t="s">
        <v>101</v>
      </c>
      <c r="I2" s="4" t="s">
        <v>101</v>
      </c>
      <c r="L2" s="53"/>
      <c r="M2" s="53"/>
      <c r="N2" s="53"/>
      <c r="O2" s="53"/>
      <c r="P2" s="53"/>
      <c r="Q2" s="53"/>
      <c r="R2" s="53"/>
      <c r="S2" s="53"/>
      <c r="T2" s="53"/>
      <c r="U2" s="53"/>
      <c r="V2" s="55" t="str">
        <f>IF(OR(ISNA(H2),ISBLANK(H2)),"",CONCATENATE($B2,$C2,"."," ",H2))</f>
        <v>A1. Start Time</v>
      </c>
      <c r="W2" s="55" t="str">
        <f>IF(OR(ISBLANK(I2),ISNA(I2)),"",CONCATENATE($B2,$C2,"."," ",I2))</f>
        <v>A1. Start Time</v>
      </c>
      <c r="X2" s="32" t="str">
        <f t="array" ref="X2">IF(ISBLANK(F2),"",INDEX(choices!I$2:I$1615,MATCH(F2,IF(choices!J$2:J$1615="Last",choices!A$2:A$1615),0)))</f>
        <v/>
      </c>
      <c r="Y2" s="4" t="str">
        <f t="array" ref="Y2">IF(ISBLANK(F2),"",INDEX(choices!H$2:H$1615,MATCH(F2,IF(choices!J$2:J$1615="Last",choices!A$2:A$1615),0)))</f>
        <v/>
      </c>
    </row>
    <row r="3" spans="1:27" ht="14">
      <c r="A3" s="53" t="s">
        <v>97</v>
      </c>
      <c r="B3" s="53" t="s">
        <v>108</v>
      </c>
      <c r="C3" s="53">
        <v>2</v>
      </c>
      <c r="D3" s="54" t="str">
        <f t="shared" ref="D3:D66" si="0">CONCATENATE(B3,C3)</f>
        <v>A2</v>
      </c>
      <c r="E3" s="53" t="s">
        <v>97</v>
      </c>
      <c r="F3" s="53"/>
      <c r="G3" s="54" t="str">
        <f t="shared" ref="G3:G66" si="1">IF(E3="","",IF(OR(E3="select_one", E3="select_multiple"), CONCATENATE(E3," ",F3),E3))</f>
        <v>end</v>
      </c>
      <c r="H3" s="4" t="s">
        <v>102</v>
      </c>
      <c r="I3" s="4" t="s">
        <v>102</v>
      </c>
      <c r="J3" s="4" t="s">
        <v>2490</v>
      </c>
      <c r="L3" s="53"/>
      <c r="M3" s="53"/>
      <c r="N3" s="53"/>
      <c r="O3" s="53"/>
      <c r="P3" s="53"/>
      <c r="Q3" s="53"/>
      <c r="R3" s="53"/>
      <c r="S3" s="53"/>
      <c r="T3" s="53"/>
      <c r="U3" s="53"/>
      <c r="V3" s="55" t="str">
        <f t="shared" ref="V3:V20" si="2">IF(OR(ISNA(H3),ISBLANK(H3)),"",CONCATENATE($B3,$C3,"."," ",H3))</f>
        <v>A2. End Time</v>
      </c>
      <c r="W3" s="55" t="str">
        <f t="shared" ref="W3:W20" si="3">IF(OR(ISBLANK(I3),ISNA(I3)),"",CONCATENATE($B3,$C3,"."," ",I3))</f>
        <v>A2. End Time</v>
      </c>
      <c r="X3" s="32" t="str">
        <f t="array" ref="X3">IF(ISBLANK(F3),"",INDEX(choices!I$2:I$1615,MATCH(F3,IF(choices!J$2:J$1615="Last",choices!A$2:A$1615),0)))</f>
        <v/>
      </c>
      <c r="Y3" s="4" t="str">
        <f t="array" ref="Y3">IF(ISBLANK(F3),"",INDEX(choices!H$2:H$1615,MATCH(F3,IF(choices!J$2:J$1615="Last",choices!A$2:A$1615),0)))</f>
        <v/>
      </c>
    </row>
    <row r="4" spans="1:27" ht="14">
      <c r="A4" s="53" t="s">
        <v>98</v>
      </c>
      <c r="B4" s="53" t="s">
        <v>108</v>
      </c>
      <c r="C4" s="53">
        <v>3</v>
      </c>
      <c r="D4" s="54" t="str">
        <f t="shared" si="0"/>
        <v>A3</v>
      </c>
      <c r="E4" s="53" t="s">
        <v>98</v>
      </c>
      <c r="F4" s="53"/>
      <c r="G4" s="54" t="str">
        <f t="shared" si="1"/>
        <v>today</v>
      </c>
      <c r="H4" s="4" t="s">
        <v>103</v>
      </c>
      <c r="I4" s="4" t="s">
        <v>103</v>
      </c>
      <c r="L4" s="53"/>
      <c r="M4" s="53"/>
      <c r="N4" s="53"/>
      <c r="O4" s="53"/>
      <c r="P4" s="53"/>
      <c r="Q4" s="53"/>
      <c r="R4" s="53"/>
      <c r="S4" s="53"/>
      <c r="T4" s="53"/>
      <c r="U4" s="53"/>
      <c r="V4" s="55" t="str">
        <f t="shared" si="2"/>
        <v>A3. Date of Survey</v>
      </c>
      <c r="W4" s="55" t="str">
        <f t="shared" si="3"/>
        <v>A3. Date of Survey</v>
      </c>
      <c r="X4" s="32" t="str">
        <f t="array" ref="X4">IF(ISBLANK(F4),"",INDEX(choices!I$2:I$1615,MATCH(F4,IF(choices!J$2:J$1615="Last",choices!A$2:A$1615),0)))</f>
        <v/>
      </c>
      <c r="Y4" s="4" t="str">
        <f t="array" ref="Y4">IF(ISBLANK(F4),"",INDEX(choices!H$2:H$1615,MATCH(F4,IF(choices!J$2:J$1615="Last",choices!A$2:A$1615),0)))</f>
        <v/>
      </c>
    </row>
    <row r="5" spans="1:27" ht="14">
      <c r="A5" s="53" t="s">
        <v>99</v>
      </c>
      <c r="B5" s="53" t="s">
        <v>108</v>
      </c>
      <c r="C5" s="53">
        <v>4</v>
      </c>
      <c r="D5" s="54" t="str">
        <f t="shared" si="0"/>
        <v>A4</v>
      </c>
      <c r="E5" s="53" t="s">
        <v>99</v>
      </c>
      <c r="F5" s="53"/>
      <c r="G5" s="54" t="str">
        <f t="shared" si="1"/>
        <v>deviceid</v>
      </c>
      <c r="H5" s="4" t="s">
        <v>104</v>
      </c>
      <c r="I5" s="4" t="s">
        <v>104</v>
      </c>
      <c r="L5" s="53"/>
      <c r="M5" s="53"/>
      <c r="N5" s="53"/>
      <c r="O5" s="53"/>
      <c r="P5" s="53"/>
      <c r="Q5" s="53"/>
      <c r="R5" s="53"/>
      <c r="S5" s="53"/>
      <c r="T5" s="53"/>
      <c r="U5" s="53"/>
      <c r="V5" s="55" t="str">
        <f t="shared" si="2"/>
        <v>A4. Device</v>
      </c>
      <c r="W5" s="55" t="str">
        <f t="shared" si="3"/>
        <v>A4. Device</v>
      </c>
      <c r="X5" s="32" t="str">
        <f t="array" ref="X5">IF(ISBLANK(F5),"",INDEX(choices!I$2:I$1615,MATCH(F5,IF(choices!J$2:J$1615="Last",choices!A$2:A$1615),0)))</f>
        <v/>
      </c>
      <c r="Y5" s="4" t="str">
        <f t="array" ref="Y5">IF(ISBLANK(F5),"",INDEX(choices!H$2:H$1615,MATCH(F5,IF(choices!J$2:J$1615="Last",choices!A$2:A$1615),0)))</f>
        <v/>
      </c>
    </row>
    <row r="6" spans="1:27" ht="14">
      <c r="A6" s="53" t="s">
        <v>100</v>
      </c>
      <c r="B6" s="53" t="s">
        <v>108</v>
      </c>
      <c r="C6" s="53">
        <v>5</v>
      </c>
      <c r="D6" s="54" t="str">
        <f t="shared" si="0"/>
        <v>A5</v>
      </c>
      <c r="E6" s="53" t="s">
        <v>13</v>
      </c>
      <c r="F6" s="53"/>
      <c r="G6" s="54" t="str">
        <f t="shared" si="1"/>
        <v>integer</v>
      </c>
      <c r="H6" s="4" t="s">
        <v>105</v>
      </c>
      <c r="I6" s="4" t="s">
        <v>105</v>
      </c>
      <c r="L6" s="53" t="s">
        <v>27</v>
      </c>
      <c r="M6" s="53"/>
      <c r="N6" s="85" t="s">
        <v>2358</v>
      </c>
      <c r="O6" s="53"/>
      <c r="P6" s="53"/>
      <c r="Q6" s="53"/>
      <c r="R6" s="53"/>
      <c r="S6" s="53"/>
      <c r="T6" s="53"/>
      <c r="U6" s="53"/>
      <c r="V6" s="55" t="str">
        <f t="shared" si="2"/>
        <v>A5. Enumerator ID</v>
      </c>
      <c r="W6" s="55" t="str">
        <f t="shared" si="3"/>
        <v>A5. Enumerator ID</v>
      </c>
      <c r="X6" s="32" t="str">
        <f t="array" ref="X6">IF(ISBLANK(F6),"",INDEX(choices!I$2:I$1615,MATCH(F6,IF(choices!J$2:J$1615="Last",choices!A$2:A$1615),0)))</f>
        <v/>
      </c>
      <c r="Y6" s="4" t="str">
        <f t="array" ref="Y6">IF(ISBLANK(F6),"",INDEX(choices!H$2:H$1615,MATCH(F6,IF(choices!J$2:J$1615="Last",choices!A$2:A$1615),0)))</f>
        <v/>
      </c>
    </row>
    <row r="7" spans="1:27" ht="14">
      <c r="A7" s="53" t="s">
        <v>106</v>
      </c>
      <c r="B7" s="53" t="s">
        <v>108</v>
      </c>
      <c r="C7" s="53">
        <v>6</v>
      </c>
      <c r="D7" s="54" t="str">
        <f t="shared" si="0"/>
        <v>A6</v>
      </c>
      <c r="E7" s="53" t="s">
        <v>13</v>
      </c>
      <c r="F7" s="53"/>
      <c r="G7" s="54" t="str">
        <f t="shared" si="1"/>
        <v>integer</v>
      </c>
      <c r="H7" s="4" t="s">
        <v>107</v>
      </c>
      <c r="I7" s="4" t="s">
        <v>107</v>
      </c>
      <c r="L7" s="53" t="s">
        <v>27</v>
      </c>
      <c r="M7" s="53"/>
      <c r="N7" s="53"/>
      <c r="O7" s="53"/>
      <c r="P7" s="53"/>
      <c r="Q7" s="53"/>
      <c r="R7" s="53"/>
      <c r="S7" s="53"/>
      <c r="T7" s="53"/>
      <c r="U7" s="53"/>
      <c r="V7" s="55" t="str">
        <f t="shared" si="2"/>
        <v>A6. [Enter participant ID]</v>
      </c>
      <c r="W7" s="55" t="str">
        <f t="shared" si="3"/>
        <v>A6. [Enter participant ID]</v>
      </c>
      <c r="X7" s="32" t="str">
        <f t="array" ref="X7">IF(ISBLANK(F7),"",INDEX(choices!I$2:I$1615,MATCH(F7,IF(choices!J$2:J$1615="Last",choices!A$2:A$1615),0)))</f>
        <v/>
      </c>
      <c r="Y7" s="4" t="str">
        <f t="array" ref="Y7">IF(ISBLANK(F7),"",INDEX(choices!H$2:H$1615,MATCH(F7,IF(choices!J$2:J$1615="Last",choices!A$2:A$1615),0)))</f>
        <v/>
      </c>
    </row>
    <row r="8" spans="1:27" s="2" customFormat="1" ht="14">
      <c r="A8" s="85" t="s">
        <v>2370</v>
      </c>
      <c r="B8" s="53" t="s">
        <v>108</v>
      </c>
      <c r="C8" s="53">
        <v>7</v>
      </c>
      <c r="D8" s="86" t="str">
        <f t="shared" si="0"/>
        <v>A7</v>
      </c>
      <c r="E8" s="53" t="s">
        <v>12</v>
      </c>
      <c r="F8" s="85"/>
      <c r="G8" s="54" t="str">
        <f t="shared" si="1"/>
        <v>text</v>
      </c>
      <c r="H8" s="2" t="s">
        <v>2399</v>
      </c>
      <c r="I8" s="2" t="s">
        <v>2399</v>
      </c>
      <c r="J8" s="85"/>
      <c r="L8" s="53" t="s">
        <v>27</v>
      </c>
      <c r="M8" s="53"/>
      <c r="N8" s="85"/>
      <c r="O8" s="85"/>
      <c r="P8" s="85"/>
      <c r="Q8" s="85"/>
      <c r="R8" s="85"/>
      <c r="S8" s="85"/>
      <c r="T8" s="85"/>
      <c r="U8" s="85"/>
      <c r="V8" s="20" t="str">
        <f t="shared" si="2"/>
        <v>A7. [Enter the child's initials]</v>
      </c>
      <c r="W8" s="20" t="str">
        <f t="shared" si="3"/>
        <v>A7. [Enter the child's initials]</v>
      </c>
      <c r="X8" s="32" t="str">
        <f t="array" ref="X8">IF(ISBLANK(F8),"",INDEX(choices!I$2:I$1615,MATCH(F8,IF(choices!J$2:J$1615="Last",choices!A$2:A$1615),0)))</f>
        <v/>
      </c>
      <c r="Y8" s="4" t="str">
        <f t="array" ref="Y8">IF(ISBLANK(F8),"",INDEX(choices!H$2:H$1615,MATCH(F8,IF(choices!J$2:J$1615="Last",choices!A$2:A$1615),0)))</f>
        <v/>
      </c>
    </row>
    <row r="9" spans="1:27" s="2" customFormat="1" ht="14">
      <c r="A9" s="85" t="s">
        <v>2353</v>
      </c>
      <c r="B9" s="85" t="s">
        <v>108</v>
      </c>
      <c r="C9" s="53">
        <v>8</v>
      </c>
      <c r="D9" s="86" t="str">
        <f t="shared" si="0"/>
        <v>A8</v>
      </c>
      <c r="E9" s="85" t="s">
        <v>11</v>
      </c>
      <c r="F9" s="85" t="s">
        <v>2350</v>
      </c>
      <c r="G9" s="54" t="str">
        <f t="shared" si="1"/>
        <v>select_one care</v>
      </c>
      <c r="H9" s="2" t="s">
        <v>2400</v>
      </c>
      <c r="I9" s="2" t="s">
        <v>2400</v>
      </c>
      <c r="J9" s="85"/>
      <c r="L9" s="85" t="s">
        <v>27</v>
      </c>
      <c r="M9" s="85"/>
      <c r="N9" s="85"/>
      <c r="O9" s="85"/>
      <c r="P9" s="85"/>
      <c r="Q9" s="85" t="s">
        <v>2357</v>
      </c>
      <c r="R9" s="85"/>
      <c r="S9" s="85"/>
      <c r="T9" s="85"/>
      <c r="U9" s="85"/>
      <c r="V9" s="20" t="str">
        <f t="shared" si="2"/>
        <v>A8. [Caregiver's initials]</v>
      </c>
      <c r="W9" s="20" t="str">
        <f t="shared" si="3"/>
        <v>A8. [Caregiver's initials]</v>
      </c>
      <c r="X9" s="32" t="e">
        <f t="array" ref="X9">IF(ISBLANK(F9),"",INDEX(choices!I$2:I$1615,MATCH(F9,IF(choices!J$2:J$1615="Last",choices!A$2:A$1615),0)))</f>
        <v>#N/A</v>
      </c>
      <c r="Y9" s="4" t="e">
        <f t="array" ref="Y9">IF(ISBLANK(F9),"",INDEX(choices!H$2:H$1615,MATCH(F9,IF(choices!J$2:J$1615="Last",choices!A$2:A$1615),0)))</f>
        <v>#N/A</v>
      </c>
    </row>
    <row r="10" spans="1:27" s="2" customFormat="1" ht="14">
      <c r="A10" s="85" t="s">
        <v>2354</v>
      </c>
      <c r="B10" s="85" t="s">
        <v>108</v>
      </c>
      <c r="C10" s="53">
        <v>9</v>
      </c>
      <c r="D10" s="86" t="str">
        <f t="shared" si="0"/>
        <v>A9</v>
      </c>
      <c r="E10" s="85" t="s">
        <v>24</v>
      </c>
      <c r="F10" s="85"/>
      <c r="G10" s="54" t="str">
        <f t="shared" si="1"/>
        <v>calculate</v>
      </c>
      <c r="J10" s="85" t="s">
        <v>2355</v>
      </c>
      <c r="L10" s="85"/>
      <c r="M10" s="85"/>
      <c r="N10" s="85"/>
      <c r="O10" s="85"/>
      <c r="P10" s="85"/>
      <c r="Q10" s="85"/>
      <c r="R10" s="85"/>
      <c r="S10" s="85"/>
      <c r="T10" s="85"/>
      <c r="U10" s="85"/>
      <c r="V10" s="20" t="str">
        <f t="shared" si="2"/>
        <v/>
      </c>
      <c r="W10" s="20" t="str">
        <f t="shared" si="3"/>
        <v/>
      </c>
      <c r="X10" s="32" t="str">
        <f t="array" ref="X10">IF(ISBLANK(F10),"",INDEX(choices!I$2:I$1615,MATCH(F10,IF(choices!J$2:J$1615="Last",choices!A$2:A$1615),0)))</f>
        <v/>
      </c>
      <c r="Y10" s="4" t="str">
        <f t="array" ref="Y10">IF(ISBLANK(F10),"",INDEX(choices!H$2:H$1615,MATCH(F10,IF(choices!J$2:J$1615="Last",choices!A$2:A$1615),0)))</f>
        <v/>
      </c>
    </row>
    <row r="11" spans="1:27" s="2" customFormat="1" ht="28">
      <c r="A11" s="85" t="s">
        <v>2356</v>
      </c>
      <c r="B11" s="85" t="s">
        <v>108</v>
      </c>
      <c r="C11" s="53">
        <v>10</v>
      </c>
      <c r="D11" s="86" t="str">
        <f t="shared" si="0"/>
        <v>A10</v>
      </c>
      <c r="E11" s="85" t="s">
        <v>16</v>
      </c>
      <c r="F11" s="85"/>
      <c r="G11" s="54" t="str">
        <f t="shared" si="1"/>
        <v>note</v>
      </c>
      <c r="H11" s="2" t="s">
        <v>2359</v>
      </c>
      <c r="I11" s="2" t="s">
        <v>2359</v>
      </c>
      <c r="J11" s="85"/>
      <c r="L11" s="85"/>
      <c r="M11" s="85"/>
      <c r="N11" s="85"/>
      <c r="O11" s="85"/>
      <c r="P11" s="85"/>
      <c r="Q11" s="85"/>
      <c r="R11" s="85"/>
      <c r="S11" s="85"/>
      <c r="T11" s="85"/>
      <c r="U11" s="85"/>
      <c r="V11" s="20" t="str">
        <f t="shared" si="2"/>
        <v>A10. [You chose: ${careName}. If this is not the ID you intended to enter, swipe back.]</v>
      </c>
      <c r="W11" s="20" t="str">
        <f t="shared" si="3"/>
        <v>A10. [You chose: ${careName}. If this is not the ID you intended to enter, swipe back.]</v>
      </c>
      <c r="X11" s="32" t="str">
        <f t="array" ref="X11">IF(ISBLANK(F11),"",INDEX(choices!I$2:I$1615,MATCH(F11,IF(choices!J$2:J$1615="Last",choices!A$2:A$1615),0)))</f>
        <v/>
      </c>
      <c r="Y11" s="4" t="str">
        <f t="array" ref="Y11">IF(ISBLANK(F11),"",INDEX(choices!H$2:H$1615,MATCH(F11,IF(choices!J$2:J$1615="Last",choices!A$2:A$1615),0)))</f>
        <v/>
      </c>
    </row>
    <row r="12" spans="1:27" s="2" customFormat="1" ht="28">
      <c r="A12" s="85" t="s">
        <v>2360</v>
      </c>
      <c r="B12" s="85" t="s">
        <v>108</v>
      </c>
      <c r="C12" s="53">
        <v>11</v>
      </c>
      <c r="D12" s="86" t="str">
        <f t="shared" si="0"/>
        <v>A11</v>
      </c>
      <c r="E12" s="85" t="s">
        <v>11</v>
      </c>
      <c r="F12" s="4" t="s">
        <v>205</v>
      </c>
      <c r="G12" s="54" t="str">
        <f t="shared" si="1"/>
        <v>select_one yn</v>
      </c>
      <c r="H12" s="2" t="s">
        <v>2363</v>
      </c>
      <c r="I12" s="2" t="s">
        <v>2363</v>
      </c>
      <c r="J12" s="85"/>
      <c r="L12" s="85" t="s">
        <v>27</v>
      </c>
      <c r="M12" s="85"/>
      <c r="N12" s="85"/>
      <c r="O12" s="85"/>
      <c r="P12" s="85"/>
      <c r="Q12" s="85"/>
      <c r="R12" s="85"/>
      <c r="S12" s="85"/>
      <c r="T12" s="85"/>
      <c r="U12" s="85"/>
      <c r="V12" s="20" t="str">
        <f t="shared" si="2"/>
        <v>A11. [Is ${careName} the person reporting for the survey for ID ${pid}?]</v>
      </c>
      <c r="W12" s="20" t="str">
        <f t="shared" si="3"/>
        <v>A11. [Is ${careName} the person reporting for the survey for ID ${pid}?]</v>
      </c>
      <c r="X12" s="32" t="str">
        <f t="array" ref="X12">IF(ISBLANK(F12),"",INDEX(choices!I$2:I$1615,MATCH(F12,IF(choices!J$2:J$1615="Last",choices!A$2:A$1615),0)))</f>
        <v>yes, no</v>
      </c>
      <c r="Y12" s="4" t="str">
        <f t="array" ref="Y12">IF(ISBLANK(F12),"",INDEX(choices!H$2:H$1615,MATCH(F12,IF(choices!J$2:J$1615="Last",choices!A$2:A$1615),0)))</f>
        <v>hongu, kwete</v>
      </c>
    </row>
    <row r="13" spans="1:27" s="2" customFormat="1" ht="14">
      <c r="A13" s="85" t="s">
        <v>2365</v>
      </c>
      <c r="B13" s="85" t="s">
        <v>108</v>
      </c>
      <c r="C13" s="53">
        <v>12</v>
      </c>
      <c r="D13" s="86" t="str">
        <f t="shared" si="0"/>
        <v>A12</v>
      </c>
      <c r="E13" s="85" t="s">
        <v>11</v>
      </c>
      <c r="F13" s="4" t="s">
        <v>205</v>
      </c>
      <c r="G13" s="54" t="str">
        <f t="shared" si="1"/>
        <v>select_one yn</v>
      </c>
      <c r="H13" s="2" t="s">
        <v>2372</v>
      </c>
      <c r="I13" s="2" t="s">
        <v>2372</v>
      </c>
      <c r="J13" s="85"/>
      <c r="K13" s="2" t="s">
        <v>2361</v>
      </c>
      <c r="L13" s="85" t="s">
        <v>27</v>
      </c>
      <c r="M13" s="85"/>
      <c r="N13" s="85"/>
      <c r="O13" s="85"/>
      <c r="P13" s="85"/>
      <c r="Q13" s="85"/>
      <c r="R13" s="85"/>
      <c r="S13" s="85"/>
      <c r="T13" s="85"/>
      <c r="U13" s="85"/>
      <c r="V13" s="20" t="str">
        <f t="shared" si="2"/>
        <v>A12. Are you a primary caregiver for ${childName}?</v>
      </c>
      <c r="W13" s="20" t="str">
        <f t="shared" si="3"/>
        <v>A12. Are you a primary caregiver for ${childName}?</v>
      </c>
      <c r="X13" s="32" t="str">
        <f t="array" ref="X13">IF(ISBLANK(F13),"",INDEX(choices!I$2:I$1615,MATCH(F13,IF(choices!J$2:J$1615="Last",choices!A$2:A$1615),0)))</f>
        <v>yes, no</v>
      </c>
      <c r="Y13" s="4" t="str">
        <f t="array" ref="Y13">IF(ISBLANK(F13),"",INDEX(choices!H$2:H$1615,MATCH(F13,IF(choices!J$2:J$1615="Last",choices!A$2:A$1615),0)))</f>
        <v>hongu, kwete</v>
      </c>
    </row>
    <row r="14" spans="1:27" s="2" customFormat="1" ht="42">
      <c r="A14" s="85" t="s">
        <v>2369</v>
      </c>
      <c r="B14" s="85" t="s">
        <v>108</v>
      </c>
      <c r="C14" s="53">
        <v>13</v>
      </c>
      <c r="D14" s="86" t="str">
        <f t="shared" si="0"/>
        <v>A13</v>
      </c>
      <c r="E14" s="85" t="s">
        <v>11</v>
      </c>
      <c r="F14" s="4" t="s">
        <v>2369</v>
      </c>
      <c r="G14" s="54" t="str">
        <f t="shared" si="1"/>
        <v>select_one replaceRel</v>
      </c>
      <c r="H14" s="2" t="s">
        <v>2371</v>
      </c>
      <c r="I14" s="2" t="s">
        <v>2371</v>
      </c>
      <c r="J14" s="85"/>
      <c r="K14" s="2" t="s">
        <v>2373</v>
      </c>
      <c r="L14" s="85" t="s">
        <v>27</v>
      </c>
      <c r="M14" s="85"/>
      <c r="N14" s="85"/>
      <c r="O14" s="85"/>
      <c r="P14" s="85"/>
      <c r="Q14" s="85"/>
      <c r="R14" s="85"/>
      <c r="S14" s="85"/>
      <c r="T14" s="85"/>
      <c r="U14" s="85"/>
      <c r="V14" s="20" t="str">
        <f t="shared" si="2"/>
        <v>A13. How are you related to ${childName}?</v>
      </c>
      <c r="W14" s="20" t="str">
        <f t="shared" si="3"/>
        <v>A13. How are you related to ${childName}?</v>
      </c>
      <c r="X14" s="32" t="str">
        <f t="array" ref="X14">IF(ISBLANK(F14),"",INDEX(choices!I$2:I$1615,MATCH(F14,IF(choices!J$2:J$1615="Last",choices!A$2:A$1615),0)))</f>
        <v>son or daughter (biological), son or daughter (in law), adopted_foster_step, grandchild, brother or sister, other relative, not related</v>
      </c>
      <c r="Y14" s="4" t="str">
        <f t="array" ref="Y14">IF(ISBLANK(F14),"",INDEX(choices!H$2:H$1615,MATCH(F14,IF(choices!J$2:J$1615="Last",choices!A$2:A$1615),0)))</f>
        <v>son or daughter (biological), son or daughter (in law), adopted_foster_step, grandchild, brother or sister, other relative, not related</v>
      </c>
    </row>
    <row r="15" spans="1:27" s="2" customFormat="1" ht="42">
      <c r="A15" s="85" t="s">
        <v>2402</v>
      </c>
      <c r="B15" s="85" t="s">
        <v>108</v>
      </c>
      <c r="C15" s="53">
        <v>14</v>
      </c>
      <c r="D15" s="86" t="str">
        <f t="shared" si="0"/>
        <v>A14</v>
      </c>
      <c r="E15" s="53" t="s">
        <v>16</v>
      </c>
      <c r="F15" s="4"/>
      <c r="G15" s="54" t="str">
        <f t="shared" si="1"/>
        <v>note</v>
      </c>
      <c r="H15" s="2" t="s">
        <v>2401</v>
      </c>
      <c r="I15" s="2" t="s">
        <v>2401</v>
      </c>
      <c r="J15" s="85"/>
      <c r="K15" s="2" t="s">
        <v>2373</v>
      </c>
      <c r="L15" s="85"/>
      <c r="M15" s="85"/>
      <c r="N15" s="85"/>
      <c r="O15" s="85"/>
      <c r="P15" s="85"/>
      <c r="Q15" s="85"/>
      <c r="R15" s="85"/>
      <c r="S15" s="85"/>
      <c r="T15" s="85"/>
      <c r="U15" s="85"/>
      <c r="V15" s="20" t="str">
        <f t="shared" si="2"/>
        <v>A14. [Write the name of the replacement caregiver in the consent register and then indicate this person's relationship to the child.]</v>
      </c>
      <c r="W15" s="20" t="str">
        <f t="shared" si="3"/>
        <v>A14. [Write the name of the replacement caregiver in the consent register and then indicate this person's relationship to the child.]</v>
      </c>
      <c r="X15" s="32" t="str">
        <f t="array" ref="X15">IF(ISBLANK(F15),"",INDEX(choices!I$2:I$1615,MATCH(F15,IF(choices!J$2:J$1615="Last",choices!A$2:A$1615),0)))</f>
        <v/>
      </c>
      <c r="Y15" s="4" t="str">
        <f t="array" ref="Y15">IF(ISBLANK(F15),"",INDEX(choices!H$2:H$1615,MATCH(F15,IF(choices!J$2:J$1615="Last",choices!A$2:A$1615),0)))</f>
        <v/>
      </c>
    </row>
    <row r="16" spans="1:27" s="2" customFormat="1" ht="28">
      <c r="A16" s="85" t="s">
        <v>2391</v>
      </c>
      <c r="B16" s="85" t="s">
        <v>108</v>
      </c>
      <c r="C16" s="53">
        <v>15</v>
      </c>
      <c r="D16" s="86" t="str">
        <f t="shared" si="0"/>
        <v>A15</v>
      </c>
      <c r="E16" s="85" t="s">
        <v>11</v>
      </c>
      <c r="F16" s="4" t="s">
        <v>205</v>
      </c>
      <c r="G16" s="54" t="str">
        <f t="shared" si="1"/>
        <v>select_one yn</v>
      </c>
      <c r="H16" s="2" t="s">
        <v>2393</v>
      </c>
      <c r="I16" s="2" t="s">
        <v>2393</v>
      </c>
      <c r="J16" s="85"/>
      <c r="K16" s="2" t="s">
        <v>2398</v>
      </c>
      <c r="L16" s="85" t="s">
        <v>27</v>
      </c>
      <c r="M16" s="85"/>
      <c r="N16" s="85"/>
      <c r="O16" s="85"/>
      <c r="P16" s="85"/>
      <c r="Q16" s="85"/>
      <c r="R16" s="85"/>
      <c r="S16" s="85"/>
      <c r="T16" s="85"/>
      <c r="U16" s="85"/>
      <c r="V16" s="20" t="str">
        <f t="shared" si="2"/>
        <v>A15. Is ${childName} between the ages of 9 and 15 (inclusive)?</v>
      </c>
      <c r="W16" s="20" t="str">
        <f t="shared" si="3"/>
        <v>A15. Is ${childName} between the ages of 9 and 15 (inclusive)?</v>
      </c>
      <c r="X16" s="32" t="str">
        <f t="array" ref="X16">IF(ISBLANK(F16),"",INDEX(choices!I$2:I$1615,MATCH(F16,IF(choices!J$2:J$1615="Last",choices!A$2:A$1615),0)))</f>
        <v>yes, no</v>
      </c>
      <c r="Y16" s="4" t="str">
        <f t="array" ref="Y16">IF(ISBLANK(F16),"",INDEX(choices!H$2:H$1615,MATCH(F16,IF(choices!J$2:J$1615="Last",choices!A$2:A$1615),0)))</f>
        <v>hongu, kwete</v>
      </c>
    </row>
    <row r="17" spans="1:26" s="2" customFormat="1" ht="14">
      <c r="A17" s="85" t="s">
        <v>2392</v>
      </c>
      <c r="B17" s="85" t="s">
        <v>108</v>
      </c>
      <c r="C17" s="53">
        <v>16</v>
      </c>
      <c r="D17" s="86" t="str">
        <f t="shared" si="0"/>
        <v>A16</v>
      </c>
      <c r="E17" s="85" t="s">
        <v>11</v>
      </c>
      <c r="F17" s="4" t="s">
        <v>206</v>
      </c>
      <c r="G17" s="54" t="str">
        <f t="shared" si="1"/>
        <v>select_one hiv</v>
      </c>
      <c r="H17" s="2" t="s">
        <v>2394</v>
      </c>
      <c r="I17" s="2" t="s">
        <v>2394</v>
      </c>
      <c r="J17" s="85"/>
      <c r="K17" s="2" t="s">
        <v>2395</v>
      </c>
      <c r="L17" s="85" t="s">
        <v>27</v>
      </c>
      <c r="M17" s="85"/>
      <c r="N17" s="85"/>
      <c r="O17" s="85"/>
      <c r="P17" s="85"/>
      <c r="Q17" s="85"/>
      <c r="R17" s="85"/>
      <c r="S17" s="85"/>
      <c r="T17" s="85"/>
      <c r="U17" s="85"/>
      <c r="V17" s="20" t="str">
        <f t="shared" si="2"/>
        <v>A16. Please confirm the HIV status of ${childName}.</v>
      </c>
      <c r="W17" s="20" t="str">
        <f t="shared" si="3"/>
        <v>A16. Please confirm the HIV status of ${childName}.</v>
      </c>
      <c r="X17" s="32" t="str">
        <f t="array" ref="X17">IF(ISBLANK(F17),"",INDEX(choices!I$2:I$1615,MATCH(F17,IF(choices!J$2:J$1615="Last",choices!A$2:A$1615),0)))</f>
        <v>positive, negative, refuse</v>
      </c>
      <c r="Y17" s="4" t="str">
        <f t="array" ref="Y17">IF(ISBLANK(F17),"",INDEX(choices!H$2:H$1615,MATCH(F17,IF(choices!J$2:J$1615="Last",choices!A$2:A$1615),0)))</f>
        <v>positive, negative, kuramba kupindura</v>
      </c>
    </row>
    <row r="18" spans="1:26" s="2" customFormat="1" ht="42">
      <c r="A18" s="85" t="s">
        <v>2362</v>
      </c>
      <c r="B18" s="85" t="s">
        <v>108</v>
      </c>
      <c r="C18" s="53">
        <v>17</v>
      </c>
      <c r="D18" s="86" t="str">
        <f t="shared" si="0"/>
        <v>A17</v>
      </c>
      <c r="E18" s="85" t="s">
        <v>16</v>
      </c>
      <c r="F18" s="4"/>
      <c r="G18" s="54" t="str">
        <f t="shared" si="1"/>
        <v>note</v>
      </c>
      <c r="H18" s="2" t="s">
        <v>2364</v>
      </c>
      <c r="I18" s="2" t="s">
        <v>2364</v>
      </c>
      <c r="J18" s="85"/>
      <c r="K18" s="2" t="s">
        <v>2366</v>
      </c>
      <c r="L18" s="85"/>
      <c r="M18" s="85"/>
      <c r="N18" s="85"/>
      <c r="O18" s="85"/>
      <c r="P18" s="85"/>
      <c r="Q18" s="85"/>
      <c r="R18" s="85"/>
      <c r="S18" s="85"/>
      <c r="T18" s="85"/>
      <c r="U18" s="85"/>
      <c r="V18" s="20" t="str">
        <f t="shared" si="2"/>
        <v>A17. [You may not proceed with the survey at this time. Please report the details of the case to your supervisor.]</v>
      </c>
      <c r="W18" s="20" t="str">
        <f t="shared" si="3"/>
        <v>A17. [You may not proceed with the survey at this time. Please report the details of the case to your supervisor.]</v>
      </c>
      <c r="X18" s="32" t="str">
        <f t="array" ref="X18">IF(ISBLANK(F18),"",INDEX(choices!I$2:I$1615,MATCH(F18,IF(choices!J$2:J$1615="Last",choices!A$2:A$1615),0)))</f>
        <v/>
      </c>
      <c r="Y18" s="4" t="str">
        <f t="array" ref="Y18">IF(ISBLANK(F18),"",INDEX(choices!H$2:H$1615,MATCH(F18,IF(choices!J$2:J$1615="Last",choices!A$2:A$1615),0)))</f>
        <v/>
      </c>
    </row>
    <row r="19" spans="1:26" ht="14">
      <c r="A19" s="53" t="s">
        <v>2367</v>
      </c>
      <c r="B19" s="53" t="s">
        <v>108</v>
      </c>
      <c r="C19" s="53">
        <v>18</v>
      </c>
      <c r="D19" s="54" t="str">
        <f t="shared" si="0"/>
        <v>A18</v>
      </c>
      <c r="E19" s="53" t="s">
        <v>79</v>
      </c>
      <c r="G19" s="54" t="str">
        <f t="shared" si="1"/>
        <v>begin group</v>
      </c>
      <c r="H19" s="4" t="e">
        <v>#N/A</v>
      </c>
      <c r="I19" s="4" t="e">
        <v>#N/A</v>
      </c>
      <c r="K19" s="4" t="s">
        <v>2396</v>
      </c>
      <c r="L19" s="53"/>
      <c r="M19" s="53"/>
      <c r="N19" s="53"/>
      <c r="O19" s="53"/>
      <c r="P19" s="53"/>
      <c r="Q19" s="53"/>
      <c r="R19" s="53"/>
      <c r="S19" s="53"/>
      <c r="T19" s="53"/>
      <c r="U19" s="53"/>
      <c r="V19" s="55" t="str">
        <f t="shared" si="2"/>
        <v/>
      </c>
      <c r="W19" s="55" t="str">
        <f t="shared" si="3"/>
        <v/>
      </c>
      <c r="X19" s="32" t="str">
        <f t="array" ref="X19">IF(ISBLANK(F19),"",INDEX(choices!I$2:I$1615,MATCH(F19,IF(choices!J$2:J$1615="Last",choices!A$2:A$1615),0)))</f>
        <v/>
      </c>
      <c r="Y19" s="4" t="str">
        <f t="array" ref="Y19">IF(ISBLANK(F19),"",INDEX(choices!H$2:H$1615,MATCH(F19,IF(choices!J$2:J$1615="Last",choices!A$2:A$1615),0)))</f>
        <v/>
      </c>
    </row>
    <row r="20" spans="1:26" ht="70">
      <c r="A20" s="53" t="s">
        <v>1037</v>
      </c>
      <c r="B20" s="53" t="s">
        <v>108</v>
      </c>
      <c r="C20" s="53">
        <v>19</v>
      </c>
      <c r="D20" s="54" t="str">
        <f t="shared" si="0"/>
        <v>A19</v>
      </c>
      <c r="E20" s="53" t="s">
        <v>16</v>
      </c>
      <c r="G20" s="54" t="str">
        <f t="shared" si="1"/>
        <v>note</v>
      </c>
      <c r="H20" s="4" t="str">
        <f>IF(A20="","",IF(ROW($A$2:$A$1036)=1,"Impossible",VLOOKUP($A$2:$A$1036,items!$A$2:$S$1008,{19}*SIGN(ROW($A$2:$A$1036)),FALSE)))</f>
        <v xml:space="preserve">Before we begin, I want to remind you that there are no right or wrong answers to the questions I will ask you. I'll say this several times throughout our time together today, and I really mean it. </v>
      </c>
      <c r="I20" s="4" t="str">
        <f>IF(A20="","",IF(ROW($A$2:$A$1036)=1,"Impossible",VLOOKUP($A$2:$A$1036,items!$A$2:$T$1008,{20}*SIGN(ROW($A$2:$A$1036)),FALSE)))</f>
        <v>Tisati tatanga, ndiri kuda kukuyeuchidzai kuti hapana mhinduro dzakanaka kana kuipa pamibvunzo yandichakubvunzai. Ndicharamba ndichidzokorora mashoko aya patichataura zuva ranhasi, uye ndinonyatsorevesa.</v>
      </c>
      <c r="K20" s="2"/>
      <c r="L20" s="53"/>
      <c r="M20" s="53"/>
      <c r="N20" s="53"/>
      <c r="O20" s="53"/>
      <c r="P20" s="53"/>
      <c r="Q20" s="53"/>
      <c r="R20" s="53"/>
      <c r="S20" s="53"/>
      <c r="T20" s="53"/>
      <c r="U20" s="53"/>
      <c r="V20" s="55" t="str">
        <f t="shared" si="2"/>
        <v xml:space="preserve">A19. Before we begin, I want to remind you that there are no right or wrong answers to the questions I will ask you. I'll say this several times throughout our time together today, and I really mean it. </v>
      </c>
      <c r="W20" s="55" t="str">
        <f t="shared" si="3"/>
        <v>A19. Tisati tatanga, ndiri kuda kukuyeuchidzai kuti hapana mhinduro dzakanaka kana kuipa pamibvunzo yandichakubvunzai. Ndicharamba ndichidzokorora mashoko aya patichataura zuva ranhasi, uye ndinonyatsorevesa.</v>
      </c>
      <c r="X20" s="32" t="str">
        <f t="array" ref="X20">IF(ISBLANK(F20),"",INDEX(choices!I$2:I$1615,MATCH(F20,IF(choices!J$2:J$1615="Last",choices!A$2:A$1615),0)))</f>
        <v/>
      </c>
      <c r="Y20" s="4" t="str">
        <f t="array" ref="Y20">IF(ISBLANK(F20),"",INDEX(choices!H$2:H$1615,MATCH(F20,IF(choices!J$2:J$1615="Last",choices!A$2:A$1615),0)))</f>
        <v/>
      </c>
    </row>
    <row r="21" spans="1:26" ht="56">
      <c r="A21" s="53" t="s">
        <v>1038</v>
      </c>
      <c r="B21" s="53" t="s">
        <v>108</v>
      </c>
      <c r="C21" s="53">
        <v>20</v>
      </c>
      <c r="D21" s="54" t="str">
        <f t="shared" si="0"/>
        <v>A20</v>
      </c>
      <c r="E21" s="53" t="s">
        <v>16</v>
      </c>
      <c r="G21" s="54" t="str">
        <f t="shared" si="1"/>
        <v>note</v>
      </c>
      <c r="H21" s="4" t="str">
        <f>IF(A21="","",IF(ROW($A$2:$A$1036)=1,"Impossible",VLOOKUP($A$2:$A$1036,items!$A$2:$S$1008,{19}*SIGN(ROW($A$2:$A$1036)),FALSE)))</f>
        <v>I want you to answer freely, so I'll remind you that we will not link your name to your answers. You can trust that what you tell me will remain private. However, the choice to respond is always yours.</v>
      </c>
      <c r="I21" s="4" t="str">
        <f>IF(A21="","",IF(ROW($A$2:$A$1036)=1,"Impossible",VLOOKUP($A$2:$A$1036,items!$A$2:$T$1008,{20}*SIGN(ROW($A$2:$A$1036)),FALSE)))</f>
        <v>Ndiri kuda kuti mupindure makasununguka, saka ndichakuyeuchidzai zvakare kuti hatinanganidzi zita renyu nemhinduro dzenyu. Munofanira kuva nechokwadi chekuti zvamuchandiudza hazviudzwi mumwe munhu.</v>
      </c>
      <c r="L21" s="53"/>
      <c r="M21" s="53"/>
      <c r="N21" s="53"/>
      <c r="O21" s="53"/>
      <c r="P21" s="53"/>
      <c r="Q21" s="53"/>
      <c r="R21" s="53"/>
      <c r="S21" s="53"/>
      <c r="T21" s="53"/>
      <c r="U21" s="53"/>
      <c r="V21" s="55" t="str">
        <f t="shared" ref="V21:V85" si="4">IF(OR(ISNA(H21),ISBLANK(H21)),"",CONCATENATE($B21,$C21,"."," ",H21))</f>
        <v>A20. I want you to answer freely, so I'll remind you that we will not link your name to your answers. You can trust that what you tell me will remain private. However, the choice to respond is always yours.</v>
      </c>
      <c r="W21" s="55" t="str">
        <f t="shared" ref="W21:W85" si="5">IF(OR(ISBLANK(I21),ISNA(I21)),"",CONCATENATE($B21,$C21,"."," ",I21))</f>
        <v>A20. Ndiri kuda kuti mupindure makasununguka, saka ndichakuyeuchidzai zvakare kuti hatinanganidzi zita renyu nemhinduro dzenyu. Munofanira kuva nechokwadi chekuti zvamuchandiudza hazviudzwi mumwe munhu.</v>
      </c>
      <c r="X21" s="32" t="str">
        <f t="array" ref="X21">IF(ISBLANK(F21),"",INDEX(choices!I$2:I$1615,MATCH(F21,IF(choices!J$2:J$1615="Last",choices!A$2:A$1615),0)))</f>
        <v/>
      </c>
      <c r="Y21" s="4" t="str">
        <f t="array" ref="Y21">IF(ISBLANK(F21),"",INDEX(choices!H$2:H$1615,MATCH(F21,IF(choices!J$2:J$1615="Last",choices!A$2:A$1615),0)))</f>
        <v/>
      </c>
    </row>
    <row r="22" spans="1:26" ht="56">
      <c r="A22" s="53" t="s">
        <v>1039</v>
      </c>
      <c r="B22" s="53" t="s">
        <v>108</v>
      </c>
      <c r="C22" s="53">
        <v>21</v>
      </c>
      <c r="D22" s="54" t="str">
        <f t="shared" si="0"/>
        <v>A21</v>
      </c>
      <c r="E22" s="53" t="s">
        <v>16</v>
      </c>
      <c r="G22" s="54" t="str">
        <f t="shared" si="1"/>
        <v>note</v>
      </c>
      <c r="H22" s="4" t="str">
        <f>IF(A22="","",IF(ROW($A$2:$A$1036)=1,"Impossible",VLOOKUP($A$2:$A$1036,items!$A$2:$S$1008,{19}*SIGN(ROW($A$2:$A$1036)),FALSE)))</f>
        <v>If there is a question that you do not want to answer, you can just tell me to skip it.</v>
      </c>
      <c r="I22" s="4" t="str">
        <f>IF(A22="","",IF(ROW($A$2:$A$1036)=1,"Impossible",VLOOKUP($A$2:$A$1036,items!$A$2:$T$1008,{20}*SIGN(ROW($A$2:$A$1036)),FALSE)))</f>
        <v>Zvichakadaro, ndimi munosarudza kupindura kana kusapindura. Kana paine mubvunzo wamunenge musingadi kupindura, munongondiudza kuti ndiende pane unotevera.</v>
      </c>
      <c r="L22" s="53"/>
      <c r="M22" s="53"/>
      <c r="N22" s="53"/>
      <c r="O22" s="53"/>
      <c r="P22" s="53"/>
      <c r="Q22" s="53"/>
      <c r="R22" s="53"/>
      <c r="S22" s="53"/>
      <c r="T22" s="53"/>
      <c r="U22" s="53"/>
      <c r="V22" s="55" t="str">
        <f t="shared" si="4"/>
        <v>A21. If there is a question that you do not want to answer, you can just tell me to skip it.</v>
      </c>
      <c r="W22" s="55" t="str">
        <f t="shared" si="5"/>
        <v>A21. Zvichakadaro, ndimi munosarudza kupindura kana kusapindura. Kana paine mubvunzo wamunenge musingadi kupindura, munongondiudza kuti ndiende pane unotevera.</v>
      </c>
      <c r="X22" s="32" t="str">
        <f t="array" ref="X22">IF(ISBLANK(F22),"",INDEX(choices!I$2:I$1615,MATCH(F22,IF(choices!J$2:J$1615="Last",choices!A$2:A$1615),0)))</f>
        <v/>
      </c>
      <c r="Y22" s="4" t="str">
        <f t="array" ref="Y22">IF(ISBLANK(F22),"",INDEX(choices!H$2:H$1615,MATCH(F22,IF(choices!J$2:J$1615="Last",choices!A$2:A$1615),0)))</f>
        <v/>
      </c>
    </row>
    <row r="23" spans="1:26" ht="14">
      <c r="A23" s="53" t="s">
        <v>1047</v>
      </c>
      <c r="B23" s="53" t="s">
        <v>391</v>
      </c>
      <c r="C23" s="53">
        <v>0</v>
      </c>
      <c r="D23" s="54" t="str">
        <f t="shared" si="0"/>
        <v>B0</v>
      </c>
      <c r="E23" s="53" t="s">
        <v>79</v>
      </c>
      <c r="G23" s="54" t="str">
        <f t="shared" si="1"/>
        <v>begin group</v>
      </c>
      <c r="H23" s="4" t="e">
        <f>IF(A23="","",IF(ROW($A$2:$A$1036)=1,"Impossible",VLOOKUP($A$2:$A$1036,items!$A$2:$S$1008,{19}*SIGN(ROW($A$2:$A$1036)),FALSE)))</f>
        <v>#N/A</v>
      </c>
      <c r="I23" s="4" t="e">
        <f>IF(A23="","",IF(ROW($A$2:$A$1036)=1,"Impossible",VLOOKUP($A$2:$A$1036,items!$A$2:$T$1008,{20}*SIGN(ROW($A$2:$A$1036)),FALSE)))</f>
        <v>#N/A</v>
      </c>
      <c r="L23" s="53"/>
      <c r="M23" s="53"/>
      <c r="N23" s="53"/>
      <c r="O23" s="53"/>
      <c r="P23" s="53"/>
      <c r="Q23" s="53"/>
      <c r="R23" s="53"/>
      <c r="S23" s="53"/>
      <c r="T23" s="53"/>
      <c r="U23" s="53"/>
      <c r="V23" s="55" t="str">
        <f t="shared" si="4"/>
        <v/>
      </c>
      <c r="W23" s="55" t="str">
        <f t="shared" si="5"/>
        <v/>
      </c>
      <c r="X23" s="32" t="str">
        <f t="array" ref="X23">IF(ISBLANK(F23),"",INDEX(choices!I$2:I$1615,MATCH(F23,IF(choices!J$2:J$1615="Last",choices!A$2:A$1615),0)))</f>
        <v/>
      </c>
      <c r="Y23" s="4" t="str">
        <f t="array" ref="Y23">IF(ISBLANK(F23),"",INDEX(choices!H$2:H$1615,MATCH(F23,IF(choices!J$2:J$1615="Last",choices!A$2:A$1615),0)))</f>
        <v/>
      </c>
    </row>
    <row r="24" spans="1:26" ht="28">
      <c r="A24" s="53" t="s">
        <v>1041</v>
      </c>
      <c r="B24" s="53" t="s">
        <v>391</v>
      </c>
      <c r="C24" s="53">
        <v>1</v>
      </c>
      <c r="D24" s="54" t="str">
        <f t="shared" si="0"/>
        <v>B1</v>
      </c>
      <c r="E24" s="53" t="s">
        <v>16</v>
      </c>
      <c r="G24" s="54" t="str">
        <f t="shared" si="1"/>
        <v>note</v>
      </c>
      <c r="H24" s="4" t="str">
        <f>IF(A24="","",IF(ROW($A$2:$A$1036)=1,"Impossible",VLOOKUP($A$2:$A$1036,items!$A$2:$S$1008,{19}*SIGN(ROW($A$2:$A$1036)),FALSE)))</f>
        <v>Let's start with a few questions about your household.</v>
      </c>
      <c r="I24" s="4" t="str">
        <f>IF(A24="","",IF(ROW($A$2:$A$1036)=1,"Impossible",VLOOKUP($A$2:$A$1036,items!$A$2:$T$1008,{20}*SIGN(ROW($A$2:$A$1036)),FALSE)))</f>
        <v>Ngatitange nemibvunzo mishomanana yepamba penyu.</v>
      </c>
      <c r="L24" s="53"/>
      <c r="M24" s="53"/>
      <c r="N24" s="53"/>
      <c r="O24" s="53"/>
      <c r="P24" s="53"/>
      <c r="Q24" s="53"/>
      <c r="R24" s="53"/>
      <c r="S24" s="53"/>
      <c r="T24" s="53"/>
      <c r="U24" s="53"/>
      <c r="V24" s="55" t="str">
        <f t="shared" si="4"/>
        <v>B1. Let's start with a few questions about your household.</v>
      </c>
      <c r="W24" s="55" t="str">
        <f t="shared" si="5"/>
        <v>B1. Ngatitange nemibvunzo mishomanana yepamba penyu.</v>
      </c>
      <c r="X24" s="32" t="str">
        <f t="array" ref="X24">IF(ISBLANK(F24),"",INDEX(choices!I$2:I$1615,MATCH(F24,IF(choices!J$2:J$1615="Last",choices!A$2:A$1615),0)))</f>
        <v/>
      </c>
      <c r="Y24" s="4" t="str">
        <f t="array" ref="Y24">IF(ISBLANK(F24),"",INDEX(choices!H$2:H$1615,MATCH(F24,IF(choices!J$2:J$1615="Last",choices!A$2:A$1615),0)))</f>
        <v/>
      </c>
    </row>
    <row r="25" spans="1:26" ht="56">
      <c r="A25" s="53" t="s">
        <v>1042</v>
      </c>
      <c r="B25" s="53" t="s">
        <v>391</v>
      </c>
      <c r="C25" s="53">
        <v>2</v>
      </c>
      <c r="D25" s="54" t="str">
        <f t="shared" si="0"/>
        <v>B2</v>
      </c>
      <c r="E25" s="53" t="s">
        <v>13</v>
      </c>
      <c r="G25" s="54" t="str">
        <f t="shared" si="1"/>
        <v>integer</v>
      </c>
      <c r="H25" s="4" t="str">
        <f>IF(A25="","",IF(ROW($A$2:$A$1036)=1,"Impossible",VLOOKUP($A$2:$A$1036,items!$A$2:$S$1008,{19}*SIGN(ROW($A$2:$A$1036)),FALSE)))</f>
        <v>How many people live in your household? By this I mean the people who usually sleep in your household dwelling and eat together. [do NOT count the respondent]</v>
      </c>
      <c r="I25" s="4" t="str">
        <f>IF(A25="","",IF(ROW($A$2:$A$1036)=1,"Impossible",VLOOKUP($A$2:$A$1036,items!$A$2:$T$1008,{20}*SIGN(ROW($A$2:$A$1036)),FALSE)))</f>
        <v>Vanhu vangani vanogara pamba penyu? Apa ndinoreva vanhu vanowanzorara pamba penyu uye vanodya pamwe chete. [do NOT count the respondent]</v>
      </c>
      <c r="L25" s="53" t="s">
        <v>27</v>
      </c>
      <c r="M25" s="53"/>
      <c r="N25" s="53"/>
      <c r="O25" s="53"/>
      <c r="P25" s="53"/>
      <c r="Q25" s="53"/>
      <c r="R25" s="53"/>
      <c r="S25" s="53"/>
      <c r="T25" s="53"/>
      <c r="U25" s="53"/>
      <c r="V25" s="55" t="str">
        <f t="shared" si="4"/>
        <v>B2. How many people live in your household? By this I mean the people who usually sleep in your household dwelling and eat together. [do NOT count the respondent]</v>
      </c>
      <c r="W25" s="55" t="str">
        <f t="shared" si="5"/>
        <v>B2. Vanhu vangani vanogara pamba penyu? Apa ndinoreva vanhu vanowanzorara pamba penyu uye vanodya pamwe chete. [do NOT count the respondent]</v>
      </c>
      <c r="X25" s="32" t="str">
        <f t="array" ref="X25">IF(ISBLANK(F25),"",INDEX(choices!I$2:I$1615,MATCH(F25,IF(choices!J$2:J$1615="Last",choices!A$2:A$1615),0)))</f>
        <v/>
      </c>
      <c r="Y25" s="4" t="str">
        <f t="array" ref="Y25">IF(ISBLANK(F25),"",INDEX(choices!H$2:H$1615,MATCH(F25,IF(choices!J$2:J$1615="Last",choices!A$2:A$1615),0)))</f>
        <v/>
      </c>
      <c r="Z25" s="4" t="s">
        <v>1331</v>
      </c>
    </row>
    <row r="26" spans="1:26" ht="28">
      <c r="A26" s="53" t="s">
        <v>1043</v>
      </c>
      <c r="B26" s="53" t="s">
        <v>391</v>
      </c>
      <c r="C26" s="53">
        <v>3</v>
      </c>
      <c r="D26" s="54" t="str">
        <f t="shared" si="0"/>
        <v>B3</v>
      </c>
      <c r="E26" s="53" t="s">
        <v>88</v>
      </c>
      <c r="G26" s="54" t="str">
        <f t="shared" si="1"/>
        <v>begin repeat</v>
      </c>
      <c r="H26" s="4" t="str">
        <f>IF(A26="","",IF(ROW($A$2:$A$1036)=1,"Impossible",VLOOKUP($A$2:$A$1036,items!$A$2:$S$1008,{19}*SIGN(ROW($A$2:$A$1036)),FALSE)))</f>
        <v>Please list each person [do NOT list the respondent]</v>
      </c>
      <c r="I26" s="4" t="str">
        <f>IF(A26="","",IF(ROW($A$2:$A$1036)=1,"Impossible",VLOOKUP($A$2:$A$1036,items!$A$2:$T$1008,{20}*SIGN(ROW($A$2:$A$1036)),FALSE)))</f>
        <v>Ndapota, ndiudzei munhu mumwe nemumwe. [do NOT list the respondent]</v>
      </c>
      <c r="L26" s="53" t="s">
        <v>27</v>
      </c>
      <c r="M26" s="53" t="s">
        <v>2527</v>
      </c>
      <c r="N26" s="53"/>
      <c r="O26" s="53"/>
      <c r="P26" s="53"/>
      <c r="Q26" s="53"/>
      <c r="R26" s="53"/>
      <c r="S26" s="53"/>
      <c r="T26" s="53"/>
      <c r="U26" s="53"/>
      <c r="V26" s="55" t="str">
        <f t="shared" si="4"/>
        <v>B3. Please list each person [do NOT list the respondent]</v>
      </c>
      <c r="W26" s="55" t="str">
        <f t="shared" si="5"/>
        <v>B3. Ndapota, ndiudzei munhu mumwe nemumwe. [do NOT list the respondent]</v>
      </c>
      <c r="X26" s="32" t="str">
        <f t="array" ref="X26">IF(ISBLANK(F26),"",INDEX(choices!I$2:I$1615,MATCH(F26,IF(choices!J$2:J$1615="Last",choices!A$2:A$1615),0)))</f>
        <v/>
      </c>
      <c r="Y26" s="4" t="str">
        <f t="array" ref="Y26">IF(ISBLANK(F26),"",INDEX(choices!H$2:H$1615,MATCH(F26,IF(choices!J$2:J$1615="Last",choices!A$2:A$1615),0)))</f>
        <v/>
      </c>
    </row>
    <row r="27" spans="1:26" ht="56">
      <c r="A27" s="53" t="s">
        <v>1044</v>
      </c>
      <c r="B27" s="53" t="s">
        <v>391</v>
      </c>
      <c r="C27" s="53">
        <v>4</v>
      </c>
      <c r="D27" s="54" t="str">
        <f t="shared" si="0"/>
        <v>B4</v>
      </c>
      <c r="E27" s="53" t="s">
        <v>11</v>
      </c>
      <c r="F27" s="4" t="s">
        <v>219</v>
      </c>
      <c r="G27" s="54" t="str">
        <f t="shared" si="1"/>
        <v>select_one relToYou</v>
      </c>
      <c r="H27" s="4" t="str">
        <f>IF(A27="","",IF(ROW($A$2:$A$1036)=1,"Impossible",VLOOKUP($A$2:$A$1036,items!$A$2:$S$1008,{19}*SIGN(ROW($A$2:$A$1036)),FALSE)))</f>
        <v>Relationship to you</v>
      </c>
      <c r="I27" s="4" t="str">
        <f>IF(A27="","",IF(ROW($A$2:$A$1036)=1,"Impossible",VLOOKUP($A$2:$A$1036,items!$A$2:$T$1008,{20}*SIGN(ROW($A$2:$A$1036)),FALSE)))</f>
        <v>Ukama hwenyu naye.</v>
      </c>
      <c r="L27" s="53" t="s">
        <v>27</v>
      </c>
      <c r="M27" s="53"/>
      <c r="N27" s="53"/>
      <c r="O27" s="53"/>
      <c r="P27" s="53"/>
      <c r="Q27" s="53"/>
      <c r="R27" s="53"/>
      <c r="S27" s="53"/>
      <c r="T27" s="53"/>
      <c r="U27" s="53"/>
      <c r="V27" s="55" t="str">
        <f t="shared" si="4"/>
        <v>B4. Relationship to you</v>
      </c>
      <c r="W27" s="55" t="str">
        <f t="shared" si="5"/>
        <v>B4. Ukama hwenyu naye.</v>
      </c>
      <c r="X27" s="32" t="str">
        <f t="array" ref="X27">IF(ISBLANK(F27),"",INDEX(choices!I$2:I$1615,MATCH(F27,IF(choices!J$2:J$1615="Last",choices!A$2:A$1615),0)))</f>
        <v>wife or husband, son or daughter (biological), son or daughter (in law), adopted_foster_step, grandchild, parent, parent (in-law), brother or sister, brother or sister (in law), other relative, not related, dk</v>
      </c>
      <c r="Y27" s="4" t="str">
        <f t="array" ref="Y27">IF(ISBLANK(F27),"",INDEX(choices!H$2:H$1615,MATCH(F27,IF(choices!J$2:J$1615="Last",choices!A$2:A$1615),0)))</f>
        <v>wife or husband, son or daughter (biological), son or daughter (in law), adopted_foster_step, grandchild, parent, parent (in-law), brother or sister, brother or sister (in law), other relative, not related, dk</v>
      </c>
    </row>
    <row r="28" spans="1:26" ht="14">
      <c r="A28" s="53" t="s">
        <v>1045</v>
      </c>
      <c r="B28" s="53" t="s">
        <v>391</v>
      </c>
      <c r="C28" s="53">
        <v>5</v>
      </c>
      <c r="D28" s="54" t="str">
        <f t="shared" si="0"/>
        <v>B5</v>
      </c>
      <c r="E28" s="53" t="s">
        <v>11</v>
      </c>
      <c r="F28" s="4" t="s">
        <v>220</v>
      </c>
      <c r="G28" s="54" t="str">
        <f t="shared" si="1"/>
        <v>select_one female</v>
      </c>
      <c r="H28" s="4" t="str">
        <f>IF(A28="","",IF(ROW($A$2:$A$1036)=1,"Impossible",VLOOKUP($A$2:$A$1036,items!$A$2:$S$1008,{19}*SIGN(ROW($A$2:$A$1036)),FALSE)))</f>
        <v>Sex</v>
      </c>
      <c r="I28" s="4" t="str">
        <f>IF(A28="","",IF(ROW($A$2:$A$1036)=1,"Impossible",VLOOKUP($A$2:$A$1036,items!$A$2:$T$1008,{20}*SIGN(ROW($A$2:$A$1036)),FALSE)))</f>
        <v>Munhurume/munhukadzi</v>
      </c>
      <c r="L28" s="53" t="s">
        <v>27</v>
      </c>
      <c r="M28" s="53"/>
      <c r="N28" s="53"/>
      <c r="O28" s="53"/>
      <c r="P28" s="53"/>
      <c r="Q28" s="53"/>
      <c r="R28" s="53"/>
      <c r="S28" s="53"/>
      <c r="T28" s="53"/>
      <c r="U28" s="53"/>
      <c r="V28" s="55" t="str">
        <f t="shared" si="4"/>
        <v>B5. Sex</v>
      </c>
      <c r="W28" s="55" t="str">
        <f t="shared" si="5"/>
        <v>B5. Munhurume/munhukadzi</v>
      </c>
      <c r="X28" s="32" t="str">
        <f t="array" ref="X28">IF(ISBLANK(F28),"",INDEX(choices!I$2:I$1615,MATCH(F28,IF(choices!J$2:J$1615="Last",choices!A$2:A$1615),0)))</f>
        <v>male, female</v>
      </c>
      <c r="Y28" s="4" t="str">
        <f t="array" ref="Y28">IF(ISBLANK(F28),"",INDEX(choices!H$2:H$1615,MATCH(F28,IF(choices!J$2:J$1615="Last",choices!A$2:A$1615),0)))</f>
        <v>male, female</v>
      </c>
    </row>
    <row r="29" spans="1:26" ht="14">
      <c r="A29" s="53" t="s">
        <v>1046</v>
      </c>
      <c r="B29" s="53" t="s">
        <v>391</v>
      </c>
      <c r="C29" s="53">
        <v>6</v>
      </c>
      <c r="D29" s="54" t="str">
        <f t="shared" si="0"/>
        <v>B6</v>
      </c>
      <c r="E29" s="53" t="s">
        <v>13</v>
      </c>
      <c r="G29" s="54" t="str">
        <f t="shared" si="1"/>
        <v>integer</v>
      </c>
      <c r="H29" s="4" t="str">
        <f>IF(A29="","",IF(ROW($A$2:$A$1036)=1,"Impossible",VLOOKUP($A$2:$A$1036,items!$A$2:$S$1008,{19}*SIGN(ROW($A$2:$A$1036)),FALSE)))</f>
        <v>Age [if unknown, give approximate age]</v>
      </c>
      <c r="I29" s="4" t="str">
        <f>IF(A29="","",IF(ROW($A$2:$A$1036)=1,"Impossible",VLOOKUP($A$2:$A$1036,items!$A$2:$T$1008,{20}*SIGN(ROW($A$2:$A$1036)),FALSE)))</f>
        <v>Makore ake [if unknown, give approximate age]</v>
      </c>
      <c r="L29" s="53" t="s">
        <v>27</v>
      </c>
      <c r="M29" s="53"/>
      <c r="N29" s="53"/>
      <c r="O29" s="53"/>
      <c r="P29" s="53"/>
      <c r="Q29" s="53"/>
      <c r="R29" s="53"/>
      <c r="S29" s="53"/>
      <c r="T29" s="53"/>
      <c r="U29" s="53"/>
      <c r="V29" s="55" t="str">
        <f t="shared" si="4"/>
        <v>B6. Age [if unknown, give approximate age]</v>
      </c>
      <c r="W29" s="55" t="str">
        <f t="shared" si="5"/>
        <v>B6. Makore ake [if unknown, give approximate age]</v>
      </c>
      <c r="X29" s="32" t="str">
        <f t="array" ref="X29">IF(ISBLANK(F29),"",INDEX(choices!I$2:I$1615,MATCH(F29,IF(choices!J$2:J$1615="Last",choices!A$2:A$1615),0)))</f>
        <v/>
      </c>
      <c r="Y29" s="4" t="str">
        <f t="array" ref="Y29">IF(ISBLANK(F29),"",INDEX(choices!H$2:H$1615,MATCH(F29,IF(choices!J$2:J$1615="Last",choices!A$2:A$1615),0)))</f>
        <v/>
      </c>
    </row>
    <row r="30" spans="1:26" ht="14">
      <c r="A30" s="53" t="s">
        <v>1048</v>
      </c>
      <c r="B30" s="53" t="s">
        <v>391</v>
      </c>
      <c r="C30" s="53">
        <v>7</v>
      </c>
      <c r="D30" s="54" t="str">
        <f t="shared" si="0"/>
        <v>B7</v>
      </c>
      <c r="E30" s="53" t="s">
        <v>89</v>
      </c>
      <c r="G30" s="54" t="str">
        <f t="shared" si="1"/>
        <v>end repeat</v>
      </c>
      <c r="H30" s="4" t="e">
        <f>IF(A30="","",IF(ROW($A$2:$A$1036)=1,"Impossible",VLOOKUP($A$2:$A$1036,items!$A$2:$S$1008,{19}*SIGN(ROW($A$2:$A$1036)),FALSE)))</f>
        <v>#N/A</v>
      </c>
      <c r="I30" s="4" t="e">
        <f>IF(A30="","",IF(ROW($A$2:$A$1036)=1,"Impossible",VLOOKUP($A$2:$A$1036,items!$A$2:$T$1008,{20}*SIGN(ROW($A$2:$A$1036)),FALSE)))</f>
        <v>#N/A</v>
      </c>
      <c r="L30" s="53" t="s">
        <v>27</v>
      </c>
      <c r="M30" s="53"/>
      <c r="N30" s="53"/>
      <c r="O30" s="53"/>
      <c r="P30" s="53"/>
      <c r="Q30" s="53"/>
      <c r="R30" s="53"/>
      <c r="S30" s="53"/>
      <c r="T30" s="53"/>
      <c r="U30" s="53"/>
      <c r="V30" s="55" t="str">
        <f t="shared" si="4"/>
        <v/>
      </c>
      <c r="W30" s="55" t="str">
        <f t="shared" si="5"/>
        <v/>
      </c>
      <c r="X30" s="32" t="str">
        <f t="array" ref="X30">IF(ISBLANK(F30),"",INDEX(choices!I$2:I$1615,MATCH(F30,IF(choices!J$2:J$1615="Last",choices!A$2:A$1615),0)))</f>
        <v/>
      </c>
      <c r="Y30" s="4" t="str">
        <f t="array" ref="Y30">IF(ISBLANK(F30),"",INDEX(choices!H$2:H$1615,MATCH(F30,IF(choices!J$2:J$1615="Last",choices!A$2:A$1615),0)))</f>
        <v/>
      </c>
    </row>
    <row r="31" spans="1:26" ht="98">
      <c r="A31" s="53" t="s">
        <v>1049</v>
      </c>
      <c r="B31" s="53" t="s">
        <v>391</v>
      </c>
      <c r="C31" s="53">
        <v>8</v>
      </c>
      <c r="D31" s="54" t="str">
        <f t="shared" si="0"/>
        <v>B8</v>
      </c>
      <c r="E31" s="53" t="s">
        <v>11</v>
      </c>
      <c r="F31" s="4" t="s">
        <v>221</v>
      </c>
      <c r="G31" s="54" t="str">
        <f t="shared" si="1"/>
        <v>select_one water</v>
      </c>
      <c r="H31" s="4" t="str">
        <f>IF(A31="","",IF(ROW($A$2:$A$1036)=1,"Impossible",VLOOKUP($A$2:$A$1036,items!$A$2:$S$1008,{19}*SIGN(ROW($A$2:$A$1036)),FALSE)))</f>
        <v>What is the main source of drinking water for members of your household?</v>
      </c>
      <c r="I31" s="4" t="str">
        <f>IF(A31="","",IF(ROW($A$2:$A$1036)=1,"Impossible",VLOOKUP($A$2:$A$1036,items!$A$2:$T$1008,{20}*SIGN(ROW($A$2:$A$1036)),FALSE)))</f>
        <v>Mvura yamunonwa pamba penyu inobva pai?</v>
      </c>
      <c r="L31" s="53" t="s">
        <v>27</v>
      </c>
      <c r="M31" s="53"/>
      <c r="N31" s="53"/>
      <c r="O31" s="53"/>
      <c r="P31" s="53"/>
      <c r="Q31" s="53"/>
      <c r="R31" s="53"/>
      <c r="S31" s="53"/>
      <c r="T31" s="53"/>
      <c r="U31" s="53"/>
      <c r="V31" s="55" t="str">
        <f t="shared" si="4"/>
        <v>B8. What is the main source of drinking water for members of your household?</v>
      </c>
      <c r="W31" s="55" t="str">
        <f t="shared" si="5"/>
        <v>B8. Mvura yamunonwa pamba penyu inobva pai?</v>
      </c>
      <c r="X31" s="32" t="str">
        <f t="array" ref="X31">IF(ISBLANK(F31),"",INDEX(choices!I$2:I$1615,MATCH(F31,IF(choices!J$2:J$1615="Last",choices!A$2:A$1615),0)))</f>
        <v>Piped: to dwelling, Piped: to yard, Piped: to neighbor, Piped: public taps/standpipe, Tubewell or borehole, Dug well: protected, Dug well: unprotected, Water from spring: protected, Water from spring: unprotected, Rainwater, Tanker truck, Cart with small tank, Surface water, Bottled water, Other, refuse</v>
      </c>
      <c r="Y31" s="4" t="str">
        <f t="array" ref="Y31">IF(ISBLANK(F31),"",INDEX(choices!H$2:H$1615,MATCH(F31,IF(choices!J$2:J$1615="Last",choices!A$2:A$1615),0)))</f>
        <v>Piped: to dwelling, Piped: to yard, Piped: to neighbor, Piped: public taps/standpipe, Tubewell or borehole, Dug well: protected, Dug well: unprotected, Water from spring: protected, Water from spring: unprotected, Rainwater, Tanker truck, Cart with small tank, Surface water, Bottled water, Other, kuramba kupindura</v>
      </c>
      <c r="Z31" s="4" t="s">
        <v>1331</v>
      </c>
    </row>
    <row r="32" spans="1:26" ht="98">
      <c r="A32" s="53" t="s">
        <v>1050</v>
      </c>
      <c r="B32" s="53" t="s">
        <v>391</v>
      </c>
      <c r="C32" s="53">
        <v>9</v>
      </c>
      <c r="D32" s="54" t="str">
        <f t="shared" si="0"/>
        <v>B9</v>
      </c>
      <c r="E32" s="53" t="s">
        <v>11</v>
      </c>
      <c r="F32" s="4" t="s">
        <v>221</v>
      </c>
      <c r="G32" s="54" t="str">
        <f t="shared" si="1"/>
        <v>select_one water</v>
      </c>
      <c r="H32" s="4" t="str">
        <f>IF(A32="","",IF(ROW($A$2:$A$1036)=1,"Impossible",VLOOKUP($A$2:$A$1036,items!$A$2:$S$1008,{19}*SIGN(ROW($A$2:$A$1036)),FALSE)))</f>
        <v>What is the main source of water used by your household for other purposes such as cooking and handwashing?</v>
      </c>
      <c r="I32" s="4" t="str">
        <f>IF(A32="","",IF(ROW($A$2:$A$1036)=1,"Impossible",VLOOKUP($A$2:$A$1036,items!$A$2:$T$1008,{20}*SIGN(ROW($A$2:$A$1036)),FALSE)))</f>
        <v>Mvura yamunoshandisa zvimwewo zvakaita sekubika kana kuwacha inobva pai?</v>
      </c>
      <c r="L32" s="53" t="s">
        <v>27</v>
      </c>
      <c r="M32" s="53"/>
      <c r="N32" s="53"/>
      <c r="O32" s="53"/>
      <c r="P32" s="53"/>
      <c r="Q32" s="53"/>
      <c r="R32" s="53"/>
      <c r="S32" s="53"/>
      <c r="T32" s="53"/>
      <c r="U32" s="53"/>
      <c r="V32" s="55" t="str">
        <f t="shared" si="4"/>
        <v>B9. What is the main source of water used by your household for other purposes such as cooking and handwashing?</v>
      </c>
      <c r="W32" s="55" t="str">
        <f t="shared" si="5"/>
        <v>B9. Mvura yamunoshandisa zvimwewo zvakaita sekubika kana kuwacha inobva pai?</v>
      </c>
      <c r="X32" s="32" t="str">
        <f t="array" ref="X32">IF(ISBLANK(F32),"",INDEX(choices!I$2:I$1615,MATCH(F32,IF(choices!J$2:J$1615="Last",choices!A$2:A$1615),0)))</f>
        <v>Piped: to dwelling, Piped: to yard, Piped: to neighbor, Piped: public taps/standpipe, Tubewell or borehole, Dug well: protected, Dug well: unprotected, Water from spring: protected, Water from spring: unprotected, Rainwater, Tanker truck, Cart with small tank, Surface water, Bottled water, Other, refuse</v>
      </c>
      <c r="Y32" s="4" t="str">
        <f t="array" ref="Y32">IF(ISBLANK(F32),"",INDEX(choices!H$2:H$1615,MATCH(F32,IF(choices!J$2:J$1615="Last",choices!A$2:A$1615),0)))</f>
        <v>Piped: to dwelling, Piped: to yard, Piped: to neighbor, Piped: public taps/standpipe, Tubewell or borehole, Dug well: protected, Dug well: unprotected, Water from spring: protected, Water from spring: unprotected, Rainwater, Tanker truck, Cart with small tank, Surface water, Bottled water, Other, kuramba kupindura</v>
      </c>
      <c r="Z32" s="4" t="s">
        <v>1331</v>
      </c>
    </row>
    <row r="33" spans="1:26" ht="28">
      <c r="A33" s="53" t="s">
        <v>1051</v>
      </c>
      <c r="B33" s="53" t="s">
        <v>391</v>
      </c>
      <c r="C33" s="53">
        <v>10</v>
      </c>
      <c r="D33" s="54" t="str">
        <f t="shared" si="0"/>
        <v>B10</v>
      </c>
      <c r="E33" s="53" t="s">
        <v>11</v>
      </c>
      <c r="F33" s="4" t="s">
        <v>222</v>
      </c>
      <c r="G33" s="54" t="str">
        <f t="shared" si="1"/>
        <v>select_one where</v>
      </c>
      <c r="H33" s="4" t="str">
        <f>IF(A33="","",IF(ROW($A$2:$A$1036)=1,"Impossible",VLOOKUP($A$2:$A$1036,items!$A$2:$S$1008,{19}*SIGN(ROW($A$2:$A$1036)),FALSE)))</f>
        <v>Where is that water source located?</v>
      </c>
      <c r="I33" s="4" t="str">
        <f>IF(A33="","",IF(ROW($A$2:$A$1036)=1,"Impossible",VLOOKUP($A$2:$A$1036,items!$A$2:$T$1008,{20}*SIGN(ROW($A$2:$A$1036)),FALSE)))</f>
        <v>Ndekupi kunowanikwa mvura iyoyo?</v>
      </c>
      <c r="L33" s="53" t="s">
        <v>27</v>
      </c>
      <c r="M33" s="53"/>
      <c r="N33" s="53"/>
      <c r="O33" s="53"/>
      <c r="P33" s="53"/>
      <c r="Q33" s="53"/>
      <c r="R33" s="53"/>
      <c r="S33" s="53"/>
      <c r="T33" s="53"/>
      <c r="U33" s="53"/>
      <c r="V33" s="55" t="str">
        <f t="shared" si="4"/>
        <v>B10. Where is that water source located?</v>
      </c>
      <c r="W33" s="55" t="str">
        <f t="shared" si="5"/>
        <v>B10. Ndekupi kunowanikwa mvura iyoyo?</v>
      </c>
      <c r="X33" s="32" t="str">
        <f t="array" ref="X33">IF(ISBLANK(F33),"",INDEX(choices!I$2:I$1615,MATCH(F33,IF(choices!J$2:J$1615="Last",choices!A$2:A$1615),0)))</f>
        <v>inside own dwelling, in own plot, elsewhere, refuse</v>
      </c>
      <c r="Y33" s="4" t="str">
        <f t="array" ref="Y33">IF(ISBLANK(F33),"",INDEX(choices!H$2:H$1615,MATCH(F33,IF(choices!J$2:J$1615="Last",choices!A$2:A$1615),0)))</f>
        <v>inside own dwelling, in own plot, elsewhere, kuramba kupindura</v>
      </c>
      <c r="Z33" s="4" t="s">
        <v>1331</v>
      </c>
    </row>
    <row r="34" spans="1:26" ht="28">
      <c r="A34" s="53" t="s">
        <v>1052</v>
      </c>
      <c r="B34" s="53" t="s">
        <v>391</v>
      </c>
      <c r="C34" s="53">
        <v>11</v>
      </c>
      <c r="D34" s="54" t="str">
        <f t="shared" si="0"/>
        <v>B11</v>
      </c>
      <c r="E34" s="53" t="s">
        <v>13</v>
      </c>
      <c r="G34" s="54" t="str">
        <f t="shared" si="1"/>
        <v>integer</v>
      </c>
      <c r="H34" s="4" t="str">
        <f>IF(A34="","",IF(ROW($A$2:$A$1036)=1,"Impossible",VLOOKUP($A$2:$A$1036,items!$A$2:$S$1008,{19}*SIGN(ROW($A$2:$A$1036)),FALSE)))</f>
        <v>How long does it take to go there, get water, and come back? [in min]</v>
      </c>
      <c r="I34" s="4" t="str">
        <f>IF(A34="","",IF(ROW($A$2:$A$1036)=1,"Impossible",VLOOKUP($A$2:$A$1036,items!$A$2:$T$1008,{20}*SIGN(ROW($A$2:$A$1036)),FALSE)))</f>
        <v>Munhu anotora nguva yakareba sei kuenda ikoko, kuchera mvura nekudzoka? [in min]</v>
      </c>
      <c r="L34" s="53" t="s">
        <v>27</v>
      </c>
      <c r="M34" s="53"/>
      <c r="N34" s="53"/>
      <c r="O34" s="53"/>
      <c r="P34" s="53"/>
      <c r="Q34" s="53"/>
      <c r="R34" s="53"/>
      <c r="S34" s="53"/>
      <c r="T34" s="53"/>
      <c r="U34" s="53"/>
      <c r="V34" s="55" t="str">
        <f t="shared" si="4"/>
        <v>B11. How long does it take to go there, get water, and come back? [in min]</v>
      </c>
      <c r="W34" s="55" t="str">
        <f t="shared" si="5"/>
        <v>B11. Munhu anotora nguva yakareba sei kuenda ikoko, kuchera mvura nekudzoka? [in min]</v>
      </c>
      <c r="X34" s="32" t="str">
        <f t="array" ref="X34">IF(ISBLANK(F34),"",INDEX(choices!I$2:I$1615,MATCH(F34,IF(choices!J$2:J$1615="Last",choices!A$2:A$1615),0)))</f>
        <v/>
      </c>
      <c r="Y34" s="4" t="str">
        <f t="array" ref="Y34">IF(ISBLANK(F34),"",INDEX(choices!H$2:H$1615,MATCH(F34,IF(choices!J$2:J$1615="Last",choices!A$2:A$1615),0)))</f>
        <v/>
      </c>
      <c r="Z34" s="4" t="s">
        <v>1331</v>
      </c>
    </row>
    <row r="35" spans="1:26" ht="28">
      <c r="A35" s="53" t="s">
        <v>1053</v>
      </c>
      <c r="B35" s="53" t="s">
        <v>391</v>
      </c>
      <c r="C35" s="53">
        <v>12</v>
      </c>
      <c r="D35" s="54" t="str">
        <f t="shared" si="0"/>
        <v>B12</v>
      </c>
      <c r="E35" s="53" t="s">
        <v>11</v>
      </c>
      <c r="F35" s="4" t="s">
        <v>209</v>
      </c>
      <c r="G35" s="54" t="str">
        <f t="shared" si="1"/>
        <v>select_one yndr</v>
      </c>
      <c r="H35" s="4" t="str">
        <f>IF(A35="","",IF(ROW($A$2:$A$1036)=1,"Impossible",VLOOKUP($A$2:$A$1036,items!$A$2:$S$1008,{19}*SIGN(ROW($A$2:$A$1036)),FALSE)))</f>
        <v>In the past two weeks, was the water from this source not available for at least one full day?</v>
      </c>
      <c r="I35" s="4" t="str">
        <f>IF(A35="","",IF(ROW($A$2:$A$1036)=1,"Impossible",VLOOKUP($A$2:$A$1036,items!$A$2:$T$1008,{20}*SIGN(ROW($A$2:$A$1036)),FALSE)))</f>
        <v>MUMASVONDO MAVIRI APFUURA, pane here pakamboshaikwa mvura iyi zvezuva rose?</v>
      </c>
      <c r="L35" s="53" t="s">
        <v>27</v>
      </c>
      <c r="M35" s="53"/>
      <c r="N35" s="53"/>
      <c r="O35" s="53"/>
      <c r="P35" s="53"/>
      <c r="Q35" s="53"/>
      <c r="R35" s="53"/>
      <c r="S35" s="53"/>
      <c r="T35" s="53"/>
      <c r="U35" s="53"/>
      <c r="V35" s="55" t="str">
        <f t="shared" si="4"/>
        <v>B12. In the past two weeks, was the water from this source not available for at least one full day?</v>
      </c>
      <c r="W35" s="55" t="str">
        <f t="shared" si="5"/>
        <v>B12. MUMASVONDO MAVIRI APFUURA, pane here pakamboshaikwa mvura iyi zvezuva rose?</v>
      </c>
      <c r="X35" s="32" t="str">
        <f t="array" ref="X35">IF(ISBLANK(F35),"",INDEX(choices!I$2:I$1615,MATCH(F35,IF(choices!J$2:J$1615="Last",choices!A$2:A$1615),0)))</f>
        <v>yes, no, dk, refuse</v>
      </c>
      <c r="Y35" s="4" t="str">
        <f t="array" ref="Y35">IF(ISBLANK(F35),"",INDEX(choices!H$2:H$1615,MATCH(F35,IF(choices!J$2:J$1615="Last",choices!A$2:A$1615),0)))</f>
        <v>Hongu, Kwete, dk, kuramba kupindura</v>
      </c>
      <c r="Z35" s="4" t="s">
        <v>1331</v>
      </c>
    </row>
    <row r="36" spans="1:26" ht="28">
      <c r="A36" s="53" t="s">
        <v>1054</v>
      </c>
      <c r="B36" s="53" t="s">
        <v>391</v>
      </c>
      <c r="C36" s="53">
        <v>13</v>
      </c>
      <c r="D36" s="54" t="str">
        <f t="shared" si="0"/>
        <v>B13</v>
      </c>
      <c r="E36" s="53" t="s">
        <v>11</v>
      </c>
      <c r="F36" s="4" t="s">
        <v>209</v>
      </c>
      <c r="G36" s="54" t="str">
        <f t="shared" si="1"/>
        <v>select_one yndr</v>
      </c>
      <c r="H36" s="4" t="str">
        <f>IF(A36="","",IF(ROW($A$2:$A$1036)=1,"Impossible",VLOOKUP($A$2:$A$1036,items!$A$2:$S$1008,{19}*SIGN(ROW($A$2:$A$1036)),FALSE)))</f>
        <v>Do you do anything to the water to make it safer to drink?</v>
      </c>
      <c r="I36" s="4" t="str">
        <f>IF(A36="","",IF(ROW($A$2:$A$1036)=1,"Impossible",VLOOKUP($A$2:$A$1036,items!$A$2:$T$1008,{20}*SIGN(ROW($A$2:$A$1036)),FALSE)))</f>
        <v>Pane zvamunoita here kumvura iyi kuti isarwarise kana yanwiwa?</v>
      </c>
      <c r="L36" s="53" t="s">
        <v>27</v>
      </c>
      <c r="M36" s="53"/>
      <c r="N36" s="53"/>
      <c r="O36" s="53"/>
      <c r="P36" s="53"/>
      <c r="Q36" s="53"/>
      <c r="R36" s="53"/>
      <c r="S36" s="53"/>
      <c r="T36" s="53"/>
      <c r="U36" s="53"/>
      <c r="V36" s="55" t="str">
        <f t="shared" si="4"/>
        <v>B13. Do you do anything to the water to make it safer to drink?</v>
      </c>
      <c r="W36" s="55" t="str">
        <f t="shared" si="5"/>
        <v>B13. Pane zvamunoita here kumvura iyi kuti isarwarise kana yanwiwa?</v>
      </c>
      <c r="X36" s="32" t="str">
        <f t="array" ref="X36">IF(ISBLANK(F36),"",INDEX(choices!I$2:I$1615,MATCH(F36,IF(choices!J$2:J$1615="Last",choices!A$2:A$1615),0)))</f>
        <v>yes, no, dk, refuse</v>
      </c>
      <c r="Y36" s="4" t="str">
        <f t="array" ref="Y36">IF(ISBLANK(F36),"",INDEX(choices!H$2:H$1615,MATCH(F36,IF(choices!J$2:J$1615="Last",choices!A$2:A$1615),0)))</f>
        <v>Hongu, Kwete, dk, kuramba kupindura</v>
      </c>
      <c r="Z36" s="4" t="s">
        <v>1331</v>
      </c>
    </row>
    <row r="37" spans="1:26" ht="42">
      <c r="A37" s="53" t="s">
        <v>1055</v>
      </c>
      <c r="B37" s="53" t="s">
        <v>391</v>
      </c>
      <c r="C37" s="53">
        <v>14</v>
      </c>
      <c r="D37" s="54" t="str">
        <f t="shared" si="0"/>
        <v>B14</v>
      </c>
      <c r="E37" s="53" t="s">
        <v>15</v>
      </c>
      <c r="F37" s="4" t="s">
        <v>223</v>
      </c>
      <c r="G37" s="54" t="str">
        <f t="shared" si="1"/>
        <v>select_multiple waterTreat</v>
      </c>
      <c r="H37" s="4" t="str">
        <f>IF(A37="","",IF(ROW($A$2:$A$1036)=1,"Impossible",VLOOKUP($A$2:$A$1036,items!$A$2:$S$1008,{19}*SIGN(ROW($A$2:$A$1036)),FALSE)))</f>
        <v>What do you usually do to make the water safer to drink? [record all mentioned]</v>
      </c>
      <c r="I37" s="4" t="str">
        <f>IF(A37="","",IF(ROW($A$2:$A$1036)=1,"Impossible",VLOOKUP($A$2:$A$1036,items!$A$2:$T$1008,{20}*SIGN(ROW($A$2:$A$1036)),FALSE)))</f>
        <v>Ndezvipi zvamunowanzoita kuti mvura iyi isarwarise kana yanwiwa? [record all mentioned]</v>
      </c>
      <c r="K37" s="4" t="s">
        <v>2405</v>
      </c>
      <c r="L37" s="53" t="s">
        <v>27</v>
      </c>
      <c r="M37" s="53"/>
      <c r="N37" s="53"/>
      <c r="O37" s="53"/>
      <c r="P37" s="53"/>
      <c r="Q37" s="53"/>
      <c r="R37" s="53"/>
      <c r="S37" s="53"/>
      <c r="T37" s="53"/>
      <c r="U37" s="53"/>
      <c r="V37" s="55" t="str">
        <f t="shared" si="4"/>
        <v>B14. What do you usually do to make the water safer to drink? [record all mentioned]</v>
      </c>
      <c r="W37" s="55" t="str">
        <f t="shared" si="5"/>
        <v>B14. Ndezvipi zvamunowanzoita kuti mvura iyi isarwarise kana yanwiwa? [record all mentioned]</v>
      </c>
      <c r="X37" s="32" t="str">
        <f t="array" ref="X37">IF(ISBLANK(F37),"",INDEX(choices!I$2:I$1615,MATCH(F37,IF(choices!J$2:J$1615="Last",choices!A$2:A$1615),0)))</f>
        <v>boil, add bleach/chlorine, strain through a cloth, use water filter, solar disinfection, let is stand and settle, other, dk, refuse</v>
      </c>
      <c r="Y37" s="4" t="str">
        <f t="array" ref="Y37">IF(ISBLANK(F37),"",INDEX(choices!H$2:H$1615,MATCH(F37,IF(choices!J$2:J$1615="Last",choices!A$2:A$1615),0)))</f>
        <v>boil, add bleach/chlorine, strain through a cloth, use water filter, solar disinfection, let is stand and settle, other, dk, kuramba kupindura</v>
      </c>
      <c r="Z37" s="4" t="s">
        <v>1331</v>
      </c>
    </row>
    <row r="38" spans="1:26" ht="84">
      <c r="A38" s="53" t="s">
        <v>1056</v>
      </c>
      <c r="B38" s="53" t="s">
        <v>391</v>
      </c>
      <c r="C38" s="53">
        <v>15</v>
      </c>
      <c r="D38" s="54" t="str">
        <f t="shared" si="0"/>
        <v>B15</v>
      </c>
      <c r="E38" s="53" t="s">
        <v>11</v>
      </c>
      <c r="F38" s="4" t="s">
        <v>224</v>
      </c>
      <c r="G38" s="54" t="str">
        <f t="shared" si="1"/>
        <v>select_one toilet</v>
      </c>
      <c r="H38" s="4" t="str">
        <f>IF(A38="","",IF(ROW($A$2:$A$1036)=1,"Impossible",VLOOKUP($A$2:$A$1036,items!$A$2:$S$1008,{19}*SIGN(ROW($A$2:$A$1036)),FALSE)))</f>
        <v>What kind of toilet facility do members of your household usually use?</v>
      </c>
      <c r="I38" s="4" t="str">
        <f>IF(A38="","",IF(ROW($A$2:$A$1036)=1,"Impossible",VLOOKUP($A$2:$A$1036,items!$A$2:$T$1008,{20}*SIGN(ROW($A$2:$A$1036)),FALSE)))</f>
        <v>Vanhu vepamba penyu vanowanzoshandisa chimbuzi chakaita sei?</v>
      </c>
      <c r="L38" s="53" t="s">
        <v>27</v>
      </c>
      <c r="M38" s="53"/>
      <c r="N38" s="53"/>
      <c r="O38" s="53"/>
      <c r="P38" s="53"/>
      <c r="Q38" s="53"/>
      <c r="R38" s="53"/>
      <c r="S38" s="53"/>
      <c r="T38" s="53"/>
      <c r="U38" s="53"/>
      <c r="V38" s="55" t="str">
        <f t="shared" si="4"/>
        <v>B15. What kind of toilet facility do members of your household usually use?</v>
      </c>
      <c r="W38" s="55" t="str">
        <f t="shared" si="5"/>
        <v>B15. Vanhu vepamba penyu vanowanzoshandisa chimbuzi chakaita sei?</v>
      </c>
      <c r="X38" s="32" t="str">
        <f t="array" ref="X38">IF(ISBLANK(F38),"",INDEX(choices!I$2:I$1615,MATCH(F38,IF(choices!J$2:J$1615="Last",choices!A$2:A$1615),0)))</f>
        <v>Flush to piped sewar system, Flush to septic tank, Flush to pit latrine, Flush to somewhere else, Flush, don't know where, Ventilated improved pit latrine, Pit latrine with slab, Pit latrine without slab/open pit, Composting bucket, Bucket toilet, Hanging toilet, No facility/bush/field, Other, refuse</v>
      </c>
      <c r="Y38" s="4" t="str">
        <f t="array" ref="Y38">IF(ISBLANK(F38),"",INDEX(choices!H$2:H$1615,MATCH(F38,IF(choices!J$2:J$1615="Last",choices!A$2:A$1615),0)))</f>
        <v>Flush to piped sewar system, Flush to septic tank, Flush to pit latrine, Flush to somewhere else, Flush, don't know where, Ventilated improved pit latrine, Pit latrine with slab, Pit latrine without slab/open pit, Composting bucket, Bucket toilet, Hanging toilet, No facility/bush/field, Other, kuramba kupindura</v>
      </c>
      <c r="Z38" s="4" t="s">
        <v>1331</v>
      </c>
    </row>
    <row r="39" spans="1:26" ht="28">
      <c r="A39" s="53" t="s">
        <v>1057</v>
      </c>
      <c r="B39" s="53" t="s">
        <v>391</v>
      </c>
      <c r="C39" s="53">
        <v>16</v>
      </c>
      <c r="D39" s="54" t="str">
        <f t="shared" si="0"/>
        <v>B16</v>
      </c>
      <c r="E39" s="53" t="s">
        <v>11</v>
      </c>
      <c r="F39" s="4" t="s">
        <v>204</v>
      </c>
      <c r="G39" s="54" t="str">
        <f t="shared" si="1"/>
        <v>select_one ynr</v>
      </c>
      <c r="H39" s="4" t="str">
        <f>IF(A39="","",IF(ROW($A$2:$A$1036)=1,"Impossible",VLOOKUP($A$2:$A$1036,items!$A$2:$S$1008,{19}*SIGN(ROW($A$2:$A$1036)),FALSE)))</f>
        <v>Do you share this toilet facility with other households?</v>
      </c>
      <c r="I39" s="4" t="str">
        <f>IF(A39="","",IF(ROW($A$2:$A$1036)=1,"Impossible",VLOOKUP($A$2:$A$1036,items!$A$2:$T$1008,{20}*SIGN(ROW($A$2:$A$1036)),FALSE)))</f>
        <v>Chimbuzi ichi munochishandisa pamwe chete nevavakidzani venyu here?</v>
      </c>
      <c r="K39" s="2" t="s">
        <v>2406</v>
      </c>
      <c r="L39" s="53" t="s">
        <v>27</v>
      </c>
      <c r="M39" s="53"/>
      <c r="N39" s="53"/>
      <c r="O39" s="53"/>
      <c r="P39" s="53"/>
      <c r="Q39" s="53"/>
      <c r="R39" s="53"/>
      <c r="S39" s="53"/>
      <c r="T39" s="53"/>
      <c r="U39" s="53"/>
      <c r="V39" s="55" t="str">
        <f t="shared" si="4"/>
        <v>B16. Do you share this toilet facility with other households?</v>
      </c>
      <c r="W39" s="55" t="str">
        <f t="shared" si="5"/>
        <v>B16. Chimbuzi ichi munochishandisa pamwe chete nevavakidzani venyu here?</v>
      </c>
      <c r="X39" s="32" t="str">
        <f t="array" ref="X39">IF(ISBLANK(F39),"",INDEX(choices!I$2:I$1615,MATCH(F39,IF(choices!J$2:J$1615="Last",choices!A$2:A$1615),0)))</f>
        <v>yes, no, refuse</v>
      </c>
      <c r="Y39" s="4" t="str">
        <f t="array" ref="Y39">IF(ISBLANK(F39),"",INDEX(choices!H$2:H$1615,MATCH(F39,IF(choices!J$2:J$1615="Last",choices!A$2:A$1615),0)))</f>
        <v>hongu, kwete, kuramba kupindura</v>
      </c>
      <c r="Z39" s="4" t="s">
        <v>1331</v>
      </c>
    </row>
    <row r="40" spans="1:26" ht="28">
      <c r="A40" s="53" t="s">
        <v>1058</v>
      </c>
      <c r="B40" s="53" t="s">
        <v>391</v>
      </c>
      <c r="C40" s="53">
        <v>17</v>
      </c>
      <c r="D40" s="54" t="str">
        <f t="shared" si="0"/>
        <v>B17</v>
      </c>
      <c r="E40" s="53" t="s">
        <v>13</v>
      </c>
      <c r="G40" s="54" t="str">
        <f t="shared" si="1"/>
        <v>integer</v>
      </c>
      <c r="H40" s="4" t="str">
        <f>IF(A40="","",IF(ROW($A$2:$A$1036)=1,"Impossible",VLOOKUP($A$2:$A$1036,items!$A$2:$S$1008,{19}*SIGN(ROW($A$2:$A$1036)),FALSE)))</f>
        <v>Including your own household, how many households use this toilet facility?</v>
      </c>
      <c r="I40" s="4" t="str">
        <f>IF(A40="","",IF(ROW($A$2:$A$1036)=1,"Impossible",VLOOKUP($A$2:$A$1036,items!$A$2:$T$1008,{20}*SIGN(ROW($A$2:$A$1036)),FALSE)))</f>
        <v>Muchiverenga nepamba penyu, dzimba ngani dzinoshandisa chimbuzi ichi?</v>
      </c>
      <c r="K40" s="4" t="s">
        <v>2407</v>
      </c>
      <c r="L40" s="53" t="s">
        <v>27</v>
      </c>
      <c r="M40" s="53"/>
      <c r="N40" s="53"/>
      <c r="O40" s="53"/>
      <c r="P40" s="53"/>
      <c r="Q40" s="53"/>
      <c r="R40" s="53"/>
      <c r="S40" s="53"/>
      <c r="T40" s="53"/>
      <c r="U40" s="53"/>
      <c r="V40" s="55" t="str">
        <f t="shared" si="4"/>
        <v>B17. Including your own household, how many households use this toilet facility?</v>
      </c>
      <c r="W40" s="55" t="str">
        <f t="shared" si="5"/>
        <v>B17. Muchiverenga nepamba penyu, dzimba ngani dzinoshandisa chimbuzi ichi?</v>
      </c>
      <c r="X40" s="32" t="str">
        <f t="array" ref="X40">IF(ISBLANK(F40),"",INDEX(choices!I$2:I$1615,MATCH(F40,IF(choices!J$2:J$1615="Last",choices!A$2:A$1615),0)))</f>
        <v/>
      </c>
      <c r="Y40" s="4" t="str">
        <f t="array" ref="Y40">IF(ISBLANK(F40),"",INDEX(choices!H$2:H$1615,MATCH(F40,IF(choices!J$2:J$1615="Last",choices!A$2:A$1615),0)))</f>
        <v/>
      </c>
      <c r="Z40" s="4" t="s">
        <v>1331</v>
      </c>
    </row>
    <row r="41" spans="1:26" ht="28">
      <c r="A41" s="53" t="s">
        <v>1059</v>
      </c>
      <c r="B41" s="53" t="s">
        <v>391</v>
      </c>
      <c r="C41" s="53">
        <v>18</v>
      </c>
      <c r="D41" s="54" t="str">
        <f t="shared" si="0"/>
        <v>B18</v>
      </c>
      <c r="E41" s="53" t="s">
        <v>11</v>
      </c>
      <c r="F41" s="4" t="s">
        <v>222</v>
      </c>
      <c r="G41" s="54" t="str">
        <f t="shared" si="1"/>
        <v>select_one where</v>
      </c>
      <c r="H41" s="4" t="str">
        <f>IF(A41="","",IF(ROW($A$2:$A$1036)=1,"Impossible",VLOOKUP($A$2:$A$1036,items!$A$2:$S$1008,{19}*SIGN(ROW($A$2:$A$1036)),FALSE)))</f>
        <v>Where is this toilet facility located?</v>
      </c>
      <c r="I41" s="4" t="str">
        <f>IF(A41="","",IF(ROW($A$2:$A$1036)=1,"Impossible",VLOOKUP($A$2:$A$1036,items!$A$2:$T$1008,{20}*SIGN(ROW($A$2:$A$1036)),FALSE)))</f>
        <v>Chimbuzi ichi chiri kupi?</v>
      </c>
      <c r="L41" s="53" t="s">
        <v>27</v>
      </c>
      <c r="M41" s="53"/>
      <c r="N41" s="53"/>
      <c r="O41" s="53"/>
      <c r="P41" s="53"/>
      <c r="Q41" s="53"/>
      <c r="R41" s="53"/>
      <c r="S41" s="53"/>
      <c r="T41" s="53"/>
      <c r="U41" s="53"/>
      <c r="V41" s="55" t="str">
        <f t="shared" si="4"/>
        <v>B18. Where is this toilet facility located?</v>
      </c>
      <c r="W41" s="55" t="str">
        <f t="shared" si="5"/>
        <v>B18. Chimbuzi ichi chiri kupi?</v>
      </c>
      <c r="X41" s="32" t="str">
        <f t="array" ref="X41">IF(ISBLANK(F41),"",INDEX(choices!I$2:I$1615,MATCH(F41,IF(choices!J$2:J$1615="Last",choices!A$2:A$1615),0)))</f>
        <v>inside own dwelling, in own plot, elsewhere, refuse</v>
      </c>
      <c r="Y41" s="4" t="str">
        <f t="array" ref="Y41">IF(ISBLANK(F41),"",INDEX(choices!H$2:H$1615,MATCH(F41,IF(choices!J$2:J$1615="Last",choices!A$2:A$1615),0)))</f>
        <v>inside own dwelling, in own plot, elsewhere, kuramba kupindura</v>
      </c>
      <c r="Z41" s="4" t="s">
        <v>1331</v>
      </c>
    </row>
    <row r="42" spans="1:26" ht="56">
      <c r="A42" s="53" t="s">
        <v>1060</v>
      </c>
      <c r="B42" s="53" t="s">
        <v>391</v>
      </c>
      <c r="C42" s="53">
        <v>19</v>
      </c>
      <c r="D42" s="54" t="str">
        <f t="shared" si="0"/>
        <v>B19</v>
      </c>
      <c r="E42" s="53" t="s">
        <v>11</v>
      </c>
      <c r="F42" s="4" t="s">
        <v>225</v>
      </c>
      <c r="G42" s="54" t="str">
        <f t="shared" si="1"/>
        <v>select_one fuel</v>
      </c>
      <c r="H42" s="4" t="str">
        <f>IF(A42="","",IF(ROW($A$2:$A$1036)=1,"Impossible",VLOOKUP($A$2:$A$1036,items!$A$2:$S$1008,{19}*SIGN(ROW($A$2:$A$1036)),FALSE)))</f>
        <v>What type of fuel does your household mainly use for cooking?</v>
      </c>
      <c r="I42" s="4" t="str">
        <f>IF(A42="","",IF(ROW($A$2:$A$1036)=1,"Impossible",VLOOKUP($A$2:$A$1036,items!$A$2:$T$1008,{20}*SIGN(ROW($A$2:$A$1036)),FALSE)))</f>
        <v>Pamba penyu munowanzoshandisa chii pakubika (huni, ndove, parafini)?</v>
      </c>
      <c r="L42" s="53" t="s">
        <v>27</v>
      </c>
      <c r="M42" s="53"/>
      <c r="N42" s="53"/>
      <c r="O42" s="53"/>
      <c r="P42" s="53"/>
      <c r="Q42" s="53"/>
      <c r="R42" s="53"/>
      <c r="S42" s="53"/>
      <c r="T42" s="53"/>
      <c r="U42" s="53"/>
      <c r="V42" s="55" t="str">
        <f t="shared" si="4"/>
        <v>B19. What type of fuel does your household mainly use for cooking?</v>
      </c>
      <c r="W42" s="55" t="str">
        <f t="shared" si="5"/>
        <v>B19. Pamba penyu munowanzoshandisa chii pakubika (huni, ndove, parafini)?</v>
      </c>
      <c r="X42" s="32" t="str">
        <f t="array" ref="X42">IF(ISBLANK(F42),"",INDEX(choices!I$2:I$1615,MATCH(F42,IF(choices!J$2:J$1615="Last",choices!A$2:A$1615),0)))</f>
        <v>electricity, LPG, natural gas, biogas, kerosene, coal, lignite, charcoal, wood, straw, shurbs, grass, agricultural crop, animal dung, no food cooked in household, other, refuse</v>
      </c>
      <c r="Y42" s="4" t="str">
        <f t="array" ref="Y42">IF(ISBLANK(F42),"",INDEX(choices!H$2:H$1615,MATCH(F42,IF(choices!J$2:J$1615="Last",choices!A$2:A$1615),0)))</f>
        <v>electricity, LPG, natural gas, biogas, kerosene, coal, lignite, charcoal, wood, straw, shurbs, grass, agricultural crop, animal dung, no food cooked in household, other, kuramba kupindura</v>
      </c>
      <c r="Z42" s="4" t="s">
        <v>1331</v>
      </c>
    </row>
    <row r="43" spans="1:26" ht="28">
      <c r="A43" s="53" t="s">
        <v>1061</v>
      </c>
      <c r="B43" s="53" t="s">
        <v>391</v>
      </c>
      <c r="C43" s="53">
        <v>20</v>
      </c>
      <c r="D43" s="54" t="str">
        <f t="shared" si="0"/>
        <v>B20</v>
      </c>
      <c r="E43" s="53" t="s">
        <v>11</v>
      </c>
      <c r="F43" s="4" t="s">
        <v>226</v>
      </c>
      <c r="G43" s="54" t="str">
        <f t="shared" si="1"/>
        <v>select_one wherecook</v>
      </c>
      <c r="H43" s="4" t="str">
        <f>IF(A43="","",IF(ROW($A$2:$A$1036)=1,"Impossible",VLOOKUP($A$2:$A$1036,items!$A$2:$S$1008,{19}*SIGN(ROW($A$2:$A$1036)),FALSE)))</f>
        <v>Is the cooking usually done in the house, in a separate building, or outdoors?</v>
      </c>
      <c r="I43" s="4" t="str">
        <f>IF(A43="","",IF(ROW($A$2:$A$1036)=1,"Impossible",VLOOKUP($A$2:$A$1036,items!$A$2:$T$1008,{20}*SIGN(ROW($A$2:$A$1036)),FALSE)))</f>
        <v>Munowanzobikira mumba yamunogara here, imwewo imba kana kuti panze?</v>
      </c>
      <c r="L43" s="53" t="s">
        <v>27</v>
      </c>
      <c r="M43" s="53"/>
      <c r="N43" s="53"/>
      <c r="O43" s="53"/>
      <c r="P43" s="53"/>
      <c r="Q43" s="53"/>
      <c r="R43" s="53"/>
      <c r="S43" s="53"/>
      <c r="T43" s="53"/>
      <c r="U43" s="53"/>
      <c r="V43" s="55" t="str">
        <f t="shared" si="4"/>
        <v>B20. Is the cooking usually done in the house, in a separate building, or outdoors?</v>
      </c>
      <c r="W43" s="55" t="str">
        <f t="shared" si="5"/>
        <v>B20. Munowanzobikira mumba yamunogara here, imwewo imba kana kuti panze?</v>
      </c>
      <c r="X43" s="32" t="str">
        <f t="array" ref="X43">IF(ISBLANK(F43),"",INDEX(choices!I$2:I$1615,MATCH(F43,IF(choices!J$2:J$1615="Last",choices!A$2:A$1615),0)))</f>
        <v>in the house, in a separate building, outdoors, other, refuse</v>
      </c>
      <c r="Y43" s="4" t="str">
        <f t="array" ref="Y43">IF(ISBLANK(F43),"",INDEX(choices!H$2:H$1615,MATCH(F43,IF(choices!J$2:J$1615="Last",choices!A$2:A$1615),0)))</f>
        <v>in the house, in a separate building, outdoors, other, kuramba kupindura</v>
      </c>
      <c r="Z43" s="4" t="s">
        <v>1331</v>
      </c>
    </row>
    <row r="44" spans="1:26" ht="28">
      <c r="A44" s="53" t="s">
        <v>1062</v>
      </c>
      <c r="B44" s="53" t="s">
        <v>391</v>
      </c>
      <c r="C44" s="53">
        <v>21</v>
      </c>
      <c r="D44" s="54" t="str">
        <f t="shared" si="0"/>
        <v>B21</v>
      </c>
      <c r="E44" s="53" t="s">
        <v>11</v>
      </c>
      <c r="F44" s="4" t="s">
        <v>205</v>
      </c>
      <c r="G44" s="54" t="str">
        <f t="shared" si="1"/>
        <v>select_one yn</v>
      </c>
      <c r="H44" s="4" t="str">
        <f>IF(A44="","",IF(ROW($A$2:$A$1036)=1,"Impossible",VLOOKUP($A$2:$A$1036,items!$A$2:$S$1008,{19}*SIGN(ROW($A$2:$A$1036)),FALSE)))</f>
        <v>Do you have a separate room which is used as a kitchen?</v>
      </c>
      <c r="I44" s="4" t="str">
        <f>IF(A44="","",IF(ROW($A$2:$A$1036)=1,"Impossible",VLOOKUP($A$2:$A$1036,items!$A$2:$T$1008,{20}*SIGN(ROW($A$2:$A$1036)),FALSE)))</f>
        <v>Mune imwewo imba yamunoshandisa semba yekubikira here?</v>
      </c>
      <c r="K44" s="4" t="s">
        <v>2408</v>
      </c>
      <c r="L44" s="53" t="s">
        <v>27</v>
      </c>
      <c r="M44" s="53"/>
      <c r="N44" s="53"/>
      <c r="O44" s="53"/>
      <c r="P44" s="53"/>
      <c r="Q44" s="53"/>
      <c r="R44" s="53"/>
      <c r="S44" s="53"/>
      <c r="T44" s="53"/>
      <c r="U44" s="53"/>
      <c r="V44" s="55" t="str">
        <f t="shared" si="4"/>
        <v>B21. Do you have a separate room which is used as a kitchen?</v>
      </c>
      <c r="W44" s="55" t="str">
        <f t="shared" si="5"/>
        <v>B21. Mune imwewo imba yamunoshandisa semba yekubikira here?</v>
      </c>
      <c r="X44" s="32" t="str">
        <f t="array" ref="X44">IF(ISBLANK(F44),"",INDEX(choices!I$2:I$1615,MATCH(F44,IF(choices!J$2:J$1615="Last",choices!A$2:A$1615),0)))</f>
        <v>yes, no</v>
      </c>
      <c r="Y44" s="4" t="str">
        <f t="array" ref="Y44">IF(ISBLANK(F44),"",INDEX(choices!H$2:H$1615,MATCH(F44,IF(choices!J$2:J$1615="Last",choices!A$2:A$1615),0)))</f>
        <v>hongu, kwete</v>
      </c>
      <c r="Z44" s="4" t="s">
        <v>1331</v>
      </c>
    </row>
    <row r="45" spans="1:26" ht="28">
      <c r="A45" s="53" t="s">
        <v>1063</v>
      </c>
      <c r="B45" s="53" t="s">
        <v>391</v>
      </c>
      <c r="C45" s="53">
        <v>22</v>
      </c>
      <c r="D45" s="54" t="str">
        <f t="shared" si="0"/>
        <v>B22</v>
      </c>
      <c r="E45" s="53" t="s">
        <v>13</v>
      </c>
      <c r="G45" s="54" t="str">
        <f t="shared" si="1"/>
        <v>integer</v>
      </c>
      <c r="H45" s="4" t="str">
        <f>IF(A45="","",IF(ROW($A$2:$A$1036)=1,"Impossible",VLOOKUP($A$2:$A$1036,items!$A$2:$S$1008,{19}*SIGN(ROW($A$2:$A$1036)),FALSE)))</f>
        <v>How many rooms in this household are used for sleeping?</v>
      </c>
      <c r="I45" s="4" t="str">
        <f>IF(A45="","",IF(ROW($A$2:$A$1036)=1,"Impossible",VLOOKUP($A$2:$A$1036,items!$A$2:$T$1008,{20}*SIGN(ROW($A$2:$A$1036)),FALSE)))</f>
        <v>Pamba penyu pane makamuri (maroom) mangani anorarirwa nevanhu?</v>
      </c>
      <c r="L45" s="53" t="s">
        <v>27</v>
      </c>
      <c r="M45" s="53"/>
      <c r="N45" s="53"/>
      <c r="O45" s="53"/>
      <c r="P45" s="53"/>
      <c r="Q45" s="53"/>
      <c r="R45" s="53"/>
      <c r="S45" s="53"/>
      <c r="T45" s="53"/>
      <c r="U45" s="53"/>
      <c r="V45" s="55" t="str">
        <f t="shared" si="4"/>
        <v>B22. How many rooms in this household are used for sleeping?</v>
      </c>
      <c r="W45" s="55" t="str">
        <f t="shared" si="5"/>
        <v>B22. Pamba penyu pane makamuri (maroom) mangani anorarirwa nevanhu?</v>
      </c>
      <c r="X45" s="32" t="str">
        <f t="array" ref="X45">IF(ISBLANK(F45),"",INDEX(choices!I$2:I$1615,MATCH(F45,IF(choices!J$2:J$1615="Last",choices!A$2:A$1615),0)))</f>
        <v/>
      </c>
      <c r="Y45" s="4" t="str">
        <f t="array" ref="Y45">IF(ISBLANK(F45),"",INDEX(choices!H$2:H$1615,MATCH(F45,IF(choices!J$2:J$1615="Last",choices!A$2:A$1615),0)))</f>
        <v/>
      </c>
      <c r="Z45" s="4" t="s">
        <v>1331</v>
      </c>
    </row>
    <row r="46" spans="1:26" ht="42">
      <c r="A46" s="53" t="s">
        <v>1064</v>
      </c>
      <c r="B46" s="53" t="s">
        <v>391</v>
      </c>
      <c r="C46" s="53">
        <v>23</v>
      </c>
      <c r="D46" s="54" t="str">
        <f t="shared" si="0"/>
        <v>B23</v>
      </c>
      <c r="E46" s="53" t="s">
        <v>11</v>
      </c>
      <c r="F46" s="4" t="s">
        <v>209</v>
      </c>
      <c r="G46" s="54" t="str">
        <f t="shared" si="1"/>
        <v>select_one yndr</v>
      </c>
      <c r="H46" s="4" t="str">
        <f>IF(A46="","",IF(ROW($A$2:$A$1036)=1,"Impossible",VLOOKUP($A$2:$A$1036,items!$A$2:$S$1008,{19}*SIGN(ROW($A$2:$A$1036)),FALSE)))</f>
        <v>Does this household own any livestock, herds, other farm animals, or poultry?</v>
      </c>
      <c r="I46" s="4" t="str">
        <f>IF(A46="","",IF(ROW($A$2:$A$1036)=1,"Impossible",VLOOKUP($A$2:$A$1036,items!$A$2:$T$1008,{20}*SIGN(ROW($A$2:$A$1036)),FALSE)))</f>
        <v>Pamba penyu pane zvipfuwo here zvakaita semombe, mbudzi, makwayi, nguruve, madhongi, huku, madhadha nezvimwewo?</v>
      </c>
      <c r="L46" s="53" t="s">
        <v>27</v>
      </c>
      <c r="M46" s="53"/>
      <c r="N46" s="53"/>
      <c r="O46" s="53"/>
      <c r="P46" s="53"/>
      <c r="Q46" s="53"/>
      <c r="R46" s="53"/>
      <c r="S46" s="53"/>
      <c r="T46" s="53"/>
      <c r="U46" s="53"/>
      <c r="V46" s="55" t="str">
        <f t="shared" si="4"/>
        <v>B23. Does this household own any livestock, herds, other farm animals, or poultry?</v>
      </c>
      <c r="W46" s="55" t="str">
        <f t="shared" si="5"/>
        <v>B23. Pamba penyu pane zvipfuwo here zvakaita semombe, mbudzi, makwayi, nguruve, madhongi, huku, madhadha nezvimwewo?</v>
      </c>
      <c r="X46" s="32" t="str">
        <f t="array" ref="X46">IF(ISBLANK(F46),"",INDEX(choices!I$2:I$1615,MATCH(F46,IF(choices!J$2:J$1615="Last",choices!A$2:A$1615),0)))</f>
        <v>yes, no, dk, refuse</v>
      </c>
      <c r="Y46" s="4" t="str">
        <f t="array" ref="Y46">IF(ISBLANK(F46),"",INDEX(choices!H$2:H$1615,MATCH(F46,IF(choices!J$2:J$1615="Last",choices!A$2:A$1615),0)))</f>
        <v>Hongu, Kwete, dk, kuramba kupindura</v>
      </c>
      <c r="Z46" s="4" t="s">
        <v>1331</v>
      </c>
    </row>
    <row r="47" spans="1:26" ht="28">
      <c r="A47" s="53" t="s">
        <v>1065</v>
      </c>
      <c r="B47" s="53" t="s">
        <v>391</v>
      </c>
      <c r="C47" s="53">
        <v>24</v>
      </c>
      <c r="D47" s="54" t="str">
        <f t="shared" si="0"/>
        <v>B24</v>
      </c>
      <c r="E47" s="53" t="s">
        <v>16</v>
      </c>
      <c r="G47" s="54" t="str">
        <f t="shared" si="1"/>
        <v>note</v>
      </c>
      <c r="H47" s="4" t="str">
        <f>IF(A47="","",IF(ROW($A$2:$A$1036)=1,"Impossible",VLOOKUP($A$2:$A$1036,items!$A$2:$S$1008,{19}*SIGN(ROW($A$2:$A$1036)),FALSE)))</f>
        <v>How many of the following animals does this household own?</v>
      </c>
      <c r="I47" s="4" t="str">
        <f>IF(A47="","",IF(ROW($A$2:$A$1036)=1,"Impossible",VLOOKUP($A$2:$A$1036,items!$A$2:$T$1008,{20}*SIGN(ROW($A$2:$A$1036)),FALSE)))</f>
        <v>Pamba penyu pane mhuka dzinotevera dzakawanda sei?</v>
      </c>
      <c r="K47" s="4" t="s">
        <v>2428</v>
      </c>
      <c r="L47" s="53"/>
      <c r="M47" s="53"/>
      <c r="N47" s="53"/>
      <c r="O47" s="53"/>
      <c r="P47" s="53"/>
      <c r="Q47" s="53"/>
      <c r="R47" s="53"/>
      <c r="S47" s="53"/>
      <c r="T47" s="53"/>
      <c r="U47" s="53"/>
      <c r="V47" s="55" t="str">
        <f t="shared" si="4"/>
        <v>B24. How many of the following animals does this household own?</v>
      </c>
      <c r="W47" s="55" t="str">
        <f t="shared" si="5"/>
        <v>B24. Pamba penyu pane mhuka dzinotevera dzakawanda sei?</v>
      </c>
      <c r="X47" s="32" t="str">
        <f t="array" ref="X47">IF(ISBLANK(F47),"",INDEX(choices!I$2:I$1615,MATCH(F47,IF(choices!J$2:J$1615="Last",choices!A$2:A$1615),0)))</f>
        <v/>
      </c>
      <c r="Y47" s="4" t="str">
        <f t="array" ref="Y47">IF(ISBLANK(F47),"",INDEX(choices!H$2:H$1615,MATCH(F47,IF(choices!J$2:J$1615="Last",choices!A$2:A$1615),0)))</f>
        <v/>
      </c>
      <c r="Z47" s="4" t="s">
        <v>1331</v>
      </c>
    </row>
    <row r="48" spans="1:26" ht="14">
      <c r="A48" s="53" t="s">
        <v>1066</v>
      </c>
      <c r="B48" s="53" t="s">
        <v>391</v>
      </c>
      <c r="C48" s="53">
        <v>25</v>
      </c>
      <c r="D48" s="54" t="str">
        <f t="shared" si="0"/>
        <v>B25</v>
      </c>
      <c r="E48" s="53" t="s">
        <v>13</v>
      </c>
      <c r="G48" s="54" t="str">
        <f t="shared" si="1"/>
        <v>integer</v>
      </c>
      <c r="H48" s="4" t="str">
        <f>IF(A48="","",IF(ROW($A$2:$A$1036)=1,"Impossible",VLOOKUP($A$2:$A$1036,items!$A$2:$S$1008,{19}*SIGN(ROW($A$2:$A$1036)),FALSE)))</f>
        <v>Milk cows or bulls?</v>
      </c>
      <c r="I48" s="4" t="str">
        <f>IF(A48="","",IF(ROW($A$2:$A$1036)=1,"Impossible",VLOOKUP($A$2:$A$1036,items!$A$2:$T$1008,{20}*SIGN(ROW($A$2:$A$1036)),FALSE)))</f>
        <v>Mombe?</v>
      </c>
      <c r="K48" s="4" t="s">
        <v>2428</v>
      </c>
      <c r="L48" s="53" t="s">
        <v>27</v>
      </c>
      <c r="M48" s="53"/>
      <c r="N48" s="53"/>
      <c r="O48" s="53"/>
      <c r="P48" s="53"/>
      <c r="Q48" s="53"/>
      <c r="R48" s="53"/>
      <c r="S48" s="53"/>
      <c r="T48" s="53"/>
      <c r="U48" s="53"/>
      <c r="V48" s="55" t="str">
        <f t="shared" si="4"/>
        <v>B25. Milk cows or bulls?</v>
      </c>
      <c r="W48" s="55" t="str">
        <f t="shared" si="5"/>
        <v>B25. Mombe?</v>
      </c>
      <c r="X48" s="32" t="str">
        <f t="array" ref="X48">IF(ISBLANK(F48),"",INDEX(choices!I$2:I$1615,MATCH(F48,IF(choices!J$2:J$1615="Last",choices!A$2:A$1615),0)))</f>
        <v/>
      </c>
      <c r="Y48" s="4" t="str">
        <f t="array" ref="Y48">IF(ISBLANK(F48),"",INDEX(choices!H$2:H$1615,MATCH(F48,IF(choices!J$2:J$1615="Last",choices!A$2:A$1615),0)))</f>
        <v/>
      </c>
      <c r="Z48" s="4" t="s">
        <v>1331</v>
      </c>
    </row>
    <row r="49" spans="1:26" ht="14">
      <c r="A49" s="53" t="s">
        <v>1067</v>
      </c>
      <c r="B49" s="53" t="s">
        <v>391</v>
      </c>
      <c r="C49" s="53">
        <v>26</v>
      </c>
      <c r="D49" s="54" t="str">
        <f t="shared" si="0"/>
        <v>B26</v>
      </c>
      <c r="E49" s="53" t="s">
        <v>13</v>
      </c>
      <c r="G49" s="54" t="str">
        <f t="shared" si="1"/>
        <v>integer</v>
      </c>
      <c r="H49" s="4" t="str">
        <f>IF(A49="","",IF(ROW($A$2:$A$1036)=1,"Impossible",VLOOKUP($A$2:$A$1036,items!$A$2:$S$1008,{19}*SIGN(ROW($A$2:$A$1036)),FALSE)))</f>
        <v>Horses</v>
      </c>
      <c r="I49" s="4" t="str">
        <f>IF(A49="","",IF(ROW($A$2:$A$1036)=1,"Impossible",VLOOKUP($A$2:$A$1036,items!$A$2:$T$1008,{20}*SIGN(ROW($A$2:$A$1036)),FALSE)))</f>
        <v>Mabhiza?</v>
      </c>
      <c r="K49" s="4" t="s">
        <v>2428</v>
      </c>
      <c r="L49" s="53" t="s">
        <v>27</v>
      </c>
      <c r="M49" s="53"/>
      <c r="N49" s="53"/>
      <c r="O49" s="53"/>
      <c r="P49" s="53"/>
      <c r="Q49" s="53"/>
      <c r="R49" s="53"/>
      <c r="S49" s="53"/>
      <c r="T49" s="53"/>
      <c r="U49" s="53"/>
      <c r="V49" s="55" t="str">
        <f t="shared" si="4"/>
        <v>B26. Horses</v>
      </c>
      <c r="W49" s="55" t="str">
        <f t="shared" si="5"/>
        <v>B26. Mabhiza?</v>
      </c>
      <c r="X49" s="32" t="str">
        <f t="array" ref="X49">IF(ISBLANK(F49),"",INDEX(choices!I$2:I$1615,MATCH(F49,IF(choices!J$2:J$1615="Last",choices!A$2:A$1615),0)))</f>
        <v/>
      </c>
      <c r="Y49" s="4" t="str">
        <f t="array" ref="Y49">IF(ISBLANK(F49),"",INDEX(choices!H$2:H$1615,MATCH(F49,IF(choices!J$2:J$1615="Last",choices!A$2:A$1615),0)))</f>
        <v/>
      </c>
      <c r="Z49" s="4" t="s">
        <v>1331</v>
      </c>
    </row>
    <row r="50" spans="1:26" ht="14">
      <c r="A50" s="53" t="s">
        <v>1068</v>
      </c>
      <c r="B50" s="53" t="s">
        <v>391</v>
      </c>
      <c r="C50" s="53">
        <v>27</v>
      </c>
      <c r="D50" s="54" t="str">
        <f t="shared" si="0"/>
        <v>B27</v>
      </c>
      <c r="E50" s="53" t="s">
        <v>13</v>
      </c>
      <c r="G50" s="54" t="str">
        <f t="shared" si="1"/>
        <v>integer</v>
      </c>
      <c r="H50" s="4" t="str">
        <f>IF(A50="","",IF(ROW($A$2:$A$1036)=1,"Impossible",VLOOKUP($A$2:$A$1036,items!$A$2:$S$1008,{19}*SIGN(ROW($A$2:$A$1036)),FALSE)))</f>
        <v>Donkeys or mules?</v>
      </c>
      <c r="I50" s="4" t="str">
        <f>IF(A50="","",IF(ROW($A$2:$A$1036)=1,"Impossible",VLOOKUP($A$2:$A$1036,items!$A$2:$T$1008,{20}*SIGN(ROW($A$2:$A$1036)),FALSE)))</f>
        <v>Madhongi kana manyurusi?</v>
      </c>
      <c r="K50" s="4" t="s">
        <v>2428</v>
      </c>
      <c r="L50" s="53" t="s">
        <v>27</v>
      </c>
      <c r="M50" s="53"/>
      <c r="N50" s="53"/>
      <c r="O50" s="53"/>
      <c r="P50" s="53"/>
      <c r="Q50" s="53"/>
      <c r="R50" s="53"/>
      <c r="S50" s="53"/>
      <c r="T50" s="53"/>
      <c r="U50" s="53"/>
      <c r="V50" s="55" t="str">
        <f t="shared" si="4"/>
        <v>B27. Donkeys or mules?</v>
      </c>
      <c r="W50" s="55" t="str">
        <f t="shared" si="5"/>
        <v>B27. Madhongi kana manyurusi?</v>
      </c>
      <c r="X50" s="32" t="str">
        <f t="array" ref="X50">IF(ISBLANK(F50),"",INDEX(choices!I$2:I$1615,MATCH(F50,IF(choices!J$2:J$1615="Last",choices!A$2:A$1615),0)))</f>
        <v/>
      </c>
      <c r="Y50" s="4" t="str">
        <f t="array" ref="Y50">IF(ISBLANK(F50),"",INDEX(choices!H$2:H$1615,MATCH(F50,IF(choices!J$2:J$1615="Last",choices!A$2:A$1615),0)))</f>
        <v/>
      </c>
      <c r="Z50" s="4" t="s">
        <v>1331</v>
      </c>
    </row>
    <row r="51" spans="1:26" ht="14">
      <c r="A51" s="53" t="s">
        <v>1069</v>
      </c>
      <c r="B51" s="53" t="s">
        <v>391</v>
      </c>
      <c r="C51" s="53">
        <v>28</v>
      </c>
      <c r="D51" s="54" t="str">
        <f t="shared" si="0"/>
        <v>B28</v>
      </c>
      <c r="E51" s="53" t="s">
        <v>13</v>
      </c>
      <c r="G51" s="54" t="str">
        <f t="shared" si="1"/>
        <v>integer</v>
      </c>
      <c r="H51" s="4" t="str">
        <f>IF(A51="","",IF(ROW($A$2:$A$1036)=1,"Impossible",VLOOKUP($A$2:$A$1036,items!$A$2:$S$1008,{19}*SIGN(ROW($A$2:$A$1036)),FALSE)))</f>
        <v>Goats?</v>
      </c>
      <c r="I51" s="4" t="str">
        <f>IF(A51="","",IF(ROW($A$2:$A$1036)=1,"Impossible",VLOOKUP($A$2:$A$1036,items!$A$2:$T$1008,{20}*SIGN(ROW($A$2:$A$1036)),FALSE)))</f>
        <v>Mbudzi?</v>
      </c>
      <c r="K51" s="4" t="s">
        <v>2428</v>
      </c>
      <c r="L51" s="53" t="s">
        <v>27</v>
      </c>
      <c r="M51" s="53"/>
      <c r="N51" s="53"/>
      <c r="O51" s="53"/>
      <c r="P51" s="53"/>
      <c r="Q51" s="53"/>
      <c r="R51" s="53"/>
      <c r="S51" s="53"/>
      <c r="T51" s="53"/>
      <c r="U51" s="53"/>
      <c r="V51" s="55" t="str">
        <f t="shared" si="4"/>
        <v>B28. Goats?</v>
      </c>
      <c r="W51" s="55" t="str">
        <f t="shared" si="5"/>
        <v>B28. Mbudzi?</v>
      </c>
      <c r="X51" s="32" t="str">
        <f t="array" ref="X51">IF(ISBLANK(F51),"",INDEX(choices!I$2:I$1615,MATCH(F51,IF(choices!J$2:J$1615="Last",choices!A$2:A$1615),0)))</f>
        <v/>
      </c>
      <c r="Y51" s="4" t="str">
        <f t="array" ref="Y51">IF(ISBLANK(F51),"",INDEX(choices!H$2:H$1615,MATCH(F51,IF(choices!J$2:J$1615="Last",choices!A$2:A$1615),0)))</f>
        <v/>
      </c>
      <c r="Z51" s="4" t="s">
        <v>1331</v>
      </c>
    </row>
    <row r="52" spans="1:26" ht="14">
      <c r="A52" s="53" t="s">
        <v>1070</v>
      </c>
      <c r="B52" s="53" t="s">
        <v>391</v>
      </c>
      <c r="C52" s="53">
        <v>29</v>
      </c>
      <c r="D52" s="54" t="str">
        <f t="shared" si="0"/>
        <v>B29</v>
      </c>
      <c r="E52" s="53" t="s">
        <v>13</v>
      </c>
      <c r="G52" s="54" t="str">
        <f t="shared" si="1"/>
        <v>integer</v>
      </c>
      <c r="H52" s="4" t="str">
        <f>IF(A52="","",IF(ROW($A$2:$A$1036)=1,"Impossible",VLOOKUP($A$2:$A$1036,items!$A$2:$S$1008,{19}*SIGN(ROW($A$2:$A$1036)),FALSE)))</f>
        <v>Sheep?</v>
      </c>
      <c r="I52" s="4" t="str">
        <f>IF(A52="","",IF(ROW($A$2:$A$1036)=1,"Impossible",VLOOKUP($A$2:$A$1036,items!$A$2:$T$1008,{20}*SIGN(ROW($A$2:$A$1036)),FALSE)))</f>
        <v>Makwayi?</v>
      </c>
      <c r="K52" s="4" t="s">
        <v>2428</v>
      </c>
      <c r="L52" s="53" t="s">
        <v>27</v>
      </c>
      <c r="M52" s="53"/>
      <c r="N52" s="53"/>
      <c r="O52" s="53"/>
      <c r="P52" s="53"/>
      <c r="Q52" s="53"/>
      <c r="R52" s="53"/>
      <c r="S52" s="53"/>
      <c r="T52" s="53"/>
      <c r="U52" s="53"/>
      <c r="V52" s="55" t="str">
        <f t="shared" si="4"/>
        <v>B29. Sheep?</v>
      </c>
      <c r="W52" s="55" t="str">
        <f t="shared" si="5"/>
        <v>B29. Makwayi?</v>
      </c>
      <c r="X52" s="32" t="str">
        <f t="array" ref="X52">IF(ISBLANK(F52),"",INDEX(choices!I$2:I$1615,MATCH(F52,IF(choices!J$2:J$1615="Last",choices!A$2:A$1615),0)))</f>
        <v/>
      </c>
      <c r="Y52" s="4" t="str">
        <f t="array" ref="Y52">IF(ISBLANK(F52),"",INDEX(choices!H$2:H$1615,MATCH(F52,IF(choices!J$2:J$1615="Last",choices!A$2:A$1615),0)))</f>
        <v/>
      </c>
      <c r="Z52" s="4" t="s">
        <v>1331</v>
      </c>
    </row>
    <row r="53" spans="1:26" ht="14">
      <c r="A53" s="53" t="s">
        <v>1071</v>
      </c>
      <c r="B53" s="53" t="s">
        <v>391</v>
      </c>
      <c r="C53" s="53">
        <v>30</v>
      </c>
      <c r="D53" s="54" t="str">
        <f t="shared" si="0"/>
        <v>B30</v>
      </c>
      <c r="E53" s="53" t="s">
        <v>13</v>
      </c>
      <c r="G53" s="54" t="str">
        <f t="shared" si="1"/>
        <v>integer</v>
      </c>
      <c r="H53" s="4" t="str">
        <f>IF(A53="","",IF(ROW($A$2:$A$1036)=1,"Impossible",VLOOKUP($A$2:$A$1036,items!$A$2:$S$1008,{19}*SIGN(ROW($A$2:$A$1036)),FALSE)))</f>
        <v>Chickens or other poultry?</v>
      </c>
      <c r="I53" s="4" t="str">
        <f>IF(A53="","",IF(ROW($A$2:$A$1036)=1,"Impossible",VLOOKUP($A$2:$A$1036,items!$A$2:$T$1008,{20}*SIGN(ROW($A$2:$A$1036)),FALSE)))</f>
        <v>Huku kana zvimwewo zvine manhenga?</v>
      </c>
      <c r="K53" s="4" t="s">
        <v>2428</v>
      </c>
      <c r="L53" s="53" t="s">
        <v>27</v>
      </c>
      <c r="M53" s="53"/>
      <c r="N53" s="53"/>
      <c r="O53" s="53"/>
      <c r="P53" s="53"/>
      <c r="Q53" s="53"/>
      <c r="R53" s="53"/>
      <c r="S53" s="53"/>
      <c r="T53" s="53"/>
      <c r="U53" s="53"/>
      <c r="V53" s="55" t="str">
        <f t="shared" si="4"/>
        <v>B30. Chickens or other poultry?</v>
      </c>
      <c r="W53" s="55" t="str">
        <f t="shared" si="5"/>
        <v>B30. Huku kana zvimwewo zvine manhenga?</v>
      </c>
      <c r="X53" s="32" t="str">
        <f t="array" ref="X53">IF(ISBLANK(F53),"",INDEX(choices!I$2:I$1615,MATCH(F53,IF(choices!J$2:J$1615="Last",choices!A$2:A$1615),0)))</f>
        <v/>
      </c>
      <c r="Y53" s="4" t="str">
        <f t="array" ref="Y53">IF(ISBLANK(F53),"",INDEX(choices!H$2:H$1615,MATCH(F53,IF(choices!J$2:J$1615="Last",choices!A$2:A$1615),0)))</f>
        <v/>
      </c>
      <c r="Z53" s="4" t="s">
        <v>1331</v>
      </c>
    </row>
    <row r="54" spans="1:26" ht="14">
      <c r="A54" s="53" t="s">
        <v>1072</v>
      </c>
      <c r="B54" s="53" t="s">
        <v>391</v>
      </c>
      <c r="C54" s="53">
        <v>31</v>
      </c>
      <c r="D54" s="54" t="str">
        <f t="shared" si="0"/>
        <v>B31</v>
      </c>
      <c r="E54" s="53" t="s">
        <v>13</v>
      </c>
      <c r="G54" s="54" t="str">
        <f t="shared" si="1"/>
        <v>integer</v>
      </c>
      <c r="H54" s="4" t="str">
        <f>IF(A54="","",IF(ROW($A$2:$A$1036)=1,"Impossible",VLOOKUP($A$2:$A$1036,items!$A$2:$S$1008,{19}*SIGN(ROW($A$2:$A$1036)),FALSE)))</f>
        <v>Rabbits?</v>
      </c>
      <c r="I54" s="4" t="str">
        <f>IF(A54="","",IF(ROW($A$2:$A$1036)=1,"Impossible",VLOOKUP($A$2:$A$1036,items!$A$2:$T$1008,{20}*SIGN(ROW($A$2:$A$1036)),FALSE)))</f>
        <v>Shuro/tsuro?</v>
      </c>
      <c r="K54" s="4" t="s">
        <v>2428</v>
      </c>
      <c r="L54" s="53" t="s">
        <v>27</v>
      </c>
      <c r="M54" s="53"/>
      <c r="N54" s="53"/>
      <c r="O54" s="53"/>
      <c r="P54" s="53"/>
      <c r="Q54" s="53"/>
      <c r="R54" s="53"/>
      <c r="S54" s="53"/>
      <c r="T54" s="53"/>
      <c r="U54" s="53"/>
      <c r="V54" s="55" t="str">
        <f t="shared" si="4"/>
        <v>B31. Rabbits?</v>
      </c>
      <c r="W54" s="55" t="str">
        <f t="shared" si="5"/>
        <v>B31. Shuro/tsuro?</v>
      </c>
      <c r="X54" s="32" t="str">
        <f t="array" ref="X54">IF(ISBLANK(F54),"",INDEX(choices!I$2:I$1615,MATCH(F54,IF(choices!J$2:J$1615="Last",choices!A$2:A$1615),0)))</f>
        <v/>
      </c>
      <c r="Y54" s="4" t="str">
        <f t="array" ref="Y54">IF(ISBLANK(F54),"",INDEX(choices!H$2:H$1615,MATCH(F54,IF(choices!J$2:J$1615="Last",choices!A$2:A$1615),0)))</f>
        <v/>
      </c>
      <c r="Z54" s="4" t="s">
        <v>1331</v>
      </c>
    </row>
    <row r="55" spans="1:26" ht="14">
      <c r="A55" s="53" t="s">
        <v>1073</v>
      </c>
      <c r="B55" s="53" t="s">
        <v>391</v>
      </c>
      <c r="C55" s="53">
        <v>32</v>
      </c>
      <c r="D55" s="54" t="str">
        <f t="shared" si="0"/>
        <v>B32</v>
      </c>
      <c r="E55" s="53" t="s">
        <v>13</v>
      </c>
      <c r="G55" s="54" t="str">
        <f t="shared" si="1"/>
        <v>integer</v>
      </c>
      <c r="H55" s="4" t="str">
        <f>IF(A55="","",IF(ROW($A$2:$A$1036)=1,"Impossible",VLOOKUP($A$2:$A$1036,items!$A$2:$S$1008,{19}*SIGN(ROW($A$2:$A$1036)),FALSE)))</f>
        <v>Pigs?</v>
      </c>
      <c r="I55" s="4" t="str">
        <f>IF(A55="","",IF(ROW($A$2:$A$1036)=1,"Impossible",VLOOKUP($A$2:$A$1036,items!$A$2:$T$1008,{20}*SIGN(ROW($A$2:$A$1036)),FALSE)))</f>
        <v>Nguruve?</v>
      </c>
      <c r="K55" s="4" t="s">
        <v>2428</v>
      </c>
      <c r="L55" s="53" t="s">
        <v>27</v>
      </c>
      <c r="M55" s="53"/>
      <c r="N55" s="53"/>
      <c r="O55" s="53"/>
      <c r="P55" s="53"/>
      <c r="Q55" s="53"/>
      <c r="R55" s="53"/>
      <c r="S55" s="53"/>
      <c r="T55" s="53"/>
      <c r="U55" s="53"/>
      <c r="V55" s="55" t="str">
        <f t="shared" si="4"/>
        <v>B32. Pigs?</v>
      </c>
      <c r="W55" s="55" t="str">
        <f t="shared" si="5"/>
        <v>B32. Nguruve?</v>
      </c>
      <c r="X55" s="32" t="str">
        <f t="array" ref="X55">IF(ISBLANK(F55),"",INDEX(choices!I$2:I$1615,MATCH(F55,IF(choices!J$2:J$1615="Last",choices!A$2:A$1615),0)))</f>
        <v/>
      </c>
      <c r="Y55" s="4" t="str">
        <f t="array" ref="Y55">IF(ISBLANK(F55),"",INDEX(choices!H$2:H$1615,MATCH(F55,IF(choices!J$2:J$1615="Last",choices!A$2:A$1615),0)))</f>
        <v/>
      </c>
      <c r="Z55" s="4" t="s">
        <v>1331</v>
      </c>
    </row>
    <row r="56" spans="1:26" ht="28">
      <c r="A56" s="53" t="s">
        <v>1074</v>
      </c>
      <c r="B56" s="53" t="s">
        <v>391</v>
      </c>
      <c r="C56" s="53">
        <v>33</v>
      </c>
      <c r="D56" s="54" t="str">
        <f t="shared" si="0"/>
        <v>B33</v>
      </c>
      <c r="E56" s="53" t="s">
        <v>11</v>
      </c>
      <c r="F56" s="4" t="s">
        <v>209</v>
      </c>
      <c r="G56" s="54" t="str">
        <f t="shared" si="1"/>
        <v>select_one yndr</v>
      </c>
      <c r="H56" s="4" t="str">
        <f>IF(A56="","",IF(ROW($A$2:$A$1036)=1,"Impossible",VLOOKUP($A$2:$A$1036,items!$A$2:$S$1008,{19}*SIGN(ROW($A$2:$A$1036)),FALSE)))</f>
        <v>Does any member of this household own any agricultural land?</v>
      </c>
      <c r="I56" s="4" t="str">
        <f>IF(A56="","",IF(ROW($A$2:$A$1036)=1,"Impossible",VLOOKUP($A$2:$A$1036,items!$A$2:$T$1008,{20}*SIGN(ROW($A$2:$A$1036)),FALSE)))</f>
        <v>Pane munhu wepamba apa ane munda here?</v>
      </c>
      <c r="L56" s="53" t="s">
        <v>27</v>
      </c>
      <c r="M56" s="53"/>
      <c r="N56" s="53"/>
      <c r="O56" s="53"/>
      <c r="P56" s="53"/>
      <c r="Q56" s="53"/>
      <c r="R56" s="53"/>
      <c r="S56" s="53"/>
      <c r="T56" s="53"/>
      <c r="U56" s="53"/>
      <c r="V56" s="55" t="str">
        <f t="shared" si="4"/>
        <v>B33. Does any member of this household own any agricultural land?</v>
      </c>
      <c r="W56" s="55" t="str">
        <f t="shared" si="5"/>
        <v>B33. Pane munhu wepamba apa ane munda here?</v>
      </c>
      <c r="X56" s="32" t="str">
        <f t="array" ref="X56">IF(ISBLANK(F56),"",INDEX(choices!I$2:I$1615,MATCH(F56,IF(choices!J$2:J$1615="Last",choices!A$2:A$1615),0)))</f>
        <v>yes, no, dk, refuse</v>
      </c>
      <c r="Y56" s="4" t="str">
        <f t="array" ref="Y56">IF(ISBLANK(F56),"",INDEX(choices!H$2:H$1615,MATCH(F56,IF(choices!J$2:J$1615="Last",choices!A$2:A$1615),0)))</f>
        <v>Hongu, Kwete, dk, kuramba kupindura</v>
      </c>
      <c r="Z56" s="4" t="s">
        <v>1331</v>
      </c>
    </row>
    <row r="57" spans="1:26" ht="28">
      <c r="A57" s="53" t="s">
        <v>1075</v>
      </c>
      <c r="B57" s="53" t="s">
        <v>391</v>
      </c>
      <c r="C57" s="53">
        <v>34</v>
      </c>
      <c r="D57" s="54" t="str">
        <f t="shared" si="0"/>
        <v>B34</v>
      </c>
      <c r="E57" s="53" t="s">
        <v>13</v>
      </c>
      <c r="G57" s="54" t="str">
        <f t="shared" si="1"/>
        <v>integer</v>
      </c>
      <c r="H57" s="4" t="str">
        <f>IF(A57="","",IF(ROW($A$2:$A$1036)=1,"Impossible",VLOOKUP($A$2:$A$1036,items!$A$2:$S$1008,{19}*SIGN(ROW($A$2:$A$1036)),FALSE)))</f>
        <v>How many acres of agricultural land do members of this household own?</v>
      </c>
      <c r="I57" s="4" t="str">
        <f>IF(A57="","",IF(ROW($A$2:$A$1036)=1,"Impossible",VLOOKUP($A$2:$A$1036,items!$A$2:$T$1008,{20}*SIGN(ROW($A$2:$A$1036)),FALSE)))</f>
        <v>Vanhu vepamba penyu vane minda inorimwa yakakura zvakadii (ma'acre')?</v>
      </c>
      <c r="K57" s="4" t="s">
        <v>2429</v>
      </c>
      <c r="L57" s="53" t="s">
        <v>27</v>
      </c>
      <c r="M57" s="53"/>
      <c r="N57" s="53"/>
      <c r="O57" s="53"/>
      <c r="P57" s="53"/>
      <c r="Q57" s="53"/>
      <c r="R57" s="53"/>
      <c r="S57" s="53"/>
      <c r="T57" s="53"/>
      <c r="U57" s="53"/>
      <c r="V57" s="55" t="str">
        <f t="shared" si="4"/>
        <v>B34. How many acres of agricultural land do members of this household own?</v>
      </c>
      <c r="W57" s="55" t="str">
        <f t="shared" si="5"/>
        <v>B34. Vanhu vepamba penyu vane minda inorimwa yakakura zvakadii (ma'acre')?</v>
      </c>
      <c r="X57" s="32" t="str">
        <f t="array" ref="X57">IF(ISBLANK(F57),"",INDEX(choices!I$2:I$1615,MATCH(F57,IF(choices!J$2:J$1615="Last",choices!A$2:A$1615),0)))</f>
        <v/>
      </c>
      <c r="Y57" s="4" t="str">
        <f t="array" ref="Y57">IF(ISBLANK(F57),"",INDEX(choices!H$2:H$1615,MATCH(F57,IF(choices!J$2:J$1615="Last",choices!A$2:A$1615),0)))</f>
        <v/>
      </c>
      <c r="Z57" s="4" t="s">
        <v>1331</v>
      </c>
    </row>
    <row r="58" spans="1:26" ht="14">
      <c r="A58" s="53" t="s">
        <v>1076</v>
      </c>
      <c r="B58" s="53" t="s">
        <v>391</v>
      </c>
      <c r="C58" s="53">
        <v>35</v>
      </c>
      <c r="D58" s="54" t="str">
        <f t="shared" si="0"/>
        <v>B35</v>
      </c>
      <c r="E58" s="53" t="s">
        <v>16</v>
      </c>
      <c r="G58" s="54" t="str">
        <f t="shared" si="1"/>
        <v>note</v>
      </c>
      <c r="H58" s="4" t="str">
        <f>IF(A58="","",IF(ROW($A$2:$A$1036)=1,"Impossible",VLOOKUP($A$2:$A$1036,items!$A$2:$S$1008,{19}*SIGN(ROW($A$2:$A$1036)),FALSE)))</f>
        <v>Does your household have:</v>
      </c>
      <c r="I58" s="4" t="str">
        <f>IF(A58="","",IF(ROW($A$2:$A$1036)=1,"Impossible",VLOOKUP($A$2:$A$1036,items!$A$2:$T$1008,{20}*SIGN(ROW($A$2:$A$1036)),FALSE)))</f>
        <v>Pamba penyu pane zvinhu zvinotevera here?</v>
      </c>
      <c r="L58" s="53"/>
      <c r="M58" s="53"/>
      <c r="N58" s="53"/>
      <c r="O58" s="53"/>
      <c r="P58" s="53"/>
      <c r="Q58" s="53"/>
      <c r="R58" s="53"/>
      <c r="S58" s="53"/>
      <c r="T58" s="53"/>
      <c r="U58" s="53"/>
      <c r="V58" s="55" t="str">
        <f t="shared" si="4"/>
        <v>B35. Does your household have:</v>
      </c>
      <c r="W58" s="55" t="str">
        <f t="shared" si="5"/>
        <v>B35. Pamba penyu pane zvinhu zvinotevera here?</v>
      </c>
      <c r="X58" s="32" t="str">
        <f t="array" ref="X58">IF(ISBLANK(F58),"",INDEX(choices!I$2:I$1615,MATCH(F58,IF(choices!J$2:J$1615="Last",choices!A$2:A$1615),0)))</f>
        <v/>
      </c>
      <c r="Y58" s="4" t="str">
        <f t="array" ref="Y58">IF(ISBLANK(F58),"",INDEX(choices!H$2:H$1615,MATCH(F58,IF(choices!J$2:J$1615="Last",choices!A$2:A$1615),0)))</f>
        <v/>
      </c>
      <c r="Z58" s="4" t="s">
        <v>1331</v>
      </c>
    </row>
    <row r="59" spans="1:26" ht="14">
      <c r="A59" s="53" t="s">
        <v>1077</v>
      </c>
      <c r="B59" s="53" t="s">
        <v>391</v>
      </c>
      <c r="C59" s="53">
        <v>36</v>
      </c>
      <c r="D59" s="54" t="str">
        <f t="shared" si="0"/>
        <v>B36</v>
      </c>
      <c r="E59" s="53" t="s">
        <v>11</v>
      </c>
      <c r="F59" s="4" t="s">
        <v>209</v>
      </c>
      <c r="G59" s="54" t="str">
        <f t="shared" si="1"/>
        <v>select_one yndr</v>
      </c>
      <c r="H59" s="4" t="str">
        <f>IF(A59="","",IF(ROW($A$2:$A$1036)=1,"Impossible",VLOOKUP($A$2:$A$1036,items!$A$2:$S$1008,{19}*SIGN(ROW($A$2:$A$1036)),FALSE)))</f>
        <v>Electricity?</v>
      </c>
      <c r="I59" s="4" t="str">
        <f>IF(A59="","",IF(ROW($A$2:$A$1036)=1,"Impossible",VLOOKUP($A$2:$A$1036,items!$A$2:$T$1008,{20}*SIGN(ROW($A$2:$A$1036)),FALSE)))</f>
        <v>Magetsi?</v>
      </c>
      <c r="L59" s="53" t="s">
        <v>27</v>
      </c>
      <c r="M59" s="53"/>
      <c r="N59" s="53"/>
      <c r="O59" s="53"/>
      <c r="P59" s="53"/>
      <c r="Q59" s="53"/>
      <c r="R59" s="53"/>
      <c r="S59" s="53"/>
      <c r="T59" s="53"/>
      <c r="U59" s="53"/>
      <c r="V59" s="55" t="str">
        <f t="shared" si="4"/>
        <v>B36. Electricity?</v>
      </c>
      <c r="W59" s="55" t="str">
        <f t="shared" si="5"/>
        <v>B36. Magetsi?</v>
      </c>
      <c r="X59" s="32" t="str">
        <f t="array" ref="X59">IF(ISBLANK(F59),"",INDEX(choices!I$2:I$1615,MATCH(F59,IF(choices!J$2:J$1615="Last",choices!A$2:A$1615),0)))</f>
        <v>yes, no, dk, refuse</v>
      </c>
      <c r="Y59" s="4" t="str">
        <f t="array" ref="Y59">IF(ISBLANK(F59),"",INDEX(choices!H$2:H$1615,MATCH(F59,IF(choices!J$2:J$1615="Last",choices!A$2:A$1615),0)))</f>
        <v>Hongu, Kwete, dk, kuramba kupindura</v>
      </c>
      <c r="Z59" s="4" t="s">
        <v>1331</v>
      </c>
    </row>
    <row r="60" spans="1:26" ht="14">
      <c r="A60" s="53" t="s">
        <v>1078</v>
      </c>
      <c r="B60" s="53" t="s">
        <v>391</v>
      </c>
      <c r="C60" s="53">
        <v>37</v>
      </c>
      <c r="D60" s="54" t="str">
        <f t="shared" si="0"/>
        <v>B37</v>
      </c>
      <c r="E60" s="53" t="s">
        <v>11</v>
      </c>
      <c r="F60" s="4" t="s">
        <v>209</v>
      </c>
      <c r="G60" s="54" t="str">
        <f t="shared" si="1"/>
        <v>select_one yndr</v>
      </c>
      <c r="H60" s="4" t="str">
        <f>IF(A60="","",IF(ROW($A$2:$A$1036)=1,"Impossible",VLOOKUP($A$2:$A$1036,items!$A$2:$S$1008,{19}*SIGN(ROW($A$2:$A$1036)),FALSE)))</f>
        <v>A radio?</v>
      </c>
      <c r="I60" s="4" t="str">
        <f>IF(A60="","",IF(ROW($A$2:$A$1036)=1,"Impossible",VLOOKUP($A$2:$A$1036,items!$A$2:$T$1008,{20}*SIGN(ROW($A$2:$A$1036)),FALSE)))</f>
        <v>Redhiyo?</v>
      </c>
      <c r="L60" s="53" t="s">
        <v>27</v>
      </c>
      <c r="M60" s="53"/>
      <c r="N60" s="53"/>
      <c r="O60" s="53"/>
      <c r="P60" s="53"/>
      <c r="Q60" s="53"/>
      <c r="R60" s="53"/>
      <c r="S60" s="53"/>
      <c r="T60" s="53"/>
      <c r="U60" s="53"/>
      <c r="V60" s="55" t="str">
        <f t="shared" si="4"/>
        <v>B37. A radio?</v>
      </c>
      <c r="W60" s="55" t="str">
        <f t="shared" si="5"/>
        <v>B37. Redhiyo?</v>
      </c>
      <c r="X60" s="32" t="str">
        <f t="array" ref="X60">IF(ISBLANK(F60),"",INDEX(choices!I$2:I$1615,MATCH(F60,IF(choices!J$2:J$1615="Last",choices!A$2:A$1615),0)))</f>
        <v>yes, no, dk, refuse</v>
      </c>
      <c r="Y60" s="4" t="str">
        <f t="array" ref="Y60">IF(ISBLANK(F60),"",INDEX(choices!H$2:H$1615,MATCH(F60,IF(choices!J$2:J$1615="Last",choices!A$2:A$1615),0)))</f>
        <v>Hongu, Kwete, dk, kuramba kupindura</v>
      </c>
      <c r="Z60" s="4" t="s">
        <v>1331</v>
      </c>
    </row>
    <row r="61" spans="1:26" ht="14">
      <c r="A61" s="53" t="s">
        <v>1079</v>
      </c>
      <c r="B61" s="53" t="s">
        <v>391</v>
      </c>
      <c r="C61" s="53">
        <v>38</v>
      </c>
      <c r="D61" s="54" t="str">
        <f t="shared" si="0"/>
        <v>B38</v>
      </c>
      <c r="E61" s="53" t="s">
        <v>11</v>
      </c>
      <c r="F61" s="4" t="s">
        <v>209</v>
      </c>
      <c r="G61" s="54" t="str">
        <f t="shared" si="1"/>
        <v>select_one yndr</v>
      </c>
      <c r="H61" s="4" t="str">
        <f>IF(A61="","",IF(ROW($A$2:$A$1036)=1,"Impossible",VLOOKUP($A$2:$A$1036,items!$A$2:$S$1008,{19}*SIGN(ROW($A$2:$A$1036)),FALSE)))</f>
        <v>A television?</v>
      </c>
      <c r="I61" s="4" t="str">
        <f>IF(A61="","",IF(ROW($A$2:$A$1036)=1,"Impossible",VLOOKUP($A$2:$A$1036,items!$A$2:$T$1008,{20}*SIGN(ROW($A$2:$A$1036)),FALSE)))</f>
        <v>Terevhizheni?</v>
      </c>
      <c r="L61" s="53" t="s">
        <v>27</v>
      </c>
      <c r="M61" s="53"/>
      <c r="N61" s="53"/>
      <c r="O61" s="53"/>
      <c r="P61" s="53"/>
      <c r="Q61" s="53"/>
      <c r="R61" s="53"/>
      <c r="S61" s="53"/>
      <c r="T61" s="53"/>
      <c r="U61" s="53"/>
      <c r="V61" s="55" t="str">
        <f t="shared" si="4"/>
        <v>B38. A television?</v>
      </c>
      <c r="W61" s="55" t="str">
        <f t="shared" si="5"/>
        <v>B38. Terevhizheni?</v>
      </c>
      <c r="X61" s="32" t="str">
        <f t="array" ref="X61">IF(ISBLANK(F61),"",INDEX(choices!I$2:I$1615,MATCH(F61,IF(choices!J$2:J$1615="Last",choices!A$2:A$1615),0)))</f>
        <v>yes, no, dk, refuse</v>
      </c>
      <c r="Y61" s="4" t="str">
        <f t="array" ref="Y61">IF(ISBLANK(F61),"",INDEX(choices!H$2:H$1615,MATCH(F61,IF(choices!J$2:J$1615="Last",choices!A$2:A$1615),0)))</f>
        <v>Hongu, Kwete, dk, kuramba kupindura</v>
      </c>
      <c r="Z61" s="4" t="s">
        <v>1331</v>
      </c>
    </row>
    <row r="62" spans="1:26" ht="14">
      <c r="A62" s="53" t="s">
        <v>1080</v>
      </c>
      <c r="B62" s="53" t="s">
        <v>391</v>
      </c>
      <c r="C62" s="53">
        <v>39</v>
      </c>
      <c r="D62" s="54" t="str">
        <f t="shared" si="0"/>
        <v>B39</v>
      </c>
      <c r="E62" s="53" t="s">
        <v>11</v>
      </c>
      <c r="F62" s="4" t="s">
        <v>209</v>
      </c>
      <c r="G62" s="54" t="str">
        <f t="shared" si="1"/>
        <v>select_one yndr</v>
      </c>
      <c r="H62" s="4" t="str">
        <f>IF(A62="","",IF(ROW($A$2:$A$1036)=1,"Impossible",VLOOKUP($A$2:$A$1036,items!$A$2:$S$1008,{19}*SIGN(ROW($A$2:$A$1036)),FALSE)))</f>
        <v>A land-line phone?</v>
      </c>
      <c r="I62" s="4" t="str">
        <f>IF(A62="","",IF(ROW($A$2:$A$1036)=1,"Impossible",VLOOKUP($A$2:$A$1036,items!$A$2:$T$1008,{20}*SIGN(ROW($A$2:$A$1036)),FALSE)))</f>
        <v>Foni yemumba (yetambo)?</v>
      </c>
      <c r="L62" s="53" t="s">
        <v>27</v>
      </c>
      <c r="M62" s="53"/>
      <c r="N62" s="53"/>
      <c r="O62" s="53"/>
      <c r="P62" s="53"/>
      <c r="Q62" s="53"/>
      <c r="R62" s="53"/>
      <c r="S62" s="53"/>
      <c r="T62" s="53"/>
      <c r="U62" s="53"/>
      <c r="V62" s="55" t="str">
        <f t="shared" si="4"/>
        <v>B39. A land-line phone?</v>
      </c>
      <c r="W62" s="55" t="str">
        <f t="shared" si="5"/>
        <v>B39. Foni yemumba (yetambo)?</v>
      </c>
      <c r="X62" s="32" t="str">
        <f t="array" ref="X62">IF(ISBLANK(F62),"",INDEX(choices!I$2:I$1615,MATCH(F62,IF(choices!J$2:J$1615="Last",choices!A$2:A$1615),0)))</f>
        <v>yes, no, dk, refuse</v>
      </c>
      <c r="Y62" s="4" t="str">
        <f t="array" ref="Y62">IF(ISBLANK(F62),"",INDEX(choices!H$2:H$1615,MATCH(F62,IF(choices!J$2:J$1615="Last",choices!A$2:A$1615),0)))</f>
        <v>Hongu, Kwete, dk, kuramba kupindura</v>
      </c>
      <c r="Z62" s="4" t="s">
        <v>1331</v>
      </c>
    </row>
    <row r="63" spans="1:26" ht="14">
      <c r="A63" s="53" t="s">
        <v>1081</v>
      </c>
      <c r="B63" s="53" t="s">
        <v>391</v>
      </c>
      <c r="C63" s="53">
        <v>40</v>
      </c>
      <c r="D63" s="54" t="str">
        <f t="shared" si="0"/>
        <v>B40</v>
      </c>
      <c r="E63" s="53" t="s">
        <v>11</v>
      </c>
      <c r="F63" s="4" t="s">
        <v>209</v>
      </c>
      <c r="G63" s="54" t="str">
        <f t="shared" si="1"/>
        <v>select_one yndr</v>
      </c>
      <c r="H63" s="4" t="str">
        <f>IF(A63="","",IF(ROW($A$2:$A$1036)=1,"Impossible",VLOOKUP($A$2:$A$1036,items!$A$2:$S$1008,{19}*SIGN(ROW($A$2:$A$1036)),FALSE)))</f>
        <v>A refrigerator?</v>
      </c>
      <c r="I63" s="4" t="str">
        <f>IF(A63="","",IF(ROW($A$2:$A$1036)=1,"Impossible",VLOOKUP($A$2:$A$1036,items!$A$2:$T$1008,{20}*SIGN(ROW($A$2:$A$1036)),FALSE)))</f>
        <v>Firiji?</v>
      </c>
      <c r="L63" s="53" t="s">
        <v>27</v>
      </c>
      <c r="M63" s="53"/>
      <c r="N63" s="53"/>
      <c r="O63" s="53"/>
      <c r="P63" s="53"/>
      <c r="Q63" s="53"/>
      <c r="R63" s="53"/>
      <c r="S63" s="53"/>
      <c r="T63" s="53"/>
      <c r="U63" s="53"/>
      <c r="V63" s="55" t="str">
        <f t="shared" si="4"/>
        <v>B40. A refrigerator?</v>
      </c>
      <c r="W63" s="55" t="str">
        <f t="shared" si="5"/>
        <v>B40. Firiji?</v>
      </c>
      <c r="X63" s="32" t="str">
        <f t="array" ref="X63">IF(ISBLANK(F63),"",INDEX(choices!I$2:I$1615,MATCH(F63,IF(choices!J$2:J$1615="Last",choices!A$2:A$1615),0)))</f>
        <v>yes, no, dk, refuse</v>
      </c>
      <c r="Y63" s="4" t="str">
        <f t="array" ref="Y63">IF(ISBLANK(F63),"",INDEX(choices!H$2:H$1615,MATCH(F63,IF(choices!J$2:J$1615="Last",choices!A$2:A$1615),0)))</f>
        <v>Hongu, Kwete, dk, kuramba kupindura</v>
      </c>
      <c r="Z63" s="4" t="s">
        <v>1331</v>
      </c>
    </row>
    <row r="64" spans="1:26" ht="14">
      <c r="A64" s="53" t="s">
        <v>1082</v>
      </c>
      <c r="B64" s="53" t="s">
        <v>391</v>
      </c>
      <c r="C64" s="53">
        <v>41</v>
      </c>
      <c r="D64" s="54" t="str">
        <f t="shared" si="0"/>
        <v>B41</v>
      </c>
      <c r="E64" s="53" t="s">
        <v>11</v>
      </c>
      <c r="F64" s="4" t="s">
        <v>209</v>
      </c>
      <c r="G64" s="54" t="str">
        <f t="shared" si="1"/>
        <v>select_one yndr</v>
      </c>
      <c r="H64" s="4" t="str">
        <f>IF(A64="","",IF(ROW($A$2:$A$1036)=1,"Impossible",VLOOKUP($A$2:$A$1036,items!$A$2:$S$1008,{19}*SIGN(ROW($A$2:$A$1036)),FALSE)))</f>
        <v>A battery/generator?</v>
      </c>
      <c r="I64" s="4" t="str">
        <f>IF(A64="","",IF(ROW($A$2:$A$1036)=1,"Impossible",VLOOKUP($A$2:$A$1036,items!$A$2:$T$1008,{20}*SIGN(ROW($A$2:$A$1036)),FALSE)))</f>
        <v>Bhatiri/jenareta?</v>
      </c>
      <c r="L64" s="53" t="s">
        <v>27</v>
      </c>
      <c r="M64" s="53"/>
      <c r="N64" s="53"/>
      <c r="O64" s="53"/>
      <c r="P64" s="53"/>
      <c r="Q64" s="53"/>
      <c r="R64" s="53"/>
      <c r="S64" s="53"/>
      <c r="T64" s="53"/>
      <c r="U64" s="53"/>
      <c r="V64" s="55" t="str">
        <f t="shared" si="4"/>
        <v>B41. A battery/generator?</v>
      </c>
      <c r="W64" s="55" t="str">
        <f t="shared" si="5"/>
        <v>B41. Bhatiri/jenareta?</v>
      </c>
      <c r="X64" s="32" t="str">
        <f t="array" ref="X64">IF(ISBLANK(F64),"",INDEX(choices!I$2:I$1615,MATCH(F64,IF(choices!J$2:J$1615="Last",choices!A$2:A$1615),0)))</f>
        <v>yes, no, dk, refuse</v>
      </c>
      <c r="Y64" s="4" t="str">
        <f t="array" ref="Y64">IF(ISBLANK(F64),"",INDEX(choices!H$2:H$1615,MATCH(F64,IF(choices!J$2:J$1615="Last",choices!A$2:A$1615),0)))</f>
        <v>Hongu, Kwete, dk, kuramba kupindura</v>
      </c>
      <c r="Z64" s="4" t="s">
        <v>1331</v>
      </c>
    </row>
    <row r="65" spans="1:26" ht="14">
      <c r="A65" s="53" t="s">
        <v>1083</v>
      </c>
      <c r="B65" s="53" t="s">
        <v>391</v>
      </c>
      <c r="C65" s="53">
        <v>42</v>
      </c>
      <c r="D65" s="54" t="str">
        <f t="shared" si="0"/>
        <v>B42</v>
      </c>
      <c r="E65" s="53" t="s">
        <v>11</v>
      </c>
      <c r="F65" s="4" t="s">
        <v>209</v>
      </c>
      <c r="G65" s="54" t="str">
        <f t="shared" si="1"/>
        <v>select_one yndr</v>
      </c>
      <c r="H65" s="4" t="str">
        <f>IF(A65="","",IF(ROW($A$2:$A$1036)=1,"Impossible",VLOOKUP($A$2:$A$1036,items!$A$2:$S$1008,{19}*SIGN(ROW($A$2:$A$1036)),FALSE)))</f>
        <v>A solar panel?</v>
      </c>
      <c r="I65" s="4" t="str">
        <f>IF(A65="","",IF(ROW($A$2:$A$1036)=1,"Impossible",VLOOKUP($A$2:$A$1036,items!$A$2:$T$1008,{20}*SIGN(ROW($A$2:$A$1036)),FALSE)))</f>
        <v>Solar?</v>
      </c>
      <c r="L65" s="53" t="s">
        <v>27</v>
      </c>
      <c r="M65" s="53"/>
      <c r="N65" s="53"/>
      <c r="O65" s="53"/>
      <c r="P65" s="53"/>
      <c r="Q65" s="53"/>
      <c r="R65" s="53"/>
      <c r="S65" s="53"/>
      <c r="T65" s="53"/>
      <c r="U65" s="53"/>
      <c r="V65" s="55" t="str">
        <f t="shared" si="4"/>
        <v>B42. A solar panel?</v>
      </c>
      <c r="W65" s="55" t="str">
        <f t="shared" si="5"/>
        <v>B42. Solar?</v>
      </c>
      <c r="X65" s="32" t="str">
        <f t="array" ref="X65">IF(ISBLANK(F65),"",INDEX(choices!I$2:I$1615,MATCH(F65,IF(choices!J$2:J$1615="Last",choices!A$2:A$1615),0)))</f>
        <v>yes, no, dk, refuse</v>
      </c>
      <c r="Y65" s="4" t="str">
        <f t="array" ref="Y65">IF(ISBLANK(F65),"",INDEX(choices!H$2:H$1615,MATCH(F65,IF(choices!J$2:J$1615="Last",choices!A$2:A$1615),0)))</f>
        <v>Hongu, Kwete, dk, kuramba kupindura</v>
      </c>
      <c r="Z65" s="4" t="s">
        <v>1331</v>
      </c>
    </row>
    <row r="66" spans="1:26" ht="14">
      <c r="A66" s="53" t="s">
        <v>1084</v>
      </c>
      <c r="B66" s="53" t="s">
        <v>391</v>
      </c>
      <c r="C66" s="53">
        <v>43</v>
      </c>
      <c r="D66" s="54" t="str">
        <f t="shared" si="0"/>
        <v>B43</v>
      </c>
      <c r="E66" s="53" t="s">
        <v>11</v>
      </c>
      <c r="F66" s="4" t="s">
        <v>209</v>
      </c>
      <c r="G66" s="54" t="str">
        <f t="shared" si="1"/>
        <v>select_one yndr</v>
      </c>
      <c r="H66" s="4" t="str">
        <f>IF(A66="","",IF(ROW($A$2:$A$1036)=1,"Impossible",VLOOKUP($A$2:$A$1036,items!$A$2:$S$1008,{19}*SIGN(ROW($A$2:$A$1036)),FALSE)))</f>
        <v>A computer in working condition?</v>
      </c>
      <c r="I66" s="4" t="str">
        <f>IF(A66="","",IF(ROW($A$2:$A$1036)=1,"Impossible",VLOOKUP($A$2:$A$1036,items!$A$2:$T$1008,{20}*SIGN(ROW($A$2:$A$1036)),FALSE)))</f>
        <v>Kombiyuta inoshanda?</v>
      </c>
      <c r="L66" s="53" t="s">
        <v>27</v>
      </c>
      <c r="M66" s="53"/>
      <c r="N66" s="53"/>
      <c r="O66" s="53"/>
      <c r="P66" s="53"/>
      <c r="Q66" s="53"/>
      <c r="R66" s="53"/>
      <c r="S66" s="53"/>
      <c r="T66" s="53"/>
      <c r="U66" s="53"/>
      <c r="V66" s="55" t="str">
        <f t="shared" si="4"/>
        <v>B43. A computer in working condition?</v>
      </c>
      <c r="W66" s="55" t="str">
        <f t="shared" si="5"/>
        <v>B43. Kombiyuta inoshanda?</v>
      </c>
      <c r="X66" s="32" t="str">
        <f t="array" ref="X66">IF(ISBLANK(F66),"",INDEX(choices!I$2:I$1615,MATCH(F66,IF(choices!J$2:J$1615="Last",choices!A$2:A$1615),0)))</f>
        <v>yes, no, dk, refuse</v>
      </c>
      <c r="Y66" s="4" t="str">
        <f t="array" ref="Y66">IF(ISBLANK(F66),"",INDEX(choices!H$2:H$1615,MATCH(F66,IF(choices!J$2:J$1615="Last",choices!A$2:A$1615),0)))</f>
        <v>Hongu, Kwete, dk, kuramba kupindura</v>
      </c>
      <c r="Z66" s="4" t="s">
        <v>1331</v>
      </c>
    </row>
    <row r="67" spans="1:26" ht="14">
      <c r="A67" s="53" t="s">
        <v>1085</v>
      </c>
      <c r="B67" s="53" t="s">
        <v>391</v>
      </c>
      <c r="C67" s="53">
        <v>44</v>
      </c>
      <c r="D67" s="54" t="str">
        <f t="shared" ref="D67:D132" si="6">CONCATENATE(B67,C67)</f>
        <v>B44</v>
      </c>
      <c r="E67" s="53" t="s">
        <v>11</v>
      </c>
      <c r="F67" s="4" t="s">
        <v>209</v>
      </c>
      <c r="G67" s="54" t="str">
        <f t="shared" ref="G67:G132" si="7">IF(E67="","",IF(OR(E67="select_one", E67="select_multiple"), CONCATENATE(E67," ",F67),E67))</f>
        <v>select_one yndr</v>
      </c>
      <c r="H67" s="4" t="str">
        <f>IF(A67="","",IF(ROW($A$2:$A$1036)=1,"Impossible",VLOOKUP($A$2:$A$1036,items!$A$2:$S$1008,{19}*SIGN(ROW($A$2:$A$1036)),FALSE)))</f>
        <v>A tractor?</v>
      </c>
      <c r="I67" s="4" t="str">
        <f>IF(A67="","",IF(ROW($A$2:$A$1036)=1,"Impossible",VLOOKUP($A$2:$A$1036,items!$A$2:$T$1008,{20}*SIGN(ROW($A$2:$A$1036)),FALSE)))</f>
        <v>Tarakita?</v>
      </c>
      <c r="L67" s="53" t="s">
        <v>27</v>
      </c>
      <c r="M67" s="53"/>
      <c r="N67" s="53"/>
      <c r="O67" s="53"/>
      <c r="P67" s="53"/>
      <c r="Q67" s="53"/>
      <c r="R67" s="53"/>
      <c r="S67" s="53"/>
      <c r="T67" s="53"/>
      <c r="U67" s="53"/>
      <c r="V67" s="55" t="str">
        <f t="shared" si="4"/>
        <v>B44. A tractor?</v>
      </c>
      <c r="W67" s="55" t="str">
        <f t="shared" si="5"/>
        <v>B44. Tarakita?</v>
      </c>
      <c r="X67" s="32" t="str">
        <f t="array" ref="X67">IF(ISBLANK(F67),"",INDEX(choices!I$2:I$1615,MATCH(F67,IF(choices!J$2:J$1615="Last",choices!A$2:A$1615),0)))</f>
        <v>yes, no, dk, refuse</v>
      </c>
      <c r="Y67" s="4" t="str">
        <f t="array" ref="Y67">IF(ISBLANK(F67),"",INDEX(choices!H$2:H$1615,MATCH(F67,IF(choices!J$2:J$1615="Last",choices!A$2:A$1615),0)))</f>
        <v>Hongu, Kwete, dk, kuramba kupindura</v>
      </c>
      <c r="Z67" s="4" t="s">
        <v>1331</v>
      </c>
    </row>
    <row r="68" spans="1:26" ht="14">
      <c r="A68" s="53" t="s">
        <v>1086</v>
      </c>
      <c r="B68" s="53" t="s">
        <v>391</v>
      </c>
      <c r="C68" s="53">
        <v>45</v>
      </c>
      <c r="D68" s="54" t="str">
        <f t="shared" si="6"/>
        <v>B45</v>
      </c>
      <c r="E68" s="53" t="s">
        <v>11</v>
      </c>
      <c r="F68" s="4" t="s">
        <v>209</v>
      </c>
      <c r="G68" s="54" t="str">
        <f t="shared" si="7"/>
        <v>select_one yndr</v>
      </c>
      <c r="H68" s="4" t="str">
        <f>IF(A68="","",IF(ROW($A$2:$A$1036)=1,"Impossible",VLOOKUP($A$2:$A$1036,items!$A$2:$S$1008,{19}*SIGN(ROW($A$2:$A$1036)),FALSE)))</f>
        <v>A wheelbarrow?</v>
      </c>
      <c r="I68" s="4" t="str">
        <f>IF(A68="","",IF(ROW($A$2:$A$1036)=1,"Impossible",VLOOKUP($A$2:$A$1036,items!$A$2:$T$1008,{20}*SIGN(ROW($A$2:$A$1036)),FALSE)))</f>
        <v>Bhara?</v>
      </c>
      <c r="L68" s="53" t="s">
        <v>27</v>
      </c>
      <c r="M68" s="53"/>
      <c r="N68" s="53"/>
      <c r="O68" s="53"/>
      <c r="P68" s="53"/>
      <c r="Q68" s="53"/>
      <c r="R68" s="53"/>
      <c r="S68" s="53"/>
      <c r="T68" s="53"/>
      <c r="U68" s="53"/>
      <c r="V68" s="55" t="str">
        <f t="shared" si="4"/>
        <v>B45. A wheelbarrow?</v>
      </c>
      <c r="W68" s="55" t="str">
        <f t="shared" si="5"/>
        <v>B45. Bhara?</v>
      </c>
      <c r="X68" s="32" t="str">
        <f t="array" ref="X68">IF(ISBLANK(F68),"",INDEX(choices!I$2:I$1615,MATCH(F68,IF(choices!J$2:J$1615="Last",choices!A$2:A$1615),0)))</f>
        <v>yes, no, dk, refuse</v>
      </c>
      <c r="Y68" s="4" t="str">
        <f t="array" ref="Y68">IF(ISBLANK(F68),"",INDEX(choices!H$2:H$1615,MATCH(F68,IF(choices!J$2:J$1615="Last",choices!A$2:A$1615),0)))</f>
        <v>Hongu, Kwete, dk, kuramba kupindura</v>
      </c>
      <c r="Z68" s="4" t="s">
        <v>1331</v>
      </c>
    </row>
    <row r="69" spans="1:26" ht="28">
      <c r="A69" s="53" t="s">
        <v>1087</v>
      </c>
      <c r="B69" s="53" t="s">
        <v>391</v>
      </c>
      <c r="C69" s="53">
        <v>46</v>
      </c>
      <c r="D69" s="54" t="str">
        <f t="shared" si="6"/>
        <v>B46</v>
      </c>
      <c r="E69" s="53" t="s">
        <v>16</v>
      </c>
      <c r="G69" s="54" t="str">
        <f t="shared" si="7"/>
        <v>note</v>
      </c>
      <c r="H69" s="4" t="str">
        <f>IF(A69="","",IF(ROW($A$2:$A$1036)=1,"Impossible",VLOOKUP($A$2:$A$1036,items!$A$2:$S$1008,{19}*SIGN(ROW($A$2:$A$1036)),FALSE)))</f>
        <v>Does any member of this household own:</v>
      </c>
      <c r="I69" s="4" t="str">
        <f>IF(A69="","",IF(ROW($A$2:$A$1036)=1,"Impossible",VLOOKUP($A$2:$A$1036,items!$A$2:$T$1008,{20}*SIGN(ROW($A$2:$A$1036)),FALSE)))</f>
        <v>Pane munhu wepamba penyu ane zvinotevera here?</v>
      </c>
      <c r="L69" s="53"/>
      <c r="M69" s="53"/>
      <c r="N69" s="53"/>
      <c r="O69" s="53"/>
      <c r="P69" s="53"/>
      <c r="Q69" s="53"/>
      <c r="R69" s="53"/>
      <c r="S69" s="53"/>
      <c r="T69" s="53"/>
      <c r="U69" s="53"/>
      <c r="V69" s="55" t="str">
        <f t="shared" si="4"/>
        <v>B46. Does any member of this household own:</v>
      </c>
      <c r="W69" s="55" t="str">
        <f t="shared" si="5"/>
        <v>B46. Pane munhu wepamba penyu ane zvinotevera here?</v>
      </c>
      <c r="X69" s="32" t="str">
        <f t="array" ref="X69">IF(ISBLANK(F69),"",INDEX(choices!I$2:I$1615,MATCH(F69,IF(choices!J$2:J$1615="Last",choices!A$2:A$1615),0)))</f>
        <v/>
      </c>
      <c r="Y69" s="4" t="str">
        <f t="array" ref="Y69">IF(ISBLANK(F69),"",INDEX(choices!H$2:H$1615,MATCH(F69,IF(choices!J$2:J$1615="Last",choices!A$2:A$1615),0)))</f>
        <v/>
      </c>
      <c r="Z69" s="4" t="s">
        <v>1331</v>
      </c>
    </row>
    <row r="70" spans="1:26" ht="14">
      <c r="A70" s="53" t="s">
        <v>1088</v>
      </c>
      <c r="B70" s="53" t="s">
        <v>391</v>
      </c>
      <c r="C70" s="53">
        <v>47</v>
      </c>
      <c r="D70" s="54" t="str">
        <f t="shared" si="6"/>
        <v>B47</v>
      </c>
      <c r="E70" s="53" t="s">
        <v>11</v>
      </c>
      <c r="F70" s="4" t="s">
        <v>209</v>
      </c>
      <c r="G70" s="54" t="str">
        <f t="shared" si="7"/>
        <v>select_one yndr</v>
      </c>
      <c r="H70" s="4" t="str">
        <f>IF(A70="","",IF(ROW($A$2:$A$1036)=1,"Impossible",VLOOKUP($A$2:$A$1036,items!$A$2:$S$1008,{19}*SIGN(ROW($A$2:$A$1036)),FALSE)))</f>
        <v>A watch?</v>
      </c>
      <c r="I70" s="4" t="str">
        <f>IF(A70="","",IF(ROW($A$2:$A$1036)=1,"Impossible",VLOOKUP($A$2:$A$1036,items!$A$2:$T$1008,{20}*SIGN(ROW($A$2:$A$1036)),FALSE)))</f>
        <v>Wachi?</v>
      </c>
      <c r="L70" s="53" t="s">
        <v>27</v>
      </c>
      <c r="M70" s="53"/>
      <c r="N70" s="53"/>
      <c r="O70" s="53"/>
      <c r="P70" s="53"/>
      <c r="Q70" s="53"/>
      <c r="R70" s="53"/>
      <c r="S70" s="53"/>
      <c r="T70" s="53"/>
      <c r="U70" s="53"/>
      <c r="V70" s="55" t="str">
        <f t="shared" si="4"/>
        <v>B47. A watch?</v>
      </c>
      <c r="W70" s="55" t="str">
        <f t="shared" si="5"/>
        <v>B47. Wachi?</v>
      </c>
      <c r="X70" s="32" t="str">
        <f t="array" ref="X70">IF(ISBLANK(F70),"",INDEX(choices!I$2:I$1615,MATCH(F70,IF(choices!J$2:J$1615="Last",choices!A$2:A$1615),0)))</f>
        <v>yes, no, dk, refuse</v>
      </c>
      <c r="Y70" s="4" t="str">
        <f t="array" ref="Y70">IF(ISBLANK(F70),"",INDEX(choices!H$2:H$1615,MATCH(F70,IF(choices!J$2:J$1615="Last",choices!A$2:A$1615),0)))</f>
        <v>Hongu, Kwete, dk, kuramba kupindura</v>
      </c>
      <c r="Z70" s="4" t="s">
        <v>1331</v>
      </c>
    </row>
    <row r="71" spans="1:26" ht="14">
      <c r="A71" s="53" t="s">
        <v>1089</v>
      </c>
      <c r="B71" s="53" t="s">
        <v>391</v>
      </c>
      <c r="C71" s="53">
        <v>48</v>
      </c>
      <c r="D71" s="54" t="str">
        <f t="shared" si="6"/>
        <v>B48</v>
      </c>
      <c r="E71" s="53" t="s">
        <v>11</v>
      </c>
      <c r="F71" s="4" t="s">
        <v>209</v>
      </c>
      <c r="G71" s="54" t="str">
        <f t="shared" si="7"/>
        <v>select_one yndr</v>
      </c>
      <c r="H71" s="4" t="str">
        <f>IF(A71="","",IF(ROW($A$2:$A$1036)=1,"Impossible",VLOOKUP($A$2:$A$1036,items!$A$2:$S$1008,{19}*SIGN(ROW($A$2:$A$1036)),FALSE)))</f>
        <v>A mobile phone?</v>
      </c>
      <c r="I71" s="4" t="str">
        <f>IF(A71="","",IF(ROW($A$2:$A$1036)=1,"Impossible",VLOOKUP($A$2:$A$1036,items!$A$2:$T$1008,{20}*SIGN(ROW($A$2:$A$1036)),FALSE)))</f>
        <v>Nharembozha?</v>
      </c>
      <c r="L71" s="53" t="s">
        <v>27</v>
      </c>
      <c r="M71" s="53"/>
      <c r="N71" s="53"/>
      <c r="O71" s="53"/>
      <c r="P71" s="53"/>
      <c r="Q71" s="53"/>
      <c r="R71" s="53"/>
      <c r="S71" s="53"/>
      <c r="T71" s="53"/>
      <c r="U71" s="53"/>
      <c r="V71" s="55" t="str">
        <f t="shared" si="4"/>
        <v>B48. A mobile phone?</v>
      </c>
      <c r="W71" s="55" t="str">
        <f t="shared" si="5"/>
        <v>B48. Nharembozha?</v>
      </c>
      <c r="X71" s="32" t="str">
        <f t="array" ref="X71">IF(ISBLANK(F71),"",INDEX(choices!I$2:I$1615,MATCH(F71,IF(choices!J$2:J$1615="Last",choices!A$2:A$1615),0)))</f>
        <v>yes, no, dk, refuse</v>
      </c>
      <c r="Y71" s="4" t="str">
        <f t="array" ref="Y71">IF(ISBLANK(F71),"",INDEX(choices!H$2:H$1615,MATCH(F71,IF(choices!J$2:J$1615="Last",choices!A$2:A$1615),0)))</f>
        <v>Hongu, Kwete, dk, kuramba kupindura</v>
      </c>
      <c r="Z71" s="4" t="s">
        <v>1331</v>
      </c>
    </row>
    <row r="72" spans="1:26" ht="14">
      <c r="A72" s="53" t="s">
        <v>1090</v>
      </c>
      <c r="B72" s="53" t="s">
        <v>391</v>
      </c>
      <c r="C72" s="53">
        <v>49</v>
      </c>
      <c r="D72" s="54" t="str">
        <f t="shared" si="6"/>
        <v>B49</v>
      </c>
      <c r="E72" s="53" t="s">
        <v>11</v>
      </c>
      <c r="F72" s="4" t="s">
        <v>209</v>
      </c>
      <c r="G72" s="54" t="str">
        <f t="shared" si="7"/>
        <v>select_one yndr</v>
      </c>
      <c r="H72" s="4" t="str">
        <f>IF(A72="","",IF(ROW($A$2:$A$1036)=1,"Impossible",VLOOKUP($A$2:$A$1036,items!$A$2:$S$1008,{19}*SIGN(ROW($A$2:$A$1036)),FALSE)))</f>
        <v>A bicycle?</v>
      </c>
      <c r="I72" s="4" t="str">
        <f>IF(A72="","",IF(ROW($A$2:$A$1036)=1,"Impossible",VLOOKUP($A$2:$A$1036,items!$A$2:$T$1008,{20}*SIGN(ROW($A$2:$A$1036)),FALSE)))</f>
        <v>Bhasikoro?</v>
      </c>
      <c r="L72" s="53" t="s">
        <v>27</v>
      </c>
      <c r="M72" s="53"/>
      <c r="N72" s="53"/>
      <c r="O72" s="53"/>
      <c r="P72" s="53"/>
      <c r="Q72" s="53"/>
      <c r="R72" s="53"/>
      <c r="S72" s="53"/>
      <c r="T72" s="53"/>
      <c r="U72" s="53"/>
      <c r="V72" s="55" t="str">
        <f t="shared" si="4"/>
        <v>B49. A bicycle?</v>
      </c>
      <c r="W72" s="55" t="str">
        <f t="shared" si="5"/>
        <v>B49. Bhasikoro?</v>
      </c>
      <c r="X72" s="32" t="str">
        <f t="array" ref="X72">IF(ISBLANK(F72),"",INDEX(choices!I$2:I$1615,MATCH(F72,IF(choices!J$2:J$1615="Last",choices!A$2:A$1615),0)))</f>
        <v>yes, no, dk, refuse</v>
      </c>
      <c r="Y72" s="4" t="str">
        <f t="array" ref="Y72">IF(ISBLANK(F72),"",INDEX(choices!H$2:H$1615,MATCH(F72,IF(choices!J$2:J$1615="Last",choices!A$2:A$1615),0)))</f>
        <v>Hongu, Kwete, dk, kuramba kupindura</v>
      </c>
      <c r="Z72" s="4" t="s">
        <v>1331</v>
      </c>
    </row>
    <row r="73" spans="1:26" ht="14">
      <c r="A73" s="53" t="s">
        <v>1091</v>
      </c>
      <c r="B73" s="53" t="s">
        <v>391</v>
      </c>
      <c r="C73" s="53">
        <v>50</v>
      </c>
      <c r="D73" s="54" t="str">
        <f t="shared" si="6"/>
        <v>B50</v>
      </c>
      <c r="E73" s="53" t="s">
        <v>11</v>
      </c>
      <c r="F73" s="4" t="s">
        <v>209</v>
      </c>
      <c r="G73" s="54" t="str">
        <f t="shared" si="7"/>
        <v>select_one yndr</v>
      </c>
      <c r="H73" s="4" t="str">
        <f>IF(A73="","",IF(ROW($A$2:$A$1036)=1,"Impossible",VLOOKUP($A$2:$A$1036,items!$A$2:$S$1008,{19}*SIGN(ROW($A$2:$A$1036)),FALSE)))</f>
        <v>A motorcycle or motor scooter?</v>
      </c>
      <c r="I73" s="4" t="str">
        <f>IF(A73="","",IF(ROW($A$2:$A$1036)=1,"Impossible",VLOOKUP($A$2:$A$1036,items!$A$2:$T$1008,{20}*SIGN(ROW($A$2:$A$1036)),FALSE)))</f>
        <v>Mudhudhudhu kana scooter?</v>
      </c>
      <c r="L73" s="53" t="s">
        <v>27</v>
      </c>
      <c r="M73" s="53"/>
      <c r="N73" s="53"/>
      <c r="O73" s="53"/>
      <c r="P73" s="53"/>
      <c r="Q73" s="53"/>
      <c r="R73" s="53"/>
      <c r="S73" s="53"/>
      <c r="T73" s="53"/>
      <c r="U73" s="53"/>
      <c r="V73" s="55" t="str">
        <f t="shared" si="4"/>
        <v>B50. A motorcycle or motor scooter?</v>
      </c>
      <c r="W73" s="55" t="str">
        <f t="shared" si="5"/>
        <v>B50. Mudhudhudhu kana scooter?</v>
      </c>
      <c r="X73" s="32" t="str">
        <f t="array" ref="X73">IF(ISBLANK(F73),"",INDEX(choices!I$2:I$1615,MATCH(F73,IF(choices!J$2:J$1615="Last",choices!A$2:A$1615),0)))</f>
        <v>yes, no, dk, refuse</v>
      </c>
      <c r="Y73" s="4" t="str">
        <f t="array" ref="Y73">IF(ISBLANK(F73),"",INDEX(choices!H$2:H$1615,MATCH(F73,IF(choices!J$2:J$1615="Last",choices!A$2:A$1615),0)))</f>
        <v>Hongu, Kwete, dk, kuramba kupindura</v>
      </c>
      <c r="Z73" s="4" t="s">
        <v>1331</v>
      </c>
    </row>
    <row r="74" spans="1:26" ht="14">
      <c r="A74" s="53" t="s">
        <v>1092</v>
      </c>
      <c r="B74" s="53" t="s">
        <v>391</v>
      </c>
      <c r="C74" s="53">
        <v>51</v>
      </c>
      <c r="D74" s="54" t="str">
        <f t="shared" si="6"/>
        <v>B51</v>
      </c>
      <c r="E74" s="53" t="s">
        <v>11</v>
      </c>
      <c r="F74" s="4" t="s">
        <v>209</v>
      </c>
      <c r="G74" s="54" t="str">
        <f t="shared" si="7"/>
        <v>select_one yndr</v>
      </c>
      <c r="H74" s="4" t="str">
        <f>IF(A74="","",IF(ROW($A$2:$A$1036)=1,"Impossible",VLOOKUP($A$2:$A$1036,items!$A$2:$S$1008,{19}*SIGN(ROW($A$2:$A$1036)),FALSE)))</f>
        <v>An animal-drawn cart?</v>
      </c>
      <c r="I74" s="4" t="str">
        <f>IF(A74="","",IF(ROW($A$2:$A$1036)=1,"Impossible",VLOOKUP($A$2:$A$1036,items!$A$2:$T$1008,{20}*SIGN(ROW($A$2:$A$1036)),FALSE)))</f>
        <v>Ngoro?</v>
      </c>
      <c r="L74" s="53" t="s">
        <v>27</v>
      </c>
      <c r="M74" s="53"/>
      <c r="N74" s="53"/>
      <c r="O74" s="53"/>
      <c r="P74" s="53"/>
      <c r="Q74" s="53"/>
      <c r="R74" s="53"/>
      <c r="S74" s="53"/>
      <c r="T74" s="53"/>
      <c r="U74" s="53"/>
      <c r="V74" s="55" t="str">
        <f t="shared" si="4"/>
        <v>B51. An animal-drawn cart?</v>
      </c>
      <c r="W74" s="55" t="str">
        <f t="shared" si="5"/>
        <v>B51. Ngoro?</v>
      </c>
      <c r="X74" s="32" t="str">
        <f t="array" ref="X74">IF(ISBLANK(F74),"",INDEX(choices!I$2:I$1615,MATCH(F74,IF(choices!J$2:J$1615="Last",choices!A$2:A$1615),0)))</f>
        <v>yes, no, dk, refuse</v>
      </c>
      <c r="Y74" s="4" t="str">
        <f t="array" ref="Y74">IF(ISBLANK(F74),"",INDEX(choices!H$2:H$1615,MATCH(F74,IF(choices!J$2:J$1615="Last",choices!A$2:A$1615),0)))</f>
        <v>Hongu, Kwete, dk, kuramba kupindura</v>
      </c>
      <c r="Z74" s="4" t="s">
        <v>1331</v>
      </c>
    </row>
    <row r="75" spans="1:26" ht="14">
      <c r="A75" s="53" t="s">
        <v>1093</v>
      </c>
      <c r="B75" s="53" t="s">
        <v>391</v>
      </c>
      <c r="C75" s="53">
        <v>52</v>
      </c>
      <c r="D75" s="54" t="str">
        <f t="shared" si="6"/>
        <v>B52</v>
      </c>
      <c r="E75" s="53" t="s">
        <v>11</v>
      </c>
      <c r="F75" s="4" t="s">
        <v>209</v>
      </c>
      <c r="G75" s="54" t="str">
        <f t="shared" si="7"/>
        <v>select_one yndr</v>
      </c>
      <c r="H75" s="4" t="str">
        <f>IF(A75="","",IF(ROW($A$2:$A$1036)=1,"Impossible",VLOOKUP($A$2:$A$1036,items!$A$2:$S$1008,{19}*SIGN(ROW($A$2:$A$1036)),FALSE)))</f>
        <v>A car or truck?</v>
      </c>
      <c r="I75" s="4" t="str">
        <f>IF(A75="","",IF(ROW($A$2:$A$1036)=1,"Impossible",VLOOKUP($A$2:$A$1036,items!$A$2:$T$1008,{20}*SIGN(ROW($A$2:$A$1036)),FALSE)))</f>
        <v>Mota kana rori?</v>
      </c>
      <c r="K75" s="51"/>
      <c r="L75" s="53" t="s">
        <v>27</v>
      </c>
      <c r="M75" s="53"/>
      <c r="N75" s="53"/>
      <c r="O75" s="53"/>
      <c r="P75" s="53"/>
      <c r="Q75" s="53"/>
      <c r="R75" s="53"/>
      <c r="S75" s="53"/>
      <c r="T75" s="53"/>
      <c r="U75" s="53"/>
      <c r="V75" s="55" t="str">
        <f t="shared" si="4"/>
        <v>B52. A car or truck?</v>
      </c>
      <c r="W75" s="55" t="str">
        <f t="shared" si="5"/>
        <v>B52. Mota kana rori?</v>
      </c>
      <c r="X75" s="32" t="str">
        <f t="array" ref="X75">IF(ISBLANK(F75),"",INDEX(choices!I$2:I$1615,MATCH(F75,IF(choices!J$2:J$1615="Last",choices!A$2:A$1615),0)))</f>
        <v>yes, no, dk, refuse</v>
      </c>
      <c r="Y75" s="4" t="str">
        <f t="array" ref="Y75">IF(ISBLANK(F75),"",INDEX(choices!H$2:H$1615,MATCH(F75,IF(choices!J$2:J$1615="Last",choices!A$2:A$1615),0)))</f>
        <v>Hongu, Kwete, dk, kuramba kupindura</v>
      </c>
      <c r="Z75" s="4" t="s">
        <v>1331</v>
      </c>
    </row>
    <row r="76" spans="1:26" ht="14">
      <c r="A76" s="53" t="s">
        <v>1094</v>
      </c>
      <c r="B76" s="53" t="s">
        <v>391</v>
      </c>
      <c r="C76" s="53">
        <v>53</v>
      </c>
      <c r="D76" s="54" t="str">
        <f t="shared" si="6"/>
        <v>B53</v>
      </c>
      <c r="E76" s="53" t="s">
        <v>11</v>
      </c>
      <c r="F76" s="4" t="s">
        <v>209</v>
      </c>
      <c r="G76" s="54" t="str">
        <f t="shared" si="7"/>
        <v>select_one yndr</v>
      </c>
      <c r="H76" s="4" t="str">
        <f>IF(A76="","",IF(ROW($A$2:$A$1036)=1,"Impossible",VLOOKUP($A$2:$A$1036,items!$A$2:$S$1008,{19}*SIGN(ROW($A$2:$A$1036)),FALSE)))</f>
        <v>A boat with a motor?</v>
      </c>
      <c r="I76" s="4" t="str">
        <f>IF(A76="","",IF(ROW($A$2:$A$1036)=1,"Impossible",VLOOKUP($A$2:$A$1036,items!$A$2:$T$1008,{20}*SIGN(ROW($A$2:$A$1036)),FALSE)))</f>
        <v>Boat rine injini?</v>
      </c>
      <c r="L76" s="53" t="s">
        <v>27</v>
      </c>
      <c r="M76" s="53"/>
      <c r="N76" s="53"/>
      <c r="O76" s="53"/>
      <c r="P76" s="53"/>
      <c r="Q76" s="53"/>
      <c r="R76" s="53"/>
      <c r="S76" s="53"/>
      <c r="T76" s="53"/>
      <c r="U76" s="53"/>
      <c r="V76" s="55" t="str">
        <f t="shared" si="4"/>
        <v>B53. A boat with a motor?</v>
      </c>
      <c r="W76" s="55" t="str">
        <f t="shared" si="5"/>
        <v>B53. Boat rine injini?</v>
      </c>
      <c r="X76" s="32" t="str">
        <f t="array" ref="X76">IF(ISBLANK(F76),"",INDEX(choices!I$2:I$1615,MATCH(F76,IF(choices!J$2:J$1615="Last",choices!A$2:A$1615),0)))</f>
        <v>yes, no, dk, refuse</v>
      </c>
      <c r="Y76" s="4" t="str">
        <f t="array" ref="Y76">IF(ISBLANK(F76),"",INDEX(choices!H$2:H$1615,MATCH(F76,IF(choices!J$2:J$1615="Last",choices!A$2:A$1615),0)))</f>
        <v>Hongu, Kwete, dk, kuramba kupindura</v>
      </c>
      <c r="Z76" s="4" t="s">
        <v>1331</v>
      </c>
    </row>
    <row r="77" spans="1:26" ht="28">
      <c r="A77" s="53" t="s">
        <v>1095</v>
      </c>
      <c r="B77" s="53" t="s">
        <v>391</v>
      </c>
      <c r="C77" s="53">
        <v>54</v>
      </c>
      <c r="D77" s="54" t="str">
        <f t="shared" si="6"/>
        <v>B54</v>
      </c>
      <c r="E77" s="53" t="s">
        <v>11</v>
      </c>
      <c r="F77" s="4" t="s">
        <v>209</v>
      </c>
      <c r="G77" s="54" t="str">
        <f t="shared" si="7"/>
        <v>select_one yndr</v>
      </c>
      <c r="H77" s="4" t="str">
        <f>IF(A77="","",IF(ROW($A$2:$A$1036)=1,"Impossible",VLOOKUP($A$2:$A$1036,items!$A$2:$S$1008,{19}*SIGN(ROW($A$2:$A$1036)),FALSE)))</f>
        <v>Does any member of this household have a bank account?</v>
      </c>
      <c r="I77" s="4" t="str">
        <f>IF(A77="","",IF(ROW($A$2:$A$1036)=1,"Impossible",VLOOKUP($A$2:$A$1036,items!$A$2:$T$1008,{20}*SIGN(ROW($A$2:$A$1036)),FALSE)))</f>
        <v>Pane munhu wepamba penyu ane akaundi yekubhengi here (kwete zvemufoni)?</v>
      </c>
      <c r="L77" s="53" t="s">
        <v>27</v>
      </c>
      <c r="M77" s="53"/>
      <c r="N77" s="53"/>
      <c r="O77" s="53"/>
      <c r="P77" s="53"/>
      <c r="Q77" s="53"/>
      <c r="R77" s="53"/>
      <c r="S77" s="53"/>
      <c r="T77" s="53"/>
      <c r="U77" s="53"/>
      <c r="V77" s="55" t="str">
        <f t="shared" si="4"/>
        <v>B54. Does any member of this household have a bank account?</v>
      </c>
      <c r="W77" s="55" t="str">
        <f t="shared" si="5"/>
        <v>B54. Pane munhu wepamba penyu ane akaundi yekubhengi here (kwete zvemufoni)?</v>
      </c>
      <c r="X77" s="32" t="str">
        <f t="array" ref="X77">IF(ISBLANK(F77),"",INDEX(choices!I$2:I$1615,MATCH(F77,IF(choices!J$2:J$1615="Last",choices!A$2:A$1615),0)))</f>
        <v>yes, no, dk, refuse</v>
      </c>
      <c r="Y77" s="4" t="str">
        <f t="array" ref="Y77">IF(ISBLANK(F77),"",INDEX(choices!H$2:H$1615,MATCH(F77,IF(choices!J$2:J$1615="Last",choices!A$2:A$1615),0)))</f>
        <v>Hongu, Kwete, dk, kuramba kupindura</v>
      </c>
      <c r="Z77" s="4" t="s">
        <v>1331</v>
      </c>
    </row>
    <row r="78" spans="1:26" ht="70">
      <c r="A78" s="53" t="s">
        <v>1096</v>
      </c>
      <c r="B78" s="53" t="s">
        <v>391</v>
      </c>
      <c r="C78" s="53">
        <v>55</v>
      </c>
      <c r="D78" s="54" t="str">
        <f t="shared" si="6"/>
        <v>B55</v>
      </c>
      <c r="E78" s="53" t="s">
        <v>11</v>
      </c>
      <c r="F78" s="4" t="s">
        <v>227</v>
      </c>
      <c r="G78" s="54" t="str">
        <f t="shared" si="7"/>
        <v>select_one floor</v>
      </c>
      <c r="H78" s="4" t="str">
        <f>IF(A78="","",IF(ROW($A$2:$A$1036)=1,"Impossible",VLOOKUP($A$2:$A$1036,items!$A$2:$S$1008,{19}*SIGN(ROW($A$2:$A$1036)),FALSE)))</f>
        <v>What is the main material of the floor in your dwelling?</v>
      </c>
      <c r="I78" s="4" t="str">
        <f>IF(A78="","",IF(ROW($A$2:$A$1036)=1,"Impossible",VLOOKUP($A$2:$A$1036,items!$A$2:$T$1008,{20}*SIGN(ROW($A$2:$A$1036)),FALSE)))</f>
        <v>Floor yemba yamunogara yakagadzirwa nei?</v>
      </c>
      <c r="L78" s="53" t="s">
        <v>27</v>
      </c>
      <c r="M78" s="53"/>
      <c r="N78" s="53"/>
      <c r="O78" s="53"/>
      <c r="P78" s="53"/>
      <c r="Q78" s="53"/>
      <c r="R78" s="53"/>
      <c r="S78" s="53"/>
      <c r="T78" s="53"/>
      <c r="U78" s="53"/>
      <c r="V78" s="55" t="str">
        <f t="shared" si="4"/>
        <v>B55. What is the main material of the floor in your dwelling?</v>
      </c>
      <c r="W78" s="55" t="str">
        <f t="shared" si="5"/>
        <v>B55. Floor yemba yamunogara yakagadzirwa nei?</v>
      </c>
      <c r="X78" s="32" t="str">
        <f t="array" ref="X78">IF(ISBLANK(F78),"",INDEX(choices!I$2:I$1615,MATCH(F78,IF(choices!J$2:J$1615="Last",choices!A$2:A$1615),0)))</f>
        <v>natural, earth/sand, natural, dung, rudimentary, wood planks, rudimentary, palm/bamboo, finshed, parquet or polished wood, finished, vinyl or asphalt strips, finished, ceramic tiles, finished, cement, finished, carpet, other, refuse</v>
      </c>
      <c r="Y78" s="4" t="str">
        <f t="array" ref="Y78">IF(ISBLANK(F78),"",INDEX(choices!H$2:H$1615,MATCH(F78,IF(choices!J$2:J$1615="Last",choices!A$2:A$1615),0)))</f>
        <v>natural, earth/sand, natural, dung, rudimentary, wood planks, rudimentary, palm/bamboo, finshed, parquet or polished wood, finished, vinyl or asphalt strips, finished, ceramic tiles, finished, cement, finished, carpet, other, kuramba kupindura</v>
      </c>
      <c r="Z78" s="4" t="s">
        <v>1331</v>
      </c>
    </row>
    <row r="79" spans="1:26" ht="98">
      <c r="A79" s="53" t="s">
        <v>1097</v>
      </c>
      <c r="B79" s="53" t="s">
        <v>391</v>
      </c>
      <c r="C79" s="53">
        <v>56</v>
      </c>
      <c r="D79" s="54" t="str">
        <f t="shared" si="6"/>
        <v>B56</v>
      </c>
      <c r="E79" s="53" t="s">
        <v>11</v>
      </c>
      <c r="F79" s="4" t="s">
        <v>228</v>
      </c>
      <c r="G79" s="54" t="str">
        <f t="shared" si="7"/>
        <v>select_one roof</v>
      </c>
      <c r="H79" s="4" t="str">
        <f>IF(A79="","",IF(ROW($A$2:$A$1036)=1,"Impossible",VLOOKUP($A$2:$A$1036,items!$A$2:$S$1008,{19}*SIGN(ROW($A$2:$A$1036)),FALSE)))</f>
        <v>What is the main material of the roof of your dwelling?</v>
      </c>
      <c r="I79" s="4" t="str">
        <f>IF(A79="","",IF(ROW($A$2:$A$1036)=1,"Impossible",VLOOKUP($A$2:$A$1036,items!$A$2:$T$1008,{20}*SIGN(ROW($A$2:$A$1036)),FALSE)))</f>
        <v>Imba yamunogara yakapfirirwa nei?</v>
      </c>
      <c r="L79" s="53" t="s">
        <v>27</v>
      </c>
      <c r="M79" s="53"/>
      <c r="N79" s="53"/>
      <c r="O79" s="53"/>
      <c r="P79" s="53"/>
      <c r="Q79" s="53"/>
      <c r="R79" s="53"/>
      <c r="S79" s="53"/>
      <c r="T79" s="53"/>
      <c r="U79" s="53"/>
      <c r="V79" s="55" t="str">
        <f t="shared" si="4"/>
        <v>B56. What is the main material of the roof of your dwelling?</v>
      </c>
      <c r="W79" s="55" t="str">
        <f t="shared" si="5"/>
        <v>B56. Imba yamunogara yakapfirirwa nei?</v>
      </c>
      <c r="X79" s="32" t="str">
        <f t="array" ref="X79">IF(ISBLANK(F79),"",INDEX(choices!I$2:I$1615,MATCH(F79,IF(choices!J$2:J$1615="Last",choices!A$2:A$1615),0)))</f>
        <v>natural, no roof, natural, thatch/palm leaf, natural, sod, rudimentary, rustic mat, rudimentary, palm/bamboo, rudimentary, wood planks, rudimentary, cardboard, finished, metal, finished, wood, finished, calamine/cement fiber, finsihed, ceramic tiles, finished, cement, finished, roofing shingles, other, refuse</v>
      </c>
      <c r="Y79" s="4" t="str">
        <f t="array" ref="Y79">IF(ISBLANK(F79),"",INDEX(choices!H$2:H$1615,MATCH(F79,IF(choices!J$2:J$1615="Last",choices!A$2:A$1615),0)))</f>
        <v>natural, no roof, natural, thatch/palm leaf, natural, sod, rudimentary, rustic mat, rudimentary, palm/bamboo, rudimentary, wood planks, rudimentary, cardboard, finished, metal, finished, wood, finished, calamine/cement fiber, finsihed, ceramic tiles, finished, cement, finished, roofing shingles, other, kuramba kupindura</v>
      </c>
      <c r="Z79" s="4" t="s">
        <v>1331</v>
      </c>
    </row>
    <row r="80" spans="1:26" ht="126">
      <c r="A80" s="53" t="s">
        <v>1098</v>
      </c>
      <c r="B80" s="53" t="s">
        <v>391</v>
      </c>
      <c r="C80" s="53">
        <v>57</v>
      </c>
      <c r="D80" s="54" t="str">
        <f t="shared" si="6"/>
        <v>B57</v>
      </c>
      <c r="E80" s="53" t="s">
        <v>11</v>
      </c>
      <c r="F80" s="4" t="s">
        <v>229</v>
      </c>
      <c r="G80" s="54" t="str">
        <f t="shared" si="7"/>
        <v>select_one wall</v>
      </c>
      <c r="H80" s="4" t="str">
        <f>IF(A80="","",IF(ROW($A$2:$A$1036)=1,"Impossible",VLOOKUP($A$2:$A$1036,items!$A$2:$S$1008,{19}*SIGN(ROW($A$2:$A$1036)),FALSE)))</f>
        <v>What is the main material of the exterior walls of the dwelling?</v>
      </c>
      <c r="I80" s="4" t="str">
        <f>IF(A80="","",IF(ROW($A$2:$A$1036)=1,"Impossible",VLOOKUP($A$2:$A$1036,items!$A$2:$T$1008,{20}*SIGN(ROW($A$2:$A$1036)),FALSE)))</f>
        <v>Madziro ekunze emba yamunogara akavakwa nechii?</v>
      </c>
      <c r="K80" s="53"/>
      <c r="L80" s="53" t="s">
        <v>27</v>
      </c>
      <c r="M80" s="53"/>
      <c r="N80" s="53"/>
      <c r="O80" s="53"/>
      <c r="P80" s="53"/>
      <c r="Q80" s="53"/>
      <c r="R80" s="53"/>
      <c r="S80" s="53"/>
      <c r="T80" s="53"/>
      <c r="U80" s="53"/>
      <c r="V80" s="55" t="str">
        <f t="shared" si="4"/>
        <v>B57. What is the main material of the exterior walls of the dwelling?</v>
      </c>
      <c r="W80" s="55" t="str">
        <f t="shared" si="5"/>
        <v>B57. Madziro ekunze emba yamunogara akavakwa nechii?</v>
      </c>
      <c r="X80" s="32" t="str">
        <f t="array" ref="X80">IF(ISBLANK(F80),"",INDEX(choices!I$2:I$1615,MATCH(F80,IF(choices!J$2:J$1615="Last",choices!A$2:A$1615),0)))</f>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 finished, wood planks/shingles, other, refuse</v>
      </c>
      <c r="Y80" s="4" t="str">
        <f t="array" ref="Y80">IF(ISBLANK(F80),"",INDEX(choices!H$2:H$1615,MATCH(F80,IF(choices!J$2:J$1615="Last",choices!A$2:A$1615),0)))</f>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 finished, wood planks/shingles, other, kuramba kupindura</v>
      </c>
      <c r="Z80" s="4" t="s">
        <v>1331</v>
      </c>
    </row>
    <row r="81" spans="1:26" ht="14">
      <c r="A81" s="53" t="s">
        <v>1099</v>
      </c>
      <c r="B81" s="53" t="s">
        <v>391</v>
      </c>
      <c r="C81" s="53"/>
      <c r="D81" s="54" t="str">
        <f t="shared" si="6"/>
        <v>B</v>
      </c>
      <c r="E81" s="53" t="s">
        <v>81</v>
      </c>
      <c r="G81" s="54" t="str">
        <f t="shared" si="7"/>
        <v>end group</v>
      </c>
      <c r="H81" s="4" t="e">
        <f>IF(A81="","",IF(ROW($A$2:$A$1036)=1,"Impossible",VLOOKUP($A$2:$A$1036,items!$A$2:$S$1008,{19}*SIGN(ROW($A$2:$A$1036)),FALSE)))</f>
        <v>#N/A</v>
      </c>
      <c r="I81" s="4" t="e">
        <f>IF(A81="","",IF(ROW($A$2:$A$1036)=1,"Impossible",VLOOKUP($A$2:$A$1036,items!$A$2:$T$1008,{20}*SIGN(ROW($A$2:$A$1036)),FALSE)))</f>
        <v>#N/A</v>
      </c>
      <c r="L81" s="53"/>
      <c r="M81" s="53"/>
      <c r="N81" s="53"/>
      <c r="O81" s="53"/>
      <c r="P81" s="53"/>
      <c r="Q81" s="53"/>
      <c r="R81" s="53"/>
      <c r="S81" s="53"/>
      <c r="T81" s="53"/>
      <c r="U81" s="53"/>
      <c r="V81" s="55" t="str">
        <f t="shared" si="4"/>
        <v/>
      </c>
      <c r="W81" s="55" t="str">
        <f t="shared" si="5"/>
        <v/>
      </c>
      <c r="X81" s="32" t="str">
        <f t="array" ref="X81">IF(ISBLANK(F81),"",INDEX(choices!I$2:I$1615,MATCH(F81,IF(choices!J$2:J$1615="Last",choices!A$2:A$1615),0)))</f>
        <v/>
      </c>
      <c r="Y81" s="4" t="str">
        <f t="array" ref="Y81">IF(ISBLANK(F81),"",INDEX(choices!H$2:H$1615,MATCH(F81,IF(choices!J$2:J$1615="Last",choices!A$2:A$1615),0)))</f>
        <v/>
      </c>
    </row>
    <row r="82" spans="1:26" ht="14">
      <c r="A82" s="53" t="s">
        <v>1100</v>
      </c>
      <c r="B82" s="53" t="s">
        <v>393</v>
      </c>
      <c r="C82" s="53">
        <v>0</v>
      </c>
      <c r="D82" s="54" t="str">
        <f t="shared" si="6"/>
        <v>C0</v>
      </c>
      <c r="E82" s="53" t="s">
        <v>79</v>
      </c>
      <c r="G82" s="54" t="str">
        <f t="shared" si="7"/>
        <v>begin group</v>
      </c>
      <c r="H82" s="4" t="e">
        <f>IF(A82="","",IF(ROW($A$2:$A$1036)=1,"Impossible",VLOOKUP($A$2:$A$1036,items!$A$2:$S$1008,{19}*SIGN(ROW($A$2:$A$1036)),FALSE)))</f>
        <v>#N/A</v>
      </c>
      <c r="I82" s="4" t="e">
        <f>IF(A82="","",IF(ROW($A$2:$A$1036)=1,"Impossible",VLOOKUP($A$2:$A$1036,items!$A$2:$T$1008,{20}*SIGN(ROW($A$2:$A$1036)),FALSE)))</f>
        <v>#N/A</v>
      </c>
      <c r="K82" s="53"/>
      <c r="L82" s="53"/>
      <c r="M82" s="53"/>
      <c r="N82" s="53"/>
      <c r="O82" s="53"/>
      <c r="P82" s="53"/>
      <c r="Q82" s="53"/>
      <c r="R82" s="53"/>
      <c r="S82" s="53"/>
      <c r="T82" s="53"/>
      <c r="U82" s="53"/>
      <c r="V82" s="55" t="str">
        <f t="shared" si="4"/>
        <v/>
      </c>
      <c r="W82" s="55" t="str">
        <f t="shared" si="5"/>
        <v/>
      </c>
      <c r="X82" s="32" t="str">
        <f t="array" ref="X82">IF(ISBLANK(F82),"",INDEX(choices!I$2:I$1615,MATCH(F82,IF(choices!J$2:J$1615="Last",choices!A$2:A$1615),0)))</f>
        <v/>
      </c>
      <c r="Y82" s="4" t="str">
        <f t="array" ref="Y82">IF(ISBLANK(F82),"",INDEX(choices!H$2:H$1615,MATCH(F82,IF(choices!J$2:J$1615="Last",choices!A$2:A$1615),0)))</f>
        <v/>
      </c>
    </row>
    <row r="83" spans="1:26" ht="28">
      <c r="A83" s="53" t="s">
        <v>1101</v>
      </c>
      <c r="B83" s="53" t="s">
        <v>393</v>
      </c>
      <c r="C83" s="53">
        <v>1</v>
      </c>
      <c r="D83" s="54" t="str">
        <f t="shared" si="6"/>
        <v>C1</v>
      </c>
      <c r="E83" s="53" t="s">
        <v>16</v>
      </c>
      <c r="G83" s="54" t="str">
        <f t="shared" si="7"/>
        <v>note</v>
      </c>
      <c r="H83" s="4" t="str">
        <f>IF(A83="","",IF(ROW($A$2:$A$1036)=1,"Impossible",VLOOKUP($A$2:$A$1036,items!$A$2:$S$1008,{19}*SIGN(ROW($A$2:$A$1036)),FALSE)))</f>
        <v>Now I'll ask some questions about you.</v>
      </c>
      <c r="I83" s="4" t="str">
        <f>IF(A83="","",IF(ROW($A$2:$A$1036)=1,"Impossible",VLOOKUP($A$2:$A$1036,items!$A$2:$T$1008,{20}*SIGN(ROW($A$2:$A$1036)),FALSE)))</f>
        <v>Iye zvino, ndava kukubvunzai mibvunzo yakanangana nemi.</v>
      </c>
      <c r="L83" s="53"/>
      <c r="M83" s="53"/>
      <c r="N83" s="53"/>
      <c r="O83" s="53"/>
      <c r="P83" s="53"/>
      <c r="Q83" s="53"/>
      <c r="R83" s="53"/>
      <c r="S83" s="53"/>
      <c r="T83" s="53"/>
      <c r="U83" s="53"/>
      <c r="V83" s="55" t="str">
        <f t="shared" si="4"/>
        <v>C1. Now I'll ask some questions about you.</v>
      </c>
      <c r="W83" s="55" t="str">
        <f t="shared" si="5"/>
        <v>C1. Iye zvino, ndava kukubvunzai mibvunzo yakanangana nemi.</v>
      </c>
      <c r="X83" s="32" t="str">
        <f t="array" ref="X83">IF(ISBLANK(F83),"",INDEX(choices!I$2:I$1615,MATCH(F83,IF(choices!J$2:J$1615="Last",choices!A$2:A$1615),0)))</f>
        <v/>
      </c>
      <c r="Y83" s="4" t="str">
        <f t="array" ref="Y83">IF(ISBLANK(F83),"",INDEX(choices!H$2:H$1615,MATCH(F83,IF(choices!J$2:J$1615="Last",choices!A$2:A$1615),0)))</f>
        <v/>
      </c>
    </row>
    <row r="84" spans="1:26" ht="14">
      <c r="A84" s="53" t="s">
        <v>2783</v>
      </c>
      <c r="B84" s="53" t="s">
        <v>393</v>
      </c>
      <c r="C84" s="53">
        <v>2</v>
      </c>
      <c r="D84" s="54" t="str">
        <f t="shared" ref="D84" si="8">CONCATENATE(B84,C84)</f>
        <v>C2</v>
      </c>
      <c r="E84" s="53" t="s">
        <v>11</v>
      </c>
      <c r="F84" s="4" t="s">
        <v>220</v>
      </c>
      <c r="G84" s="54" t="str">
        <f t="shared" ref="G84" si="9">IF(E84="","",IF(OR(E84="select_one", E84="select_multiple"), CONCATENATE(E84," ",F84),E84))</f>
        <v>select_one female</v>
      </c>
      <c r="H84" s="4" t="str">
        <f>IF(A84="","",IF(ROW($A$2:$A$1036)=1,"Impossible",VLOOKUP($A$2:$A$1036,items!$A$2:$S$1008,{19}*SIGN(ROW($A$2:$A$1036)),FALSE)))</f>
        <v>[Is the caregiver male or female?]</v>
      </c>
      <c r="I84" s="4" t="str">
        <f>IF(A84="","",IF(ROW($A$2:$A$1036)=1,"Impossible",VLOOKUP($A$2:$A$1036,items!$A$2:$T$1008,{20}*SIGN(ROW($A$2:$A$1036)),FALSE)))</f>
        <v>[Is the caregiver male or female?]</v>
      </c>
      <c r="K84" s="53"/>
      <c r="L84" s="53" t="s">
        <v>27</v>
      </c>
      <c r="M84" s="53"/>
      <c r="N84" s="53"/>
      <c r="O84" s="53"/>
      <c r="P84" s="53"/>
      <c r="Q84" s="53"/>
      <c r="R84" s="53"/>
      <c r="S84" s="53"/>
      <c r="T84" s="53"/>
      <c r="U84" s="53"/>
      <c r="V84" s="55" t="str">
        <f t="shared" ref="V84" si="10">IF(OR(ISNA(H84),ISBLANK(H84)),"",CONCATENATE($B84,$C84,"."," ",H84))</f>
        <v>C2. [Is the caregiver male or female?]</v>
      </c>
      <c r="W84" s="55" t="str">
        <f t="shared" ref="W84" si="11">IF(OR(ISBLANK(I84),ISNA(I84)),"",CONCATENATE($B84,$C84,"."," ",I84))</f>
        <v>C2. [Is the caregiver male or female?]</v>
      </c>
      <c r="X84" s="32" t="str">
        <f t="array" ref="X84">IF(ISBLANK(F84),"",INDEX(choices!I$2:I$1615,MATCH(F84,IF(choices!J$2:J$1615="Last",choices!A$2:A$1615),0)))</f>
        <v>male, female</v>
      </c>
      <c r="Y84" s="4" t="str">
        <f t="array" ref="Y84">IF(ISBLANK(F84),"",INDEX(choices!H$2:H$1615,MATCH(F84,IF(choices!J$2:J$1615="Last",choices!A$2:A$1615),0)))</f>
        <v>male, female</v>
      </c>
      <c r="Z84" s="4" t="s">
        <v>1331</v>
      </c>
    </row>
    <row r="85" spans="1:26" ht="28">
      <c r="A85" s="53" t="s">
        <v>1102</v>
      </c>
      <c r="B85" s="53" t="s">
        <v>393</v>
      </c>
      <c r="C85" s="53">
        <v>3</v>
      </c>
      <c r="D85" s="54" t="str">
        <f t="shared" si="6"/>
        <v>C3</v>
      </c>
      <c r="E85" s="53" t="s">
        <v>13</v>
      </c>
      <c r="G85" s="54" t="str">
        <f t="shared" si="7"/>
        <v>integer</v>
      </c>
      <c r="H85" s="4" t="str">
        <f>IF(A85="","",IF(ROW($A$2:$A$1036)=1,"Impossible",VLOOKUP($A$2:$A$1036,items!$A$2:$S$1008,{19}*SIGN(ROW($A$2:$A$1036)),FALSE)))</f>
        <v>How long have you been living continuously where you are now? [if less than 1 year, enter 0]</v>
      </c>
      <c r="I85" s="4" t="str">
        <f>IF(A85="","",IF(ROW($A$2:$A$1036)=1,"Impossible",VLOOKUP($A$2:$A$1036,items!$A$2:$T$1008,{20}*SIGN(ROW($A$2:$A$1036)),FALSE)))</f>
        <v>Mava nenguva yakareba zvakadii muchigara mu munharaunda menyu musina kumbobuda?</v>
      </c>
      <c r="K85" s="53"/>
      <c r="L85" s="53" t="s">
        <v>27</v>
      </c>
      <c r="M85" s="53"/>
      <c r="N85" s="53"/>
      <c r="O85" s="53"/>
      <c r="P85" s="53"/>
      <c r="Q85" s="53"/>
      <c r="R85" s="53"/>
      <c r="S85" s="53"/>
      <c r="T85" s="53"/>
      <c r="U85" s="53"/>
      <c r="V85" s="55" t="str">
        <f t="shared" si="4"/>
        <v>C3. How long have you been living continuously where you are now? [if less than 1 year, enter 0]</v>
      </c>
      <c r="W85" s="55" t="str">
        <f t="shared" si="5"/>
        <v>C3. Mava nenguva yakareba zvakadii muchigara mu munharaunda menyu musina kumbobuda?</v>
      </c>
      <c r="X85" s="32" t="str">
        <f t="array" ref="X85">IF(ISBLANK(F85),"",INDEX(choices!I$2:I$1615,MATCH(F85,IF(choices!J$2:J$1615="Last",choices!A$2:A$1615),0)))</f>
        <v/>
      </c>
      <c r="Y85" s="4" t="str">
        <f t="array" ref="Y85">IF(ISBLANK(F85),"",INDEX(choices!H$2:H$1615,MATCH(F85,IF(choices!J$2:J$1615="Last",choices!A$2:A$1615),0)))</f>
        <v/>
      </c>
      <c r="Z85" s="4" t="s">
        <v>1331</v>
      </c>
    </row>
    <row r="86" spans="1:26" ht="28">
      <c r="A86" s="53" t="s">
        <v>1103</v>
      </c>
      <c r="B86" s="53" t="s">
        <v>393</v>
      </c>
      <c r="C86" s="53">
        <v>4</v>
      </c>
      <c r="D86" s="54" t="str">
        <f t="shared" si="6"/>
        <v>C4</v>
      </c>
      <c r="E86" s="53" t="s">
        <v>13</v>
      </c>
      <c r="G86" s="54" t="str">
        <f t="shared" si="7"/>
        <v>integer</v>
      </c>
      <c r="H86" s="4" t="str">
        <f>IF(A86="","",IF(ROW($A$2:$A$1036)=1,"Impossible",VLOOKUP($A$2:$A$1036,items!$A$2:$S$1008,{19}*SIGN(ROW($A$2:$A$1036)),FALSE)))</f>
        <v>How old were you at your last birthday?</v>
      </c>
      <c r="I86" s="4" t="str">
        <f>IF(A86="","",IF(ROW($A$2:$A$1036)=1,"Impossible",VLOOKUP($A$2:$A$1036,items!$A$2:$T$1008,{20}*SIGN(ROW($A$2:$A$1036)),FALSE)))</f>
        <v>Makange mava nemakore mangani pabirthday renyu rakapedzisira kusvika?</v>
      </c>
      <c r="L86" s="53" t="s">
        <v>27</v>
      </c>
      <c r="M86" s="53"/>
      <c r="N86" s="53"/>
      <c r="O86" s="53"/>
      <c r="P86" s="53"/>
      <c r="Q86" s="53"/>
      <c r="R86" s="53"/>
      <c r="S86" s="53"/>
      <c r="T86" s="53"/>
      <c r="U86" s="53"/>
      <c r="V86" s="55" t="str">
        <f t="shared" ref="V86:V150" si="12">IF(OR(ISNA(H86),ISBLANK(H86)),"",CONCATENATE($B86,$C86,"."," ",H86))</f>
        <v>C4. How old were you at your last birthday?</v>
      </c>
      <c r="W86" s="55" t="str">
        <f t="shared" ref="W86:W150" si="13">IF(OR(ISBLANK(I86),ISNA(I86)),"",CONCATENATE($B86,$C86,"."," ",I86))</f>
        <v>C4. Makange mava nemakore mangani pabirthday renyu rakapedzisira kusvika?</v>
      </c>
      <c r="X86" s="32" t="str">
        <f t="array" ref="X86">IF(ISBLANK(F86),"",INDEX(choices!I$2:I$1615,MATCH(F86,IF(choices!J$2:J$1615="Last",choices!A$2:A$1615),0)))</f>
        <v/>
      </c>
      <c r="Y86" s="4" t="str">
        <f t="array" ref="Y86">IF(ISBLANK(F86),"",INDEX(choices!H$2:H$1615,MATCH(F86,IF(choices!J$2:J$1615="Last",choices!A$2:A$1615),0)))</f>
        <v/>
      </c>
      <c r="Z86" s="4" t="s">
        <v>1331</v>
      </c>
    </row>
    <row r="87" spans="1:26" ht="14">
      <c r="A87" s="53" t="s">
        <v>1104</v>
      </c>
      <c r="B87" s="53" t="s">
        <v>393</v>
      </c>
      <c r="C87" s="53">
        <v>5</v>
      </c>
      <c r="D87" s="54" t="str">
        <f t="shared" si="6"/>
        <v>C5</v>
      </c>
      <c r="E87" s="53" t="s">
        <v>11</v>
      </c>
      <c r="F87" s="4" t="s">
        <v>204</v>
      </c>
      <c r="G87" s="54" t="str">
        <f t="shared" si="7"/>
        <v>select_one ynr</v>
      </c>
      <c r="H87" s="4" t="str">
        <f>IF(A87="","",IF(ROW($A$2:$A$1036)=1,"Impossible",VLOOKUP($A$2:$A$1036,items!$A$2:$S$1008,{19}*SIGN(ROW($A$2:$A$1036)),FALSE)))</f>
        <v>Have you ever attended school?</v>
      </c>
      <c r="I87" s="4" t="str">
        <f>IF(A87="","",IF(ROW($A$2:$A$1036)=1,"Impossible",VLOOKUP($A$2:$A$1036,items!$A$2:$T$1008,{20}*SIGN(ROW($A$2:$A$1036)),FALSE)))</f>
        <v>Makaenda kuchikoro here?</v>
      </c>
      <c r="L87" s="53" t="s">
        <v>27</v>
      </c>
      <c r="M87" s="53"/>
      <c r="N87" s="53"/>
      <c r="O87" s="53"/>
      <c r="P87" s="53"/>
      <c r="Q87" s="53"/>
      <c r="R87" s="53"/>
      <c r="S87" s="53"/>
      <c r="T87" s="53"/>
      <c r="U87" s="53"/>
      <c r="V87" s="55" t="str">
        <f t="shared" si="12"/>
        <v>C5. Have you ever attended school?</v>
      </c>
      <c r="W87" s="55" t="str">
        <f t="shared" si="13"/>
        <v>C5. Makaenda kuchikoro here?</v>
      </c>
      <c r="X87" s="32" t="str">
        <f t="array" ref="X87">IF(ISBLANK(F87),"",INDEX(choices!I$2:I$1615,MATCH(F87,IF(choices!J$2:J$1615="Last",choices!A$2:A$1615),0)))</f>
        <v>yes, no, refuse</v>
      </c>
      <c r="Y87" s="4" t="str">
        <f t="array" ref="Y87">IF(ISBLANK(F87),"",INDEX(choices!H$2:H$1615,MATCH(F87,IF(choices!J$2:J$1615="Last",choices!A$2:A$1615),0)))</f>
        <v>hongu, kwete, kuramba kupindura</v>
      </c>
      <c r="Z87" s="4" t="s">
        <v>1331</v>
      </c>
    </row>
    <row r="88" spans="1:26" ht="56">
      <c r="A88" s="53" t="s">
        <v>1105</v>
      </c>
      <c r="B88" s="53" t="s">
        <v>393</v>
      </c>
      <c r="C88" s="53">
        <v>6</v>
      </c>
      <c r="D88" s="54" t="str">
        <f t="shared" si="6"/>
        <v>C6</v>
      </c>
      <c r="E88" s="53" t="s">
        <v>11</v>
      </c>
      <c r="F88" s="4" t="s">
        <v>2430</v>
      </c>
      <c r="G88" s="54" t="str">
        <f t="shared" si="7"/>
        <v>select_one schoolComp2</v>
      </c>
      <c r="H88" s="4" t="str">
        <f>IF(A88="","",IF(ROW($A$2:$A$1036)=1,"Impossible",VLOOKUP($A$2:$A$1036,items!$A$2:$S$1008,{19}*SIGN(ROW($A$2:$A$1036)),FALSE)))</f>
        <v>What is the highest level of schooling that you completed?</v>
      </c>
      <c r="I88" s="4" t="str">
        <f>IF(A88="","",IF(ROW($A$2:$A$1036)=1,"Impossible",VLOOKUP($A$2:$A$1036,items!$A$2:$T$1008,{20}*SIGN(ROW($A$2:$A$1036)),FALSE)))</f>
        <v>Makapedza chikoro kusvika padanho ripi?</v>
      </c>
      <c r="K88" s="4" t="s">
        <v>2409</v>
      </c>
      <c r="L88" s="53" t="s">
        <v>27</v>
      </c>
      <c r="M88" s="53"/>
      <c r="N88" s="53"/>
      <c r="O88" s="53"/>
      <c r="P88" s="53"/>
      <c r="Q88" s="53"/>
      <c r="R88" s="53"/>
      <c r="S88" s="53"/>
      <c r="T88" s="53"/>
      <c r="U88" s="53"/>
      <c r="V88" s="55" t="str">
        <f t="shared" si="12"/>
        <v>C6. What is the highest level of schooling that you completed?</v>
      </c>
      <c r="W88" s="55" t="str">
        <f t="shared" si="13"/>
        <v>C6. Makapedza chikoro kusvika padanho ripi?</v>
      </c>
      <c r="X88" s="32" t="str">
        <f t="array" ref="X88">IF(ISBLANK(F88),"",INDEX(choices!I$2:I$1615,MATCH(F88,IF(choices!J$2:J$1615="Last",choices!A$2:A$1615),0)))</f>
        <v>none, 1, 2, 3, 4, 5, 6, 7, O1, O2, O3, O4, A1, A2, technical after O level, technical after A level, higher, 1 year, higher, 2 years, higher, 3 years, higher, 4 years, higher, more than 4 years</v>
      </c>
      <c r="Y88" s="4" t="str">
        <f t="array" ref="Y88">IF(ISBLANK(F88),"",INDEX(choices!H$2:H$1615,MATCH(F88,IF(choices!J$2:J$1615="Last",choices!A$2:A$1615),0)))</f>
        <v>none, 1, 2, 3, 4, 5, 6, 7, O1, O2, O3, O4, A1, A2, technical after O level, technical after A level, higher, 1 year, higher, 2 years, higher, 3 years, higher, 4 years, higher, more than 4 years</v>
      </c>
      <c r="Z88" s="4" t="s">
        <v>1331</v>
      </c>
    </row>
    <row r="89" spans="1:26" ht="56">
      <c r="A89" s="53" t="s">
        <v>1106</v>
      </c>
      <c r="B89" s="53" t="s">
        <v>393</v>
      </c>
      <c r="C89" s="53">
        <v>7</v>
      </c>
      <c r="D89" s="54" t="str">
        <f t="shared" si="6"/>
        <v>C7</v>
      </c>
      <c r="E89" s="53" t="s">
        <v>16</v>
      </c>
      <c r="G89" s="54" t="str">
        <f t="shared" si="7"/>
        <v>note</v>
      </c>
      <c r="H89" s="4" t="str">
        <f>IF(A89="","",IF(ROW($A$2:$A$1036)=1,"Impossible",VLOOKUP($A$2:$A$1036,items!$A$2:$S$1008,{19}*SIGN(ROW($A$2:$A$1036)),FALSE)))</f>
        <v>Now I would like you to read this sentence to me. [swipe next and show the caregiver the tablet; if cannot read the whole sentence, probe: "Can you read any part of the sentence to me?"]</v>
      </c>
      <c r="I89" s="4" t="str">
        <f>IF(A89="","",IF(ROW($A$2:$A$1036)=1,"Impossible",VLOOKUP($A$2:$A$1036,items!$A$2:$T$1008,{20}*SIGN(ROW($A$2:$A$1036)),FALSE)))</f>
        <v>Iye zvino, ndiri kuda kuti mundiverengerewo mutsara uyu. [swipe next and show the caregiver the tablet; if cannot read the whole sentence, probe: "Can you read any part of the sentence to me?"]</v>
      </c>
      <c r="L89" s="53"/>
      <c r="M89" s="53"/>
      <c r="N89" s="53"/>
      <c r="O89" s="53"/>
      <c r="P89" s="53"/>
      <c r="Q89" s="53"/>
      <c r="R89" s="53"/>
      <c r="S89" s="53"/>
      <c r="T89" s="53"/>
      <c r="U89" s="53"/>
      <c r="V89" s="55" t="str">
        <f t="shared" si="12"/>
        <v>C7. Now I would like you to read this sentence to me. [swipe next and show the caregiver the tablet; if cannot read the whole sentence, probe: "Can you read any part of the sentence to me?"]</v>
      </c>
      <c r="W89" s="55" t="str">
        <f t="shared" si="13"/>
        <v>C7. Iye zvino, ndiri kuda kuti mundiverengerewo mutsara uyu. [swipe next and show the caregiver the tablet; if cannot read the whole sentence, probe: "Can you read any part of the sentence to me?"]</v>
      </c>
      <c r="X89" s="32" t="str">
        <f t="array" ref="X89">IF(ISBLANK(F89),"",INDEX(choices!I$2:I$1615,MATCH(F89,IF(choices!J$2:J$1615="Last",choices!A$2:A$1615),0)))</f>
        <v/>
      </c>
      <c r="Y89" s="4" t="str">
        <f t="array" ref="Y89">IF(ISBLANK(F89),"",INDEX(choices!H$2:H$1615,MATCH(F89,IF(choices!J$2:J$1615="Last",choices!A$2:A$1615),0)))</f>
        <v/>
      </c>
      <c r="Z89" s="4" t="s">
        <v>1331</v>
      </c>
    </row>
    <row r="90" spans="1:26" ht="14">
      <c r="A90" s="53" t="s">
        <v>1107</v>
      </c>
      <c r="B90" s="53" t="s">
        <v>393</v>
      </c>
      <c r="C90" s="53">
        <v>8</v>
      </c>
      <c r="D90" s="54" t="str">
        <f t="shared" si="6"/>
        <v>C8</v>
      </c>
      <c r="E90" s="53" t="s">
        <v>16</v>
      </c>
      <c r="G90" s="54" t="str">
        <f t="shared" si="7"/>
        <v>note</v>
      </c>
      <c r="H90" s="4" t="str">
        <f>IF(A90="","",IF(ROW($A$2:$A$1036)=1,"Impossible",VLOOKUP($A$2:$A$1036,items!$A$2:$S$1008,{19}*SIGN(ROW($A$2:$A$1036)),FALSE)))</f>
        <v>The child is reading a book.</v>
      </c>
      <c r="I90" s="4" t="str">
        <f>IF(A90="","",IF(ROW($A$2:$A$1036)=1,"Impossible",VLOOKUP($A$2:$A$1036,items!$A$2:$T$1008,{20}*SIGN(ROW($A$2:$A$1036)),FALSE)))</f>
        <v>Mwana ari kuverenga bhuku.</v>
      </c>
      <c r="L90" s="53"/>
      <c r="M90" s="53"/>
      <c r="N90" s="53"/>
      <c r="O90" s="53"/>
      <c r="P90" s="53"/>
      <c r="Q90" s="53"/>
      <c r="R90" s="53"/>
      <c r="S90" s="53"/>
      <c r="T90" s="53"/>
      <c r="U90" s="53"/>
      <c r="V90" s="55" t="str">
        <f t="shared" si="12"/>
        <v>C8. The child is reading a book.</v>
      </c>
      <c r="W90" s="55" t="str">
        <f t="shared" si="13"/>
        <v>C8. Mwana ari kuverenga bhuku.</v>
      </c>
      <c r="X90" s="32" t="str">
        <f t="array" ref="X90">IF(ISBLANK(F90),"",INDEX(choices!I$2:I$1615,MATCH(F90,IF(choices!J$2:J$1615="Last",choices!A$2:A$1615),0)))</f>
        <v/>
      </c>
      <c r="Y90" s="4" t="str">
        <f t="array" ref="Y90">IF(ISBLANK(F90),"",INDEX(choices!H$2:H$1615,MATCH(F90,IF(choices!J$2:J$1615="Last",choices!A$2:A$1615),0)))</f>
        <v/>
      </c>
      <c r="Z90" s="4" t="s">
        <v>1331</v>
      </c>
    </row>
    <row r="91" spans="1:26" ht="42">
      <c r="A91" s="53" t="s">
        <v>2450</v>
      </c>
      <c r="B91" s="53" t="s">
        <v>393</v>
      </c>
      <c r="C91" s="53">
        <v>9</v>
      </c>
      <c r="D91" s="54" t="str">
        <f t="shared" si="6"/>
        <v>C9</v>
      </c>
      <c r="E91" s="53" t="s">
        <v>11</v>
      </c>
      <c r="F91" s="4" t="s">
        <v>232</v>
      </c>
      <c r="G91" s="54" t="str">
        <f t="shared" si="7"/>
        <v>select_one read</v>
      </c>
      <c r="H91" s="4" t="str">
        <f>IF(A91="","",IF(ROW($A$2:$A$1036)=1,"Impossible",VLOOKUP($A$2:$A$1036,items!$A$2:$S$1008,{19}*SIGN(ROW($A$2:$A$1036)),FALSE)))</f>
        <v>[record reading result]</v>
      </c>
      <c r="I91" s="4" t="str">
        <f>IF(A91="","",IF(ROW($A$2:$A$1036)=1,"Impossible",VLOOKUP($A$2:$A$1036,items!$A$2:$T$1008,{20}*SIGN(ROW($A$2:$A$1036)),FALSE)))</f>
        <v>[record reading result]</v>
      </c>
      <c r="L91" s="53" t="s">
        <v>27</v>
      </c>
      <c r="M91" s="53"/>
      <c r="N91" s="53"/>
      <c r="O91" s="53"/>
      <c r="P91" s="53"/>
      <c r="Q91" s="53"/>
      <c r="R91" s="53"/>
      <c r="S91" s="53"/>
      <c r="T91" s="53"/>
      <c r="U91" s="53"/>
      <c r="V91" s="55" t="str">
        <f t="shared" si="12"/>
        <v>C9. [record reading result]</v>
      </c>
      <c r="W91" s="55" t="str">
        <f t="shared" si="13"/>
        <v>C9. [record reading result]</v>
      </c>
      <c r="X91" s="32" t="str">
        <f t="array" ref="X91">IF(ISBLANK(F91),"",INDEX(choices!I$2:I$1615,MATCH(F91,IF(choices!J$2:J$1615="Last",choices!A$2:A$1615),0)))</f>
        <v>cannot read at all, able to read only part of the sentence, able to read the whole sentence, blind/visually impaired, refuse</v>
      </c>
      <c r="Y91" s="4" t="str">
        <f t="array" ref="Y91">IF(ISBLANK(F91),"",INDEX(choices!H$2:H$1615,MATCH(F91,IF(choices!J$2:J$1615="Last",choices!A$2:A$1615),0)))</f>
        <v>cannot read at all, able to read only part of the sentence, able to read the whole sentence, blind/visually impaired, kuramba kupindura</v>
      </c>
      <c r="Z91" s="4" t="s">
        <v>1331</v>
      </c>
    </row>
    <row r="92" spans="1:26" ht="28">
      <c r="A92" s="53" t="s">
        <v>1108</v>
      </c>
      <c r="B92" s="53" t="s">
        <v>393</v>
      </c>
      <c r="C92" s="53">
        <v>10</v>
      </c>
      <c r="D92" s="54" t="str">
        <f t="shared" si="6"/>
        <v>C10</v>
      </c>
      <c r="E92" s="53" t="s">
        <v>11</v>
      </c>
      <c r="F92" s="4" t="s">
        <v>233</v>
      </c>
      <c r="G92" s="54" t="str">
        <f t="shared" si="7"/>
        <v>select_one married</v>
      </c>
      <c r="H92" s="4" t="str">
        <f>IF(A92="","",IF(ROW($A$2:$A$1036)=1,"Impossible",VLOOKUP($A$2:$A$1036,items!$A$2:$S$1008,{19}*SIGN(ROW($A$2:$A$1036)),FALSE)))</f>
        <v>Are you currently married or living together with someone as if married?</v>
      </c>
      <c r="I92" s="4" t="str">
        <f>IF(A92="","",IF(ROW($A$2:$A$1036)=1,"Impossible",VLOOKUP($A$2:$A$1036,items!$A$2:$T$1008,{20}*SIGN(ROW($A$2:$A$1036)),FALSE)))</f>
        <v>Pari zvino makaroorwa here kana kuti muri kugara nemurume sekunge makaroorana here?</v>
      </c>
      <c r="L92" s="53" t="s">
        <v>27</v>
      </c>
      <c r="M92" s="53"/>
      <c r="N92" s="53"/>
      <c r="O92" s="53"/>
      <c r="P92" s="53"/>
      <c r="Q92" s="53"/>
      <c r="R92" s="53"/>
      <c r="S92" s="53"/>
      <c r="T92" s="53"/>
      <c r="U92" s="53"/>
      <c r="V92" s="55" t="str">
        <f t="shared" si="12"/>
        <v>C10. Are you currently married or living together with someone as if married?</v>
      </c>
      <c r="W92" s="55" t="str">
        <f t="shared" si="13"/>
        <v>C10. Pari zvino makaroorwa here kana kuti muri kugara nemurume sekunge makaroorana here?</v>
      </c>
      <c r="X92" s="32" t="str">
        <f t="array" ref="X92">IF(ISBLANK(F92),"",INDEX(choices!I$2:I$1615,MATCH(F92,IF(choices!J$2:J$1615="Last",choices!A$2:A$1615),0)))</f>
        <v>yes, currently married, yes, living with someone, no, not in union</v>
      </c>
      <c r="Y92" s="4" t="str">
        <f t="array" ref="Y92">IF(ISBLANK(F92),"",INDEX(choices!H$2:H$1615,MATCH(F92,IF(choices!J$2:J$1615="Last",choices!A$2:A$1615),0)))</f>
        <v>yes, currently married, yes, living with someone, no, not in union</v>
      </c>
      <c r="Z92" s="4" t="s">
        <v>1331</v>
      </c>
    </row>
    <row r="93" spans="1:26" ht="28">
      <c r="A93" s="53" t="s">
        <v>1109</v>
      </c>
      <c r="B93" s="53" t="s">
        <v>393</v>
      </c>
      <c r="C93" s="53">
        <v>11</v>
      </c>
      <c r="D93" s="54" t="str">
        <f t="shared" si="6"/>
        <v>C11</v>
      </c>
      <c r="E93" s="53" t="s">
        <v>11</v>
      </c>
      <c r="F93" s="4" t="s">
        <v>234</v>
      </c>
      <c r="G93" s="54" t="str">
        <f t="shared" si="7"/>
        <v>select_one everMarried</v>
      </c>
      <c r="H93" s="4" t="str">
        <f>IF(A93="","",IF(ROW($A$2:$A$1036)=1,"Impossible",VLOOKUP($A$2:$A$1036,items!$A$2:$S$1008,{19}*SIGN(ROW($A$2:$A$1036)),FALSE)))</f>
        <v>Have you ever been married or lived together with someone as if married?</v>
      </c>
      <c r="I93" s="4" t="str">
        <f>IF(A93="","",IF(ROW($A$2:$A$1036)=1,"Impossible",VLOOKUP($A$2:$A$1036,items!$A$2:$T$1008,{20}*SIGN(ROW($A$2:$A$1036)),FALSE)))</f>
        <v xml:space="preserve">Makamboroorwa/Makamboroora here kana kugara nemumwe munhu sekunge makaroorana? </v>
      </c>
      <c r="K93" s="4" t="s">
        <v>2410</v>
      </c>
      <c r="L93" s="53" t="s">
        <v>27</v>
      </c>
      <c r="M93" s="53"/>
      <c r="N93" s="53"/>
      <c r="O93" s="53"/>
      <c r="P93" s="53"/>
      <c r="Q93" s="53"/>
      <c r="R93" s="53"/>
      <c r="S93" s="53"/>
      <c r="T93" s="53"/>
      <c r="U93" s="53"/>
      <c r="V93" s="55" t="str">
        <f t="shared" si="12"/>
        <v>C11. Have you ever been married or lived together with someone as if married?</v>
      </c>
      <c r="W93" s="55" t="str">
        <f t="shared" si="13"/>
        <v xml:space="preserve">C11. Makamboroorwa/Makamboroora here kana kugara nemumwe munhu sekunge makaroorana? </v>
      </c>
      <c r="X93" s="32" t="str">
        <f t="array" ref="X93">IF(ISBLANK(F93),"",INDEX(choices!I$2:I$1615,MATCH(F93,IF(choices!J$2:J$1615="Last",choices!A$2:A$1615),0)))</f>
        <v>yes, formerly married, yes, lived with someone, no</v>
      </c>
      <c r="Y93" s="4" t="str">
        <f t="array" ref="Y93">IF(ISBLANK(F93),"",INDEX(choices!H$2:H$1615,MATCH(F93,IF(choices!J$2:J$1615="Last",choices!A$2:A$1615),0)))</f>
        <v>yes, formerly married, yes, lived with someone, no</v>
      </c>
      <c r="Z93" s="4" t="s">
        <v>1331</v>
      </c>
    </row>
    <row r="94" spans="1:26" ht="28">
      <c r="A94" s="53" t="s">
        <v>1110</v>
      </c>
      <c r="B94" s="53" t="s">
        <v>393</v>
      </c>
      <c r="C94" s="53">
        <v>12</v>
      </c>
      <c r="D94" s="54" t="str">
        <f t="shared" si="6"/>
        <v>C12</v>
      </c>
      <c r="E94" s="53" t="s">
        <v>11</v>
      </c>
      <c r="F94" s="4" t="s">
        <v>235</v>
      </c>
      <c r="G94" s="54" t="str">
        <f t="shared" si="7"/>
        <v>select_one marriedStatus</v>
      </c>
      <c r="H94" s="4" t="str">
        <f>IF(A94="","",IF(ROW($A$2:$A$1036)=1,"Impossible",VLOOKUP($A$2:$A$1036,items!$A$2:$S$1008,{19}*SIGN(ROW($A$2:$A$1036)),FALSE)))</f>
        <v>What is your marital status now: are you widowed, divorced, or separated?</v>
      </c>
      <c r="I94" s="4" t="str">
        <f>IF(A94="","",IF(ROW($A$2:$A$1036)=1,"Impossible",VLOOKUP($A$2:$A$1036,items!$A$2:$T$1008,{20}*SIGN(ROW($A$2:$A$1036)),FALSE)))</f>
        <v>Pari zvino makamira sei: makafirwa, makarambana kana kuti hamuchagari mese here?</v>
      </c>
      <c r="K94" s="4" t="s">
        <v>2451</v>
      </c>
      <c r="L94" s="53" t="s">
        <v>27</v>
      </c>
      <c r="M94" s="53"/>
      <c r="N94" s="53"/>
      <c r="O94" s="53"/>
      <c r="P94" s="53"/>
      <c r="Q94" s="53"/>
      <c r="R94" s="53"/>
      <c r="S94" s="53"/>
      <c r="T94" s="53"/>
      <c r="U94" s="53"/>
      <c r="V94" s="55" t="str">
        <f t="shared" si="12"/>
        <v>C12. What is your marital status now: are you widowed, divorced, or separated?</v>
      </c>
      <c r="W94" s="55" t="str">
        <f t="shared" si="13"/>
        <v>C12. Pari zvino makamira sei: makafirwa, makarambana kana kuti hamuchagari mese here?</v>
      </c>
      <c r="X94" s="32" t="str">
        <f t="array" ref="X94">IF(ISBLANK(F94),"",INDEX(choices!I$2:I$1615,MATCH(F94,IF(choices!J$2:J$1615="Last",choices!A$2:A$1615),0)))</f>
        <v>widowed, divorced, separated</v>
      </c>
      <c r="Y94" s="4" t="str">
        <f t="array" ref="Y94">IF(ISBLANK(F94),"",INDEX(choices!H$2:H$1615,MATCH(F94,IF(choices!J$2:J$1615="Last",choices!A$2:A$1615),0)))</f>
        <v>widowed, divorced, separated</v>
      </c>
      <c r="Z94" s="4" t="s">
        <v>1331</v>
      </c>
    </row>
    <row r="95" spans="1:26" ht="28">
      <c r="A95" s="53" t="s">
        <v>1111</v>
      </c>
      <c r="B95" s="53" t="s">
        <v>393</v>
      </c>
      <c r="C95" s="53">
        <v>13</v>
      </c>
      <c r="D95" s="54" t="str">
        <f t="shared" si="6"/>
        <v>C13</v>
      </c>
      <c r="E95" s="53" t="s">
        <v>11</v>
      </c>
      <c r="F95" s="4" t="s">
        <v>236</v>
      </c>
      <c r="G95" s="54" t="str">
        <f t="shared" si="7"/>
        <v>select_one livingWhere</v>
      </c>
      <c r="H95" s="4" t="str">
        <f>IF(A95="","",IF(ROW($A$2:$A$1036)=1,"Impossible",VLOOKUP($A$2:$A$1036,items!$A$2:$S$1008,{19}*SIGN(ROW($A$2:$A$1036)),FALSE)))</f>
        <v>Is your (spouse/partner) living with you now or staying elsewhere?</v>
      </c>
      <c r="I95" s="4" t="str">
        <f>IF(A95="","",IF(ROW($A$2:$A$1036)=1,"Impossible",VLOOKUP($A$2:$A$1036,items!$A$2:$T$1008,{20}*SIGN(ROW($A$2:$A$1036)),FALSE)))</f>
        <v>Mumwe wenyu ari kugara nemi here pari zvino kana kuti ari kugara kumwewo?</v>
      </c>
      <c r="K95" s="4" t="s">
        <v>2411</v>
      </c>
      <c r="L95" s="53" t="s">
        <v>27</v>
      </c>
      <c r="M95" s="53"/>
      <c r="N95" s="53"/>
      <c r="O95" s="53"/>
      <c r="P95" s="53"/>
      <c r="Q95" s="53"/>
      <c r="R95" s="53"/>
      <c r="S95" s="53"/>
      <c r="T95" s="53"/>
      <c r="U95" s="53"/>
      <c r="V95" s="55" t="str">
        <f t="shared" si="12"/>
        <v>C13. Is your (spouse/partner) living with you now or staying elsewhere?</v>
      </c>
      <c r="W95" s="55" t="str">
        <f t="shared" si="13"/>
        <v>C13. Mumwe wenyu ari kugara nemi here pari zvino kana kuti ari kugara kumwewo?</v>
      </c>
      <c r="X95" s="32" t="str">
        <f t="array" ref="X95">IF(ISBLANK(F95),"",INDEX(choices!I$2:I$1615,MATCH(F95,IF(choices!J$2:J$1615="Last",choices!A$2:A$1615),0)))</f>
        <v>living together, staying elsewhere, refuse</v>
      </c>
      <c r="Y95" s="4" t="str">
        <f t="array" ref="Y95">IF(ISBLANK(F95),"",INDEX(choices!H$2:H$1615,MATCH(F95,IF(choices!J$2:J$1615="Last",choices!A$2:A$1615),0)))</f>
        <v>living together, staying elsewhere, kuramba kupindura</v>
      </c>
      <c r="Z95" s="4" t="s">
        <v>1331</v>
      </c>
    </row>
    <row r="96" spans="1:26" ht="28">
      <c r="A96" s="53" t="s">
        <v>1112</v>
      </c>
      <c r="B96" s="53" t="s">
        <v>393</v>
      </c>
      <c r="C96" s="53">
        <v>14</v>
      </c>
      <c r="D96" s="54" t="str">
        <f t="shared" si="6"/>
        <v>C14</v>
      </c>
      <c r="E96" s="53" t="s">
        <v>13</v>
      </c>
      <c r="G96" s="54" t="str">
        <f t="shared" si="7"/>
        <v>integer</v>
      </c>
      <c r="H96" s="4" t="str">
        <f>IF(A96="","",IF(ROW($A$2:$A$1036)=1,"Impossible",VLOOKUP($A$2:$A$1036,items!$A$2:$S$1008,{19}*SIGN(ROW($A$2:$A$1036)),FALSE)))</f>
        <v>How old was your (spouse/partner) on [his/her] last birthday?</v>
      </c>
      <c r="I96" s="4" t="str">
        <f>IF(A96="","",IF(ROW($A$2:$A$1036)=1,"Impossible",VLOOKUP($A$2:$A$1036,items!$A$2:$T$1008,{20}*SIGN(ROW($A$2:$A$1036)),FALSE)))</f>
        <v>Mumwe wenyu akange ava nemakore mangani pabirthday rake rakapedzisira kusvika?</v>
      </c>
      <c r="K96" s="4" t="s">
        <v>2411</v>
      </c>
      <c r="L96" s="53" t="s">
        <v>27</v>
      </c>
      <c r="M96" s="53"/>
      <c r="N96" s="53"/>
      <c r="O96" s="53"/>
      <c r="P96" s="53"/>
      <c r="Q96" s="53"/>
      <c r="R96" s="53"/>
      <c r="S96" s="53"/>
      <c r="T96" s="53"/>
      <c r="U96" s="53"/>
      <c r="V96" s="55" t="str">
        <f t="shared" si="12"/>
        <v>C14. How old was your (spouse/partner) on [his/her] last birthday?</v>
      </c>
      <c r="W96" s="55" t="str">
        <f t="shared" si="13"/>
        <v>C14. Mumwe wenyu akange ava nemakore mangani pabirthday rake rakapedzisira kusvika?</v>
      </c>
      <c r="X96" s="32" t="str">
        <f t="array" ref="X96">IF(ISBLANK(F96),"",INDEX(choices!I$2:I$1615,MATCH(F96,IF(choices!J$2:J$1615="Last",choices!A$2:A$1615),0)))</f>
        <v/>
      </c>
      <c r="Y96" s="4" t="str">
        <f t="array" ref="Y96">IF(ISBLANK(F96),"",INDEX(choices!H$2:H$1615,MATCH(F96,IF(choices!J$2:J$1615="Last",choices!A$2:A$1615),0)))</f>
        <v/>
      </c>
      <c r="Z96" s="4" t="s">
        <v>1331</v>
      </c>
    </row>
    <row r="97" spans="1:26" ht="28">
      <c r="A97" s="53" t="s">
        <v>1113</v>
      </c>
      <c r="B97" s="53" t="s">
        <v>393</v>
      </c>
      <c r="C97" s="53">
        <v>15</v>
      </c>
      <c r="D97" s="54" t="str">
        <f t="shared" si="6"/>
        <v>C15</v>
      </c>
      <c r="E97" s="53" t="s">
        <v>11</v>
      </c>
      <c r="F97" s="4" t="s">
        <v>209</v>
      </c>
      <c r="G97" s="54" t="str">
        <f t="shared" si="7"/>
        <v>select_one yndr</v>
      </c>
      <c r="H97" s="4" t="str">
        <f>IF(A97="","",IF(ROW($A$2:$A$1036)=1,"Impossible",VLOOKUP($A$2:$A$1036,items!$A$2:$S$1008,{19}*SIGN(ROW($A$2:$A$1036)),FALSE)))</f>
        <v>Has your (spouse/partner) done any work in the last 7 days?</v>
      </c>
      <c r="I97" s="4" t="str">
        <f>IF(A97="","",IF(ROW($A$2:$A$1036)=1,"Impossible",VLOOKUP($A$2:$A$1036,items!$A$2:$T$1008,{20}*SIGN(ROW($A$2:$A$1036)),FALSE)))</f>
        <v>Mumwe wenyu ane basa raakaita here muMAZUVA MANOMWE apfuura?</v>
      </c>
      <c r="K97" s="4" t="s">
        <v>2411</v>
      </c>
      <c r="L97" s="53" t="s">
        <v>27</v>
      </c>
      <c r="M97" s="53"/>
      <c r="N97" s="53"/>
      <c r="O97" s="53"/>
      <c r="P97" s="53"/>
      <c r="Q97" s="53"/>
      <c r="R97" s="53"/>
      <c r="S97" s="53"/>
      <c r="T97" s="53"/>
      <c r="U97" s="53"/>
      <c r="V97" s="55" t="str">
        <f t="shared" si="12"/>
        <v>C15. Has your (spouse/partner) done any work in the last 7 days?</v>
      </c>
      <c r="W97" s="55" t="str">
        <f t="shared" si="13"/>
        <v>C15. Mumwe wenyu ane basa raakaita here muMAZUVA MANOMWE apfuura?</v>
      </c>
      <c r="X97" s="32" t="str">
        <f t="array" ref="X97">IF(ISBLANK(F97),"",INDEX(choices!I$2:I$1615,MATCH(F97,IF(choices!J$2:J$1615="Last",choices!A$2:A$1615),0)))</f>
        <v>yes, no, dk, refuse</v>
      </c>
      <c r="Y97" s="4" t="str">
        <f t="array" ref="Y97">IF(ISBLANK(F97),"",INDEX(choices!H$2:H$1615,MATCH(F97,IF(choices!J$2:J$1615="Last",choices!A$2:A$1615),0)))</f>
        <v>Hongu, Kwete, dk, kuramba kupindura</v>
      </c>
      <c r="Z97" s="4" t="s">
        <v>1331</v>
      </c>
    </row>
    <row r="98" spans="1:26" ht="28">
      <c r="A98" s="53" t="s">
        <v>1114</v>
      </c>
      <c r="B98" s="53" t="s">
        <v>393</v>
      </c>
      <c r="C98" s="53">
        <v>16</v>
      </c>
      <c r="D98" s="54" t="str">
        <f t="shared" si="6"/>
        <v>C16</v>
      </c>
      <c r="E98" s="53" t="s">
        <v>11</v>
      </c>
      <c r="F98" s="4" t="s">
        <v>204</v>
      </c>
      <c r="G98" s="54" t="str">
        <f t="shared" si="7"/>
        <v>select_one ynr</v>
      </c>
      <c r="H98" s="4" t="str">
        <f>IF(A98="","",IF(ROW($A$2:$A$1036)=1,"Impossible",VLOOKUP($A$2:$A$1036,items!$A$2:$S$1008,{19}*SIGN(ROW($A$2:$A$1036)),FALSE)))</f>
        <v>Aside from your own housework, have you done any work in the last seven days?</v>
      </c>
      <c r="I98" s="4" t="str">
        <f>IF(A98="","",IF(ROW($A$2:$A$1036)=1,"Impossible",VLOOKUP($A$2:$A$1036,items!$A$2:$T$1008,{20}*SIGN(ROW($A$2:$A$1036)),FALSE)))</f>
        <v xml:space="preserve">Kunze kwebasa ramunoita pamba, pane basa ramakaita here muMAZUVA MANOMWE apfuura? </v>
      </c>
      <c r="L98" s="53" t="s">
        <v>27</v>
      </c>
      <c r="M98" s="53"/>
      <c r="N98" s="53"/>
      <c r="O98" s="53"/>
      <c r="P98" s="53"/>
      <c r="Q98" s="53"/>
      <c r="R98" s="53"/>
      <c r="S98" s="53"/>
      <c r="T98" s="53"/>
      <c r="U98" s="53"/>
      <c r="V98" s="55" t="str">
        <f t="shared" si="12"/>
        <v>C16. Aside from your own housework, have you done any work in the last seven days?</v>
      </c>
      <c r="W98" s="55" t="str">
        <f t="shared" si="13"/>
        <v xml:space="preserve">C16. Kunze kwebasa ramunoita pamba, pane basa ramakaita here muMAZUVA MANOMWE apfuura? </v>
      </c>
      <c r="X98" s="32" t="str">
        <f t="array" ref="X98">IF(ISBLANK(F98),"",INDEX(choices!I$2:I$1615,MATCH(F98,IF(choices!J$2:J$1615="Last",choices!A$2:A$1615),0)))</f>
        <v>yes, no, refuse</v>
      </c>
      <c r="Y98" s="4" t="str">
        <f t="array" ref="Y98">IF(ISBLANK(F98),"",INDEX(choices!H$2:H$1615,MATCH(F98,IF(choices!J$2:J$1615="Last",choices!A$2:A$1615),0)))</f>
        <v>hongu, kwete, kuramba kupindura</v>
      </c>
      <c r="Z98" s="4" t="s">
        <v>1331</v>
      </c>
    </row>
    <row r="99" spans="1:26" ht="84">
      <c r="A99" s="53" t="s">
        <v>1115</v>
      </c>
      <c r="B99" s="53" t="s">
        <v>393</v>
      </c>
      <c r="C99" s="53">
        <v>17</v>
      </c>
      <c r="D99" s="54" t="str">
        <f t="shared" si="6"/>
        <v>C17</v>
      </c>
      <c r="E99" s="53" t="s">
        <v>11</v>
      </c>
      <c r="F99" s="4" t="s">
        <v>204</v>
      </c>
      <c r="G99" s="54" t="str">
        <f t="shared" si="7"/>
        <v>select_one ynr</v>
      </c>
      <c r="H99" s="4" t="str">
        <f>IF(A99="","",IF(ROW($A$2:$A$1036)=1,"Impossible",VLOOKUP($A$2:$A$1036,items!$A$2:$S$1008,{19}*SIGN(ROW($A$2:$A$1036)),FALSE)))</f>
        <v>As you know, some people take up jobs for which they are paid in cash or kind. Others sell things, have a small business or work on the family farm or in the family business. In the last seven days, have you done any of these things or any other work?</v>
      </c>
      <c r="I99" s="4" t="str">
        <f>IF(A99="","",IF(ROW($A$2:$A$1036)=1,"Impossible",VLOOKUP($A$2:$A$1036,items!$A$2:$T$1008,{20}*SIGN(ROW($A$2:$A$1036)),FALSE)))</f>
        <v>Sezvamunoziva, vamwe vakadzi vanoita mabasa avanobhadharwa nemari kana zvimwewo. Vamwe vanotengesa zvinhu, vane tumabhizimusi, vanorima kana kushanda mubhizimusi remhuri. MuMAZUVA MANOMWE apfuura, pane zvimwe zvezvinhu izvi zvamakaita here kana rimwewo basa zvaro?</v>
      </c>
      <c r="K99" s="4" t="s">
        <v>2414</v>
      </c>
      <c r="L99" s="53" t="s">
        <v>27</v>
      </c>
      <c r="M99" s="53"/>
      <c r="N99" s="53"/>
      <c r="O99" s="53"/>
      <c r="P99" s="53"/>
      <c r="Q99" s="53"/>
      <c r="R99" s="53"/>
      <c r="S99" s="53"/>
      <c r="T99" s="53"/>
      <c r="U99" s="53"/>
      <c r="V99" s="55" t="str">
        <f t="shared" si="12"/>
        <v>C17. As you know, some people take up jobs for which they are paid in cash or kind. Others sell things, have a small business or work on the family farm or in the family business. In the last seven days, have you done any of these things or any other work?</v>
      </c>
      <c r="W99" s="55" t="str">
        <f t="shared" si="13"/>
        <v>C17. Sezvamunoziva, vamwe vakadzi vanoita mabasa avanobhadharwa nemari kana zvimwewo. Vamwe vanotengesa zvinhu, vane tumabhizimusi, vanorima kana kushanda mubhizimusi remhuri. MuMAZUVA MANOMWE apfuura, pane zvimwe zvezvinhu izvi zvamakaita here kana rimwewo basa zvaro?</v>
      </c>
      <c r="X99" s="32" t="str">
        <f t="array" ref="X99">IF(ISBLANK(F99),"",INDEX(choices!I$2:I$1615,MATCH(F99,IF(choices!J$2:J$1615="Last",choices!A$2:A$1615),0)))</f>
        <v>yes, no, refuse</v>
      </c>
      <c r="Y99" s="4" t="str">
        <f t="array" ref="Y99">IF(ISBLANK(F99),"",INDEX(choices!H$2:H$1615,MATCH(F99,IF(choices!J$2:J$1615="Last",choices!A$2:A$1615),0)))</f>
        <v>hongu, kwete, kuramba kupindura</v>
      </c>
      <c r="Z99" s="4" t="s">
        <v>1331</v>
      </c>
    </row>
    <row r="100" spans="1:26" ht="70">
      <c r="A100" s="53" t="s">
        <v>1116</v>
      </c>
      <c r="B100" s="53" t="s">
        <v>393</v>
      </c>
      <c r="C100" s="53">
        <v>18</v>
      </c>
      <c r="D100" s="54" t="str">
        <f t="shared" si="6"/>
        <v>C18</v>
      </c>
      <c r="E100" s="53" t="s">
        <v>11</v>
      </c>
      <c r="F100" s="4" t="s">
        <v>204</v>
      </c>
      <c r="G100" s="54" t="str">
        <f t="shared" si="7"/>
        <v>select_one ynr</v>
      </c>
      <c r="H100" s="4" t="str">
        <f>IF(A100="","",IF(ROW($A$2:$A$1036)=1,"Impossible",VLOOKUP($A$2:$A$1036,items!$A$2:$S$1008,{19}*SIGN(ROW($A$2:$A$1036)),FALSE)))</f>
        <v>Although you did not work in the last seven days, do you have any job or business from which you were absent for leave, illness, vacation, maternity leave, or any other such reason?</v>
      </c>
      <c r="I100" s="4" t="str">
        <f>IF(A100="","",IF(ROW($A$2:$A$1036)=1,"Impossible",VLOOKUP($A$2:$A$1036,items!$A$2:$T$1008,{20}*SIGN(ROW($A$2:$A$1036)),FALSE)))</f>
        <v>Kunyange zvazvo musina kushanda muMAZUVA  MANOMWE apfuura, mune basa kana bhizimusi renyu ramusina kuita here nekuda kwekuti maiva pazororo, mairwara, maiva pamaternity leave kana kuti nekuda kwechimwewo chikonzero?</v>
      </c>
      <c r="K100" s="4" t="s">
        <v>2415</v>
      </c>
      <c r="L100" s="53" t="s">
        <v>27</v>
      </c>
      <c r="M100" s="53"/>
      <c r="N100" s="53"/>
      <c r="O100" s="53"/>
      <c r="P100" s="53"/>
      <c r="Q100" s="53"/>
      <c r="R100" s="53"/>
      <c r="S100" s="53"/>
      <c r="T100" s="53"/>
      <c r="U100" s="53"/>
      <c r="V100" s="55" t="str">
        <f t="shared" si="12"/>
        <v>C18. Although you did not work in the last seven days, do you have any job or business from which you were absent for leave, illness, vacation, maternity leave, or any other such reason?</v>
      </c>
      <c r="W100" s="55" t="str">
        <f t="shared" si="13"/>
        <v>C18. Kunyange zvazvo musina kushanda muMAZUVA  MANOMWE apfuura, mune basa kana bhizimusi renyu ramusina kuita here nekuda kwekuti maiva pazororo, mairwara, maiva pamaternity leave kana kuti nekuda kwechimwewo chikonzero?</v>
      </c>
      <c r="X100" s="32" t="str">
        <f t="array" ref="X100">IF(ISBLANK(F100),"",INDEX(choices!I$2:I$1615,MATCH(F100,IF(choices!J$2:J$1615="Last",choices!A$2:A$1615),0)))</f>
        <v>yes, no, refuse</v>
      </c>
      <c r="Y100" s="4" t="str">
        <f t="array" ref="Y100">IF(ISBLANK(F100),"",INDEX(choices!H$2:H$1615,MATCH(F100,IF(choices!J$2:J$1615="Last",choices!A$2:A$1615),0)))</f>
        <v>hongu, kwete, kuramba kupindura</v>
      </c>
      <c r="Z100" s="4" t="s">
        <v>1331</v>
      </c>
    </row>
    <row r="101" spans="1:26" ht="42">
      <c r="A101" s="53" t="s">
        <v>1117</v>
      </c>
      <c r="B101" s="53" t="s">
        <v>393</v>
      </c>
      <c r="C101" s="53">
        <v>19</v>
      </c>
      <c r="D101" s="54" t="str">
        <f t="shared" si="6"/>
        <v>C19</v>
      </c>
      <c r="E101" s="53" t="s">
        <v>11</v>
      </c>
      <c r="F101" s="4" t="s">
        <v>237</v>
      </c>
      <c r="G101" s="54" t="str">
        <f t="shared" si="7"/>
        <v>select_one decisions</v>
      </c>
      <c r="H101" s="4" t="str">
        <f>IF(A101="","",IF(ROW($A$2:$A$1036)=1,"Impossible",VLOOKUP($A$2:$A$1036,items!$A$2:$S$1008,{19}*SIGN(ROW($A$2:$A$1036)),FALSE)))</f>
        <v>Who usually makes decisions about health care for yourself: you, your (spouse/partner), you and your (spouse/partner) jointly, or someone else?</v>
      </c>
      <c r="I101" s="4" t="str">
        <f>IF(A101="","",IF(ROW($A$2:$A$1036)=1,"Impossible",VLOOKUP($A$2:$A$1036,items!$A$2:$T$1008,{20}*SIGN(ROW($A$2:$A$1036)),FALSE)))</f>
        <v>Ndiani anowanzotaura zvekuita panyaya dzekuwana rubatsiro rwezveutano hwenyu: imi, mumwe wenyu, imi nemumwe wenyu pamwe chete, kana mumwewo munhu?</v>
      </c>
      <c r="K101" s="4" t="s">
        <v>2411</v>
      </c>
      <c r="L101" s="53" t="s">
        <v>27</v>
      </c>
      <c r="M101" s="53"/>
      <c r="N101" s="53"/>
      <c r="O101" s="53"/>
      <c r="P101" s="53"/>
      <c r="Q101" s="53"/>
      <c r="R101" s="53"/>
      <c r="S101" s="53"/>
      <c r="T101" s="53"/>
      <c r="U101" s="53"/>
      <c r="V101" s="55" t="str">
        <f t="shared" si="12"/>
        <v>C19. Who usually makes decisions about health care for yourself: you, your (spouse/partner), you and your (spouse/partner) jointly, or someone else?</v>
      </c>
      <c r="W101" s="55" t="str">
        <f t="shared" si="13"/>
        <v>C19. Ndiani anowanzotaura zvekuita panyaya dzekuwana rubatsiro rwezveutano hwenyu: imi, mumwe wenyu, imi nemumwe wenyu pamwe chete, kana mumwewo munhu?</v>
      </c>
      <c r="X101" s="32" t="str">
        <f t="array" ref="X101">IF(ISBLANK(F101),"",INDEX(choices!I$2:I$1615,MATCH(F101,IF(choices!J$2:J$1615="Last",choices!A$2:A$1615),0)))</f>
        <v>respondent, spouse/partner, joint with spouse/partner, someone else, other, refuse</v>
      </c>
      <c r="Y101" s="4" t="str">
        <f t="array" ref="Y101">IF(ISBLANK(F101),"",INDEX(choices!H$2:H$1615,MATCH(F101,IF(choices!J$2:J$1615="Last",choices!A$2:A$1615),0)))</f>
        <v>imi, mumwe wenyu, imi nemumwe wenyu pamwe chete, mumwewo munhu, other, kuramba kupindura</v>
      </c>
      <c r="Z101" s="4" t="s">
        <v>1331</v>
      </c>
    </row>
    <row r="102" spans="1:26" ht="28">
      <c r="A102" s="53" t="s">
        <v>1118</v>
      </c>
      <c r="B102" s="53" t="s">
        <v>393</v>
      </c>
      <c r="C102" s="53">
        <v>20</v>
      </c>
      <c r="D102" s="54" t="str">
        <f t="shared" si="6"/>
        <v>C20</v>
      </c>
      <c r="E102" s="53" t="s">
        <v>11</v>
      </c>
      <c r="F102" s="4" t="s">
        <v>237</v>
      </c>
      <c r="G102" s="54" t="str">
        <f t="shared" si="7"/>
        <v>select_one decisions</v>
      </c>
      <c r="H102" s="4" t="str">
        <f>IF(A102="","",IF(ROW($A$2:$A$1036)=1,"Impossible",VLOOKUP($A$2:$A$1036,items!$A$2:$S$1008,{19}*SIGN(ROW($A$2:$A$1036)),FALSE)))</f>
        <v>Who usually makes decisions about making major household purchases?</v>
      </c>
      <c r="I102" s="4" t="str">
        <f>IF(A102="","",IF(ROW($A$2:$A$1036)=1,"Impossible",VLOOKUP($A$2:$A$1036,items!$A$2:$T$1008,{20}*SIGN(ROW($A$2:$A$1036)),FALSE)))</f>
        <v>Ndiani anowanzotaura zvekuita panyaya dzekutenga zvinhu zvemumba zvihombe?</v>
      </c>
      <c r="K102" s="4" t="s">
        <v>2411</v>
      </c>
      <c r="L102" s="53" t="s">
        <v>27</v>
      </c>
      <c r="M102" s="53"/>
      <c r="N102" s="53"/>
      <c r="O102" s="53"/>
      <c r="P102" s="53"/>
      <c r="Q102" s="53"/>
      <c r="R102" s="53"/>
      <c r="S102" s="53"/>
      <c r="T102" s="53"/>
      <c r="U102" s="53"/>
      <c r="V102" s="55" t="str">
        <f t="shared" si="12"/>
        <v>C20. Who usually makes decisions about making major household purchases?</v>
      </c>
      <c r="W102" s="55" t="str">
        <f t="shared" si="13"/>
        <v>C20. Ndiani anowanzotaura zvekuita panyaya dzekutenga zvinhu zvemumba zvihombe?</v>
      </c>
      <c r="X102" s="32" t="str">
        <f t="array" ref="X102">IF(ISBLANK(F102),"",INDEX(choices!I$2:I$1615,MATCH(F102,IF(choices!J$2:J$1615="Last",choices!A$2:A$1615),0)))</f>
        <v>respondent, spouse/partner, joint with spouse/partner, someone else, other, refuse</v>
      </c>
      <c r="Y102" s="4" t="str">
        <f t="array" ref="Y102">IF(ISBLANK(F102),"",INDEX(choices!H$2:H$1615,MATCH(F102,IF(choices!J$2:J$1615="Last",choices!A$2:A$1615),0)))</f>
        <v>imi, mumwe wenyu, imi nemumwe wenyu pamwe chete, mumwewo munhu, other, kuramba kupindura</v>
      </c>
      <c r="Z102" s="4" t="s">
        <v>1331</v>
      </c>
    </row>
    <row r="103" spans="1:26" ht="28">
      <c r="A103" s="53" t="s">
        <v>1119</v>
      </c>
      <c r="B103" s="53" t="s">
        <v>393</v>
      </c>
      <c r="C103" s="53">
        <v>21</v>
      </c>
      <c r="D103" s="54" t="str">
        <f t="shared" si="6"/>
        <v>C21</v>
      </c>
      <c r="E103" s="53" t="s">
        <v>11</v>
      </c>
      <c r="F103" s="4" t="s">
        <v>237</v>
      </c>
      <c r="G103" s="54" t="str">
        <f t="shared" si="7"/>
        <v>select_one decisions</v>
      </c>
      <c r="H103" s="4" t="str">
        <f>IF(A103="","",IF(ROW($A$2:$A$1036)=1,"Impossible",VLOOKUP($A$2:$A$1036,items!$A$2:$S$1008,{19}*SIGN(ROW($A$2:$A$1036)),FALSE)))</f>
        <v>Who usually makes decisions about visits to your family or relatives?</v>
      </c>
      <c r="I103" s="4" t="str">
        <f>IF(A103="","",IF(ROW($A$2:$A$1036)=1,"Impossible",VLOOKUP($A$2:$A$1036,items!$A$2:$T$1008,{20}*SIGN(ROW($A$2:$A$1036)),FALSE)))</f>
        <v>Ndiani anowanzokuita sarudzo pakushanyira vemhuri yenyu kana hama dzenyu?</v>
      </c>
      <c r="K103" s="4" t="s">
        <v>2411</v>
      </c>
      <c r="L103" s="53" t="s">
        <v>27</v>
      </c>
      <c r="M103" s="53"/>
      <c r="N103" s="53"/>
      <c r="O103" s="53"/>
      <c r="P103" s="53"/>
      <c r="Q103" s="53"/>
      <c r="R103" s="53"/>
      <c r="S103" s="53"/>
      <c r="T103" s="53"/>
      <c r="U103" s="53"/>
      <c r="V103" s="55" t="str">
        <f t="shared" si="12"/>
        <v>C21. Who usually makes decisions about visits to your family or relatives?</v>
      </c>
      <c r="W103" s="55" t="str">
        <f t="shared" si="13"/>
        <v>C21. Ndiani anowanzokuita sarudzo pakushanyira vemhuri yenyu kana hama dzenyu?</v>
      </c>
      <c r="X103" s="32" t="str">
        <f t="array" ref="X103">IF(ISBLANK(F103),"",INDEX(choices!I$2:I$1615,MATCH(F103,IF(choices!J$2:J$1615="Last",choices!A$2:A$1615),0)))</f>
        <v>respondent, spouse/partner, joint with spouse/partner, someone else, other, refuse</v>
      </c>
      <c r="Y103" s="4" t="str">
        <f t="array" ref="Y103">IF(ISBLANK(F103),"",INDEX(choices!H$2:H$1615,MATCH(F103,IF(choices!J$2:J$1615="Last",choices!A$2:A$1615),0)))</f>
        <v>imi, mumwe wenyu, imi nemumwe wenyu pamwe chete, mumwewo munhu, other, kuramba kupindura</v>
      </c>
      <c r="Z103" s="4" t="s">
        <v>1331</v>
      </c>
    </row>
    <row r="104" spans="1:26" ht="84">
      <c r="A104" s="53" t="s">
        <v>1120</v>
      </c>
      <c r="B104" s="53" t="s">
        <v>393</v>
      </c>
      <c r="C104" s="53">
        <v>22</v>
      </c>
      <c r="D104" s="54" t="str">
        <f t="shared" si="6"/>
        <v>C22</v>
      </c>
      <c r="E104" s="53" t="s">
        <v>11</v>
      </c>
      <c r="F104" s="4" t="s">
        <v>202</v>
      </c>
      <c r="G104" s="54" t="str">
        <f t="shared" si="7"/>
        <v>select_one ladder10</v>
      </c>
      <c r="H104" s="4" t="str">
        <f>IF(A104="","",IF(ROW($A$2:$A$1036)=1,"Impossible",VLOOKUP($A$2:$A$1036,items!$A$2:$S$1008,{19}*SIGN(ROW($A$2:$A$1036)),FALSE)))</f>
        <v xml:space="preserve">Imagine a ladder with 10 steps. On the first step, 1, are households with no financial problems. On the top step, 10, are households with many financial problems. On which step does your household stand? You can pick any number from 1 to 10. </v>
      </c>
      <c r="I104" s="4" t="str">
        <f>IF(A104="","",IF(ROW($A$2:$A$1036)=1,"Impossible",VLOOKUP($A$2:$A$1036,items!$A$2:$T$1008,{20}*SIGN(ROW($A$2:$A$1036)),FALSE)))</f>
        <v>Tomboti pane manera ane matanho 10. Danho 1, rekutangisisa rine dzimba dzisina matambudziko ezvemari. Pamusoro soro, padanho 10, pane dzimba dzine matambudziko akawanda ezvemari. Imba yenyu imi ingamira papi? Munokwanisa kusarudza nhamba ipi zvayo kubva pa1 kusvika pa10.</v>
      </c>
      <c r="L104" s="53" t="s">
        <v>27</v>
      </c>
      <c r="M104" s="53"/>
      <c r="N104" s="53"/>
      <c r="O104" s="53"/>
      <c r="P104" s="53"/>
      <c r="Q104" s="53"/>
      <c r="R104" s="53" t="s">
        <v>2397</v>
      </c>
      <c r="S104" s="53" t="s">
        <v>2397</v>
      </c>
      <c r="T104" s="53"/>
      <c r="U104" s="53"/>
      <c r="V104" s="55" t="str">
        <f t="shared" si="12"/>
        <v xml:space="preserve">C22. Imagine a ladder with 10 steps. On the first step, 1, are households with no financial problems. On the top step, 10, are households with many financial problems. On which step does your household stand? You can pick any number from 1 to 10. </v>
      </c>
      <c r="W104" s="55" t="str">
        <f t="shared" si="13"/>
        <v>C22. Tomboti pane manera ane matanho 10. Danho 1, rekutangisisa rine dzimba dzisina matambudziko ezvemari. Pamusoro soro, padanho 10, pane dzimba dzine matambudziko akawanda ezvemari. Imba yenyu imi ingamira papi? Munokwanisa kusarudza nhamba ipi zvayo kubva pa1 kusvika pa10.</v>
      </c>
      <c r="X104" s="32" t="str">
        <f t="array" ref="X104">IF(ISBLANK(F104),"",INDEX(choices!I$2:I$1615,MATCH(F104,IF(choices!J$2:J$1615="Last",choices!A$2:A$1615),0)))</f>
        <v>1, 2, 3, 4, 5, 6, 7, 8, 9, 10, refuse</v>
      </c>
      <c r="Y104" s="4" t="str">
        <f t="array" ref="Y104">IF(ISBLANK(F104),"",INDEX(choices!H$2:H$1615,MATCH(F104,IF(choices!J$2:J$1615="Last",choices!A$2:A$1615),0)))</f>
        <v>1, 2, 3, 4, 5, 6, 7, 8, 9, 10, kuramba kupindura</v>
      </c>
      <c r="Z104" s="4" t="s">
        <v>1331</v>
      </c>
    </row>
    <row r="105" spans="1:26" ht="14">
      <c r="A105" s="53" t="s">
        <v>1121</v>
      </c>
      <c r="B105" s="53" t="s">
        <v>393</v>
      </c>
      <c r="C105" s="53"/>
      <c r="D105" s="54" t="str">
        <f t="shared" si="6"/>
        <v>C</v>
      </c>
      <c r="E105" s="53" t="s">
        <v>81</v>
      </c>
      <c r="G105" s="54" t="str">
        <f t="shared" si="7"/>
        <v>end group</v>
      </c>
      <c r="H105" s="4" t="e">
        <f>IF(A105="","",IF(ROW($A$2:$A$1036)=1,"Impossible",VLOOKUP($A$2:$A$1036,items!$A$2:$S$1008,{19}*SIGN(ROW($A$2:$A$1036)),FALSE)))</f>
        <v>#N/A</v>
      </c>
      <c r="I105" s="4" t="e">
        <f>IF(A105="","",IF(ROW($A$2:$A$1036)=1,"Impossible",VLOOKUP($A$2:$A$1036,items!$A$2:$T$1008,{20}*SIGN(ROW($A$2:$A$1036)),FALSE)))</f>
        <v>#N/A</v>
      </c>
      <c r="L105" s="53"/>
      <c r="M105" s="53"/>
      <c r="N105" s="53"/>
      <c r="O105" s="53"/>
      <c r="P105" s="53"/>
      <c r="Q105" s="53"/>
      <c r="R105" s="53"/>
      <c r="S105" s="53"/>
      <c r="T105" s="53"/>
      <c r="U105" s="53"/>
      <c r="V105" s="55" t="str">
        <f t="shared" si="12"/>
        <v/>
      </c>
      <c r="W105" s="55" t="str">
        <f t="shared" si="13"/>
        <v/>
      </c>
      <c r="X105" s="32" t="str">
        <f t="array" ref="X105">IF(ISBLANK(F105),"",INDEX(choices!I$2:I$1615,MATCH(F105,IF(choices!J$2:J$1615="Last",choices!A$2:A$1615),0)))</f>
        <v/>
      </c>
      <c r="Y105" s="4" t="str">
        <f t="array" ref="Y105">IF(ISBLANK(F105),"",INDEX(choices!H$2:H$1615,MATCH(F105,IF(choices!J$2:J$1615="Last",choices!A$2:A$1615),0)))</f>
        <v/>
      </c>
    </row>
    <row r="106" spans="1:26" ht="14">
      <c r="A106" s="53" t="s">
        <v>1129</v>
      </c>
      <c r="B106" s="53" t="s">
        <v>395</v>
      </c>
      <c r="C106" s="53">
        <v>0</v>
      </c>
      <c r="D106" s="54" t="str">
        <f t="shared" si="6"/>
        <v>D0</v>
      </c>
      <c r="E106" s="53" t="s">
        <v>79</v>
      </c>
      <c r="G106" s="54" t="str">
        <f t="shared" si="7"/>
        <v>begin group</v>
      </c>
      <c r="H106" s="4" t="e">
        <f>IF(A106="","",IF(ROW($A$2:$A$1036)=1,"Impossible",VLOOKUP($A$2:$A$1036,items!$A$2:$S$1008,{19}*SIGN(ROW($A$2:$A$1036)),FALSE)))</f>
        <v>#N/A</v>
      </c>
      <c r="I106" s="4" t="e">
        <f>IF(A106="","",IF(ROW($A$2:$A$1036)=1,"Impossible",VLOOKUP($A$2:$A$1036,items!$A$2:$T$1008,{20}*SIGN(ROW($A$2:$A$1036)),FALSE)))</f>
        <v>#N/A</v>
      </c>
      <c r="L106" s="53"/>
      <c r="M106" s="53"/>
      <c r="N106" s="53"/>
      <c r="O106" s="53"/>
      <c r="P106" s="53"/>
      <c r="Q106" s="53"/>
      <c r="R106" s="53"/>
      <c r="S106" s="53"/>
      <c r="T106" s="53"/>
      <c r="U106" s="53"/>
      <c r="V106" s="55" t="str">
        <f t="shared" si="12"/>
        <v/>
      </c>
      <c r="W106" s="55" t="str">
        <f t="shared" si="13"/>
        <v/>
      </c>
      <c r="X106" s="32" t="str">
        <f t="array" ref="X106">IF(ISBLANK(F106),"",INDEX(choices!I$2:I$1615,MATCH(F106,IF(choices!J$2:J$1615="Last",choices!A$2:A$1615),0)))</f>
        <v/>
      </c>
      <c r="Y106" s="4" t="str">
        <f t="array" ref="Y106">IF(ISBLANK(F106),"",INDEX(choices!H$2:H$1615,MATCH(F106,IF(choices!J$2:J$1615="Last",choices!A$2:A$1615),0)))</f>
        <v/>
      </c>
    </row>
    <row r="107" spans="1:26" ht="28">
      <c r="A107" s="53" t="s">
        <v>1122</v>
      </c>
      <c r="B107" s="53" t="s">
        <v>395</v>
      </c>
      <c r="C107" s="53">
        <v>1</v>
      </c>
      <c r="D107" s="54" t="str">
        <f t="shared" si="6"/>
        <v>D1</v>
      </c>
      <c r="E107" s="53" t="s">
        <v>16</v>
      </c>
      <c r="G107" s="54" t="str">
        <f t="shared" si="7"/>
        <v>note</v>
      </c>
      <c r="H107" s="4" t="str">
        <f>IF(A107="","",IF(ROW($A$2:$A$1036)=1,"Impossible",VLOOKUP($A$2:$A$1036,items!$A$2:$S$1008,{19}*SIGN(ROW($A$2:$A$1036)),FALSE)))</f>
        <v>Now I am going to ask you some questions about you and ${childName}.</v>
      </c>
      <c r="I107" s="4" t="str">
        <f>IF(A107="","",IF(ROW($A$2:$A$1036)=1,"Impossible",VLOOKUP($A$2:$A$1036,items!$A$2:$T$1008,{20}*SIGN(ROW($A$2:$A$1036)),FALSE)))</f>
        <v>Iye zvino, ndava kukubvunzai mibvunzo yakanangana nemi pamwe chete na ${childName}.</v>
      </c>
      <c r="L107" s="53"/>
      <c r="M107" s="53"/>
      <c r="N107" s="53"/>
      <c r="O107" s="53"/>
      <c r="P107" s="53"/>
      <c r="Q107" s="53"/>
      <c r="R107" s="53"/>
      <c r="S107" s="53"/>
      <c r="T107" s="53"/>
      <c r="U107" s="53"/>
      <c r="V107" s="55" t="str">
        <f t="shared" si="12"/>
        <v>D1. Now I am going to ask you some questions about you and ${childName}.</v>
      </c>
      <c r="W107" s="55" t="str">
        <f t="shared" si="13"/>
        <v>D1. Iye zvino, ndava kukubvunzai mibvunzo yakanangana nemi pamwe chete na ${childName}.</v>
      </c>
      <c r="X107" s="32" t="str">
        <f t="array" ref="X107">IF(ISBLANK(F107),"",INDEX(choices!I$2:I$1615,MATCH(F107,IF(choices!J$2:J$1615="Last",choices!A$2:A$1615),0)))</f>
        <v/>
      </c>
      <c r="Y107" s="4" t="str">
        <f t="array" ref="Y107">IF(ISBLANK(F107),"",INDEX(choices!H$2:H$1615,MATCH(F107,IF(choices!J$2:J$1615="Last",choices!A$2:A$1615),0)))</f>
        <v/>
      </c>
      <c r="Z107" s="4" t="s">
        <v>1331</v>
      </c>
    </row>
    <row r="108" spans="1:26" ht="14">
      <c r="A108" s="53" t="s">
        <v>1123</v>
      </c>
      <c r="B108" s="53" t="s">
        <v>395</v>
      </c>
      <c r="C108" s="53">
        <v>2</v>
      </c>
      <c r="D108" s="54" t="str">
        <f t="shared" si="6"/>
        <v>D2</v>
      </c>
      <c r="E108" s="53" t="s">
        <v>13</v>
      </c>
      <c r="G108" s="54" t="str">
        <f t="shared" si="7"/>
        <v>integer</v>
      </c>
      <c r="H108" s="4" t="str">
        <f>IF(A108="","",IF(ROW($A$2:$A$1036)=1,"Impossible",VLOOKUP($A$2:$A$1036,items!$A$2:$S$1008,{19}*SIGN(ROW($A$2:$A$1036)),FALSE)))</f>
        <v>How old is ${childName}?</v>
      </c>
      <c r="I108" s="4" t="str">
        <f>IF(A108="","",IF(ROW($A$2:$A$1036)=1,"Impossible",VLOOKUP($A$2:$A$1036,items!$A$2:$T$1008,{20}*SIGN(ROW($A$2:$A$1036)),FALSE)))</f>
        <v>${childName} ane makore mangani?</v>
      </c>
      <c r="L108" s="53" t="s">
        <v>27</v>
      </c>
      <c r="M108" s="53"/>
      <c r="N108" s="85" t="s">
        <v>2390</v>
      </c>
      <c r="O108" s="53"/>
      <c r="P108" s="53"/>
      <c r="Q108" s="53"/>
      <c r="R108" s="53"/>
      <c r="S108" s="53"/>
      <c r="T108" s="53"/>
      <c r="U108" s="53"/>
      <c r="V108" s="55" t="str">
        <f t="shared" si="12"/>
        <v>D2. How old is ${childName}?</v>
      </c>
      <c r="W108" s="55" t="str">
        <f t="shared" si="13"/>
        <v>D2. ${childName} ane makore mangani?</v>
      </c>
      <c r="X108" s="32" t="str">
        <f t="array" ref="X108">IF(ISBLANK(F108),"",INDEX(choices!I$2:I$1615,MATCH(F108,IF(choices!J$2:J$1615="Last",choices!A$2:A$1615),0)))</f>
        <v/>
      </c>
      <c r="Y108" s="4" t="str">
        <f t="array" ref="Y108">IF(ISBLANK(F108),"",INDEX(choices!H$2:H$1615,MATCH(F108,IF(choices!J$2:J$1615="Last",choices!A$2:A$1615),0)))</f>
        <v/>
      </c>
      <c r="Z108" s="4" t="s">
        <v>1331</v>
      </c>
    </row>
    <row r="109" spans="1:26" ht="14">
      <c r="A109" s="53" t="s">
        <v>1124</v>
      </c>
      <c r="B109" s="53" t="s">
        <v>395</v>
      </c>
      <c r="C109" s="53">
        <v>3</v>
      </c>
      <c r="D109" s="54" t="str">
        <f t="shared" si="6"/>
        <v>D3</v>
      </c>
      <c r="E109" s="53" t="s">
        <v>11</v>
      </c>
      <c r="F109" s="4" t="s">
        <v>238</v>
      </c>
      <c r="G109" s="54" t="str">
        <f t="shared" si="7"/>
        <v>select_one girl</v>
      </c>
      <c r="H109" s="4" t="str">
        <f>IF(A109="","",IF(ROW($A$2:$A$1036)=1,"Impossible",VLOOKUP($A$2:$A$1036,items!$A$2:$S$1008,{19}*SIGN(ROW($A$2:$A$1036)),FALSE)))</f>
        <v>[boy or girl?]</v>
      </c>
      <c r="I109" s="4" t="str">
        <f>IF(A109="","",IF(ROW($A$2:$A$1036)=1,"Impossible",VLOOKUP($A$2:$A$1036,items!$A$2:$T$1008,{20}*SIGN(ROW($A$2:$A$1036)),FALSE)))</f>
        <v>[boy or girl?]</v>
      </c>
      <c r="L109" s="53" t="s">
        <v>27</v>
      </c>
      <c r="M109" s="53"/>
      <c r="N109" s="53"/>
      <c r="O109" s="53"/>
      <c r="P109" s="53"/>
      <c r="Q109" s="53"/>
      <c r="R109" s="53"/>
      <c r="S109" s="53"/>
      <c r="T109" s="53"/>
      <c r="U109" s="53"/>
      <c r="V109" s="55" t="str">
        <f t="shared" si="12"/>
        <v>D3. [boy or girl?]</v>
      </c>
      <c r="W109" s="55" t="str">
        <f t="shared" si="13"/>
        <v>D3. [boy or girl?]</v>
      </c>
      <c r="X109" s="32" t="str">
        <f t="array" ref="X109">IF(ISBLANK(F109),"",INDEX(choices!I$2:I$1615,MATCH(F109,IF(choices!J$2:J$1615="Last",choices!A$2:A$1615),0)))</f>
        <v>boy, girl</v>
      </c>
      <c r="Y109" s="4" t="str">
        <f t="array" ref="Y109">IF(ISBLANK(F109),"",INDEX(choices!H$2:H$1615,MATCH(F109,IF(choices!J$2:J$1615="Last",choices!A$2:A$1615),0)))</f>
        <v>boy, girl</v>
      </c>
      <c r="Z109" s="4" t="s">
        <v>1331</v>
      </c>
    </row>
    <row r="110" spans="1:26" ht="28">
      <c r="A110" s="53" t="s">
        <v>1125</v>
      </c>
      <c r="B110" s="53" t="s">
        <v>395</v>
      </c>
      <c r="C110" s="53">
        <v>4</v>
      </c>
      <c r="D110" s="54" t="str">
        <f t="shared" si="6"/>
        <v>D4</v>
      </c>
      <c r="E110" s="53" t="s">
        <v>11</v>
      </c>
      <c r="F110" s="4" t="s">
        <v>239</v>
      </c>
      <c r="G110" s="54" t="str">
        <f t="shared" si="7"/>
        <v>select_one relation</v>
      </c>
      <c r="H110" s="4" t="str">
        <f>IF(A110="","",IF(ROW($A$2:$A$1036)=1,"Impossible",VLOOKUP($A$2:$A$1036,items!$A$2:$S$1008,{19}*SIGN(ROW($A$2:$A$1036)),FALSE)))</f>
        <v>How are you related to ${childName}?</v>
      </c>
      <c r="I110" s="4" t="str">
        <f>IF(A110="","",IF(ROW($A$2:$A$1036)=1,"Impossible",VLOOKUP($A$2:$A$1036,items!$A$2:$T$1008,{20}*SIGN(ROW($A$2:$A$1036)),FALSE)))</f>
        <v>Ukama hwenyu na ${childName} hwakamira sei?</v>
      </c>
      <c r="K110" s="4" t="s">
        <v>2374</v>
      </c>
      <c r="L110" s="53" t="s">
        <v>27</v>
      </c>
      <c r="M110" s="53"/>
      <c r="N110" s="53"/>
      <c r="O110" s="53"/>
      <c r="P110" s="53"/>
      <c r="Q110" s="53"/>
      <c r="R110" s="53"/>
      <c r="S110" s="53"/>
      <c r="T110" s="53"/>
      <c r="U110" s="53"/>
      <c r="V110" s="55" t="str">
        <f t="shared" si="12"/>
        <v>D4. How are you related to ${childName}?</v>
      </c>
      <c r="W110" s="55" t="str">
        <f t="shared" si="13"/>
        <v>D4. Ukama hwenyu na ${childName} hwakamira sei?</v>
      </c>
      <c r="X110" s="32" t="str">
        <f t="array" ref="X110">IF(ISBLANK(F110),"",INDEX(choices!I$2:I$1615,MATCH(F110,IF(choices!J$2:J$1615="Last",choices!A$2:A$1615),0)))</f>
        <v>biological parent, step parent, foster parent, adopted parent, grandparent, sibling, aunt/uncle, other</v>
      </c>
      <c r="Y110" s="4" t="str">
        <f t="array" ref="Y110">IF(ISBLANK(F110),"",INDEX(choices!H$2:H$1615,MATCH(F110,IF(choices!J$2:J$1615="Last",choices!A$2:A$1615),0)))</f>
        <v>biological parent, step parent, foster parent, adopted parent, grandparent, sibling, aunt/uncle, other</v>
      </c>
      <c r="Z110" s="4" t="s">
        <v>1331</v>
      </c>
    </row>
    <row r="111" spans="1:26" ht="56">
      <c r="A111" s="53" t="s">
        <v>2788</v>
      </c>
      <c r="B111" s="53" t="s">
        <v>395</v>
      </c>
      <c r="C111" s="53">
        <v>5</v>
      </c>
      <c r="D111" s="54" t="str">
        <f t="shared" ref="D111" si="14">CONCATENATE(B111,C111)</f>
        <v>D5</v>
      </c>
      <c r="E111" s="53" t="s">
        <v>13</v>
      </c>
      <c r="G111" s="54" t="str">
        <f t="shared" ref="G111" si="15">IF(E111="","",IF(OR(E111="select_one", E111="select_multiple"), CONCATENATE(E111," ",F111),E111))</f>
        <v>integer</v>
      </c>
      <c r="H111" s="4" t="str">
        <f>IF(A111="","",IF(ROW($A$2:$A$1036)=1,"Impossible",VLOOKUP($A$2:$A$1036,items!$A$2:$S$1008,{19}*SIGN(ROW($A$2:$A$1036)),FALSE)))</f>
        <v>How long have you been a primary caregiver for this child? [enter years]</v>
      </c>
      <c r="I111" s="4" t="str">
        <f>IF(A111="","",IF(ROW($A$2:$A$1036)=1,"Impossible",VLOOKUP($A$2:$A$1036,items!$A$2:$T$1008,{20}*SIGN(ROW($A$2:$A$1036)),FALSE)))</f>
        <v>How long have you been a primary caregiver for this child? [enter years]</v>
      </c>
      <c r="K111" s="4" t="s">
        <v>2797</v>
      </c>
      <c r="L111" s="53" t="s">
        <v>27</v>
      </c>
      <c r="M111" s="53"/>
      <c r="N111" s="53" t="s">
        <v>2791</v>
      </c>
      <c r="O111" s="53"/>
      <c r="P111" s="53"/>
      <c r="Q111" s="53"/>
      <c r="R111" s="53"/>
      <c r="S111" s="53"/>
      <c r="T111" s="53"/>
      <c r="U111" s="53" t="s">
        <v>2790</v>
      </c>
      <c r="V111" s="55" t="str">
        <f t="shared" ref="V111" si="16">IF(OR(ISNA(H111),ISBLANK(H111)),"",CONCATENATE($B111,$C111,"."," ",H111))</f>
        <v>D5. How long have you been a primary caregiver for this child? [enter years]</v>
      </c>
      <c r="W111" s="55" t="str">
        <f t="shared" ref="W111" si="17">IF(OR(ISBLANK(I111),ISNA(I111)),"",CONCATENATE($B111,$C111,"."," ",I111))</f>
        <v>D5. How long have you been a primary caregiver for this child? [enter years]</v>
      </c>
      <c r="X111" s="32" t="str">
        <f t="array" ref="X111">IF(ISBLANK(F111),"",INDEX(choices!I$2:I$1615,MATCH(F111,IF(choices!J$2:J$1615="Last",choices!A$2:A$1615),0)))</f>
        <v/>
      </c>
      <c r="Y111" s="4" t="str">
        <f t="array" ref="Y111">IF(ISBLANK(F111),"",INDEX(choices!H$2:H$1615,MATCH(F111,IF(choices!J$2:J$1615="Last",choices!A$2:A$1615),0)))</f>
        <v/>
      </c>
      <c r="Z111" s="4" t="s">
        <v>1331</v>
      </c>
    </row>
    <row r="112" spans="1:26" ht="28">
      <c r="A112" s="53" t="s">
        <v>2465</v>
      </c>
      <c r="B112" s="53" t="s">
        <v>395</v>
      </c>
      <c r="C112" s="53">
        <v>6</v>
      </c>
      <c r="D112" s="54" t="str">
        <f t="shared" si="6"/>
        <v>D6</v>
      </c>
      <c r="E112" s="53" t="s">
        <v>11</v>
      </c>
      <c r="F112" s="4" t="s">
        <v>205</v>
      </c>
      <c r="G112" s="54" t="str">
        <f t="shared" si="7"/>
        <v>select_one yn</v>
      </c>
      <c r="H112" s="4" t="str">
        <f>IF(A112="","",IF(ROW($A$2:$A$1036)=1,"Impossible",VLOOKUP($A$2:$A$1036,items!$A$2:$S$1008,{19}*SIGN(ROW($A$2:$A$1036)),FALSE)))</f>
        <v>Do you share parenting responsibilities for this child with anyone else?</v>
      </c>
      <c r="I112" s="4" t="str">
        <f>IF(A112="","",IF(ROW($A$2:$A$1036)=1,"Impossible",VLOOKUP($A$2:$A$1036,items!$A$2:$T$1008,{20}*SIGN(ROW($A$2:$A$1036)),FALSE)))</f>
        <v>Pane mumwe munhu ari kukubatsirai kuchengeta mwana uyu here?</v>
      </c>
      <c r="L112" s="53" t="s">
        <v>27</v>
      </c>
      <c r="M112" s="53"/>
      <c r="N112" s="53"/>
      <c r="O112" s="53"/>
      <c r="P112" s="53"/>
      <c r="Q112" s="53"/>
      <c r="R112" s="53"/>
      <c r="S112" s="53"/>
      <c r="T112" s="53"/>
      <c r="U112" s="53"/>
      <c r="V112" s="55" t="str">
        <f t="shared" si="12"/>
        <v>D6. Do you share parenting responsibilities for this child with anyone else?</v>
      </c>
      <c r="W112" s="55" t="str">
        <f t="shared" si="13"/>
        <v>D6. Pane mumwe munhu ari kukubatsirai kuchengeta mwana uyu here?</v>
      </c>
      <c r="X112" s="32" t="str">
        <f t="array" ref="X112">IF(ISBLANK(F112),"",INDEX(choices!I$2:I$1615,MATCH(F112,IF(choices!J$2:J$1615="Last",choices!A$2:A$1615),0)))</f>
        <v>yes, no</v>
      </c>
      <c r="Y112" s="4" t="str">
        <f t="array" ref="Y112">IF(ISBLANK(F112),"",INDEX(choices!H$2:H$1615,MATCH(F112,IF(choices!J$2:J$1615="Last",choices!A$2:A$1615),0)))</f>
        <v>hongu, kwete</v>
      </c>
      <c r="Z112" s="4" t="s">
        <v>1331</v>
      </c>
    </row>
    <row r="113" spans="1:27" ht="14">
      <c r="A113" s="53" t="s">
        <v>1126</v>
      </c>
      <c r="B113" s="53" t="s">
        <v>395</v>
      </c>
      <c r="C113" s="53">
        <v>7</v>
      </c>
      <c r="D113" s="54" t="str">
        <f t="shared" si="6"/>
        <v>D7</v>
      </c>
      <c r="E113" s="53" t="s">
        <v>20</v>
      </c>
      <c r="G113" s="54" t="str">
        <f t="shared" si="7"/>
        <v>date</v>
      </c>
      <c r="H113" s="4" t="str">
        <f>IF(A113="","",IF(ROW($A$2:$A$1036)=1,"Impossible",VLOOKUP($A$2:$A$1036,items!$A$2:$S$1008,{19}*SIGN(ROW($A$2:$A$1036)),FALSE)))</f>
        <v>When was ${childName} born?</v>
      </c>
      <c r="I113" s="4" t="str">
        <f>IF(A113="","",IF(ROW($A$2:$A$1036)=1,"Impossible",VLOOKUP($A$2:$A$1036,items!$A$2:$T$1008,{20}*SIGN(ROW($A$2:$A$1036)),FALSE)))</f>
        <v>${childName} akazvarwa rinhi?</v>
      </c>
      <c r="L113" s="53" t="s">
        <v>27</v>
      </c>
      <c r="M113" s="53"/>
      <c r="N113" s="53"/>
      <c r="O113" s="53"/>
      <c r="P113" s="53"/>
      <c r="Q113" s="53"/>
      <c r="R113" s="53"/>
      <c r="S113" s="53"/>
      <c r="T113" s="53"/>
      <c r="U113" s="53"/>
      <c r="V113" s="55" t="str">
        <f t="shared" si="12"/>
        <v>D7. When was ${childName} born?</v>
      </c>
      <c r="W113" s="55" t="str">
        <f t="shared" si="13"/>
        <v>D7. ${childName} akazvarwa rinhi?</v>
      </c>
      <c r="X113" s="32" t="str">
        <f t="array" ref="X113">IF(ISBLANK(F113),"",INDEX(choices!I$2:I$1615,MATCH(F113,IF(choices!J$2:J$1615="Last",choices!A$2:A$1615),0)))</f>
        <v/>
      </c>
      <c r="Y113" s="4" t="str">
        <f t="array" ref="Y113">IF(ISBLANK(F113),"",INDEX(choices!H$2:H$1615,MATCH(F113,IF(choices!J$2:J$1615="Last",choices!A$2:A$1615),0)))</f>
        <v/>
      </c>
      <c r="Z113" s="4" t="s">
        <v>1331</v>
      </c>
    </row>
    <row r="114" spans="1:27" ht="28">
      <c r="A114" s="53" t="s">
        <v>1127</v>
      </c>
      <c r="B114" s="53" t="s">
        <v>395</v>
      </c>
      <c r="C114" s="53">
        <v>8</v>
      </c>
      <c r="D114" s="54" t="str">
        <f t="shared" si="6"/>
        <v>D8</v>
      </c>
      <c r="E114" s="53" t="s">
        <v>11</v>
      </c>
      <c r="F114" s="4" t="s">
        <v>205</v>
      </c>
      <c r="G114" s="54" t="str">
        <f t="shared" si="7"/>
        <v>select_one yn</v>
      </c>
      <c r="H114" s="4" t="str">
        <f>IF(A114="","",IF(ROW($A$2:$A$1036)=1,"Impossible",VLOOKUP($A$2:$A$1036,items!$A$2:$S$1008,{19}*SIGN(ROW($A$2:$A$1036)),FALSE)))</f>
        <v>Is ${childName} enrolled in school now [or in the previous term if it is currently a holiday]?</v>
      </c>
      <c r="I114" s="4" t="str">
        <f>IF(A114="","",IF(ROW($A$2:$A$1036)=1,"Impossible",VLOOKUP($A$2:$A$1036,items!$A$2:$T$1008,{20}*SIGN(ROW($A$2:$A$1036)),FALSE)))</f>
        <v>${childName} ari kuenda kuchikoro here pari zvino [or in the previous term if it is currently a holiday]?</v>
      </c>
      <c r="L114" s="53" t="s">
        <v>27</v>
      </c>
      <c r="M114" s="53"/>
      <c r="N114" s="53"/>
      <c r="O114" s="53"/>
      <c r="P114" s="53"/>
      <c r="Q114" s="53"/>
      <c r="R114" s="53"/>
      <c r="S114" s="53"/>
      <c r="T114" s="53"/>
      <c r="U114" s="53"/>
      <c r="V114" s="55" t="str">
        <f t="shared" si="12"/>
        <v>D8. Is ${childName} enrolled in school now [or in the previous term if it is currently a holiday]?</v>
      </c>
      <c r="W114" s="55" t="str">
        <f t="shared" si="13"/>
        <v>D8. ${childName} ari kuenda kuchikoro here pari zvino [or in the previous term if it is currently a holiday]?</v>
      </c>
      <c r="X114" s="32" t="str">
        <f t="array" ref="X114">IF(ISBLANK(F114),"",INDEX(choices!I$2:I$1615,MATCH(F114,IF(choices!J$2:J$1615="Last",choices!A$2:A$1615),0)))</f>
        <v>yes, no</v>
      </c>
      <c r="Y114" s="4" t="str">
        <f t="array" ref="Y114">IF(ISBLANK(F114),"",INDEX(choices!H$2:H$1615,MATCH(F114,IF(choices!J$2:J$1615="Last",choices!A$2:A$1615),0)))</f>
        <v>hongu, kwete</v>
      </c>
      <c r="Z114" s="4" t="s">
        <v>1331</v>
      </c>
    </row>
    <row r="115" spans="1:27" ht="28">
      <c r="A115" s="53" t="s">
        <v>1128</v>
      </c>
      <c r="B115" s="53" t="s">
        <v>395</v>
      </c>
      <c r="C115" s="53">
        <v>9</v>
      </c>
      <c r="D115" s="54" t="str">
        <f t="shared" si="6"/>
        <v>D9</v>
      </c>
      <c r="E115" s="53" t="s">
        <v>11</v>
      </c>
      <c r="F115" s="4" t="s">
        <v>243</v>
      </c>
      <c r="G115" s="54" t="str">
        <f t="shared" si="7"/>
        <v>select_one schoolComp</v>
      </c>
      <c r="H115" s="4" t="str">
        <f>IF(A115="","",IF(ROW($A$2:$A$1036)=1,"Impossible",VLOOKUP($A$2:$A$1036,items!$A$2:$S$1008,{19}*SIGN(ROW($A$2:$A$1036)),FALSE)))</f>
        <v>What is the highest level of school that ${childName} completed?</v>
      </c>
      <c r="I115" s="4" t="str">
        <f>IF(A115="","",IF(ROW($A$2:$A$1036)=1,"Impossible",VLOOKUP($A$2:$A$1036,items!$A$2:$T$1008,{20}*SIGN(ROW($A$2:$A$1036)),FALSE)))</f>
        <v>${childName} akadzidza kusvika padanho ripi?</v>
      </c>
      <c r="L115" s="53" t="s">
        <v>27</v>
      </c>
      <c r="M115" s="53"/>
      <c r="N115" s="53"/>
      <c r="O115" s="53"/>
      <c r="P115" s="53"/>
      <c r="Q115" s="53"/>
      <c r="R115" s="53"/>
      <c r="S115" s="53"/>
      <c r="T115" s="53"/>
      <c r="U115" s="53"/>
      <c r="V115" s="55" t="str">
        <f t="shared" si="12"/>
        <v>D9. What is the highest level of school that ${childName} completed?</v>
      </c>
      <c r="W115" s="55" t="str">
        <f t="shared" si="13"/>
        <v>D9. ${childName} akadzidza kusvika padanho ripi?</v>
      </c>
      <c r="X115" s="32" t="str">
        <f t="array" ref="X115">IF(ISBLANK(F115),"",INDEX(choices!I$2:I$1615,MATCH(F115,IF(choices!J$2:J$1615="Last",choices!A$2:A$1615),0)))</f>
        <v>none, 1, 2, 3, 4, 5, 6, 7, O1, O2, O3, O4, A1, A2</v>
      </c>
      <c r="Y115" s="4" t="str">
        <f t="array" ref="Y115">IF(ISBLANK(F115),"",INDEX(choices!H$2:H$1615,MATCH(F115,IF(choices!J$2:J$1615="Last",choices!A$2:A$1615),0)))</f>
        <v>none, 1, 2, 3, 4, 5, 6, 7, O1, O2, O3, O4, A1, A2</v>
      </c>
      <c r="Z115" s="4" t="s">
        <v>1331</v>
      </c>
    </row>
    <row r="116" spans="1:27" ht="14">
      <c r="A116" s="53" t="s">
        <v>1130</v>
      </c>
      <c r="B116" s="53" t="s">
        <v>395</v>
      </c>
      <c r="C116" s="53"/>
      <c r="D116" s="54" t="str">
        <f t="shared" si="6"/>
        <v>D</v>
      </c>
      <c r="E116" s="53" t="s">
        <v>81</v>
      </c>
      <c r="G116" s="54" t="str">
        <f t="shared" si="7"/>
        <v>end group</v>
      </c>
      <c r="H116" s="4" t="e">
        <f>IF(A116="","",IF(ROW($A$2:$A$1036)=1,"Impossible",VLOOKUP($A$2:$A$1036,items!$A$2:$S$1008,{19}*SIGN(ROW($A$2:$A$1036)),FALSE)))</f>
        <v>#N/A</v>
      </c>
      <c r="I116" s="4" t="e">
        <f>IF(A116="","",IF(ROW($A$2:$A$1036)=1,"Impossible",VLOOKUP($A$2:$A$1036,items!$A$2:$T$1008,{20}*SIGN(ROW($A$2:$A$1036)),FALSE)))</f>
        <v>#N/A</v>
      </c>
      <c r="L116" s="53"/>
      <c r="M116" s="53"/>
      <c r="N116" s="53"/>
      <c r="O116" s="53"/>
      <c r="P116" s="53"/>
      <c r="Q116" s="53"/>
      <c r="R116" s="53"/>
      <c r="S116" s="53"/>
      <c r="T116" s="53"/>
      <c r="U116" s="53"/>
      <c r="V116" s="55" t="str">
        <f t="shared" si="12"/>
        <v/>
      </c>
      <c r="W116" s="55" t="str">
        <f t="shared" si="13"/>
        <v/>
      </c>
      <c r="X116" s="32" t="str">
        <f t="array" ref="X116">IF(ISBLANK(F116),"",INDEX(choices!I$2:I$1615,MATCH(F116,IF(choices!J$2:J$1615="Last",choices!A$2:A$1615),0)))</f>
        <v/>
      </c>
      <c r="Y116" s="4" t="str">
        <f t="array" ref="Y116">IF(ISBLANK(F116),"",INDEX(choices!H$2:H$1615,MATCH(F116,IF(choices!J$2:J$1615="Last",choices!A$2:A$1615),0)))</f>
        <v/>
      </c>
    </row>
    <row r="117" spans="1:27" ht="14">
      <c r="A117" s="53" t="s">
        <v>1172</v>
      </c>
      <c r="B117" s="53" t="s">
        <v>397</v>
      </c>
      <c r="C117" s="53">
        <v>0</v>
      </c>
      <c r="D117" s="54" t="str">
        <f t="shared" si="6"/>
        <v>E0</v>
      </c>
      <c r="E117" s="53" t="s">
        <v>79</v>
      </c>
      <c r="G117" s="54" t="str">
        <f t="shared" si="7"/>
        <v>begin group</v>
      </c>
      <c r="H117" s="4" t="e">
        <f>IF(A117="","",IF(ROW($A$2:$A$1036)=1,"Impossible",VLOOKUP($A$2:$A$1036,items!$A$2:$S$1008,{19}*SIGN(ROW($A$2:$A$1036)),FALSE)))</f>
        <v>#N/A</v>
      </c>
      <c r="I117" s="4" t="e">
        <f>IF(A117="","",IF(ROW($A$2:$A$1036)=1,"Impossible",VLOOKUP($A$2:$A$1036,items!$A$2:$T$1008,{20}*SIGN(ROW($A$2:$A$1036)),FALSE)))</f>
        <v>#N/A</v>
      </c>
      <c r="L117" s="53"/>
      <c r="M117" s="53"/>
      <c r="N117" s="53"/>
      <c r="O117" s="53"/>
      <c r="P117" s="53"/>
      <c r="Q117" s="53"/>
      <c r="R117" s="53"/>
      <c r="S117" s="53"/>
      <c r="T117" s="53"/>
      <c r="U117" s="53"/>
      <c r="V117" s="55" t="str">
        <f t="shared" si="12"/>
        <v/>
      </c>
      <c r="W117" s="55" t="str">
        <f t="shared" si="13"/>
        <v/>
      </c>
      <c r="X117" s="32" t="str">
        <f t="array" ref="X117">IF(ISBLANK(F117),"",INDEX(choices!I$2:I$1615,MATCH(F117,IF(choices!J$2:J$1615="Last",choices!A$2:A$1615),0)))</f>
        <v/>
      </c>
      <c r="Y117" s="4" t="str">
        <f t="array" ref="Y117">IF(ISBLANK(F117),"",INDEX(choices!H$2:H$1615,MATCH(F117,IF(choices!J$2:J$1615="Last",choices!A$2:A$1615),0)))</f>
        <v/>
      </c>
    </row>
    <row r="118" spans="1:27" ht="70">
      <c r="A118" s="53" t="s">
        <v>1164</v>
      </c>
      <c r="B118" s="53" t="s">
        <v>397</v>
      </c>
      <c r="C118" s="53">
        <v>1</v>
      </c>
      <c r="D118" s="54" t="str">
        <f t="shared" si="6"/>
        <v>E1</v>
      </c>
      <c r="E118" s="53" t="s">
        <v>16</v>
      </c>
      <c r="G118" s="54" t="str">
        <f t="shared" si="7"/>
        <v>note</v>
      </c>
      <c r="H118" s="4" t="str">
        <f>IF(A118="","",IF(ROW($A$2:$A$1036)=1,"Impossible",VLOOKUP($A$2:$A$1036,items!$A$2:$S$1008,{19}*SIGN(ROW($A$2:$A$1036)),FALSE)))</f>
        <v>Now I'd like to ask you about your health and well-being. I'd like to remind you that your name is not linked to this information in my machine [computer/tablet], so you can speak freely.`</v>
      </c>
      <c r="I118" s="4" t="str">
        <f>IF(A118="","",IF(ROW($A$2:$A$1036)=1,"Impossible",VLOOKUP($A$2:$A$1036,items!$A$2:$T$1008,{20}*SIGN(ROW($A$2:$A$1036)),FALSE)))</f>
        <v>Iye zvino, ndiri kuda kukubvunzai mibvunzo pamusoro peutano hwenyu nemararamiro amuri kuita. Ndiri kuda kukuyeuchidzai kuti zita renyu harinanganidzwi nezviri mumuchina [kombiyuta/tabhureti] wangu saka munokwanisa kutaura makasununguka.</v>
      </c>
      <c r="L118" s="53"/>
      <c r="M118" s="53"/>
      <c r="N118" s="53"/>
      <c r="O118" s="53"/>
      <c r="P118" s="53"/>
      <c r="Q118" s="53"/>
      <c r="R118" s="53"/>
      <c r="S118" s="53"/>
      <c r="T118" s="53"/>
      <c r="U118" s="53"/>
      <c r="V118" s="55" t="str">
        <f t="shared" si="12"/>
        <v>E1. Now I'd like to ask you about your health and well-being. I'd like to remind you that your name is not linked to this information in my machine [computer/tablet], so you can speak freely.`</v>
      </c>
      <c r="W118" s="55" t="str">
        <f t="shared" si="13"/>
        <v>E1. Iye zvino, ndiri kuda kukubvunzai mibvunzo pamusoro peutano hwenyu nemararamiro amuri kuita. Ndiri kuda kukuyeuchidzai kuti zita renyu harinanganidzwi nezviri mumuchina [kombiyuta/tabhureti] wangu saka munokwanisa kutaura makasununguka.</v>
      </c>
      <c r="X118" s="32" t="str">
        <f t="array" ref="X118">IF(ISBLANK(F118),"",INDEX(choices!I$2:I$1615,MATCH(F118,IF(choices!J$2:J$1615="Last",choices!A$2:A$1615),0)))</f>
        <v/>
      </c>
      <c r="Y118" s="4" t="str">
        <f t="array" ref="Y118">IF(ISBLANK(F118),"",INDEX(choices!H$2:H$1615,MATCH(F118,IF(choices!J$2:J$1615="Last",choices!A$2:A$1615),0)))</f>
        <v/>
      </c>
      <c r="Z118" s="4" t="s">
        <v>1223</v>
      </c>
    </row>
    <row r="119" spans="1:27" ht="56">
      <c r="A119" s="53" t="s">
        <v>1588</v>
      </c>
      <c r="B119" s="53" t="s">
        <v>397</v>
      </c>
      <c r="C119" s="53">
        <v>2</v>
      </c>
      <c r="D119" s="54" t="str">
        <f t="shared" si="6"/>
        <v>E2</v>
      </c>
      <c r="E119" s="53" t="s">
        <v>16</v>
      </c>
      <c r="G119" s="54" t="str">
        <f t="shared" si="7"/>
        <v>note</v>
      </c>
      <c r="H119" s="4" t="str">
        <f>IF(A119="","",IF(ROW($A$2:$A$1036)=1,"Impossible",VLOOKUP($A$2:$A$1036,items!$A$2:$S$1008,{19}*SIGN(ROW($A$2:$A$1036)),FALSE)))</f>
        <v xml:space="preserve">However, you don't have to answer any question that makes you unconfortable. You can ask me to skip any questions. </v>
      </c>
      <c r="I119" s="4" t="str">
        <f>IF(A119="","",IF(ROW($A$2:$A$1036)=1,"Impossible",VLOOKUP($A$2:$A$1036,items!$A$2:$T$1008,{20}*SIGN(ROW($A$2:$A$1036)),FALSE)))</f>
        <v>Zvichakadaro, hamusungirwi kupindura mubvunzo upi zvawo unoita kuti musanzwe zvakanaka. Munokwanisa kundiudza kuti hamukwanisi kupindura mimwe mibvunzo, ndoenda pane inotevera.</v>
      </c>
      <c r="L119" s="53"/>
      <c r="M119" s="53"/>
      <c r="N119" s="53"/>
      <c r="O119" s="53"/>
      <c r="P119" s="53"/>
      <c r="Q119" s="53"/>
      <c r="R119" s="53"/>
      <c r="S119" s="53"/>
      <c r="T119" s="53"/>
      <c r="U119" s="53"/>
      <c r="V119" s="55" t="str">
        <f t="shared" si="12"/>
        <v xml:space="preserve">E2. However, you don't have to answer any question that makes you unconfortable. You can ask me to skip any questions. </v>
      </c>
      <c r="W119" s="55" t="str">
        <f t="shared" si="13"/>
        <v>E2. Zvichakadaro, hamusungirwi kupindura mubvunzo upi zvawo unoita kuti musanzwe zvakanaka. Munokwanisa kundiudza kuti hamukwanisi kupindura mimwe mibvunzo, ndoenda pane inotevera.</v>
      </c>
      <c r="X119" s="32" t="str">
        <f t="array" ref="X119">IF(ISBLANK(F119),"",INDEX(choices!I$2:I$1615,MATCH(F119,IF(choices!J$2:J$1615="Last",choices!A$2:A$1615),0)))</f>
        <v/>
      </c>
      <c r="Y119" s="4" t="str">
        <f t="array" ref="Y119">IF(ISBLANK(F119),"",INDEX(choices!H$2:H$1615,MATCH(F119,IF(choices!J$2:J$1615="Last",choices!A$2:A$1615),0)))</f>
        <v/>
      </c>
      <c r="Z119" s="4" t="s">
        <v>1223</v>
      </c>
    </row>
    <row r="120" spans="1:27" ht="56">
      <c r="A120" s="53" t="s">
        <v>1165</v>
      </c>
      <c r="B120" s="53" t="s">
        <v>397</v>
      </c>
      <c r="C120" s="53">
        <v>3</v>
      </c>
      <c r="D120" s="54" t="str">
        <f t="shared" si="6"/>
        <v>E3</v>
      </c>
      <c r="E120" s="53" t="s">
        <v>11</v>
      </c>
      <c r="F120" s="4" t="s">
        <v>205</v>
      </c>
      <c r="G120" s="54" t="str">
        <f t="shared" si="7"/>
        <v>select_one yn</v>
      </c>
      <c r="H120" s="4" t="str">
        <f>IF(A120="","",IF(ROW($A$2:$A$1036)=1,"Impossible",VLOOKUP($A$2:$A$1036,items!$A$2:$S$1008,{19}*SIGN(ROW($A$2:$A$1036)),FALSE)))</f>
        <v xml:space="preserve">I'm going to start by asking you if you've ever been tested for HIV, if you know the result, and if you would be willing to tell me the result. Is it ok for me to ask these questions? </v>
      </c>
      <c r="I120" s="4" t="str">
        <f>IF(A120="","",IF(ROW($A$2:$A$1036)=1,"Impossible",VLOOKUP($A$2:$A$1036,items!$A$2:$T$1008,{20}*SIGN(ROW($A$2:$A$1036)),FALSE)))</f>
        <v xml:space="preserve">Ndichatanga nekukubvunzai kuti makamboongororwa HIV here, munoziva zvakabuda paongororo here, uye munoda here kundiudza zvakabuda. Zvinoita here kuti ndibvunze mibvunzo iyi? </v>
      </c>
      <c r="L120" s="53" t="s">
        <v>27</v>
      </c>
      <c r="M120" s="53"/>
      <c r="N120" s="53"/>
      <c r="O120" s="53"/>
      <c r="P120" s="53"/>
      <c r="Q120" s="53"/>
      <c r="R120" s="53"/>
      <c r="S120" s="53"/>
      <c r="T120" s="53"/>
      <c r="U120" s="53"/>
      <c r="V120" s="55" t="str">
        <f t="shared" si="12"/>
        <v xml:space="preserve">E3. I'm going to start by asking you if you've ever been tested for HIV, if you know the result, and if you would be willing to tell me the result. Is it ok for me to ask these questions? </v>
      </c>
      <c r="W120" s="55" t="str">
        <f t="shared" si="13"/>
        <v xml:space="preserve">E3. Ndichatanga nekukubvunzai kuti makamboongororwa HIV here, munoziva zvakabuda paongororo here, uye munoda here kundiudza zvakabuda. Zvinoita here kuti ndibvunze mibvunzo iyi? </v>
      </c>
      <c r="X120" s="32" t="str">
        <f t="array" ref="X120">IF(ISBLANK(F120),"",INDEX(choices!I$2:I$1615,MATCH(F120,IF(choices!J$2:J$1615="Last",choices!A$2:A$1615),0)))</f>
        <v>yes, no</v>
      </c>
      <c r="Y120" s="4" t="str">
        <f t="array" ref="Y120">IF(ISBLANK(F120),"",INDEX(choices!H$2:H$1615,MATCH(F120,IF(choices!J$2:J$1615="Last",choices!A$2:A$1615),0)))</f>
        <v>hongu, kwete</v>
      </c>
      <c r="Z120" s="4" t="s">
        <v>1223</v>
      </c>
    </row>
    <row r="121" spans="1:27" ht="14">
      <c r="A121" s="53" t="s">
        <v>1166</v>
      </c>
      <c r="B121" s="53" t="s">
        <v>397</v>
      </c>
      <c r="C121" s="53">
        <v>4</v>
      </c>
      <c r="D121" s="54" t="str">
        <f t="shared" si="6"/>
        <v>E4</v>
      </c>
      <c r="E121" s="53" t="s">
        <v>11</v>
      </c>
      <c r="F121" s="4" t="s">
        <v>204</v>
      </c>
      <c r="G121" s="54" t="str">
        <f t="shared" si="7"/>
        <v>select_one ynr</v>
      </c>
      <c r="H121" s="4" t="str">
        <f>IF(A121="","",IF(ROW($A$2:$A$1036)=1,"Impossible",VLOOKUP($A$2:$A$1036,items!$A$2:$S$1008,{19}*SIGN(ROW($A$2:$A$1036)),FALSE)))</f>
        <v>Have you ever been tested for HIV?</v>
      </c>
      <c r="I121" s="4" t="str">
        <f>IF(A121="","",IF(ROW($A$2:$A$1036)=1,"Impossible",VLOOKUP($A$2:$A$1036,items!$A$2:$T$1008,{20}*SIGN(ROW($A$2:$A$1036)),FALSE)))</f>
        <v>Makamboongororwa HIV here?</v>
      </c>
      <c r="K121" s="4" t="s">
        <v>2416</v>
      </c>
      <c r="L121" s="53" t="s">
        <v>27</v>
      </c>
      <c r="M121" s="53"/>
      <c r="N121" s="53"/>
      <c r="O121" s="53"/>
      <c r="P121" s="53"/>
      <c r="Q121" s="53"/>
      <c r="R121" s="53"/>
      <c r="S121" s="53"/>
      <c r="T121" s="53"/>
      <c r="U121" s="53"/>
      <c r="V121" s="55" t="str">
        <f t="shared" si="12"/>
        <v>E4. Have you ever been tested for HIV?</v>
      </c>
      <c r="W121" s="55" t="str">
        <f t="shared" si="13"/>
        <v>E4. Makamboongororwa HIV here?</v>
      </c>
      <c r="X121" s="32" t="str">
        <f t="array" ref="X121">IF(ISBLANK(F121),"",INDEX(choices!I$2:I$1615,MATCH(F121,IF(choices!J$2:J$1615="Last",choices!A$2:A$1615),0)))</f>
        <v>yes, no, refuse</v>
      </c>
      <c r="Y121" s="4" t="str">
        <f t="array" ref="Y121">IF(ISBLANK(F121),"",INDEX(choices!H$2:H$1615,MATCH(F121,IF(choices!J$2:J$1615="Last",choices!A$2:A$1615),0)))</f>
        <v>hongu, kwete, kuramba kupindura</v>
      </c>
      <c r="Z121" s="4" t="s">
        <v>1223</v>
      </c>
    </row>
    <row r="122" spans="1:27" ht="14">
      <c r="A122" s="53" t="s">
        <v>1167</v>
      </c>
      <c r="B122" s="53" t="s">
        <v>397</v>
      </c>
      <c r="C122" s="53">
        <v>5</v>
      </c>
      <c r="D122" s="54" t="str">
        <f t="shared" si="6"/>
        <v>E5</v>
      </c>
      <c r="E122" s="53" t="s">
        <v>11</v>
      </c>
      <c r="F122" s="4" t="s">
        <v>204</v>
      </c>
      <c r="G122" s="54" t="str">
        <f t="shared" si="7"/>
        <v>select_one ynr</v>
      </c>
      <c r="H122" s="4" t="str">
        <f>IF(A122="","",IF(ROW($A$2:$A$1036)=1,"Impossible",VLOOKUP($A$2:$A$1036,items!$A$2:$S$1008,{19}*SIGN(ROW($A$2:$A$1036)),FALSE)))</f>
        <v>Did you receive the results?</v>
      </c>
      <c r="I122" s="4" t="str">
        <f>IF(A122="","",IF(ROW($A$2:$A$1036)=1,"Impossible",VLOOKUP($A$2:$A$1036,items!$A$2:$T$1008,{20}*SIGN(ROW($A$2:$A$1036)),FALSE)))</f>
        <v>Makaudzwa zvakabuda paongororo (maresults) here?</v>
      </c>
      <c r="K122" s="4" t="s">
        <v>1239</v>
      </c>
      <c r="L122" s="53" t="s">
        <v>27</v>
      </c>
      <c r="M122" s="53"/>
      <c r="N122" s="53"/>
      <c r="O122" s="53"/>
      <c r="P122" s="53"/>
      <c r="Q122" s="53"/>
      <c r="R122" s="53"/>
      <c r="S122" s="53"/>
      <c r="T122" s="53"/>
      <c r="U122" s="53"/>
      <c r="V122" s="55" t="str">
        <f t="shared" si="12"/>
        <v>E5. Did you receive the results?</v>
      </c>
      <c r="W122" s="55" t="str">
        <f t="shared" si="13"/>
        <v>E5. Makaudzwa zvakabuda paongororo (maresults) here?</v>
      </c>
      <c r="X122" s="32" t="str">
        <f t="array" ref="X122">IF(ISBLANK(F122),"",INDEX(choices!I$2:I$1615,MATCH(F122,IF(choices!J$2:J$1615="Last",choices!A$2:A$1615),0)))</f>
        <v>yes, no, refuse</v>
      </c>
      <c r="Y122" s="4" t="str">
        <f t="array" ref="Y122">IF(ISBLANK(F122),"",INDEX(choices!H$2:H$1615,MATCH(F122,IF(choices!J$2:J$1615="Last",choices!A$2:A$1615),0)))</f>
        <v>hongu, kwete, kuramba kupindura</v>
      </c>
      <c r="Z122" s="4" t="s">
        <v>1223</v>
      </c>
    </row>
    <row r="123" spans="1:27" ht="28">
      <c r="A123" s="53" t="s">
        <v>1168</v>
      </c>
      <c r="B123" s="53" t="s">
        <v>397</v>
      </c>
      <c r="C123" s="53">
        <v>6</v>
      </c>
      <c r="D123" s="54" t="str">
        <f t="shared" si="6"/>
        <v>E6</v>
      </c>
      <c r="E123" s="53" t="s">
        <v>11</v>
      </c>
      <c r="F123" s="4" t="s">
        <v>206</v>
      </c>
      <c r="G123" s="54" t="str">
        <f t="shared" si="7"/>
        <v>select_one hiv</v>
      </c>
      <c r="H123" s="4" t="str">
        <f>IF(A123="","",IF(ROW($A$2:$A$1036)=1,"Impossible",VLOOKUP($A$2:$A$1036,items!$A$2:$S$1008,{19}*SIGN(ROW($A$2:$A$1036)),FALSE)))</f>
        <v>What was the most recent HIV test result?</v>
      </c>
      <c r="I123" s="4" t="str">
        <f>IF(A123="","",IF(ROW($A$2:$A$1036)=1,"Impossible",VLOOKUP($A$2:$A$1036,items!$A$2:$T$1008,{20}*SIGN(ROW($A$2:$A$1036)),FALSE)))</f>
        <v>Zvakabuda muongororo yeHIV yamakapedzisira kuitwa zvainge zvakamira sei?</v>
      </c>
      <c r="K123" s="4" t="s">
        <v>1240</v>
      </c>
      <c r="L123" s="53" t="s">
        <v>27</v>
      </c>
      <c r="M123" s="53"/>
      <c r="N123" s="53"/>
      <c r="O123" s="53"/>
      <c r="P123" s="53"/>
      <c r="Q123" s="53"/>
      <c r="R123" s="53"/>
      <c r="S123" s="53"/>
      <c r="T123" s="53"/>
      <c r="U123" s="53"/>
      <c r="V123" s="55" t="str">
        <f t="shared" si="12"/>
        <v>E6. What was the most recent HIV test result?</v>
      </c>
      <c r="W123" s="55" t="str">
        <f t="shared" si="13"/>
        <v>E6. Zvakabuda muongororo yeHIV yamakapedzisira kuitwa zvainge zvakamira sei?</v>
      </c>
      <c r="X123" s="32" t="str">
        <f t="array" ref="X123">IF(ISBLANK(F123),"",INDEX(choices!I$2:I$1615,MATCH(F123,IF(choices!J$2:J$1615="Last",choices!A$2:A$1615),0)))</f>
        <v>positive, negative, refuse</v>
      </c>
      <c r="Y123" s="4" t="str">
        <f t="array" ref="Y123">IF(ISBLANK(F123),"",INDEX(choices!H$2:H$1615,MATCH(F123,IF(choices!J$2:J$1615="Last",choices!A$2:A$1615),0)))</f>
        <v>positive, negative, kuramba kupindura</v>
      </c>
      <c r="Z123" s="4" t="s">
        <v>1223</v>
      </c>
    </row>
    <row r="124" spans="1:27" ht="42">
      <c r="A124" s="53" t="s">
        <v>1169</v>
      </c>
      <c r="B124" s="53" t="s">
        <v>397</v>
      </c>
      <c r="C124" s="53">
        <v>7</v>
      </c>
      <c r="D124" s="54" t="str">
        <f t="shared" si="6"/>
        <v>E7</v>
      </c>
      <c r="E124" s="53" t="s">
        <v>11</v>
      </c>
      <c r="F124" s="4" t="s">
        <v>209</v>
      </c>
      <c r="G124" s="54" t="str">
        <f t="shared" si="7"/>
        <v>select_one yndr</v>
      </c>
      <c r="H124" s="4" t="str">
        <f>IF(A124="","",IF(ROW($A$2:$A$1036)=1,"Impossible",VLOOKUP($A$2:$A$1036,items!$A$2:$S$1008,{19}*SIGN(ROW($A$2:$A$1036)),FALSE)))</f>
        <v>Do any other family members know about your status?</v>
      </c>
      <c r="I124" s="4" t="str">
        <f>IF(A124="","",IF(ROW($A$2:$A$1036)=1,"Impossible",VLOOKUP($A$2:$A$1036,items!$A$2:$T$1008,{20}*SIGN(ROW($A$2:$A$1036)),FALSE)))</f>
        <v>Pane wemhuri yenyu [vana, murume/mukadzi, hanzvadzi, vakoma/vanin'ina, dzimwewo hama] vanoziva pamumire here?</v>
      </c>
      <c r="K124" s="4" t="s">
        <v>1241</v>
      </c>
      <c r="L124" s="53" t="s">
        <v>27</v>
      </c>
      <c r="M124" s="53"/>
      <c r="N124" s="53"/>
      <c r="O124" s="53"/>
      <c r="P124" s="53"/>
      <c r="Q124" s="53"/>
      <c r="R124" s="53"/>
      <c r="S124" s="53"/>
      <c r="T124" s="53"/>
      <c r="U124" s="53"/>
      <c r="V124" s="55" t="str">
        <f t="shared" si="12"/>
        <v>E7. Do any other family members know about your status?</v>
      </c>
      <c r="W124" s="55" t="str">
        <f t="shared" si="13"/>
        <v>E7. Pane wemhuri yenyu [vana, murume/mukadzi, hanzvadzi, vakoma/vanin'ina, dzimwewo hama] vanoziva pamumire here?</v>
      </c>
      <c r="X124" s="32" t="str">
        <f t="array" ref="X124">IF(ISBLANK(F124),"",INDEX(choices!I$2:I$1615,MATCH(F124,IF(choices!J$2:J$1615="Last",choices!A$2:A$1615),0)))</f>
        <v>yes, no, dk, refuse</v>
      </c>
      <c r="Y124" s="4" t="str">
        <f t="array" ref="Y124">IF(ISBLANK(F124),"",INDEX(choices!H$2:H$1615,MATCH(F124,IF(choices!J$2:J$1615="Last",choices!A$2:A$1615),0)))</f>
        <v>Hongu, Kwete, dk, kuramba kupindura</v>
      </c>
      <c r="Z124" s="4" t="s">
        <v>1223</v>
      </c>
      <c r="AA124" s="4">
        <v>1</v>
      </c>
    </row>
    <row r="125" spans="1:27" ht="28">
      <c r="A125" s="53" t="s">
        <v>1170</v>
      </c>
      <c r="B125" s="53" t="s">
        <v>397</v>
      </c>
      <c r="C125" s="53">
        <v>8</v>
      </c>
      <c r="D125" s="54" t="str">
        <f t="shared" si="6"/>
        <v>E8</v>
      </c>
      <c r="E125" s="53" t="s">
        <v>11</v>
      </c>
      <c r="F125" s="4" t="s">
        <v>209</v>
      </c>
      <c r="G125" s="54" t="str">
        <f t="shared" si="7"/>
        <v>select_one yndr</v>
      </c>
      <c r="H125" s="4" t="str">
        <f>IF(A125="","",IF(ROW($A$2:$A$1036)=1,"Impossible",VLOOKUP($A$2:$A$1036,items!$A$2:$S$1008,{19}*SIGN(ROW($A$2:$A$1036)),FALSE)))</f>
        <v>Aside from health workers, does anyone outside of your family know about your status?</v>
      </c>
      <c r="I125" s="4" t="str">
        <f>IF(A125="","",IF(ROW($A$2:$A$1036)=1,"Impossible",VLOOKUP($A$2:$A$1036,items!$A$2:$T$1008,{20}*SIGN(ROW($A$2:$A$1036)),FALSE)))</f>
        <v>Kunze kwevashandi veutano, pane munhu asiri wemumhuri menyu anoziva pamumire here?</v>
      </c>
      <c r="K125" s="4" t="s">
        <v>1241</v>
      </c>
      <c r="L125" s="53" t="s">
        <v>27</v>
      </c>
      <c r="M125" s="53"/>
      <c r="N125" s="53"/>
      <c r="O125" s="53"/>
      <c r="P125" s="53"/>
      <c r="Q125" s="53"/>
      <c r="R125" s="53"/>
      <c r="S125" s="53"/>
      <c r="T125" s="53"/>
      <c r="U125" s="53"/>
      <c r="V125" s="55" t="str">
        <f t="shared" si="12"/>
        <v>E8. Aside from health workers, does anyone outside of your family know about your status?</v>
      </c>
      <c r="W125" s="55" t="str">
        <f t="shared" si="13"/>
        <v>E8. Kunze kwevashandi veutano, pane munhu asiri wemumhuri menyu anoziva pamumire here?</v>
      </c>
      <c r="X125" s="32" t="str">
        <f t="array" ref="X125">IF(ISBLANK(F125),"",INDEX(choices!I$2:I$1615,MATCH(F125,IF(choices!J$2:J$1615="Last",choices!A$2:A$1615),0)))</f>
        <v>yes, no, dk, refuse</v>
      </c>
      <c r="Y125" s="4" t="str">
        <f t="array" ref="Y125">IF(ISBLANK(F125),"",INDEX(choices!H$2:H$1615,MATCH(F125,IF(choices!J$2:J$1615="Last",choices!A$2:A$1615),0)))</f>
        <v>Hongu, Kwete, dk, kuramba kupindura</v>
      </c>
      <c r="Z125" s="4" t="s">
        <v>1223</v>
      </c>
      <c r="AA125" s="4">
        <v>1</v>
      </c>
    </row>
    <row r="126" spans="1:27" ht="28">
      <c r="A126" s="53" t="s">
        <v>1171</v>
      </c>
      <c r="B126" s="53" t="s">
        <v>397</v>
      </c>
      <c r="C126" s="53">
        <v>9</v>
      </c>
      <c r="D126" s="54" t="str">
        <f t="shared" si="6"/>
        <v>E9</v>
      </c>
      <c r="E126" s="53" t="s">
        <v>11</v>
      </c>
      <c r="F126" s="4" t="s">
        <v>204</v>
      </c>
      <c r="G126" s="54" t="str">
        <f t="shared" si="7"/>
        <v>select_one ynr</v>
      </c>
      <c r="H126" s="4" t="str">
        <f>IF(A126="","",IF(ROW($A$2:$A$1036)=1,"Impossible",VLOOKUP($A$2:$A$1036,items!$A$2:$S$1008,{19}*SIGN(ROW($A$2:$A$1036)),FALSE)))</f>
        <v>Do you try to keep your status a secret outside of your family?</v>
      </c>
      <c r="I126" s="4" t="str">
        <f>IF(A126="","",IF(ROW($A$2:$A$1036)=1,"Impossible",VLOOKUP($A$2:$A$1036,items!$A$2:$T$1008,{20}*SIGN(ROW($A$2:$A$1036)),FALSE)))</f>
        <v>Munoedza here kuvanzira vanhu vasiri vemumhuri menyu pamumire hwenyu?</v>
      </c>
      <c r="K126" s="4" t="s">
        <v>1241</v>
      </c>
      <c r="L126" s="53" t="s">
        <v>27</v>
      </c>
      <c r="M126" s="53"/>
      <c r="N126" s="53"/>
      <c r="O126" s="53"/>
      <c r="P126" s="53"/>
      <c r="Q126" s="53"/>
      <c r="R126" s="53"/>
      <c r="S126" s="53"/>
      <c r="T126" s="53"/>
      <c r="U126" s="53"/>
      <c r="V126" s="55" t="str">
        <f t="shared" si="12"/>
        <v>E9. Do you try to keep your status a secret outside of your family?</v>
      </c>
      <c r="W126" s="55" t="str">
        <f t="shared" si="13"/>
        <v>E9. Munoedza here kuvanzira vanhu vasiri vemumhuri menyu pamumire hwenyu?</v>
      </c>
      <c r="X126" s="32" t="str">
        <f t="array" ref="X126">IF(ISBLANK(F126),"",INDEX(choices!I$2:I$1615,MATCH(F126,IF(choices!J$2:J$1615="Last",choices!A$2:A$1615),0)))</f>
        <v>yes, no, refuse</v>
      </c>
      <c r="Y126" s="4" t="str">
        <f t="array" ref="Y126">IF(ISBLANK(F126),"",INDEX(choices!H$2:H$1615,MATCH(F126,IF(choices!J$2:J$1615="Last",choices!A$2:A$1615),0)))</f>
        <v>hongu, kwete, kuramba kupindura</v>
      </c>
      <c r="Z126" s="4" t="s">
        <v>1223</v>
      </c>
      <c r="AA126" s="4">
        <v>1</v>
      </c>
    </row>
    <row r="127" spans="1:27" ht="14">
      <c r="A127" s="53" t="s">
        <v>1173</v>
      </c>
      <c r="B127" s="53" t="s">
        <v>397</v>
      </c>
      <c r="C127" s="53"/>
      <c r="D127" s="54" t="str">
        <f t="shared" si="6"/>
        <v>E</v>
      </c>
      <c r="E127" s="53" t="s">
        <v>81</v>
      </c>
      <c r="G127" s="54" t="str">
        <f t="shared" si="7"/>
        <v>end group</v>
      </c>
      <c r="H127" s="4" t="e">
        <f>IF(A127="","",IF(ROW($A$2:$A$1036)=1,"Impossible",VLOOKUP($A$2:$A$1036,items!$A$2:$S$1008,{19}*SIGN(ROW($A$2:$A$1036)),FALSE)))</f>
        <v>#N/A</v>
      </c>
      <c r="I127" s="4" t="e">
        <f>IF(A127="","",IF(ROW($A$2:$A$1036)=1,"Impossible",VLOOKUP($A$2:$A$1036,items!$A$2:$T$1008,{20}*SIGN(ROW($A$2:$A$1036)),FALSE)))</f>
        <v>#N/A</v>
      </c>
      <c r="L127" s="53"/>
      <c r="M127" s="53"/>
      <c r="N127" s="53"/>
      <c r="O127" s="53"/>
      <c r="P127" s="53"/>
      <c r="Q127" s="53"/>
      <c r="R127" s="53"/>
      <c r="S127" s="53"/>
      <c r="T127" s="53"/>
      <c r="U127" s="53"/>
      <c r="V127" s="55" t="str">
        <f t="shared" si="12"/>
        <v/>
      </c>
      <c r="W127" s="55" t="str">
        <f t="shared" si="13"/>
        <v/>
      </c>
      <c r="X127" s="32" t="str">
        <f t="array" ref="X127">IF(ISBLANK(F127),"",INDEX(choices!I$2:I$1615,MATCH(F127,IF(choices!J$2:J$1615="Last",choices!A$2:A$1615),0)))</f>
        <v/>
      </c>
      <c r="Y127" s="4" t="str">
        <f t="array" ref="Y127">IF(ISBLANK(F127),"",INDEX(choices!H$2:H$1615,MATCH(F127,IF(choices!J$2:J$1615="Last",choices!A$2:A$1615),0)))</f>
        <v/>
      </c>
    </row>
    <row r="128" spans="1:27" ht="14">
      <c r="A128" s="53" t="s">
        <v>1183</v>
      </c>
      <c r="B128" s="53" t="s">
        <v>399</v>
      </c>
      <c r="C128" s="53">
        <v>0</v>
      </c>
      <c r="D128" s="54" t="str">
        <f t="shared" si="6"/>
        <v>F0</v>
      </c>
      <c r="E128" s="53" t="s">
        <v>79</v>
      </c>
      <c r="G128" s="54" t="str">
        <f t="shared" si="7"/>
        <v>begin group</v>
      </c>
      <c r="H128" s="4" t="e">
        <f>IF(A128="","",IF(ROW($A$2:$A$1036)=1,"Impossible",VLOOKUP($A$2:$A$1036,items!$A$2:$S$1008,{19}*SIGN(ROW($A$2:$A$1036)),FALSE)))</f>
        <v>#N/A</v>
      </c>
      <c r="I128" s="4" t="e">
        <f>IF(A128="","",IF(ROW($A$2:$A$1036)=1,"Impossible",VLOOKUP($A$2:$A$1036,items!$A$2:$T$1008,{20}*SIGN(ROW($A$2:$A$1036)),FALSE)))</f>
        <v>#N/A</v>
      </c>
      <c r="K128" s="4" t="s">
        <v>1241</v>
      </c>
      <c r="L128" s="53"/>
      <c r="M128" s="53"/>
      <c r="N128" s="53"/>
      <c r="O128" s="53"/>
      <c r="P128" s="53"/>
      <c r="Q128" s="53"/>
      <c r="R128" s="53"/>
      <c r="S128" s="53"/>
      <c r="T128" s="53"/>
      <c r="U128" s="53"/>
      <c r="V128" s="55" t="str">
        <f t="shared" si="12"/>
        <v/>
      </c>
      <c r="W128" s="55" t="str">
        <f t="shared" si="13"/>
        <v/>
      </c>
      <c r="X128" s="32" t="str">
        <f t="array" ref="X128">IF(ISBLANK(F128),"",INDEX(choices!I$2:I$1615,MATCH(F128,IF(choices!J$2:J$1615="Last",choices!A$2:A$1615),0)))</f>
        <v/>
      </c>
      <c r="Y128" s="4" t="str">
        <f t="array" ref="Y128">IF(ISBLANK(F128),"",INDEX(choices!H$2:H$1615,MATCH(F128,IF(choices!J$2:J$1615="Last",choices!A$2:A$1615),0)))</f>
        <v/>
      </c>
    </row>
    <row r="129" spans="1:27" ht="84">
      <c r="A129" s="53" t="s">
        <v>1174</v>
      </c>
      <c r="B129" s="53" t="s">
        <v>399</v>
      </c>
      <c r="C129" s="53">
        <v>1</v>
      </c>
      <c r="D129" s="54" t="str">
        <f t="shared" si="6"/>
        <v>F1</v>
      </c>
      <c r="E129" s="53" t="s">
        <v>16</v>
      </c>
      <c r="G129" s="54" t="str">
        <f t="shared" si="7"/>
        <v>note</v>
      </c>
      <c r="H129" s="4" t="str">
        <f>IF(A129="","",IF(ROW($A$2:$A$1036)=1,"Impossible",VLOOKUP($A$2:$A$1036,items!$A$2:$S$1008,{19}*SIGN(ROW($A$2:$A$1036)),FALSE)))</f>
        <v>For the next few questions, I'd like you to imagine a 10-step ladder. I'll decribe the top and bottom step and ask you to tell me on which step you stand. You can pick any number from 1 to 10.</v>
      </c>
      <c r="I129" s="4" t="str">
        <f>IF(A129="","",IF(ROW($A$2:$A$1036)=1,"Impossible",VLOOKUP($A$2:$A$1036,items!$A$2:$T$1008,{20}*SIGN(ROW($A$2:$A$1036)),FALSE)))</f>
        <v>Pamibvunzo mishomanana inotevera, ndiri kuda kuti muite semuri kuona manera ane matanho 10. Ndichatsanangura kuti danho repamusoro soro kana repazasi zasi rinomirirei, ndozokukumbirai kuti mundiudze kuti imi makamira padanho ripi. Munokwanisa kusarudza nhamba ipi zvayo kubva pa1 kusvika pa10.</v>
      </c>
      <c r="L129" s="53"/>
      <c r="M129" s="53"/>
      <c r="N129" s="53"/>
      <c r="O129" s="53"/>
      <c r="P129" s="53"/>
      <c r="Q129" s="53"/>
      <c r="R129" s="53" t="s">
        <v>2397</v>
      </c>
      <c r="S129" s="53" t="s">
        <v>2397</v>
      </c>
      <c r="T129" s="53"/>
      <c r="U129" s="53"/>
      <c r="V129" s="55" t="str">
        <f t="shared" si="12"/>
        <v>F1. For the next few questions, I'd like you to imagine a 10-step ladder. I'll decribe the top and bottom step and ask you to tell me on which step you stand. You can pick any number from 1 to 10.</v>
      </c>
      <c r="W129" s="55" t="str">
        <f t="shared" si="13"/>
        <v>F1. Pamibvunzo mishomanana inotevera, ndiri kuda kuti muite semuri kuona manera ane matanho 10. Ndichatsanangura kuti danho repamusoro soro kana repazasi zasi rinomirirei, ndozokukumbirai kuti mundiudze kuti imi makamira padanho ripi. Munokwanisa kusarudza nhamba ipi zvayo kubva pa1 kusvika pa10.</v>
      </c>
      <c r="X129" s="32" t="str">
        <f t="array" ref="X129">IF(ISBLANK(F129),"",INDEX(choices!I$2:I$1615,MATCH(F129,IF(choices!J$2:J$1615="Last",choices!A$2:A$1615),0)))</f>
        <v/>
      </c>
      <c r="Y129" s="4" t="str">
        <f t="array" ref="Y129">IF(ISBLANK(F129),"",INDEX(choices!H$2:H$1615,MATCH(F129,IF(choices!J$2:J$1615="Last",choices!A$2:A$1615),0)))</f>
        <v/>
      </c>
      <c r="Z129" s="4" t="s">
        <v>1223</v>
      </c>
    </row>
    <row r="130" spans="1:27" ht="98">
      <c r="A130" s="53" t="s">
        <v>1175</v>
      </c>
      <c r="B130" s="53" t="s">
        <v>399</v>
      </c>
      <c r="C130" s="53">
        <v>2</v>
      </c>
      <c r="D130" s="54" t="str">
        <f t="shared" si="6"/>
        <v>F2</v>
      </c>
      <c r="E130" s="53" t="s">
        <v>11</v>
      </c>
      <c r="F130" s="4" t="s">
        <v>202</v>
      </c>
      <c r="G130" s="54" t="str">
        <f t="shared" si="7"/>
        <v>select_one ladder10</v>
      </c>
      <c r="H130" s="4" t="str">
        <f>IF(A130="","",IF(ROW($A$2:$A$1036)=1,"Impossible",VLOOKUP($A$2:$A$1036,items!$A$2:$S$1008,{19}*SIGN(ROW($A$2:$A$1036)),FALSE)))</f>
        <v xml:space="preserve">How much does your status affect your life? The bottom step, 1, is "no affect at all". The top step, 10, is "severely affects my life". You can pick any number from 1 to 10. How much does your illnes affect your life? </v>
      </c>
      <c r="I130" s="4" t="str">
        <f>IF(A130="","",IF(ROW($A$2:$A$1036)=1,"Impossible",VLOOKUP($A$2:$A$1036,items!$A$2:$T$1008,{20}*SIGN(ROW($A$2:$A$1036)),FALSE)))</f>
        <v>Pamumire panokanganisa zvakadii hupenyu hwenyu? Danho repasi, rekutangisisa rinomirira "hahukanganisi zvachose". Danho repamusoro, 10, rinomirira "hunokanganisa upenyu hwangu zvakanyanya". Munokwanisa kusarudza nhamba ipi zvayo kubva pa1 kusvika pa10. Urwere hwenyu hunokanganisa zvakadii upenyu hwenyu?</v>
      </c>
      <c r="L130" s="53" t="s">
        <v>27</v>
      </c>
      <c r="M130" s="53"/>
      <c r="N130" s="53"/>
      <c r="O130" s="53"/>
      <c r="P130" s="53"/>
      <c r="Q130" s="53"/>
      <c r="R130" s="53" t="s">
        <v>2397</v>
      </c>
      <c r="S130" s="53" t="s">
        <v>2397</v>
      </c>
      <c r="T130" s="53"/>
      <c r="U130" s="53"/>
      <c r="V130" s="55" t="str">
        <f t="shared" si="12"/>
        <v xml:space="preserve">F2. How much does your status affect your life? The bottom step, 1, is "no affect at all". The top step, 10, is "severely affects my life". You can pick any number from 1 to 10. How much does your illnes affect your life? </v>
      </c>
      <c r="W130" s="55" t="str">
        <f t="shared" si="13"/>
        <v>F2. Pamumire panokanganisa zvakadii hupenyu hwenyu? Danho repasi, rekutangisisa rinomirira "hahukanganisi zvachose". Danho repamusoro, 10, rinomirira "hunokanganisa upenyu hwangu zvakanyanya". Munokwanisa kusarudza nhamba ipi zvayo kubva pa1 kusvika pa10. Urwere hwenyu hunokanganisa zvakadii upenyu hwenyu?</v>
      </c>
      <c r="X130" s="32" t="str">
        <f t="array" ref="X130">IF(ISBLANK(F130),"",INDEX(choices!I$2:I$1615,MATCH(F130,IF(choices!J$2:J$1615="Last",choices!A$2:A$1615),0)))</f>
        <v>1, 2, 3, 4, 5, 6, 7, 8, 9, 10, refuse</v>
      </c>
      <c r="Y130" s="4" t="str">
        <f t="array" ref="Y130">IF(ISBLANK(F130),"",INDEX(choices!H$2:H$1615,MATCH(F130,IF(choices!J$2:J$1615="Last",choices!A$2:A$1615),0)))</f>
        <v>1, 2, 3, 4, 5, 6, 7, 8, 9, 10, kuramba kupindura</v>
      </c>
      <c r="Z130" s="4" t="s">
        <v>1223</v>
      </c>
      <c r="AA130" s="4">
        <v>1</v>
      </c>
    </row>
    <row r="131" spans="1:27" ht="84">
      <c r="A131" s="53" t="s">
        <v>1177</v>
      </c>
      <c r="B131" s="53" t="s">
        <v>399</v>
      </c>
      <c r="C131" s="53">
        <v>3</v>
      </c>
      <c r="D131" s="54" t="str">
        <f t="shared" si="6"/>
        <v>F3</v>
      </c>
      <c r="E131" s="53" t="s">
        <v>11</v>
      </c>
      <c r="F131" s="4" t="s">
        <v>202</v>
      </c>
      <c r="G131" s="54" t="str">
        <f t="shared" si="7"/>
        <v>select_one ladder10</v>
      </c>
      <c r="H131" s="4" t="str">
        <f>IF(A131="","",IF(ROW($A$2:$A$1036)=1,"Impossible",VLOOKUP($A$2:$A$1036,items!$A$2:$S$1008,{19}*SIGN(ROW($A$2:$A$1036)),FALSE)))</f>
        <v>How much control do you feel you have over your health related to having HIV? The bottom step, 1, is "absolutely no control". The top step, 10, is "extreme amount of control". You can pick any number from 1 to 10. How must control do you feel you have over your status?</v>
      </c>
      <c r="I131" s="4" t="str">
        <f>IF(A131="","",IF(ROW($A$2:$A$1036)=1,"Impossible",VLOOKUP($A$2:$A$1036,items!$A$2:$T$1008,{20}*SIGN(ROW($A$2:$A$1036)),FALSE)))</f>
        <v>Munonzwa sekuti mune chekuita nestatus yenyu zvakadii? Danho repazasi, 1, ndi"kusava nechekuita zvachose". Danho repamusoro, 10, ndi"kuva nechekuita chakanyanyisa". Munokwanisa kusarudza nhamba ipi zvayo kubva pa1 kusvika pa10. Munonzwa sekuti mune chekuita pamumire zvakadii?</v>
      </c>
      <c r="L131" s="53" t="s">
        <v>27</v>
      </c>
      <c r="M131" s="53"/>
      <c r="N131" s="53"/>
      <c r="O131" s="53"/>
      <c r="P131" s="53"/>
      <c r="Q131" s="53"/>
      <c r="R131" s="53" t="s">
        <v>2397</v>
      </c>
      <c r="S131" s="53" t="s">
        <v>2397</v>
      </c>
      <c r="T131" s="53"/>
      <c r="U131" s="53"/>
      <c r="V131" s="55" t="str">
        <f t="shared" si="12"/>
        <v>F3. How much control do you feel you have over your health related to having HIV? The bottom step, 1, is "absolutely no control". The top step, 10, is "extreme amount of control". You can pick any number from 1 to 10. How must control do you feel you have over your status?</v>
      </c>
      <c r="W131" s="55" t="str">
        <f t="shared" si="13"/>
        <v>F3. Munonzwa sekuti mune chekuita nestatus yenyu zvakadii? Danho repazasi, 1, ndi"kusava nechekuita zvachose". Danho repamusoro, 10, ndi"kuva nechekuita chakanyanyisa". Munokwanisa kusarudza nhamba ipi zvayo kubva pa1 kusvika pa10. Munonzwa sekuti mune chekuita pamumire zvakadii?</v>
      </c>
      <c r="X131" s="32" t="str">
        <f t="array" ref="X131">IF(ISBLANK(F131),"",INDEX(choices!I$2:I$1615,MATCH(F131,IF(choices!J$2:J$1615="Last",choices!A$2:A$1615),0)))</f>
        <v>1, 2, 3, 4, 5, 6, 7, 8, 9, 10, refuse</v>
      </c>
      <c r="Y131" s="4" t="str">
        <f t="array" ref="Y131">IF(ISBLANK(F131),"",INDEX(choices!H$2:H$1615,MATCH(F131,IF(choices!J$2:J$1615="Last",choices!A$2:A$1615),0)))</f>
        <v>1, 2, 3, 4, 5, 6, 7, 8, 9, 10, kuramba kupindura</v>
      </c>
      <c r="Z131" s="4" t="s">
        <v>1223</v>
      </c>
      <c r="AA131" s="4">
        <v>1</v>
      </c>
    </row>
    <row r="132" spans="1:27" ht="112">
      <c r="A132" s="53" t="s">
        <v>1178</v>
      </c>
      <c r="B132" s="53" t="s">
        <v>399</v>
      </c>
      <c r="C132" s="53">
        <v>4</v>
      </c>
      <c r="D132" s="54" t="str">
        <f t="shared" si="6"/>
        <v>F4</v>
      </c>
      <c r="E132" s="53" t="s">
        <v>11</v>
      </c>
      <c r="F132" s="4" t="s">
        <v>202</v>
      </c>
      <c r="G132" s="54" t="str">
        <f t="shared" si="7"/>
        <v>select_one ladder10</v>
      </c>
      <c r="H132" s="4" t="str">
        <f>IF(A132="","",IF(ROW($A$2:$A$1036)=1,"Impossible",VLOOKUP($A$2:$A$1036,items!$A$2:$S$1008,{19}*SIGN(ROW($A$2:$A$1036)),FALSE)))</f>
        <v>How much do you think HIV treatment can help you stay healthy? The bottom step, 1, is "not at all". The top step, 10, is "extremely helpful". You can pick any number from 1 to 10. How much do you think your treatment can help improve your health?</v>
      </c>
      <c r="I132" s="4" t="str">
        <f>IF(A132="","",IF(ROW($A$2:$A$1036)=1,"Impossible",VLOOKUP($A$2:$A$1036,items!$A$2:$T$1008,{20}*SIGN(ROW($A$2:$A$1036)),FALSE)))</f>
        <v>Munofunga kuti mishonga yamuri kunwa inokwanisa kubatsira zvakadii paurwere hwenyu? Danho repasi, rekutangisisa rinomirira "kusabatsira zvachose". Danho repamusoro, 10, rinomirira "kubatsira zvakanyanya". Munokwanisa kusarudza nhamba ipi zvayo kubva pa1 kusvika pa10. Munofunga kuti mishonga yamuri kunwa inokwanisa kubatsira kunatsurudza hutano hwenyu zvakadii?</v>
      </c>
      <c r="L132" s="53" t="s">
        <v>27</v>
      </c>
      <c r="M132" s="53"/>
      <c r="N132" s="53"/>
      <c r="O132" s="53"/>
      <c r="P132" s="53"/>
      <c r="Q132" s="53"/>
      <c r="R132" s="53" t="s">
        <v>2397</v>
      </c>
      <c r="S132" s="53" t="s">
        <v>2397</v>
      </c>
      <c r="T132" s="53"/>
      <c r="U132" s="53"/>
      <c r="V132" s="55" t="str">
        <f t="shared" si="12"/>
        <v>F4. How much do you think HIV treatment can help you stay healthy? The bottom step, 1, is "not at all". The top step, 10, is "extremely helpful". You can pick any number from 1 to 10. How much do you think your treatment can help improve your health?</v>
      </c>
      <c r="W132" s="55" t="str">
        <f t="shared" si="13"/>
        <v>F4. Munofunga kuti mishonga yamuri kunwa inokwanisa kubatsira zvakadii paurwere hwenyu? Danho repasi, rekutangisisa rinomirira "kusabatsira zvachose". Danho repamusoro, 10, rinomirira "kubatsira zvakanyanya". Munokwanisa kusarudza nhamba ipi zvayo kubva pa1 kusvika pa10. Munofunga kuti mishonga yamuri kunwa inokwanisa kubatsira kunatsurudza hutano hwenyu zvakadii?</v>
      </c>
      <c r="X132" s="32" t="str">
        <f t="array" ref="X132">IF(ISBLANK(F132),"",INDEX(choices!I$2:I$1615,MATCH(F132,IF(choices!J$2:J$1615="Last",choices!A$2:A$1615),0)))</f>
        <v>1, 2, 3, 4, 5, 6, 7, 8, 9, 10, refuse</v>
      </c>
      <c r="Y132" s="4" t="str">
        <f t="array" ref="Y132">IF(ISBLANK(F132),"",INDEX(choices!H$2:H$1615,MATCH(F132,IF(choices!J$2:J$1615="Last",choices!A$2:A$1615),0)))</f>
        <v>1, 2, 3, 4, 5, 6, 7, 8, 9, 10, kuramba kupindura</v>
      </c>
      <c r="Z132" s="4" t="s">
        <v>1223</v>
      </c>
      <c r="AA132" s="4">
        <v>1</v>
      </c>
    </row>
    <row r="133" spans="1:27" ht="84">
      <c r="A133" s="53" t="s">
        <v>1179</v>
      </c>
      <c r="B133" s="53" t="s">
        <v>399</v>
      </c>
      <c r="C133" s="53">
        <v>5</v>
      </c>
      <c r="D133" s="54" t="str">
        <f t="shared" ref="D133:D196" si="18">CONCATENATE(B133,C133)</f>
        <v>F5</v>
      </c>
      <c r="E133" s="53" t="s">
        <v>11</v>
      </c>
      <c r="F133" s="4" t="s">
        <v>202</v>
      </c>
      <c r="G133" s="54" t="str">
        <f t="shared" ref="G133:G196" si="19">IF(E133="","",IF(OR(E133="select_one", E133="select_multiple"), CONCATENATE(E133," ",F133),E133))</f>
        <v>select_one ladder10</v>
      </c>
      <c r="H133" s="4" t="str">
        <f>IF(A133="","",IF(ROW($A$2:$A$1036)=1,"Impossible",VLOOKUP($A$2:$A$1036,items!$A$2:$S$1008,{19}*SIGN(ROW($A$2:$A$1036)),FALSE)))</f>
        <v>How much do you experience symptoms related to your status? The bottom step, 1, is "no symptoms at all". The top step, 10, is "many severe symptoms". You can pick any number from 1 to 10. How much do you experience symptoms related to your status?</v>
      </c>
      <c r="I133" s="4" t="str">
        <f>IF(A133="","",IF(ROW($A$2:$A$1036)=1,"Impossible",VLOOKUP($A$2:$A$1036,items!$A$2:$T$1008,{20}*SIGN(ROW($A$2:$A$1036)),FALSE)))</f>
        <v>Munoita zviratidzo zvepamumire kakawanda zvakadii? Danho repazasi, 1, ndi"kusaita zviratidzo zvachose". Danho repamusoro, 10, ndi"zviratidzo zvakatoipa kakawanda". Munokwanisa kusarudza nhamba ipi zvayo kubva pa1 kusvika pa10. Munoita zviratidzo zvepamumire kakawanda zvakadii?</v>
      </c>
      <c r="L133" s="53" t="s">
        <v>27</v>
      </c>
      <c r="M133" s="53"/>
      <c r="N133" s="53"/>
      <c r="O133" s="53"/>
      <c r="P133" s="53"/>
      <c r="Q133" s="53"/>
      <c r="R133" s="53" t="s">
        <v>2397</v>
      </c>
      <c r="S133" s="53" t="s">
        <v>2397</v>
      </c>
      <c r="T133" s="53"/>
      <c r="U133" s="53"/>
      <c r="V133" s="55" t="str">
        <f t="shared" si="12"/>
        <v>F5. How much do you experience symptoms related to your status? The bottom step, 1, is "no symptoms at all". The top step, 10, is "many severe symptoms". You can pick any number from 1 to 10. How much do you experience symptoms related to your status?</v>
      </c>
      <c r="W133" s="55" t="str">
        <f t="shared" si="13"/>
        <v>F5. Munoita zviratidzo zvepamumire kakawanda zvakadii? Danho repazasi, 1, ndi"kusaita zviratidzo zvachose". Danho repamusoro, 10, ndi"zviratidzo zvakatoipa kakawanda". Munokwanisa kusarudza nhamba ipi zvayo kubva pa1 kusvika pa10. Munoita zviratidzo zvepamumire kakawanda zvakadii?</v>
      </c>
      <c r="X133" s="32" t="str">
        <f t="array" ref="X133">IF(ISBLANK(F133),"",INDEX(choices!I$2:I$1615,MATCH(F133,IF(choices!J$2:J$1615="Last",choices!A$2:A$1615),0)))</f>
        <v>1, 2, 3, 4, 5, 6, 7, 8, 9, 10, refuse</v>
      </c>
      <c r="Y133" s="4" t="str">
        <f t="array" ref="Y133">IF(ISBLANK(F133),"",INDEX(choices!H$2:H$1615,MATCH(F133,IF(choices!J$2:J$1615="Last",choices!A$2:A$1615),0)))</f>
        <v>1, 2, 3, 4, 5, 6, 7, 8, 9, 10, kuramba kupindura</v>
      </c>
      <c r="Z133" s="4" t="s">
        <v>1223</v>
      </c>
      <c r="AA133" s="4">
        <v>1</v>
      </c>
    </row>
    <row r="134" spans="1:27" ht="70">
      <c r="A134" s="53" t="s">
        <v>1180</v>
      </c>
      <c r="B134" s="53" t="s">
        <v>399</v>
      </c>
      <c r="C134" s="53">
        <v>6</v>
      </c>
      <c r="D134" s="54" t="str">
        <f t="shared" si="18"/>
        <v>F6</v>
      </c>
      <c r="E134" s="53" t="s">
        <v>11</v>
      </c>
      <c r="F134" s="4" t="s">
        <v>202</v>
      </c>
      <c r="G134" s="54" t="str">
        <f t="shared" si="19"/>
        <v>select_one ladder10</v>
      </c>
      <c r="H134" s="4" t="str">
        <f>IF(A134="","",IF(ROW($A$2:$A$1036)=1,"Impossible",VLOOKUP($A$2:$A$1036,items!$A$2:$S$1008,{19}*SIGN(ROW($A$2:$A$1036)),FALSE)))</f>
        <v>How concerned are you about your status? The bottom step, 1, is "not at all concerned". The top step, 10, is "extremely concerned". You can pick any number from 1 to 10. How concerned are you about your status?</v>
      </c>
      <c r="I134" s="4" t="str">
        <f>IF(A134="","",IF(ROW($A$2:$A$1036)=1,"Impossible",VLOOKUP($A$2:$A$1036,items!$A$2:$T$1008,{20}*SIGN(ROW($A$2:$A$1036)),FALSE)))</f>
        <v xml:space="preserve">Munobatikana zvakadii nepamumire/status? Danho repasi, 1, ndi"kusabatikana zvachose". Danho repamusoro, 10, ndi"kubatikana zvakanyanya". Munokwanisa kusarudza nhamba ipi zvayo kubva pa1 kusvika pa10. Munobatikana zvakadii nepamumire? </v>
      </c>
      <c r="L134" s="53" t="s">
        <v>27</v>
      </c>
      <c r="M134" s="53"/>
      <c r="N134" s="53"/>
      <c r="O134" s="53"/>
      <c r="P134" s="53"/>
      <c r="Q134" s="53"/>
      <c r="R134" s="53" t="s">
        <v>2397</v>
      </c>
      <c r="S134" s="53" t="s">
        <v>2397</v>
      </c>
      <c r="T134" s="53"/>
      <c r="U134" s="53"/>
      <c r="V134" s="55" t="str">
        <f t="shared" si="12"/>
        <v>F6. How concerned are you about your status? The bottom step, 1, is "not at all concerned". The top step, 10, is "extremely concerned". You can pick any number from 1 to 10. How concerned are you about your status?</v>
      </c>
      <c r="W134" s="55" t="str">
        <f t="shared" si="13"/>
        <v xml:space="preserve">F6. Munobatikana zvakadii nepamumire/status? Danho repasi, 1, ndi"kusabatikana zvachose". Danho repamusoro, 10, ndi"kubatikana zvakanyanya". Munokwanisa kusarudza nhamba ipi zvayo kubva pa1 kusvika pa10. Munobatikana zvakadii nepamumire? </v>
      </c>
      <c r="X134" s="32" t="str">
        <f t="array" ref="X134">IF(ISBLANK(F134),"",INDEX(choices!I$2:I$1615,MATCH(F134,IF(choices!J$2:J$1615="Last",choices!A$2:A$1615),0)))</f>
        <v>1, 2, 3, 4, 5, 6, 7, 8, 9, 10, refuse</v>
      </c>
      <c r="Y134" s="4" t="str">
        <f t="array" ref="Y134">IF(ISBLANK(F134),"",INDEX(choices!H$2:H$1615,MATCH(F134,IF(choices!J$2:J$1615="Last",choices!A$2:A$1615),0)))</f>
        <v>1, 2, 3, 4, 5, 6, 7, 8, 9, 10, kuramba kupindura</v>
      </c>
      <c r="Z134" s="4" t="s">
        <v>1223</v>
      </c>
      <c r="AA134" s="4">
        <v>1</v>
      </c>
    </row>
    <row r="135" spans="1:27" ht="84">
      <c r="A135" s="53" t="s">
        <v>1181</v>
      </c>
      <c r="B135" s="53" t="s">
        <v>399</v>
      </c>
      <c r="C135" s="53">
        <v>7</v>
      </c>
      <c r="D135" s="54" t="str">
        <f t="shared" si="18"/>
        <v>F7</v>
      </c>
      <c r="E135" s="53" t="s">
        <v>11</v>
      </c>
      <c r="F135" s="4" t="s">
        <v>202</v>
      </c>
      <c r="G135" s="54" t="str">
        <f t="shared" si="19"/>
        <v>select_one ladder10</v>
      </c>
      <c r="H135" s="4" t="str">
        <f>IF(A135="","",IF(ROW($A$2:$A$1036)=1,"Impossible",VLOOKUP($A$2:$A$1036,items!$A$2:$S$1008,{19}*SIGN(ROW($A$2:$A$1036)),FALSE)))</f>
        <v>How well do you feel you understand your status? The bottom step, 1, is "don't understand at all". The top step, 10, is "understand very clearly". You can pick any number from 1 to 10. How well do you feel you understand your status?</v>
      </c>
      <c r="I135" s="4" t="str">
        <f>IF(A135="","",IF(ROW($A$2:$A$1036)=1,"Impossible",VLOOKUP($A$2:$A$1036,items!$A$2:$T$1008,{20}*SIGN(ROW($A$2:$A$1036)),FALSE)))</f>
        <v>Munonzwa sekuti munonzwisisa pamumire zvakadii? Danho repasi, rekutangisisa rinomirira "handinzwisisi zvachose". Danho repamusoro, 10, rinomirira "ndinonyatsonzwisisa zvakanaka". Munokwanisa kusarudza nhamba ipi zvayo kubva pa1 kusvika pa10. Munonzwa sekuti munonzwisisa pamumire zvakadii?</v>
      </c>
      <c r="L135" s="53" t="s">
        <v>27</v>
      </c>
      <c r="M135" s="53"/>
      <c r="N135" s="53"/>
      <c r="O135" s="53"/>
      <c r="P135" s="53"/>
      <c r="Q135" s="53"/>
      <c r="R135" s="53" t="s">
        <v>2397</v>
      </c>
      <c r="S135" s="53" t="s">
        <v>2397</v>
      </c>
      <c r="T135" s="53"/>
      <c r="U135" s="53"/>
      <c r="V135" s="55" t="str">
        <f t="shared" si="12"/>
        <v>F7. How well do you feel you understand your status? The bottom step, 1, is "don't understand at all". The top step, 10, is "understand very clearly". You can pick any number from 1 to 10. How well do you feel you understand your status?</v>
      </c>
      <c r="W135" s="55" t="str">
        <f t="shared" si="13"/>
        <v>F7. Munonzwa sekuti munonzwisisa pamumire zvakadii? Danho repasi, rekutangisisa rinomirira "handinzwisisi zvachose". Danho repamusoro, 10, rinomirira "ndinonyatsonzwisisa zvakanaka". Munokwanisa kusarudza nhamba ipi zvayo kubva pa1 kusvika pa10. Munonzwa sekuti munonzwisisa pamumire zvakadii?</v>
      </c>
      <c r="X135" s="32" t="str">
        <f t="array" ref="X135">IF(ISBLANK(F135),"",INDEX(choices!I$2:I$1615,MATCH(F135,IF(choices!J$2:J$1615="Last",choices!A$2:A$1615),0)))</f>
        <v>1, 2, 3, 4, 5, 6, 7, 8, 9, 10, refuse</v>
      </c>
      <c r="Y135" s="4" t="str">
        <f t="array" ref="Y135">IF(ISBLANK(F135),"",INDEX(choices!H$2:H$1615,MATCH(F135,IF(choices!J$2:J$1615="Last",choices!A$2:A$1615),0)))</f>
        <v>1, 2, 3, 4, 5, 6, 7, 8, 9, 10, kuramba kupindura</v>
      </c>
      <c r="Z135" s="4" t="s">
        <v>1223</v>
      </c>
      <c r="AA135" s="4">
        <v>1</v>
      </c>
    </row>
    <row r="136" spans="1:27" ht="84">
      <c r="A136" s="53" t="s">
        <v>1592</v>
      </c>
      <c r="B136" s="53" t="s">
        <v>399</v>
      </c>
      <c r="C136" s="53">
        <v>8</v>
      </c>
      <c r="D136" s="54" t="str">
        <f t="shared" si="18"/>
        <v>F8</v>
      </c>
      <c r="E136" s="53" t="s">
        <v>16</v>
      </c>
      <c r="G136" s="54" t="str">
        <f t="shared" si="19"/>
        <v>note</v>
      </c>
      <c r="H136" s="4" t="str">
        <f>IF(A136="","",IF(ROW($A$2:$A$1036)=1,"Impossible",VLOOKUP($A$2:$A$1036,items!$A$2:$S$1008,{19}*SIGN(ROW($A$2:$A$1036)),FALSE)))</f>
        <v>How much does your status affect you emotionally? (e.g. does it make you angry, scared, upset or depressed?) The bottom step, 1, is "not at all affected emotionally". The top step, 10, is "extremely affected emotionally".</v>
      </c>
      <c r="I136" s="4" t="str">
        <f>IF(A136="","",IF(ROW($A$2:$A$1036)=1,"Impossible",VLOOKUP($A$2:$A$1036,items!$A$2:$T$1008,{20}*SIGN(ROW($A$2:$A$1036)),FALSE)))</f>
        <v>Status inokanganisa zvakadii manzwiro enyu? (semuenzaniso, hunoita kuti mugumbuke, mutye, musuruvare, mufungisise here?) Danho repasi, rekutangisisa rinomirira "handikanganiswi manzwiro zvachose". Danho repamusoro, 10, rinomirira "ndinokanganiswa manzwiro zvakanyanya".</v>
      </c>
      <c r="L136" s="53"/>
      <c r="M136" s="53"/>
      <c r="N136" s="53"/>
      <c r="O136" s="53"/>
      <c r="P136" s="53"/>
      <c r="Q136" s="53"/>
      <c r="R136" s="53"/>
      <c r="S136" s="53"/>
      <c r="T136" s="53"/>
      <c r="U136" s="53"/>
      <c r="V136" s="55" t="str">
        <f t="shared" si="12"/>
        <v>F8. How much does your status affect you emotionally? (e.g. does it make you angry, scared, upset or depressed?) The bottom step, 1, is "not at all affected emotionally". The top step, 10, is "extremely affected emotionally".</v>
      </c>
      <c r="W136" s="55" t="str">
        <f t="shared" si="13"/>
        <v>F8. Status inokanganisa zvakadii manzwiro enyu? (semuenzaniso, hunoita kuti mugumbuke, mutye, musuruvare, mufungisise here?) Danho repasi, rekutangisisa rinomirira "handikanganiswi manzwiro zvachose". Danho repamusoro, 10, rinomirira "ndinokanganiswa manzwiro zvakanyanya".</v>
      </c>
      <c r="X136" s="32" t="str">
        <f t="array" ref="X136">IF(ISBLANK(F136),"",INDEX(choices!I$2:I$1615,MATCH(F136,IF(choices!J$2:J$1615="Last",choices!A$2:A$1615),0)))</f>
        <v/>
      </c>
      <c r="Y136" s="4" t="str">
        <f t="array" ref="Y136">IF(ISBLANK(F136),"",INDEX(choices!H$2:H$1615,MATCH(F136,IF(choices!J$2:J$1615="Last",choices!A$2:A$1615),0)))</f>
        <v/>
      </c>
      <c r="Z136" s="4" t="s">
        <v>1223</v>
      </c>
    </row>
    <row r="137" spans="1:27" ht="42">
      <c r="A137" s="53" t="s">
        <v>1182</v>
      </c>
      <c r="B137" s="53" t="s">
        <v>399</v>
      </c>
      <c r="C137" s="53">
        <v>9</v>
      </c>
      <c r="D137" s="54" t="str">
        <f t="shared" si="18"/>
        <v>F9</v>
      </c>
      <c r="E137" s="53" t="s">
        <v>11</v>
      </c>
      <c r="F137" s="4" t="s">
        <v>202</v>
      </c>
      <c r="G137" s="54" t="str">
        <f t="shared" si="19"/>
        <v>select_one ladder10</v>
      </c>
      <c r="H137" s="4" t="str">
        <f>IF(A137="","",IF(ROW($A$2:$A$1036)=1,"Impossible",VLOOKUP($A$2:$A$1036,items!$A$2:$S$1008,{19}*SIGN(ROW($A$2:$A$1036)),FALSE)))</f>
        <v>You can pick any number from 1 to 10. How much does your status affect you emotionally?</v>
      </c>
      <c r="I137" s="4" t="str">
        <f>IF(A137="","",IF(ROW($A$2:$A$1036)=1,"Impossible",VLOOKUP($A$2:$A$1036,items!$A$2:$T$1008,{20}*SIGN(ROW($A$2:$A$1036)),FALSE)))</f>
        <v>Munokwanisa kusarudza nhamba ipi zvayo kubva pa1 kusvika pa10. Status yenyu inokanganisa zvakadii manzwiro enyu?</v>
      </c>
      <c r="L137" s="53" t="s">
        <v>27</v>
      </c>
      <c r="M137" s="53"/>
      <c r="N137" s="53"/>
      <c r="O137" s="53"/>
      <c r="P137" s="53"/>
      <c r="Q137" s="53"/>
      <c r="R137" s="53" t="s">
        <v>2397</v>
      </c>
      <c r="S137" s="53" t="s">
        <v>2397</v>
      </c>
      <c r="T137" s="53"/>
      <c r="U137" s="53"/>
      <c r="V137" s="55" t="str">
        <f t="shared" si="12"/>
        <v>F9. You can pick any number from 1 to 10. How much does your status affect you emotionally?</v>
      </c>
      <c r="W137" s="55" t="str">
        <f t="shared" si="13"/>
        <v>F9. Munokwanisa kusarudza nhamba ipi zvayo kubva pa1 kusvika pa10. Status yenyu inokanganisa zvakadii manzwiro enyu?</v>
      </c>
      <c r="X137" s="32" t="str">
        <f t="array" ref="X137">IF(ISBLANK(F137),"",INDEX(choices!I$2:I$1615,MATCH(F137,IF(choices!J$2:J$1615="Last",choices!A$2:A$1615),0)))</f>
        <v>1, 2, 3, 4, 5, 6, 7, 8, 9, 10, refuse</v>
      </c>
      <c r="Y137" s="4" t="str">
        <f t="array" ref="Y137">IF(ISBLANK(F137),"",INDEX(choices!H$2:H$1615,MATCH(F137,IF(choices!J$2:J$1615="Last",choices!A$2:A$1615),0)))</f>
        <v>1, 2, 3, 4, 5, 6, 7, 8, 9, 10, kuramba kupindura</v>
      </c>
      <c r="Z137" s="4" t="s">
        <v>1223</v>
      </c>
      <c r="AA137" s="4">
        <v>1</v>
      </c>
    </row>
    <row r="138" spans="1:27" ht="14">
      <c r="A138" s="53" t="s">
        <v>1184</v>
      </c>
      <c r="B138" s="53" t="s">
        <v>399</v>
      </c>
      <c r="C138" s="53"/>
      <c r="D138" s="54" t="str">
        <f t="shared" si="18"/>
        <v>F</v>
      </c>
      <c r="E138" s="53" t="s">
        <v>81</v>
      </c>
      <c r="G138" s="54" t="str">
        <f t="shared" si="19"/>
        <v>end group</v>
      </c>
      <c r="H138" s="4" t="e">
        <f>IF(A138="","",IF(ROW($A$2:$A$1036)=1,"Impossible",VLOOKUP($A$2:$A$1036,items!$A$2:$S$1008,{19}*SIGN(ROW($A$2:$A$1036)),FALSE)))</f>
        <v>#N/A</v>
      </c>
      <c r="I138" s="4" t="e">
        <f>IF(A138="","",IF(ROW($A$2:$A$1036)=1,"Impossible",VLOOKUP($A$2:$A$1036,items!$A$2:$T$1008,{20}*SIGN(ROW($A$2:$A$1036)),FALSE)))</f>
        <v>#N/A</v>
      </c>
      <c r="L138" s="53"/>
      <c r="M138" s="53"/>
      <c r="N138" s="53"/>
      <c r="O138" s="53"/>
      <c r="P138" s="53"/>
      <c r="Q138" s="53"/>
      <c r="R138" s="53"/>
      <c r="S138" s="53"/>
      <c r="T138" s="53"/>
      <c r="U138" s="53"/>
      <c r="V138" s="55" t="str">
        <f t="shared" si="12"/>
        <v/>
      </c>
      <c r="W138" s="55" t="str">
        <f t="shared" si="13"/>
        <v/>
      </c>
      <c r="X138" s="32" t="str">
        <f t="array" ref="X138">IF(ISBLANK(F138),"",INDEX(choices!I$2:I$1615,MATCH(F138,IF(choices!J$2:J$1615="Last",choices!A$2:A$1615),0)))</f>
        <v/>
      </c>
      <c r="Y138" s="4" t="str">
        <f t="array" ref="Y138">IF(ISBLANK(F138),"",INDEX(choices!H$2:H$1615,MATCH(F138,IF(choices!J$2:J$1615="Last",choices!A$2:A$1615),0)))</f>
        <v/>
      </c>
    </row>
    <row r="139" spans="1:27" ht="14">
      <c r="A139" s="53" t="s">
        <v>1219</v>
      </c>
      <c r="B139" s="53" t="s">
        <v>1220</v>
      </c>
      <c r="C139" s="53">
        <v>0</v>
      </c>
      <c r="D139" s="54" t="str">
        <f t="shared" si="18"/>
        <v>G0</v>
      </c>
      <c r="E139" s="53" t="s">
        <v>79</v>
      </c>
      <c r="G139" s="54" t="str">
        <f t="shared" si="19"/>
        <v>begin group</v>
      </c>
      <c r="H139" s="4" t="e">
        <f>IF(A139="","",IF(ROW($A$2:$A$1036)=1,"Impossible",VLOOKUP($A$2:$A$1036,items!$A$2:$S$1008,{19}*SIGN(ROW($A$2:$A$1036)),FALSE)))</f>
        <v>#N/A</v>
      </c>
      <c r="I139" s="4" t="e">
        <f>IF(A139="","",IF(ROW($A$2:$A$1036)=1,"Impossible",VLOOKUP($A$2:$A$1036,items!$A$2:$T$1008,{20}*SIGN(ROW($A$2:$A$1036)),FALSE)))</f>
        <v>#N/A</v>
      </c>
      <c r="K139" s="4" t="s">
        <v>1241</v>
      </c>
      <c r="L139" s="53"/>
      <c r="M139" s="53"/>
      <c r="N139" s="53"/>
      <c r="O139" s="53"/>
      <c r="P139" s="53"/>
      <c r="Q139" s="53"/>
      <c r="R139" s="53"/>
      <c r="S139" s="53"/>
      <c r="T139" s="53"/>
      <c r="U139" s="53"/>
      <c r="V139" s="55" t="str">
        <f t="shared" si="12"/>
        <v/>
      </c>
      <c r="W139" s="55" t="str">
        <f t="shared" si="13"/>
        <v/>
      </c>
      <c r="X139" s="32" t="str">
        <f t="array" ref="X139">IF(ISBLANK(F139),"",INDEX(choices!I$2:I$1615,MATCH(F139,IF(choices!J$2:J$1615="Last",choices!A$2:A$1615),0)))</f>
        <v/>
      </c>
      <c r="Y139" s="4" t="str">
        <f t="array" ref="Y139">IF(ISBLANK(F139),"",INDEX(choices!H$2:H$1615,MATCH(F139,IF(choices!J$2:J$1615="Last",choices!A$2:A$1615),0)))</f>
        <v/>
      </c>
    </row>
    <row r="140" spans="1:27" ht="56">
      <c r="A140" s="53" t="s">
        <v>1185</v>
      </c>
      <c r="B140" s="53" t="s">
        <v>1220</v>
      </c>
      <c r="C140" s="53">
        <v>1</v>
      </c>
      <c r="D140" s="54" t="str">
        <f t="shared" si="18"/>
        <v>G1</v>
      </c>
      <c r="E140" s="53" t="s">
        <v>16</v>
      </c>
      <c r="G140" s="54" t="str">
        <f t="shared" si="19"/>
        <v>note</v>
      </c>
      <c r="H140" s="4" t="str">
        <f>IF(A140="","",IF(ROW($A$2:$A$1036)=1,"Impossible",VLOOKUP($A$2:$A$1036,items!$A$2:$S$1008,{19}*SIGN(ROW($A$2:$A$1036)),FALSE)))</f>
        <v xml:space="preserve">I'm going to read a list of events that may have happened to you during the past three months. In the past 3 months, how often did the following events happen because of your status? </v>
      </c>
      <c r="I140" s="4" t="str">
        <f>IF(A140="","",IF(ROW($A$2:$A$1036)=1,"Impossible",VLOOKUP($A$2:$A$1036,items!$A$2:$T$1008,{20}*SIGN(ROW($A$2:$A$1036)),FALSE)))</f>
        <v>Ndichaverenga zvinhu zvinogona kunge zvakaitika kwamuri MUMWEDZI MITATU YAPFUURA. MUMWEDZI MITATU YAPFUURA, zvinhu zvinotevera zvakaitika kwamuri kangani nekuda kwekuti mune HIV?</v>
      </c>
      <c r="L140" s="53"/>
      <c r="M140" s="53"/>
      <c r="N140" s="53"/>
      <c r="O140" s="53"/>
      <c r="P140" s="53"/>
      <c r="Q140" s="53"/>
      <c r="R140" s="53"/>
      <c r="S140" s="53"/>
      <c r="T140" s="53"/>
      <c r="U140" s="53"/>
      <c r="V140" s="55" t="str">
        <f t="shared" si="12"/>
        <v xml:space="preserve">G1. I'm going to read a list of events that may have happened to you during the past three months. In the past 3 months, how often did the following events happen because of your status? </v>
      </c>
      <c r="W140" s="55" t="str">
        <f t="shared" si="13"/>
        <v>G1. Ndichaverenga zvinhu zvinogona kunge zvakaitika kwamuri MUMWEDZI MITATU YAPFUURA. MUMWEDZI MITATU YAPFUURA, zvinhu zvinotevera zvakaitika kwamuri kangani nekuda kwekuti mune HIV?</v>
      </c>
      <c r="X140" s="32" t="str">
        <f t="array" ref="X140">IF(ISBLANK(F140),"",INDEX(choices!I$2:I$1615,MATCH(F140,IF(choices!J$2:J$1615="Last",choices!A$2:A$1615),0)))</f>
        <v/>
      </c>
      <c r="Y140" s="4" t="str">
        <f t="array" ref="Y140">IF(ISBLANK(F140),"",INDEX(choices!H$2:H$1615,MATCH(F140,IF(choices!J$2:J$1615="Last",choices!A$2:A$1615),0)))</f>
        <v/>
      </c>
      <c r="Z140" s="4" t="s">
        <v>1223</v>
      </c>
    </row>
    <row r="141" spans="1:27" ht="28">
      <c r="A141" s="53" t="s">
        <v>1186</v>
      </c>
      <c r="B141" s="53" t="s">
        <v>1220</v>
      </c>
      <c r="C141" s="53">
        <v>2</v>
      </c>
      <c r="D141" s="54" t="str">
        <f t="shared" si="18"/>
        <v>G2</v>
      </c>
      <c r="E141" s="53" t="s">
        <v>11</v>
      </c>
      <c r="F141" s="4" t="s">
        <v>207</v>
      </c>
      <c r="G141" s="54" t="str">
        <f t="shared" si="19"/>
        <v>select_one nosm</v>
      </c>
      <c r="H141" s="4" t="str">
        <f>IF(A141="","",IF(ROW($A$2:$A$1036)=1,"Impossible",VLOOKUP($A$2:$A$1036,items!$A$2:$S$1008,{19}*SIGN(ROW($A$2:$A$1036)),FALSE)))</f>
        <v>I was told to use my own eating utensils.</v>
      </c>
      <c r="I141" s="4" t="str">
        <f>IF(A141="","",IF(ROW($A$2:$A$1036)=1,"Impossible",VLOOKUP($A$2:$A$1036,items!$A$2:$T$1008,{20}*SIGN(ROW($A$2:$A$1036)),FALSE)))</f>
        <v>Ndakanzi ndishandise midziyo yainzi ndeyangu chete yekudyira.</v>
      </c>
      <c r="L141" s="53" t="s">
        <v>27</v>
      </c>
      <c r="M141" s="53"/>
      <c r="N141" s="53"/>
      <c r="O141" s="53"/>
      <c r="P141" s="53"/>
      <c r="Q141" s="53"/>
      <c r="R141" s="53"/>
      <c r="S141" s="53"/>
      <c r="T141" s="53"/>
      <c r="U141" s="53"/>
      <c r="V141" s="55" t="str">
        <f t="shared" si="12"/>
        <v>G2. I was told to use my own eating utensils.</v>
      </c>
      <c r="W141" s="55" t="str">
        <f t="shared" si="13"/>
        <v>G2. Ndakanzi ndishandise midziyo yainzi ndeyangu chete yekudyira.</v>
      </c>
      <c r="X141" s="32" t="str">
        <f t="array" ref="X141">IF(ISBLANK(F141),"",INDEX(choices!I$2:I$1615,MATCH(F141,IF(choices!J$2:J$1615="Last",choices!A$2:A$1615),0)))</f>
        <v>never, once or twice, several times, most of the time, refuse</v>
      </c>
      <c r="Y141" s="4" t="str">
        <f t="array" ref="Y141">IF(ISBLANK(F141),"",INDEX(choices!H$2:H$1615,MATCH(F141,IF(choices!J$2:J$1615="Last",choices!A$2:A$1615),0)))</f>
        <v>kwete zvachose, kamwe chete kana kaviri, dzimwe nguva , nguva zhinji, kuramba kupindura</v>
      </c>
      <c r="Z141" s="4" t="s">
        <v>1223</v>
      </c>
      <c r="AA141" s="4">
        <v>1</v>
      </c>
    </row>
    <row r="142" spans="1:27" ht="28">
      <c r="A142" s="53" t="s">
        <v>1187</v>
      </c>
      <c r="B142" s="53" t="s">
        <v>1220</v>
      </c>
      <c r="C142" s="53">
        <v>3</v>
      </c>
      <c r="D142" s="54" t="str">
        <f t="shared" si="18"/>
        <v>G3</v>
      </c>
      <c r="E142" s="53" t="s">
        <v>11</v>
      </c>
      <c r="F142" s="4" t="s">
        <v>207</v>
      </c>
      <c r="G142" s="54" t="str">
        <f t="shared" si="19"/>
        <v>select_one nosm</v>
      </c>
      <c r="H142" s="4" t="str">
        <f>IF(A142="","",IF(ROW($A$2:$A$1036)=1,"Impossible",VLOOKUP($A$2:$A$1036,items!$A$2:$S$1008,{19}*SIGN(ROW($A$2:$A$1036)),FALSE)))</f>
        <v>I was asked not to touch someone’s child.</v>
      </c>
      <c r="I142" s="4" t="str">
        <f>IF(A142="","",IF(ROW($A$2:$A$1036)=1,"Impossible",VLOOKUP($A$2:$A$1036,items!$A$2:$T$1008,{20}*SIGN(ROW($A$2:$A$1036)),FALSE)))</f>
        <v>Ndakaudzwa kuti ndisabate mwana wemumwe munhu.</v>
      </c>
      <c r="L142" s="53" t="s">
        <v>27</v>
      </c>
      <c r="M142" s="53"/>
      <c r="N142" s="53"/>
      <c r="O142" s="53"/>
      <c r="P142" s="53"/>
      <c r="Q142" s="53"/>
      <c r="R142" s="53"/>
      <c r="S142" s="53"/>
      <c r="T142" s="53"/>
      <c r="U142" s="53"/>
      <c r="V142" s="55" t="str">
        <f t="shared" si="12"/>
        <v>G3. I was asked not to touch someone’s child.</v>
      </c>
      <c r="W142" s="55" t="str">
        <f t="shared" si="13"/>
        <v>G3. Ndakaudzwa kuti ndisabate mwana wemumwe munhu.</v>
      </c>
      <c r="X142" s="32" t="str">
        <f t="array" ref="X142">IF(ISBLANK(F142),"",INDEX(choices!I$2:I$1615,MATCH(F142,IF(choices!J$2:J$1615="Last",choices!A$2:A$1615),0)))</f>
        <v>never, once or twice, several times, most of the time, refuse</v>
      </c>
      <c r="Y142" s="4" t="str">
        <f t="array" ref="Y142">IF(ISBLANK(F142),"",INDEX(choices!H$2:H$1615,MATCH(F142,IF(choices!J$2:J$1615="Last",choices!A$2:A$1615),0)))</f>
        <v>kwete zvachose, kamwe chete kana kaviri, dzimwe nguva , nguva zhinji, kuramba kupindura</v>
      </c>
      <c r="Z142" s="4" t="s">
        <v>1223</v>
      </c>
      <c r="AA142" s="4">
        <v>1</v>
      </c>
    </row>
    <row r="143" spans="1:27" ht="28">
      <c r="A143" s="53" t="s">
        <v>1188</v>
      </c>
      <c r="B143" s="53" t="s">
        <v>1220</v>
      </c>
      <c r="C143" s="53">
        <v>4</v>
      </c>
      <c r="D143" s="54" t="str">
        <f t="shared" si="18"/>
        <v>G4</v>
      </c>
      <c r="E143" s="53" t="s">
        <v>11</v>
      </c>
      <c r="F143" s="4" t="s">
        <v>207</v>
      </c>
      <c r="G143" s="54" t="str">
        <f t="shared" si="19"/>
        <v>select_one nosm</v>
      </c>
      <c r="H143" s="4" t="str">
        <f>IF(A143="","",IF(ROW($A$2:$A$1036)=1,"Impossible",VLOOKUP($A$2:$A$1036,items!$A$2:$S$1008,{19}*SIGN(ROW($A$2:$A$1036)),FALSE)))</f>
        <v>I was made to drink last from the cup.</v>
      </c>
      <c r="I143" s="4" t="str">
        <f>IF(A143="","",IF(ROW($A$2:$A$1036)=1,"Impossible",VLOOKUP($A$2:$A$1036,items!$A$2:$T$1008,{20}*SIGN(ROW($A$2:$A$1036)),FALSE)))</f>
        <v>Ndakanzi ndizoshandise kapu vamwe vose vapedza kunwa.</v>
      </c>
      <c r="L143" s="53" t="s">
        <v>27</v>
      </c>
      <c r="M143" s="53"/>
      <c r="N143" s="53"/>
      <c r="O143" s="53"/>
      <c r="P143" s="53"/>
      <c r="Q143" s="53"/>
      <c r="R143" s="53"/>
      <c r="S143" s="53"/>
      <c r="T143" s="53"/>
      <c r="U143" s="53"/>
      <c r="V143" s="55" t="str">
        <f t="shared" si="12"/>
        <v>G4. I was made to drink last from the cup.</v>
      </c>
      <c r="W143" s="55" t="str">
        <f t="shared" si="13"/>
        <v>G4. Ndakanzi ndizoshandise kapu vamwe vose vapedza kunwa.</v>
      </c>
      <c r="X143" s="32" t="str">
        <f t="array" ref="X143">IF(ISBLANK(F143),"",INDEX(choices!I$2:I$1615,MATCH(F143,IF(choices!J$2:J$1615="Last",choices!A$2:A$1615),0)))</f>
        <v>never, once or twice, several times, most of the time, refuse</v>
      </c>
      <c r="Y143" s="4" t="str">
        <f t="array" ref="Y143">IF(ISBLANK(F143),"",INDEX(choices!H$2:H$1615,MATCH(F143,IF(choices!J$2:J$1615="Last",choices!A$2:A$1615),0)))</f>
        <v>kwete zvachose, kamwe chete kana kaviri, dzimwe nguva , nguva zhinji, kuramba kupindura</v>
      </c>
      <c r="Z143" s="4" t="s">
        <v>1223</v>
      </c>
      <c r="AA143" s="4">
        <v>1</v>
      </c>
    </row>
    <row r="144" spans="1:27" ht="28">
      <c r="A144" s="53" t="s">
        <v>1189</v>
      </c>
      <c r="B144" s="53" t="s">
        <v>1220</v>
      </c>
      <c r="C144" s="53">
        <v>5</v>
      </c>
      <c r="D144" s="54" t="str">
        <f t="shared" si="18"/>
        <v>G5</v>
      </c>
      <c r="E144" s="53" t="s">
        <v>11</v>
      </c>
      <c r="F144" s="4" t="s">
        <v>207</v>
      </c>
      <c r="G144" s="54" t="str">
        <f t="shared" si="19"/>
        <v>select_one nosm</v>
      </c>
      <c r="H144" s="4" t="str">
        <f>IF(A144="","",IF(ROW($A$2:$A$1036)=1,"Impossible",VLOOKUP($A$2:$A$1036,items!$A$2:$S$1008,{19}*SIGN(ROW($A$2:$A$1036)),FALSE)))</f>
        <v>Someone mocked me when I passed by.</v>
      </c>
      <c r="I144" s="4" t="str">
        <f>IF(A144="","",IF(ROW($A$2:$A$1036)=1,"Impossible",VLOOKUP($A$2:$A$1036,items!$A$2:$T$1008,{20}*SIGN(ROW($A$2:$A$1036)),FALSE)))</f>
        <v>Pane munhu akanditsvinyira pandaingofambawo zvangu.</v>
      </c>
      <c r="L144" s="53" t="s">
        <v>27</v>
      </c>
      <c r="M144" s="53"/>
      <c r="N144" s="53"/>
      <c r="O144" s="53"/>
      <c r="P144" s="53"/>
      <c r="Q144" s="53"/>
      <c r="R144" s="53"/>
      <c r="S144" s="53"/>
      <c r="T144" s="53"/>
      <c r="U144" s="53"/>
      <c r="V144" s="55" t="str">
        <f t="shared" si="12"/>
        <v>G5. Someone mocked me when I passed by.</v>
      </c>
      <c r="W144" s="55" t="str">
        <f t="shared" si="13"/>
        <v>G5. Pane munhu akanditsvinyira pandaingofambawo zvangu.</v>
      </c>
      <c r="X144" s="32" t="str">
        <f t="array" ref="X144">IF(ISBLANK(F144),"",INDEX(choices!I$2:I$1615,MATCH(F144,IF(choices!J$2:J$1615="Last",choices!A$2:A$1615),0)))</f>
        <v>never, once or twice, several times, most of the time, refuse</v>
      </c>
      <c r="Y144" s="4" t="str">
        <f t="array" ref="Y144">IF(ISBLANK(F144),"",INDEX(choices!H$2:H$1615,MATCH(F144,IF(choices!J$2:J$1615="Last",choices!A$2:A$1615),0)))</f>
        <v>kwete zvachose, kamwe chete kana kaviri, dzimwe nguva , nguva zhinji, kuramba kupindura</v>
      </c>
      <c r="Z144" s="4" t="s">
        <v>1223</v>
      </c>
      <c r="AA144" s="4">
        <v>1</v>
      </c>
    </row>
    <row r="145" spans="1:27" ht="28">
      <c r="A145" s="53" t="s">
        <v>1190</v>
      </c>
      <c r="B145" s="53" t="s">
        <v>1220</v>
      </c>
      <c r="C145" s="53">
        <v>6</v>
      </c>
      <c r="D145" s="54" t="str">
        <f t="shared" si="18"/>
        <v>G6</v>
      </c>
      <c r="E145" s="53" t="s">
        <v>11</v>
      </c>
      <c r="F145" s="4" t="s">
        <v>207</v>
      </c>
      <c r="G145" s="54" t="str">
        <f t="shared" si="19"/>
        <v>select_one nosm</v>
      </c>
      <c r="H145" s="4" t="str">
        <f>IF(A145="","",IF(ROW($A$2:$A$1036)=1,"Impossible",VLOOKUP($A$2:$A$1036,items!$A$2:$S$1008,{19}*SIGN(ROW($A$2:$A$1036)),FALSE)))</f>
        <v>I stopped eating with other people.</v>
      </c>
      <c r="I145" s="4" t="str">
        <f>IF(A145="","",IF(ROW($A$2:$A$1036)=1,"Impossible",VLOOKUP($A$2:$A$1036,items!$A$2:$T$1008,{20}*SIGN(ROW($A$2:$A$1036)),FALSE)))</f>
        <v>Ndakaregedza kudya nevamwe.</v>
      </c>
      <c r="L145" s="53" t="s">
        <v>27</v>
      </c>
      <c r="M145" s="53"/>
      <c r="N145" s="53"/>
      <c r="O145" s="53"/>
      <c r="P145" s="53"/>
      <c r="Q145" s="53"/>
      <c r="R145" s="53"/>
      <c r="S145" s="53"/>
      <c r="T145" s="53"/>
      <c r="U145" s="53"/>
      <c r="V145" s="55" t="str">
        <f t="shared" si="12"/>
        <v>G6. I stopped eating with other people.</v>
      </c>
      <c r="W145" s="55" t="str">
        <f t="shared" si="13"/>
        <v>G6. Ndakaregedza kudya nevamwe.</v>
      </c>
      <c r="X145" s="32" t="str">
        <f t="array" ref="X145">IF(ISBLANK(F145),"",INDEX(choices!I$2:I$1615,MATCH(F145,IF(choices!J$2:J$1615="Last",choices!A$2:A$1615),0)))</f>
        <v>never, once or twice, several times, most of the time, refuse</v>
      </c>
      <c r="Y145" s="4" t="str">
        <f t="array" ref="Y145">IF(ISBLANK(F145),"",INDEX(choices!H$2:H$1615,MATCH(F145,IF(choices!J$2:J$1615="Last",choices!A$2:A$1615),0)))</f>
        <v>kwete zvachose, kamwe chete kana kaviri, dzimwe nguva , nguva zhinji, kuramba kupindura</v>
      </c>
      <c r="Z145" s="4" t="s">
        <v>1223</v>
      </c>
      <c r="AA145" s="4">
        <v>1</v>
      </c>
    </row>
    <row r="146" spans="1:27" ht="28">
      <c r="A146" s="53" t="s">
        <v>1191</v>
      </c>
      <c r="B146" s="53" t="s">
        <v>1220</v>
      </c>
      <c r="C146" s="53">
        <v>7</v>
      </c>
      <c r="D146" s="54" t="str">
        <f t="shared" si="18"/>
        <v>G7</v>
      </c>
      <c r="E146" s="53" t="s">
        <v>11</v>
      </c>
      <c r="F146" s="4" t="s">
        <v>207</v>
      </c>
      <c r="G146" s="54" t="str">
        <f t="shared" si="19"/>
        <v>select_one nosm</v>
      </c>
      <c r="H146" s="4" t="str">
        <f>IF(A146="","",IF(ROW($A$2:$A$1036)=1,"Impossible",VLOOKUP($A$2:$A$1036,items!$A$2:$S$1008,{19}*SIGN(ROW($A$2:$A$1036)),FALSE)))</f>
        <v>I was asked to leave because I was coughing.</v>
      </c>
      <c r="I146" s="4" t="str">
        <f>IF(A146="","",IF(ROW($A$2:$A$1036)=1,"Impossible",VLOOKUP($A$2:$A$1036,items!$A$2:$T$1008,{20}*SIGN(ROW($A$2:$A$1036)),FALSE)))</f>
        <v>Ndakanzi ndibve pandaiva nekuti ndaikosora.</v>
      </c>
      <c r="L146" s="53" t="s">
        <v>27</v>
      </c>
      <c r="M146" s="53"/>
      <c r="N146" s="53"/>
      <c r="O146" s="53"/>
      <c r="P146" s="53"/>
      <c r="Q146" s="53"/>
      <c r="R146" s="53"/>
      <c r="S146" s="53"/>
      <c r="T146" s="53"/>
      <c r="U146" s="53"/>
      <c r="V146" s="55" t="str">
        <f t="shared" si="12"/>
        <v>G7. I was asked to leave because I was coughing.</v>
      </c>
      <c r="W146" s="55" t="str">
        <f t="shared" si="13"/>
        <v>G7. Ndakanzi ndibve pandaiva nekuti ndaikosora.</v>
      </c>
      <c r="X146" s="32" t="str">
        <f t="array" ref="X146">IF(ISBLANK(F146),"",INDEX(choices!I$2:I$1615,MATCH(F146,IF(choices!J$2:J$1615="Last",choices!A$2:A$1615),0)))</f>
        <v>never, once or twice, several times, most of the time, refuse</v>
      </c>
      <c r="Y146" s="4" t="str">
        <f t="array" ref="Y146">IF(ISBLANK(F146),"",INDEX(choices!H$2:H$1615,MATCH(F146,IF(choices!J$2:J$1615="Last",choices!A$2:A$1615),0)))</f>
        <v>kwete zvachose, kamwe chete kana kaviri, dzimwe nguva , nguva zhinji, kuramba kupindura</v>
      </c>
      <c r="Z146" s="4" t="s">
        <v>1223</v>
      </c>
      <c r="AA146" s="4">
        <v>1</v>
      </c>
    </row>
    <row r="147" spans="1:27" ht="28">
      <c r="A147" s="53" t="s">
        <v>1192</v>
      </c>
      <c r="B147" s="53" t="s">
        <v>1220</v>
      </c>
      <c r="C147" s="53">
        <v>8</v>
      </c>
      <c r="D147" s="54" t="str">
        <f t="shared" si="18"/>
        <v>G8</v>
      </c>
      <c r="E147" s="53" t="s">
        <v>11</v>
      </c>
      <c r="F147" s="4" t="s">
        <v>207</v>
      </c>
      <c r="G147" s="54" t="str">
        <f t="shared" si="19"/>
        <v>select_one nosm</v>
      </c>
      <c r="H147" s="4" t="str">
        <f>IF(A147="","",IF(ROW($A$2:$A$1036)=1,"Impossible",VLOOKUP($A$2:$A$1036,items!$A$2:$S$1008,{19}*SIGN(ROW($A$2:$A$1036)),FALSE)))</f>
        <v>Someone stopped being my friend.</v>
      </c>
      <c r="I147" s="4" t="str">
        <f>IF(A147="","",IF(ROW($A$2:$A$1036)=1,"Impossible",VLOOKUP($A$2:$A$1036,items!$A$2:$T$1008,{20}*SIGN(ROW($A$2:$A$1036)),FALSE)))</f>
        <v>Mumwe munhu akaregedza kuva shamwari yangu.</v>
      </c>
      <c r="L147" s="53" t="s">
        <v>27</v>
      </c>
      <c r="M147" s="53"/>
      <c r="N147" s="53"/>
      <c r="O147" s="53"/>
      <c r="P147" s="53"/>
      <c r="Q147" s="53"/>
      <c r="R147" s="53"/>
      <c r="S147" s="53"/>
      <c r="T147" s="53"/>
      <c r="U147" s="53"/>
      <c r="V147" s="55" t="str">
        <f t="shared" si="12"/>
        <v>G8. Someone stopped being my friend.</v>
      </c>
      <c r="W147" s="55" t="str">
        <f t="shared" si="13"/>
        <v>G8. Mumwe munhu akaregedza kuva shamwari yangu.</v>
      </c>
      <c r="X147" s="32" t="str">
        <f t="array" ref="X147">IF(ISBLANK(F147),"",INDEX(choices!I$2:I$1615,MATCH(F147,IF(choices!J$2:J$1615="Last",choices!A$2:A$1615),0)))</f>
        <v>never, once or twice, several times, most of the time, refuse</v>
      </c>
      <c r="Y147" s="4" t="str">
        <f t="array" ref="Y147">IF(ISBLANK(F147),"",INDEX(choices!H$2:H$1615,MATCH(F147,IF(choices!J$2:J$1615="Last",choices!A$2:A$1615),0)))</f>
        <v>kwete zvachose, kamwe chete kana kaviri, dzimwe nguva , nguva zhinji, kuramba kupindura</v>
      </c>
      <c r="Z147" s="4" t="s">
        <v>1223</v>
      </c>
      <c r="AA147" s="4">
        <v>1</v>
      </c>
    </row>
    <row r="148" spans="1:27" ht="28">
      <c r="A148" s="53" t="s">
        <v>1193</v>
      </c>
      <c r="B148" s="53" t="s">
        <v>1220</v>
      </c>
      <c r="C148" s="53">
        <v>9</v>
      </c>
      <c r="D148" s="54" t="str">
        <f t="shared" si="18"/>
        <v>G9</v>
      </c>
      <c r="E148" s="53" t="s">
        <v>11</v>
      </c>
      <c r="F148" s="4" t="s">
        <v>207</v>
      </c>
      <c r="G148" s="54" t="str">
        <f t="shared" si="19"/>
        <v>select_one nosm</v>
      </c>
      <c r="H148" s="4" t="str">
        <f>IF(A148="","",IF(ROW($A$2:$A$1036)=1,"Impossible",VLOOKUP($A$2:$A$1036,items!$A$2:$S$1008,{19}*SIGN(ROW($A$2:$A$1036)),FALSE)))</f>
        <v>A friend would not chat with me.</v>
      </c>
      <c r="I148" s="4" t="str">
        <f>IF(A148="","",IF(ROW($A$2:$A$1036)=1,"Impossible",VLOOKUP($A$2:$A$1036,items!$A$2:$T$1008,{20}*SIGN(ROW($A$2:$A$1036)),FALSE)))</f>
        <v>Imwe shamwari yangu yaisataura neni.</v>
      </c>
      <c r="L148" s="53" t="s">
        <v>27</v>
      </c>
      <c r="M148" s="53"/>
      <c r="N148" s="53"/>
      <c r="O148" s="53"/>
      <c r="P148" s="53"/>
      <c r="Q148" s="53"/>
      <c r="R148" s="53"/>
      <c r="S148" s="53"/>
      <c r="T148" s="53"/>
      <c r="U148" s="53"/>
      <c r="V148" s="55" t="str">
        <f t="shared" si="12"/>
        <v>G9. A friend would not chat with me.</v>
      </c>
      <c r="W148" s="55" t="str">
        <f t="shared" si="13"/>
        <v>G9. Imwe shamwari yangu yaisataura neni.</v>
      </c>
      <c r="X148" s="32" t="str">
        <f t="array" ref="X148">IF(ISBLANK(F148),"",INDEX(choices!I$2:I$1615,MATCH(F148,IF(choices!J$2:J$1615="Last",choices!A$2:A$1615),0)))</f>
        <v>never, once or twice, several times, most of the time, refuse</v>
      </c>
      <c r="Y148" s="4" t="str">
        <f t="array" ref="Y148">IF(ISBLANK(F148),"",INDEX(choices!H$2:H$1615,MATCH(F148,IF(choices!J$2:J$1615="Last",choices!A$2:A$1615),0)))</f>
        <v>kwete zvachose, kamwe chete kana kaviri, dzimwe nguva , nguva zhinji, kuramba kupindura</v>
      </c>
      <c r="Z148" s="4" t="s">
        <v>1223</v>
      </c>
      <c r="AA148" s="4">
        <v>1</v>
      </c>
    </row>
    <row r="149" spans="1:27" ht="28">
      <c r="A149" s="53" t="s">
        <v>1194</v>
      </c>
      <c r="B149" s="53" t="s">
        <v>1220</v>
      </c>
      <c r="C149" s="53">
        <v>10</v>
      </c>
      <c r="D149" s="54" t="str">
        <f t="shared" si="18"/>
        <v>G10</v>
      </c>
      <c r="E149" s="53" t="s">
        <v>11</v>
      </c>
      <c r="F149" s="4" t="s">
        <v>207</v>
      </c>
      <c r="G149" s="54" t="str">
        <f t="shared" si="19"/>
        <v>select_one nosm</v>
      </c>
      <c r="H149" s="4" t="str">
        <f>IF(A149="","",IF(ROW($A$2:$A$1036)=1,"Impossible",VLOOKUP($A$2:$A$1036,items!$A$2:$S$1008,{19}*SIGN(ROW($A$2:$A$1036)),FALSE)))</f>
        <v>I was called bad names.</v>
      </c>
      <c r="I149" s="4" t="str">
        <f>IF(A149="","",IF(ROW($A$2:$A$1036)=1,"Impossible",VLOOKUP($A$2:$A$1036,items!$A$2:$T$1008,{20}*SIGN(ROW($A$2:$A$1036)),FALSE)))</f>
        <v>Ndakasheedzwa mazita asingafadzi.</v>
      </c>
      <c r="L149" s="53" t="s">
        <v>27</v>
      </c>
      <c r="M149" s="53"/>
      <c r="N149" s="53"/>
      <c r="O149" s="53"/>
      <c r="P149" s="53"/>
      <c r="Q149" s="53"/>
      <c r="R149" s="53"/>
      <c r="S149" s="53"/>
      <c r="T149" s="53"/>
      <c r="U149" s="53"/>
      <c r="V149" s="55" t="str">
        <f t="shared" si="12"/>
        <v>G10. I was called bad names.</v>
      </c>
      <c r="W149" s="55" t="str">
        <f t="shared" si="13"/>
        <v>G10. Ndakasheedzwa mazita asingafadzi.</v>
      </c>
      <c r="X149" s="32" t="str">
        <f t="array" ref="X149">IF(ISBLANK(F149),"",INDEX(choices!I$2:I$1615,MATCH(F149,IF(choices!J$2:J$1615="Last",choices!A$2:A$1615),0)))</f>
        <v>never, once or twice, several times, most of the time, refuse</v>
      </c>
      <c r="Y149" s="4" t="str">
        <f t="array" ref="Y149">IF(ISBLANK(F149),"",INDEX(choices!H$2:H$1615,MATCH(F149,IF(choices!J$2:J$1615="Last",choices!A$2:A$1615),0)))</f>
        <v>kwete zvachose, kamwe chete kana kaviri, dzimwe nguva , nguva zhinji, kuramba kupindura</v>
      </c>
      <c r="Z149" s="4" t="s">
        <v>1223</v>
      </c>
      <c r="AA149" s="4">
        <v>1</v>
      </c>
    </row>
    <row r="150" spans="1:27" ht="28">
      <c r="A150" s="53" t="s">
        <v>1195</v>
      </c>
      <c r="B150" s="53" t="s">
        <v>1220</v>
      </c>
      <c r="C150" s="53">
        <v>11</v>
      </c>
      <c r="D150" s="54" t="str">
        <f t="shared" si="18"/>
        <v>G11</v>
      </c>
      <c r="E150" s="53" t="s">
        <v>11</v>
      </c>
      <c r="F150" s="4" t="s">
        <v>207</v>
      </c>
      <c r="G150" s="54" t="str">
        <f t="shared" si="19"/>
        <v>select_one nosm</v>
      </c>
      <c r="H150" s="4" t="str">
        <f>IF(A150="","",IF(ROW($A$2:$A$1036)=1,"Impossible",VLOOKUP($A$2:$A$1036,items!$A$2:$S$1008,{19}*SIGN(ROW($A$2:$A$1036)),FALSE)))</f>
        <v>People sang offensive songs when I passed by.</v>
      </c>
      <c r="I150" s="4" t="str">
        <f>IF(A150="","",IF(ROW($A$2:$A$1036)=1,"Impossible",VLOOKUP($A$2:$A$1036,items!$A$2:$T$1008,{20}*SIGN(ROW($A$2:$A$1036)),FALSE)))</f>
        <v>Vanhu vaiimba zvekundibhowa pandaipfuura.</v>
      </c>
      <c r="L150" s="53" t="s">
        <v>27</v>
      </c>
      <c r="M150" s="53"/>
      <c r="N150" s="53"/>
      <c r="O150" s="53"/>
      <c r="P150" s="53"/>
      <c r="Q150" s="53"/>
      <c r="R150" s="53"/>
      <c r="S150" s="53"/>
      <c r="T150" s="53"/>
      <c r="U150" s="53"/>
      <c r="V150" s="55" t="str">
        <f t="shared" si="12"/>
        <v>G11. People sang offensive songs when I passed by.</v>
      </c>
      <c r="W150" s="55" t="str">
        <f t="shared" si="13"/>
        <v>G11. Vanhu vaiimba zvekundibhowa pandaipfuura.</v>
      </c>
      <c r="X150" s="32" t="str">
        <f t="array" ref="X150">IF(ISBLANK(F150),"",INDEX(choices!I$2:I$1615,MATCH(F150,IF(choices!J$2:J$1615="Last",choices!A$2:A$1615),0)))</f>
        <v>never, once or twice, several times, most of the time, refuse</v>
      </c>
      <c r="Y150" s="4" t="str">
        <f t="array" ref="Y150">IF(ISBLANK(F150),"",INDEX(choices!H$2:H$1615,MATCH(F150,IF(choices!J$2:J$1615="Last",choices!A$2:A$1615),0)))</f>
        <v>kwete zvachose, kamwe chete kana kaviri, dzimwe nguva , nguva zhinji, kuramba kupindura</v>
      </c>
      <c r="Z150" s="4" t="s">
        <v>1223</v>
      </c>
      <c r="AA150" s="4">
        <v>1</v>
      </c>
    </row>
    <row r="151" spans="1:27" ht="28">
      <c r="A151" s="53" t="s">
        <v>1196</v>
      </c>
      <c r="B151" s="53" t="s">
        <v>1220</v>
      </c>
      <c r="C151" s="53">
        <v>12</v>
      </c>
      <c r="D151" s="54" t="str">
        <f t="shared" si="18"/>
        <v>G12</v>
      </c>
      <c r="E151" s="53" t="s">
        <v>11</v>
      </c>
      <c r="F151" s="4" t="s">
        <v>207</v>
      </c>
      <c r="G151" s="54" t="str">
        <f t="shared" si="19"/>
        <v>select_one nosm</v>
      </c>
      <c r="H151" s="4" t="str">
        <f>IF(A151="","",IF(ROW($A$2:$A$1036)=1,"Impossible",VLOOKUP($A$2:$A$1036,items!$A$2:$S$1008,{19}*SIGN(ROW($A$2:$A$1036)),FALSE)))</f>
        <v>I was told that I have no future.</v>
      </c>
      <c r="I151" s="4" t="str">
        <f>IF(A151="","",IF(ROW($A$2:$A$1036)=1,"Impossible",VLOOKUP($A$2:$A$1036,items!$A$2:$T$1008,{20}*SIGN(ROW($A$2:$A$1036)),FALSE)))</f>
        <v>Ndakaudzwa kuti ndainge ndisina ramangwana.</v>
      </c>
      <c r="L151" s="53" t="s">
        <v>27</v>
      </c>
      <c r="M151" s="53"/>
      <c r="N151" s="53"/>
      <c r="O151" s="53"/>
      <c r="P151" s="53"/>
      <c r="Q151" s="53"/>
      <c r="R151" s="53"/>
      <c r="S151" s="53"/>
      <c r="T151" s="53"/>
      <c r="U151" s="53"/>
      <c r="V151" s="55" t="str">
        <f t="shared" ref="V151:V214" si="20">IF(OR(ISNA(H151),ISBLANK(H151)),"",CONCATENATE($B151,$C151,"."," ",H151))</f>
        <v>G12. I was told that I have no future.</v>
      </c>
      <c r="W151" s="55" t="str">
        <f t="shared" ref="W151:W214" si="21">IF(OR(ISBLANK(I151),ISNA(I151)),"",CONCATENATE($B151,$C151,"."," ",I151))</f>
        <v>G12. Ndakaudzwa kuti ndainge ndisina ramangwana.</v>
      </c>
      <c r="X151" s="32" t="str">
        <f t="array" ref="X151">IF(ISBLANK(F151),"",INDEX(choices!I$2:I$1615,MATCH(F151,IF(choices!J$2:J$1615="Last",choices!A$2:A$1615),0)))</f>
        <v>never, once or twice, several times, most of the time, refuse</v>
      </c>
      <c r="Y151" s="4" t="str">
        <f t="array" ref="Y151">IF(ISBLANK(F151),"",INDEX(choices!H$2:H$1615,MATCH(F151,IF(choices!J$2:J$1615="Last",choices!A$2:A$1615),0)))</f>
        <v>kwete zvachose, kamwe chete kana kaviri, dzimwe nguva , nguva zhinji, kuramba kupindura</v>
      </c>
      <c r="Z151" s="4" t="s">
        <v>1223</v>
      </c>
      <c r="AA151" s="4">
        <v>1</v>
      </c>
    </row>
    <row r="152" spans="1:27" ht="28">
      <c r="A152" s="53" t="s">
        <v>1197</v>
      </c>
      <c r="B152" s="53" t="s">
        <v>1220</v>
      </c>
      <c r="C152" s="53">
        <v>13</v>
      </c>
      <c r="D152" s="54" t="str">
        <f t="shared" si="18"/>
        <v>G13</v>
      </c>
      <c r="E152" s="53" t="s">
        <v>11</v>
      </c>
      <c r="F152" s="4" t="s">
        <v>207</v>
      </c>
      <c r="G152" s="54" t="str">
        <f t="shared" si="19"/>
        <v>select_one nosm</v>
      </c>
      <c r="H152" s="4" t="str">
        <f>IF(A152="","",IF(ROW($A$2:$A$1036)=1,"Impossible",VLOOKUP($A$2:$A$1036,items!$A$2:$S$1008,{19}*SIGN(ROW($A$2:$A$1036)),FALSE)))</f>
        <v>Someone scolded me.</v>
      </c>
      <c r="I152" s="4" t="str">
        <f>IF(A152="","",IF(ROW($A$2:$A$1036)=1,"Impossible",VLOOKUP($A$2:$A$1036,items!$A$2:$T$1008,{20}*SIGN(ROW($A$2:$A$1036)),FALSE)))</f>
        <v>Mumwe munhu akandipopotera.</v>
      </c>
      <c r="L152" s="53" t="s">
        <v>27</v>
      </c>
      <c r="M152" s="53"/>
      <c r="N152" s="53"/>
      <c r="O152" s="53"/>
      <c r="P152" s="53"/>
      <c r="Q152" s="53"/>
      <c r="R152" s="53"/>
      <c r="S152" s="53"/>
      <c r="T152" s="53"/>
      <c r="U152" s="53"/>
      <c r="V152" s="55" t="str">
        <f t="shared" si="20"/>
        <v>G13. Someone scolded me.</v>
      </c>
      <c r="W152" s="55" t="str">
        <f t="shared" si="21"/>
        <v>G13. Mumwe munhu akandipopotera.</v>
      </c>
      <c r="X152" s="32" t="str">
        <f t="array" ref="X152">IF(ISBLANK(F152),"",INDEX(choices!I$2:I$1615,MATCH(F152,IF(choices!J$2:J$1615="Last",choices!A$2:A$1615),0)))</f>
        <v>never, once or twice, several times, most of the time, refuse</v>
      </c>
      <c r="Y152" s="4" t="str">
        <f t="array" ref="Y152">IF(ISBLANK(F152),"",INDEX(choices!H$2:H$1615,MATCH(F152,IF(choices!J$2:J$1615="Last",choices!A$2:A$1615),0)))</f>
        <v>kwete zvachose, kamwe chete kana kaviri, dzimwe nguva , nguva zhinji, kuramba kupindura</v>
      </c>
      <c r="Z152" s="4" t="s">
        <v>1223</v>
      </c>
      <c r="AA152" s="4">
        <v>1</v>
      </c>
    </row>
    <row r="153" spans="1:27" ht="28">
      <c r="A153" s="53" t="s">
        <v>1198</v>
      </c>
      <c r="B153" s="53" t="s">
        <v>1220</v>
      </c>
      <c r="C153" s="53">
        <v>14</v>
      </c>
      <c r="D153" s="54" t="str">
        <f t="shared" si="18"/>
        <v>G14</v>
      </c>
      <c r="E153" s="53" t="s">
        <v>11</v>
      </c>
      <c r="F153" s="4" t="s">
        <v>207</v>
      </c>
      <c r="G153" s="54" t="str">
        <f t="shared" si="19"/>
        <v>select_one nosm</v>
      </c>
      <c r="H153" s="4" t="str">
        <f>IF(A153="","",IF(ROW($A$2:$A$1036)=1,"Impossible",VLOOKUP($A$2:$A$1036,items!$A$2:$S$1008,{19}*SIGN(ROW($A$2:$A$1036)),FALSE)))</f>
        <v>I was told that God is punishing me.</v>
      </c>
      <c r="I153" s="4" t="str">
        <f>IF(A153="","",IF(ROW($A$2:$A$1036)=1,"Impossible",VLOOKUP($A$2:$A$1036,items!$A$2:$T$1008,{20}*SIGN(ROW($A$2:$A$1036)),FALSE)))</f>
        <v>Ndakaudzwa kuti Mwari ari kundiranga.</v>
      </c>
      <c r="L153" s="53" t="s">
        <v>27</v>
      </c>
      <c r="M153" s="53"/>
      <c r="N153" s="53"/>
      <c r="O153" s="53"/>
      <c r="P153" s="53"/>
      <c r="Q153" s="53"/>
      <c r="R153" s="53"/>
      <c r="S153" s="53"/>
      <c r="T153" s="53"/>
      <c r="U153" s="53"/>
      <c r="V153" s="55" t="str">
        <f t="shared" si="20"/>
        <v>G14. I was told that God is punishing me.</v>
      </c>
      <c r="W153" s="55" t="str">
        <f t="shared" si="21"/>
        <v>G14. Ndakaudzwa kuti Mwari ari kundiranga.</v>
      </c>
      <c r="X153" s="32" t="str">
        <f t="array" ref="X153">IF(ISBLANK(F153),"",INDEX(choices!I$2:I$1615,MATCH(F153,IF(choices!J$2:J$1615="Last",choices!A$2:A$1615),0)))</f>
        <v>never, once or twice, several times, most of the time, refuse</v>
      </c>
      <c r="Y153" s="4" t="str">
        <f t="array" ref="Y153">IF(ISBLANK(F153),"",INDEX(choices!H$2:H$1615,MATCH(F153,IF(choices!J$2:J$1615="Last",choices!A$2:A$1615),0)))</f>
        <v>kwete zvachose, kamwe chete kana kaviri, dzimwe nguva , nguva zhinji, kuramba kupindura</v>
      </c>
      <c r="Z153" s="4" t="s">
        <v>1223</v>
      </c>
      <c r="AA153" s="4">
        <v>1</v>
      </c>
    </row>
    <row r="154" spans="1:27" ht="28">
      <c r="A154" s="53" t="s">
        <v>1199</v>
      </c>
      <c r="B154" s="53" t="s">
        <v>1220</v>
      </c>
      <c r="C154" s="53">
        <v>15</v>
      </c>
      <c r="D154" s="54" t="str">
        <f t="shared" si="18"/>
        <v>G15</v>
      </c>
      <c r="E154" s="53" t="s">
        <v>11</v>
      </c>
      <c r="F154" s="4" t="s">
        <v>207</v>
      </c>
      <c r="G154" s="54" t="str">
        <f t="shared" si="19"/>
        <v>select_one nosm</v>
      </c>
      <c r="H154" s="4" t="str">
        <f>IF(A154="","",IF(ROW($A$2:$A$1036)=1,"Impossible",VLOOKUP($A$2:$A$1036,items!$A$2:$S$1008,{19}*SIGN(ROW($A$2:$A$1036)),FALSE)))</f>
        <v>I was made to eat alone.</v>
      </c>
      <c r="I154" s="4" t="str">
        <f>IF(A154="","",IF(ROW($A$2:$A$1036)=1,"Impossible",VLOOKUP($A$2:$A$1036,items!$A$2:$T$1008,{20}*SIGN(ROW($A$2:$A$1036)),FALSE)))</f>
        <v>Ndakanzi ndidye ndiri ndega.</v>
      </c>
      <c r="L154" s="53" t="s">
        <v>27</v>
      </c>
      <c r="M154" s="53"/>
      <c r="N154" s="53"/>
      <c r="O154" s="53"/>
      <c r="P154" s="53"/>
      <c r="Q154" s="53"/>
      <c r="R154" s="53"/>
      <c r="S154" s="53"/>
      <c r="T154" s="53"/>
      <c r="U154" s="53"/>
      <c r="V154" s="55" t="str">
        <f t="shared" si="20"/>
        <v>G15. I was made to eat alone.</v>
      </c>
      <c r="W154" s="55" t="str">
        <f t="shared" si="21"/>
        <v>G15. Ndakanzi ndidye ndiri ndega.</v>
      </c>
      <c r="X154" s="32" t="str">
        <f t="array" ref="X154">IF(ISBLANK(F154),"",INDEX(choices!I$2:I$1615,MATCH(F154,IF(choices!J$2:J$1615="Last",choices!A$2:A$1615),0)))</f>
        <v>never, once or twice, several times, most of the time, refuse</v>
      </c>
      <c r="Y154" s="4" t="str">
        <f t="array" ref="Y154">IF(ISBLANK(F154),"",INDEX(choices!H$2:H$1615,MATCH(F154,IF(choices!J$2:J$1615="Last",choices!A$2:A$1615),0)))</f>
        <v>kwete zvachose, kamwe chete kana kaviri, dzimwe nguva , nguva zhinji, kuramba kupindura</v>
      </c>
      <c r="Z154" s="4" t="s">
        <v>1223</v>
      </c>
      <c r="AA154" s="4">
        <v>1</v>
      </c>
    </row>
    <row r="155" spans="1:27" ht="28">
      <c r="A155" s="53" t="s">
        <v>1200</v>
      </c>
      <c r="B155" s="53" t="s">
        <v>1220</v>
      </c>
      <c r="C155" s="53">
        <v>16</v>
      </c>
      <c r="D155" s="54" t="str">
        <f t="shared" si="18"/>
        <v>G16</v>
      </c>
      <c r="E155" s="53" t="s">
        <v>11</v>
      </c>
      <c r="F155" s="4" t="s">
        <v>207</v>
      </c>
      <c r="G155" s="54" t="str">
        <f t="shared" si="19"/>
        <v>select_one nosm</v>
      </c>
      <c r="H155" s="4" t="str">
        <f>IF(A155="","",IF(ROW($A$2:$A$1036)=1,"Impossible",VLOOKUP($A$2:$A$1036,items!$A$2:$S$1008,{19}*SIGN(ROW($A$2:$A$1036)),FALSE)))</f>
        <v>Someone insulted me.</v>
      </c>
      <c r="I155" s="4" t="str">
        <f>IF(A155="","",IF(ROW($A$2:$A$1036)=1,"Impossible",VLOOKUP($A$2:$A$1036,items!$A$2:$T$1008,{20}*SIGN(ROW($A$2:$A$1036)),FALSE)))</f>
        <v>Mumwe munhu akandituka.</v>
      </c>
      <c r="L155" s="53" t="s">
        <v>27</v>
      </c>
      <c r="M155" s="53"/>
      <c r="N155" s="53"/>
      <c r="O155" s="53"/>
      <c r="P155" s="53"/>
      <c r="Q155" s="53"/>
      <c r="R155" s="53"/>
      <c r="S155" s="53"/>
      <c r="T155" s="53"/>
      <c r="U155" s="53"/>
      <c r="V155" s="55" t="str">
        <f t="shared" si="20"/>
        <v>G16. Someone insulted me.</v>
      </c>
      <c r="W155" s="55" t="str">
        <f t="shared" si="21"/>
        <v>G16. Mumwe munhu akandituka.</v>
      </c>
      <c r="X155" s="32" t="str">
        <f t="array" ref="X155">IF(ISBLANK(F155),"",INDEX(choices!I$2:I$1615,MATCH(F155,IF(choices!J$2:J$1615="Last",choices!A$2:A$1615),0)))</f>
        <v>never, once or twice, several times, most of the time, refuse</v>
      </c>
      <c r="Y155" s="4" t="str">
        <f t="array" ref="Y155">IF(ISBLANK(F155),"",INDEX(choices!H$2:H$1615,MATCH(F155,IF(choices!J$2:J$1615="Last",choices!A$2:A$1615),0)))</f>
        <v>kwete zvachose, kamwe chete kana kaviri, dzimwe nguva , nguva zhinji, kuramba kupindura</v>
      </c>
      <c r="Z155" s="4" t="s">
        <v>1223</v>
      </c>
      <c r="AA155" s="4">
        <v>1</v>
      </c>
    </row>
    <row r="156" spans="1:27" ht="28">
      <c r="A156" s="53" t="s">
        <v>1201</v>
      </c>
      <c r="B156" s="53" t="s">
        <v>1220</v>
      </c>
      <c r="C156" s="53">
        <v>17</v>
      </c>
      <c r="D156" s="54" t="str">
        <f t="shared" si="18"/>
        <v>G17</v>
      </c>
      <c r="E156" s="53" t="s">
        <v>11</v>
      </c>
      <c r="F156" s="4" t="s">
        <v>207</v>
      </c>
      <c r="G156" s="54" t="str">
        <f t="shared" si="19"/>
        <v>select_one nosm</v>
      </c>
      <c r="H156" s="4" t="str">
        <f>IF(A156="","",IF(ROW($A$2:$A$1036)=1,"Impossible",VLOOKUP($A$2:$A$1036,items!$A$2:$S$1008,{19}*SIGN(ROW($A$2:$A$1036)),FALSE)))</f>
        <v>People avoided me.</v>
      </c>
      <c r="I156" s="4" t="str">
        <f>IF(A156="","",IF(ROW($A$2:$A$1036)=1,"Impossible",VLOOKUP($A$2:$A$1036,items!$A$2:$T$1008,{20}*SIGN(ROW($A$2:$A$1036)),FALSE)))</f>
        <v>Vanhu vaingondinzvenga-nzvenga.</v>
      </c>
      <c r="L156" s="53" t="s">
        <v>27</v>
      </c>
      <c r="M156" s="53"/>
      <c r="N156" s="53"/>
      <c r="O156" s="53"/>
      <c r="P156" s="53"/>
      <c r="Q156" s="53"/>
      <c r="R156" s="53"/>
      <c r="S156" s="53"/>
      <c r="T156" s="53"/>
      <c r="U156" s="53"/>
      <c r="V156" s="55" t="str">
        <f t="shared" si="20"/>
        <v>G17. People avoided me.</v>
      </c>
      <c r="W156" s="55" t="str">
        <f t="shared" si="21"/>
        <v>G17. Vanhu vaingondinzvenga-nzvenga.</v>
      </c>
      <c r="X156" s="32" t="str">
        <f t="array" ref="X156">IF(ISBLANK(F156),"",INDEX(choices!I$2:I$1615,MATCH(F156,IF(choices!J$2:J$1615="Last",choices!A$2:A$1615),0)))</f>
        <v>never, once or twice, several times, most of the time, refuse</v>
      </c>
      <c r="Y156" s="4" t="str">
        <f t="array" ref="Y156">IF(ISBLANK(F156),"",INDEX(choices!H$2:H$1615,MATCH(F156,IF(choices!J$2:J$1615="Last",choices!A$2:A$1615),0)))</f>
        <v>kwete zvachose, kamwe chete kana kaviri, dzimwe nguva , nguva zhinji, kuramba kupindura</v>
      </c>
      <c r="Z156" s="4" t="s">
        <v>1223</v>
      </c>
      <c r="AA156" s="4">
        <v>1</v>
      </c>
    </row>
    <row r="157" spans="1:27" ht="28">
      <c r="A157" s="53" t="s">
        <v>1202</v>
      </c>
      <c r="B157" s="53" t="s">
        <v>1220</v>
      </c>
      <c r="C157" s="53">
        <v>18</v>
      </c>
      <c r="D157" s="54" t="str">
        <f t="shared" si="18"/>
        <v>G18</v>
      </c>
      <c r="E157" s="53" t="s">
        <v>11</v>
      </c>
      <c r="F157" s="4" t="s">
        <v>207</v>
      </c>
      <c r="G157" s="54" t="str">
        <f t="shared" si="19"/>
        <v>select_one nosm</v>
      </c>
      <c r="H157" s="4" t="str">
        <f>IF(A157="","",IF(ROW($A$2:$A$1036)=1,"Impossible",VLOOKUP($A$2:$A$1036,items!$A$2:$S$1008,{19}*SIGN(ROW($A$2:$A$1036)),FALSE)))</f>
        <v>People stopped visiting me as much.</v>
      </c>
      <c r="I157" s="4" t="str">
        <f>IF(A157="","",IF(ROW($A$2:$A$1036)=1,"Impossible",VLOOKUP($A$2:$A$1036,items!$A$2:$T$1008,{20}*SIGN(ROW($A$2:$A$1036)),FALSE)))</f>
        <v>Vanhu vakaregedza kundishanyira sezvavaisimboita.</v>
      </c>
      <c r="L157" s="53" t="s">
        <v>27</v>
      </c>
      <c r="M157" s="53"/>
      <c r="N157" s="53"/>
      <c r="O157" s="53"/>
      <c r="P157" s="53"/>
      <c r="Q157" s="53"/>
      <c r="R157" s="53"/>
      <c r="S157" s="53"/>
      <c r="T157" s="53"/>
      <c r="U157" s="53"/>
      <c r="V157" s="55" t="str">
        <f t="shared" si="20"/>
        <v>G18. People stopped visiting me as much.</v>
      </c>
      <c r="W157" s="55" t="str">
        <f t="shared" si="21"/>
        <v>G18. Vanhu vakaregedza kundishanyira sezvavaisimboita.</v>
      </c>
      <c r="X157" s="32" t="str">
        <f t="array" ref="X157">IF(ISBLANK(F157),"",INDEX(choices!I$2:I$1615,MATCH(F157,IF(choices!J$2:J$1615="Last",choices!A$2:A$1615),0)))</f>
        <v>never, once or twice, several times, most of the time, refuse</v>
      </c>
      <c r="Y157" s="4" t="str">
        <f t="array" ref="Y157">IF(ISBLANK(F157),"",INDEX(choices!H$2:H$1615,MATCH(F157,IF(choices!J$2:J$1615="Last",choices!A$2:A$1615),0)))</f>
        <v>kwete zvachose, kamwe chete kana kaviri, dzimwe nguva , nguva zhinji, kuramba kupindura</v>
      </c>
      <c r="Z157" s="4" t="s">
        <v>1223</v>
      </c>
      <c r="AA157" s="4">
        <v>1</v>
      </c>
    </row>
    <row r="158" spans="1:27" ht="28">
      <c r="A158" s="53" t="s">
        <v>1203</v>
      </c>
      <c r="B158" s="53" t="s">
        <v>1220</v>
      </c>
      <c r="C158" s="53">
        <v>19</v>
      </c>
      <c r="D158" s="54" t="str">
        <f t="shared" si="18"/>
        <v>G19</v>
      </c>
      <c r="E158" s="53" t="s">
        <v>11</v>
      </c>
      <c r="F158" s="4" t="s">
        <v>207</v>
      </c>
      <c r="G158" s="54" t="str">
        <f t="shared" si="19"/>
        <v>select_one nosm</v>
      </c>
      <c r="H158" s="4" t="str">
        <f>IF(A158="","",IF(ROW($A$2:$A$1036)=1,"Impossible",VLOOKUP($A$2:$A$1036,items!$A$2:$S$1008,{19}*SIGN(ROW($A$2:$A$1036)),FALSE)))</f>
        <v>People ended their relationships with me.</v>
      </c>
      <c r="I158" s="4" t="str">
        <f>IF(A158="","",IF(ROW($A$2:$A$1036)=1,"Impossible",VLOOKUP($A$2:$A$1036,items!$A$2:$T$1008,{20}*SIGN(ROW($A$2:$A$1036)),FALSE)))</f>
        <v>Vanhu vakaregedza kufambidzana neni.</v>
      </c>
      <c r="L158" s="53" t="s">
        <v>27</v>
      </c>
      <c r="M158" s="53"/>
      <c r="N158" s="53"/>
      <c r="O158" s="53"/>
      <c r="P158" s="53"/>
      <c r="Q158" s="53"/>
      <c r="R158" s="53"/>
      <c r="S158" s="53"/>
      <c r="T158" s="53"/>
      <c r="U158" s="53"/>
      <c r="V158" s="55" t="str">
        <f t="shared" si="20"/>
        <v>G19. People ended their relationships with me.</v>
      </c>
      <c r="W158" s="55" t="str">
        <f t="shared" si="21"/>
        <v>G19. Vanhu vakaregedza kufambidzana neni.</v>
      </c>
      <c r="X158" s="32" t="str">
        <f t="array" ref="X158">IF(ISBLANK(F158),"",INDEX(choices!I$2:I$1615,MATCH(F158,IF(choices!J$2:J$1615="Last",choices!A$2:A$1615),0)))</f>
        <v>never, once or twice, several times, most of the time, refuse</v>
      </c>
      <c r="Y158" s="4" t="str">
        <f t="array" ref="Y158">IF(ISBLANK(F158),"",INDEX(choices!H$2:H$1615,MATCH(F158,IF(choices!J$2:J$1615="Last",choices!A$2:A$1615),0)))</f>
        <v>kwete zvachose, kamwe chete kana kaviri, dzimwe nguva , nguva zhinji, kuramba kupindura</v>
      </c>
      <c r="Z158" s="4" t="s">
        <v>1223</v>
      </c>
      <c r="AA158" s="4">
        <v>1</v>
      </c>
    </row>
    <row r="159" spans="1:27" ht="28">
      <c r="A159" s="53" t="s">
        <v>1204</v>
      </c>
      <c r="B159" s="53" t="s">
        <v>1220</v>
      </c>
      <c r="C159" s="53">
        <v>20</v>
      </c>
      <c r="D159" s="54" t="str">
        <f t="shared" si="18"/>
        <v>G20</v>
      </c>
      <c r="E159" s="53" t="s">
        <v>11</v>
      </c>
      <c r="F159" s="4" t="s">
        <v>207</v>
      </c>
      <c r="G159" s="54" t="str">
        <f t="shared" si="19"/>
        <v>select_one nosm</v>
      </c>
      <c r="H159" s="4" t="str">
        <f>IF(A159="","",IF(ROW($A$2:$A$1036)=1,"Impossible",VLOOKUP($A$2:$A$1036,items!$A$2:$S$1008,{19}*SIGN(ROW($A$2:$A$1036)),FALSE)))</f>
        <v>I was blamed for my HIV status.</v>
      </c>
      <c r="I159" s="4" t="str">
        <f>IF(A159="","",IF(ROW($A$2:$A$1036)=1,"Impossible",VLOOKUP($A$2:$A$1036,items!$A$2:$T$1008,{20}*SIGN(ROW($A$2:$A$1036)),FALSE)))</f>
        <v>Ndakaudzwa kuti kuva neHIV yaiva mhosva yangu.</v>
      </c>
      <c r="L159" s="53" t="s">
        <v>27</v>
      </c>
      <c r="M159" s="53"/>
      <c r="N159" s="53"/>
      <c r="O159" s="53"/>
      <c r="P159" s="53"/>
      <c r="Q159" s="53"/>
      <c r="R159" s="53"/>
      <c r="S159" s="53"/>
      <c r="T159" s="53"/>
      <c r="U159" s="53"/>
      <c r="V159" s="55" t="str">
        <f t="shared" si="20"/>
        <v>G20. I was blamed for my HIV status.</v>
      </c>
      <c r="W159" s="55" t="str">
        <f t="shared" si="21"/>
        <v>G20. Ndakaudzwa kuti kuva neHIV yaiva mhosva yangu.</v>
      </c>
      <c r="X159" s="32" t="str">
        <f t="array" ref="X159">IF(ISBLANK(F159),"",INDEX(choices!I$2:I$1615,MATCH(F159,IF(choices!J$2:J$1615="Last",choices!A$2:A$1615),0)))</f>
        <v>never, once or twice, several times, most of the time, refuse</v>
      </c>
      <c r="Y159" s="4" t="str">
        <f t="array" ref="Y159">IF(ISBLANK(F159),"",INDEX(choices!H$2:H$1615,MATCH(F159,IF(choices!J$2:J$1615="Last",choices!A$2:A$1615),0)))</f>
        <v>kwete zvachose, kamwe chete kana kaviri, dzimwe nguva , nguva zhinji, kuramba kupindura</v>
      </c>
      <c r="Z159" s="4" t="s">
        <v>1223</v>
      </c>
      <c r="AA159" s="4">
        <v>1</v>
      </c>
    </row>
    <row r="160" spans="1:27" ht="28">
      <c r="A160" s="53" t="s">
        <v>1207</v>
      </c>
      <c r="B160" s="53" t="s">
        <v>1220</v>
      </c>
      <c r="C160" s="53">
        <v>21</v>
      </c>
      <c r="D160" s="54" t="str">
        <f t="shared" si="18"/>
        <v>G21</v>
      </c>
      <c r="E160" s="53" t="s">
        <v>11</v>
      </c>
      <c r="F160" s="4" t="s">
        <v>207</v>
      </c>
      <c r="G160" s="54" t="str">
        <f t="shared" si="19"/>
        <v>select_one nosm</v>
      </c>
      <c r="H160" s="4" t="str">
        <f>IF(A160="","",IF(ROW($A$2:$A$1036)=1,"Impossible",VLOOKUP($A$2:$A$1036,items!$A$2:$S$1008,{19}*SIGN(ROW($A$2:$A$1036)),FALSE)))</f>
        <v>I was denied health care.</v>
      </c>
      <c r="I160" s="4" t="str">
        <f>IF(A160="","",IF(ROW($A$2:$A$1036)=1,"Impossible",VLOOKUP($A$2:$A$1036,items!$A$2:$T$1008,{20}*SIGN(ROW($A$2:$A$1036)),FALSE)))</f>
        <v>Handina kuwaniswa rubatsiro rwezveutano.</v>
      </c>
      <c r="L160" s="53" t="s">
        <v>27</v>
      </c>
      <c r="M160" s="53"/>
      <c r="N160" s="53"/>
      <c r="O160" s="53"/>
      <c r="P160" s="53"/>
      <c r="Q160" s="53"/>
      <c r="R160" s="53"/>
      <c r="S160" s="53"/>
      <c r="T160" s="53"/>
      <c r="U160" s="53"/>
      <c r="V160" s="55" t="str">
        <f t="shared" si="20"/>
        <v>G21. I was denied health care.</v>
      </c>
      <c r="W160" s="55" t="str">
        <f t="shared" si="21"/>
        <v>G21. Handina kuwaniswa rubatsiro rwezveutano.</v>
      </c>
      <c r="X160" s="32" t="str">
        <f t="array" ref="X160">IF(ISBLANK(F160),"",INDEX(choices!I$2:I$1615,MATCH(F160,IF(choices!J$2:J$1615="Last",choices!A$2:A$1615),0)))</f>
        <v>never, once or twice, several times, most of the time, refuse</v>
      </c>
      <c r="Y160" s="4" t="str">
        <f t="array" ref="Y160">IF(ISBLANK(F160),"",INDEX(choices!H$2:H$1615,MATCH(F160,IF(choices!J$2:J$1615="Last",choices!A$2:A$1615),0)))</f>
        <v>kwete zvachose, kamwe chete kana kaviri, dzimwe nguva , nguva zhinji, kuramba kupindura</v>
      </c>
      <c r="Z160" s="4" t="s">
        <v>1223</v>
      </c>
      <c r="AA160" s="4">
        <v>1</v>
      </c>
    </row>
    <row r="161" spans="1:27" ht="28">
      <c r="A161" s="53" t="s">
        <v>1208</v>
      </c>
      <c r="B161" s="53" t="s">
        <v>1220</v>
      </c>
      <c r="C161" s="53">
        <v>22</v>
      </c>
      <c r="D161" s="54" t="str">
        <f t="shared" si="18"/>
        <v>G22</v>
      </c>
      <c r="E161" s="53" t="s">
        <v>11</v>
      </c>
      <c r="F161" s="4" t="s">
        <v>207</v>
      </c>
      <c r="G161" s="54" t="str">
        <f t="shared" si="19"/>
        <v>select_one nosm</v>
      </c>
      <c r="H161" s="4" t="str">
        <f>IF(A161="","",IF(ROW($A$2:$A$1036)=1,"Impossible",VLOOKUP($A$2:$A$1036,items!$A$2:$S$1008,{19}*SIGN(ROW($A$2:$A$1036)),FALSE)))</f>
        <v>I was refused treatment because I was told I was going to die anyway.</v>
      </c>
      <c r="I161" s="4" t="str">
        <f>IF(A161="","",IF(ROW($A$2:$A$1036)=1,"Impossible",VLOOKUP($A$2:$A$1036,items!$A$2:$T$1008,{20}*SIGN(ROW($A$2:$A$1036)),FALSE)))</f>
        <v>Handina kurapwa sezvo vaiti kunyangwe ndikarapwa, ndichangofa.</v>
      </c>
      <c r="L161" s="53" t="s">
        <v>27</v>
      </c>
      <c r="M161" s="53"/>
      <c r="N161" s="53"/>
      <c r="O161" s="53"/>
      <c r="P161" s="53"/>
      <c r="Q161" s="53"/>
      <c r="R161" s="53"/>
      <c r="S161" s="53"/>
      <c r="T161" s="53"/>
      <c r="U161" s="53"/>
      <c r="V161" s="55" t="str">
        <f t="shared" si="20"/>
        <v>G22. I was refused treatment because I was told I was going to die anyway.</v>
      </c>
      <c r="W161" s="55" t="str">
        <f t="shared" si="21"/>
        <v>G22. Handina kurapwa sezvo vaiti kunyangwe ndikarapwa, ndichangofa.</v>
      </c>
      <c r="X161" s="32" t="str">
        <f t="array" ref="X161">IF(ISBLANK(F161),"",INDEX(choices!I$2:I$1615,MATCH(F161,IF(choices!J$2:J$1615="Last",choices!A$2:A$1615),0)))</f>
        <v>never, once or twice, several times, most of the time, refuse</v>
      </c>
      <c r="Y161" s="4" t="str">
        <f t="array" ref="Y161">IF(ISBLANK(F161),"",INDEX(choices!H$2:H$1615,MATCH(F161,IF(choices!J$2:J$1615="Last",choices!A$2:A$1615),0)))</f>
        <v>kwete zvachose, kamwe chete kana kaviri, dzimwe nguva , nguva zhinji, kuramba kupindura</v>
      </c>
      <c r="Z161" s="4" t="s">
        <v>1223</v>
      </c>
      <c r="AA161" s="4">
        <v>1</v>
      </c>
    </row>
    <row r="162" spans="1:27" ht="28">
      <c r="A162" s="53" t="s">
        <v>1209</v>
      </c>
      <c r="B162" s="53" t="s">
        <v>1220</v>
      </c>
      <c r="C162" s="53">
        <v>23</v>
      </c>
      <c r="D162" s="54" t="str">
        <f t="shared" si="18"/>
        <v>G23</v>
      </c>
      <c r="E162" s="53" t="s">
        <v>11</v>
      </c>
      <c r="F162" s="4" t="s">
        <v>207</v>
      </c>
      <c r="G162" s="54" t="str">
        <f t="shared" si="19"/>
        <v>select_one nosm</v>
      </c>
      <c r="H162" s="4" t="str">
        <f>IF(A162="","",IF(ROW($A$2:$A$1036)=1,"Impossible",VLOOKUP($A$2:$A$1036,items!$A$2:$S$1008,{19}*SIGN(ROW($A$2:$A$1036)),FALSE)))</f>
        <v>I was discharged from the hospital while still needing care as a result of my status.</v>
      </c>
      <c r="I162" s="4" t="str">
        <f>IF(A162="","",IF(ROW($A$2:$A$1036)=1,"Impossible",VLOOKUP($A$2:$A$1036,items!$A$2:$T$1008,{20}*SIGN(ROW($A$2:$A$1036)),FALSE)))</f>
        <v>Ndakaburitswa muchipatara ndichiri kuda rubatsiro nekuda kwestatus yangu.</v>
      </c>
      <c r="L162" s="53" t="s">
        <v>27</v>
      </c>
      <c r="M162" s="53"/>
      <c r="N162" s="53"/>
      <c r="O162" s="53"/>
      <c r="P162" s="53"/>
      <c r="Q162" s="53"/>
      <c r="R162" s="53"/>
      <c r="S162" s="53"/>
      <c r="T162" s="53"/>
      <c r="U162" s="53"/>
      <c r="V162" s="55" t="str">
        <f t="shared" si="20"/>
        <v>G23. I was discharged from the hospital while still needing care as a result of my status.</v>
      </c>
      <c r="W162" s="55" t="str">
        <f t="shared" si="21"/>
        <v>G23. Ndakaburitswa muchipatara ndichiri kuda rubatsiro nekuda kwestatus yangu.</v>
      </c>
      <c r="X162" s="32" t="str">
        <f t="array" ref="X162">IF(ISBLANK(F162),"",INDEX(choices!I$2:I$1615,MATCH(F162,IF(choices!J$2:J$1615="Last",choices!A$2:A$1615),0)))</f>
        <v>never, once or twice, several times, most of the time, refuse</v>
      </c>
      <c r="Y162" s="4" t="str">
        <f t="array" ref="Y162">IF(ISBLANK(F162),"",INDEX(choices!H$2:H$1615,MATCH(F162,IF(choices!J$2:J$1615="Last",choices!A$2:A$1615),0)))</f>
        <v>kwete zvachose, kamwe chete kana kaviri, dzimwe nguva , nguva zhinji, kuramba kupindura</v>
      </c>
      <c r="Z162" s="4" t="s">
        <v>1223</v>
      </c>
      <c r="AA162" s="4">
        <v>1</v>
      </c>
    </row>
    <row r="163" spans="1:27" ht="28">
      <c r="A163" s="53" t="s">
        <v>1210</v>
      </c>
      <c r="B163" s="53" t="s">
        <v>1220</v>
      </c>
      <c r="C163" s="53">
        <v>24</v>
      </c>
      <c r="D163" s="54" t="str">
        <f t="shared" si="18"/>
        <v>G24</v>
      </c>
      <c r="E163" s="53" t="s">
        <v>11</v>
      </c>
      <c r="F163" s="4" t="s">
        <v>207</v>
      </c>
      <c r="G163" s="54" t="str">
        <f t="shared" si="19"/>
        <v>select_one nosm</v>
      </c>
      <c r="H163" s="4" t="str">
        <f>IF(A163="","",IF(ROW($A$2:$A$1036)=1,"Impossible",VLOOKUP($A$2:$A$1036,items!$A$2:$S$1008,{19}*SIGN(ROW($A$2:$A$1036)),FALSE)))</f>
        <v>I was shuttled around instead of being helped by a nurse.</v>
      </c>
      <c r="I163" s="4" t="str">
        <f>IF(A163="","",IF(ROW($A$2:$A$1036)=1,"Impossible",VLOOKUP($A$2:$A$1036,items!$A$2:$T$1008,{20}*SIGN(ROW($A$2:$A$1036)),FALSE)))</f>
        <v>Ndakatenderedzwa-tenderedzwa panzvimbo yekubatsirwa nanesi.</v>
      </c>
      <c r="L163" s="53" t="s">
        <v>27</v>
      </c>
      <c r="M163" s="53"/>
      <c r="N163" s="53"/>
      <c r="O163" s="53"/>
      <c r="P163" s="53"/>
      <c r="Q163" s="53"/>
      <c r="R163" s="53"/>
      <c r="S163" s="53"/>
      <c r="T163" s="53"/>
      <c r="U163" s="53"/>
      <c r="V163" s="55" t="str">
        <f t="shared" si="20"/>
        <v>G24. I was shuttled around instead of being helped by a nurse.</v>
      </c>
      <c r="W163" s="55" t="str">
        <f t="shared" si="21"/>
        <v>G24. Ndakatenderedzwa-tenderedzwa panzvimbo yekubatsirwa nanesi.</v>
      </c>
      <c r="X163" s="32" t="str">
        <f t="array" ref="X163">IF(ISBLANK(F163),"",INDEX(choices!I$2:I$1615,MATCH(F163,IF(choices!J$2:J$1615="Last",choices!A$2:A$1615),0)))</f>
        <v>never, once or twice, several times, most of the time, refuse</v>
      </c>
      <c r="Y163" s="4" t="str">
        <f t="array" ref="Y163">IF(ISBLANK(F163),"",INDEX(choices!H$2:H$1615,MATCH(F163,IF(choices!J$2:J$1615="Last",choices!A$2:A$1615),0)))</f>
        <v>kwete zvachose, kamwe chete kana kaviri, dzimwe nguva , nguva zhinji, kuramba kupindura</v>
      </c>
      <c r="Z163" s="4" t="s">
        <v>1223</v>
      </c>
    </row>
    <row r="164" spans="1:27" ht="28">
      <c r="A164" s="53" t="s">
        <v>1211</v>
      </c>
      <c r="B164" s="53" t="s">
        <v>1220</v>
      </c>
      <c r="C164" s="53">
        <v>25</v>
      </c>
      <c r="D164" s="54" t="str">
        <f t="shared" si="18"/>
        <v>G25</v>
      </c>
      <c r="E164" s="53" t="s">
        <v>11</v>
      </c>
      <c r="F164" s="4" t="s">
        <v>207</v>
      </c>
      <c r="G164" s="54" t="str">
        <f t="shared" si="19"/>
        <v>select_one nosm</v>
      </c>
      <c r="H164" s="4" t="str">
        <f>IF(A164="","",IF(ROW($A$2:$A$1036)=1,"Impossible",VLOOKUP($A$2:$A$1036,items!$A$2:$S$1008,{19}*SIGN(ROW($A$2:$A$1036)),FALSE)))</f>
        <v>At the hospital/clinic, I was made to wait until last.</v>
      </c>
      <c r="I164" s="4" t="str">
        <f>IF(A164="","",IF(ROW($A$2:$A$1036)=1,"Impossible",VLOOKUP($A$2:$A$1036,items!$A$2:$T$1008,{20}*SIGN(ROW($A$2:$A$1036)),FALSE)))</f>
        <v>Pachipatara/pakiriniki, ndakanzi ndimire kusvika vamwe vese vapera.</v>
      </c>
      <c r="K164" s="53"/>
      <c r="L164" s="53" t="s">
        <v>27</v>
      </c>
      <c r="M164" s="53"/>
      <c r="N164" s="53"/>
      <c r="O164" s="53"/>
      <c r="P164" s="53"/>
      <c r="Q164" s="53"/>
      <c r="R164" s="53"/>
      <c r="S164" s="53"/>
      <c r="T164" s="53"/>
      <c r="U164" s="53"/>
      <c r="V164" s="55" t="str">
        <f t="shared" si="20"/>
        <v>G25. At the hospital/clinic, I was made to wait until last.</v>
      </c>
      <c r="W164" s="55" t="str">
        <f t="shared" si="21"/>
        <v>G25. Pachipatara/pakiriniki, ndakanzi ndimire kusvika vamwe vese vapera.</v>
      </c>
      <c r="X164" s="32" t="str">
        <f t="array" ref="X164">IF(ISBLANK(F164),"",INDEX(choices!I$2:I$1615,MATCH(F164,IF(choices!J$2:J$1615="Last",choices!A$2:A$1615),0)))</f>
        <v>never, once or twice, several times, most of the time, refuse</v>
      </c>
      <c r="Y164" s="4" t="str">
        <f t="array" ref="Y164">IF(ISBLANK(F164),"",INDEX(choices!H$2:H$1615,MATCH(F164,IF(choices!J$2:J$1615="Last",choices!A$2:A$1615),0)))</f>
        <v>kwete zvachose, kamwe chete kana kaviri, dzimwe nguva , nguva zhinji, kuramba kupindura</v>
      </c>
      <c r="Z164" s="4" t="s">
        <v>1223</v>
      </c>
      <c r="AA164" s="4">
        <v>1</v>
      </c>
    </row>
    <row r="165" spans="1:27" ht="28">
      <c r="A165" s="53" t="s">
        <v>1212</v>
      </c>
      <c r="B165" s="53" t="s">
        <v>1220</v>
      </c>
      <c r="C165" s="53">
        <v>26</v>
      </c>
      <c r="D165" s="54" t="str">
        <f t="shared" si="18"/>
        <v>G26</v>
      </c>
      <c r="E165" s="53" t="s">
        <v>11</v>
      </c>
      <c r="F165" s="4" t="s">
        <v>207</v>
      </c>
      <c r="G165" s="54" t="str">
        <f t="shared" si="19"/>
        <v>select_one nosm</v>
      </c>
      <c r="H165" s="4" t="str">
        <f>IF(A165="","",IF(ROW($A$2:$A$1036)=1,"Impossible",VLOOKUP($A$2:$A$1036,items!$A$2:$S$1008,{19}*SIGN(ROW($A$2:$A$1036)),FALSE)))</f>
        <v>At the hospital, I was left in a soiled bed.</v>
      </c>
      <c r="I165" s="4" t="str">
        <f>IF(A165="","",IF(ROW($A$2:$A$1036)=1,"Impossible",VLOOKUP($A$2:$A$1036,items!$A$2:$T$1008,{20}*SIGN(ROW($A$2:$A$1036)),FALSE)))</f>
        <v>Pachipatara, ndakasiiwa ndiri mumagumbeze andainge ndaitira weti/tsvina.</v>
      </c>
      <c r="L165" s="53" t="s">
        <v>27</v>
      </c>
      <c r="M165" s="53"/>
      <c r="N165" s="53"/>
      <c r="O165" s="53"/>
      <c r="P165" s="53"/>
      <c r="Q165" s="53"/>
      <c r="R165" s="53"/>
      <c r="S165" s="53"/>
      <c r="T165" s="53"/>
      <c r="U165" s="53"/>
      <c r="V165" s="55" t="str">
        <f t="shared" si="20"/>
        <v>G26. At the hospital, I was left in a soiled bed.</v>
      </c>
      <c r="W165" s="55" t="str">
        <f t="shared" si="21"/>
        <v>G26. Pachipatara, ndakasiiwa ndiri mumagumbeze andainge ndaitira weti/tsvina.</v>
      </c>
      <c r="X165" s="32" t="str">
        <f t="array" ref="X165">IF(ISBLANK(F165),"",INDEX(choices!I$2:I$1615,MATCH(F165,IF(choices!J$2:J$1615="Last",choices!A$2:A$1615),0)))</f>
        <v>never, once or twice, several times, most of the time, refuse</v>
      </c>
      <c r="Y165" s="4" t="str">
        <f t="array" ref="Y165">IF(ISBLANK(F165),"",INDEX(choices!H$2:H$1615,MATCH(F165,IF(choices!J$2:J$1615="Last",choices!A$2:A$1615),0)))</f>
        <v>kwete zvachose, kamwe chete kana kaviri, dzimwe nguva , nguva zhinji, kuramba kupindura</v>
      </c>
      <c r="Z165" s="4" t="s">
        <v>1223</v>
      </c>
      <c r="AA165" s="4">
        <v>1</v>
      </c>
    </row>
    <row r="166" spans="1:27" ht="28">
      <c r="A166" s="53" t="s">
        <v>1213</v>
      </c>
      <c r="B166" s="53" t="s">
        <v>1220</v>
      </c>
      <c r="C166" s="53">
        <v>27</v>
      </c>
      <c r="D166" s="54" t="str">
        <f t="shared" si="18"/>
        <v>G27</v>
      </c>
      <c r="E166" s="53" t="s">
        <v>11</v>
      </c>
      <c r="F166" s="4" t="s">
        <v>207</v>
      </c>
      <c r="G166" s="54" t="str">
        <f t="shared" si="19"/>
        <v>select_one nosm</v>
      </c>
      <c r="H166" s="4" t="str">
        <f>IF(A166="","",IF(ROW($A$2:$A$1036)=1,"Impossible",VLOOKUP($A$2:$A$1036,items!$A$2:$S$1008,{19}*SIGN(ROW($A$2:$A$1036)),FALSE)))</f>
        <v>In the hospital or clinic, my pain was ignored.</v>
      </c>
      <c r="I166" s="4" t="str">
        <f>IF(A166="","",IF(ROW($A$2:$A$1036)=1,"Impossible",VLOOKUP($A$2:$A$1036,items!$A$2:$T$1008,{20}*SIGN(ROW($A$2:$A$1036)),FALSE)))</f>
        <v>Pandaive muchipatara/mukiriniki hapana akaita basa nekurwadziwa kwangu.</v>
      </c>
      <c r="K166" s="53"/>
      <c r="L166" s="53" t="s">
        <v>27</v>
      </c>
      <c r="M166" s="53"/>
      <c r="N166" s="53"/>
      <c r="O166" s="53"/>
      <c r="P166" s="53"/>
      <c r="Q166" s="53"/>
      <c r="R166" s="53"/>
      <c r="S166" s="53"/>
      <c r="T166" s="53"/>
      <c r="U166" s="53"/>
      <c r="V166" s="55" t="str">
        <f t="shared" si="20"/>
        <v>G27. In the hospital or clinic, my pain was ignored.</v>
      </c>
      <c r="W166" s="55" t="str">
        <f t="shared" si="21"/>
        <v>G27. Pandaive muchipatara/mukiriniki hapana akaita basa nekurwadziwa kwangu.</v>
      </c>
      <c r="X166" s="32" t="str">
        <f t="array" ref="X166">IF(ISBLANK(F166),"",INDEX(choices!I$2:I$1615,MATCH(F166,IF(choices!J$2:J$1615="Last",choices!A$2:A$1615),0)))</f>
        <v>never, once or twice, several times, most of the time, refuse</v>
      </c>
      <c r="Y166" s="4" t="str">
        <f t="array" ref="Y166">IF(ISBLANK(F166),"",INDEX(choices!H$2:H$1615,MATCH(F166,IF(choices!J$2:J$1615="Last",choices!A$2:A$1615),0)))</f>
        <v>kwete zvachose, kamwe chete kana kaviri, dzimwe nguva , nguva zhinji, kuramba kupindura</v>
      </c>
      <c r="Z166" s="4" t="s">
        <v>1223</v>
      </c>
      <c r="AA166" s="4">
        <v>1</v>
      </c>
    </row>
    <row r="167" spans="1:27" ht="28">
      <c r="A167" s="53" t="s">
        <v>1214</v>
      </c>
      <c r="B167" s="53" t="s">
        <v>1220</v>
      </c>
      <c r="C167" s="53">
        <v>28</v>
      </c>
      <c r="D167" s="54" t="str">
        <f t="shared" si="18"/>
        <v>G28</v>
      </c>
      <c r="E167" s="53" t="s">
        <v>11</v>
      </c>
      <c r="F167" s="4" t="s">
        <v>207</v>
      </c>
      <c r="G167" s="54" t="str">
        <f t="shared" si="19"/>
        <v>select_one nosm</v>
      </c>
      <c r="H167" s="4" t="str">
        <f>IF(A167="","",IF(ROW($A$2:$A$1036)=1,"Impossible",VLOOKUP($A$2:$A$1036,items!$A$2:$S$1008,{19}*SIGN(ROW($A$2:$A$1036)),FALSE)))</f>
        <v>I felt that I did not deserve to live.</v>
      </c>
      <c r="I167" s="4" t="str">
        <f>IF(A167="","",IF(ROW($A$2:$A$1036)=1,"Impossible",VLOOKUP($A$2:$A$1036,items!$A$2:$T$1008,{20}*SIGN(ROW($A$2:$A$1036)),FALSE)))</f>
        <v>Ndakanzwa sekuti handaikodzera kuararama.</v>
      </c>
      <c r="L167" s="53" t="s">
        <v>27</v>
      </c>
      <c r="M167" s="53"/>
      <c r="N167" s="53"/>
      <c r="O167" s="53"/>
      <c r="P167" s="53"/>
      <c r="Q167" s="53"/>
      <c r="R167" s="53"/>
      <c r="S167" s="53"/>
      <c r="T167" s="53"/>
      <c r="U167" s="53"/>
      <c r="V167" s="55" t="str">
        <f t="shared" si="20"/>
        <v>G28. I felt that I did not deserve to live.</v>
      </c>
      <c r="W167" s="55" t="str">
        <f t="shared" si="21"/>
        <v>G28. Ndakanzwa sekuti handaikodzera kuararama.</v>
      </c>
      <c r="X167" s="32" t="str">
        <f t="array" ref="X167">IF(ISBLANK(F167),"",INDEX(choices!I$2:I$1615,MATCH(F167,IF(choices!J$2:J$1615="Last",choices!A$2:A$1615),0)))</f>
        <v>never, once or twice, several times, most of the time, refuse</v>
      </c>
      <c r="Y167" s="4" t="str">
        <f t="array" ref="Y167">IF(ISBLANK(F167),"",INDEX(choices!H$2:H$1615,MATCH(F167,IF(choices!J$2:J$1615="Last",choices!A$2:A$1615),0)))</f>
        <v>kwete zvachose, kamwe chete kana kaviri, dzimwe nguva , nguva zhinji, kuramba kupindura</v>
      </c>
      <c r="Z167" s="4" t="s">
        <v>1223</v>
      </c>
      <c r="AA167" s="4">
        <v>1</v>
      </c>
    </row>
    <row r="168" spans="1:27" ht="28">
      <c r="A168" s="53" t="s">
        <v>1215</v>
      </c>
      <c r="B168" s="53" t="s">
        <v>1220</v>
      </c>
      <c r="C168" s="53">
        <v>29</v>
      </c>
      <c r="D168" s="54" t="str">
        <f t="shared" si="18"/>
        <v>G29</v>
      </c>
      <c r="E168" s="53" t="s">
        <v>11</v>
      </c>
      <c r="F168" s="4" t="s">
        <v>207</v>
      </c>
      <c r="G168" s="54" t="str">
        <f t="shared" si="19"/>
        <v>select_one nosm</v>
      </c>
      <c r="H168" s="4" t="str">
        <f>IF(A168="","",IF(ROW($A$2:$A$1036)=1,"Impossible",VLOOKUP($A$2:$A$1036,items!$A$2:$S$1008,{19}*SIGN(ROW($A$2:$A$1036)),FALSE)))</f>
        <v>I felt ashamed of my status.</v>
      </c>
      <c r="I168" s="4" t="str">
        <f>IF(A168="","",IF(ROW($A$2:$A$1036)=1,"Impossible",VLOOKUP($A$2:$A$1036,items!$A$2:$T$1008,{20}*SIGN(ROW($A$2:$A$1036)),FALSE)))</f>
        <v>Ndakanzwa kusvoda nekuda kwestatus yangu.</v>
      </c>
      <c r="K168" s="53"/>
      <c r="L168" s="53" t="s">
        <v>27</v>
      </c>
      <c r="M168" s="53"/>
      <c r="N168" s="53"/>
      <c r="O168" s="53"/>
      <c r="P168" s="53"/>
      <c r="Q168" s="53"/>
      <c r="R168" s="53"/>
      <c r="S168" s="53"/>
      <c r="T168" s="53"/>
      <c r="U168" s="53"/>
      <c r="V168" s="55" t="str">
        <f t="shared" si="20"/>
        <v>G29. I felt ashamed of my status.</v>
      </c>
      <c r="W168" s="55" t="str">
        <f t="shared" si="21"/>
        <v>G29. Ndakanzwa kusvoda nekuda kwestatus yangu.</v>
      </c>
      <c r="X168" s="32" t="str">
        <f t="array" ref="X168">IF(ISBLANK(F168),"",INDEX(choices!I$2:I$1615,MATCH(F168,IF(choices!J$2:J$1615="Last",choices!A$2:A$1615),0)))</f>
        <v>never, once or twice, several times, most of the time, refuse</v>
      </c>
      <c r="Y168" s="4" t="str">
        <f t="array" ref="Y168">IF(ISBLANK(F168),"",INDEX(choices!H$2:H$1615,MATCH(F168,IF(choices!J$2:J$1615="Last",choices!A$2:A$1615),0)))</f>
        <v>kwete zvachose, kamwe chete kana kaviri, dzimwe nguva , nguva zhinji, kuramba kupindura</v>
      </c>
      <c r="Z168" s="4" t="s">
        <v>1223</v>
      </c>
      <c r="AA168" s="4">
        <v>1</v>
      </c>
    </row>
    <row r="169" spans="1:27" ht="28">
      <c r="A169" s="53" t="s">
        <v>1216</v>
      </c>
      <c r="B169" s="53" t="s">
        <v>1220</v>
      </c>
      <c r="C169" s="53">
        <v>30</v>
      </c>
      <c r="D169" s="54" t="str">
        <f t="shared" si="18"/>
        <v>G30</v>
      </c>
      <c r="E169" s="53" t="s">
        <v>11</v>
      </c>
      <c r="F169" s="4" t="s">
        <v>207</v>
      </c>
      <c r="G169" s="54" t="str">
        <f t="shared" si="19"/>
        <v>select_one nosm</v>
      </c>
      <c r="H169" s="4" t="str">
        <f>IF(A169="","",IF(ROW($A$2:$A$1036)=1,"Impossible",VLOOKUP($A$2:$A$1036,items!$A$2:$S$1008,{19}*SIGN(ROW($A$2:$A$1036)),FALSE)))</f>
        <v>I felt completely worthless.</v>
      </c>
      <c r="I169" s="4" t="str">
        <f>IF(A169="","",IF(ROW($A$2:$A$1036)=1,"Impossible",VLOOKUP($A$2:$A$1036,items!$A$2:$T$1008,{20}*SIGN(ROW($A$2:$A$1036)),FALSE)))</f>
        <v>Ndakanzwa sekuti hapana zvandiri zvachose.</v>
      </c>
      <c r="L169" s="53" t="s">
        <v>27</v>
      </c>
      <c r="M169" s="53"/>
      <c r="N169" s="53"/>
      <c r="O169" s="53"/>
      <c r="P169" s="53"/>
      <c r="Q169" s="53"/>
      <c r="R169" s="53"/>
      <c r="S169" s="53"/>
      <c r="T169" s="53"/>
      <c r="U169" s="53"/>
      <c r="V169" s="55" t="str">
        <f t="shared" si="20"/>
        <v>G30. I felt completely worthless.</v>
      </c>
      <c r="W169" s="55" t="str">
        <f t="shared" si="21"/>
        <v>G30. Ndakanzwa sekuti hapana zvandiri zvachose.</v>
      </c>
      <c r="X169" s="32" t="str">
        <f t="array" ref="X169">IF(ISBLANK(F169),"",INDEX(choices!I$2:I$1615,MATCH(F169,IF(choices!J$2:J$1615="Last",choices!A$2:A$1615),0)))</f>
        <v>never, once or twice, several times, most of the time, refuse</v>
      </c>
      <c r="Y169" s="4" t="str">
        <f t="array" ref="Y169">IF(ISBLANK(F169),"",INDEX(choices!H$2:H$1615,MATCH(F169,IF(choices!J$2:J$1615="Last",choices!A$2:A$1615),0)))</f>
        <v>kwete zvachose, kamwe chete kana kaviri, dzimwe nguva , nguva zhinji, kuramba kupindura</v>
      </c>
      <c r="Z169" s="4" t="s">
        <v>1223</v>
      </c>
      <c r="AA169" s="4">
        <v>1</v>
      </c>
    </row>
    <row r="170" spans="1:27" ht="28">
      <c r="A170" s="53" t="s">
        <v>1217</v>
      </c>
      <c r="B170" s="53" t="s">
        <v>1220</v>
      </c>
      <c r="C170" s="53">
        <v>31</v>
      </c>
      <c r="D170" s="54" t="str">
        <f t="shared" si="18"/>
        <v>G31</v>
      </c>
      <c r="E170" s="53" t="s">
        <v>11</v>
      </c>
      <c r="F170" s="4" t="s">
        <v>207</v>
      </c>
      <c r="G170" s="54" t="str">
        <f t="shared" si="19"/>
        <v>select_one nosm</v>
      </c>
      <c r="H170" s="4" t="str">
        <f>IF(A170="","",IF(ROW($A$2:$A$1036)=1,"Impossible",VLOOKUP($A$2:$A$1036,items!$A$2:$S$1008,{19}*SIGN(ROW($A$2:$A$1036)),FALSE)))</f>
        <v>I felt that I brought a lot of trouble to my family.</v>
      </c>
      <c r="I170" s="4" t="str">
        <f>IF(A170="","",IF(ROW($A$2:$A$1036)=1,"Impossible",VLOOKUP($A$2:$A$1036,items!$A$2:$T$1008,{20}*SIGN(ROW($A$2:$A$1036)),FALSE)))</f>
        <v>Ndakanzwa sekuti ndakaunza matambudziko mazhinji kumhuri yangu.</v>
      </c>
      <c r="K170" s="53"/>
      <c r="L170" s="53" t="s">
        <v>27</v>
      </c>
      <c r="M170" s="53"/>
      <c r="N170" s="53"/>
      <c r="O170" s="53"/>
      <c r="P170" s="53"/>
      <c r="Q170" s="53"/>
      <c r="R170" s="53"/>
      <c r="S170" s="53"/>
      <c r="T170" s="53"/>
      <c r="U170" s="53"/>
      <c r="V170" s="55" t="str">
        <f t="shared" si="20"/>
        <v>G31. I felt that I brought a lot of trouble to my family.</v>
      </c>
      <c r="W170" s="55" t="str">
        <f t="shared" si="21"/>
        <v>G31. Ndakanzwa sekuti ndakaunza matambudziko mazhinji kumhuri yangu.</v>
      </c>
      <c r="X170" s="32" t="str">
        <f t="array" ref="X170">IF(ISBLANK(F170),"",INDEX(choices!I$2:I$1615,MATCH(F170,IF(choices!J$2:J$1615="Last",choices!A$2:A$1615),0)))</f>
        <v>never, once or twice, several times, most of the time, refuse</v>
      </c>
      <c r="Y170" s="4" t="str">
        <f t="array" ref="Y170">IF(ISBLANK(F170),"",INDEX(choices!H$2:H$1615,MATCH(F170,IF(choices!J$2:J$1615="Last",choices!A$2:A$1615),0)))</f>
        <v>kwete zvachose, kamwe chete kana kaviri, dzimwe nguva , nguva zhinji, kuramba kupindura</v>
      </c>
      <c r="Z170" s="4" t="s">
        <v>1223</v>
      </c>
      <c r="AA170" s="4">
        <v>1</v>
      </c>
    </row>
    <row r="171" spans="1:27" ht="28">
      <c r="A171" s="53" t="s">
        <v>1218</v>
      </c>
      <c r="B171" s="53" t="s">
        <v>1220</v>
      </c>
      <c r="C171" s="53">
        <v>32</v>
      </c>
      <c r="D171" s="54" t="str">
        <f t="shared" si="18"/>
        <v>G32</v>
      </c>
      <c r="E171" s="53" t="s">
        <v>11</v>
      </c>
      <c r="F171" s="4" t="s">
        <v>207</v>
      </c>
      <c r="G171" s="54" t="str">
        <f t="shared" si="19"/>
        <v>select_one nosm</v>
      </c>
      <c r="H171" s="4" t="str">
        <f>IF(A171="","",IF(ROW($A$2:$A$1036)=1,"Impossible",VLOOKUP($A$2:$A$1036,items!$A$2:$S$1008,{19}*SIGN(ROW($A$2:$A$1036)),FALSE)))</f>
        <v>I felt that I am no longer a person.</v>
      </c>
      <c r="I171" s="4" t="str">
        <f>IF(A171="","",IF(ROW($A$2:$A$1036)=1,"Impossible",VLOOKUP($A$2:$A$1036,items!$A$2:$T$1008,{20}*SIGN(ROW($A$2:$A$1036)),FALSE)))</f>
        <v>Ndakanzwa kuti handisisiri munhu.</v>
      </c>
      <c r="L171" s="53" t="s">
        <v>27</v>
      </c>
      <c r="M171" s="53"/>
      <c r="N171" s="53"/>
      <c r="O171" s="53"/>
      <c r="P171" s="53"/>
      <c r="Q171" s="53"/>
      <c r="R171" s="53"/>
      <c r="S171" s="53"/>
      <c r="T171" s="53"/>
      <c r="U171" s="53"/>
      <c r="V171" s="55" t="str">
        <f t="shared" si="20"/>
        <v>G32. I felt that I am no longer a person.</v>
      </c>
      <c r="W171" s="55" t="str">
        <f t="shared" si="21"/>
        <v>G32. Ndakanzwa kuti handisisiri munhu.</v>
      </c>
      <c r="X171" s="32" t="str">
        <f t="array" ref="X171">IF(ISBLANK(F171),"",INDEX(choices!I$2:I$1615,MATCH(F171,IF(choices!J$2:J$1615="Last",choices!A$2:A$1615),0)))</f>
        <v>never, once or twice, several times, most of the time, refuse</v>
      </c>
      <c r="Y171" s="4" t="str">
        <f t="array" ref="Y171">IF(ISBLANK(F171),"",INDEX(choices!H$2:H$1615,MATCH(F171,IF(choices!J$2:J$1615="Last",choices!A$2:A$1615),0)))</f>
        <v>kwete zvachose, kamwe chete kana kaviri, dzimwe nguva , nguva zhinji, kuramba kupindura</v>
      </c>
      <c r="Z171" s="4" t="s">
        <v>1223</v>
      </c>
      <c r="AA171" s="4">
        <v>1</v>
      </c>
    </row>
    <row r="172" spans="1:27" ht="42">
      <c r="A172" s="53" t="s">
        <v>2459</v>
      </c>
      <c r="B172" s="53" t="s">
        <v>1220</v>
      </c>
      <c r="C172" s="53">
        <v>33</v>
      </c>
      <c r="D172" s="54" t="str">
        <f t="shared" si="18"/>
        <v>G33</v>
      </c>
      <c r="E172" s="53" t="s">
        <v>16</v>
      </c>
      <c r="G172" s="54" t="str">
        <f t="shared" si="19"/>
        <v>note</v>
      </c>
      <c r="H172" s="4" t="str">
        <f>IF(A172="","",IF(ROW($A$2:$A$1036)=1,"Impossible",VLOOKUP($A$2:$A$1036,items!$A$2:$S$1008,{19}*SIGN(ROW($A$2:$A$1036)),FALSE)))</f>
        <v>[Please use your judgment and offer words of encouragement if you think this section was particularly difficult.]</v>
      </c>
      <c r="I172" s="4" t="str">
        <f>IF(A172="","",IF(ROW($A$2:$A$1036)=1,"Impossible",VLOOKUP($A$2:$A$1036,items!$A$2:$T$1008,{20}*SIGN(ROW($A$2:$A$1036)),FALSE)))</f>
        <v>[Please use your judgment and offer words of encouragement if you think this section was particularly difficult.]</v>
      </c>
      <c r="L172" s="53"/>
      <c r="M172" s="53"/>
      <c r="N172" s="53"/>
      <c r="O172" s="53"/>
      <c r="P172" s="53"/>
      <c r="Q172" s="53"/>
      <c r="R172" s="53"/>
      <c r="S172" s="53"/>
      <c r="T172" s="53"/>
      <c r="U172" s="53"/>
      <c r="V172" s="55" t="str">
        <f t="shared" si="20"/>
        <v>G33. [Please use your judgment and offer words of encouragement if you think this section was particularly difficult.]</v>
      </c>
      <c r="W172" s="55" t="str">
        <f t="shared" si="21"/>
        <v>G33. [Please use your judgment and offer words of encouragement if you think this section was particularly difficult.]</v>
      </c>
      <c r="X172" s="32" t="str">
        <f t="array" ref="X172">IF(ISBLANK(F172),"",INDEX(choices!I$2:I$1615,MATCH(F172,IF(choices!J$2:J$1615="Last",choices!A$2:A$1615),0)))</f>
        <v/>
      </c>
      <c r="Y172" s="4" t="str">
        <f t="array" ref="Y172">IF(ISBLANK(F172),"",INDEX(choices!H$2:H$1615,MATCH(F172,IF(choices!J$2:J$1615="Last",choices!A$2:A$1615),0)))</f>
        <v/>
      </c>
      <c r="Z172" s="4" t="s">
        <v>1223</v>
      </c>
    </row>
    <row r="173" spans="1:27" ht="14">
      <c r="A173" s="53" t="s">
        <v>1221</v>
      </c>
      <c r="B173" s="53" t="s">
        <v>1220</v>
      </c>
      <c r="C173" s="53"/>
      <c r="D173" s="54" t="str">
        <f t="shared" si="18"/>
        <v>G</v>
      </c>
      <c r="E173" s="53" t="s">
        <v>81</v>
      </c>
      <c r="G173" s="54" t="str">
        <f t="shared" si="19"/>
        <v>end group</v>
      </c>
      <c r="H173" s="4" t="e">
        <f>IF(A173="","",IF(ROW($A$2:$A$1036)=1,"Impossible",VLOOKUP($A$2:$A$1036,items!$A$2:$S$1008,{19}*SIGN(ROW($A$2:$A$1036)),FALSE)))</f>
        <v>#N/A</v>
      </c>
      <c r="I173" s="4" t="e">
        <f>IF(A173="","",IF(ROW($A$2:$A$1036)=1,"Impossible",VLOOKUP($A$2:$A$1036,items!$A$2:$T$1008,{20}*SIGN(ROW($A$2:$A$1036)),FALSE)))</f>
        <v>#N/A</v>
      </c>
      <c r="K173" s="53"/>
      <c r="L173" s="53"/>
      <c r="M173" s="53"/>
      <c r="N173" s="53"/>
      <c r="O173" s="53"/>
      <c r="P173" s="53"/>
      <c r="Q173" s="53"/>
      <c r="R173" s="53"/>
      <c r="S173" s="53"/>
      <c r="T173" s="53"/>
      <c r="U173" s="53"/>
      <c r="V173" s="55" t="str">
        <f t="shared" si="20"/>
        <v/>
      </c>
      <c r="W173" s="55" t="str">
        <f t="shared" si="21"/>
        <v/>
      </c>
      <c r="X173" s="32" t="str">
        <f t="array" ref="X173">IF(ISBLANK(F173),"",INDEX(choices!I$2:I$1615,MATCH(F173,IF(choices!J$2:J$1615="Last",choices!A$2:A$1615),0)))</f>
        <v/>
      </c>
      <c r="Y173" s="4" t="str">
        <f t="array" ref="Y173">IF(ISBLANK(F173),"",INDEX(choices!H$2:H$1615,MATCH(F173,IF(choices!J$2:J$1615="Last",choices!A$2:A$1615),0)))</f>
        <v/>
      </c>
    </row>
    <row r="174" spans="1:27" ht="14">
      <c r="A174" s="53" t="s">
        <v>1222</v>
      </c>
      <c r="B174" s="53" t="s">
        <v>1223</v>
      </c>
      <c r="C174" s="53">
        <v>0</v>
      </c>
      <c r="D174" s="54" t="str">
        <f t="shared" si="18"/>
        <v>H0</v>
      </c>
      <c r="E174" s="53" t="s">
        <v>79</v>
      </c>
      <c r="G174" s="54" t="str">
        <f t="shared" si="19"/>
        <v>begin group</v>
      </c>
      <c r="H174" s="4" t="e">
        <f>IF(A174="","",IF(ROW($A$2:$A$1036)=1,"Impossible",VLOOKUP($A$2:$A$1036,items!$A$2:$S$1008,{19}*SIGN(ROW($A$2:$A$1036)),FALSE)))</f>
        <v>#N/A</v>
      </c>
      <c r="I174" s="4" t="e">
        <f>IF(A174="","",IF(ROW($A$2:$A$1036)=1,"Impossible",VLOOKUP($A$2:$A$1036,items!$A$2:$T$1008,{20}*SIGN(ROW($A$2:$A$1036)),FALSE)))</f>
        <v>#N/A</v>
      </c>
      <c r="K174" s="4" t="s">
        <v>1241</v>
      </c>
      <c r="L174" s="53"/>
      <c r="M174" s="53"/>
      <c r="N174" s="53"/>
      <c r="O174" s="53"/>
      <c r="P174" s="53"/>
      <c r="Q174" s="53"/>
      <c r="R174" s="53"/>
      <c r="S174" s="53"/>
      <c r="T174" s="53"/>
      <c r="U174" s="53"/>
      <c r="V174" s="55" t="str">
        <f t="shared" si="20"/>
        <v/>
      </c>
      <c r="W174" s="55" t="str">
        <f t="shared" si="21"/>
        <v/>
      </c>
      <c r="X174" s="32" t="str">
        <f t="array" ref="X174">IF(ISBLANK(F174),"",INDEX(choices!I$2:I$1615,MATCH(F174,IF(choices!J$2:J$1615="Last",choices!A$2:A$1615),0)))</f>
        <v/>
      </c>
      <c r="Y174" s="4" t="str">
        <f t="array" ref="Y174">IF(ISBLANK(F174),"",INDEX(choices!H$2:H$1615,MATCH(F174,IF(choices!J$2:J$1615="Last",choices!A$2:A$1615),0)))</f>
        <v/>
      </c>
    </row>
    <row r="175" spans="1:27" ht="42">
      <c r="A175" s="53" t="s">
        <v>1224</v>
      </c>
      <c r="B175" s="53" t="s">
        <v>1223</v>
      </c>
      <c r="C175" s="53">
        <v>1</v>
      </c>
      <c r="D175" s="54" t="str">
        <f t="shared" si="18"/>
        <v>H1</v>
      </c>
      <c r="E175" s="53" t="s">
        <v>16</v>
      </c>
      <c r="G175" s="54" t="str">
        <f t="shared" si="19"/>
        <v>note</v>
      </c>
      <c r="H175" s="4" t="str">
        <f>IF(A175="","",IF(ROW($A$2:$A$1036)=1,"Impossible",VLOOKUP($A$2:$A$1036,items!$A$2:$S$1008,{19}*SIGN(ROW($A$2:$A$1036)),FALSE)))</f>
        <v>For the next questions, please tell me how true each statement has been in the past 1 month.</v>
      </c>
      <c r="I175" s="4" t="str">
        <f>IF(A175="","",IF(ROW($A$2:$A$1036)=1,"Impossible",VLOOKUP($A$2:$A$1036,items!$A$2:$T$1008,{20}*SIGN(ROW($A$2:$A$1036)),FALSE)))</f>
        <v>Pamibvunzo inotevera, ndapota ndiudzeiwo kuti mitsara inotevera ine chokwadi chakadii tichitarisa MWEDZI MUMWE CHETE wapfuura.</v>
      </c>
      <c r="K175" s="53"/>
      <c r="L175" s="53"/>
      <c r="M175" s="53"/>
      <c r="N175" s="53"/>
      <c r="O175" s="53"/>
      <c r="P175" s="53"/>
      <c r="Q175" s="53"/>
      <c r="R175" s="53"/>
      <c r="S175" s="53"/>
      <c r="T175" s="53"/>
      <c r="U175" s="53"/>
      <c r="V175" s="55" t="str">
        <f t="shared" si="20"/>
        <v>H1. For the next questions, please tell me how true each statement has been in the past 1 month.</v>
      </c>
      <c r="W175" s="55" t="str">
        <f t="shared" si="21"/>
        <v>H1. Pamibvunzo inotevera, ndapota ndiudzeiwo kuti mitsara inotevera ine chokwadi chakadii tichitarisa MWEDZI MUMWE CHETE wapfuura.</v>
      </c>
      <c r="X175" s="32" t="str">
        <f t="array" ref="X175">IF(ISBLANK(F175),"",INDEX(choices!I$2:I$1615,MATCH(F175,IF(choices!J$2:J$1615="Last",choices!A$2:A$1615),0)))</f>
        <v/>
      </c>
      <c r="Y175" s="4" t="str">
        <f t="array" ref="Y175">IF(ISBLANK(F175),"",INDEX(choices!H$2:H$1615,MATCH(F175,IF(choices!J$2:J$1615="Last",choices!A$2:A$1615),0)))</f>
        <v/>
      </c>
      <c r="Z175" s="4" t="s">
        <v>1223</v>
      </c>
    </row>
    <row r="176" spans="1:27" ht="28">
      <c r="A176" s="53" t="s">
        <v>1225</v>
      </c>
      <c r="B176" s="53" t="s">
        <v>1223</v>
      </c>
      <c r="C176" s="53">
        <v>2</v>
      </c>
      <c r="D176" s="54" t="str">
        <f t="shared" si="18"/>
        <v>H2</v>
      </c>
      <c r="E176" s="53" t="s">
        <v>11</v>
      </c>
      <c r="F176" s="4" t="s">
        <v>208</v>
      </c>
      <c r="G176" s="54" t="str">
        <f t="shared" si="19"/>
        <v>select_one nasqv</v>
      </c>
      <c r="H176" s="4" t="str">
        <f>IF(A176="","",IF(ROW($A$2:$A$1036)=1,"Impossible",VLOOKUP($A$2:$A$1036,items!$A$2:$S$1008,{19}*SIGN(ROW($A$2:$A$1036)),FALSE)))</f>
        <v>It's hard to tell other people about my status.</v>
      </c>
      <c r="I176" s="4" t="str">
        <f>IF(A176="","",IF(ROW($A$2:$A$1036)=1,"Impossible",VLOOKUP($A$2:$A$1036,items!$A$2:$T$1008,{20}*SIGN(ROW($A$2:$A$1036)),FALSE)))</f>
        <v>Zvakaoma kuudza vamwe vanhu pamusoro pestatus yangu.</v>
      </c>
      <c r="L176" s="53" t="s">
        <v>27</v>
      </c>
      <c r="M176" s="53"/>
      <c r="N176" s="53"/>
      <c r="O176" s="53"/>
      <c r="P176" s="53"/>
      <c r="Q176" s="53"/>
      <c r="R176" s="53"/>
      <c r="S176" s="53"/>
      <c r="T176" s="53"/>
      <c r="U176" s="53"/>
      <c r="V176" s="55" t="str">
        <f t="shared" si="20"/>
        <v>H2. It's hard to tell other people about my status.</v>
      </c>
      <c r="W176" s="55" t="str">
        <f t="shared" si="21"/>
        <v>H2. Zvakaoma kuudza vamwe vanhu pamusoro pestatus yangu.</v>
      </c>
      <c r="X176" s="32" t="str">
        <f t="array" ref="X176">IF(ISBLANK(F176),"",INDEX(choices!I$2:I$1615,MATCH(F176,IF(choices!J$2:J$1615="Last",choices!A$2:A$1615),0)))</f>
        <v>not at all, a little bit, somewhat, quite a bit, very much, refuse</v>
      </c>
      <c r="Y176" s="4" t="str">
        <f t="array" ref="Y176">IF(ISBLANK(F176),"",INDEX(choices!H$2:H$1615,MATCH(F176,IF(choices!J$2:J$1615="Last",choices!A$2:A$1615),0)))</f>
        <v>kwete chose, zvishoma, zvishomawo, zvakanyanya, zvakanyanya chose, kuramba kupindura</v>
      </c>
      <c r="Z176" s="4" t="s">
        <v>1223</v>
      </c>
      <c r="AA176" s="4">
        <v>1</v>
      </c>
    </row>
    <row r="177" spans="1:27" ht="28">
      <c r="A177" s="53" t="s">
        <v>1226</v>
      </c>
      <c r="B177" s="53" t="s">
        <v>1223</v>
      </c>
      <c r="C177" s="53">
        <v>3</v>
      </c>
      <c r="D177" s="54" t="str">
        <f t="shared" si="18"/>
        <v>H3</v>
      </c>
      <c r="E177" s="53" t="s">
        <v>11</v>
      </c>
      <c r="F177" s="4" t="s">
        <v>208</v>
      </c>
      <c r="G177" s="54" t="str">
        <f t="shared" si="19"/>
        <v>select_one nasqv</v>
      </c>
      <c r="H177" s="4" t="str">
        <f>IF(A177="","",IF(ROW($A$2:$A$1036)=1,"Impossible",VLOOKUP($A$2:$A$1036,items!$A$2:$S$1008,{19}*SIGN(ROW($A$2:$A$1036)),FALSE)))</f>
        <v>I've failed to live up to my own expectations by getting HIV.</v>
      </c>
      <c r="I177" s="4" t="str">
        <f>IF(A177="","",IF(ROW($A$2:$A$1036)=1,"Impossible",VLOOKUP($A$2:$A$1036,items!$A$2:$T$1008,{20}*SIGN(ROW($A$2:$A$1036)),FALSE)))</f>
        <v>Ndakatadza kurarama kusvika pane zvandaitarisira nekuda kwekubatira hutachiwana hweHIV.</v>
      </c>
      <c r="K177" s="53"/>
      <c r="L177" s="53" t="s">
        <v>27</v>
      </c>
      <c r="M177" s="53"/>
      <c r="N177" s="53"/>
      <c r="O177" s="53"/>
      <c r="P177" s="53"/>
      <c r="Q177" s="53"/>
      <c r="R177" s="53"/>
      <c r="S177" s="53"/>
      <c r="T177" s="53"/>
      <c r="U177" s="53"/>
      <c r="V177" s="55" t="str">
        <f t="shared" si="20"/>
        <v>H3. I've failed to live up to my own expectations by getting HIV.</v>
      </c>
      <c r="W177" s="55" t="str">
        <f t="shared" si="21"/>
        <v>H3. Ndakatadza kurarama kusvika pane zvandaitarisira nekuda kwekubatira hutachiwana hweHIV.</v>
      </c>
      <c r="X177" s="32" t="str">
        <f t="array" ref="X177">IF(ISBLANK(F177),"",INDEX(choices!I$2:I$1615,MATCH(F177,IF(choices!J$2:J$1615="Last",choices!A$2:A$1615),0)))</f>
        <v>not at all, a little bit, somewhat, quite a bit, very much, refuse</v>
      </c>
      <c r="Y177" s="4" t="str">
        <f t="array" ref="Y177">IF(ISBLANK(F177),"",INDEX(choices!H$2:H$1615,MATCH(F177,IF(choices!J$2:J$1615="Last",choices!A$2:A$1615),0)))</f>
        <v>kwete chose, zvishoma, zvishomawo, zvakanyanya, zvakanyanya chose, kuramba kupindura</v>
      </c>
      <c r="Z177" s="4" t="s">
        <v>1223</v>
      </c>
      <c r="AA177" s="4">
        <v>1</v>
      </c>
    </row>
    <row r="178" spans="1:27" ht="42">
      <c r="A178" s="53" t="s">
        <v>1227</v>
      </c>
      <c r="B178" s="53" t="s">
        <v>1223</v>
      </c>
      <c r="C178" s="53">
        <v>4</v>
      </c>
      <c r="D178" s="54" t="str">
        <f t="shared" si="18"/>
        <v>H4</v>
      </c>
      <c r="E178" s="53" t="s">
        <v>11</v>
      </c>
      <c r="F178" s="4" t="s">
        <v>208</v>
      </c>
      <c r="G178" s="54" t="str">
        <f t="shared" si="19"/>
        <v>select_one nasqv</v>
      </c>
      <c r="H178" s="4" t="str">
        <f>IF(A178="","",IF(ROW($A$2:$A$1036)=1,"Impossible",VLOOKUP($A$2:$A$1036,items!$A$2:$S$1008,{19}*SIGN(ROW($A$2:$A$1036)),FALSE)))</f>
        <v>I would expect others to think less of me if I told them I had HIV.</v>
      </c>
      <c r="I178" s="4" t="str">
        <f>IF(A178="","",IF(ROW($A$2:$A$1036)=1,"Impossible",VLOOKUP($A$2:$A$1036,items!$A$2:$T$1008,{20}*SIGN(ROW($A$2:$A$1036)),FALSE)))</f>
        <v>Kana ndikaudza vamwe vanhu kuti ndine hutachiwana hweHIV, ndinotarisira kuti vasandione semunhu akakosha.</v>
      </c>
      <c r="L178" s="53" t="s">
        <v>27</v>
      </c>
      <c r="M178" s="53"/>
      <c r="N178" s="53"/>
      <c r="O178" s="53"/>
      <c r="P178" s="53"/>
      <c r="Q178" s="53"/>
      <c r="R178" s="53"/>
      <c r="S178" s="53"/>
      <c r="T178" s="53"/>
      <c r="U178" s="53"/>
      <c r="V178" s="55" t="str">
        <f t="shared" si="20"/>
        <v>H4. I would expect others to think less of me if I told them I had HIV.</v>
      </c>
      <c r="W178" s="55" t="str">
        <f t="shared" si="21"/>
        <v>H4. Kana ndikaudza vamwe vanhu kuti ndine hutachiwana hweHIV, ndinotarisira kuti vasandione semunhu akakosha.</v>
      </c>
      <c r="X178" s="32" t="str">
        <f t="array" ref="X178">IF(ISBLANK(F178),"",INDEX(choices!I$2:I$1615,MATCH(F178,IF(choices!J$2:J$1615="Last",choices!A$2:A$1615),0)))</f>
        <v>not at all, a little bit, somewhat, quite a bit, very much, refuse</v>
      </c>
      <c r="Y178" s="4" t="str">
        <f t="array" ref="Y178">IF(ISBLANK(F178),"",INDEX(choices!H$2:H$1615,MATCH(F178,IF(choices!J$2:J$1615="Last",choices!A$2:A$1615),0)))</f>
        <v>kwete chose, zvishoma, zvishomawo, zvakanyanya, zvakanyanya chose, kuramba kupindura</v>
      </c>
      <c r="Z178" s="4" t="s">
        <v>1223</v>
      </c>
      <c r="AA178" s="4">
        <v>1</v>
      </c>
    </row>
    <row r="179" spans="1:27" ht="28">
      <c r="A179" s="53" t="s">
        <v>1228</v>
      </c>
      <c r="B179" s="53" t="s">
        <v>1223</v>
      </c>
      <c r="C179" s="53">
        <v>5</v>
      </c>
      <c r="D179" s="54" t="str">
        <f t="shared" si="18"/>
        <v>H5</v>
      </c>
      <c r="E179" s="53" t="s">
        <v>11</v>
      </c>
      <c r="F179" s="4" t="s">
        <v>208</v>
      </c>
      <c r="G179" s="54" t="str">
        <f t="shared" si="19"/>
        <v>select_one nasqv</v>
      </c>
      <c r="H179" s="4" t="str">
        <f>IF(A179="","",IF(ROW($A$2:$A$1036)=1,"Impossible",VLOOKUP($A$2:$A$1036,items!$A$2:$S$1008,{19}*SIGN(ROW($A$2:$A$1036)),FALSE)))</f>
        <v>I put myself down for becoming HIV+.</v>
      </c>
      <c r="I179" s="4" t="str">
        <f>IF(A179="","",IF(ROW($A$2:$A$1036)=1,"Impossible",VLOOKUP($A$2:$A$1036,items!$A$2:$T$1008,{20}*SIGN(ROW($A$2:$A$1036)),FALSE)))</f>
        <v>Ndinozvidzikisira nekuda kwekuwana hutachiwana hweHIV.</v>
      </c>
      <c r="K179" s="53"/>
      <c r="L179" s="53" t="s">
        <v>27</v>
      </c>
      <c r="M179" s="53"/>
      <c r="N179" s="53"/>
      <c r="O179" s="53"/>
      <c r="P179" s="53"/>
      <c r="Q179" s="53"/>
      <c r="R179" s="53"/>
      <c r="S179" s="53"/>
      <c r="T179" s="53"/>
      <c r="U179" s="53"/>
      <c r="V179" s="55" t="str">
        <f t="shared" si="20"/>
        <v>H5. I put myself down for becoming HIV+.</v>
      </c>
      <c r="W179" s="55" t="str">
        <f t="shared" si="21"/>
        <v>H5. Ndinozvidzikisira nekuda kwekuwana hutachiwana hweHIV.</v>
      </c>
      <c r="X179" s="32" t="str">
        <f t="array" ref="X179">IF(ISBLANK(F179),"",INDEX(choices!I$2:I$1615,MATCH(F179,IF(choices!J$2:J$1615="Last",choices!A$2:A$1615),0)))</f>
        <v>not at all, a little bit, somewhat, quite a bit, very much, refuse</v>
      </c>
      <c r="Y179" s="4" t="str">
        <f t="array" ref="Y179">IF(ISBLANK(F179),"",INDEX(choices!H$2:H$1615,MATCH(F179,IF(choices!J$2:J$1615="Last",choices!A$2:A$1615),0)))</f>
        <v>kwete chose, zvishoma, zvishomawo, zvakanyanya, zvakanyanya chose, kuramba kupindura</v>
      </c>
      <c r="Z179" s="4" t="s">
        <v>1223</v>
      </c>
      <c r="AA179" s="4">
        <v>1</v>
      </c>
    </row>
    <row r="180" spans="1:27" ht="42">
      <c r="A180" s="53" t="s">
        <v>1229</v>
      </c>
      <c r="B180" s="53" t="s">
        <v>1223</v>
      </c>
      <c r="C180" s="53">
        <v>6</v>
      </c>
      <c r="D180" s="54" t="str">
        <f t="shared" si="18"/>
        <v>H6</v>
      </c>
      <c r="E180" s="53" t="s">
        <v>11</v>
      </c>
      <c r="F180" s="4" t="s">
        <v>208</v>
      </c>
      <c r="G180" s="54" t="str">
        <f t="shared" si="19"/>
        <v>select_one nasqv</v>
      </c>
      <c r="H180" s="4" t="str">
        <f>IF(A180="","",IF(ROW($A$2:$A$1036)=1,"Impossible",VLOOKUP($A$2:$A$1036,items!$A$2:$S$1008,{19}*SIGN(ROW($A$2:$A$1036)),FALSE)))</f>
        <v>Being HIV+ makes me feel defective, like there's something wrong with me.</v>
      </c>
      <c r="I180" s="4" t="str">
        <f>IF(A180="","",IF(ROW($A$2:$A$1036)=1,"Impossible",VLOOKUP($A$2:$A$1036,items!$A$2:$T$1008,{20}*SIGN(ROW($A$2:$A$1036)),FALSE)))</f>
        <v>Kuve nehutachiwana hweHIV kunoita kuti ndinzwe sendakaremara, sekunge pane zvinhu zvisina kumira zvakanaka pandiri.</v>
      </c>
      <c r="L180" s="53" t="s">
        <v>27</v>
      </c>
      <c r="M180" s="53"/>
      <c r="N180" s="53"/>
      <c r="O180" s="53"/>
      <c r="P180" s="53"/>
      <c r="Q180" s="53"/>
      <c r="R180" s="53"/>
      <c r="S180" s="53"/>
      <c r="T180" s="53"/>
      <c r="U180" s="53"/>
      <c r="V180" s="55" t="str">
        <f t="shared" si="20"/>
        <v>H6. Being HIV+ makes me feel defective, like there's something wrong with me.</v>
      </c>
      <c r="W180" s="55" t="str">
        <f t="shared" si="21"/>
        <v>H6. Kuve nehutachiwana hweHIV kunoita kuti ndinzwe sendakaremara, sekunge pane zvinhu zvisina kumira zvakanaka pandiri.</v>
      </c>
      <c r="X180" s="32" t="str">
        <f t="array" ref="X180">IF(ISBLANK(F180),"",INDEX(choices!I$2:I$1615,MATCH(F180,IF(choices!J$2:J$1615="Last",choices!A$2:A$1615),0)))</f>
        <v>not at all, a little bit, somewhat, quite a bit, very much, refuse</v>
      </c>
      <c r="Y180" s="4" t="str">
        <f t="array" ref="Y180">IF(ISBLANK(F180),"",INDEX(choices!H$2:H$1615,MATCH(F180,IF(choices!J$2:J$1615="Last",choices!A$2:A$1615),0)))</f>
        <v>kwete chose, zvishoma, zvishomawo, zvakanyanya, zvakanyanya chose, kuramba kupindura</v>
      </c>
      <c r="Z180" s="4" t="s">
        <v>1223</v>
      </c>
      <c r="AA180" s="4">
        <v>1</v>
      </c>
    </row>
    <row r="181" spans="1:27" ht="28">
      <c r="A181" s="53" t="s">
        <v>1230</v>
      </c>
      <c r="B181" s="53" t="s">
        <v>1223</v>
      </c>
      <c r="C181" s="53">
        <v>7</v>
      </c>
      <c r="D181" s="54" t="str">
        <f t="shared" si="18"/>
        <v>H7</v>
      </c>
      <c r="E181" s="53" t="s">
        <v>11</v>
      </c>
      <c r="F181" s="4" t="s">
        <v>208</v>
      </c>
      <c r="G181" s="54" t="str">
        <f t="shared" si="19"/>
        <v>select_one nasqv</v>
      </c>
      <c r="H181" s="4" t="str">
        <f>IF(A181="","",IF(ROW($A$2:$A$1036)=1,"Impossible",VLOOKUP($A$2:$A$1036,items!$A$2:$S$1008,{19}*SIGN(ROW($A$2:$A$1036)),FALSE)))</f>
        <v>I'm ashamed that I'm HIV+.</v>
      </c>
      <c r="I181" s="4" t="str">
        <f>IF(A181="","",IF(ROW($A$2:$A$1036)=1,"Impossible",VLOOKUP($A$2:$A$1036,items!$A$2:$T$1008,{20}*SIGN(ROW($A$2:$A$1036)),FALSE)))</f>
        <v>Ndinonyara nekuti ndine hutachiwana hweHIV.</v>
      </c>
      <c r="L181" s="53" t="s">
        <v>27</v>
      </c>
      <c r="M181" s="53"/>
      <c r="N181" s="53"/>
      <c r="O181" s="53"/>
      <c r="P181" s="53"/>
      <c r="Q181" s="53"/>
      <c r="R181" s="53"/>
      <c r="S181" s="53"/>
      <c r="T181" s="53"/>
      <c r="U181" s="53"/>
      <c r="V181" s="55" t="str">
        <f t="shared" si="20"/>
        <v>H7. I'm ashamed that I'm HIV+.</v>
      </c>
      <c r="W181" s="55" t="str">
        <f t="shared" si="21"/>
        <v>H7. Ndinonyara nekuti ndine hutachiwana hweHIV.</v>
      </c>
      <c r="X181" s="32" t="str">
        <f t="array" ref="X181">IF(ISBLANK(F181),"",INDEX(choices!I$2:I$1615,MATCH(F181,IF(choices!J$2:J$1615="Last",choices!A$2:A$1615),0)))</f>
        <v>not at all, a little bit, somewhat, quite a bit, very much, refuse</v>
      </c>
      <c r="Y181" s="4" t="str">
        <f t="array" ref="Y181">IF(ISBLANK(F181),"",INDEX(choices!H$2:H$1615,MATCH(F181,IF(choices!J$2:J$1615="Last",choices!A$2:A$1615),0)))</f>
        <v>kwete chose, zvishoma, zvishomawo, zvakanyanya, zvakanyanya chose, kuramba kupindura</v>
      </c>
      <c r="Z181" s="4" t="s">
        <v>1223</v>
      </c>
      <c r="AA181" s="4">
        <v>1</v>
      </c>
    </row>
    <row r="182" spans="1:27" ht="28">
      <c r="A182" s="53" t="s">
        <v>1231</v>
      </c>
      <c r="B182" s="53" t="s">
        <v>1223</v>
      </c>
      <c r="C182" s="53">
        <v>8</v>
      </c>
      <c r="D182" s="54" t="str">
        <f t="shared" si="18"/>
        <v>H8</v>
      </c>
      <c r="E182" s="53" t="s">
        <v>11</v>
      </c>
      <c r="F182" s="4" t="s">
        <v>208</v>
      </c>
      <c r="G182" s="54" t="str">
        <f t="shared" si="19"/>
        <v>select_one nasqv</v>
      </c>
      <c r="H182" s="4" t="str">
        <f>IF(A182="","",IF(ROW($A$2:$A$1036)=1,"Impossible",VLOOKUP($A$2:$A$1036,items!$A$2:$S$1008,{19}*SIGN(ROW($A$2:$A$1036)),FALSE)))</f>
        <v>When others find out I'm HIV+, I expect them to reject me.</v>
      </c>
      <c r="I182" s="4" t="str">
        <f>IF(A182="","",IF(ROW($A$2:$A$1036)=1,"Impossible",VLOOKUP($A$2:$A$1036,items!$A$2:$T$1008,{20}*SIGN(ROW($A$2:$A$1036)),FALSE)))</f>
        <v>Kana vamwe vanhu vakaziva kuti ndine hutachiwana hweHIV, ndinotarisira kuti vandirambe.</v>
      </c>
      <c r="L182" s="53" t="s">
        <v>27</v>
      </c>
      <c r="M182" s="53"/>
      <c r="N182" s="53"/>
      <c r="O182" s="53"/>
      <c r="P182" s="53"/>
      <c r="Q182" s="53"/>
      <c r="R182" s="53"/>
      <c r="S182" s="53"/>
      <c r="T182" s="53"/>
      <c r="U182" s="53"/>
      <c r="V182" s="55" t="str">
        <f t="shared" si="20"/>
        <v>H8. When others find out I'm HIV+, I expect them to reject me.</v>
      </c>
      <c r="W182" s="55" t="str">
        <f t="shared" si="21"/>
        <v>H8. Kana vamwe vanhu vakaziva kuti ndine hutachiwana hweHIV, ndinotarisira kuti vandirambe.</v>
      </c>
      <c r="X182" s="32" t="str">
        <f t="array" ref="X182">IF(ISBLANK(F182),"",INDEX(choices!I$2:I$1615,MATCH(F182,IF(choices!J$2:J$1615="Last",choices!A$2:A$1615),0)))</f>
        <v>not at all, a little bit, somewhat, quite a bit, very much, refuse</v>
      </c>
      <c r="Y182" s="4" t="str">
        <f t="array" ref="Y182">IF(ISBLANK(F182),"",INDEX(choices!H$2:H$1615,MATCH(F182,IF(choices!J$2:J$1615="Last",choices!A$2:A$1615),0)))</f>
        <v>kwete chose, zvishoma, zvishomawo, zvakanyanya, zvakanyanya chose, kuramba kupindura</v>
      </c>
      <c r="Z182" s="4" t="s">
        <v>1223</v>
      </c>
      <c r="AA182" s="4">
        <v>1</v>
      </c>
    </row>
    <row r="183" spans="1:27" ht="28">
      <c r="A183" s="53" t="s">
        <v>1232</v>
      </c>
      <c r="B183" s="53" t="s">
        <v>1223</v>
      </c>
      <c r="C183" s="53">
        <v>9</v>
      </c>
      <c r="D183" s="54" t="str">
        <f t="shared" si="18"/>
        <v>H9</v>
      </c>
      <c r="E183" s="53" t="s">
        <v>11</v>
      </c>
      <c r="F183" s="4" t="s">
        <v>208</v>
      </c>
      <c r="G183" s="54" t="str">
        <f t="shared" si="19"/>
        <v>select_one nasqv</v>
      </c>
      <c r="H183" s="4" t="str">
        <f>IF(A183="","",IF(ROW($A$2:$A$1036)=1,"Impossible",VLOOKUP($A$2:$A$1036,items!$A$2:$S$1008,{19}*SIGN(ROW($A$2:$A$1036)),FALSE)))</f>
        <v>I struggle with feeling worthless because I have HIV.</v>
      </c>
      <c r="I183" s="4" t="str">
        <f>IF(A183="","",IF(ROW($A$2:$A$1036)=1,"Impossible",VLOOKUP($A$2:$A$1036,items!$A$2:$T$1008,{20}*SIGN(ROW($A$2:$A$1036)),FALSE)))</f>
        <v>Ndinonetseka nekunzwa sendisina kukosha nekuda kwekuti ndine hutachiwana hweHIV.</v>
      </c>
      <c r="L183" s="53" t="s">
        <v>27</v>
      </c>
      <c r="M183" s="53"/>
      <c r="N183" s="53"/>
      <c r="O183" s="53"/>
      <c r="P183" s="53"/>
      <c r="Q183" s="53"/>
      <c r="R183" s="53"/>
      <c r="S183" s="53"/>
      <c r="T183" s="53"/>
      <c r="U183" s="53"/>
      <c r="V183" s="55" t="str">
        <f t="shared" si="20"/>
        <v>H9. I struggle with feeling worthless because I have HIV.</v>
      </c>
      <c r="W183" s="55" t="str">
        <f t="shared" si="21"/>
        <v>H9. Ndinonetseka nekunzwa sendisina kukosha nekuda kwekuti ndine hutachiwana hweHIV.</v>
      </c>
      <c r="X183" s="32" t="str">
        <f t="array" ref="X183">IF(ISBLANK(F183),"",INDEX(choices!I$2:I$1615,MATCH(F183,IF(choices!J$2:J$1615="Last",choices!A$2:A$1615),0)))</f>
        <v>not at all, a little bit, somewhat, quite a bit, very much, refuse</v>
      </c>
      <c r="Y183" s="4" t="str">
        <f t="array" ref="Y183">IF(ISBLANK(F183),"",INDEX(choices!H$2:H$1615,MATCH(F183,IF(choices!J$2:J$1615="Last",choices!A$2:A$1615),0)))</f>
        <v>kwete chose, zvishoma, zvishomawo, zvakanyanya, zvakanyanya chose, kuramba kupindura</v>
      </c>
      <c r="Z183" s="4" t="s">
        <v>1223</v>
      </c>
      <c r="AA183" s="4">
        <v>1</v>
      </c>
    </row>
    <row r="184" spans="1:27" ht="42">
      <c r="A184" s="53" t="s">
        <v>1233</v>
      </c>
      <c r="B184" s="53" t="s">
        <v>1223</v>
      </c>
      <c r="C184" s="53">
        <v>10</v>
      </c>
      <c r="D184" s="54" t="str">
        <f t="shared" si="18"/>
        <v>H10</v>
      </c>
      <c r="E184" s="53" t="s">
        <v>11</v>
      </c>
      <c r="F184" s="4" t="s">
        <v>2460</v>
      </c>
      <c r="G184" s="54" t="str">
        <f t="shared" si="19"/>
        <v>select_one nasqvna</v>
      </c>
      <c r="H184" s="4" t="str">
        <f>IF(A184="","",IF(ROW($A$2:$A$1036)=1,"Impossible",VLOOKUP($A$2:$A$1036,items!$A$2:$S$1008,{19}*SIGN(ROW($A$2:$A$1036)),FALSE)))</f>
        <v>I'm ashamed by my HIV symptoms.</v>
      </c>
      <c r="I184" s="4" t="str">
        <f>IF(A184="","",IF(ROW($A$2:$A$1036)=1,"Impossible",VLOOKUP($A$2:$A$1036,items!$A$2:$T$1008,{20}*SIGN(ROW($A$2:$A$1036)),FALSE)))</f>
        <v>Ndinonyara nekuda kwezviratidzo zvekuve nehutachiwana hweHIV zvangu.</v>
      </c>
      <c r="L184" s="53" t="s">
        <v>27</v>
      </c>
      <c r="M184" s="53"/>
      <c r="N184" s="53"/>
      <c r="O184" s="53"/>
      <c r="P184" s="53"/>
      <c r="Q184" s="53"/>
      <c r="R184" s="53"/>
      <c r="S184" s="53"/>
      <c r="T184" s="53"/>
      <c r="U184" s="53"/>
      <c r="V184" s="55" t="str">
        <f t="shared" si="20"/>
        <v>H10. I'm ashamed by my HIV symptoms.</v>
      </c>
      <c r="W184" s="55" t="str">
        <f t="shared" si="21"/>
        <v>H10. Ndinonyara nekuda kwezviratidzo zvekuve nehutachiwana hweHIV zvangu.</v>
      </c>
      <c r="X184" s="32" t="str">
        <f t="array" ref="X184">IF(ISBLANK(F184),"",INDEX(choices!I$2:I$1615,MATCH(F184,IF(choices!J$2:J$1615="Last",choices!A$2:A$1615),0)))</f>
        <v>not at all, a little bit, somewhat, quite a bit, very much, refuse, not applicable</v>
      </c>
      <c r="Y184" s="4" t="str">
        <f t="array" ref="Y184">IF(ISBLANK(F184),"",INDEX(choices!H$2:H$1615,MATCH(F184,IF(choices!J$2:J$1615="Last",choices!A$2:A$1615),0)))</f>
        <v>kwete chose, zvishoma, zvishomawo, zvakanyanya, zvakanyanya chose, kuramba kupindura, not applicable</v>
      </c>
      <c r="Z184" s="4" t="s">
        <v>1223</v>
      </c>
      <c r="AA184" s="4">
        <v>1</v>
      </c>
    </row>
    <row r="185" spans="1:27" ht="28">
      <c r="A185" s="53" t="s">
        <v>1234</v>
      </c>
      <c r="B185" s="53" t="s">
        <v>1223</v>
      </c>
      <c r="C185" s="53">
        <v>11</v>
      </c>
      <c r="D185" s="54" t="str">
        <f t="shared" si="18"/>
        <v>H11</v>
      </c>
      <c r="E185" s="53" t="s">
        <v>11</v>
      </c>
      <c r="F185" s="4" t="s">
        <v>208</v>
      </c>
      <c r="G185" s="54" t="str">
        <f t="shared" si="19"/>
        <v>select_one nasqv</v>
      </c>
      <c r="H185" s="4" t="str">
        <f>IF(A185="","",IF(ROW($A$2:$A$1036)=1,"Impossible",VLOOKUP($A$2:$A$1036,items!$A$2:$S$1008,{19}*SIGN(ROW($A$2:$A$1036)),FALSE)))</f>
        <v>I hide my having the virus from others.</v>
      </c>
      <c r="I185" s="4" t="str">
        <f>IF(A185="","",IF(ROW($A$2:$A$1036)=1,"Impossible",VLOOKUP($A$2:$A$1036,items!$A$2:$T$1008,{20}*SIGN(ROW($A$2:$A$1036)),FALSE)))</f>
        <v>Ndinoviga kuve kwangu nehutachiwana kune vamwe vanhu.</v>
      </c>
      <c r="L185" s="53" t="s">
        <v>27</v>
      </c>
      <c r="M185" s="53"/>
      <c r="N185" s="53"/>
      <c r="O185" s="53"/>
      <c r="P185" s="53"/>
      <c r="Q185" s="53"/>
      <c r="R185" s="53"/>
      <c r="S185" s="53"/>
      <c r="T185" s="53"/>
      <c r="U185" s="53"/>
      <c r="V185" s="55" t="str">
        <f t="shared" si="20"/>
        <v>H11. I hide my having the virus from others.</v>
      </c>
      <c r="W185" s="55" t="str">
        <f t="shared" si="21"/>
        <v>H11. Ndinoviga kuve kwangu nehutachiwana kune vamwe vanhu.</v>
      </c>
      <c r="X185" s="32" t="str">
        <f t="array" ref="X185">IF(ISBLANK(F185),"",INDEX(choices!I$2:I$1615,MATCH(F185,IF(choices!J$2:J$1615="Last",choices!A$2:A$1615),0)))</f>
        <v>not at all, a little bit, somewhat, quite a bit, very much, refuse</v>
      </c>
      <c r="Y185" s="4" t="str">
        <f t="array" ref="Y185">IF(ISBLANK(F185),"",INDEX(choices!H$2:H$1615,MATCH(F185,IF(choices!J$2:J$1615="Last",choices!A$2:A$1615),0)))</f>
        <v>kwete chose, zvishoma, zvishomawo, zvakanyanya, zvakanyanya chose, kuramba kupindura</v>
      </c>
      <c r="Z185" s="4" t="s">
        <v>1223</v>
      </c>
      <c r="AA185" s="4">
        <v>1</v>
      </c>
    </row>
    <row r="186" spans="1:27" ht="42">
      <c r="A186" s="53" t="s">
        <v>1235</v>
      </c>
      <c r="B186" s="53" t="s">
        <v>1223</v>
      </c>
      <c r="C186" s="53">
        <v>12</v>
      </c>
      <c r="D186" s="54" t="str">
        <f t="shared" si="18"/>
        <v>H12</v>
      </c>
      <c r="E186" s="53" t="s">
        <v>11</v>
      </c>
      <c r="F186" s="4" t="s">
        <v>208</v>
      </c>
      <c r="G186" s="54" t="str">
        <f t="shared" si="19"/>
        <v>select_one nasqv</v>
      </c>
      <c r="H186" s="4" t="str">
        <f>IF(A186="","",IF(ROW($A$2:$A$1036)=1,"Impossible",VLOOKUP($A$2:$A$1036,items!$A$2:$S$1008,{19}*SIGN(ROW($A$2:$A$1036)),FALSE)))</f>
        <v>I have an overpowering dread that my HIV status will be revealed to others.</v>
      </c>
      <c r="I186" s="4" t="str">
        <f>IF(A186="","",IF(ROW($A$2:$A$1036)=1,"Impossible",VLOOKUP($A$2:$A$1036,items!$A$2:$T$1008,{20}*SIGN(ROW($A$2:$A$1036)),FALSE)))</f>
        <v>Ndine kutya kwakanyanyisa kuti kuve kwangu nehutachiwana kuchabudiswa pachena kune vamwe vanhu.</v>
      </c>
      <c r="L186" s="53" t="s">
        <v>27</v>
      </c>
      <c r="M186" s="53"/>
      <c r="N186" s="53"/>
      <c r="O186" s="53"/>
      <c r="P186" s="53"/>
      <c r="Q186" s="53"/>
      <c r="R186" s="53"/>
      <c r="S186" s="53"/>
      <c r="T186" s="53"/>
      <c r="U186" s="53"/>
      <c r="V186" s="55" t="str">
        <f t="shared" si="20"/>
        <v>H12. I have an overpowering dread that my HIV status will be revealed to others.</v>
      </c>
      <c r="W186" s="55" t="str">
        <f t="shared" si="21"/>
        <v>H12. Ndine kutya kwakanyanyisa kuti kuve kwangu nehutachiwana kuchabudiswa pachena kune vamwe vanhu.</v>
      </c>
      <c r="X186" s="32" t="str">
        <f t="array" ref="X186">IF(ISBLANK(F186),"",INDEX(choices!I$2:I$1615,MATCH(F186,IF(choices!J$2:J$1615="Last",choices!A$2:A$1615),0)))</f>
        <v>not at all, a little bit, somewhat, quite a bit, very much, refuse</v>
      </c>
      <c r="Y186" s="4" t="str">
        <f t="array" ref="Y186">IF(ISBLANK(F186),"",INDEX(choices!H$2:H$1615,MATCH(F186,IF(choices!J$2:J$1615="Last",choices!A$2:A$1615),0)))</f>
        <v>kwete chose, zvishoma, zvishomawo, zvakanyanya, zvakanyanya chose, kuramba kupindura</v>
      </c>
      <c r="Z186" s="4" t="s">
        <v>1223</v>
      </c>
      <c r="AA186" s="4">
        <v>1</v>
      </c>
    </row>
    <row r="187" spans="1:27" ht="28">
      <c r="A187" s="53" t="s">
        <v>1236</v>
      </c>
      <c r="B187" s="53" t="s">
        <v>1223</v>
      </c>
      <c r="C187" s="53">
        <v>13</v>
      </c>
      <c r="D187" s="54" t="str">
        <f t="shared" si="18"/>
        <v>H13</v>
      </c>
      <c r="E187" s="53" t="s">
        <v>11</v>
      </c>
      <c r="F187" s="4" t="s">
        <v>208</v>
      </c>
      <c r="G187" s="54" t="str">
        <f t="shared" si="19"/>
        <v>select_one nasqv</v>
      </c>
      <c r="H187" s="4" t="str">
        <f>IF(A187="","",IF(ROW($A$2:$A$1036)=1,"Impossible",VLOOKUP($A$2:$A$1036,items!$A$2:$S$1008,{19}*SIGN(ROW($A$2:$A$1036)),FALSE)))</f>
        <v>I accept myself as an HIV+ person.</v>
      </c>
      <c r="I187" s="4" t="str">
        <f>IF(A187="","",IF(ROW($A$2:$A$1036)=1,"Impossible",VLOOKUP($A$2:$A$1036,items!$A$2:$T$1008,{20}*SIGN(ROW($A$2:$A$1036)),FALSE)))</f>
        <v>Ndinozvigamuchira semunhu ane hutachiwana hweHIV.</v>
      </c>
      <c r="L187" s="53" t="s">
        <v>27</v>
      </c>
      <c r="M187" s="53"/>
      <c r="N187" s="53"/>
      <c r="O187" s="53"/>
      <c r="P187" s="53"/>
      <c r="Q187" s="53"/>
      <c r="R187" s="53"/>
      <c r="S187" s="53"/>
      <c r="T187" s="53"/>
      <c r="U187" s="53"/>
      <c r="V187" s="55" t="str">
        <f t="shared" si="20"/>
        <v>H13. I accept myself as an HIV+ person.</v>
      </c>
      <c r="W187" s="55" t="str">
        <f t="shared" si="21"/>
        <v>H13. Ndinozvigamuchira semunhu ane hutachiwana hweHIV.</v>
      </c>
      <c r="X187" s="32" t="str">
        <f t="array" ref="X187">IF(ISBLANK(F187),"",INDEX(choices!I$2:I$1615,MATCH(F187,IF(choices!J$2:J$1615="Last",choices!A$2:A$1615),0)))</f>
        <v>not at all, a little bit, somewhat, quite a bit, very much, refuse</v>
      </c>
      <c r="Y187" s="4" t="str">
        <f t="array" ref="Y187">IF(ISBLANK(F187),"",INDEX(choices!H$2:H$1615,MATCH(F187,IF(choices!J$2:J$1615="Last",choices!A$2:A$1615),0)))</f>
        <v>kwete chose, zvishoma, zvishomawo, zvakanyanya, zvakanyanya chose, kuramba kupindura</v>
      </c>
      <c r="Z187" s="4" t="s">
        <v>1223</v>
      </c>
      <c r="AA187" s="4">
        <v>1</v>
      </c>
    </row>
    <row r="188" spans="1:27" ht="28">
      <c r="A188" s="53" t="s">
        <v>1237</v>
      </c>
      <c r="B188" s="53" t="s">
        <v>1223</v>
      </c>
      <c r="C188" s="53">
        <v>14</v>
      </c>
      <c r="D188" s="54" t="str">
        <f t="shared" si="18"/>
        <v>H14</v>
      </c>
      <c r="E188" s="53" t="s">
        <v>11</v>
      </c>
      <c r="F188" s="4" t="s">
        <v>208</v>
      </c>
      <c r="G188" s="54" t="str">
        <f t="shared" si="19"/>
        <v>select_one nasqv</v>
      </c>
      <c r="H188" s="4" t="str">
        <f>IF(A188="","",IF(ROW($A$2:$A$1036)=1,"Impossible",VLOOKUP($A$2:$A$1036,items!$A$2:$S$1008,{19}*SIGN(ROW($A$2:$A$1036)),FALSE)))</f>
        <v>Having HIV makes me want to hide, disappear, or even die.</v>
      </c>
      <c r="I188" s="4" t="str">
        <f>IF(A188="","",IF(ROW($A$2:$A$1036)=1,"Impossible",VLOOKUP($A$2:$A$1036,items!$A$2:$T$1008,{20}*SIGN(ROW($A$2:$A$1036)),FALSE)))</f>
        <v>Kuve nehutachiwana hweHIV kunoita kuti ndinzwe kuda kuhwanda, kunyangarika kana kufa chaiko.</v>
      </c>
      <c r="L188" s="53" t="s">
        <v>27</v>
      </c>
      <c r="M188" s="53"/>
      <c r="N188" s="53"/>
      <c r="O188" s="53"/>
      <c r="P188" s="53"/>
      <c r="Q188" s="53"/>
      <c r="R188" s="53"/>
      <c r="S188" s="53"/>
      <c r="T188" s="53"/>
      <c r="U188" s="53"/>
      <c r="V188" s="55" t="str">
        <f t="shared" si="20"/>
        <v>H14. Having HIV makes me want to hide, disappear, or even die.</v>
      </c>
      <c r="W188" s="55" t="str">
        <f t="shared" si="21"/>
        <v>H14. Kuve nehutachiwana hweHIV kunoita kuti ndinzwe kuda kuhwanda, kunyangarika kana kufa chaiko.</v>
      </c>
      <c r="X188" s="32" t="str">
        <f t="array" ref="X188">IF(ISBLANK(F188),"",INDEX(choices!I$2:I$1615,MATCH(F188,IF(choices!J$2:J$1615="Last",choices!A$2:A$1615),0)))</f>
        <v>not at all, a little bit, somewhat, quite a bit, very much, refuse</v>
      </c>
      <c r="Y188" s="4" t="str">
        <f t="array" ref="Y188">IF(ISBLANK(F188),"",INDEX(choices!H$2:H$1615,MATCH(F188,IF(choices!J$2:J$1615="Last",choices!A$2:A$1615),0)))</f>
        <v>kwete chose, zvishoma, zvishomawo, zvakanyanya, zvakanyanya chose, kuramba kupindura</v>
      </c>
      <c r="Z188" s="4" t="s">
        <v>1223</v>
      </c>
      <c r="AA188" s="4">
        <v>1</v>
      </c>
    </row>
    <row r="189" spans="1:27" ht="14">
      <c r="A189" s="53" t="s">
        <v>1238</v>
      </c>
      <c r="B189" s="53" t="s">
        <v>1223</v>
      </c>
      <c r="C189" s="53"/>
      <c r="D189" s="54" t="str">
        <f t="shared" si="18"/>
        <v>H</v>
      </c>
      <c r="E189" s="53" t="s">
        <v>81</v>
      </c>
      <c r="G189" s="54" t="str">
        <f t="shared" si="19"/>
        <v>end group</v>
      </c>
      <c r="H189" s="4" t="e">
        <f>IF(A189="","",IF(ROW($A$2:$A$1036)=1,"Impossible",VLOOKUP($A$2:$A$1036,items!$A$2:$S$1008,{19}*SIGN(ROW($A$2:$A$1036)),FALSE)))</f>
        <v>#N/A</v>
      </c>
      <c r="I189" s="4" t="e">
        <f>IF(A189="","",IF(ROW($A$2:$A$1036)=1,"Impossible",VLOOKUP($A$2:$A$1036,items!$A$2:$T$1008,{20}*SIGN(ROW($A$2:$A$1036)),FALSE)))</f>
        <v>#N/A</v>
      </c>
      <c r="L189" s="53"/>
      <c r="M189" s="53"/>
      <c r="N189" s="53"/>
      <c r="O189" s="53"/>
      <c r="P189" s="53"/>
      <c r="Q189" s="53"/>
      <c r="R189" s="53"/>
      <c r="S189" s="53"/>
      <c r="T189" s="53"/>
      <c r="U189" s="53"/>
      <c r="V189" s="55" t="str">
        <f t="shared" si="20"/>
        <v/>
      </c>
      <c r="W189" s="55" t="str">
        <f t="shared" si="21"/>
        <v/>
      </c>
      <c r="X189" s="32" t="str">
        <f t="array" ref="X189">IF(ISBLANK(F189),"",INDEX(choices!I$2:I$1615,MATCH(F189,IF(choices!J$2:J$1615="Last",choices!A$2:A$1615),0)))</f>
        <v/>
      </c>
      <c r="Y189" s="4" t="str">
        <f t="array" ref="Y189">IF(ISBLANK(F189),"",INDEX(choices!H$2:H$1615,MATCH(F189,IF(choices!J$2:J$1615="Last",choices!A$2:A$1615),0)))</f>
        <v/>
      </c>
    </row>
    <row r="190" spans="1:27" ht="14">
      <c r="A190" s="53" t="s">
        <v>1261</v>
      </c>
      <c r="B190" s="53" t="s">
        <v>1242</v>
      </c>
      <c r="C190" s="53">
        <v>0</v>
      </c>
      <c r="D190" s="54" t="str">
        <f t="shared" si="18"/>
        <v>I0</v>
      </c>
      <c r="E190" s="53" t="s">
        <v>79</v>
      </c>
      <c r="G190" s="54" t="str">
        <f t="shared" si="19"/>
        <v>begin group</v>
      </c>
      <c r="H190" s="4" t="e">
        <f>IF(A190="","",IF(ROW($A$2:$A$1036)=1,"Impossible",VLOOKUP($A$2:$A$1036,items!$A$2:$S$1008,{19}*SIGN(ROW($A$2:$A$1036)),FALSE)))</f>
        <v>#N/A</v>
      </c>
      <c r="I190" s="4" t="e">
        <f>IF(A190="","",IF(ROW($A$2:$A$1036)=1,"Impossible",VLOOKUP($A$2:$A$1036,items!$A$2:$T$1008,{20}*SIGN(ROW($A$2:$A$1036)),FALSE)))</f>
        <v>#N/A</v>
      </c>
      <c r="L190" s="53"/>
      <c r="M190" s="53"/>
      <c r="N190" s="53"/>
      <c r="O190" s="53"/>
      <c r="P190" s="53"/>
      <c r="Q190" s="53"/>
      <c r="R190" s="53"/>
      <c r="S190" s="53"/>
      <c r="T190" s="53"/>
      <c r="U190" s="53"/>
      <c r="V190" s="55" t="str">
        <f t="shared" si="20"/>
        <v/>
      </c>
      <c r="W190" s="55" t="str">
        <f t="shared" si="21"/>
        <v/>
      </c>
      <c r="X190" s="32" t="str">
        <f t="array" ref="X190">IF(ISBLANK(F190),"",INDEX(choices!I$2:I$1615,MATCH(F190,IF(choices!J$2:J$1615="Last",choices!A$2:A$1615),0)))</f>
        <v/>
      </c>
      <c r="Y190" s="4" t="str">
        <f t="array" ref="Y190">IF(ISBLANK(F190),"",INDEX(choices!H$2:H$1615,MATCH(F190,IF(choices!J$2:J$1615="Last",choices!A$2:A$1615),0)))</f>
        <v/>
      </c>
    </row>
    <row r="191" spans="1:27" ht="28">
      <c r="A191" s="53" t="s">
        <v>1243</v>
      </c>
      <c r="B191" s="53" t="s">
        <v>1242</v>
      </c>
      <c r="C191" s="53">
        <v>1</v>
      </c>
      <c r="D191" s="54" t="str">
        <f t="shared" si="18"/>
        <v>I1</v>
      </c>
      <c r="E191" s="53" t="s">
        <v>16</v>
      </c>
      <c r="G191" s="54" t="str">
        <f t="shared" si="19"/>
        <v>note</v>
      </c>
      <c r="H191" s="4" t="str">
        <f>IF(A191="","",IF(ROW($A$2:$A$1036)=1,"Impossible",VLOOKUP($A$2:$A$1036,items!$A$2:$S$1008,{19}*SIGN(ROW($A$2:$A$1036)),FALSE)))</f>
        <v>I'd like to ask you a few questions about how you've been feeling.</v>
      </c>
      <c r="I191" s="4" t="str">
        <f>IF(A191="","",IF(ROW($A$2:$A$1036)=1,"Impossible",VLOOKUP($A$2:$A$1036,items!$A$2:$T$1008,{20}*SIGN(ROW($A$2:$A$1036)),FALSE)))</f>
        <v>Ndiri kuda kumbokubvunzai mibvunzo mishomanana iri pamusoro pezvamanga muchinzwa.</v>
      </c>
      <c r="L191" s="53"/>
      <c r="M191" s="53"/>
      <c r="N191" s="53"/>
      <c r="O191" s="53"/>
      <c r="P191" s="53"/>
      <c r="Q191" s="53"/>
      <c r="R191" s="53"/>
      <c r="S191" s="53"/>
      <c r="T191" s="53"/>
      <c r="U191" s="53"/>
      <c r="V191" s="55" t="str">
        <f t="shared" si="20"/>
        <v>I1. I'd like to ask you a few questions about how you've been feeling.</v>
      </c>
      <c r="W191" s="55" t="str">
        <f t="shared" si="21"/>
        <v>I1. Ndiri kuda kumbokubvunzai mibvunzo mishomanana iri pamusoro pezvamanga muchinzwa.</v>
      </c>
      <c r="X191" s="32" t="str">
        <f t="array" ref="X191">IF(ISBLANK(F191),"",INDEX(choices!I$2:I$1615,MATCH(F191,IF(choices!J$2:J$1615="Last",choices!A$2:A$1615),0)))</f>
        <v/>
      </c>
      <c r="Y191" s="4" t="str">
        <f t="array" ref="Y191">IF(ISBLANK(F191),"",INDEX(choices!H$2:H$1615,MATCH(F191,IF(choices!J$2:J$1615="Last",choices!A$2:A$1615),0)))</f>
        <v/>
      </c>
      <c r="Z191" s="4" t="s">
        <v>1223</v>
      </c>
    </row>
    <row r="192" spans="1:27" ht="56">
      <c r="A192" s="53" t="s">
        <v>1254</v>
      </c>
      <c r="B192" s="53" t="s">
        <v>1242</v>
      </c>
      <c r="C192" s="53">
        <v>2</v>
      </c>
      <c r="D192" s="54" t="str">
        <f t="shared" si="18"/>
        <v>I2</v>
      </c>
      <c r="E192" s="53" t="s">
        <v>11</v>
      </c>
      <c r="F192" s="4" t="s">
        <v>216</v>
      </c>
      <c r="G192" s="54" t="str">
        <f t="shared" si="19"/>
        <v>select_one betterusual4</v>
      </c>
      <c r="H192" s="4" t="str">
        <f>IF(A192="","",IF(ROW($A$2:$A$1036)=1,"Impossible",VLOOKUP($A$2:$A$1036,items!$A$2:$S$1008,{19}*SIGN(ROW($A$2:$A$1036)),FALSE)))</f>
        <v>Have you recently been feeling perfectly well and in good health?</v>
      </c>
      <c r="I192" s="4" t="str">
        <f>IF(A192="","",IF(ROW($A$2:$A$1036)=1,"Impossible",VLOOKUP($A$2:$A$1036,items!$A$2:$T$1008,{20}*SIGN(ROW($A$2:$A$1036)),FALSE)))</f>
        <v xml:space="preserve">Manga muchinzwa zvakanaka uye muine hutano hwakanaka here munguva pfupi yadarika? </v>
      </c>
      <c r="L192" s="53" t="s">
        <v>27</v>
      </c>
      <c r="M192" s="53"/>
      <c r="N192" s="53"/>
      <c r="O192" s="53"/>
      <c r="P192" s="53"/>
      <c r="Q192" s="53"/>
      <c r="R192" s="53"/>
      <c r="S192" s="53"/>
      <c r="T192" s="53"/>
      <c r="U192" s="53"/>
      <c r="V192" s="55" t="str">
        <f t="shared" si="20"/>
        <v>I2. Have you recently been feeling perfectly well and in good health?</v>
      </c>
      <c r="W192" s="55" t="str">
        <f t="shared" si="21"/>
        <v xml:space="preserve">I2. Manga muchinzwa zvakanaka uye muine hutano hwakanaka here munguva pfupi yadarika? </v>
      </c>
      <c r="X192" s="32" t="str">
        <f t="array" ref="X192">IF(ISBLANK(F192),"",INDEX(choices!I$2:I$1615,MATCH(F192,IF(choices!J$2:J$1615="Last",choices!A$2:A$1615),0)))</f>
        <v>Better than Usual, Same as Usual, Worse than Usual, Much Worse than Usual, dk_refuse</v>
      </c>
      <c r="Y192" s="4" t="str">
        <f t="array" ref="Y192">IF(ISBLANK(F192),"",INDEX(choices!H$2:H$1615,MATCH(F192,IF(choices!J$2:J$1615="Last",choices!A$2:A$1615),0)))</f>
        <v>Zvakanaka kudarika zvemazuva ose, Zvakafanana nemazuva ose, Zvakashata kudarika zvemazuva ose, Zvakanyanya kushata kudarika zvemazuva ose, Handizivi_aramba</v>
      </c>
      <c r="Z192" s="4" t="s">
        <v>1223</v>
      </c>
      <c r="AA192" s="4">
        <v>1</v>
      </c>
    </row>
    <row r="193" spans="1:27" ht="42">
      <c r="A193" s="53" t="s">
        <v>1255</v>
      </c>
      <c r="B193" s="53" t="s">
        <v>1242</v>
      </c>
      <c r="C193" s="53">
        <v>3</v>
      </c>
      <c r="D193" s="54" t="str">
        <f t="shared" si="18"/>
        <v>I3</v>
      </c>
      <c r="E193" s="53" t="s">
        <v>11</v>
      </c>
      <c r="F193" s="4" t="s">
        <v>217</v>
      </c>
      <c r="G193" s="54" t="str">
        <f t="shared" si="19"/>
        <v>select_one notusual4</v>
      </c>
      <c r="H193" s="4" t="str">
        <f>IF(A193="","",IF(ROW($A$2:$A$1036)=1,"Impossible",VLOOKUP($A$2:$A$1036,items!$A$2:$S$1008,{19}*SIGN(ROW($A$2:$A$1036)),FALSE)))</f>
        <v>Have you recently been feeling in need of a good tonic?</v>
      </c>
      <c r="I193" s="4" t="str">
        <f>IF(A193="","",IF(ROW($A$2:$A$1036)=1,"Impossible",VLOOKUP($A$2:$A$1036,items!$A$2:$T$1008,{20}*SIGN(ROW($A$2:$A$1036)),FALSE)))</f>
        <v xml:space="preserve">Manga muchinzwa muchida chinhu chinokwanisa kukupai simba here munguva pfupi yadarika? </v>
      </c>
      <c r="L193" s="53" t="s">
        <v>27</v>
      </c>
      <c r="M193" s="53"/>
      <c r="N193" s="53"/>
      <c r="O193" s="53"/>
      <c r="P193" s="53"/>
      <c r="Q193" s="53"/>
      <c r="R193" s="53"/>
      <c r="S193" s="53"/>
      <c r="T193" s="53"/>
      <c r="U193" s="53"/>
      <c r="V193" s="55" t="str">
        <f t="shared" si="20"/>
        <v>I3. Have you recently been feeling in need of a good tonic?</v>
      </c>
      <c r="W193" s="55" t="str">
        <f t="shared" si="21"/>
        <v xml:space="preserve">I3. Manga muchinzwa muchida chinhu chinokwanisa kukupai simba here munguva pfupi yadarika? </v>
      </c>
      <c r="X193" s="32" t="str">
        <f t="array" ref="X193">IF(ISBLANK(F193),"",INDEX(choices!I$2:I$1615,MATCH(F193,IF(choices!J$2:J$1615="Last",choices!A$2:A$1615),0)))</f>
        <v>Not At All, No More than Usual, Rather More than Usual, Much More than Usual, dk_refuse</v>
      </c>
      <c r="Y193" s="4" t="str">
        <f t="array" ref="Y193">IF(ISBLANK(F193),"",INDEX(choices!H$2:H$1615,MATCH(F193,IF(choices!J$2:J$1615="Last",choices!A$2:A$1615),0)))</f>
        <v>Kwete zvachose, Hazvina kusiyana nemazuva ose , Zvingangodarika zvemazuva ose , Zvakanyanya kudarika zvemazuva ose, Handizivi_aramba</v>
      </c>
      <c r="Z193" s="4" t="s">
        <v>1223</v>
      </c>
      <c r="AA193" s="4">
        <v>1</v>
      </c>
    </row>
    <row r="194" spans="1:27" ht="42">
      <c r="A194" s="53" t="s">
        <v>1256</v>
      </c>
      <c r="B194" s="53" t="s">
        <v>1242</v>
      </c>
      <c r="C194" s="53">
        <v>4</v>
      </c>
      <c r="D194" s="54" t="str">
        <f t="shared" si="18"/>
        <v>I4</v>
      </c>
      <c r="E194" s="53" t="s">
        <v>11</v>
      </c>
      <c r="F194" s="4" t="s">
        <v>217</v>
      </c>
      <c r="G194" s="54" t="str">
        <f t="shared" si="19"/>
        <v>select_one notusual4</v>
      </c>
      <c r="H194" s="4" t="str">
        <f>IF(A194="","",IF(ROW($A$2:$A$1036)=1,"Impossible",VLOOKUP($A$2:$A$1036,items!$A$2:$S$1008,{19}*SIGN(ROW($A$2:$A$1036)),FALSE)))</f>
        <v>Have you recently been feeling run down and out of sorts?</v>
      </c>
      <c r="I194" s="4" t="str">
        <f>IF(A194="","",IF(ROW($A$2:$A$1036)=1,"Impossible",VLOOKUP($A$2:$A$1036,items!$A$2:$T$1008,{20}*SIGN(ROW($A$2:$A$1036)),FALSE)))</f>
        <v>Manga muchinzwa kuneta kana semusiri imi here munguva pfupi yadarika?</v>
      </c>
      <c r="L194" s="53" t="s">
        <v>27</v>
      </c>
      <c r="M194" s="53"/>
      <c r="N194" s="53"/>
      <c r="O194" s="53"/>
      <c r="P194" s="53"/>
      <c r="Q194" s="53"/>
      <c r="R194" s="53"/>
      <c r="S194" s="53"/>
      <c r="T194" s="53"/>
      <c r="U194" s="53"/>
      <c r="V194" s="55" t="str">
        <f t="shared" si="20"/>
        <v>I4. Have you recently been feeling run down and out of sorts?</v>
      </c>
      <c r="W194" s="55" t="str">
        <f t="shared" si="21"/>
        <v>I4. Manga muchinzwa kuneta kana semusiri imi here munguva pfupi yadarika?</v>
      </c>
      <c r="X194" s="32" t="str">
        <f t="array" ref="X194">IF(ISBLANK(F194),"",INDEX(choices!I$2:I$1615,MATCH(F194,IF(choices!J$2:J$1615="Last",choices!A$2:A$1615),0)))</f>
        <v>Not At All, No More than Usual, Rather More than Usual, Much More than Usual, dk_refuse</v>
      </c>
      <c r="Y194" s="4" t="str">
        <f t="array" ref="Y194">IF(ISBLANK(F194),"",INDEX(choices!H$2:H$1615,MATCH(F194,IF(choices!J$2:J$1615="Last",choices!A$2:A$1615),0)))</f>
        <v>Kwete zvachose, Hazvina kusiyana nemazuva ose , Zvingangodarika zvemazuva ose , Zvakanyanya kudarika zvemazuva ose, Handizivi_aramba</v>
      </c>
      <c r="Z194" s="4" t="s">
        <v>1223</v>
      </c>
      <c r="AA194" s="4">
        <v>1</v>
      </c>
    </row>
    <row r="195" spans="1:27" ht="42">
      <c r="A195" s="53" t="s">
        <v>1257</v>
      </c>
      <c r="B195" s="53" t="s">
        <v>1242</v>
      </c>
      <c r="C195" s="53">
        <v>5</v>
      </c>
      <c r="D195" s="54" t="str">
        <f t="shared" si="18"/>
        <v>I5</v>
      </c>
      <c r="E195" s="53" t="s">
        <v>11</v>
      </c>
      <c r="F195" s="4" t="s">
        <v>217</v>
      </c>
      <c r="G195" s="54" t="str">
        <f t="shared" si="19"/>
        <v>select_one notusual4</v>
      </c>
      <c r="H195" s="4" t="str">
        <f>IF(A195="","",IF(ROW($A$2:$A$1036)=1,"Impossible",VLOOKUP($A$2:$A$1036,items!$A$2:$S$1008,{19}*SIGN(ROW($A$2:$A$1036)),FALSE)))</f>
        <v>Have you recently felt that you are ill?</v>
      </c>
      <c r="I195" s="4" t="str">
        <f>IF(A195="","",IF(ROW($A$2:$A$1036)=1,"Impossible",VLOOKUP($A$2:$A$1036,items!$A$2:$T$1008,{20}*SIGN(ROW($A$2:$A$1036)),FALSE)))</f>
        <v>Manga muchinzwa sekunge muri kurwara here munguva pfupi yadarika?</v>
      </c>
      <c r="L195" s="53" t="s">
        <v>27</v>
      </c>
      <c r="M195" s="53"/>
      <c r="N195" s="53"/>
      <c r="O195" s="53"/>
      <c r="P195" s="53"/>
      <c r="Q195" s="53"/>
      <c r="R195" s="53"/>
      <c r="S195" s="53"/>
      <c r="T195" s="53"/>
      <c r="U195" s="53"/>
      <c r="V195" s="55" t="str">
        <f t="shared" si="20"/>
        <v>I5. Have you recently felt that you are ill?</v>
      </c>
      <c r="W195" s="55" t="str">
        <f t="shared" si="21"/>
        <v>I5. Manga muchinzwa sekunge muri kurwara here munguva pfupi yadarika?</v>
      </c>
      <c r="X195" s="32" t="str">
        <f t="array" ref="X195">IF(ISBLANK(F195),"",INDEX(choices!I$2:I$1615,MATCH(F195,IF(choices!J$2:J$1615="Last",choices!A$2:A$1615),0)))</f>
        <v>Not At All, No More than Usual, Rather More than Usual, Much More than Usual, dk_refuse</v>
      </c>
      <c r="Y195" s="4" t="str">
        <f t="array" ref="Y195">IF(ISBLANK(F195),"",INDEX(choices!H$2:H$1615,MATCH(F195,IF(choices!J$2:J$1615="Last",choices!A$2:A$1615),0)))</f>
        <v>Kwete zvachose, Hazvina kusiyana nemazuva ose , Zvingangodarika zvemazuva ose , Zvakanyanya kudarika zvemazuva ose, Handizivi_aramba</v>
      </c>
      <c r="Z195" s="4" t="s">
        <v>1223</v>
      </c>
      <c r="AA195" s="4">
        <v>1</v>
      </c>
    </row>
    <row r="196" spans="1:27" ht="42">
      <c r="A196" s="53" t="s">
        <v>1258</v>
      </c>
      <c r="B196" s="53" t="s">
        <v>1242</v>
      </c>
      <c r="C196" s="53">
        <v>6</v>
      </c>
      <c r="D196" s="54" t="str">
        <f t="shared" si="18"/>
        <v>I6</v>
      </c>
      <c r="E196" s="53" t="s">
        <v>11</v>
      </c>
      <c r="F196" s="4" t="s">
        <v>217</v>
      </c>
      <c r="G196" s="54" t="str">
        <f t="shared" si="19"/>
        <v>select_one notusual4</v>
      </c>
      <c r="H196" s="4" t="str">
        <f>IF(A196="","",IF(ROW($A$2:$A$1036)=1,"Impossible",VLOOKUP($A$2:$A$1036,items!$A$2:$S$1008,{19}*SIGN(ROW($A$2:$A$1036)),FALSE)))</f>
        <v>Have you recently been getting any pains in your head?</v>
      </c>
      <c r="I196" s="4" t="str">
        <f>IF(A196="","",IF(ROW($A$2:$A$1036)=1,"Impossible",VLOOKUP($A$2:$A$1036,items!$A$2:$T$1008,{20}*SIGN(ROW($A$2:$A$1036)),FALSE)))</f>
        <v>Manga muchimbonzwa marwadzo here mumusoro menyu munguva pfupi yadarika?</v>
      </c>
      <c r="L196" s="53" t="s">
        <v>27</v>
      </c>
      <c r="M196" s="53"/>
      <c r="N196" s="53"/>
      <c r="O196" s="53"/>
      <c r="P196" s="53"/>
      <c r="Q196" s="53"/>
      <c r="R196" s="53"/>
      <c r="S196" s="53"/>
      <c r="T196" s="53"/>
      <c r="U196" s="53"/>
      <c r="V196" s="55" t="str">
        <f t="shared" si="20"/>
        <v>I6. Have you recently been getting any pains in your head?</v>
      </c>
      <c r="W196" s="55" t="str">
        <f t="shared" si="21"/>
        <v>I6. Manga muchimbonzwa marwadzo here mumusoro menyu munguva pfupi yadarika?</v>
      </c>
      <c r="X196" s="32" t="str">
        <f t="array" ref="X196">IF(ISBLANK(F196),"",INDEX(choices!I$2:I$1615,MATCH(F196,IF(choices!J$2:J$1615="Last",choices!A$2:A$1615),0)))</f>
        <v>Not At All, No More than Usual, Rather More than Usual, Much More than Usual, dk_refuse</v>
      </c>
      <c r="Y196" s="4" t="str">
        <f t="array" ref="Y196">IF(ISBLANK(F196),"",INDEX(choices!H$2:H$1615,MATCH(F196,IF(choices!J$2:J$1615="Last",choices!A$2:A$1615),0)))</f>
        <v>Kwete zvachose, Hazvina kusiyana nemazuva ose , Zvingangodarika zvemazuva ose , Zvakanyanya kudarika zvemazuva ose, Handizivi_aramba</v>
      </c>
      <c r="Z196" s="4" t="s">
        <v>1223</v>
      </c>
      <c r="AA196" s="4">
        <v>1</v>
      </c>
    </row>
    <row r="197" spans="1:27" ht="42">
      <c r="A197" s="53" t="s">
        <v>1259</v>
      </c>
      <c r="B197" s="53" t="s">
        <v>1242</v>
      </c>
      <c r="C197" s="53">
        <v>7</v>
      </c>
      <c r="D197" s="54" t="str">
        <f t="shared" ref="D197:D260" si="22">CONCATENATE(B197,C197)</f>
        <v>I7</v>
      </c>
      <c r="E197" s="53" t="s">
        <v>11</v>
      </c>
      <c r="F197" s="4" t="s">
        <v>217</v>
      </c>
      <c r="G197" s="54" t="str">
        <f t="shared" ref="G197:G260" si="23">IF(E197="","",IF(OR(E197="select_one", E197="select_multiple"), CONCATENATE(E197," ",F197),E197))</f>
        <v>select_one notusual4</v>
      </c>
      <c r="H197" s="4" t="str">
        <f>IF(A197="","",IF(ROW($A$2:$A$1036)=1,"Impossible",VLOOKUP($A$2:$A$1036,items!$A$2:$S$1008,{19}*SIGN(ROW($A$2:$A$1036)),FALSE)))</f>
        <v>Have you recently been getting a feeling of tightness or pressure in your head?</v>
      </c>
      <c r="I197" s="4" t="str">
        <f>IF(A197="","",IF(ROW($A$2:$A$1036)=1,"Impossible",VLOOKUP($A$2:$A$1036,items!$A$2:$T$1008,{20}*SIGN(ROW($A$2:$A$1036)),FALSE)))</f>
        <v>Manga muchimbonzwa kusungikana mumusoro menyu here kana kunzwa sekunge musoro wenyu uri kuda kuputika here munguva pfupi yadarika?</v>
      </c>
      <c r="L197" s="53" t="s">
        <v>27</v>
      </c>
      <c r="M197" s="53"/>
      <c r="N197" s="53"/>
      <c r="O197" s="53"/>
      <c r="P197" s="53"/>
      <c r="Q197" s="53"/>
      <c r="R197" s="53"/>
      <c r="S197" s="53"/>
      <c r="T197" s="53"/>
      <c r="U197" s="53"/>
      <c r="V197" s="55" t="str">
        <f t="shared" si="20"/>
        <v>I7. Have you recently been getting a feeling of tightness or pressure in your head?</v>
      </c>
      <c r="W197" s="55" t="str">
        <f t="shared" si="21"/>
        <v>I7. Manga muchimbonzwa kusungikana mumusoro menyu here kana kunzwa sekunge musoro wenyu uri kuda kuputika here munguva pfupi yadarika?</v>
      </c>
      <c r="X197" s="32" t="str">
        <f t="array" ref="X197">IF(ISBLANK(F197),"",INDEX(choices!I$2:I$1615,MATCH(F197,IF(choices!J$2:J$1615="Last",choices!A$2:A$1615),0)))</f>
        <v>Not At All, No More than Usual, Rather More than Usual, Much More than Usual, dk_refuse</v>
      </c>
      <c r="Y197" s="4" t="str">
        <f t="array" ref="Y197">IF(ISBLANK(F197),"",INDEX(choices!H$2:H$1615,MATCH(F197,IF(choices!J$2:J$1615="Last",choices!A$2:A$1615),0)))</f>
        <v>Kwete zvachose, Hazvina kusiyana nemazuva ose , Zvingangodarika zvemazuva ose , Zvakanyanya kudarika zvemazuva ose, Handizivi_aramba</v>
      </c>
      <c r="Z197" s="4" t="s">
        <v>1223</v>
      </c>
      <c r="AA197" s="4">
        <v>1</v>
      </c>
    </row>
    <row r="198" spans="1:27" ht="42">
      <c r="A198" s="53" t="s">
        <v>1260</v>
      </c>
      <c r="B198" s="53" t="s">
        <v>1242</v>
      </c>
      <c r="C198" s="53">
        <v>8</v>
      </c>
      <c r="D198" s="54" t="str">
        <f t="shared" si="22"/>
        <v>I8</v>
      </c>
      <c r="E198" s="53" t="s">
        <v>11</v>
      </c>
      <c r="F198" s="4" t="s">
        <v>217</v>
      </c>
      <c r="G198" s="54" t="str">
        <f t="shared" si="23"/>
        <v>select_one notusual4</v>
      </c>
      <c r="H198" s="4" t="str">
        <f>IF(A198="","",IF(ROW($A$2:$A$1036)=1,"Impossible",VLOOKUP($A$2:$A$1036,items!$A$2:$S$1008,{19}*SIGN(ROW($A$2:$A$1036)),FALSE)))</f>
        <v>Have you recently been having hot or cold spells?</v>
      </c>
      <c r="I198" s="4" t="str">
        <f>IF(A198="","",IF(ROW($A$2:$A$1036)=1,"Impossible",VLOOKUP($A$2:$A$1036,items!$A$2:$T$1008,{20}*SIGN(ROW($A$2:$A$1036)),FALSE)))</f>
        <v>Manga muchimbonzwa kupiswa kana kupindwa nechando muviri wenyu here munguva pfupi yadarika?</v>
      </c>
      <c r="L198" s="53" t="s">
        <v>27</v>
      </c>
      <c r="M198" s="53"/>
      <c r="N198" s="53"/>
      <c r="O198" s="53"/>
      <c r="P198" s="53"/>
      <c r="Q198" s="53"/>
      <c r="R198" s="53"/>
      <c r="S198" s="53"/>
      <c r="T198" s="53"/>
      <c r="U198" s="53"/>
      <c r="V198" s="55" t="str">
        <f t="shared" si="20"/>
        <v>I8. Have you recently been having hot or cold spells?</v>
      </c>
      <c r="W198" s="55" t="str">
        <f t="shared" si="21"/>
        <v>I8. Manga muchimbonzwa kupiswa kana kupindwa nechando muviri wenyu here munguva pfupi yadarika?</v>
      </c>
      <c r="X198" s="32" t="str">
        <f t="array" ref="X198">IF(ISBLANK(F198),"",INDEX(choices!I$2:I$1615,MATCH(F198,IF(choices!J$2:J$1615="Last",choices!A$2:A$1615),0)))</f>
        <v>Not At All, No More than Usual, Rather More than Usual, Much More than Usual, dk_refuse</v>
      </c>
      <c r="Y198" s="4" t="str">
        <f t="array" ref="Y198">IF(ISBLANK(F198),"",INDEX(choices!H$2:H$1615,MATCH(F198,IF(choices!J$2:J$1615="Last",choices!A$2:A$1615),0)))</f>
        <v>Kwete zvachose, Hazvina kusiyana nemazuva ose , Zvingangodarika zvemazuva ose , Zvakanyanya kudarika zvemazuva ose, Handizivi_aramba</v>
      </c>
      <c r="Z198" s="4" t="s">
        <v>1223</v>
      </c>
      <c r="AA198" s="4">
        <v>1</v>
      </c>
    </row>
    <row r="199" spans="1:27" ht="42">
      <c r="A199" s="53" t="s">
        <v>1244</v>
      </c>
      <c r="B199" s="53" t="s">
        <v>1242</v>
      </c>
      <c r="C199" s="53">
        <v>9</v>
      </c>
      <c r="D199" s="54" t="str">
        <f t="shared" si="22"/>
        <v>I9</v>
      </c>
      <c r="E199" s="53" t="s">
        <v>16</v>
      </c>
      <c r="G199" s="54" t="str">
        <f t="shared" si="23"/>
        <v>note</v>
      </c>
      <c r="H199" s="4" t="str">
        <f>IF(A199="","",IF(ROW($A$2:$A$1036)=1,"Impossible",VLOOKUP($A$2:$A$1036,items!$A$2:$S$1008,{19}*SIGN(ROW($A$2:$A$1036)),FALSE)))</f>
        <v>Over the last 2 weeks, how often have you been bothered by any of the following problems?</v>
      </c>
      <c r="I199" s="4" t="str">
        <f>IF(A199="","",IF(ROW($A$2:$A$1036)=1,"Impossible",VLOOKUP($A$2:$A$1036,items!$A$2:$T$1008,{20}*SIGN(ROW($A$2:$A$1036)),FALSE)))</f>
        <v>MUMASVONDO MAVIRI adarika, manga muchishungurudzwa kakawanda zvakadii nechero dambudziko pane ari kutevera?</v>
      </c>
      <c r="L199" s="53"/>
      <c r="M199" s="53"/>
      <c r="N199" s="53"/>
      <c r="O199" s="53"/>
      <c r="P199" s="53"/>
      <c r="Q199" s="53"/>
      <c r="R199" s="53"/>
      <c r="S199" s="53"/>
      <c r="T199" s="53"/>
      <c r="U199" s="53"/>
      <c r="V199" s="55" t="str">
        <f t="shared" si="20"/>
        <v>I9. Over the last 2 weeks, how often have you been bothered by any of the following problems?</v>
      </c>
      <c r="W199" s="55" t="str">
        <f t="shared" si="21"/>
        <v>I9. MUMASVONDO MAVIRI adarika, manga muchishungurudzwa kakawanda zvakadii nechero dambudziko pane ari kutevera?</v>
      </c>
      <c r="X199" s="32" t="str">
        <f t="array" ref="X199">IF(ISBLANK(F199),"",INDEX(choices!I$2:I$1615,MATCH(F199,IF(choices!J$2:J$1615="Last",choices!A$2:A$1615),0)))</f>
        <v/>
      </c>
      <c r="Y199" s="4" t="str">
        <f t="array" ref="Y199">IF(ISBLANK(F199),"",INDEX(choices!H$2:H$1615,MATCH(F199,IF(choices!J$2:J$1615="Last",choices!A$2:A$1615),0)))</f>
        <v/>
      </c>
      <c r="Z199" s="4" t="s">
        <v>1223</v>
      </c>
    </row>
    <row r="200" spans="1:27" ht="42">
      <c r="A200" s="53" t="s">
        <v>1245</v>
      </c>
      <c r="B200" s="53" t="s">
        <v>1242</v>
      </c>
      <c r="C200" s="53">
        <v>10</v>
      </c>
      <c r="D200" s="54" t="str">
        <f t="shared" si="22"/>
        <v>I10</v>
      </c>
      <c r="E200" s="53" t="s">
        <v>11</v>
      </c>
      <c r="F200" s="4" t="s">
        <v>215</v>
      </c>
      <c r="G200" s="54" t="str">
        <f t="shared" si="23"/>
        <v>select_one time4</v>
      </c>
      <c r="H200" s="4" t="str">
        <f>IF(A200="","",IF(ROW($A$2:$A$1036)=1,"Impossible",VLOOKUP($A$2:$A$1036,items!$A$2:$S$1008,{19}*SIGN(ROW($A$2:$A$1036)),FALSE)))</f>
        <v>Little interest or pleasure in doing things</v>
      </c>
      <c r="I200" s="4" t="str">
        <f>IF(A200="","",IF(ROW($A$2:$A$1036)=1,"Impossible",VLOOKUP($A$2:$A$1036,items!$A$2:$T$1008,{20}*SIGN(ROW($A$2:$A$1036)),FALSE)))</f>
        <v>Kusava nechido chakanyanya kana kusanyatsofarira kuita zvinhu</v>
      </c>
      <c r="L200" s="53" t="s">
        <v>27</v>
      </c>
      <c r="M200" s="53"/>
      <c r="N200" s="53"/>
      <c r="O200" s="53"/>
      <c r="P200" s="53"/>
      <c r="Q200" s="53"/>
      <c r="R200" s="53"/>
      <c r="S200" s="53"/>
      <c r="T200" s="53"/>
      <c r="U200" s="53"/>
      <c r="V200" s="55" t="str">
        <f t="shared" si="20"/>
        <v>I10. Little interest or pleasure in doing things</v>
      </c>
      <c r="W200" s="55" t="str">
        <f t="shared" si="21"/>
        <v>I10. Kusava nechido chakanyanya kana kusanyatsofarira kuita zvinhu</v>
      </c>
      <c r="X200" s="32" t="str">
        <f t="array" ref="X200">IF(ISBLANK(F200),"",INDEX(choices!I$2:I$1615,MATCH(F200,IF(choices!J$2:J$1615="Last",choices!A$2:A$1615),0)))</f>
        <v>not at all, several days, more than half the days, nearly every day, refuse</v>
      </c>
      <c r="Y200" s="4" t="str">
        <f t="array" ref="Y200">IF(ISBLANK(F200),"",INDEX(choices!H$2:H$1615,MATCH(F200,IF(choices!J$2:J$1615="Last",choices!A$2:A$1615),0)))</f>
        <v>Kwete zvachose, Mazuva akati wandei, Mazuva akawanda kupfuura pakati nepakati, Zvingangoitika zuva rega rega , kuramba kupindura</v>
      </c>
      <c r="Z200" s="4" t="s">
        <v>1223</v>
      </c>
      <c r="AA200" s="4">
        <v>1</v>
      </c>
    </row>
    <row r="201" spans="1:27" ht="42">
      <c r="A201" s="53" t="s">
        <v>1246</v>
      </c>
      <c r="B201" s="53" t="s">
        <v>1242</v>
      </c>
      <c r="C201" s="53">
        <v>11</v>
      </c>
      <c r="D201" s="54" t="str">
        <f t="shared" si="22"/>
        <v>I11</v>
      </c>
      <c r="E201" s="53" t="s">
        <v>11</v>
      </c>
      <c r="F201" s="4" t="s">
        <v>215</v>
      </c>
      <c r="G201" s="54" t="str">
        <f t="shared" si="23"/>
        <v>select_one time4</v>
      </c>
      <c r="H201" s="4" t="str">
        <f>IF(A201="","",IF(ROW($A$2:$A$1036)=1,"Impossible",VLOOKUP($A$2:$A$1036,items!$A$2:$S$1008,{19}*SIGN(ROW($A$2:$A$1036)),FALSE)))</f>
        <v>Feeling down, depressed, or hopeless</v>
      </c>
      <c r="I201" s="4" t="str">
        <f>IF(A201="","",IF(ROW($A$2:$A$1036)=1,"Impossible",VLOOKUP($A$2:$A$1036,items!$A$2:$T$1008,{20}*SIGN(ROW($A$2:$A$1036)),FALSE)))</f>
        <v>Kunzwa kusurukirwa, kusuwa kana kusava netariro</v>
      </c>
      <c r="L201" s="53" t="s">
        <v>27</v>
      </c>
      <c r="M201" s="53"/>
      <c r="N201" s="53"/>
      <c r="O201" s="53"/>
      <c r="P201" s="53"/>
      <c r="Q201" s="53"/>
      <c r="R201" s="53"/>
      <c r="S201" s="53"/>
      <c r="T201" s="53"/>
      <c r="U201" s="53"/>
      <c r="V201" s="55" t="str">
        <f t="shared" si="20"/>
        <v>I11. Feeling down, depressed, or hopeless</v>
      </c>
      <c r="W201" s="55" t="str">
        <f t="shared" si="21"/>
        <v>I11. Kunzwa kusurukirwa, kusuwa kana kusava netariro</v>
      </c>
      <c r="X201" s="32" t="str">
        <f t="array" ref="X201">IF(ISBLANK(F201),"",INDEX(choices!I$2:I$1615,MATCH(F201,IF(choices!J$2:J$1615="Last",choices!A$2:A$1615),0)))</f>
        <v>not at all, several days, more than half the days, nearly every day, refuse</v>
      </c>
      <c r="Y201" s="4" t="str">
        <f t="array" ref="Y201">IF(ISBLANK(F201),"",INDEX(choices!H$2:H$1615,MATCH(F201,IF(choices!J$2:J$1615="Last",choices!A$2:A$1615),0)))</f>
        <v>Kwete zvachose, Mazuva akati wandei, Mazuva akawanda kupfuura pakati nepakati, Zvingangoitika zuva rega rega , kuramba kupindura</v>
      </c>
      <c r="Z201" s="4" t="s">
        <v>1223</v>
      </c>
      <c r="AA201" s="4">
        <v>1</v>
      </c>
    </row>
    <row r="202" spans="1:27" ht="42">
      <c r="A202" s="53" t="s">
        <v>1247</v>
      </c>
      <c r="B202" s="53" t="s">
        <v>1242</v>
      </c>
      <c r="C202" s="53">
        <v>12</v>
      </c>
      <c r="D202" s="54" t="str">
        <f t="shared" si="22"/>
        <v>I12</v>
      </c>
      <c r="E202" s="53" t="s">
        <v>11</v>
      </c>
      <c r="F202" s="4" t="s">
        <v>215</v>
      </c>
      <c r="G202" s="54" t="str">
        <f t="shared" si="23"/>
        <v>select_one time4</v>
      </c>
      <c r="H202" s="4" t="str">
        <f>IF(A202="","",IF(ROW($A$2:$A$1036)=1,"Impossible",VLOOKUP($A$2:$A$1036,items!$A$2:$S$1008,{19}*SIGN(ROW($A$2:$A$1036)),FALSE)))</f>
        <v>Trouble falling or staying asleep, or sleeping too much</v>
      </c>
      <c r="I202" s="4" t="str">
        <f>IF(A202="","",IF(ROW($A$2:$A$1036)=1,"Impossible",VLOOKUP($A$2:$A$1036,items!$A$2:$T$1008,{20}*SIGN(ROW($A$2:$A$1036)),FALSE)))</f>
        <v>Kunetsekana kuwana hope, kungoramba ndakarara, kana kunyanyisa kurara</v>
      </c>
      <c r="L202" s="53" t="s">
        <v>27</v>
      </c>
      <c r="M202" s="53"/>
      <c r="N202" s="53"/>
      <c r="O202" s="53"/>
      <c r="P202" s="53"/>
      <c r="Q202" s="53"/>
      <c r="R202" s="53"/>
      <c r="S202" s="53"/>
      <c r="T202" s="53"/>
      <c r="U202" s="53"/>
      <c r="V202" s="55" t="str">
        <f t="shared" si="20"/>
        <v>I12. Trouble falling or staying asleep, or sleeping too much</v>
      </c>
      <c r="W202" s="55" t="str">
        <f t="shared" si="21"/>
        <v>I12. Kunetsekana kuwana hope, kungoramba ndakarara, kana kunyanyisa kurara</v>
      </c>
      <c r="X202" s="32" t="str">
        <f t="array" ref="X202">IF(ISBLANK(F202),"",INDEX(choices!I$2:I$1615,MATCH(F202,IF(choices!J$2:J$1615="Last",choices!A$2:A$1615),0)))</f>
        <v>not at all, several days, more than half the days, nearly every day, refuse</v>
      </c>
      <c r="Y202" s="4" t="str">
        <f t="array" ref="Y202">IF(ISBLANK(F202),"",INDEX(choices!H$2:H$1615,MATCH(F202,IF(choices!J$2:J$1615="Last",choices!A$2:A$1615),0)))</f>
        <v>Kwete zvachose, Mazuva akati wandei, Mazuva akawanda kupfuura pakati nepakati, Zvingangoitika zuva rega rega , kuramba kupindura</v>
      </c>
      <c r="Z202" s="4" t="s">
        <v>1223</v>
      </c>
      <c r="AA202" s="4">
        <v>1</v>
      </c>
    </row>
    <row r="203" spans="1:27" ht="42">
      <c r="A203" s="53" t="s">
        <v>1248</v>
      </c>
      <c r="B203" s="53" t="s">
        <v>1242</v>
      </c>
      <c r="C203" s="53">
        <v>13</v>
      </c>
      <c r="D203" s="54" t="str">
        <f t="shared" si="22"/>
        <v>I13</v>
      </c>
      <c r="E203" s="53" t="s">
        <v>11</v>
      </c>
      <c r="F203" s="4" t="s">
        <v>215</v>
      </c>
      <c r="G203" s="54" t="str">
        <f t="shared" si="23"/>
        <v>select_one time4</v>
      </c>
      <c r="H203" s="4" t="str">
        <f>IF(A203="","",IF(ROW($A$2:$A$1036)=1,"Impossible",VLOOKUP($A$2:$A$1036,items!$A$2:$S$1008,{19}*SIGN(ROW($A$2:$A$1036)),FALSE)))</f>
        <v>Feeling tired or having little energy</v>
      </c>
      <c r="I203" s="4" t="str">
        <f>IF(A203="","",IF(ROW($A$2:$A$1036)=1,"Impossible",VLOOKUP($A$2:$A$1036,items!$A$2:$T$1008,{20}*SIGN(ROW($A$2:$A$1036)),FALSE)))</f>
        <v xml:space="preserve">Kunzwa kuneta kana kushaiwa simba </v>
      </c>
      <c r="L203" s="53" t="s">
        <v>27</v>
      </c>
      <c r="M203" s="53"/>
      <c r="N203" s="53"/>
      <c r="O203" s="53"/>
      <c r="P203" s="53"/>
      <c r="Q203" s="53"/>
      <c r="R203" s="53"/>
      <c r="S203" s="53"/>
      <c r="T203" s="53"/>
      <c r="U203" s="53"/>
      <c r="V203" s="55" t="str">
        <f t="shared" si="20"/>
        <v>I13. Feeling tired or having little energy</v>
      </c>
      <c r="W203" s="55" t="str">
        <f t="shared" si="21"/>
        <v xml:space="preserve">I13. Kunzwa kuneta kana kushaiwa simba </v>
      </c>
      <c r="X203" s="32" t="str">
        <f t="array" ref="X203">IF(ISBLANK(F203),"",INDEX(choices!I$2:I$1615,MATCH(F203,IF(choices!J$2:J$1615="Last",choices!A$2:A$1615),0)))</f>
        <v>not at all, several days, more than half the days, nearly every day, refuse</v>
      </c>
      <c r="Y203" s="4" t="str">
        <f t="array" ref="Y203">IF(ISBLANK(F203),"",INDEX(choices!H$2:H$1615,MATCH(F203,IF(choices!J$2:J$1615="Last",choices!A$2:A$1615),0)))</f>
        <v>Kwete zvachose, Mazuva akati wandei, Mazuva akawanda kupfuura pakati nepakati, Zvingangoitika zuva rega rega , kuramba kupindura</v>
      </c>
      <c r="Z203" s="4" t="s">
        <v>1223</v>
      </c>
      <c r="AA203" s="4">
        <v>1</v>
      </c>
    </row>
    <row r="204" spans="1:27" ht="42">
      <c r="A204" s="53" t="s">
        <v>1249</v>
      </c>
      <c r="B204" s="53" t="s">
        <v>1242</v>
      </c>
      <c r="C204" s="53">
        <v>14</v>
      </c>
      <c r="D204" s="54" t="str">
        <f t="shared" si="22"/>
        <v>I14</v>
      </c>
      <c r="E204" s="53" t="s">
        <v>11</v>
      </c>
      <c r="F204" s="4" t="s">
        <v>215</v>
      </c>
      <c r="G204" s="54" t="str">
        <f t="shared" si="23"/>
        <v>select_one time4</v>
      </c>
      <c r="H204" s="4" t="str">
        <f>IF(A204="","",IF(ROW($A$2:$A$1036)=1,"Impossible",VLOOKUP($A$2:$A$1036,items!$A$2:$S$1008,{19}*SIGN(ROW($A$2:$A$1036)),FALSE)))</f>
        <v>Poor appetite or overeating</v>
      </c>
      <c r="I204" s="4" t="str">
        <f>IF(A204="","",IF(ROW($A$2:$A$1036)=1,"Impossible",VLOOKUP($A$2:$A$1036,items!$A$2:$T$1008,{20}*SIGN(ROW($A$2:$A$1036)),FALSE)))</f>
        <v>Kusanzwa kufaririra kudya kana kudya zvakanyanyisa</v>
      </c>
      <c r="L204" s="53" t="s">
        <v>27</v>
      </c>
      <c r="M204" s="53"/>
      <c r="N204" s="53"/>
      <c r="O204" s="53"/>
      <c r="P204" s="53"/>
      <c r="Q204" s="53"/>
      <c r="R204" s="53"/>
      <c r="S204" s="53"/>
      <c r="T204" s="53"/>
      <c r="U204" s="53"/>
      <c r="V204" s="55" t="str">
        <f t="shared" si="20"/>
        <v>I14. Poor appetite or overeating</v>
      </c>
      <c r="W204" s="55" t="str">
        <f t="shared" si="21"/>
        <v>I14. Kusanzwa kufaririra kudya kana kudya zvakanyanyisa</v>
      </c>
      <c r="X204" s="32" t="str">
        <f t="array" ref="X204">IF(ISBLANK(F204),"",INDEX(choices!I$2:I$1615,MATCH(F204,IF(choices!J$2:J$1615="Last",choices!A$2:A$1615),0)))</f>
        <v>not at all, several days, more than half the days, nearly every day, refuse</v>
      </c>
      <c r="Y204" s="4" t="str">
        <f t="array" ref="Y204">IF(ISBLANK(F204),"",INDEX(choices!H$2:H$1615,MATCH(F204,IF(choices!J$2:J$1615="Last",choices!A$2:A$1615),0)))</f>
        <v>Kwete zvachose, Mazuva akati wandei, Mazuva akawanda kupfuura pakati nepakati, Zvingangoitika zuva rega rega , kuramba kupindura</v>
      </c>
      <c r="Z204" s="4" t="s">
        <v>1223</v>
      </c>
      <c r="AA204" s="4">
        <v>1</v>
      </c>
    </row>
    <row r="205" spans="1:27" ht="42">
      <c r="A205" s="53" t="s">
        <v>1250</v>
      </c>
      <c r="B205" s="53" t="s">
        <v>1242</v>
      </c>
      <c r="C205" s="53">
        <v>15</v>
      </c>
      <c r="D205" s="54" t="str">
        <f t="shared" si="22"/>
        <v>I15</v>
      </c>
      <c r="E205" s="53" t="s">
        <v>11</v>
      </c>
      <c r="F205" s="4" t="s">
        <v>215</v>
      </c>
      <c r="G205" s="54" t="str">
        <f t="shared" si="23"/>
        <v>select_one time4</v>
      </c>
      <c r="H205" s="4" t="str">
        <f>IF(A205="","",IF(ROW($A$2:$A$1036)=1,"Impossible",VLOOKUP($A$2:$A$1036,items!$A$2:$S$1008,{19}*SIGN(ROW($A$2:$A$1036)),FALSE)))</f>
        <v>Feeling bad about yourself (e.g. that you are a failure or have let yourself or your family down)</v>
      </c>
      <c r="I205" s="4" t="str">
        <f>IF(A205="","",IF(ROW($A$2:$A$1036)=1,"Impossible",VLOOKUP($A$2:$A$1036,items!$A$2:$T$1008,{20}*SIGN(ROW($A$2:$A$1036)),FALSE)))</f>
        <v>Kuzvishora kana kunzwa sekunge muri mukundikani (semuenzaniso kuti makazvikanganisira imi kana kukanganisira mhuri yenyu)</v>
      </c>
      <c r="L205" s="53" t="s">
        <v>27</v>
      </c>
      <c r="M205" s="53"/>
      <c r="N205" s="53"/>
      <c r="O205" s="53"/>
      <c r="P205" s="53"/>
      <c r="Q205" s="53"/>
      <c r="R205" s="53"/>
      <c r="S205" s="53"/>
      <c r="T205" s="53"/>
      <c r="U205" s="53"/>
      <c r="V205" s="55" t="str">
        <f t="shared" si="20"/>
        <v>I15. Feeling bad about yourself (e.g. that you are a failure or have let yourself or your family down)</v>
      </c>
      <c r="W205" s="55" t="str">
        <f t="shared" si="21"/>
        <v>I15. Kuzvishora kana kunzwa sekunge muri mukundikani (semuenzaniso kuti makazvikanganisira imi kana kukanganisira mhuri yenyu)</v>
      </c>
      <c r="X205" s="32" t="str">
        <f t="array" ref="X205">IF(ISBLANK(F205),"",INDEX(choices!I$2:I$1615,MATCH(F205,IF(choices!J$2:J$1615="Last",choices!A$2:A$1615),0)))</f>
        <v>not at all, several days, more than half the days, nearly every day, refuse</v>
      </c>
      <c r="Y205" s="4" t="str">
        <f t="array" ref="Y205">IF(ISBLANK(F205),"",INDEX(choices!H$2:H$1615,MATCH(F205,IF(choices!J$2:J$1615="Last",choices!A$2:A$1615),0)))</f>
        <v>Kwete zvachose, Mazuva akati wandei, Mazuva akawanda kupfuura pakati nepakati, Zvingangoitika zuva rega rega , kuramba kupindura</v>
      </c>
      <c r="Z205" s="4" t="s">
        <v>1223</v>
      </c>
      <c r="AA205" s="4">
        <v>1</v>
      </c>
    </row>
    <row r="206" spans="1:27" ht="42">
      <c r="A206" s="53" t="s">
        <v>1251</v>
      </c>
      <c r="B206" s="53" t="s">
        <v>1242</v>
      </c>
      <c r="C206" s="53">
        <v>16</v>
      </c>
      <c r="D206" s="54" t="str">
        <f t="shared" si="22"/>
        <v>I16</v>
      </c>
      <c r="E206" s="53" t="s">
        <v>11</v>
      </c>
      <c r="F206" s="4" t="s">
        <v>215</v>
      </c>
      <c r="G206" s="54" t="str">
        <f t="shared" si="23"/>
        <v>select_one time4</v>
      </c>
      <c r="H206" s="4" t="str">
        <f>IF(A206="","",IF(ROW($A$2:$A$1036)=1,"Impossible",VLOOKUP($A$2:$A$1036,items!$A$2:$S$1008,{19}*SIGN(ROW($A$2:$A$1036)),FALSE)))</f>
        <v>Trouble concentrating on things, such as reading the newspaper or watching television</v>
      </c>
      <c r="I206" s="4" t="str">
        <f>IF(A206="","",IF(ROW($A$2:$A$1036)=1,"Impossible",VLOOKUP($A$2:$A$1036,items!$A$2:$T$1008,{20}*SIGN(ROW($A$2:$A$1036)),FALSE)))</f>
        <v>Kunetseka nekuramba muchiita chinhu chimwe chete,  sekuverenga bepanhau kana kuona terevhizheni</v>
      </c>
      <c r="L206" s="53" t="s">
        <v>27</v>
      </c>
      <c r="M206" s="53"/>
      <c r="N206" s="53"/>
      <c r="O206" s="53"/>
      <c r="P206" s="53"/>
      <c r="Q206" s="53"/>
      <c r="R206" s="53"/>
      <c r="S206" s="53"/>
      <c r="T206" s="53"/>
      <c r="U206" s="53"/>
      <c r="V206" s="55" t="str">
        <f t="shared" si="20"/>
        <v>I16. Trouble concentrating on things, such as reading the newspaper or watching television</v>
      </c>
      <c r="W206" s="55" t="str">
        <f t="shared" si="21"/>
        <v>I16. Kunetseka nekuramba muchiita chinhu chimwe chete,  sekuverenga bepanhau kana kuona terevhizheni</v>
      </c>
      <c r="X206" s="32" t="str">
        <f t="array" ref="X206">IF(ISBLANK(F206),"",INDEX(choices!I$2:I$1615,MATCH(F206,IF(choices!J$2:J$1615="Last",choices!A$2:A$1615),0)))</f>
        <v>not at all, several days, more than half the days, nearly every day, refuse</v>
      </c>
      <c r="Y206" s="4" t="str">
        <f t="array" ref="Y206">IF(ISBLANK(F206),"",INDEX(choices!H$2:H$1615,MATCH(F206,IF(choices!J$2:J$1615="Last",choices!A$2:A$1615),0)))</f>
        <v>Kwete zvachose, Mazuva akati wandei, Mazuva akawanda kupfuura pakati nepakati, Zvingangoitika zuva rega rega , kuramba kupindura</v>
      </c>
      <c r="Z206" s="4" t="s">
        <v>1223</v>
      </c>
      <c r="AA206" s="4">
        <v>1</v>
      </c>
    </row>
    <row r="207" spans="1:27" ht="70">
      <c r="A207" s="53" t="s">
        <v>1252</v>
      </c>
      <c r="B207" s="53" t="s">
        <v>1242</v>
      </c>
      <c r="C207" s="53">
        <v>17</v>
      </c>
      <c r="D207" s="54" t="str">
        <f t="shared" si="22"/>
        <v>I17</v>
      </c>
      <c r="E207" s="53" t="s">
        <v>11</v>
      </c>
      <c r="F207" s="4" t="s">
        <v>215</v>
      </c>
      <c r="G207" s="54" t="str">
        <f t="shared" si="23"/>
        <v>select_one time4</v>
      </c>
      <c r="H207" s="4" t="str">
        <f>IF(A207="","",IF(ROW($A$2:$A$1036)=1,"Impossible",VLOOKUP($A$2:$A$1036,items!$A$2:$S$1008,{19}*SIGN(ROW($A$2:$A$1036)),FALSE)))</f>
        <v>Moving or speaking so slowly that other people could have noticed. Or the opposite- being so fidgety or restless that you have been moving around a lot more than usual</v>
      </c>
      <c r="I207" s="4" t="str">
        <f>IF(A207="","",IF(ROW($A$2:$A$1036)=1,"Impossible",VLOOKUP($A$2:$A$1036,items!$A$2:$T$1008,{20}*SIGN(ROW($A$2:$A$1036)),FALSE)))</f>
        <v xml:space="preserve">Kufamba kana kutaura zvinyoro-nyoro zvekuti vamwe vanhu vanogona kunge vakazviona. Kana zvinoreva zvakasiyana neizvi-kusagadzikana zvekuti manga muchifamba famba zvakanyanyisa kudarika zvamunoita mazuva ese </v>
      </c>
      <c r="L207" s="53" t="s">
        <v>27</v>
      </c>
      <c r="M207" s="53"/>
      <c r="N207" s="53"/>
      <c r="O207" s="53"/>
      <c r="P207" s="53"/>
      <c r="Q207" s="53"/>
      <c r="R207" s="53"/>
      <c r="S207" s="53"/>
      <c r="T207" s="53"/>
      <c r="U207" s="53"/>
      <c r="V207" s="55" t="str">
        <f t="shared" si="20"/>
        <v>I17. Moving or speaking so slowly that other people could have noticed. Or the opposite- being so fidgety or restless that you have been moving around a lot more than usual</v>
      </c>
      <c r="W207" s="55" t="str">
        <f t="shared" si="21"/>
        <v xml:space="preserve">I17. Kufamba kana kutaura zvinyoro-nyoro zvekuti vamwe vanhu vanogona kunge vakazviona. Kana zvinoreva zvakasiyana neizvi-kusagadzikana zvekuti manga muchifamba famba zvakanyanyisa kudarika zvamunoita mazuva ese </v>
      </c>
      <c r="X207" s="32" t="str">
        <f t="array" ref="X207">IF(ISBLANK(F207),"",INDEX(choices!I$2:I$1615,MATCH(F207,IF(choices!J$2:J$1615="Last",choices!A$2:A$1615),0)))</f>
        <v>not at all, several days, more than half the days, nearly every day, refuse</v>
      </c>
      <c r="Y207" s="4" t="str">
        <f t="array" ref="Y207">IF(ISBLANK(F207),"",INDEX(choices!H$2:H$1615,MATCH(F207,IF(choices!J$2:J$1615="Last",choices!A$2:A$1615),0)))</f>
        <v>Kwete zvachose, Mazuva akati wandei, Mazuva akawanda kupfuura pakati nepakati, Zvingangoitika zuva rega rega , kuramba kupindura</v>
      </c>
      <c r="Z207" s="4" t="s">
        <v>1223</v>
      </c>
      <c r="AA207" s="4">
        <v>1</v>
      </c>
    </row>
    <row r="208" spans="1:27" ht="42">
      <c r="A208" s="53" t="s">
        <v>1253</v>
      </c>
      <c r="B208" s="53" t="s">
        <v>1242</v>
      </c>
      <c r="C208" s="53">
        <v>18</v>
      </c>
      <c r="D208" s="54" t="str">
        <f t="shared" si="22"/>
        <v>I18</v>
      </c>
      <c r="E208" s="53" t="s">
        <v>11</v>
      </c>
      <c r="F208" s="4" t="s">
        <v>215</v>
      </c>
      <c r="G208" s="54" t="str">
        <f t="shared" si="23"/>
        <v>select_one time4</v>
      </c>
      <c r="H208" s="4" t="str">
        <f>IF(A208="","",IF(ROW($A$2:$A$1036)=1,"Impossible",VLOOKUP($A$2:$A$1036,items!$A$2:$S$1008,{19}*SIGN(ROW($A$2:$A$1036)),FALSE)))</f>
        <v>Thoughts that you would be better off dead or of hurting yourself in some way</v>
      </c>
      <c r="I208" s="4" t="str">
        <f>IF(A208="","",IF(ROW($A$2:$A$1036)=1,"Impossible",VLOOKUP($A$2:$A$1036,items!$A$2:$T$1008,{20}*SIGN(ROW($A$2:$A$1036)),FALSE)))</f>
        <v>Pfungwa dzekuti zvaitove nani dai makafa zvenyu kana dzekuzvikuwadza neimwewo nzira</v>
      </c>
      <c r="L208" s="53" t="s">
        <v>27</v>
      </c>
      <c r="M208" s="53"/>
      <c r="N208" s="53"/>
      <c r="O208" s="53"/>
      <c r="P208" s="53"/>
      <c r="Q208" s="53"/>
      <c r="R208" s="53"/>
      <c r="S208" s="53"/>
      <c r="T208" s="53"/>
      <c r="U208" s="53"/>
      <c r="V208" s="55" t="str">
        <f t="shared" si="20"/>
        <v>I18. Thoughts that you would be better off dead or of hurting yourself in some way</v>
      </c>
      <c r="W208" s="55" t="str">
        <f t="shared" si="21"/>
        <v>I18. Pfungwa dzekuti zvaitove nani dai makafa zvenyu kana dzekuzvikuwadza neimwewo nzira</v>
      </c>
      <c r="X208" s="32" t="str">
        <f t="array" ref="X208">IF(ISBLANK(F208),"",INDEX(choices!I$2:I$1615,MATCH(F208,IF(choices!J$2:J$1615="Last",choices!A$2:A$1615),0)))</f>
        <v>not at all, several days, more than half the days, nearly every day, refuse</v>
      </c>
      <c r="Y208" s="4" t="str">
        <f t="array" ref="Y208">IF(ISBLANK(F208),"",INDEX(choices!H$2:H$1615,MATCH(F208,IF(choices!J$2:J$1615="Last",choices!A$2:A$1615),0)))</f>
        <v>Kwete zvachose, Mazuva akati wandei, Mazuva akawanda kupfuura pakati nepakati, Zvingangoitika zuva rega rega , kuramba kupindura</v>
      </c>
      <c r="Z208" s="4" t="s">
        <v>1223</v>
      </c>
      <c r="AA208" s="4">
        <v>1</v>
      </c>
    </row>
    <row r="209" spans="1:25" ht="14">
      <c r="A209" s="53" t="s">
        <v>1262</v>
      </c>
      <c r="B209" s="53" t="s">
        <v>1242</v>
      </c>
      <c r="C209" s="53"/>
      <c r="D209" s="54" t="str">
        <f t="shared" si="22"/>
        <v>I</v>
      </c>
      <c r="E209" s="53" t="s">
        <v>81</v>
      </c>
      <c r="G209" s="54" t="str">
        <f t="shared" si="23"/>
        <v>end group</v>
      </c>
      <c r="H209" s="4" t="e">
        <f>IF(A209="","",IF(ROW($A$2:$A$1036)=1,"Impossible",VLOOKUP($A$2:$A$1036,items!$A$2:$S$1008,{19}*SIGN(ROW($A$2:$A$1036)),FALSE)))</f>
        <v>#N/A</v>
      </c>
      <c r="I209" s="4" t="e">
        <f>IF(A209="","",IF(ROW($A$2:$A$1036)=1,"Impossible",VLOOKUP($A$2:$A$1036,items!$A$2:$T$1008,{20}*SIGN(ROW($A$2:$A$1036)),FALSE)))</f>
        <v>#N/A</v>
      </c>
      <c r="L209" s="53"/>
      <c r="M209" s="53"/>
      <c r="N209" s="53"/>
      <c r="O209" s="53"/>
      <c r="P209" s="53"/>
      <c r="Q209" s="53"/>
      <c r="R209" s="53"/>
      <c r="S209" s="53"/>
      <c r="T209" s="53"/>
      <c r="U209" s="53"/>
      <c r="V209" s="55" t="str">
        <f t="shared" si="20"/>
        <v/>
      </c>
      <c r="W209" s="55" t="str">
        <f t="shared" si="21"/>
        <v/>
      </c>
      <c r="X209" s="32" t="str">
        <f t="array" ref="X209">IF(ISBLANK(F209),"",INDEX(choices!I$2:I$1615,MATCH(F209,IF(choices!J$2:J$1615="Last",choices!A$2:A$1615),0)))</f>
        <v/>
      </c>
      <c r="Y209" s="4" t="str">
        <f t="array" ref="Y209">IF(ISBLANK(F209),"",INDEX(choices!H$2:H$1615,MATCH(F209,IF(choices!J$2:J$1615="Last",choices!A$2:A$1615),0)))</f>
        <v/>
      </c>
    </row>
    <row r="210" spans="1:25" ht="14">
      <c r="A210" s="53" t="s">
        <v>1263</v>
      </c>
      <c r="B210" s="53" t="s">
        <v>1264</v>
      </c>
      <c r="C210" s="53">
        <v>0</v>
      </c>
      <c r="D210" s="54" t="str">
        <f t="shared" si="22"/>
        <v>J0</v>
      </c>
      <c r="E210" s="53" t="s">
        <v>79</v>
      </c>
      <c r="G210" s="54" t="str">
        <f t="shared" si="23"/>
        <v>begin group</v>
      </c>
      <c r="H210" s="4" t="e">
        <f>IF(A210="","",IF(ROW($A$2:$A$1036)=1,"Impossible",VLOOKUP($A$2:$A$1036,items!$A$2:$S$1008,{19}*SIGN(ROW($A$2:$A$1036)),FALSE)))</f>
        <v>#N/A</v>
      </c>
      <c r="I210" s="4" t="e">
        <f>IF(A210="","",IF(ROW($A$2:$A$1036)=1,"Impossible",VLOOKUP($A$2:$A$1036,items!$A$2:$T$1008,{20}*SIGN(ROW($A$2:$A$1036)),FALSE)))</f>
        <v>#N/A</v>
      </c>
      <c r="L210" s="53"/>
      <c r="M210" s="53"/>
      <c r="N210" s="53"/>
      <c r="O210" s="53"/>
      <c r="P210" s="53"/>
      <c r="Q210" s="53"/>
      <c r="R210" s="53"/>
      <c r="S210" s="53"/>
      <c r="T210" s="53"/>
      <c r="U210" s="53"/>
      <c r="V210" s="55" t="str">
        <f t="shared" si="20"/>
        <v/>
      </c>
      <c r="W210" s="55" t="str">
        <f t="shared" si="21"/>
        <v/>
      </c>
      <c r="X210" s="32" t="str">
        <f t="array" ref="X210">IF(ISBLANK(F210),"",INDEX(choices!I$2:I$1615,MATCH(F210,IF(choices!J$2:J$1615="Last",choices!A$2:A$1615),0)))</f>
        <v/>
      </c>
      <c r="Y210" s="4" t="str">
        <f t="array" ref="Y210">IF(ISBLANK(F210),"",INDEX(choices!H$2:H$1615,MATCH(F210,IF(choices!J$2:J$1615="Last",choices!A$2:A$1615),0)))</f>
        <v/>
      </c>
    </row>
    <row r="211" spans="1:25" ht="42">
      <c r="A211" s="53" t="s">
        <v>1265</v>
      </c>
      <c r="B211" s="53" t="s">
        <v>1264</v>
      </c>
      <c r="C211" s="53">
        <v>1</v>
      </c>
      <c r="D211" s="54" t="str">
        <f t="shared" si="22"/>
        <v>J1</v>
      </c>
      <c r="E211" s="53" t="s">
        <v>16</v>
      </c>
      <c r="G211" s="54" t="str">
        <f t="shared" si="23"/>
        <v>note</v>
      </c>
      <c r="H211" s="4" t="str">
        <f>IF(A211="","",IF(ROW($A$2:$A$1036)=1,"Impossible",VLOOKUP($A$2:$A$1036,items!$A$2:$S$1008,{19}*SIGN(ROW($A$2:$A$1036)),FALSE)))</f>
        <v>Now I will ask you about what your child knows or might know about [his/her] status.</v>
      </c>
      <c r="I211" s="4" t="str">
        <f>IF(A211="","",IF(ROW($A$2:$A$1036)=1,"Impossible",VLOOKUP($A$2:$A$1036,items!$A$2:$T$1008,{20}*SIGN(ROW($A$2:$A$1036)),FALSE)))</f>
        <v>Lye zvino ndava kukubvunzai mibvunzo iri pamusoro pezvinozivikanwa kana kuti zvingangozivikanwa nemwana wenyu pamusoro pestatus yake.</v>
      </c>
      <c r="L211" s="53"/>
      <c r="M211" s="53"/>
      <c r="N211" s="53"/>
      <c r="O211" s="53"/>
      <c r="P211" s="53"/>
      <c r="Q211" s="53"/>
      <c r="R211" s="53"/>
      <c r="S211" s="53"/>
      <c r="T211" s="53"/>
      <c r="U211" s="53"/>
      <c r="V211" s="55" t="str">
        <f t="shared" si="20"/>
        <v>J1. Now I will ask you about what your child knows or might know about [his/her] status.</v>
      </c>
      <c r="W211" s="55" t="str">
        <f t="shared" si="21"/>
        <v>J1. Lye zvino ndava kukubvunzai mibvunzo iri pamusoro pezvinozivikanwa kana kuti zvingangozivikanwa nemwana wenyu pamusoro pestatus yake.</v>
      </c>
      <c r="X211" s="32" t="str">
        <f t="array" ref="X211">IF(ISBLANK(F211),"",INDEX(choices!I$2:I$1615,MATCH(F211,IF(choices!J$2:J$1615="Last",choices!A$2:A$1615),0)))</f>
        <v/>
      </c>
      <c r="Y211" s="4" t="str">
        <f t="array" ref="Y211">IF(ISBLANK(F211),"",INDEX(choices!H$2:H$1615,MATCH(F211,IF(choices!J$2:J$1615="Last",choices!A$2:A$1615),0)))</f>
        <v/>
      </c>
    </row>
    <row r="212" spans="1:25" ht="42">
      <c r="A212" s="53" t="s">
        <v>1266</v>
      </c>
      <c r="B212" s="53" t="s">
        <v>1264</v>
      </c>
      <c r="C212" s="53">
        <v>2</v>
      </c>
      <c r="D212" s="54" t="str">
        <f t="shared" si="22"/>
        <v>J2</v>
      </c>
      <c r="E212" s="53" t="s">
        <v>11</v>
      </c>
      <c r="F212" s="4" t="s">
        <v>240</v>
      </c>
      <c r="G212" s="54" t="str">
        <f t="shared" si="23"/>
        <v>select_one whatKnows</v>
      </c>
      <c r="H212" s="4" t="str">
        <f>IF(A212="","",IF(ROW($A$2:$A$1036)=1,"Impossible",VLOOKUP($A$2:$A$1036,items!$A$2:$S$1008,{19}*SIGN(ROW($A$2:$A$1036)),FALSE)))</f>
        <v>Does [he/she] know that [he/she] has some type of medical condition that requires ongoing treatment?</v>
      </c>
      <c r="I212" s="4" t="str">
        <f>IF(A212="","",IF(ROW($A$2:$A$1036)=1,"Impossible",VLOOKUP($A$2:$A$1036,items!$A$2:$T$1008,{20}*SIGN(ROW($A$2:$A$1036)),FALSE)))</f>
        <v>Anoziva here kuti ane urwere hunoda kuti munhu arambe achingonwa mapiritsi/mushonga?</v>
      </c>
      <c r="L212" s="53" t="s">
        <v>27</v>
      </c>
      <c r="M212" s="53"/>
      <c r="N212" s="53"/>
      <c r="O212" s="53"/>
      <c r="P212" s="53"/>
      <c r="Q212" s="53"/>
      <c r="R212" s="53"/>
      <c r="S212" s="53"/>
      <c r="T212" s="53"/>
      <c r="U212" s="53"/>
      <c r="V212" s="55" t="str">
        <f t="shared" si="20"/>
        <v>J2. Does [he/she] know that [he/she] has some type of medical condition that requires ongoing treatment?</v>
      </c>
      <c r="W212" s="55" t="str">
        <f t="shared" si="21"/>
        <v>J2. Anoziva here kuti ane urwere hunoda kuti munhu arambe achingonwa mapiritsi/mushonga?</v>
      </c>
      <c r="X212" s="32" t="str">
        <f t="array" ref="X212">IF(ISBLANK(F212),"",INDEX(choices!I$2:I$1615,MATCH(F212,IF(choices!J$2:J$1615="Last",choices!A$2:A$1615),0)))</f>
        <v>yes, child knows, no, child does not know, child might know or suspect, dk, refuse</v>
      </c>
      <c r="Y212" s="4" t="str">
        <f t="array" ref="Y212">IF(ISBLANK(F212),"",INDEX(choices!H$2:H$1615,MATCH(F212,IF(choices!J$2:J$1615="Last",choices!A$2:A$1615),0)))</f>
        <v>hongu, mwana anoziva, kwete, mwana haazive, mwana anogona kunge achiziva kana kufungidzira, handizive, kuramba kupindura</v>
      </c>
    </row>
    <row r="213" spans="1:25" ht="42">
      <c r="A213" s="53" t="s">
        <v>1267</v>
      </c>
      <c r="B213" s="53" t="s">
        <v>1264</v>
      </c>
      <c r="C213" s="53">
        <v>3</v>
      </c>
      <c r="D213" s="54" t="str">
        <f t="shared" si="22"/>
        <v>J3</v>
      </c>
      <c r="E213" s="53" t="s">
        <v>11</v>
      </c>
      <c r="F213" s="4" t="s">
        <v>241</v>
      </c>
      <c r="G213" s="54" t="str">
        <f t="shared" si="23"/>
        <v>select_one howKnows</v>
      </c>
      <c r="H213" s="4" t="str">
        <f>IF(A213="","",IF(ROW($A$2:$A$1036)=1,"Impossible",VLOOKUP($A$2:$A$1036,items!$A$2:$S$1008,{19}*SIGN(ROW($A$2:$A$1036)),FALSE)))</f>
        <v>How did your child learn this?</v>
      </c>
      <c r="I213" s="4" t="str">
        <f>IF(A213="","",IF(ROW($A$2:$A$1036)=1,"Impossible",VLOOKUP($A$2:$A$1036,items!$A$2:$T$1008,{20}*SIGN(ROW($A$2:$A$1036)),FALSE)))</f>
        <v>Mwana wenyu akaziva izvi sei?</v>
      </c>
      <c r="K213" s="4" t="s">
        <v>1286</v>
      </c>
      <c r="L213" s="53" t="s">
        <v>27</v>
      </c>
      <c r="M213" s="53"/>
      <c r="N213" s="53"/>
      <c r="O213" s="53"/>
      <c r="P213" s="53"/>
      <c r="Q213" s="53"/>
      <c r="R213" s="53"/>
      <c r="S213" s="53"/>
      <c r="T213" s="53"/>
      <c r="U213" s="53"/>
      <c r="V213" s="55" t="str">
        <f t="shared" si="20"/>
        <v>J3. How did your child learn this?</v>
      </c>
      <c r="W213" s="55" t="str">
        <f t="shared" si="21"/>
        <v>J3. Mwana wenyu akaziva izvi sei?</v>
      </c>
      <c r="X213" s="32" t="str">
        <f t="array" ref="X213">IF(ISBLANK(F213),"",INDEX(choices!I$2:I$1615,MATCH(F213,IF(choices!J$2:J$1615="Last",choices!A$2:A$1615),0)))</f>
        <v>from me, from another family member, from a health worker, from a teacher, from someone else, refuse</v>
      </c>
      <c r="Y213" s="4" t="str">
        <f t="array" ref="Y213">IF(ISBLANK(F213),"",INDEX(choices!H$2:H$1615,MATCH(F213,IF(choices!J$2:J$1615="Last",choices!A$2:A$1615),0)))</f>
        <v>kubva kwandiri, kubva kune mumwe wemumhuri, kubva kumushandi weutano, kubva kumudzidzisi, kubva kune mumwewo, kuramba kupindura</v>
      </c>
    </row>
    <row r="214" spans="1:25" ht="28">
      <c r="A214" s="53" t="s">
        <v>1268</v>
      </c>
      <c r="B214" s="53" t="s">
        <v>1264</v>
      </c>
      <c r="C214" s="53">
        <v>4</v>
      </c>
      <c r="D214" s="54" t="str">
        <f t="shared" si="22"/>
        <v>J4</v>
      </c>
      <c r="E214" s="53" t="s">
        <v>11</v>
      </c>
      <c r="F214" s="4" t="s">
        <v>209</v>
      </c>
      <c r="G214" s="54" t="str">
        <f t="shared" si="23"/>
        <v>select_one yndr</v>
      </c>
      <c r="H214" s="4" t="str">
        <f>IF(A214="","",IF(ROW($A$2:$A$1036)=1,"Impossible",VLOOKUP($A$2:$A$1036,items!$A$2:$S$1008,{19}*SIGN(ROW($A$2:$A$1036)),FALSE)))</f>
        <v>Did you want your child to learn this information when [he/she] did?</v>
      </c>
      <c r="I214" s="4" t="str">
        <f>IF(A214="","",IF(ROW($A$2:$A$1036)=1,"Impossible",VLOOKUP($A$2:$A$1036,items!$A$2:$T$1008,{20}*SIGN(ROW($A$2:$A$1036)),FALSE)))</f>
        <v>Maida here kuti mwana wenyu ave neruzivo urwu paakarwuwana ipapo?</v>
      </c>
      <c r="K214" s="4" t="s">
        <v>1286</v>
      </c>
      <c r="L214" s="53" t="s">
        <v>27</v>
      </c>
      <c r="M214" s="53"/>
      <c r="N214" s="53"/>
      <c r="O214" s="53"/>
      <c r="P214" s="53"/>
      <c r="Q214" s="53"/>
      <c r="R214" s="53"/>
      <c r="S214" s="53"/>
      <c r="T214" s="53"/>
      <c r="U214" s="53"/>
      <c r="V214" s="55" t="str">
        <f t="shared" si="20"/>
        <v>J4. Did you want your child to learn this information when [he/she] did?</v>
      </c>
      <c r="W214" s="55" t="str">
        <f t="shared" si="21"/>
        <v>J4. Maida here kuti mwana wenyu ave neruzivo urwu paakarwuwana ipapo?</v>
      </c>
      <c r="X214" s="32" t="str">
        <f t="array" ref="X214">IF(ISBLANK(F214),"",INDEX(choices!I$2:I$1615,MATCH(F214,IF(choices!J$2:J$1615="Last",choices!A$2:A$1615),0)))</f>
        <v>yes, no, dk, refuse</v>
      </c>
      <c r="Y214" s="4" t="str">
        <f t="array" ref="Y214">IF(ISBLANK(F214),"",INDEX(choices!H$2:H$1615,MATCH(F214,IF(choices!J$2:J$1615="Last",choices!A$2:A$1615),0)))</f>
        <v>Hongu, Kwete, dk, kuramba kupindura</v>
      </c>
    </row>
    <row r="215" spans="1:25" ht="28">
      <c r="A215" s="53" t="s">
        <v>1269</v>
      </c>
      <c r="B215" s="53" t="s">
        <v>1264</v>
      </c>
      <c r="C215" s="53">
        <v>5</v>
      </c>
      <c r="D215" s="54" t="str">
        <f t="shared" si="22"/>
        <v>J5</v>
      </c>
      <c r="E215" s="53" t="s">
        <v>11</v>
      </c>
      <c r="F215" s="4" t="s">
        <v>242</v>
      </c>
      <c r="G215" s="54" t="str">
        <f t="shared" si="23"/>
        <v>select_one ageLearned</v>
      </c>
      <c r="H215" s="4" t="str">
        <f>IF(A215="","",IF(ROW($A$2:$A$1036)=1,"Impossible",VLOOKUP($A$2:$A$1036,items!$A$2:$S$1008,{19}*SIGN(ROW($A$2:$A$1036)),FALSE)))</f>
        <v>How old was your child when [he/she] learned about this information?</v>
      </c>
      <c r="I215" s="4" t="str">
        <f>IF(A215="","",IF(ROW($A$2:$A$1036)=1,"Impossible",VLOOKUP($A$2:$A$1036,items!$A$2:$T$1008,{20}*SIGN(ROW($A$2:$A$1036)),FALSE)))</f>
        <v xml:space="preserve">Mwana wenyu ainge ava nemakore mangani paakava neruzivo urwu? </v>
      </c>
      <c r="K215" s="4" t="s">
        <v>1286</v>
      </c>
      <c r="L215" s="53" t="s">
        <v>27</v>
      </c>
      <c r="M215" s="53"/>
      <c r="N215" s="53"/>
      <c r="O215" s="53"/>
      <c r="P215" s="53"/>
      <c r="Q215" s="53"/>
      <c r="R215" s="53"/>
      <c r="S215" s="53"/>
      <c r="T215" s="53"/>
      <c r="U215" s="53"/>
      <c r="V215" s="55" t="str">
        <f t="shared" ref="V215:V278" si="24">IF(OR(ISNA(H215),ISBLANK(H215)),"",CONCATENATE($B215,$C215,"."," ",H215))</f>
        <v>J5. How old was your child when [he/she] learned about this information?</v>
      </c>
      <c r="W215" s="55" t="str">
        <f t="shared" ref="W215:W278" si="25">IF(OR(ISBLANK(I215),ISNA(I215)),"",CONCATENATE($B215,$C215,"."," ",I215))</f>
        <v xml:space="preserve">J5. Mwana wenyu ainge ava nemakore mangani paakava neruzivo urwu? </v>
      </c>
      <c r="X215" s="32" t="str">
        <f t="array" ref="X215">IF(ISBLANK(F215),"",INDEX(choices!I$2:I$1615,MATCH(F215,IF(choices!J$2:J$1615="Last",choices!A$2:A$1615),0)))</f>
        <v>16, 15, 14, 13, 12, 11, 10, 9, 8, 7, 6, 5, dk</v>
      </c>
      <c r="Y215" s="4" t="str">
        <f t="array" ref="Y215">IF(ISBLANK(F215),"",INDEX(choices!H$2:H$1615,MATCH(F215,IF(choices!J$2:J$1615="Last",choices!A$2:A$1615),0)))</f>
        <v>16, 15, 14, 13, 12, 11, 10, 9, 8, 7, 6, 5, dk</v>
      </c>
    </row>
    <row r="216" spans="1:25" ht="42">
      <c r="A216" s="53" t="s">
        <v>1270</v>
      </c>
      <c r="B216" s="53" t="s">
        <v>1264</v>
      </c>
      <c r="C216" s="53">
        <v>6</v>
      </c>
      <c r="D216" s="54" t="str">
        <f t="shared" si="22"/>
        <v>J6</v>
      </c>
      <c r="E216" s="53" t="s">
        <v>11</v>
      </c>
      <c r="F216" s="4" t="s">
        <v>240</v>
      </c>
      <c r="G216" s="54" t="str">
        <f t="shared" si="23"/>
        <v>select_one whatKnows</v>
      </c>
      <c r="H216" s="4" t="str">
        <f>IF(A216="","",IF(ROW($A$2:$A$1036)=1,"Impossible",VLOOKUP($A$2:$A$1036,items!$A$2:$S$1008,{19}*SIGN(ROW($A$2:$A$1036)),FALSE)))</f>
        <v>Does [he/she] know that the medical condition [he/she] has is called HIV?</v>
      </c>
      <c r="I216" s="4" t="str">
        <f>IF(A216="","",IF(ROW($A$2:$A$1036)=1,"Impossible",VLOOKUP($A$2:$A$1036,items!$A$2:$T$1008,{20}*SIGN(ROW($A$2:$A$1036)),FALSE)))</f>
        <v>Anoziva here  kuti urwere hwaanahwo hunonzi HIV?</v>
      </c>
      <c r="L216" s="53" t="s">
        <v>27</v>
      </c>
      <c r="M216" s="53"/>
      <c r="N216" s="53"/>
      <c r="O216" s="53"/>
      <c r="P216" s="53"/>
      <c r="Q216" s="53"/>
      <c r="R216" s="53"/>
      <c r="S216" s="53"/>
      <c r="T216" s="53"/>
      <c r="U216" s="53"/>
      <c r="V216" s="55" t="str">
        <f t="shared" si="24"/>
        <v>J6. Does [he/she] know that the medical condition [he/she] has is called HIV?</v>
      </c>
      <c r="W216" s="55" t="str">
        <f t="shared" si="25"/>
        <v>J6. Anoziva here  kuti urwere hwaanahwo hunonzi HIV?</v>
      </c>
      <c r="X216" s="32" t="str">
        <f t="array" ref="X216">IF(ISBLANK(F216),"",INDEX(choices!I$2:I$1615,MATCH(F216,IF(choices!J$2:J$1615="Last",choices!A$2:A$1615),0)))</f>
        <v>yes, child knows, no, child does not know, child might know or suspect, dk, refuse</v>
      </c>
      <c r="Y216" s="4" t="str">
        <f t="array" ref="Y216">IF(ISBLANK(F216),"",INDEX(choices!H$2:H$1615,MATCH(F216,IF(choices!J$2:J$1615="Last",choices!A$2:A$1615),0)))</f>
        <v>hongu, mwana anoziva, kwete, mwana haazive, mwana anogona kunge achiziva kana kufungidzira, handizive, kuramba kupindura</v>
      </c>
    </row>
    <row r="217" spans="1:25" ht="14">
      <c r="A217" s="53" t="s">
        <v>2463</v>
      </c>
      <c r="B217" s="53" t="s">
        <v>1264</v>
      </c>
      <c r="C217" s="53">
        <v>7</v>
      </c>
      <c r="D217" s="54" t="str">
        <f t="shared" si="22"/>
        <v>J7</v>
      </c>
      <c r="E217" s="53" t="s">
        <v>12</v>
      </c>
      <c r="G217" s="54" t="str">
        <f t="shared" si="23"/>
        <v>text</v>
      </c>
      <c r="H217" s="4" t="str">
        <f>IF(A217="","",IF(ROW($A$2:$A$1036)=1,"Impossible",VLOOKUP($A$2:$A$1036,items!$A$2:$S$1008,{19}*SIGN(ROW($A$2:$A$1036)),FALSE)))</f>
        <v>How do you know this? [open]</v>
      </c>
      <c r="I217" s="4" t="str">
        <f>IF(A217="","",IF(ROW($A$2:$A$1036)=1,"Impossible",VLOOKUP($A$2:$A$1036,items!$A$2:$T$1008,{20}*SIGN(ROW($A$2:$A$1036)),FALSE)))</f>
        <v>Munozviziva sei? [open]</v>
      </c>
      <c r="K217" s="4" t="s">
        <v>1287</v>
      </c>
      <c r="L217" s="53" t="s">
        <v>27</v>
      </c>
      <c r="M217" s="53"/>
      <c r="N217" s="53"/>
      <c r="O217" s="53"/>
      <c r="P217" s="53"/>
      <c r="Q217" s="53"/>
      <c r="R217" s="53"/>
      <c r="S217" s="53"/>
      <c r="T217" s="53"/>
      <c r="U217" s="53"/>
      <c r="V217" s="55" t="str">
        <f t="shared" si="24"/>
        <v>J7. How do you know this? [open]</v>
      </c>
      <c r="W217" s="55" t="str">
        <f t="shared" si="25"/>
        <v>J7. Munozviziva sei? [open]</v>
      </c>
      <c r="X217" s="32" t="str">
        <f t="array" ref="X217">IF(ISBLANK(F217),"",INDEX(choices!I$2:I$1615,MATCH(F217,IF(choices!J$2:J$1615="Last",choices!A$2:A$1615),0)))</f>
        <v/>
      </c>
      <c r="Y217" s="4" t="str">
        <f t="array" ref="Y217">IF(ISBLANK(F217),"",INDEX(choices!H$2:H$1615,MATCH(F217,IF(choices!J$2:J$1615="Last",choices!A$2:A$1615),0)))</f>
        <v/>
      </c>
    </row>
    <row r="218" spans="1:25" ht="42">
      <c r="A218" s="53" t="s">
        <v>2339</v>
      </c>
      <c r="B218" s="53" t="s">
        <v>1264</v>
      </c>
      <c r="C218" s="53">
        <v>8</v>
      </c>
      <c r="D218" s="54" t="str">
        <f t="shared" si="22"/>
        <v>J8</v>
      </c>
      <c r="E218" s="53" t="s">
        <v>11</v>
      </c>
      <c r="F218" s="4" t="s">
        <v>205</v>
      </c>
      <c r="G218" s="54" t="str">
        <f t="shared" si="23"/>
        <v>select_one yn</v>
      </c>
      <c r="H218" s="4" t="str">
        <f>IF(A218="","",IF(ROW($A$2:$A$1036)=1,"Impossible",VLOOKUP($A$2:$A$1036,items!$A$2:$S$1008,{19}*SIGN(ROW($A$2:$A$1036)),FALSE)))</f>
        <v>Just to confirm, you are certain that your child knows that [he/she] is HIV positive? [if the caregiver is unsure, swipe back to correct previous answer]</v>
      </c>
      <c r="I218" s="4" t="str">
        <f>IF(A218="","",IF(ROW($A$2:$A$1036)=1,"Impossible",VLOOKUP($A$2:$A$1036,items!$A$2:$T$1008,{20}*SIGN(ROW($A$2:$A$1036)),FALSE)))</f>
        <v>Kungove nechokwadi, mune chokwadi here kuti mwana wenyu anoziva kuti ane hutachiona hweHIV?</v>
      </c>
      <c r="K218" s="4" t="s">
        <v>1287</v>
      </c>
      <c r="L218" s="53" t="s">
        <v>27</v>
      </c>
      <c r="M218" s="53"/>
      <c r="N218" s="53"/>
      <c r="O218" s="53"/>
      <c r="P218" s="53"/>
      <c r="Q218" s="53"/>
      <c r="R218" s="53"/>
      <c r="S218" s="53"/>
      <c r="T218" s="53"/>
      <c r="U218" s="53"/>
      <c r="V218" s="55" t="str">
        <f t="shared" si="24"/>
        <v>J8. Just to confirm, you are certain that your child knows that [he/she] is HIV positive? [if the caregiver is unsure, swipe back to correct previous answer]</v>
      </c>
      <c r="W218" s="55" t="str">
        <f t="shared" si="25"/>
        <v>J8. Kungove nechokwadi, mune chokwadi here kuti mwana wenyu anoziva kuti ane hutachiona hweHIV?</v>
      </c>
      <c r="X218" s="32" t="str">
        <f t="array" ref="X218">IF(ISBLANK(F218),"",INDEX(choices!I$2:I$1615,MATCH(F218,IF(choices!J$2:J$1615="Last",choices!A$2:A$1615),0)))</f>
        <v>yes, no</v>
      </c>
      <c r="Y218" s="4" t="str">
        <f t="array" ref="Y218">IF(ISBLANK(F218),"",INDEX(choices!H$2:H$1615,MATCH(F218,IF(choices!J$2:J$1615="Last",choices!A$2:A$1615),0)))</f>
        <v>hongu, kwete</v>
      </c>
    </row>
    <row r="219" spans="1:25" ht="42">
      <c r="A219" s="53" t="s">
        <v>1271</v>
      </c>
      <c r="B219" s="53" t="s">
        <v>1264</v>
      </c>
      <c r="C219" s="53">
        <v>9</v>
      </c>
      <c r="D219" s="54" t="str">
        <f t="shared" si="22"/>
        <v>J9</v>
      </c>
      <c r="E219" s="53" t="s">
        <v>11</v>
      </c>
      <c r="F219" s="4" t="s">
        <v>241</v>
      </c>
      <c r="G219" s="54" t="str">
        <f t="shared" si="23"/>
        <v>select_one howKnows</v>
      </c>
      <c r="H219" s="4" t="str">
        <f>IF(A219="","",IF(ROW($A$2:$A$1036)=1,"Impossible",VLOOKUP($A$2:$A$1036,items!$A$2:$S$1008,{19}*SIGN(ROW($A$2:$A$1036)),FALSE)))</f>
        <v>How did your child learn this?</v>
      </c>
      <c r="I219" s="4" t="str">
        <f>IF(A219="","",IF(ROW($A$2:$A$1036)=1,"Impossible",VLOOKUP($A$2:$A$1036,items!$A$2:$T$1008,{20}*SIGN(ROW($A$2:$A$1036)),FALSE)))</f>
        <v>Mwana wenyu akaziva izvi sei?</v>
      </c>
      <c r="K219" s="4" t="s">
        <v>2341</v>
      </c>
      <c r="L219" s="53" t="s">
        <v>27</v>
      </c>
      <c r="M219" s="53"/>
      <c r="N219" s="53"/>
      <c r="O219" s="53"/>
      <c r="P219" s="53"/>
      <c r="Q219" s="53"/>
      <c r="R219" s="53"/>
      <c r="S219" s="53"/>
      <c r="T219" s="53"/>
      <c r="U219" s="53"/>
      <c r="V219" s="55" t="str">
        <f t="shared" si="24"/>
        <v>J9. How did your child learn this?</v>
      </c>
      <c r="W219" s="55" t="str">
        <f t="shared" si="25"/>
        <v>J9. Mwana wenyu akaziva izvi sei?</v>
      </c>
      <c r="X219" s="32" t="str">
        <f t="array" ref="X219">IF(ISBLANK(F219),"",INDEX(choices!I$2:I$1615,MATCH(F219,IF(choices!J$2:J$1615="Last",choices!A$2:A$1615),0)))</f>
        <v>from me, from another family member, from a health worker, from a teacher, from someone else, refuse</v>
      </c>
      <c r="Y219" s="4" t="str">
        <f t="array" ref="Y219">IF(ISBLANK(F219),"",INDEX(choices!H$2:H$1615,MATCH(F219,IF(choices!J$2:J$1615="Last",choices!A$2:A$1615),0)))</f>
        <v>kubva kwandiri, kubva kune mumwe wemumhuri, kubva kumushandi weutano, kubva kumudzidzisi, kubva kune mumwewo, kuramba kupindura</v>
      </c>
    </row>
    <row r="220" spans="1:25" ht="28">
      <c r="A220" s="53" t="s">
        <v>1272</v>
      </c>
      <c r="B220" s="53" t="s">
        <v>1264</v>
      </c>
      <c r="C220" s="53">
        <v>10</v>
      </c>
      <c r="D220" s="54" t="str">
        <f t="shared" si="22"/>
        <v>J10</v>
      </c>
      <c r="E220" s="53" t="s">
        <v>11</v>
      </c>
      <c r="F220" s="4" t="s">
        <v>209</v>
      </c>
      <c r="G220" s="54" t="str">
        <f t="shared" si="23"/>
        <v>select_one yndr</v>
      </c>
      <c r="H220" s="4" t="str">
        <f>IF(A220="","",IF(ROW($A$2:$A$1036)=1,"Impossible",VLOOKUP($A$2:$A$1036,items!$A$2:$S$1008,{19}*SIGN(ROW($A$2:$A$1036)),FALSE)))</f>
        <v>Did you want your child to learn this information when [he/she] did?</v>
      </c>
      <c r="I220" s="4" t="str">
        <f>IF(A220="","",IF(ROW($A$2:$A$1036)=1,"Impossible",VLOOKUP($A$2:$A$1036,items!$A$2:$T$1008,{20}*SIGN(ROW($A$2:$A$1036)),FALSE)))</f>
        <v>Maida here kuti mwana wenyu ave neruzivo urwu paakarwuwana ipapo?</v>
      </c>
      <c r="K220" s="4" t="s">
        <v>2341</v>
      </c>
      <c r="L220" s="53" t="s">
        <v>27</v>
      </c>
      <c r="M220" s="53"/>
      <c r="N220" s="53"/>
      <c r="O220" s="53"/>
      <c r="P220" s="53"/>
      <c r="Q220" s="53"/>
      <c r="R220" s="53"/>
      <c r="S220" s="53"/>
      <c r="T220" s="53"/>
      <c r="U220" s="53"/>
      <c r="V220" s="55" t="str">
        <f t="shared" si="24"/>
        <v>J10. Did you want your child to learn this information when [he/she] did?</v>
      </c>
      <c r="W220" s="55" t="str">
        <f t="shared" si="25"/>
        <v>J10. Maida here kuti mwana wenyu ave neruzivo urwu paakarwuwana ipapo?</v>
      </c>
      <c r="X220" s="32" t="str">
        <f t="array" ref="X220">IF(ISBLANK(F220),"",INDEX(choices!I$2:I$1615,MATCH(F220,IF(choices!J$2:J$1615="Last",choices!A$2:A$1615),0)))</f>
        <v>yes, no, dk, refuse</v>
      </c>
      <c r="Y220" s="4" t="str">
        <f t="array" ref="Y220">IF(ISBLANK(F220),"",INDEX(choices!H$2:H$1615,MATCH(F220,IF(choices!J$2:J$1615="Last",choices!A$2:A$1615),0)))</f>
        <v>Hongu, Kwete, dk, kuramba kupindura</v>
      </c>
    </row>
    <row r="221" spans="1:25" ht="28">
      <c r="A221" s="53" t="s">
        <v>1273</v>
      </c>
      <c r="B221" s="53" t="s">
        <v>1264</v>
      </c>
      <c r="C221" s="53">
        <v>11</v>
      </c>
      <c r="D221" s="54" t="str">
        <f t="shared" si="22"/>
        <v>J11</v>
      </c>
      <c r="E221" s="53" t="s">
        <v>11</v>
      </c>
      <c r="F221" s="4" t="s">
        <v>242</v>
      </c>
      <c r="G221" s="54" t="str">
        <f t="shared" si="23"/>
        <v>select_one ageLearned</v>
      </c>
      <c r="H221" s="4" t="str">
        <f>IF(A221="","",IF(ROW($A$2:$A$1036)=1,"Impossible",VLOOKUP($A$2:$A$1036,items!$A$2:$S$1008,{19}*SIGN(ROW($A$2:$A$1036)),FALSE)))</f>
        <v>How old was your child when [he/she] learned about this information?</v>
      </c>
      <c r="I221" s="4" t="str">
        <f>IF(A221="","",IF(ROW($A$2:$A$1036)=1,"Impossible",VLOOKUP($A$2:$A$1036,items!$A$2:$T$1008,{20}*SIGN(ROW($A$2:$A$1036)),FALSE)))</f>
        <v xml:space="preserve">Mwana wenyu ainge ava nemakore mangani paakava neruzivo urwu? </v>
      </c>
      <c r="K221" s="4" t="s">
        <v>2341</v>
      </c>
      <c r="L221" s="53" t="s">
        <v>27</v>
      </c>
      <c r="M221" s="53"/>
      <c r="N221" s="53"/>
      <c r="O221" s="53"/>
      <c r="P221" s="53"/>
      <c r="Q221" s="53"/>
      <c r="R221" s="53"/>
      <c r="S221" s="53"/>
      <c r="T221" s="53"/>
      <c r="U221" s="53"/>
      <c r="V221" s="55" t="str">
        <f t="shared" si="24"/>
        <v>J11. How old was your child when [he/she] learned about this information?</v>
      </c>
      <c r="W221" s="55" t="str">
        <f t="shared" si="25"/>
        <v xml:space="preserve">J11. Mwana wenyu ainge ava nemakore mangani paakava neruzivo urwu? </v>
      </c>
      <c r="X221" s="32" t="str">
        <f t="array" ref="X221">IF(ISBLANK(F221),"",INDEX(choices!I$2:I$1615,MATCH(F221,IF(choices!J$2:J$1615="Last",choices!A$2:A$1615),0)))</f>
        <v>16, 15, 14, 13, 12, 11, 10, 9, 8, 7, 6, 5, dk</v>
      </c>
      <c r="Y221" s="4" t="str">
        <f t="array" ref="Y221">IF(ISBLANK(F221),"",INDEX(choices!H$2:H$1615,MATCH(F221,IF(choices!J$2:J$1615="Last",choices!A$2:A$1615),0)))</f>
        <v>16, 15, 14, 13, 12, 11, 10, 9, 8, 7, 6, 5, dk</v>
      </c>
    </row>
    <row r="222" spans="1:25" ht="28">
      <c r="A222" s="53" t="s">
        <v>2771</v>
      </c>
      <c r="B222" s="53" t="s">
        <v>1264</v>
      </c>
      <c r="C222" s="53">
        <v>12</v>
      </c>
      <c r="D222" s="54" t="str">
        <f t="shared" si="22"/>
        <v>J12</v>
      </c>
      <c r="E222" s="53" t="s">
        <v>11</v>
      </c>
      <c r="F222" s="4" t="s">
        <v>2792</v>
      </c>
      <c r="G222" s="54" t="str">
        <f t="shared" si="23"/>
        <v>select_one learnedHIV</v>
      </c>
      <c r="H222" s="4" t="str">
        <f>IF(A222="","",IF(ROW($A$2:$A$1036)=1,"Impossible",VLOOKUP($A$2:$A$1036,items!$A$2:$S$1008,{19}*SIGN(ROW($A$2:$A$1036)),FALSE)))</f>
        <v>Did your child learn about their status on the same that YOU learned about your child's status?</v>
      </c>
      <c r="I222" s="4" t="str">
        <f>IF(A222="","",IF(ROW($A$2:$A$1036)=1,"Impossible",VLOOKUP($A$2:$A$1036,items!$A$2:$T$1008,{20}*SIGN(ROW($A$2:$A$1036)),FALSE)))</f>
        <v>Mwana wenyu akaziva nezveStatus yake zuva rimwe chete nemi here?</v>
      </c>
      <c r="K222" s="4" t="s">
        <v>2341</v>
      </c>
      <c r="L222" s="53" t="s">
        <v>27</v>
      </c>
      <c r="M222" s="53"/>
      <c r="N222" s="53"/>
      <c r="O222" s="53"/>
      <c r="P222" s="53"/>
      <c r="Q222" s="53"/>
      <c r="R222" s="53"/>
      <c r="S222" s="53"/>
      <c r="T222" s="53"/>
      <c r="U222" s="53"/>
      <c r="V222" s="55" t="str">
        <f t="shared" si="24"/>
        <v>J12. Did your child learn about their status on the same that YOU learned about your child's status?</v>
      </c>
      <c r="W222" s="55" t="str">
        <f t="shared" si="25"/>
        <v>J12. Mwana wenyu akaziva nezveStatus yake zuva rimwe chete nemi here?</v>
      </c>
      <c r="X222" s="32" t="str">
        <f t="array" ref="X222">IF(ISBLANK(F222),"",INDEX(choices!I$2:I$1615,MATCH(F222,IF(choices!J$2:J$1615="Last",choices!A$2:A$1615),0)))</f>
        <v>Yes, child learned on same day I learned, No, I learned BEFORE child, [[No, I learned AFTER child]]</v>
      </c>
      <c r="Y222" s="4" t="str">
        <f t="array" ref="Y222">IF(ISBLANK(F222),"",INDEX(choices!H$2:H$1615,MATCH(F222,IF(choices!J$2:J$1615="Last",choices!A$2:A$1615),0)))</f>
        <v>Yes, child learned on same day I learned, No, I learned BEFORE child, [[No, I learned AFTER child]]</v>
      </c>
    </row>
    <row r="223" spans="1:25" ht="56">
      <c r="A223" s="53" t="s">
        <v>2772</v>
      </c>
      <c r="B223" s="53" t="s">
        <v>1264</v>
      </c>
      <c r="C223" s="53">
        <v>13</v>
      </c>
      <c r="D223" s="54" t="str">
        <f t="shared" si="22"/>
        <v>J13</v>
      </c>
      <c r="E223" s="53" t="s">
        <v>11</v>
      </c>
      <c r="F223" s="4" t="s">
        <v>2770</v>
      </c>
      <c r="G223" s="54" t="str">
        <f t="shared" si="23"/>
        <v>select_one noTime</v>
      </c>
      <c r="H223" s="4" t="str">
        <f>IF(A223="","",IF(ROW($A$2:$A$1036)=1,"Impossible",VLOOKUP($A$2:$A$1036,items!$A$2:$S$1008,{19}*SIGN(ROW($A$2:$A$1036)),FALSE)))</f>
        <v>[Confirm with the caregiver that he or she essentially had no time to even think about preparing the child for disclosure. It happened too quickly. If this is wrong, swipe back. If this is correct, confirm by selecting 'yes'.]</v>
      </c>
      <c r="I223" s="4" t="str">
        <f>IF(A223="","",IF(ROW($A$2:$A$1036)=1,"Impossible",VLOOKUP($A$2:$A$1036,items!$A$2:$T$1008,{20}*SIGN(ROW($A$2:$A$1036)),FALSE)))</f>
        <v>[Confirm with the caregiver that he or she essentially had no time to even think about preparing the child for disclosure. It happened too quickly. If this is wrong, swipe back. If this is correct, confirm by selecting 'yes'.]</v>
      </c>
      <c r="K223" s="4" t="s">
        <v>2773</v>
      </c>
      <c r="L223" s="53" t="s">
        <v>27</v>
      </c>
      <c r="M223" s="53"/>
      <c r="N223" s="53"/>
      <c r="O223" s="53"/>
      <c r="P223" s="53"/>
      <c r="Q223" s="53"/>
      <c r="R223" s="53"/>
      <c r="S223" s="53"/>
      <c r="T223" s="53"/>
      <c r="U223" s="53"/>
      <c r="V223" s="55" t="str">
        <f t="shared" si="24"/>
        <v>J13. [Confirm with the caregiver that he or she essentially had no time to even think about preparing the child for disclosure. It happened too quickly. If this is wrong, swipe back. If this is correct, confirm by selecting 'yes'.]</v>
      </c>
      <c r="W223" s="55" t="str">
        <f t="shared" si="25"/>
        <v>J13. [Confirm with the caregiver that he or she essentially had no time to even think about preparing the child for disclosure. It happened too quickly. If this is wrong, swipe back. If this is correct, confirm by selecting 'yes'.]</v>
      </c>
      <c r="X223" s="32" t="str">
        <f t="array" ref="X223">IF(ISBLANK(F223),"",INDEX(choices!I$2:I$1615,MATCH(F223,IF(choices!J$2:J$1615="Last",choices!A$2:A$1615),0)))</f>
        <v>Yes, the caregiver had no time to prepare child</v>
      </c>
      <c r="Y223" s="4" t="str">
        <f t="array" ref="Y223">IF(ISBLANK(F223),"",INDEX(choices!H$2:H$1615,MATCH(F223,IF(choices!J$2:J$1615="Last",choices!A$2:A$1615),0)))</f>
        <v>Yes, the caregiver had no time to prepare child</v>
      </c>
    </row>
    <row r="224" spans="1:25" ht="42">
      <c r="A224" s="53" t="s">
        <v>1274</v>
      </c>
      <c r="B224" s="53" t="s">
        <v>1264</v>
      </c>
      <c r="C224" s="53">
        <v>14</v>
      </c>
      <c r="D224" s="54" t="str">
        <f t="shared" si="22"/>
        <v>J14</v>
      </c>
      <c r="E224" s="53" t="s">
        <v>11</v>
      </c>
      <c r="F224" s="4" t="s">
        <v>240</v>
      </c>
      <c r="G224" s="54" t="str">
        <f t="shared" si="23"/>
        <v>select_one whatKnows</v>
      </c>
      <c r="H224" s="4" t="str">
        <f>IF(A224="","",IF(ROW($A$2:$A$1036)=1,"Impossible",VLOOKUP($A$2:$A$1036,items!$A$2:$S$1008,{19}*SIGN(ROW($A$2:$A$1036)),FALSE)))</f>
        <v>Does [he/she] know how [he/she] was infected with HIV?</v>
      </c>
      <c r="I224" s="4" t="str">
        <f>IF(A224="","",IF(ROW($A$2:$A$1036)=1,"Impossible",VLOOKUP($A$2:$A$1036,items!$A$2:$T$1008,{20}*SIGN(ROW($A$2:$A$1036)),FALSE)))</f>
        <v>Anoziva here kuti  akawana HIV sei?</v>
      </c>
      <c r="K224" s="4" t="s">
        <v>2341</v>
      </c>
      <c r="L224" s="53" t="s">
        <v>27</v>
      </c>
      <c r="M224" s="53"/>
      <c r="N224" s="53"/>
      <c r="O224" s="53"/>
      <c r="P224" s="53"/>
      <c r="Q224" s="53"/>
      <c r="R224" s="53"/>
      <c r="S224" s="53"/>
      <c r="T224" s="53"/>
      <c r="U224" s="53"/>
      <c r="V224" s="55" t="str">
        <f t="shared" si="24"/>
        <v>J14. Does [he/she] know how [he/she] was infected with HIV?</v>
      </c>
      <c r="W224" s="55" t="str">
        <f t="shared" si="25"/>
        <v>J14. Anoziva here kuti  akawana HIV sei?</v>
      </c>
      <c r="X224" s="32" t="str">
        <f t="array" ref="X224">IF(ISBLANK(F224),"",INDEX(choices!I$2:I$1615,MATCH(F224,IF(choices!J$2:J$1615="Last",choices!A$2:A$1615),0)))</f>
        <v>yes, child knows, no, child does not know, child might know or suspect, dk, refuse</v>
      </c>
      <c r="Y224" s="4" t="str">
        <f t="array" ref="Y224">IF(ISBLANK(F224),"",INDEX(choices!H$2:H$1615,MATCH(F224,IF(choices!J$2:J$1615="Last",choices!A$2:A$1615),0)))</f>
        <v>hongu, mwana anoziva, kwete, mwana haazive, mwana anogona kunge achiziva kana kufungidzira, handizive, kuramba kupindura</v>
      </c>
    </row>
    <row r="225" spans="1:27" ht="42">
      <c r="A225" s="53" t="s">
        <v>1275</v>
      </c>
      <c r="B225" s="53" t="s">
        <v>1264</v>
      </c>
      <c r="C225" s="53">
        <v>15</v>
      </c>
      <c r="D225" s="54" t="str">
        <f t="shared" si="22"/>
        <v>J15</v>
      </c>
      <c r="E225" s="53" t="s">
        <v>11</v>
      </c>
      <c r="F225" s="4" t="s">
        <v>241</v>
      </c>
      <c r="G225" s="54" t="str">
        <f t="shared" si="23"/>
        <v>select_one howKnows</v>
      </c>
      <c r="H225" s="4" t="str">
        <f>IF(A225="","",IF(ROW($A$2:$A$1036)=1,"Impossible",VLOOKUP($A$2:$A$1036,items!$A$2:$S$1008,{19}*SIGN(ROW($A$2:$A$1036)),FALSE)))</f>
        <v>How did your child learn this?</v>
      </c>
      <c r="I225" s="4" t="str">
        <f>IF(A225="","",IF(ROW($A$2:$A$1036)=1,"Impossible",VLOOKUP($A$2:$A$1036,items!$A$2:$T$1008,{20}*SIGN(ROW($A$2:$A$1036)),FALSE)))</f>
        <v>Mwana wenyu akaziva izvi sei?</v>
      </c>
      <c r="K225" s="4" t="s">
        <v>1288</v>
      </c>
      <c r="L225" s="53" t="s">
        <v>27</v>
      </c>
      <c r="M225" s="53"/>
      <c r="N225" s="53"/>
      <c r="O225" s="53"/>
      <c r="P225" s="53"/>
      <c r="Q225" s="53"/>
      <c r="R225" s="53"/>
      <c r="S225" s="53"/>
      <c r="T225" s="53"/>
      <c r="U225" s="53"/>
      <c r="V225" s="55" t="str">
        <f t="shared" si="24"/>
        <v>J15. How did your child learn this?</v>
      </c>
      <c r="W225" s="55" t="str">
        <f t="shared" si="25"/>
        <v>J15. Mwana wenyu akaziva izvi sei?</v>
      </c>
      <c r="X225" s="32" t="str">
        <f t="array" ref="X225">IF(ISBLANK(F225),"",INDEX(choices!I$2:I$1615,MATCH(F225,IF(choices!J$2:J$1615="Last",choices!A$2:A$1615),0)))</f>
        <v>from me, from another family member, from a health worker, from a teacher, from someone else, refuse</v>
      </c>
      <c r="Y225" s="4" t="str">
        <f t="array" ref="Y225">IF(ISBLANK(F225),"",INDEX(choices!H$2:H$1615,MATCH(F225,IF(choices!J$2:J$1615="Last",choices!A$2:A$1615),0)))</f>
        <v>kubva kwandiri, kubva kune mumwe wemumhuri, kubva kumushandi weutano, kubva kumudzidzisi, kubva kune mumwewo, kuramba kupindura</v>
      </c>
    </row>
    <row r="226" spans="1:27" ht="28">
      <c r="A226" s="53" t="s">
        <v>1276</v>
      </c>
      <c r="B226" s="53" t="s">
        <v>1264</v>
      </c>
      <c r="C226" s="53">
        <v>16</v>
      </c>
      <c r="D226" s="54" t="str">
        <f t="shared" si="22"/>
        <v>J16</v>
      </c>
      <c r="E226" s="53" t="s">
        <v>11</v>
      </c>
      <c r="F226" s="4" t="s">
        <v>209</v>
      </c>
      <c r="G226" s="54" t="str">
        <f t="shared" si="23"/>
        <v>select_one yndr</v>
      </c>
      <c r="H226" s="4" t="str">
        <f>IF(A226="","",IF(ROW($A$2:$A$1036)=1,"Impossible",VLOOKUP($A$2:$A$1036,items!$A$2:$S$1008,{19}*SIGN(ROW($A$2:$A$1036)),FALSE)))</f>
        <v>Did you want your child to learn this information when [he/she] did?</v>
      </c>
      <c r="I226" s="4" t="str">
        <f>IF(A226="","",IF(ROW($A$2:$A$1036)=1,"Impossible",VLOOKUP($A$2:$A$1036,items!$A$2:$T$1008,{20}*SIGN(ROW($A$2:$A$1036)),FALSE)))</f>
        <v>Maida here kuti mwana wenyu ave neruzivo urwu paakarwuwana ipapo?</v>
      </c>
      <c r="K226" s="4" t="s">
        <v>1288</v>
      </c>
      <c r="L226" s="53" t="s">
        <v>27</v>
      </c>
      <c r="M226" s="53"/>
      <c r="N226" s="53"/>
      <c r="O226" s="53"/>
      <c r="P226" s="53"/>
      <c r="Q226" s="53"/>
      <c r="R226" s="53"/>
      <c r="S226" s="53"/>
      <c r="T226" s="53"/>
      <c r="U226" s="53"/>
      <c r="V226" s="55" t="str">
        <f t="shared" si="24"/>
        <v>J16. Did you want your child to learn this information when [he/she] did?</v>
      </c>
      <c r="W226" s="55" t="str">
        <f t="shared" si="25"/>
        <v>J16. Maida here kuti mwana wenyu ave neruzivo urwu paakarwuwana ipapo?</v>
      </c>
      <c r="X226" s="32" t="str">
        <f t="array" ref="X226">IF(ISBLANK(F226),"",INDEX(choices!I$2:I$1615,MATCH(F226,IF(choices!J$2:J$1615="Last",choices!A$2:A$1615),0)))</f>
        <v>yes, no, dk, refuse</v>
      </c>
      <c r="Y226" s="4" t="str">
        <f t="array" ref="Y226">IF(ISBLANK(F226),"",INDEX(choices!H$2:H$1615,MATCH(F226,IF(choices!J$2:J$1615="Last",choices!A$2:A$1615),0)))</f>
        <v>Hongu, Kwete, dk, kuramba kupindura</v>
      </c>
    </row>
    <row r="227" spans="1:27" ht="28">
      <c r="A227" s="53" t="s">
        <v>1277</v>
      </c>
      <c r="B227" s="53" t="s">
        <v>1264</v>
      </c>
      <c r="C227" s="53">
        <v>17</v>
      </c>
      <c r="D227" s="54" t="str">
        <f t="shared" si="22"/>
        <v>J17</v>
      </c>
      <c r="E227" s="53" t="s">
        <v>11</v>
      </c>
      <c r="F227" s="4" t="s">
        <v>242</v>
      </c>
      <c r="G227" s="54" t="str">
        <f t="shared" si="23"/>
        <v>select_one ageLearned</v>
      </c>
      <c r="H227" s="4" t="str">
        <f>IF(A227="","",IF(ROW($A$2:$A$1036)=1,"Impossible",VLOOKUP($A$2:$A$1036,items!$A$2:$S$1008,{19}*SIGN(ROW($A$2:$A$1036)),FALSE)))</f>
        <v>How old was your child when [he/she] learned about this information?</v>
      </c>
      <c r="I227" s="4" t="str">
        <f>IF(A227="","",IF(ROW($A$2:$A$1036)=1,"Impossible",VLOOKUP($A$2:$A$1036,items!$A$2:$T$1008,{20}*SIGN(ROW($A$2:$A$1036)),FALSE)))</f>
        <v xml:space="preserve">Mwana wenyu ainge ava nemakore mangani paakava neruzivo urwu? </v>
      </c>
      <c r="K227" s="4" t="s">
        <v>1288</v>
      </c>
      <c r="L227" s="53" t="s">
        <v>27</v>
      </c>
      <c r="M227" s="53"/>
      <c r="N227" s="53"/>
      <c r="O227" s="53"/>
      <c r="P227" s="53"/>
      <c r="Q227" s="53"/>
      <c r="R227" s="53"/>
      <c r="S227" s="53"/>
      <c r="T227" s="53"/>
      <c r="U227" s="53"/>
      <c r="V227" s="55" t="str">
        <f t="shared" si="24"/>
        <v>J17. How old was your child when [he/she] learned about this information?</v>
      </c>
      <c r="W227" s="55" t="str">
        <f t="shared" si="25"/>
        <v xml:space="preserve">J17. Mwana wenyu ainge ava nemakore mangani paakava neruzivo urwu? </v>
      </c>
      <c r="X227" s="32" t="str">
        <f t="array" ref="X227">IF(ISBLANK(F227),"",INDEX(choices!I$2:I$1615,MATCH(F227,IF(choices!J$2:J$1615="Last",choices!A$2:A$1615),0)))</f>
        <v>16, 15, 14, 13, 12, 11, 10, 9, 8, 7, 6, 5, dk</v>
      </c>
      <c r="Y227" s="4" t="str">
        <f t="array" ref="Y227">IF(ISBLANK(F227),"",INDEX(choices!H$2:H$1615,MATCH(F227,IF(choices!J$2:J$1615="Last",choices!A$2:A$1615),0)))</f>
        <v>16, 15, 14, 13, 12, 11, 10, 9, 8, 7, 6, 5, dk</v>
      </c>
    </row>
    <row r="228" spans="1:27" ht="42">
      <c r="A228" s="53" t="s">
        <v>1278</v>
      </c>
      <c r="B228" s="53" t="s">
        <v>1264</v>
      </c>
      <c r="C228" s="53">
        <v>18</v>
      </c>
      <c r="D228" s="54" t="str">
        <f t="shared" si="22"/>
        <v>J18</v>
      </c>
      <c r="E228" s="53" t="s">
        <v>11</v>
      </c>
      <c r="F228" s="4" t="s">
        <v>240</v>
      </c>
      <c r="G228" s="54" t="str">
        <f t="shared" si="23"/>
        <v>select_one whatKnows</v>
      </c>
      <c r="H228" s="4" t="str">
        <f>IF(A228="","",IF(ROW($A$2:$A$1036)=1,"Impossible",VLOOKUP($A$2:$A$1036,items!$A$2:$S$1008,{19}*SIGN(ROW($A$2:$A$1036)),FALSE)))</f>
        <v>Does [he/she] know that [he/she] could pass the infection to someone else?</v>
      </c>
      <c r="I228" s="4" t="str">
        <f>IF(A228="","",IF(ROW($A$2:$A$1036)=1,"Impossible",VLOOKUP($A$2:$A$1036,items!$A$2:$T$1008,{20}*SIGN(ROW($A$2:$A$1036)),FALSE)))</f>
        <v>Anoziva here kuti anogona kutapurira mumwe munhu utachiwana?</v>
      </c>
      <c r="K228" s="4" t="s">
        <v>2341</v>
      </c>
      <c r="L228" s="53" t="s">
        <v>27</v>
      </c>
      <c r="M228" s="53"/>
      <c r="N228" s="53"/>
      <c r="O228" s="53"/>
      <c r="P228" s="53"/>
      <c r="Q228" s="53"/>
      <c r="R228" s="53"/>
      <c r="S228" s="53"/>
      <c r="T228" s="53"/>
      <c r="U228" s="53"/>
      <c r="V228" s="55" t="str">
        <f t="shared" si="24"/>
        <v>J18. Does [he/she] know that [he/she] could pass the infection to someone else?</v>
      </c>
      <c r="W228" s="55" t="str">
        <f t="shared" si="25"/>
        <v>J18. Anoziva here kuti anogona kutapurira mumwe munhu utachiwana?</v>
      </c>
      <c r="X228" s="32" t="str">
        <f t="array" ref="X228">IF(ISBLANK(F228),"",INDEX(choices!I$2:I$1615,MATCH(F228,IF(choices!J$2:J$1615="Last",choices!A$2:A$1615),0)))</f>
        <v>yes, child knows, no, child does not know, child might know or suspect, dk, refuse</v>
      </c>
      <c r="Y228" s="4" t="str">
        <f t="array" ref="Y228">IF(ISBLANK(F228),"",INDEX(choices!H$2:H$1615,MATCH(F228,IF(choices!J$2:J$1615="Last",choices!A$2:A$1615),0)))</f>
        <v>hongu, mwana anoziva, kwete, mwana haazive, mwana anogona kunge achiziva kana kufungidzira, handizive, kuramba kupindura</v>
      </c>
    </row>
    <row r="229" spans="1:27" ht="42">
      <c r="A229" s="53" t="s">
        <v>1279</v>
      </c>
      <c r="B229" s="53" t="s">
        <v>1264</v>
      </c>
      <c r="C229" s="53">
        <v>19</v>
      </c>
      <c r="D229" s="54" t="str">
        <f t="shared" si="22"/>
        <v>J19</v>
      </c>
      <c r="E229" s="53" t="s">
        <v>11</v>
      </c>
      <c r="F229" s="4" t="s">
        <v>241</v>
      </c>
      <c r="G229" s="54" t="str">
        <f t="shared" si="23"/>
        <v>select_one howKnows</v>
      </c>
      <c r="H229" s="4" t="str">
        <f>IF(A229="","",IF(ROW($A$2:$A$1036)=1,"Impossible",VLOOKUP($A$2:$A$1036,items!$A$2:$S$1008,{19}*SIGN(ROW($A$2:$A$1036)),FALSE)))</f>
        <v>How did your child learn this?</v>
      </c>
      <c r="I229" s="4" t="str">
        <f>IF(A229="","",IF(ROW($A$2:$A$1036)=1,"Impossible",VLOOKUP($A$2:$A$1036,items!$A$2:$T$1008,{20}*SIGN(ROW($A$2:$A$1036)),FALSE)))</f>
        <v>Mwana wenyu akaziva izvi sei?</v>
      </c>
      <c r="K229" s="4" t="s">
        <v>1289</v>
      </c>
      <c r="L229" s="53" t="s">
        <v>27</v>
      </c>
      <c r="M229" s="53"/>
      <c r="N229" s="53"/>
      <c r="O229" s="53"/>
      <c r="P229" s="53"/>
      <c r="Q229" s="53"/>
      <c r="R229" s="53"/>
      <c r="S229" s="53"/>
      <c r="T229" s="53"/>
      <c r="U229" s="53"/>
      <c r="V229" s="55" t="str">
        <f t="shared" si="24"/>
        <v>J19. How did your child learn this?</v>
      </c>
      <c r="W229" s="55" t="str">
        <f t="shared" si="25"/>
        <v>J19. Mwana wenyu akaziva izvi sei?</v>
      </c>
      <c r="X229" s="32" t="str">
        <f t="array" ref="X229">IF(ISBLANK(F229),"",INDEX(choices!I$2:I$1615,MATCH(F229,IF(choices!J$2:J$1615="Last",choices!A$2:A$1615),0)))</f>
        <v>from me, from another family member, from a health worker, from a teacher, from someone else, refuse</v>
      </c>
      <c r="Y229" s="4" t="str">
        <f t="array" ref="Y229">IF(ISBLANK(F229),"",INDEX(choices!H$2:H$1615,MATCH(F229,IF(choices!J$2:J$1615="Last",choices!A$2:A$1615),0)))</f>
        <v>kubva kwandiri, kubva kune mumwe wemumhuri, kubva kumushandi weutano, kubva kumudzidzisi, kubva kune mumwewo, kuramba kupindura</v>
      </c>
    </row>
    <row r="230" spans="1:27" ht="28">
      <c r="A230" s="53" t="s">
        <v>1280</v>
      </c>
      <c r="B230" s="53" t="s">
        <v>1264</v>
      </c>
      <c r="C230" s="53">
        <v>20</v>
      </c>
      <c r="D230" s="54" t="str">
        <f t="shared" si="22"/>
        <v>J20</v>
      </c>
      <c r="E230" s="53" t="s">
        <v>11</v>
      </c>
      <c r="F230" s="4" t="s">
        <v>209</v>
      </c>
      <c r="G230" s="54" t="str">
        <f t="shared" si="23"/>
        <v>select_one yndr</v>
      </c>
      <c r="H230" s="4" t="str">
        <f>IF(A230="","",IF(ROW($A$2:$A$1036)=1,"Impossible",VLOOKUP($A$2:$A$1036,items!$A$2:$S$1008,{19}*SIGN(ROW($A$2:$A$1036)),FALSE)))</f>
        <v>Did you want your child to learn this information when [he/she] did?</v>
      </c>
      <c r="I230" s="4" t="str">
        <f>IF(A230="","",IF(ROW($A$2:$A$1036)=1,"Impossible",VLOOKUP($A$2:$A$1036,items!$A$2:$T$1008,{20}*SIGN(ROW($A$2:$A$1036)),FALSE)))</f>
        <v>Maida here kuti mwana wenyu ave neruzivo urwu paakarwuwana ipapo?</v>
      </c>
      <c r="K230" s="4" t="s">
        <v>1289</v>
      </c>
      <c r="L230" s="53" t="s">
        <v>27</v>
      </c>
      <c r="M230" s="53"/>
      <c r="N230" s="53"/>
      <c r="O230" s="53"/>
      <c r="P230" s="53"/>
      <c r="Q230" s="53"/>
      <c r="R230" s="53"/>
      <c r="S230" s="53"/>
      <c r="T230" s="53"/>
      <c r="U230" s="53"/>
      <c r="V230" s="55" t="str">
        <f t="shared" si="24"/>
        <v>J20. Did you want your child to learn this information when [he/she] did?</v>
      </c>
      <c r="W230" s="55" t="str">
        <f t="shared" si="25"/>
        <v>J20. Maida here kuti mwana wenyu ave neruzivo urwu paakarwuwana ipapo?</v>
      </c>
      <c r="X230" s="32" t="str">
        <f t="array" ref="X230">IF(ISBLANK(F230),"",INDEX(choices!I$2:I$1615,MATCH(F230,IF(choices!J$2:J$1615="Last",choices!A$2:A$1615),0)))</f>
        <v>yes, no, dk, refuse</v>
      </c>
      <c r="Y230" s="4" t="str">
        <f t="array" ref="Y230">IF(ISBLANK(F230),"",INDEX(choices!H$2:H$1615,MATCH(F230,IF(choices!J$2:J$1615="Last",choices!A$2:A$1615),0)))</f>
        <v>Hongu, Kwete, dk, kuramba kupindura</v>
      </c>
    </row>
    <row r="231" spans="1:27" ht="28">
      <c r="A231" s="53" t="s">
        <v>1281</v>
      </c>
      <c r="B231" s="53" t="s">
        <v>1264</v>
      </c>
      <c r="C231" s="53">
        <v>21</v>
      </c>
      <c r="D231" s="54" t="str">
        <f t="shared" si="22"/>
        <v>J21</v>
      </c>
      <c r="E231" s="53" t="s">
        <v>11</v>
      </c>
      <c r="F231" s="4" t="s">
        <v>242</v>
      </c>
      <c r="G231" s="54" t="str">
        <f t="shared" si="23"/>
        <v>select_one ageLearned</v>
      </c>
      <c r="H231" s="4" t="str">
        <f>IF(A231="","",IF(ROW($A$2:$A$1036)=1,"Impossible",VLOOKUP($A$2:$A$1036,items!$A$2:$S$1008,{19}*SIGN(ROW($A$2:$A$1036)),FALSE)))</f>
        <v>How old was your child when [he/she] learned about this information?</v>
      </c>
      <c r="I231" s="4" t="str">
        <f>IF(A231="","",IF(ROW($A$2:$A$1036)=1,"Impossible",VLOOKUP($A$2:$A$1036,items!$A$2:$T$1008,{20}*SIGN(ROW($A$2:$A$1036)),FALSE)))</f>
        <v xml:space="preserve">Mwana wenyu ainge ava nemakore mangani paakava neruzivo urwu? </v>
      </c>
      <c r="K231" s="4" t="s">
        <v>1289</v>
      </c>
      <c r="L231" s="53" t="s">
        <v>27</v>
      </c>
      <c r="M231" s="53"/>
      <c r="N231" s="53"/>
      <c r="O231" s="53"/>
      <c r="P231" s="53"/>
      <c r="Q231" s="53"/>
      <c r="R231" s="53"/>
      <c r="S231" s="53"/>
      <c r="T231" s="53"/>
      <c r="U231" s="53"/>
      <c r="V231" s="55" t="str">
        <f t="shared" si="24"/>
        <v>J21. How old was your child when [he/she] learned about this information?</v>
      </c>
      <c r="W231" s="55" t="str">
        <f t="shared" si="25"/>
        <v xml:space="preserve">J21. Mwana wenyu ainge ava nemakore mangani paakava neruzivo urwu? </v>
      </c>
      <c r="X231" s="32" t="str">
        <f t="array" ref="X231">IF(ISBLANK(F231),"",INDEX(choices!I$2:I$1615,MATCH(F231,IF(choices!J$2:J$1615="Last",choices!A$2:A$1615),0)))</f>
        <v>16, 15, 14, 13, 12, 11, 10, 9, 8, 7, 6, 5, dk</v>
      </c>
      <c r="Y231" s="4" t="str">
        <f t="array" ref="Y231">IF(ISBLANK(F231),"",INDEX(choices!H$2:H$1615,MATCH(F231,IF(choices!J$2:J$1615="Last",choices!A$2:A$1615),0)))</f>
        <v>16, 15, 14, 13, 12, 11, 10, 9, 8, 7, 6, 5, dk</v>
      </c>
    </row>
    <row r="232" spans="1:27" ht="14">
      <c r="A232" s="53" t="s">
        <v>1282</v>
      </c>
      <c r="B232" s="53" t="s">
        <v>1264</v>
      </c>
      <c r="C232" s="53"/>
      <c r="D232" s="54" t="str">
        <f t="shared" si="22"/>
        <v>J</v>
      </c>
      <c r="E232" s="53" t="s">
        <v>81</v>
      </c>
      <c r="G232" s="54" t="str">
        <f t="shared" si="23"/>
        <v>end group</v>
      </c>
      <c r="H232" s="4" t="e">
        <f>IF(A232="","",IF(ROW($A$2:$A$1036)=1,"Impossible",VLOOKUP($A$2:$A$1036,items!$A$2:$S$1008,{19}*SIGN(ROW($A$2:$A$1036)),FALSE)))</f>
        <v>#N/A</v>
      </c>
      <c r="I232" s="4" t="e">
        <f>IF(A232="","",IF(ROW($A$2:$A$1036)=1,"Impossible",VLOOKUP($A$2:$A$1036,items!$A$2:$T$1008,{20}*SIGN(ROW($A$2:$A$1036)),FALSE)))</f>
        <v>#N/A</v>
      </c>
      <c r="L232" s="53"/>
      <c r="M232" s="53"/>
      <c r="N232" s="53"/>
      <c r="O232" s="53"/>
      <c r="P232" s="53"/>
      <c r="Q232" s="53"/>
      <c r="R232" s="53"/>
      <c r="S232" s="53"/>
      <c r="T232" s="53"/>
      <c r="U232" s="53"/>
      <c r="V232" s="55" t="str">
        <f t="shared" si="24"/>
        <v/>
      </c>
      <c r="W232" s="55" t="str">
        <f t="shared" si="25"/>
        <v/>
      </c>
      <c r="X232" s="32" t="str">
        <f t="array" ref="X232">IF(ISBLANK(F232),"",INDEX(choices!I$2:I$1615,MATCH(F232,IF(choices!J$2:J$1615="Last",choices!A$2:A$1615),0)))</f>
        <v/>
      </c>
      <c r="Y232" s="4" t="str">
        <f t="array" ref="Y232">IF(ISBLANK(F232),"",INDEX(choices!H$2:H$1615,MATCH(F232,IF(choices!J$2:J$1615="Last",choices!A$2:A$1615),0)))</f>
        <v/>
      </c>
    </row>
    <row r="233" spans="1:27" ht="14">
      <c r="A233" s="53" t="s">
        <v>1323</v>
      </c>
      <c r="B233" s="53" t="s">
        <v>1324</v>
      </c>
      <c r="C233" s="53">
        <v>0</v>
      </c>
      <c r="D233" s="54" t="str">
        <f t="shared" si="22"/>
        <v>K0</v>
      </c>
      <c r="E233" s="53" t="s">
        <v>79</v>
      </c>
      <c r="G233" s="54" t="str">
        <f t="shared" si="23"/>
        <v>begin group</v>
      </c>
      <c r="H233" s="4" t="e">
        <f>IF(A233="","",IF(ROW($A$2:$A$1036)=1,"Impossible",VLOOKUP($A$2:$A$1036,items!$A$2:$S$1008,{19}*SIGN(ROW($A$2:$A$1036)),FALSE)))</f>
        <v>#N/A</v>
      </c>
      <c r="I233" s="4" t="e">
        <f>IF(A233="","",IF(ROW($A$2:$A$1036)=1,"Impossible",VLOOKUP($A$2:$A$1036,items!$A$2:$T$1008,{20}*SIGN(ROW($A$2:$A$1036)),FALSE)))</f>
        <v>#N/A</v>
      </c>
      <c r="K233" s="4" t="s">
        <v>2342</v>
      </c>
      <c r="L233" s="53"/>
      <c r="M233" s="53"/>
      <c r="N233" s="53"/>
      <c r="O233" s="53"/>
      <c r="P233" s="53"/>
      <c r="Q233" s="53"/>
      <c r="R233" s="53"/>
      <c r="S233" s="53"/>
      <c r="T233" s="53"/>
      <c r="U233" s="53"/>
      <c r="V233" s="55" t="str">
        <f t="shared" si="24"/>
        <v/>
      </c>
      <c r="W233" s="55" t="str">
        <f t="shared" si="25"/>
        <v/>
      </c>
      <c r="X233" s="32" t="str">
        <f t="array" ref="X233">IF(ISBLANK(F233),"",INDEX(choices!I$2:I$1615,MATCH(F233,IF(choices!J$2:J$1615="Last",choices!A$2:A$1615),0)))</f>
        <v/>
      </c>
      <c r="Y233" s="4" t="str">
        <f t="array" ref="Y233">IF(ISBLANK(F233),"",INDEX(choices!H$2:H$1615,MATCH(F233,IF(choices!J$2:J$1615="Last",choices!A$2:A$1615),0)))</f>
        <v/>
      </c>
    </row>
    <row r="234" spans="1:27" ht="56">
      <c r="A234" s="53" t="s">
        <v>1131</v>
      </c>
      <c r="B234" s="53" t="s">
        <v>1324</v>
      </c>
      <c r="C234" s="53">
        <v>1</v>
      </c>
      <c r="D234" s="54" t="str">
        <f t="shared" si="22"/>
        <v>K1</v>
      </c>
      <c r="E234" s="53" t="s">
        <v>16</v>
      </c>
      <c r="G234" s="54" t="str">
        <f t="shared" si="23"/>
        <v>note</v>
      </c>
      <c r="H234" s="4" t="str">
        <f>IF(A234="","",IF(ROW($A$2:$A$1036)=1,"Impossible",VLOOKUP($A$2:$A$1036,items!$A$2:$S$1008,{19}*SIGN(ROW($A$2:$A$1036)),FALSE)))</f>
        <v>For the next few questions, please tell me how likely it is that each thing will happen if you tell your child that [he/she] is HIV positive.</v>
      </c>
      <c r="I234" s="4" t="str">
        <f>IF(A234="","",IF(ROW($A$2:$A$1036)=1,"Impossible",VLOOKUP($A$2:$A$1036,items!$A$2:$T$1008,{20}*SIGN(ROW($A$2:$A$1036)),FALSE)))</f>
        <v>Pamibvunzo mishomanana, inotevera, ndapota ndiudzeiwo kuti chimwe nechimwe chezvinotevera chingangoitike zvakadii kana mukaudza mwana wenyu kuti ane HIV.</v>
      </c>
      <c r="L234" s="53"/>
      <c r="M234" s="53"/>
      <c r="N234" s="53"/>
      <c r="O234" s="53"/>
      <c r="P234" s="53"/>
      <c r="Q234" s="53"/>
      <c r="R234" s="53"/>
      <c r="S234" s="53"/>
      <c r="T234" s="53"/>
      <c r="U234" s="53"/>
      <c r="V234" s="55" t="str">
        <f t="shared" si="24"/>
        <v>K1. For the next few questions, please tell me how likely it is that each thing will happen if you tell your child that [he/she] is HIV positive.</v>
      </c>
      <c r="W234" s="55" t="str">
        <f t="shared" si="25"/>
        <v>K1. Pamibvunzo mishomanana, inotevera, ndapota ndiudzeiwo kuti chimwe nechimwe chezvinotevera chingangoitike zvakadii kana mukaudza mwana wenyu kuti ane HIV.</v>
      </c>
      <c r="X234" s="32" t="str">
        <f t="array" ref="X234">IF(ISBLANK(F234),"",INDEX(choices!I$2:I$1615,MATCH(F234,IF(choices!J$2:J$1615="Last",choices!A$2:A$1615),0)))</f>
        <v/>
      </c>
      <c r="Y234" s="4" t="str">
        <f t="array" ref="Y234">IF(ISBLANK(F234),"",INDEX(choices!H$2:H$1615,MATCH(F234,IF(choices!J$2:J$1615="Last",choices!A$2:A$1615),0)))</f>
        <v/>
      </c>
      <c r="Z234" s="4" t="s">
        <v>1223</v>
      </c>
    </row>
    <row r="235" spans="1:27" ht="42">
      <c r="A235" s="53" t="s">
        <v>1132</v>
      </c>
      <c r="B235" s="53" t="s">
        <v>1324</v>
      </c>
      <c r="C235" s="53">
        <v>2</v>
      </c>
      <c r="D235" s="54" t="str">
        <f t="shared" si="22"/>
        <v>K2</v>
      </c>
      <c r="E235" s="53" t="s">
        <v>11</v>
      </c>
      <c r="F235" s="4" t="s">
        <v>203</v>
      </c>
      <c r="G235" s="54" t="str">
        <f t="shared" si="23"/>
        <v>select_one likely4</v>
      </c>
      <c r="H235" s="4" t="str">
        <f>IF(A235="","",IF(ROW($A$2:$A$1036)=1,"Impossible",VLOOKUP($A$2:$A$1036,items!$A$2:$S$1008,{19}*SIGN(ROW($A$2:$A$1036)),FALSE)))</f>
        <v>How likely is it that telling your child about [his/her] status will bring about good things?</v>
      </c>
      <c r="I235" s="4" t="str">
        <f>IF(A235="","",IF(ROW($A$2:$A$1036)=1,"Impossible",VLOOKUP($A$2:$A$1036,items!$A$2:$T$1008,{20}*SIGN(ROW($A$2:$A$1036)),FALSE)))</f>
        <v>Zvingaitike zvakadii kuti kuudza mwana wenyu nezvepamumire kungaunze zvinhu zvakanaka?</v>
      </c>
      <c r="L235" s="53" t="s">
        <v>27</v>
      </c>
      <c r="M235" s="53"/>
      <c r="N235" s="53"/>
      <c r="O235" s="53"/>
      <c r="P235" s="53"/>
      <c r="Q235" s="53"/>
      <c r="R235" s="53"/>
      <c r="S235" s="53"/>
      <c r="T235" s="53"/>
      <c r="U235" s="53"/>
      <c r="V235" s="55" t="str">
        <f t="shared" si="24"/>
        <v>K2. How likely is it that telling your child about [his/her] status will bring about good things?</v>
      </c>
      <c r="W235" s="55" t="str">
        <f t="shared" si="25"/>
        <v>K2. Zvingaitike zvakadii kuti kuudza mwana wenyu nezvepamumire kungaunze zvinhu zvakanaka?</v>
      </c>
      <c r="X235" s="32" t="str">
        <f t="array" ref="X235">IF(ISBLANK(F235),"",INDEX(choices!I$2:I$1615,MATCH(F235,IF(choices!J$2:J$1615="Last",choices!A$2:A$1615),0)))</f>
        <v>very likely, somewhat likely, not very likely, not at all likely, refuse</v>
      </c>
      <c r="Y235" s="4" t="str">
        <f t="array" ref="Y235">IF(ISBLANK(F235),"",INDEX(choices!H$2:H$1615,MATCH(F235,IF(choices!J$2:J$1615="Last",choices!A$2:A$1615),0)))</f>
        <v>zvingangoitike zvakanyanya, zvingangoitike zvishoma, hazvingaitike zvakanyanya, hazvingaitike zvachose, kuramba kupindura</v>
      </c>
      <c r="Z235" s="4" t="s">
        <v>1223</v>
      </c>
      <c r="AA235" s="4">
        <v>1</v>
      </c>
    </row>
    <row r="236" spans="1:27" ht="42">
      <c r="A236" s="53" t="s">
        <v>1133</v>
      </c>
      <c r="B236" s="53" t="s">
        <v>1324</v>
      </c>
      <c r="C236" s="53">
        <v>3</v>
      </c>
      <c r="D236" s="54" t="str">
        <f t="shared" si="22"/>
        <v>K3</v>
      </c>
      <c r="E236" s="53" t="s">
        <v>11</v>
      </c>
      <c r="F236" s="4" t="s">
        <v>203</v>
      </c>
      <c r="G236" s="54" t="str">
        <f t="shared" si="23"/>
        <v>select_one likely4</v>
      </c>
      <c r="H236" s="4" t="str">
        <f>IF(A236="","",IF(ROW($A$2:$A$1036)=1,"Impossible",VLOOKUP($A$2:$A$1036,items!$A$2:$S$1008,{19}*SIGN(ROW($A$2:$A$1036)),FALSE)))</f>
        <v>How likely is it that telling your child about [his/her] status will bring you closer together?</v>
      </c>
      <c r="I236" s="4" t="str">
        <f>IF(A236="","",IF(ROW($A$2:$A$1036)=1,"Impossible",VLOOKUP($A$2:$A$1036,items!$A$2:$T$1008,{20}*SIGN(ROW($A$2:$A$1036)),FALSE)))</f>
        <v>Zvingaitike zvakadii kuti kuudza mwana wenyu nezvepaamire kungamuswededze pedyo nemi?</v>
      </c>
      <c r="L236" s="53" t="s">
        <v>27</v>
      </c>
      <c r="M236" s="53"/>
      <c r="N236" s="53"/>
      <c r="O236" s="53"/>
      <c r="P236" s="53"/>
      <c r="Q236" s="53"/>
      <c r="R236" s="53"/>
      <c r="S236" s="53"/>
      <c r="T236" s="53"/>
      <c r="U236" s="53"/>
      <c r="V236" s="55" t="str">
        <f t="shared" si="24"/>
        <v>K3. How likely is it that telling your child about [his/her] status will bring you closer together?</v>
      </c>
      <c r="W236" s="55" t="str">
        <f t="shared" si="25"/>
        <v>K3. Zvingaitike zvakadii kuti kuudza mwana wenyu nezvepaamire kungamuswededze pedyo nemi?</v>
      </c>
      <c r="X236" s="32" t="str">
        <f t="array" ref="X236">IF(ISBLANK(F236),"",INDEX(choices!I$2:I$1615,MATCH(F236,IF(choices!J$2:J$1615="Last",choices!A$2:A$1615),0)))</f>
        <v>very likely, somewhat likely, not very likely, not at all likely, refuse</v>
      </c>
      <c r="Y236" s="4" t="str">
        <f t="array" ref="Y236">IF(ISBLANK(F236),"",INDEX(choices!H$2:H$1615,MATCH(F236,IF(choices!J$2:J$1615="Last",choices!A$2:A$1615),0)))</f>
        <v>zvingangoitike zvakanyanya, zvingangoitike zvishoma, hazvingaitike zvakanyanya, hazvingaitike zvachose, kuramba kupindura</v>
      </c>
      <c r="Z236" s="4" t="s">
        <v>1223</v>
      </c>
      <c r="AA236" s="4">
        <v>1</v>
      </c>
    </row>
    <row r="237" spans="1:27" ht="42">
      <c r="A237" s="53" t="s">
        <v>1134</v>
      </c>
      <c r="B237" s="53" t="s">
        <v>1324</v>
      </c>
      <c r="C237" s="53">
        <v>4</v>
      </c>
      <c r="D237" s="54" t="str">
        <f t="shared" si="22"/>
        <v>K4</v>
      </c>
      <c r="E237" s="53" t="s">
        <v>11</v>
      </c>
      <c r="F237" s="4" t="s">
        <v>203</v>
      </c>
      <c r="G237" s="54" t="str">
        <f t="shared" si="23"/>
        <v>select_one likely4</v>
      </c>
      <c r="H237" s="4" t="str">
        <f>IF(A237="","",IF(ROW($A$2:$A$1036)=1,"Impossible",VLOOKUP($A$2:$A$1036,items!$A$2:$S$1008,{19}*SIGN(ROW($A$2:$A$1036)),FALSE)))</f>
        <v>—that telling [him/her] will help you to understand each other better?</v>
      </c>
      <c r="I237" s="4" t="str">
        <f>IF(A237="","",IF(ROW($A$2:$A$1036)=1,"Impossible",VLOOKUP($A$2:$A$1036,items!$A$2:$T$1008,{20}*SIGN(ROW($A$2:$A$1036)),FALSE)))</f>
        <v>—kuti kumuudza kungakubatsirei kuti munzwisisane zviri nani?</v>
      </c>
      <c r="L237" s="53" t="s">
        <v>27</v>
      </c>
      <c r="M237" s="53"/>
      <c r="N237" s="53"/>
      <c r="O237" s="53"/>
      <c r="P237" s="53"/>
      <c r="Q237" s="53"/>
      <c r="R237" s="53"/>
      <c r="S237" s="53"/>
      <c r="T237" s="53"/>
      <c r="U237" s="53"/>
      <c r="V237" s="55" t="str">
        <f t="shared" si="24"/>
        <v>K4. —that telling [him/her] will help you to understand each other better?</v>
      </c>
      <c r="W237" s="55" t="str">
        <f t="shared" si="25"/>
        <v>K4. —kuti kumuudza kungakubatsirei kuti munzwisisane zviri nani?</v>
      </c>
      <c r="X237" s="32" t="str">
        <f t="array" ref="X237">IF(ISBLANK(F237),"",INDEX(choices!I$2:I$1615,MATCH(F237,IF(choices!J$2:J$1615="Last",choices!A$2:A$1615),0)))</f>
        <v>very likely, somewhat likely, not very likely, not at all likely, refuse</v>
      </c>
      <c r="Y237" s="4" t="str">
        <f t="array" ref="Y237">IF(ISBLANK(F237),"",INDEX(choices!H$2:H$1615,MATCH(F237,IF(choices!J$2:J$1615="Last",choices!A$2:A$1615),0)))</f>
        <v>zvingangoitike zvakanyanya, zvingangoitike zvishoma, hazvingaitike zvakanyanya, hazvingaitike zvachose, kuramba kupindura</v>
      </c>
      <c r="Z237" s="4" t="s">
        <v>1223</v>
      </c>
      <c r="AA237" s="4">
        <v>1</v>
      </c>
    </row>
    <row r="238" spans="1:27" ht="42">
      <c r="A238" s="53" t="s">
        <v>1135</v>
      </c>
      <c r="B238" s="53" t="s">
        <v>1324</v>
      </c>
      <c r="C238" s="53">
        <v>5</v>
      </c>
      <c r="D238" s="54" t="str">
        <f t="shared" si="22"/>
        <v>K5</v>
      </c>
      <c r="E238" s="53" t="s">
        <v>11</v>
      </c>
      <c r="F238" s="4" t="s">
        <v>203</v>
      </c>
      <c r="G238" s="54" t="str">
        <f t="shared" si="23"/>
        <v>select_one likely4</v>
      </c>
      <c r="H238" s="4" t="str">
        <f>IF(A238="","",IF(ROW($A$2:$A$1036)=1,"Impossible",VLOOKUP($A$2:$A$1036,items!$A$2:$S$1008,{19}*SIGN(ROW($A$2:$A$1036)),FALSE)))</f>
        <v>—that telling [him/her] will make [him/her] trust you more?</v>
      </c>
      <c r="I238" s="4" t="str">
        <f>IF(A238="","",IF(ROW($A$2:$A$1036)=1,"Impossible",VLOOKUP($A$2:$A$1036,items!$A$2:$T$1008,{20}*SIGN(ROW($A$2:$A$1036)),FALSE)))</f>
        <v>—kuti kumuudza kungaite kuti awedzere kuvimba nemi?</v>
      </c>
      <c r="L238" s="53" t="s">
        <v>27</v>
      </c>
      <c r="M238" s="53"/>
      <c r="N238" s="53"/>
      <c r="O238" s="53"/>
      <c r="P238" s="53"/>
      <c r="Q238" s="53"/>
      <c r="R238" s="53"/>
      <c r="S238" s="53"/>
      <c r="T238" s="53"/>
      <c r="U238" s="53"/>
      <c r="V238" s="55" t="str">
        <f t="shared" si="24"/>
        <v>K5. —that telling [him/her] will make [him/her] trust you more?</v>
      </c>
      <c r="W238" s="55" t="str">
        <f t="shared" si="25"/>
        <v>K5. —kuti kumuudza kungaite kuti awedzere kuvimba nemi?</v>
      </c>
      <c r="X238" s="32" t="str">
        <f t="array" ref="X238">IF(ISBLANK(F238),"",INDEX(choices!I$2:I$1615,MATCH(F238,IF(choices!J$2:J$1615="Last",choices!A$2:A$1615),0)))</f>
        <v>very likely, somewhat likely, not very likely, not at all likely, refuse</v>
      </c>
      <c r="Y238" s="4" t="str">
        <f t="array" ref="Y238">IF(ISBLANK(F238),"",INDEX(choices!H$2:H$1615,MATCH(F238,IF(choices!J$2:J$1615="Last",choices!A$2:A$1615),0)))</f>
        <v>zvingangoitike zvakanyanya, zvingangoitike zvishoma, hazvingaitike zvakanyanya, hazvingaitike zvachose, kuramba kupindura</v>
      </c>
      <c r="Z238" s="4" t="s">
        <v>1223</v>
      </c>
      <c r="AA238" s="4">
        <v>1</v>
      </c>
    </row>
    <row r="239" spans="1:27" ht="42">
      <c r="A239" s="53" t="s">
        <v>1136</v>
      </c>
      <c r="B239" s="53" t="s">
        <v>1324</v>
      </c>
      <c r="C239" s="53">
        <v>6</v>
      </c>
      <c r="D239" s="54" t="str">
        <f t="shared" si="22"/>
        <v>K6</v>
      </c>
      <c r="E239" s="53" t="s">
        <v>11</v>
      </c>
      <c r="F239" s="4" t="s">
        <v>203</v>
      </c>
      <c r="G239" s="54" t="str">
        <f t="shared" si="23"/>
        <v>select_one likely4</v>
      </c>
      <c r="H239" s="4" t="str">
        <f>IF(A239="","",IF(ROW($A$2:$A$1036)=1,"Impossible",VLOOKUP($A$2:$A$1036,items!$A$2:$S$1008,{19}*SIGN(ROW($A$2:$A$1036)),FALSE)))</f>
        <v>—that telling [him/her] will help you to get along better?</v>
      </c>
      <c r="I239" s="4" t="str">
        <f>IF(A239="","",IF(ROW($A$2:$A$1036)=1,"Impossible",VLOOKUP($A$2:$A$1036,items!$A$2:$T$1008,{20}*SIGN(ROW($A$2:$A$1036)),FALSE)))</f>
        <v>—kuti kumuudza kungaite kuti muwirirane zviri nani?</v>
      </c>
      <c r="L239" s="53" t="s">
        <v>27</v>
      </c>
      <c r="M239" s="53"/>
      <c r="N239" s="53"/>
      <c r="O239" s="53"/>
      <c r="P239" s="53"/>
      <c r="Q239" s="53"/>
      <c r="R239" s="53"/>
      <c r="S239" s="53"/>
      <c r="T239" s="53"/>
      <c r="U239" s="53"/>
      <c r="V239" s="55" t="str">
        <f t="shared" si="24"/>
        <v>K6. —that telling [him/her] will help you to get along better?</v>
      </c>
      <c r="W239" s="55" t="str">
        <f t="shared" si="25"/>
        <v>K6. —kuti kumuudza kungaite kuti muwirirane zviri nani?</v>
      </c>
      <c r="X239" s="32" t="str">
        <f t="array" ref="X239">IF(ISBLANK(F239),"",INDEX(choices!I$2:I$1615,MATCH(F239,IF(choices!J$2:J$1615="Last",choices!A$2:A$1615),0)))</f>
        <v>very likely, somewhat likely, not very likely, not at all likely, refuse</v>
      </c>
      <c r="Y239" s="4" t="str">
        <f t="array" ref="Y239">IF(ISBLANK(F239),"",INDEX(choices!H$2:H$1615,MATCH(F239,IF(choices!J$2:J$1615="Last",choices!A$2:A$1615),0)))</f>
        <v>zvingangoitike zvakanyanya, zvingangoitike zvishoma, hazvingaitike zvakanyanya, hazvingaitike zvachose, kuramba kupindura</v>
      </c>
      <c r="Z239" s="4" t="s">
        <v>1223</v>
      </c>
      <c r="AA239" s="4">
        <v>1</v>
      </c>
    </row>
    <row r="240" spans="1:27" ht="42">
      <c r="A240" s="53" t="s">
        <v>1137</v>
      </c>
      <c r="B240" s="53" t="s">
        <v>1324</v>
      </c>
      <c r="C240" s="53">
        <v>7</v>
      </c>
      <c r="D240" s="54" t="str">
        <f t="shared" si="22"/>
        <v>K7</v>
      </c>
      <c r="E240" s="53" t="s">
        <v>11</v>
      </c>
      <c r="F240" s="4" t="s">
        <v>203</v>
      </c>
      <c r="G240" s="54" t="str">
        <f t="shared" si="23"/>
        <v>select_one likely4</v>
      </c>
      <c r="H240" s="4" t="str">
        <f>IF(A240="","",IF(ROW($A$2:$A$1036)=1,"Impossible",VLOOKUP($A$2:$A$1036,items!$A$2:$S$1008,{19}*SIGN(ROW($A$2:$A$1036)),FALSE)))</f>
        <v>—that telling [him/her] will be good for [him/her]?</v>
      </c>
      <c r="I240" s="4" t="str">
        <f>IF(A240="","",IF(ROW($A$2:$A$1036)=1,"Impossible",VLOOKUP($A$2:$A$1036,items!$A$2:$T$1008,{20}*SIGN(ROW($A$2:$A$1036)),FALSE)))</f>
        <v>—kuti kumuudza kunenge kwakamunakira iye?</v>
      </c>
      <c r="L240" s="53" t="s">
        <v>27</v>
      </c>
      <c r="M240" s="53"/>
      <c r="N240" s="53"/>
      <c r="O240" s="53"/>
      <c r="P240" s="53"/>
      <c r="Q240" s="53"/>
      <c r="R240" s="53"/>
      <c r="S240" s="53"/>
      <c r="T240" s="53"/>
      <c r="U240" s="53"/>
      <c r="V240" s="55" t="str">
        <f t="shared" si="24"/>
        <v>K7. —that telling [him/her] will be good for [him/her]?</v>
      </c>
      <c r="W240" s="55" t="str">
        <f t="shared" si="25"/>
        <v>K7. —kuti kumuudza kunenge kwakamunakira iye?</v>
      </c>
      <c r="X240" s="32" t="str">
        <f t="array" ref="X240">IF(ISBLANK(F240),"",INDEX(choices!I$2:I$1615,MATCH(F240,IF(choices!J$2:J$1615="Last",choices!A$2:A$1615),0)))</f>
        <v>very likely, somewhat likely, not very likely, not at all likely, refuse</v>
      </c>
      <c r="Y240" s="4" t="str">
        <f t="array" ref="Y240">IF(ISBLANK(F240),"",INDEX(choices!H$2:H$1615,MATCH(F240,IF(choices!J$2:J$1615="Last",choices!A$2:A$1615),0)))</f>
        <v>zvingangoitike zvakanyanya, zvingangoitike zvishoma, hazvingaitike zvakanyanya, hazvingaitike zvachose, kuramba kupindura</v>
      </c>
      <c r="Z240" s="4" t="s">
        <v>1223</v>
      </c>
      <c r="AA240" s="4">
        <v>1</v>
      </c>
    </row>
    <row r="241" spans="1:27" ht="42">
      <c r="A241" s="53" t="s">
        <v>1138</v>
      </c>
      <c r="B241" s="53" t="s">
        <v>1324</v>
      </c>
      <c r="C241" s="53">
        <v>8</v>
      </c>
      <c r="D241" s="54" t="str">
        <f t="shared" si="22"/>
        <v>K8</v>
      </c>
      <c r="E241" s="53" t="s">
        <v>11</v>
      </c>
      <c r="F241" s="4" t="s">
        <v>203</v>
      </c>
      <c r="G241" s="54" t="str">
        <f t="shared" si="23"/>
        <v>select_one likely4</v>
      </c>
      <c r="H241" s="4" t="str">
        <f>IF(A241="","",IF(ROW($A$2:$A$1036)=1,"Impossible",VLOOKUP($A$2:$A$1036,items!$A$2:$S$1008,{19}*SIGN(ROW($A$2:$A$1036)),FALSE)))</f>
        <v>—that telling [him/her] will make [him/her] feel relieved to know the truth?</v>
      </c>
      <c r="I241" s="4" t="str">
        <f>IF(A241="","",IF(ROW($A$2:$A$1036)=1,"Impossible",VLOOKUP($A$2:$A$1036,items!$A$2:$T$1008,{20}*SIGN(ROW($A$2:$A$1036)),FALSE)))</f>
        <v>—kuti kumuudza kungaite kuti arerukirwe nekuziva chokwadi?</v>
      </c>
      <c r="L241" s="53" t="s">
        <v>27</v>
      </c>
      <c r="M241" s="53"/>
      <c r="N241" s="53"/>
      <c r="O241" s="53"/>
      <c r="P241" s="53"/>
      <c r="Q241" s="53"/>
      <c r="R241" s="53"/>
      <c r="S241" s="53"/>
      <c r="T241" s="53"/>
      <c r="U241" s="53"/>
      <c r="V241" s="55" t="str">
        <f t="shared" si="24"/>
        <v>K8. —that telling [him/her] will make [him/her] feel relieved to know the truth?</v>
      </c>
      <c r="W241" s="55" t="str">
        <f t="shared" si="25"/>
        <v>K8. —kuti kumuudza kungaite kuti arerukirwe nekuziva chokwadi?</v>
      </c>
      <c r="X241" s="32" t="str">
        <f t="array" ref="X241">IF(ISBLANK(F241),"",INDEX(choices!I$2:I$1615,MATCH(F241,IF(choices!J$2:J$1615="Last",choices!A$2:A$1615),0)))</f>
        <v>very likely, somewhat likely, not very likely, not at all likely, refuse</v>
      </c>
      <c r="Y241" s="4" t="str">
        <f t="array" ref="Y241">IF(ISBLANK(F241),"",INDEX(choices!H$2:H$1615,MATCH(F241,IF(choices!J$2:J$1615="Last",choices!A$2:A$1615),0)))</f>
        <v>zvingangoitike zvakanyanya, zvingangoitike zvishoma, hazvingaitike zvakanyanya, hazvingaitike zvachose, kuramba kupindura</v>
      </c>
      <c r="Z241" s="4" t="s">
        <v>1223</v>
      </c>
      <c r="AA241" s="4">
        <v>1</v>
      </c>
    </row>
    <row r="242" spans="1:27" ht="42">
      <c r="A242" s="53" t="s">
        <v>1139</v>
      </c>
      <c r="B242" s="53" t="s">
        <v>1324</v>
      </c>
      <c r="C242" s="53">
        <v>9</v>
      </c>
      <c r="D242" s="54" t="str">
        <f t="shared" si="22"/>
        <v>K9</v>
      </c>
      <c r="E242" s="53" t="s">
        <v>11</v>
      </c>
      <c r="F242" s="4" t="s">
        <v>203</v>
      </c>
      <c r="G242" s="54" t="str">
        <f t="shared" si="23"/>
        <v>select_one likely4</v>
      </c>
      <c r="H242" s="4" t="str">
        <f>IF(A242="","",IF(ROW($A$2:$A$1036)=1,"Impossible",VLOOKUP($A$2:$A$1036,items!$A$2:$S$1008,{19}*SIGN(ROW($A$2:$A$1036)),FALSE)))</f>
        <v>—that telling [him/her] will make [him/her] be better about taking mediation?</v>
      </c>
      <c r="I242" s="4" t="str">
        <f>IF(A242="","",IF(ROW($A$2:$A$1036)=1,"Impossible",VLOOKUP($A$2:$A$1036,items!$A$2:$T$1008,{20}*SIGN(ROW($A$2:$A$1036)),FALSE)))</f>
        <v>—kuti kumuudza kungaite kuti ave nani pamusoro pekunwa mishonga yake?</v>
      </c>
      <c r="L242" s="53" t="s">
        <v>27</v>
      </c>
      <c r="M242" s="53"/>
      <c r="N242" s="53"/>
      <c r="O242" s="53"/>
      <c r="P242" s="53"/>
      <c r="Q242" s="53"/>
      <c r="R242" s="53"/>
      <c r="S242" s="53"/>
      <c r="T242" s="53"/>
      <c r="U242" s="53"/>
      <c r="V242" s="55" t="str">
        <f t="shared" si="24"/>
        <v>K9. —that telling [him/her] will make [him/her] be better about taking mediation?</v>
      </c>
      <c r="W242" s="55" t="str">
        <f t="shared" si="25"/>
        <v>K9. —kuti kumuudza kungaite kuti ave nani pamusoro pekunwa mishonga yake?</v>
      </c>
      <c r="X242" s="32" t="str">
        <f t="array" ref="X242">IF(ISBLANK(F242),"",INDEX(choices!I$2:I$1615,MATCH(F242,IF(choices!J$2:J$1615="Last",choices!A$2:A$1615),0)))</f>
        <v>very likely, somewhat likely, not very likely, not at all likely, refuse</v>
      </c>
      <c r="Y242" s="4" t="str">
        <f t="array" ref="Y242">IF(ISBLANK(F242),"",INDEX(choices!H$2:H$1615,MATCH(F242,IF(choices!J$2:J$1615="Last",choices!A$2:A$1615),0)))</f>
        <v>zvingangoitike zvakanyanya, zvingangoitike zvishoma, hazvingaitike zvakanyanya, hazvingaitike zvachose, kuramba kupindura</v>
      </c>
      <c r="Z242" s="4" t="s">
        <v>1223</v>
      </c>
      <c r="AA242" s="4">
        <v>1</v>
      </c>
    </row>
    <row r="243" spans="1:27" ht="42">
      <c r="A243" s="53" t="s">
        <v>1140</v>
      </c>
      <c r="B243" s="53" t="s">
        <v>1324</v>
      </c>
      <c r="C243" s="53">
        <v>10</v>
      </c>
      <c r="D243" s="54" t="str">
        <f t="shared" si="22"/>
        <v>K10</v>
      </c>
      <c r="E243" s="53" t="s">
        <v>11</v>
      </c>
      <c r="F243" s="4" t="s">
        <v>203</v>
      </c>
      <c r="G243" s="54" t="str">
        <f t="shared" si="23"/>
        <v>select_one likely4</v>
      </c>
      <c r="H243" s="4" t="str">
        <f>IF(A243="","",IF(ROW($A$2:$A$1036)=1,"Impossible",VLOOKUP($A$2:$A$1036,items!$A$2:$S$1008,{19}*SIGN(ROW($A$2:$A$1036)),FALSE)))</f>
        <v>—that telling [him/her] will improve [his/her] health?</v>
      </c>
      <c r="I243" s="4" t="str">
        <f>IF(A243="","",IF(ROW($A$2:$A$1036)=1,"Impossible",VLOOKUP($A$2:$A$1036,items!$A$2:$T$1008,{20}*SIGN(ROW($A$2:$A$1036)),FALSE)))</f>
        <v>—kuti kumuudza kungaite kuti utano hwake huve nani?</v>
      </c>
      <c r="L243" s="53" t="s">
        <v>27</v>
      </c>
      <c r="M243" s="53"/>
      <c r="N243" s="53"/>
      <c r="O243" s="53"/>
      <c r="P243" s="53"/>
      <c r="Q243" s="53"/>
      <c r="R243" s="53"/>
      <c r="S243" s="53"/>
      <c r="T243" s="53"/>
      <c r="U243" s="53"/>
      <c r="V243" s="55" t="str">
        <f t="shared" si="24"/>
        <v>K10. —that telling [him/her] will improve [his/her] health?</v>
      </c>
      <c r="W243" s="55" t="str">
        <f t="shared" si="25"/>
        <v>K10. —kuti kumuudza kungaite kuti utano hwake huve nani?</v>
      </c>
      <c r="X243" s="32" t="str">
        <f t="array" ref="X243">IF(ISBLANK(F243),"",INDEX(choices!I$2:I$1615,MATCH(F243,IF(choices!J$2:J$1615="Last",choices!A$2:A$1615),0)))</f>
        <v>very likely, somewhat likely, not very likely, not at all likely, refuse</v>
      </c>
      <c r="Y243" s="4" t="str">
        <f t="array" ref="Y243">IF(ISBLANK(F243),"",INDEX(choices!H$2:H$1615,MATCH(F243,IF(choices!J$2:J$1615="Last",choices!A$2:A$1615),0)))</f>
        <v>zvingangoitike zvakanyanya, zvingangoitike zvishoma, hazvingaitike zvakanyanya, hazvingaitike zvachose, kuramba kupindura</v>
      </c>
      <c r="Z243" s="4" t="s">
        <v>1223</v>
      </c>
      <c r="AA243" s="4">
        <v>1</v>
      </c>
    </row>
    <row r="244" spans="1:27" ht="42">
      <c r="A244" s="53" t="s">
        <v>1141</v>
      </c>
      <c r="B244" s="53" t="s">
        <v>1324</v>
      </c>
      <c r="C244" s="53">
        <v>11</v>
      </c>
      <c r="D244" s="54" t="str">
        <f t="shared" si="22"/>
        <v>K11</v>
      </c>
      <c r="E244" s="53" t="s">
        <v>11</v>
      </c>
      <c r="F244" s="4" t="s">
        <v>203</v>
      </c>
      <c r="G244" s="54" t="str">
        <f t="shared" si="23"/>
        <v>select_one likely4</v>
      </c>
      <c r="H244" s="4" t="str">
        <f>IF(A244="","",IF(ROW($A$2:$A$1036)=1,"Impossible",VLOOKUP($A$2:$A$1036,items!$A$2:$S$1008,{19}*SIGN(ROW($A$2:$A$1036)),FALSE)))</f>
        <v>—that telling [him/her] will bring more good things than bad things?</v>
      </c>
      <c r="I244" s="4" t="str">
        <f>IF(A244="","",IF(ROW($A$2:$A$1036)=1,"Impossible",VLOOKUP($A$2:$A$1036,items!$A$2:$T$1008,{20}*SIGN(ROW($A$2:$A$1036)),FALSE)))</f>
        <v>—kuti kumuudza kungaunze zvakanaka zvakawanda kupfuura zvakaipa?</v>
      </c>
      <c r="L244" s="53" t="s">
        <v>27</v>
      </c>
      <c r="M244" s="53"/>
      <c r="N244" s="53"/>
      <c r="O244" s="53"/>
      <c r="P244" s="53"/>
      <c r="Q244" s="53"/>
      <c r="R244" s="53"/>
      <c r="S244" s="53"/>
      <c r="T244" s="53"/>
      <c r="U244" s="53"/>
      <c r="V244" s="55" t="str">
        <f t="shared" si="24"/>
        <v>K11. —that telling [him/her] will bring more good things than bad things?</v>
      </c>
      <c r="W244" s="55" t="str">
        <f t="shared" si="25"/>
        <v>K11. —kuti kumuudza kungaunze zvakanaka zvakawanda kupfuura zvakaipa?</v>
      </c>
      <c r="X244" s="32" t="str">
        <f t="array" ref="X244">IF(ISBLANK(F244),"",INDEX(choices!I$2:I$1615,MATCH(F244,IF(choices!J$2:J$1615="Last",choices!A$2:A$1615),0)))</f>
        <v>very likely, somewhat likely, not very likely, not at all likely, refuse</v>
      </c>
      <c r="Y244" s="4" t="str">
        <f t="array" ref="Y244">IF(ISBLANK(F244),"",INDEX(choices!H$2:H$1615,MATCH(F244,IF(choices!J$2:J$1615="Last",choices!A$2:A$1615),0)))</f>
        <v>zvingangoitike zvakanyanya, zvingangoitike zvishoma, hazvingaitike zvakanyanya, hazvingaitike zvachose, kuramba kupindura</v>
      </c>
      <c r="Z244" s="4" t="s">
        <v>1223</v>
      </c>
      <c r="AA244" s="4">
        <v>1</v>
      </c>
    </row>
    <row r="245" spans="1:27" ht="42">
      <c r="A245" s="53" t="s">
        <v>1142</v>
      </c>
      <c r="B245" s="53" t="s">
        <v>1324</v>
      </c>
      <c r="C245" s="53">
        <v>12</v>
      </c>
      <c r="D245" s="54" t="str">
        <f t="shared" si="22"/>
        <v>K12</v>
      </c>
      <c r="E245" s="53" t="s">
        <v>11</v>
      </c>
      <c r="F245" s="4" t="s">
        <v>203</v>
      </c>
      <c r="G245" s="54" t="str">
        <f t="shared" si="23"/>
        <v>select_one likely4</v>
      </c>
      <c r="H245" s="4" t="str">
        <f>IF(A245="","",IF(ROW($A$2:$A$1036)=1,"Impossible",VLOOKUP($A$2:$A$1036,items!$A$2:$S$1008,{19}*SIGN(ROW($A$2:$A$1036)),FALSE)))</f>
        <v>—that telling [him/her] will help our family to get along better?</v>
      </c>
      <c r="I245" s="4" t="str">
        <f>IF(A245="","",IF(ROW($A$2:$A$1036)=1,"Impossible",VLOOKUP($A$2:$A$1036,items!$A$2:$T$1008,{20}*SIGN(ROW($A$2:$A$1036)),FALSE)))</f>
        <v xml:space="preserve"> —kuti kumuudza kungabatsire kuti mhuri yedu iwirirane zviri nani?</v>
      </c>
      <c r="L245" s="53" t="s">
        <v>27</v>
      </c>
      <c r="M245" s="53"/>
      <c r="N245" s="53"/>
      <c r="O245" s="53"/>
      <c r="P245" s="53"/>
      <c r="Q245" s="53"/>
      <c r="R245" s="53"/>
      <c r="S245" s="53"/>
      <c r="T245" s="53"/>
      <c r="U245" s="53"/>
      <c r="V245" s="55" t="str">
        <f t="shared" si="24"/>
        <v>K12. —that telling [him/her] will help our family to get along better?</v>
      </c>
      <c r="W245" s="55" t="str">
        <f t="shared" si="25"/>
        <v>K12.  —kuti kumuudza kungabatsire kuti mhuri yedu iwirirane zviri nani?</v>
      </c>
      <c r="X245" s="32" t="str">
        <f t="array" ref="X245">IF(ISBLANK(F245),"",INDEX(choices!I$2:I$1615,MATCH(F245,IF(choices!J$2:J$1615="Last",choices!A$2:A$1615),0)))</f>
        <v>very likely, somewhat likely, not very likely, not at all likely, refuse</v>
      </c>
      <c r="Y245" s="4" t="str">
        <f t="array" ref="Y245">IF(ISBLANK(F245),"",INDEX(choices!H$2:H$1615,MATCH(F245,IF(choices!J$2:J$1615="Last",choices!A$2:A$1615),0)))</f>
        <v>zvingangoitike zvakanyanya, zvingangoitike zvishoma, hazvingaitike zvakanyanya, hazvingaitike zvachose, kuramba kupindura</v>
      </c>
      <c r="Z245" s="4" t="s">
        <v>1223</v>
      </c>
      <c r="AA245" s="4">
        <v>1</v>
      </c>
    </row>
    <row r="246" spans="1:27" ht="42">
      <c r="A246" s="53" t="s">
        <v>1143</v>
      </c>
      <c r="B246" s="53" t="s">
        <v>1324</v>
      </c>
      <c r="C246" s="53">
        <v>13</v>
      </c>
      <c r="D246" s="54" t="str">
        <f t="shared" si="22"/>
        <v>K13</v>
      </c>
      <c r="E246" s="53" t="s">
        <v>11</v>
      </c>
      <c r="F246" s="4" t="s">
        <v>203</v>
      </c>
      <c r="G246" s="54" t="str">
        <f t="shared" si="23"/>
        <v>select_one likely4</v>
      </c>
      <c r="H246" s="4" t="str">
        <f>IF(A246="","",IF(ROW($A$2:$A$1036)=1,"Impossible",VLOOKUP($A$2:$A$1036,items!$A$2:$S$1008,{19}*SIGN(ROW($A$2:$A$1036)),FALSE)))</f>
        <v>—that telling [him/her] will improve [his/her] behavior?</v>
      </c>
      <c r="I246" s="4" t="str">
        <f>IF(A246="","",IF(ROW($A$2:$A$1036)=1,"Impossible",VLOOKUP($A$2:$A$1036,items!$A$2:$T$1008,{20}*SIGN(ROW($A$2:$A$1036)),FALSE)))</f>
        <v>—kuti kumuudza kungaite kuti maitiro ake ave nani?</v>
      </c>
      <c r="L246" s="53" t="s">
        <v>27</v>
      </c>
      <c r="M246" s="53"/>
      <c r="N246" s="53"/>
      <c r="O246" s="53"/>
      <c r="P246" s="53"/>
      <c r="Q246" s="53"/>
      <c r="R246" s="53"/>
      <c r="S246" s="53"/>
      <c r="T246" s="53"/>
      <c r="U246" s="53"/>
      <c r="V246" s="55" t="str">
        <f t="shared" si="24"/>
        <v>K13. —that telling [him/her] will improve [his/her] behavior?</v>
      </c>
      <c r="W246" s="55" t="str">
        <f t="shared" si="25"/>
        <v>K13. —kuti kumuudza kungaite kuti maitiro ake ave nani?</v>
      </c>
      <c r="X246" s="32" t="str">
        <f t="array" ref="X246">IF(ISBLANK(F246),"",INDEX(choices!I$2:I$1615,MATCH(F246,IF(choices!J$2:J$1615="Last",choices!A$2:A$1615),0)))</f>
        <v>very likely, somewhat likely, not very likely, not at all likely, refuse</v>
      </c>
      <c r="Y246" s="4" t="str">
        <f t="array" ref="Y246">IF(ISBLANK(F246),"",INDEX(choices!H$2:H$1615,MATCH(F246,IF(choices!J$2:J$1615="Last",choices!A$2:A$1615),0)))</f>
        <v>zvingangoitike zvakanyanya, zvingangoitike zvishoma, hazvingaitike zvakanyanya, hazvingaitike zvachose, kuramba kupindura</v>
      </c>
      <c r="Z246" s="4" t="s">
        <v>1223</v>
      </c>
      <c r="AA246" s="4">
        <v>1</v>
      </c>
    </row>
    <row r="247" spans="1:27" ht="42">
      <c r="A247" s="53" t="s">
        <v>1144</v>
      </c>
      <c r="B247" s="53" t="s">
        <v>1324</v>
      </c>
      <c r="C247" s="53">
        <v>14</v>
      </c>
      <c r="D247" s="54" t="str">
        <f t="shared" si="22"/>
        <v>K14</v>
      </c>
      <c r="E247" s="53" t="s">
        <v>11</v>
      </c>
      <c r="F247" s="4" t="s">
        <v>203</v>
      </c>
      <c r="G247" s="54" t="str">
        <f t="shared" si="23"/>
        <v>select_one likely4</v>
      </c>
      <c r="H247" s="4" t="str">
        <f>IF(A247="","",IF(ROW($A$2:$A$1036)=1,"Impossible",VLOOKUP($A$2:$A$1036,items!$A$2:$S$1008,{19}*SIGN(ROW($A$2:$A$1036)),FALSE)))</f>
        <v>—that telling [him/her] will help [him/her] to deal with stigma in the community.</v>
      </c>
      <c r="I247" s="4" t="str">
        <f>IF(A247="","",IF(ROW($A$2:$A$1036)=1,"Impossible",VLOOKUP($A$2:$A$1036,items!$A$2:$T$1008,{20}*SIGN(ROW($A$2:$A$1036)),FALSE)))</f>
        <v xml:space="preserve"> —kuti kumuudza kungaite kuti abatsirikane pakuziva zvekuita panyaya yekunongedzerwa munharaunda?</v>
      </c>
      <c r="L247" s="53" t="s">
        <v>27</v>
      </c>
      <c r="M247" s="53"/>
      <c r="N247" s="53"/>
      <c r="O247" s="53"/>
      <c r="P247" s="53"/>
      <c r="Q247" s="53"/>
      <c r="R247" s="53"/>
      <c r="S247" s="53"/>
      <c r="T247" s="53"/>
      <c r="U247" s="53"/>
      <c r="V247" s="55" t="str">
        <f t="shared" si="24"/>
        <v>K14. —that telling [him/her] will help [him/her] to deal with stigma in the community.</v>
      </c>
      <c r="W247" s="55" t="str">
        <f t="shared" si="25"/>
        <v>K14.  —kuti kumuudza kungaite kuti abatsirikane pakuziva zvekuita panyaya yekunongedzerwa munharaunda?</v>
      </c>
      <c r="X247" s="32" t="str">
        <f t="array" ref="X247">IF(ISBLANK(F247),"",INDEX(choices!I$2:I$1615,MATCH(F247,IF(choices!J$2:J$1615="Last",choices!A$2:A$1615),0)))</f>
        <v>very likely, somewhat likely, not very likely, not at all likely, refuse</v>
      </c>
      <c r="Y247" s="4" t="str">
        <f t="array" ref="Y247">IF(ISBLANK(F247),"",INDEX(choices!H$2:H$1615,MATCH(F247,IF(choices!J$2:J$1615="Last",choices!A$2:A$1615),0)))</f>
        <v>zvingangoitike zvakanyanya, zvingangoitike zvishoma, hazvingaitike zvakanyanya, hazvingaitike zvachose, kuramba kupindura</v>
      </c>
      <c r="Z247" s="4" t="s">
        <v>1223</v>
      </c>
      <c r="AA247" s="4">
        <v>1</v>
      </c>
    </row>
    <row r="248" spans="1:27" ht="42">
      <c r="A248" s="53" t="s">
        <v>1145</v>
      </c>
      <c r="B248" s="53" t="s">
        <v>1324</v>
      </c>
      <c r="C248" s="53">
        <v>15</v>
      </c>
      <c r="D248" s="54" t="str">
        <f t="shared" si="22"/>
        <v>K15</v>
      </c>
      <c r="E248" s="53" t="s">
        <v>11</v>
      </c>
      <c r="F248" s="4" t="s">
        <v>203</v>
      </c>
      <c r="G248" s="54" t="str">
        <f t="shared" si="23"/>
        <v>select_one likely4</v>
      </c>
      <c r="H248" s="4" t="str">
        <f>IF(A248="","",IF(ROW($A$2:$A$1036)=1,"Impossible",VLOOKUP($A$2:$A$1036,items!$A$2:$S$1008,{19}*SIGN(ROW($A$2:$A$1036)),FALSE)))</f>
        <v>—that telling [him/her] will improve the way [he/she] feels emotionally?</v>
      </c>
      <c r="I248" s="4" t="str">
        <f>IF(A248="","",IF(ROW($A$2:$A$1036)=1,"Impossible",VLOOKUP($A$2:$A$1036,items!$A$2:$T$1008,{20}*SIGN(ROW($A$2:$A$1036)),FALSE)))</f>
        <v>—kuti kumuudza kungaite kuti anzwe zviri nani mukati make?</v>
      </c>
      <c r="L248" s="53" t="s">
        <v>27</v>
      </c>
      <c r="M248" s="53"/>
      <c r="N248" s="53"/>
      <c r="O248" s="53"/>
      <c r="P248" s="53"/>
      <c r="Q248" s="53"/>
      <c r="R248" s="53"/>
      <c r="S248" s="53"/>
      <c r="T248" s="53"/>
      <c r="U248" s="53"/>
      <c r="V248" s="55" t="str">
        <f t="shared" si="24"/>
        <v>K15. —that telling [him/her] will improve the way [he/she] feels emotionally?</v>
      </c>
      <c r="W248" s="55" t="str">
        <f t="shared" si="25"/>
        <v>K15. —kuti kumuudza kungaite kuti anzwe zviri nani mukati make?</v>
      </c>
      <c r="X248" s="32" t="str">
        <f t="array" ref="X248">IF(ISBLANK(F248),"",INDEX(choices!I$2:I$1615,MATCH(F248,IF(choices!J$2:J$1615="Last",choices!A$2:A$1615),0)))</f>
        <v>very likely, somewhat likely, not very likely, not at all likely, refuse</v>
      </c>
      <c r="Y248" s="4" t="str">
        <f t="array" ref="Y248">IF(ISBLANK(F248),"",INDEX(choices!H$2:H$1615,MATCH(F248,IF(choices!J$2:J$1615="Last",choices!A$2:A$1615),0)))</f>
        <v>zvingangoitike zvakanyanya, zvingangoitike zvishoma, hazvingaitike zvakanyanya, hazvingaitike zvachose, kuramba kupindura</v>
      </c>
      <c r="Z248" s="4" t="s">
        <v>1223</v>
      </c>
      <c r="AA248" s="4">
        <v>1</v>
      </c>
    </row>
    <row r="249" spans="1:27" ht="42">
      <c r="A249" s="53" t="s">
        <v>1146</v>
      </c>
      <c r="B249" s="53" t="s">
        <v>1324</v>
      </c>
      <c r="C249" s="53">
        <v>16</v>
      </c>
      <c r="D249" s="54" t="str">
        <f t="shared" si="22"/>
        <v>K16</v>
      </c>
      <c r="E249" s="53" t="s">
        <v>11</v>
      </c>
      <c r="F249" s="4" t="s">
        <v>203</v>
      </c>
      <c r="G249" s="54" t="str">
        <f t="shared" si="23"/>
        <v>select_one likely4</v>
      </c>
      <c r="H249" s="4" t="str">
        <f>IF(A249="","",IF(ROW($A$2:$A$1036)=1,"Impossible",VLOOKUP($A$2:$A$1036,items!$A$2:$S$1008,{19}*SIGN(ROW($A$2:$A$1036)),FALSE)))</f>
        <v>—that telling [him/her] will bring me a sense of relief?</v>
      </c>
      <c r="I249" s="4" t="str">
        <f>IF(A249="","",IF(ROW($A$2:$A$1036)=1,"Impossible",VLOOKUP($A$2:$A$1036,items!$A$2:$T$1008,{20}*SIGN(ROW($A$2:$A$1036)),FALSE)))</f>
        <v>—kuti kumuudza kungaite kuti ndinzwe kurerukirwa?</v>
      </c>
      <c r="L249" s="53" t="s">
        <v>27</v>
      </c>
      <c r="M249" s="53"/>
      <c r="N249" s="53"/>
      <c r="O249" s="53"/>
      <c r="P249" s="53"/>
      <c r="Q249" s="53"/>
      <c r="R249" s="53"/>
      <c r="S249" s="53"/>
      <c r="T249" s="53"/>
      <c r="U249" s="53"/>
      <c r="V249" s="55" t="str">
        <f t="shared" si="24"/>
        <v>K16. —that telling [him/her] will bring me a sense of relief?</v>
      </c>
      <c r="W249" s="55" t="str">
        <f t="shared" si="25"/>
        <v>K16. —kuti kumuudza kungaite kuti ndinzwe kurerukirwa?</v>
      </c>
      <c r="X249" s="32" t="str">
        <f t="array" ref="X249">IF(ISBLANK(F249),"",INDEX(choices!I$2:I$1615,MATCH(F249,IF(choices!J$2:J$1615="Last",choices!A$2:A$1615),0)))</f>
        <v>very likely, somewhat likely, not very likely, not at all likely, refuse</v>
      </c>
      <c r="Y249" s="4" t="str">
        <f t="array" ref="Y249">IF(ISBLANK(F249),"",INDEX(choices!H$2:H$1615,MATCH(F249,IF(choices!J$2:J$1615="Last",choices!A$2:A$1615),0)))</f>
        <v>zvingangoitike zvakanyanya, zvingangoitike zvishoma, hazvingaitike zvakanyanya, hazvingaitike zvachose, kuramba kupindura</v>
      </c>
      <c r="Z249" s="4" t="s">
        <v>1223</v>
      </c>
      <c r="AA249" s="4">
        <v>1</v>
      </c>
    </row>
    <row r="250" spans="1:27" ht="42">
      <c r="A250" s="53" t="s">
        <v>1147</v>
      </c>
      <c r="B250" s="53" t="s">
        <v>1324</v>
      </c>
      <c r="C250" s="53">
        <v>17</v>
      </c>
      <c r="D250" s="54" t="str">
        <f t="shared" si="22"/>
        <v>K17</v>
      </c>
      <c r="E250" s="53" t="s">
        <v>11</v>
      </c>
      <c r="F250" s="4" t="s">
        <v>203</v>
      </c>
      <c r="G250" s="54" t="str">
        <f t="shared" si="23"/>
        <v>select_one likely4</v>
      </c>
      <c r="H250" s="4" t="str">
        <f>IF(A250="","",IF(ROW($A$2:$A$1036)=1,"Impossible",VLOOKUP($A$2:$A$1036,items!$A$2:$S$1008,{19}*SIGN(ROW($A$2:$A$1036)),FALSE)))</f>
        <v>—that telling [him/her] will enable [him/her] to adopt protective behaviors when [he/she] becomes sexually active.</v>
      </c>
      <c r="I250" s="4" t="str">
        <f>IF(A250="","",IF(ROW($A$2:$A$1036)=1,"Impossible",VLOOKUP($A$2:$A$1036,items!$A$2:$T$1008,{20}*SIGN(ROW($A$2:$A$1036)),FALSE)))</f>
        <v>—kuti kumuudza kunoita kuti adzivirire kutapurirana kweutachiwana paanoita zvepabonde?</v>
      </c>
      <c r="L250" s="53" t="s">
        <v>27</v>
      </c>
      <c r="M250" s="53"/>
      <c r="N250" s="53"/>
      <c r="O250" s="53"/>
      <c r="P250" s="53"/>
      <c r="Q250" s="53"/>
      <c r="R250" s="53"/>
      <c r="S250" s="53"/>
      <c r="T250" s="53"/>
      <c r="U250" s="53"/>
      <c r="V250" s="55" t="str">
        <f t="shared" si="24"/>
        <v>K17. —that telling [him/her] will enable [him/her] to adopt protective behaviors when [he/she] becomes sexually active.</v>
      </c>
      <c r="W250" s="55" t="str">
        <f t="shared" si="25"/>
        <v>K17. —kuti kumuudza kunoita kuti adzivirire kutapurirana kweutachiwana paanoita zvepabonde?</v>
      </c>
      <c r="X250" s="32" t="str">
        <f t="array" ref="X250">IF(ISBLANK(F250),"",INDEX(choices!I$2:I$1615,MATCH(F250,IF(choices!J$2:J$1615="Last",choices!A$2:A$1615),0)))</f>
        <v>very likely, somewhat likely, not very likely, not at all likely, refuse</v>
      </c>
      <c r="Y250" s="4" t="str">
        <f t="array" ref="Y250">IF(ISBLANK(F250),"",INDEX(choices!H$2:H$1615,MATCH(F250,IF(choices!J$2:J$1615="Last",choices!A$2:A$1615),0)))</f>
        <v>zvingangoitike zvakanyanya, zvingangoitike zvishoma, hazvingaitike zvakanyanya, hazvingaitike zvachose, kuramba kupindura</v>
      </c>
      <c r="Z250" s="4" t="s">
        <v>1223</v>
      </c>
      <c r="AA250" s="4">
        <v>1</v>
      </c>
    </row>
    <row r="251" spans="1:27" ht="14">
      <c r="A251" s="53" t="s">
        <v>1325</v>
      </c>
      <c r="B251" s="53" t="s">
        <v>1324</v>
      </c>
      <c r="C251" s="53"/>
      <c r="D251" s="54" t="str">
        <f t="shared" si="22"/>
        <v>K</v>
      </c>
      <c r="E251" s="53" t="s">
        <v>81</v>
      </c>
      <c r="G251" s="54" t="str">
        <f t="shared" si="23"/>
        <v>end group</v>
      </c>
      <c r="H251" s="4" t="e">
        <f>IF(A251="","",IF(ROW($A$2:$A$1036)=1,"Impossible",VLOOKUP($A$2:$A$1036,items!$A$2:$S$1008,{19}*SIGN(ROW($A$2:$A$1036)),FALSE)))</f>
        <v>#N/A</v>
      </c>
      <c r="I251" s="4" t="e">
        <f>IF(A251="","",IF(ROW($A$2:$A$1036)=1,"Impossible",VLOOKUP($A$2:$A$1036,items!$A$2:$T$1008,{20}*SIGN(ROW($A$2:$A$1036)),FALSE)))</f>
        <v>#N/A</v>
      </c>
      <c r="L251" s="53"/>
      <c r="M251" s="53"/>
      <c r="N251" s="53"/>
      <c r="O251" s="53"/>
      <c r="P251" s="53"/>
      <c r="Q251" s="53"/>
      <c r="R251" s="53"/>
      <c r="S251" s="53"/>
      <c r="T251" s="53"/>
      <c r="U251" s="53"/>
      <c r="V251" s="55" t="str">
        <f t="shared" si="24"/>
        <v/>
      </c>
      <c r="W251" s="55" t="str">
        <f t="shared" si="25"/>
        <v/>
      </c>
      <c r="X251" s="32" t="str">
        <f t="array" ref="X251">IF(ISBLANK(F251),"",INDEX(choices!I$2:I$1615,MATCH(F251,IF(choices!J$2:J$1615="Last",choices!A$2:A$1615),0)))</f>
        <v/>
      </c>
      <c r="Y251" s="4" t="str">
        <f t="array" ref="Y251">IF(ISBLANK(F251),"",INDEX(choices!H$2:H$1615,MATCH(F251,IF(choices!J$2:J$1615="Last",choices!A$2:A$1615),0)))</f>
        <v/>
      </c>
    </row>
    <row r="252" spans="1:27" ht="28">
      <c r="A252" s="53" t="s">
        <v>2820</v>
      </c>
      <c r="B252" s="53" t="s">
        <v>1326</v>
      </c>
      <c r="C252" s="53">
        <v>0</v>
      </c>
      <c r="D252" s="54" t="str">
        <f t="shared" si="22"/>
        <v>KR0</v>
      </c>
      <c r="E252" s="53" t="s">
        <v>79</v>
      </c>
      <c r="G252" s="54" t="str">
        <f t="shared" si="23"/>
        <v>begin group</v>
      </c>
      <c r="H252" s="4" t="e">
        <f>IF(A252="","",IF(ROW($A$2:$A$1036)=1,"Impossible",VLOOKUP($A$2:$A$1036,items!$A$2:$S$1008,{19}*SIGN(ROW($A$2:$A$1036)),FALSE)))</f>
        <v>#N/A</v>
      </c>
      <c r="I252" s="4" t="e">
        <f>IF(A252="","",IF(ROW($A$2:$A$1036)=1,"Impossible",VLOOKUP($A$2:$A$1036,items!$A$2:$T$1008,{20}*SIGN(ROW($A$2:$A$1036)),FALSE)))</f>
        <v>#N/A</v>
      </c>
      <c r="K252" s="4" t="s">
        <v>2799</v>
      </c>
      <c r="L252" s="53"/>
      <c r="M252" s="53"/>
      <c r="N252" s="53"/>
      <c r="O252" s="53"/>
      <c r="P252" s="53"/>
      <c r="Q252" s="53"/>
      <c r="R252" s="53"/>
      <c r="S252" s="53"/>
      <c r="T252" s="53"/>
      <c r="U252" s="53"/>
      <c r="V252" s="55" t="str">
        <f t="shared" si="24"/>
        <v/>
      </c>
      <c r="W252" s="55" t="str">
        <f t="shared" si="25"/>
        <v/>
      </c>
      <c r="X252" s="32" t="str">
        <f t="array" ref="X252">IF(ISBLANK(F252),"",INDEX(choices!I$2:I$1615,MATCH(F252,IF(choices!J$2:J$1615="Last",choices!A$2:A$1615),0)))</f>
        <v/>
      </c>
      <c r="Y252" s="4" t="str">
        <f t="array" ref="Y252">IF(ISBLANK(F252),"",INDEX(choices!H$2:H$1615,MATCH(F252,IF(choices!J$2:J$1615="Last",choices!A$2:A$1615),0)))</f>
        <v/>
      </c>
    </row>
    <row r="253" spans="1:27" ht="84">
      <c r="A253" s="53" t="s">
        <v>2821</v>
      </c>
      <c r="B253" s="53" t="s">
        <v>1326</v>
      </c>
      <c r="C253" s="53">
        <v>1</v>
      </c>
      <c r="D253" s="54" t="str">
        <f t="shared" si="22"/>
        <v>KR1</v>
      </c>
      <c r="E253" s="53" t="s">
        <v>16</v>
      </c>
      <c r="G253" s="54" t="str">
        <f t="shared" si="23"/>
        <v>note</v>
      </c>
      <c r="H253" s="4" t="str">
        <f>IF(A253="","",IF(ROW($A$2:$A$1036)=1,"Impossible",VLOOKUP($A$2:$A$1036,items!$A$2:$S$1008,{19}*SIGN(ROW($A$2:$A$1036)),FALSE)))</f>
        <v>I would like you to think back to the period of time before your child knew about [his/her] illness. If you can remember, please tell me how likely you thought it was that each thing would happen if you told your child that [he/she] is HIV positive.</v>
      </c>
      <c r="I253" s="4" t="str">
        <f>IF(A253="","",IF(ROW($A$2:$A$1036)=1,"Impossible",VLOOKUP($A$2:$A$1036,items!$A$2:$T$1008,{20}*SIGN(ROW($A$2:$A$1036)),FALSE)))</f>
        <v>Ndiri kuda kuti mufunge nezvemumashure, apo mwana wenyu ainge asati ava kuziva nezveurwere hwake. Kana muchiri kurangarira, ndapota ndiudzeiwo kuti zvaiitika zvakadii kuti maifunga kuti chimwe nechimwe chezvinotevera chaizoitika muchinge maudza mwana wenyu kuti ane HIV.</v>
      </c>
      <c r="L253" s="53"/>
      <c r="M253" s="53"/>
      <c r="N253" s="53"/>
      <c r="O253" s="53"/>
      <c r="P253" s="53"/>
      <c r="Q253" s="53"/>
      <c r="R253" s="53"/>
      <c r="S253" s="53"/>
      <c r="T253" s="53"/>
      <c r="U253" s="53"/>
      <c r="V253" s="55" t="str">
        <f t="shared" si="24"/>
        <v>KR1. I would like you to think back to the period of time before your child knew about [his/her] illness. If you can remember, please tell me how likely you thought it was that each thing would happen if you told your child that [he/she] is HIV positive.</v>
      </c>
      <c r="W253" s="55" t="str">
        <f t="shared" si="25"/>
        <v>KR1. Ndiri kuda kuti mufunge nezvemumashure, apo mwana wenyu ainge asati ava kuziva nezveurwere hwake. Kana muchiri kurangarira, ndapota ndiudzeiwo kuti zvaiitika zvakadii kuti maifunga kuti chimwe nechimwe chezvinotevera chaizoitika muchinge maudza mwana wenyu kuti ane HIV.</v>
      </c>
      <c r="X253" s="32" t="str">
        <f t="array" ref="X253">IF(ISBLANK(F253),"",INDEX(choices!I$2:I$1615,MATCH(F253,IF(choices!J$2:J$1615="Last",choices!A$2:A$1615),0)))</f>
        <v/>
      </c>
      <c r="Y253" s="4" t="str">
        <f t="array" ref="Y253">IF(ISBLANK(F253),"",INDEX(choices!H$2:H$1615,MATCH(F253,IF(choices!J$2:J$1615="Last",choices!A$2:A$1615),0)))</f>
        <v/>
      </c>
    </row>
    <row r="254" spans="1:27" ht="42">
      <c r="A254" s="53" t="s">
        <v>2822</v>
      </c>
      <c r="B254" s="53" t="s">
        <v>1326</v>
      </c>
      <c r="C254" s="53">
        <v>2</v>
      </c>
      <c r="D254" s="54" t="str">
        <f t="shared" si="22"/>
        <v>KR2</v>
      </c>
      <c r="E254" s="53" t="s">
        <v>11</v>
      </c>
      <c r="F254" s="4" t="s">
        <v>2716</v>
      </c>
      <c r="G254" s="54" t="str">
        <f t="shared" si="23"/>
        <v>select_one likely4R</v>
      </c>
      <c r="H254" s="4" t="str">
        <f>IF(A254="","",IF(ROW($A$2:$A$1036)=1,"Impossible",VLOOKUP($A$2:$A$1036,items!$A$2:$S$1008,{19}*SIGN(ROW($A$2:$A$1036)),FALSE)))</f>
        <v>How likely did you think it would be that telling your child about [his/her] illness would bring about good things?</v>
      </c>
      <c r="I254" s="4" t="str">
        <f>IF(A254="","",IF(ROW($A$2:$A$1036)=1,"Impossible",VLOOKUP($A$2:$A$1036,items!$A$2:$T$1008,{20}*SIGN(ROW($A$2:$A$1036)),FALSE)))</f>
        <v>Zvaiitika zvakadii kuti maifunga kuti kuudza mwana wenyu nezveurwere hwake kungaunze zvinhu zvakanaka?</v>
      </c>
      <c r="L254" s="53" t="s">
        <v>27</v>
      </c>
      <c r="M254" s="53"/>
      <c r="N254" s="53"/>
      <c r="O254" s="53"/>
      <c r="P254" s="53"/>
      <c r="Q254" s="53"/>
      <c r="R254" s="53"/>
      <c r="S254" s="53"/>
      <c r="T254" s="53"/>
      <c r="U254" s="53"/>
      <c r="V254" s="55" t="str">
        <f t="shared" si="24"/>
        <v>KR2. How likely did you think it would be that telling your child about [his/her] illness would bring about good things?</v>
      </c>
      <c r="W254" s="55" t="str">
        <f t="shared" si="25"/>
        <v>KR2. Zvaiitika zvakadii kuti maifunga kuti kuudza mwana wenyu nezveurwere hwake kungaunze zvinhu zvakanaka?</v>
      </c>
      <c r="X254" s="32" t="str">
        <f t="array" ref="X254">IF(ISBLANK(F254),"",INDEX(choices!I$2:I$1615,MATCH(F254,IF(choices!J$2:J$1615="Last",choices!A$2:A$1615),0)))</f>
        <v>very likely, somewhat likely, not very likely, not at all likely, refuse</v>
      </c>
      <c r="Y254" s="4" t="str">
        <f t="array" ref="Y254">IF(ISBLANK(F254),"",INDEX(choices!H$2:H$1615,MATCH(F254,IF(choices!J$2:J$1615="Last",choices!A$2:A$1615),0)))</f>
        <v>zvaitika zvakanyanya, zvaitika zvishoma, hazvaiitika zvakanyanya, hazvaiitika zvachose, kuramba kupindura</v>
      </c>
    </row>
    <row r="255" spans="1:27" ht="42">
      <c r="A255" s="53" t="s">
        <v>2823</v>
      </c>
      <c r="B255" s="53" t="s">
        <v>1326</v>
      </c>
      <c r="C255" s="53">
        <v>3</v>
      </c>
      <c r="D255" s="54" t="str">
        <f t="shared" si="22"/>
        <v>KR3</v>
      </c>
      <c r="E255" s="53" t="s">
        <v>11</v>
      </c>
      <c r="F255" s="4" t="s">
        <v>2716</v>
      </c>
      <c r="G255" s="54" t="str">
        <f t="shared" si="23"/>
        <v>select_one likely4R</v>
      </c>
      <c r="H255" s="4" t="str">
        <f>IF(A255="","",IF(ROW($A$2:$A$1036)=1,"Impossible",VLOOKUP($A$2:$A$1036,items!$A$2:$S$1008,{19}*SIGN(ROW($A$2:$A$1036)),FALSE)))</f>
        <v>How likely did you think it would be that telling your child about [his/her] illness would bring you closer together?</v>
      </c>
      <c r="I255" s="4" t="str">
        <f>IF(A255="","",IF(ROW($A$2:$A$1036)=1,"Impossible",VLOOKUP($A$2:$A$1036,items!$A$2:$T$1008,{20}*SIGN(ROW($A$2:$A$1036)),FALSE)))</f>
        <v>Zvaiitika zvakadii kuti maifunga kuti kuudza mwana wenyu nezveurwere hwake kwaizomuswededza pedyo?</v>
      </c>
      <c r="L255" s="53" t="s">
        <v>27</v>
      </c>
      <c r="M255" s="53"/>
      <c r="N255" s="53"/>
      <c r="O255" s="53"/>
      <c r="P255" s="53"/>
      <c r="Q255" s="53"/>
      <c r="R255" s="53"/>
      <c r="S255" s="53"/>
      <c r="T255" s="53"/>
      <c r="U255" s="53"/>
      <c r="V255" s="55" t="str">
        <f t="shared" si="24"/>
        <v>KR3. How likely did you think it would be that telling your child about [his/her] illness would bring you closer together?</v>
      </c>
      <c r="W255" s="55" t="str">
        <f t="shared" si="25"/>
        <v>KR3. Zvaiitika zvakadii kuti maifunga kuti kuudza mwana wenyu nezveurwere hwake kwaizomuswededza pedyo?</v>
      </c>
      <c r="X255" s="32" t="str">
        <f t="array" ref="X255">IF(ISBLANK(F255),"",INDEX(choices!I$2:I$1615,MATCH(F255,IF(choices!J$2:J$1615="Last",choices!A$2:A$1615),0)))</f>
        <v>very likely, somewhat likely, not very likely, not at all likely, refuse</v>
      </c>
      <c r="Y255" s="4" t="str">
        <f t="array" ref="Y255">IF(ISBLANK(F255),"",INDEX(choices!H$2:H$1615,MATCH(F255,IF(choices!J$2:J$1615="Last",choices!A$2:A$1615),0)))</f>
        <v>zvaitika zvakanyanya, zvaitika zvishoma, hazvaiitika zvakanyanya, hazvaiitika zvachose, kuramba kupindura</v>
      </c>
    </row>
    <row r="256" spans="1:27" ht="42">
      <c r="A256" s="53" t="s">
        <v>2824</v>
      </c>
      <c r="B256" s="53" t="s">
        <v>1326</v>
      </c>
      <c r="C256" s="53">
        <v>4</v>
      </c>
      <c r="D256" s="54" t="str">
        <f t="shared" si="22"/>
        <v>KR4</v>
      </c>
      <c r="E256" s="53" t="s">
        <v>11</v>
      </c>
      <c r="F256" s="4" t="s">
        <v>2716</v>
      </c>
      <c r="G256" s="54" t="str">
        <f t="shared" si="23"/>
        <v>select_one likely4R</v>
      </c>
      <c r="H256" s="4" t="str">
        <f>IF(A256="","",IF(ROW($A$2:$A$1036)=1,"Impossible",VLOOKUP($A$2:$A$1036,items!$A$2:$S$1008,{19}*SIGN(ROW($A$2:$A$1036)),FALSE)))</f>
        <v>—that telling [him/her] would help you to understand each other better?</v>
      </c>
      <c r="I256" s="4" t="str">
        <f>IF(A256="","",IF(ROW($A$2:$A$1036)=1,"Impossible",VLOOKUP($A$2:$A$1036,items!$A$2:$T$1008,{20}*SIGN(ROW($A$2:$A$1036)),FALSE)))</f>
        <v>—kuti kumuudza kwaizokubatsirai kuti munzwisisane zviri nani?</v>
      </c>
      <c r="L256" s="53" t="s">
        <v>27</v>
      </c>
      <c r="M256" s="53"/>
      <c r="N256" s="53"/>
      <c r="O256" s="53"/>
      <c r="P256" s="53"/>
      <c r="Q256" s="53"/>
      <c r="R256" s="53"/>
      <c r="S256" s="53"/>
      <c r="T256" s="53"/>
      <c r="U256" s="53"/>
      <c r="V256" s="55" t="str">
        <f t="shared" si="24"/>
        <v>KR4. —that telling [him/her] would help you to understand each other better?</v>
      </c>
      <c r="W256" s="55" t="str">
        <f t="shared" si="25"/>
        <v>KR4. —kuti kumuudza kwaizokubatsirai kuti munzwisisane zviri nani?</v>
      </c>
      <c r="X256" s="32" t="str">
        <f t="array" ref="X256">IF(ISBLANK(F256),"",INDEX(choices!I$2:I$1615,MATCH(F256,IF(choices!J$2:J$1615="Last",choices!A$2:A$1615),0)))</f>
        <v>very likely, somewhat likely, not very likely, not at all likely, refuse</v>
      </c>
      <c r="Y256" s="4" t="str">
        <f t="array" ref="Y256">IF(ISBLANK(F256),"",INDEX(choices!H$2:H$1615,MATCH(F256,IF(choices!J$2:J$1615="Last",choices!A$2:A$1615),0)))</f>
        <v>zvaitika zvakanyanya, zvaitika zvishoma, hazvaiitika zvakanyanya, hazvaiitika zvachose, kuramba kupindura</v>
      </c>
    </row>
    <row r="257" spans="1:26" ht="42">
      <c r="A257" s="53" t="s">
        <v>2825</v>
      </c>
      <c r="B257" s="53" t="s">
        <v>1326</v>
      </c>
      <c r="C257" s="53">
        <v>5</v>
      </c>
      <c r="D257" s="54" t="str">
        <f t="shared" si="22"/>
        <v>KR5</v>
      </c>
      <c r="E257" s="53" t="s">
        <v>11</v>
      </c>
      <c r="F257" s="4" t="s">
        <v>2716</v>
      </c>
      <c r="G257" s="54" t="str">
        <f t="shared" si="23"/>
        <v>select_one likely4R</v>
      </c>
      <c r="H257" s="4" t="str">
        <f>IF(A257="","",IF(ROW($A$2:$A$1036)=1,"Impossible",VLOOKUP($A$2:$A$1036,items!$A$2:$S$1008,{19}*SIGN(ROW($A$2:$A$1036)),FALSE)))</f>
        <v>—that telling [him/her] would make [him/her] trust you more?</v>
      </c>
      <c r="I257" s="4" t="str">
        <f>IF(A257="","",IF(ROW($A$2:$A$1036)=1,"Impossible",VLOOKUP($A$2:$A$1036,items!$A$2:$T$1008,{20}*SIGN(ROW($A$2:$A$1036)),FALSE)))</f>
        <v>—kuti kumuudza kwaizoita kuti awedzere kuvimba nemi?</v>
      </c>
      <c r="L257" s="53" t="s">
        <v>27</v>
      </c>
      <c r="M257" s="53"/>
      <c r="N257" s="53"/>
      <c r="O257" s="53"/>
      <c r="P257" s="53"/>
      <c r="Q257" s="53"/>
      <c r="R257" s="53"/>
      <c r="S257" s="53"/>
      <c r="T257" s="53"/>
      <c r="U257" s="53"/>
      <c r="V257" s="55" t="str">
        <f t="shared" si="24"/>
        <v>KR5. —that telling [him/her] would make [him/her] trust you more?</v>
      </c>
      <c r="W257" s="55" t="str">
        <f t="shared" si="25"/>
        <v>KR5. —kuti kumuudza kwaizoita kuti awedzere kuvimba nemi?</v>
      </c>
      <c r="X257" s="32" t="str">
        <f t="array" ref="X257">IF(ISBLANK(F257),"",INDEX(choices!I$2:I$1615,MATCH(F257,IF(choices!J$2:J$1615="Last",choices!A$2:A$1615),0)))</f>
        <v>very likely, somewhat likely, not very likely, not at all likely, refuse</v>
      </c>
      <c r="Y257" s="4" t="str">
        <f t="array" ref="Y257">IF(ISBLANK(F257),"",INDEX(choices!H$2:H$1615,MATCH(F257,IF(choices!J$2:J$1615="Last",choices!A$2:A$1615),0)))</f>
        <v>zvaitika zvakanyanya, zvaitika zvishoma, hazvaiitika zvakanyanya, hazvaiitika zvachose, kuramba kupindura</v>
      </c>
    </row>
    <row r="258" spans="1:26" ht="42">
      <c r="A258" s="53" t="s">
        <v>2826</v>
      </c>
      <c r="B258" s="53" t="s">
        <v>1326</v>
      </c>
      <c r="C258" s="53">
        <v>6</v>
      </c>
      <c r="D258" s="54" t="str">
        <f t="shared" si="22"/>
        <v>KR6</v>
      </c>
      <c r="E258" s="53" t="s">
        <v>11</v>
      </c>
      <c r="F258" s="4" t="s">
        <v>2716</v>
      </c>
      <c r="G258" s="54" t="str">
        <f t="shared" si="23"/>
        <v>select_one likely4R</v>
      </c>
      <c r="H258" s="4" t="str">
        <f>IF(A258="","",IF(ROW($A$2:$A$1036)=1,"Impossible",VLOOKUP($A$2:$A$1036,items!$A$2:$S$1008,{19}*SIGN(ROW($A$2:$A$1036)),FALSE)))</f>
        <v>—that telling [him/her] would help you to get along better?</v>
      </c>
      <c r="I258" s="4" t="str">
        <f>IF(A258="","",IF(ROW($A$2:$A$1036)=1,"Impossible",VLOOKUP($A$2:$A$1036,items!$A$2:$T$1008,{20}*SIGN(ROW($A$2:$A$1036)),FALSE)))</f>
        <v>—kuti kumuudza kwaizoita kuti muwirirane nekufarirana zviri nani?</v>
      </c>
      <c r="L258" s="53" t="s">
        <v>27</v>
      </c>
      <c r="M258" s="53"/>
      <c r="N258" s="53"/>
      <c r="O258" s="53"/>
      <c r="P258" s="53"/>
      <c r="Q258" s="53"/>
      <c r="R258" s="53"/>
      <c r="S258" s="53"/>
      <c r="T258" s="53"/>
      <c r="U258" s="53"/>
      <c r="V258" s="55" t="str">
        <f t="shared" si="24"/>
        <v>KR6. —that telling [him/her] would help you to get along better?</v>
      </c>
      <c r="W258" s="55" t="str">
        <f t="shared" si="25"/>
        <v>KR6. —kuti kumuudza kwaizoita kuti muwirirane nekufarirana zviri nani?</v>
      </c>
      <c r="X258" s="32" t="str">
        <f t="array" ref="X258">IF(ISBLANK(F258),"",INDEX(choices!I$2:I$1615,MATCH(F258,IF(choices!J$2:J$1615="Last",choices!A$2:A$1615),0)))</f>
        <v>very likely, somewhat likely, not very likely, not at all likely, refuse</v>
      </c>
      <c r="Y258" s="4" t="str">
        <f t="array" ref="Y258">IF(ISBLANK(F258),"",INDEX(choices!H$2:H$1615,MATCH(F258,IF(choices!J$2:J$1615="Last",choices!A$2:A$1615),0)))</f>
        <v>zvaitika zvakanyanya, zvaitika zvishoma, hazvaiitika zvakanyanya, hazvaiitika zvachose, kuramba kupindura</v>
      </c>
    </row>
    <row r="259" spans="1:26" ht="42">
      <c r="A259" s="53" t="s">
        <v>2827</v>
      </c>
      <c r="B259" s="53" t="s">
        <v>1326</v>
      </c>
      <c r="C259" s="53">
        <v>7</v>
      </c>
      <c r="D259" s="54" t="str">
        <f t="shared" si="22"/>
        <v>KR7</v>
      </c>
      <c r="E259" s="53" t="s">
        <v>11</v>
      </c>
      <c r="F259" s="4" t="s">
        <v>2716</v>
      </c>
      <c r="G259" s="54" t="str">
        <f t="shared" si="23"/>
        <v>select_one likely4R</v>
      </c>
      <c r="H259" s="4" t="str">
        <f>IF(A259="","",IF(ROW($A$2:$A$1036)=1,"Impossible",VLOOKUP($A$2:$A$1036,items!$A$2:$S$1008,{19}*SIGN(ROW($A$2:$A$1036)),FALSE)))</f>
        <v>—that telling [him/her] would be good for [him/her]?</v>
      </c>
      <c r="I259" s="4" t="str">
        <f>IF(A259="","",IF(ROW($A$2:$A$1036)=1,"Impossible",VLOOKUP($A$2:$A$1036,items!$A$2:$T$1008,{20}*SIGN(ROW($A$2:$A$1036)),FALSE)))</f>
        <v>—kuti kumuudza kwainge kwakamunakira iye?</v>
      </c>
      <c r="L259" s="53" t="s">
        <v>27</v>
      </c>
      <c r="M259" s="53"/>
      <c r="N259" s="53"/>
      <c r="O259" s="53"/>
      <c r="P259" s="53"/>
      <c r="Q259" s="53"/>
      <c r="R259" s="53"/>
      <c r="S259" s="53"/>
      <c r="T259" s="53"/>
      <c r="U259" s="53"/>
      <c r="V259" s="55" t="str">
        <f t="shared" si="24"/>
        <v>KR7. —that telling [him/her] would be good for [him/her]?</v>
      </c>
      <c r="W259" s="55" t="str">
        <f t="shared" si="25"/>
        <v>KR7. —kuti kumuudza kwainge kwakamunakira iye?</v>
      </c>
      <c r="X259" s="32" t="str">
        <f t="array" ref="X259">IF(ISBLANK(F259),"",INDEX(choices!I$2:I$1615,MATCH(F259,IF(choices!J$2:J$1615="Last",choices!A$2:A$1615),0)))</f>
        <v>very likely, somewhat likely, not very likely, not at all likely, refuse</v>
      </c>
      <c r="Y259" s="4" t="str">
        <f t="array" ref="Y259">IF(ISBLANK(F259),"",INDEX(choices!H$2:H$1615,MATCH(F259,IF(choices!J$2:J$1615="Last",choices!A$2:A$1615),0)))</f>
        <v>zvaitika zvakanyanya, zvaitika zvishoma, hazvaiitika zvakanyanya, hazvaiitika zvachose, kuramba kupindura</v>
      </c>
    </row>
    <row r="260" spans="1:26" ht="42">
      <c r="A260" s="53" t="s">
        <v>2828</v>
      </c>
      <c r="B260" s="53" t="s">
        <v>1326</v>
      </c>
      <c r="C260" s="53">
        <v>8</v>
      </c>
      <c r="D260" s="54" t="str">
        <f t="shared" si="22"/>
        <v>KR8</v>
      </c>
      <c r="E260" s="53" t="s">
        <v>11</v>
      </c>
      <c r="F260" s="4" t="s">
        <v>2716</v>
      </c>
      <c r="G260" s="54" t="str">
        <f t="shared" si="23"/>
        <v>select_one likely4R</v>
      </c>
      <c r="H260" s="4" t="str">
        <f>IF(A260="","",IF(ROW($A$2:$A$1036)=1,"Impossible",VLOOKUP($A$2:$A$1036,items!$A$2:$S$1008,{19}*SIGN(ROW($A$2:$A$1036)),FALSE)))</f>
        <v>—that telling [him/her] would make [him/her] feel relieved to know the truth?</v>
      </c>
      <c r="I260" s="4" t="str">
        <f>IF(A260="","",IF(ROW($A$2:$A$1036)=1,"Impossible",VLOOKUP($A$2:$A$1036,items!$A$2:$T$1008,{20}*SIGN(ROW($A$2:$A$1036)),FALSE)))</f>
        <v>—kuti kumuudza kwaizoita kuti arerukirwe nekuziva chokwadi?</v>
      </c>
      <c r="L260" s="53" t="s">
        <v>27</v>
      </c>
      <c r="M260" s="53"/>
      <c r="N260" s="53"/>
      <c r="O260" s="53"/>
      <c r="P260" s="53"/>
      <c r="Q260" s="53"/>
      <c r="R260" s="53"/>
      <c r="S260" s="53"/>
      <c r="T260" s="53"/>
      <c r="U260" s="53"/>
      <c r="V260" s="55" t="str">
        <f t="shared" si="24"/>
        <v>KR8. —that telling [him/her] would make [him/her] feel relieved to know the truth?</v>
      </c>
      <c r="W260" s="55" t="str">
        <f t="shared" si="25"/>
        <v>KR8. —kuti kumuudza kwaizoita kuti arerukirwe nekuziva chokwadi?</v>
      </c>
      <c r="X260" s="32" t="str">
        <f t="array" ref="X260">IF(ISBLANK(F260),"",INDEX(choices!I$2:I$1615,MATCH(F260,IF(choices!J$2:J$1615="Last",choices!A$2:A$1615),0)))</f>
        <v>very likely, somewhat likely, not very likely, not at all likely, refuse</v>
      </c>
      <c r="Y260" s="4" t="str">
        <f t="array" ref="Y260">IF(ISBLANK(F260),"",INDEX(choices!H$2:H$1615,MATCH(F260,IF(choices!J$2:J$1615="Last",choices!A$2:A$1615),0)))</f>
        <v>zvaitika zvakanyanya, zvaitika zvishoma, hazvaiitika zvakanyanya, hazvaiitika zvachose, kuramba kupindura</v>
      </c>
    </row>
    <row r="261" spans="1:26" ht="42">
      <c r="A261" s="53" t="s">
        <v>2829</v>
      </c>
      <c r="B261" s="53" t="s">
        <v>1326</v>
      </c>
      <c r="C261" s="53">
        <v>9</v>
      </c>
      <c r="D261" s="54" t="str">
        <f t="shared" ref="D261:D324" si="26">CONCATENATE(B261,C261)</f>
        <v>KR9</v>
      </c>
      <c r="E261" s="53" t="s">
        <v>11</v>
      </c>
      <c r="F261" s="4" t="s">
        <v>2716</v>
      </c>
      <c r="G261" s="54" t="str">
        <f t="shared" ref="G261:G324" si="27">IF(E261="","",IF(OR(E261="select_one", E261="select_multiple"), CONCATENATE(E261," ",F261),E261))</f>
        <v>select_one likely4R</v>
      </c>
      <c r="H261" s="4" t="str">
        <f>IF(A261="","",IF(ROW($A$2:$A$1036)=1,"Impossible",VLOOKUP($A$2:$A$1036,items!$A$2:$S$1008,{19}*SIGN(ROW($A$2:$A$1036)),FALSE)))</f>
        <v>—that telling [him/her] would make [him/her] be better about taking mediation?</v>
      </c>
      <c r="I261" s="4" t="str">
        <f>IF(A261="","",IF(ROW($A$2:$A$1036)=1,"Impossible",VLOOKUP($A$2:$A$1036,items!$A$2:$T$1008,{20}*SIGN(ROW($A$2:$A$1036)),FALSE)))</f>
        <v>—kuti kumuudza kwaizoita kuti anzwe zviri nani pamusoro pekunwa mishonga yake?</v>
      </c>
      <c r="L261" s="53" t="s">
        <v>27</v>
      </c>
      <c r="M261" s="53"/>
      <c r="N261" s="53"/>
      <c r="O261" s="53"/>
      <c r="P261" s="53"/>
      <c r="Q261" s="53"/>
      <c r="R261" s="53"/>
      <c r="S261" s="53"/>
      <c r="T261" s="53"/>
      <c r="U261" s="53"/>
      <c r="V261" s="55" t="str">
        <f t="shared" si="24"/>
        <v>KR9. —that telling [him/her] would make [him/her] be better about taking mediation?</v>
      </c>
      <c r="W261" s="55" t="str">
        <f t="shared" si="25"/>
        <v>KR9. —kuti kumuudza kwaizoita kuti anzwe zviri nani pamusoro pekunwa mishonga yake?</v>
      </c>
      <c r="X261" s="32" t="str">
        <f t="array" ref="X261">IF(ISBLANK(F261),"",INDEX(choices!I$2:I$1615,MATCH(F261,IF(choices!J$2:J$1615="Last",choices!A$2:A$1615),0)))</f>
        <v>very likely, somewhat likely, not very likely, not at all likely, refuse</v>
      </c>
      <c r="Y261" s="4" t="str">
        <f t="array" ref="Y261">IF(ISBLANK(F261),"",INDEX(choices!H$2:H$1615,MATCH(F261,IF(choices!J$2:J$1615="Last",choices!A$2:A$1615),0)))</f>
        <v>zvaitika zvakanyanya, zvaitika zvishoma, hazvaiitika zvakanyanya, hazvaiitika zvachose, kuramba kupindura</v>
      </c>
    </row>
    <row r="262" spans="1:26" ht="42">
      <c r="A262" s="53" t="s">
        <v>2830</v>
      </c>
      <c r="B262" s="53" t="s">
        <v>1326</v>
      </c>
      <c r="C262" s="53">
        <v>10</v>
      </c>
      <c r="D262" s="54" t="str">
        <f t="shared" si="26"/>
        <v>KR10</v>
      </c>
      <c r="E262" s="53" t="s">
        <v>11</v>
      </c>
      <c r="F262" s="4" t="s">
        <v>2716</v>
      </c>
      <c r="G262" s="54" t="str">
        <f t="shared" si="27"/>
        <v>select_one likely4R</v>
      </c>
      <c r="H262" s="4" t="str">
        <f>IF(A262="","",IF(ROW($A$2:$A$1036)=1,"Impossible",VLOOKUP($A$2:$A$1036,items!$A$2:$S$1008,{19}*SIGN(ROW($A$2:$A$1036)),FALSE)))</f>
        <v>—that telling [him/her] would improve [his/her] health?</v>
      </c>
      <c r="I262" s="4" t="str">
        <f>IF(A262="","",IF(ROW($A$2:$A$1036)=1,"Impossible",VLOOKUP($A$2:$A$1036,items!$A$2:$T$1008,{20}*SIGN(ROW($A$2:$A$1036)),FALSE)))</f>
        <v>—kuti kumuudza kwaizoita kuti utano hwake huve nani?</v>
      </c>
      <c r="L262" s="53" t="s">
        <v>27</v>
      </c>
      <c r="M262" s="53"/>
      <c r="N262" s="53"/>
      <c r="O262" s="53"/>
      <c r="P262" s="53"/>
      <c r="Q262" s="53"/>
      <c r="R262" s="53"/>
      <c r="S262" s="53"/>
      <c r="T262" s="53"/>
      <c r="U262" s="53"/>
      <c r="V262" s="55" t="str">
        <f t="shared" si="24"/>
        <v>KR10. —that telling [him/her] would improve [his/her] health?</v>
      </c>
      <c r="W262" s="55" t="str">
        <f t="shared" si="25"/>
        <v>KR10. —kuti kumuudza kwaizoita kuti utano hwake huve nani?</v>
      </c>
      <c r="X262" s="32" t="str">
        <f t="array" ref="X262">IF(ISBLANK(F262),"",INDEX(choices!I$2:I$1615,MATCH(F262,IF(choices!J$2:J$1615="Last",choices!A$2:A$1615),0)))</f>
        <v>very likely, somewhat likely, not very likely, not at all likely, refuse</v>
      </c>
      <c r="Y262" s="4" t="str">
        <f t="array" ref="Y262">IF(ISBLANK(F262),"",INDEX(choices!H$2:H$1615,MATCH(F262,IF(choices!J$2:J$1615="Last",choices!A$2:A$1615),0)))</f>
        <v>zvaitika zvakanyanya, zvaitika zvishoma, hazvaiitika zvakanyanya, hazvaiitika zvachose, kuramba kupindura</v>
      </c>
    </row>
    <row r="263" spans="1:26" ht="42">
      <c r="A263" s="53" t="s">
        <v>2831</v>
      </c>
      <c r="B263" s="53" t="s">
        <v>1326</v>
      </c>
      <c r="C263" s="53">
        <v>11</v>
      </c>
      <c r="D263" s="54" t="str">
        <f t="shared" si="26"/>
        <v>KR11</v>
      </c>
      <c r="E263" s="53" t="s">
        <v>11</v>
      </c>
      <c r="F263" s="4" t="s">
        <v>2716</v>
      </c>
      <c r="G263" s="54" t="str">
        <f t="shared" si="27"/>
        <v>select_one likely4R</v>
      </c>
      <c r="H263" s="4" t="str">
        <f>IF(A263="","",IF(ROW($A$2:$A$1036)=1,"Impossible",VLOOKUP($A$2:$A$1036,items!$A$2:$S$1008,{19}*SIGN(ROW($A$2:$A$1036)),FALSE)))</f>
        <v>—that telling [him/her] would bring more good things than bad things?</v>
      </c>
      <c r="I263" s="4" t="str">
        <f>IF(A263="","",IF(ROW($A$2:$A$1036)=1,"Impossible",VLOOKUP($A$2:$A$1036,items!$A$2:$T$1008,{20}*SIGN(ROW($A$2:$A$1036)),FALSE)))</f>
        <v>—kuti kumuudza kwaizounza zvakanaka zvakawanda kupfuura zvakaipa?</v>
      </c>
      <c r="L263" s="53" t="s">
        <v>27</v>
      </c>
      <c r="M263" s="53"/>
      <c r="N263" s="53"/>
      <c r="O263" s="53"/>
      <c r="P263" s="53"/>
      <c r="Q263" s="53"/>
      <c r="R263" s="53"/>
      <c r="S263" s="53"/>
      <c r="T263" s="53"/>
      <c r="U263" s="53"/>
      <c r="V263" s="55" t="str">
        <f t="shared" si="24"/>
        <v>KR11. —that telling [him/her] would bring more good things than bad things?</v>
      </c>
      <c r="W263" s="55" t="str">
        <f t="shared" si="25"/>
        <v>KR11. —kuti kumuudza kwaizounza zvakanaka zvakawanda kupfuura zvakaipa?</v>
      </c>
      <c r="X263" s="32" t="str">
        <f t="array" ref="X263">IF(ISBLANK(F263),"",INDEX(choices!I$2:I$1615,MATCH(F263,IF(choices!J$2:J$1615="Last",choices!A$2:A$1615),0)))</f>
        <v>very likely, somewhat likely, not very likely, not at all likely, refuse</v>
      </c>
      <c r="Y263" s="4" t="str">
        <f t="array" ref="Y263">IF(ISBLANK(F263),"",INDEX(choices!H$2:H$1615,MATCH(F263,IF(choices!J$2:J$1615="Last",choices!A$2:A$1615),0)))</f>
        <v>zvaitika zvakanyanya, zvaitika zvishoma, hazvaiitika zvakanyanya, hazvaiitika zvachose, kuramba kupindura</v>
      </c>
    </row>
    <row r="264" spans="1:26" ht="42">
      <c r="A264" s="53" t="s">
        <v>2832</v>
      </c>
      <c r="B264" s="53" t="s">
        <v>1326</v>
      </c>
      <c r="C264" s="53">
        <v>12</v>
      </c>
      <c r="D264" s="54" t="str">
        <f t="shared" si="26"/>
        <v>KR12</v>
      </c>
      <c r="E264" s="53" t="s">
        <v>11</v>
      </c>
      <c r="F264" s="4" t="s">
        <v>2716</v>
      </c>
      <c r="G264" s="54" t="str">
        <f t="shared" si="27"/>
        <v>select_one likely4R</v>
      </c>
      <c r="H264" s="4" t="str">
        <f>IF(A264="","",IF(ROW($A$2:$A$1036)=1,"Impossible",VLOOKUP($A$2:$A$1036,items!$A$2:$S$1008,{19}*SIGN(ROW($A$2:$A$1036)),FALSE)))</f>
        <v>—that telling [him/her] would help our family to get along better?</v>
      </c>
      <c r="I264" s="4" t="str">
        <f>IF(A264="","",IF(ROW($A$2:$A$1036)=1,"Impossible",VLOOKUP($A$2:$A$1036,items!$A$2:$T$1008,{20}*SIGN(ROW($A$2:$A$1036)),FALSE)))</f>
        <v>—kuti kumuudza kwaizobatsira kuti mhuri yedu iwirirane nekufarirana zviri nani?</v>
      </c>
      <c r="L264" s="53" t="s">
        <v>27</v>
      </c>
      <c r="M264" s="53"/>
      <c r="N264" s="53"/>
      <c r="O264" s="53"/>
      <c r="P264" s="53"/>
      <c r="Q264" s="53"/>
      <c r="R264" s="53"/>
      <c r="S264" s="53"/>
      <c r="T264" s="53"/>
      <c r="U264" s="53"/>
      <c r="V264" s="55" t="str">
        <f t="shared" si="24"/>
        <v>KR12. —that telling [him/her] would help our family to get along better?</v>
      </c>
      <c r="W264" s="55" t="str">
        <f t="shared" si="25"/>
        <v>KR12. —kuti kumuudza kwaizobatsira kuti mhuri yedu iwirirane nekufarirana zviri nani?</v>
      </c>
      <c r="X264" s="32" t="str">
        <f t="array" ref="X264">IF(ISBLANK(F264),"",INDEX(choices!I$2:I$1615,MATCH(F264,IF(choices!J$2:J$1615="Last",choices!A$2:A$1615),0)))</f>
        <v>very likely, somewhat likely, not very likely, not at all likely, refuse</v>
      </c>
      <c r="Y264" s="4" t="str">
        <f t="array" ref="Y264">IF(ISBLANK(F264),"",INDEX(choices!H$2:H$1615,MATCH(F264,IF(choices!J$2:J$1615="Last",choices!A$2:A$1615),0)))</f>
        <v>zvaitika zvakanyanya, zvaitika zvishoma, hazvaiitika zvakanyanya, hazvaiitika zvachose, kuramba kupindura</v>
      </c>
    </row>
    <row r="265" spans="1:26" ht="42">
      <c r="A265" s="53" t="s">
        <v>2833</v>
      </c>
      <c r="B265" s="53" t="s">
        <v>1326</v>
      </c>
      <c r="C265" s="53">
        <v>13</v>
      </c>
      <c r="D265" s="54" t="str">
        <f t="shared" si="26"/>
        <v>KR13</v>
      </c>
      <c r="E265" s="53" t="s">
        <v>11</v>
      </c>
      <c r="F265" s="4" t="s">
        <v>2716</v>
      </c>
      <c r="G265" s="54" t="str">
        <f t="shared" si="27"/>
        <v>select_one likely4R</v>
      </c>
      <c r="H265" s="4" t="str">
        <f>IF(A265="","",IF(ROW($A$2:$A$1036)=1,"Impossible",VLOOKUP($A$2:$A$1036,items!$A$2:$S$1008,{19}*SIGN(ROW($A$2:$A$1036)),FALSE)))</f>
        <v>—that telling [him/her] would improve [his/her] behavior?</v>
      </c>
      <c r="I265" s="4" t="str">
        <f>IF(A265="","",IF(ROW($A$2:$A$1036)=1,"Impossible",VLOOKUP($A$2:$A$1036,items!$A$2:$T$1008,{20}*SIGN(ROW($A$2:$A$1036)),FALSE)))</f>
        <v>—kuti kumuudza kwaizoita kuti maitiro ake ave nani?</v>
      </c>
      <c r="L265" s="53" t="s">
        <v>27</v>
      </c>
      <c r="M265" s="53"/>
      <c r="N265" s="53"/>
      <c r="O265" s="53"/>
      <c r="P265" s="53"/>
      <c r="Q265" s="53"/>
      <c r="R265" s="53"/>
      <c r="S265" s="53"/>
      <c r="T265" s="53"/>
      <c r="U265" s="53"/>
      <c r="V265" s="55" t="str">
        <f t="shared" si="24"/>
        <v>KR13. —that telling [him/her] would improve [his/her] behavior?</v>
      </c>
      <c r="W265" s="55" t="str">
        <f t="shared" si="25"/>
        <v>KR13. —kuti kumuudza kwaizoita kuti maitiro ake ave nani?</v>
      </c>
      <c r="X265" s="32" t="str">
        <f t="array" ref="X265">IF(ISBLANK(F265),"",INDEX(choices!I$2:I$1615,MATCH(F265,IF(choices!J$2:J$1615="Last",choices!A$2:A$1615),0)))</f>
        <v>very likely, somewhat likely, not very likely, not at all likely, refuse</v>
      </c>
      <c r="Y265" s="4" t="str">
        <f t="array" ref="Y265">IF(ISBLANK(F265),"",INDEX(choices!H$2:H$1615,MATCH(F265,IF(choices!J$2:J$1615="Last",choices!A$2:A$1615),0)))</f>
        <v>zvaitika zvakanyanya, zvaitika zvishoma, hazvaiitika zvakanyanya, hazvaiitika zvachose, kuramba kupindura</v>
      </c>
    </row>
    <row r="266" spans="1:26" ht="42">
      <c r="A266" s="53" t="s">
        <v>2834</v>
      </c>
      <c r="B266" s="53" t="s">
        <v>1326</v>
      </c>
      <c r="C266" s="53">
        <v>14</v>
      </c>
      <c r="D266" s="54" t="str">
        <f t="shared" si="26"/>
        <v>KR14</v>
      </c>
      <c r="E266" s="53" t="s">
        <v>11</v>
      </c>
      <c r="F266" s="4" t="s">
        <v>2716</v>
      </c>
      <c r="G266" s="54" t="str">
        <f t="shared" si="27"/>
        <v>select_one likely4R</v>
      </c>
      <c r="H266" s="4" t="str">
        <f>IF(A266="","",IF(ROW($A$2:$A$1036)=1,"Impossible",VLOOKUP($A$2:$A$1036,items!$A$2:$S$1008,{19}*SIGN(ROW($A$2:$A$1036)),FALSE)))</f>
        <v>—that telling [him/her] would help [him/her] to deal with stigma in the community.</v>
      </c>
      <c r="I266" s="4" t="str">
        <f>IF(A266="","",IF(ROW($A$2:$A$1036)=1,"Impossible",VLOOKUP($A$2:$A$1036,items!$A$2:$T$1008,{20}*SIGN(ROW($A$2:$A$1036)),FALSE)))</f>
        <v>—kuti kumuudza kwaizoita kuti abatsirikane pakuziva zvekuita panyaya yekunongedzerwa nekusarurwa munharaunda?</v>
      </c>
      <c r="L266" s="53" t="s">
        <v>27</v>
      </c>
      <c r="M266" s="53"/>
      <c r="N266" s="53"/>
      <c r="O266" s="53"/>
      <c r="P266" s="53"/>
      <c r="Q266" s="53"/>
      <c r="R266" s="53"/>
      <c r="S266" s="53"/>
      <c r="T266" s="53"/>
      <c r="U266" s="53"/>
      <c r="V266" s="55" t="str">
        <f t="shared" si="24"/>
        <v>KR14. —that telling [him/her] would help [him/her] to deal with stigma in the community.</v>
      </c>
      <c r="W266" s="55" t="str">
        <f t="shared" si="25"/>
        <v>KR14. —kuti kumuudza kwaizoita kuti abatsirikane pakuziva zvekuita panyaya yekunongedzerwa nekusarurwa munharaunda?</v>
      </c>
      <c r="X266" s="32" t="str">
        <f t="array" ref="X266">IF(ISBLANK(F266),"",INDEX(choices!I$2:I$1615,MATCH(F266,IF(choices!J$2:J$1615="Last",choices!A$2:A$1615),0)))</f>
        <v>very likely, somewhat likely, not very likely, not at all likely, refuse</v>
      </c>
      <c r="Y266" s="4" t="str">
        <f t="array" ref="Y266">IF(ISBLANK(F266),"",INDEX(choices!H$2:H$1615,MATCH(F266,IF(choices!J$2:J$1615="Last",choices!A$2:A$1615),0)))</f>
        <v>zvaitika zvakanyanya, zvaitika zvishoma, hazvaiitika zvakanyanya, hazvaiitika zvachose, kuramba kupindura</v>
      </c>
    </row>
    <row r="267" spans="1:26" ht="42">
      <c r="A267" s="53" t="s">
        <v>2835</v>
      </c>
      <c r="B267" s="53" t="s">
        <v>1326</v>
      </c>
      <c r="C267" s="53">
        <v>15</v>
      </c>
      <c r="D267" s="54" t="str">
        <f t="shared" si="26"/>
        <v>KR15</v>
      </c>
      <c r="E267" s="53" t="s">
        <v>11</v>
      </c>
      <c r="F267" s="4" t="s">
        <v>2716</v>
      </c>
      <c r="G267" s="54" t="str">
        <f t="shared" si="27"/>
        <v>select_one likely4R</v>
      </c>
      <c r="H267" s="4" t="str">
        <f>IF(A267="","",IF(ROW($A$2:$A$1036)=1,"Impossible",VLOOKUP($A$2:$A$1036,items!$A$2:$S$1008,{19}*SIGN(ROW($A$2:$A$1036)),FALSE)))</f>
        <v>—that telling [him/her] would improve the way [he/she] feels emotionally?</v>
      </c>
      <c r="I267" s="4" t="str">
        <f>IF(A267="","",IF(ROW($A$2:$A$1036)=1,"Impossible",VLOOKUP($A$2:$A$1036,items!$A$2:$T$1008,{20}*SIGN(ROW($A$2:$A$1036)),FALSE)))</f>
        <v>—kuti kumuudza kwaizoita kuti anzwe zviri nani mukati make?</v>
      </c>
      <c r="L267" s="53" t="s">
        <v>27</v>
      </c>
      <c r="M267" s="53"/>
      <c r="N267" s="53"/>
      <c r="O267" s="53"/>
      <c r="P267" s="53"/>
      <c r="Q267" s="53"/>
      <c r="R267" s="53"/>
      <c r="S267" s="53"/>
      <c r="T267" s="53"/>
      <c r="U267" s="53"/>
      <c r="V267" s="55" t="str">
        <f t="shared" si="24"/>
        <v>KR15. —that telling [him/her] would improve the way [he/she] feels emotionally?</v>
      </c>
      <c r="W267" s="55" t="str">
        <f t="shared" si="25"/>
        <v>KR15. —kuti kumuudza kwaizoita kuti anzwe zviri nani mukati make?</v>
      </c>
      <c r="X267" s="32" t="str">
        <f t="array" ref="X267">IF(ISBLANK(F267),"",INDEX(choices!I$2:I$1615,MATCH(F267,IF(choices!J$2:J$1615="Last",choices!A$2:A$1615),0)))</f>
        <v>very likely, somewhat likely, not very likely, not at all likely, refuse</v>
      </c>
      <c r="Y267" s="4" t="str">
        <f t="array" ref="Y267">IF(ISBLANK(F267),"",INDEX(choices!H$2:H$1615,MATCH(F267,IF(choices!J$2:J$1615="Last",choices!A$2:A$1615),0)))</f>
        <v>zvaitika zvakanyanya, zvaitika zvishoma, hazvaiitika zvakanyanya, hazvaiitika zvachose, kuramba kupindura</v>
      </c>
    </row>
    <row r="268" spans="1:26" ht="42">
      <c r="A268" s="53" t="s">
        <v>2836</v>
      </c>
      <c r="B268" s="53" t="s">
        <v>1326</v>
      </c>
      <c r="C268" s="53">
        <v>16</v>
      </c>
      <c r="D268" s="54" t="str">
        <f t="shared" si="26"/>
        <v>KR16</v>
      </c>
      <c r="E268" s="53" t="s">
        <v>11</v>
      </c>
      <c r="F268" s="4" t="s">
        <v>2716</v>
      </c>
      <c r="G268" s="54" t="str">
        <f t="shared" si="27"/>
        <v>select_one likely4R</v>
      </c>
      <c r="H268" s="4" t="str">
        <f>IF(A268="","",IF(ROW($A$2:$A$1036)=1,"Impossible",VLOOKUP($A$2:$A$1036,items!$A$2:$S$1008,{19}*SIGN(ROW($A$2:$A$1036)),FALSE)))</f>
        <v>—that telling [him/her] would bring me a sense of relief?</v>
      </c>
      <c r="I268" s="4" t="str">
        <f>IF(A268="","",IF(ROW($A$2:$A$1036)=1,"Impossible",VLOOKUP($A$2:$A$1036,items!$A$2:$T$1008,{20}*SIGN(ROW($A$2:$A$1036)),FALSE)))</f>
        <v>—kuti kumuudza kwaizoita kuti ndinzwe kurerukirwa?</v>
      </c>
      <c r="L268" s="53" t="s">
        <v>27</v>
      </c>
      <c r="M268" s="53"/>
      <c r="N268" s="53"/>
      <c r="O268" s="53"/>
      <c r="P268" s="53"/>
      <c r="Q268" s="53"/>
      <c r="R268" s="53"/>
      <c r="S268" s="53"/>
      <c r="T268" s="53"/>
      <c r="U268" s="53"/>
      <c r="V268" s="55" t="str">
        <f t="shared" si="24"/>
        <v>KR16. —that telling [him/her] would bring me a sense of relief?</v>
      </c>
      <c r="W268" s="55" t="str">
        <f t="shared" si="25"/>
        <v>KR16. —kuti kumuudza kwaizoita kuti ndinzwe kurerukirwa?</v>
      </c>
      <c r="X268" s="32" t="str">
        <f t="array" ref="X268">IF(ISBLANK(F268),"",INDEX(choices!I$2:I$1615,MATCH(F268,IF(choices!J$2:J$1615="Last",choices!A$2:A$1615),0)))</f>
        <v>very likely, somewhat likely, not very likely, not at all likely, refuse</v>
      </c>
      <c r="Y268" s="4" t="str">
        <f t="array" ref="Y268">IF(ISBLANK(F268),"",INDEX(choices!H$2:H$1615,MATCH(F268,IF(choices!J$2:J$1615="Last",choices!A$2:A$1615),0)))</f>
        <v>zvaitika zvakanyanya, zvaitika zvishoma, hazvaiitika zvakanyanya, hazvaiitika zvachose, kuramba kupindura</v>
      </c>
    </row>
    <row r="269" spans="1:26" ht="42">
      <c r="A269" s="53" t="s">
        <v>2837</v>
      </c>
      <c r="B269" s="53" t="s">
        <v>1326</v>
      </c>
      <c r="C269" s="53">
        <v>17</v>
      </c>
      <c r="D269" s="54" t="str">
        <f t="shared" si="26"/>
        <v>KR17</v>
      </c>
      <c r="E269" s="53" t="s">
        <v>11</v>
      </c>
      <c r="F269" s="4" t="s">
        <v>2716</v>
      </c>
      <c r="G269" s="54" t="str">
        <f t="shared" si="27"/>
        <v>select_one likely4R</v>
      </c>
      <c r="H269" s="4" t="str">
        <f>IF(A269="","",IF(ROW($A$2:$A$1036)=1,"Impossible",VLOOKUP($A$2:$A$1036,items!$A$2:$S$1008,{19}*SIGN(ROW($A$2:$A$1036)),FALSE)))</f>
        <v>—that telling [him/her] would enable [him/her] to adopt protective behaviors when [he/she] becomes sexually active.</v>
      </c>
      <c r="I269" s="4" t="str">
        <f>IF(A269="","",IF(ROW($A$2:$A$1036)=1,"Impossible",VLOOKUP($A$2:$A$1036,items!$A$2:$T$1008,{20}*SIGN(ROW($A$2:$A$1036)),FALSE)))</f>
        <v>—kuti kumuudza kwaizoita kuti adzivirire kutapurirana kweutachiwana paanoita zvepabonde?</v>
      </c>
      <c r="L269" s="53" t="s">
        <v>27</v>
      </c>
      <c r="M269" s="53"/>
      <c r="N269" s="53"/>
      <c r="O269" s="53"/>
      <c r="P269" s="53"/>
      <c r="Q269" s="53"/>
      <c r="R269" s="53"/>
      <c r="S269" s="53"/>
      <c r="T269" s="53"/>
      <c r="U269" s="53"/>
      <c r="V269" s="55" t="str">
        <f t="shared" si="24"/>
        <v>KR17. —that telling [him/her] would enable [him/her] to adopt protective behaviors when [he/she] becomes sexually active.</v>
      </c>
      <c r="W269" s="55" t="str">
        <f t="shared" si="25"/>
        <v>KR17. —kuti kumuudza kwaizoita kuti adzivirire kutapurirana kweutachiwana paanoita zvepabonde?</v>
      </c>
      <c r="X269" s="32" t="str">
        <f t="array" ref="X269">IF(ISBLANK(F269),"",INDEX(choices!I$2:I$1615,MATCH(F269,IF(choices!J$2:J$1615="Last",choices!A$2:A$1615),0)))</f>
        <v>very likely, somewhat likely, not very likely, not at all likely, refuse</v>
      </c>
      <c r="Y269" s="4" t="str">
        <f t="array" ref="Y269">IF(ISBLANK(F269),"",INDEX(choices!H$2:H$1615,MATCH(F269,IF(choices!J$2:J$1615="Last",choices!A$2:A$1615),0)))</f>
        <v>zvaitika zvakanyanya, zvaitika zvishoma, hazvaiitika zvakanyanya, hazvaiitika zvachose, kuramba kupindura</v>
      </c>
    </row>
    <row r="270" spans="1:26" ht="14">
      <c r="A270" s="53" t="s">
        <v>2838</v>
      </c>
      <c r="B270" s="53" t="s">
        <v>1326</v>
      </c>
      <c r="C270" s="53"/>
      <c r="D270" s="54" t="str">
        <f t="shared" si="26"/>
        <v>KR</v>
      </c>
      <c r="E270" s="53" t="s">
        <v>81</v>
      </c>
      <c r="G270" s="54" t="str">
        <f t="shared" si="27"/>
        <v>end group</v>
      </c>
      <c r="H270" s="4" t="e">
        <f>IF(A270="","",IF(ROW($A$2:$A$1036)=1,"Impossible",VLOOKUP($A$2:$A$1036,items!$A$2:$S$1008,{19}*SIGN(ROW($A$2:$A$1036)),FALSE)))</f>
        <v>#N/A</v>
      </c>
      <c r="I270" s="4" t="e">
        <f>IF(A270="","",IF(ROW($A$2:$A$1036)=1,"Impossible",VLOOKUP($A$2:$A$1036,items!$A$2:$T$1008,{20}*SIGN(ROW($A$2:$A$1036)),FALSE)))</f>
        <v>#N/A</v>
      </c>
      <c r="L270" s="53"/>
      <c r="M270" s="53"/>
      <c r="N270" s="53"/>
      <c r="O270" s="53"/>
      <c r="P270" s="53"/>
      <c r="Q270" s="53"/>
      <c r="R270" s="53"/>
      <c r="S270" s="53"/>
      <c r="T270" s="53"/>
      <c r="U270" s="53"/>
      <c r="V270" s="55" t="str">
        <f t="shared" si="24"/>
        <v/>
      </c>
      <c r="W270" s="55" t="str">
        <f t="shared" si="25"/>
        <v/>
      </c>
      <c r="X270" s="32" t="str">
        <f t="array" ref="X270">IF(ISBLANK(F270),"",INDEX(choices!I$2:I$1615,MATCH(F270,IF(choices!J$2:J$1615="Last",choices!A$2:A$1615),0)))</f>
        <v/>
      </c>
      <c r="Y270" s="4" t="str">
        <f t="array" ref="Y270">IF(ISBLANK(F270),"",INDEX(choices!H$2:H$1615,MATCH(F270,IF(choices!J$2:J$1615="Last",choices!A$2:A$1615),0)))</f>
        <v/>
      </c>
    </row>
    <row r="271" spans="1:26" ht="14">
      <c r="A271" s="53" t="s">
        <v>1330</v>
      </c>
      <c r="B271" s="53" t="s">
        <v>1331</v>
      </c>
      <c r="C271" s="53">
        <v>0</v>
      </c>
      <c r="D271" s="54" t="str">
        <f t="shared" si="26"/>
        <v>L0</v>
      </c>
      <c r="E271" s="53" t="s">
        <v>79</v>
      </c>
      <c r="G271" s="54" t="str">
        <f t="shared" si="27"/>
        <v>begin group</v>
      </c>
      <c r="H271" s="4" t="e">
        <f>IF(A271="","",IF(ROW($A$2:$A$1036)=1,"Impossible",VLOOKUP($A$2:$A$1036,items!$A$2:$S$1008,{19}*SIGN(ROW($A$2:$A$1036)),FALSE)))</f>
        <v>#N/A</v>
      </c>
      <c r="I271" s="4" t="e">
        <f>IF(A271="","",IF(ROW($A$2:$A$1036)=1,"Impossible",VLOOKUP($A$2:$A$1036,items!$A$2:$T$1008,{20}*SIGN(ROW($A$2:$A$1036)),FALSE)))</f>
        <v>#N/A</v>
      </c>
      <c r="K271" s="4" t="s">
        <v>2342</v>
      </c>
      <c r="L271" s="53"/>
      <c r="M271" s="53"/>
      <c r="N271" s="53"/>
      <c r="O271" s="53"/>
      <c r="P271" s="53"/>
      <c r="Q271" s="53"/>
      <c r="R271" s="53"/>
      <c r="S271" s="53"/>
      <c r="T271" s="53"/>
      <c r="U271" s="53"/>
      <c r="V271" s="55" t="str">
        <f t="shared" si="24"/>
        <v/>
      </c>
      <c r="W271" s="55" t="str">
        <f t="shared" si="25"/>
        <v/>
      </c>
      <c r="X271" s="32" t="str">
        <f t="array" ref="X271">IF(ISBLANK(F271),"",INDEX(choices!I$2:I$1615,MATCH(F271,IF(choices!J$2:J$1615="Last",choices!A$2:A$1615),0)))</f>
        <v/>
      </c>
      <c r="Y271" s="4" t="str">
        <f t="array" ref="Y271">IF(ISBLANK(F271),"",INDEX(choices!H$2:H$1615,MATCH(F271,IF(choices!J$2:J$1615="Last",choices!A$2:A$1615),0)))</f>
        <v/>
      </c>
    </row>
    <row r="272" spans="1:26" ht="70">
      <c r="A272" s="53" t="s">
        <v>1148</v>
      </c>
      <c r="B272" s="53" t="s">
        <v>1331</v>
      </c>
      <c r="C272" s="53">
        <v>1</v>
      </c>
      <c r="D272" s="54" t="str">
        <f t="shared" si="26"/>
        <v>L1</v>
      </c>
      <c r="E272" s="53" t="s">
        <v>16</v>
      </c>
      <c r="G272" s="54" t="str">
        <f t="shared" si="27"/>
        <v>note</v>
      </c>
      <c r="H272" s="4" t="str">
        <f>IF(A272="","",IF(ROW($A$2:$A$1036)=1,"Impossible",VLOOKUP($A$2:$A$1036,items!$A$2:$S$1008,{19}*SIGN(ROW($A$2:$A$1036)),FALSE)))</f>
        <v>I am going to read you several worries that caregivers sometimes have about telling a child that [he/she] is HIV positive. Please tell me how much you worry about each thing. There are no right or wrong answers.</v>
      </c>
      <c r="I272" s="4" t="str">
        <f>IF(A272="","",IF(ROW($A$2:$A$1036)=1,"Impossible",VLOOKUP($A$2:$A$1036,items!$A$2:$T$1008,{20}*SIGN(ROW($A$2:$A$1036)),FALSE)))</f>
        <v>Ndichaverenga zvinhu zvakati wandei izvo vachengeti vevana vanowanzonetsekana nazvo panyaya yekuudza mwana kuti ane HIV. Ndapota ndiudzeiwo kuti imi munonetsekana zvakadii nechimwe nechimwe chezvinhu izvi. Hapana mhinduro dzakanaka kana dzakaipa.</v>
      </c>
      <c r="L272" s="53"/>
      <c r="M272" s="53"/>
      <c r="N272" s="53"/>
      <c r="O272" s="53"/>
      <c r="P272" s="53"/>
      <c r="Q272" s="53"/>
      <c r="R272" s="53"/>
      <c r="S272" s="53"/>
      <c r="T272" s="53"/>
      <c r="U272" s="53"/>
      <c r="V272" s="55" t="str">
        <f t="shared" si="24"/>
        <v>L1. I am going to read you several worries that caregivers sometimes have about telling a child that [he/she] is HIV positive. Please tell me how much you worry about each thing. There are no right or wrong answers.</v>
      </c>
      <c r="W272" s="55" t="str">
        <f t="shared" si="25"/>
        <v>L1. Ndichaverenga zvinhu zvakati wandei izvo vachengeti vevana vanowanzonetsekana nazvo panyaya yekuudza mwana kuti ane HIV. Ndapota ndiudzeiwo kuti imi munonetsekana zvakadii nechimwe nechimwe chezvinhu izvi. Hapana mhinduro dzakanaka kana dzakaipa.</v>
      </c>
      <c r="X272" s="32" t="str">
        <f t="array" ref="X272">IF(ISBLANK(F272),"",INDEX(choices!I$2:I$1615,MATCH(F272,IF(choices!J$2:J$1615="Last",choices!A$2:A$1615),0)))</f>
        <v/>
      </c>
      <c r="Y272" s="4" t="str">
        <f t="array" ref="Y272">IF(ISBLANK(F272),"",INDEX(choices!H$2:H$1615,MATCH(F272,IF(choices!J$2:J$1615="Last",choices!A$2:A$1615),0)))</f>
        <v/>
      </c>
      <c r="Z272" s="4" t="s">
        <v>1223</v>
      </c>
    </row>
    <row r="273" spans="1:27" ht="42">
      <c r="A273" s="53" t="s">
        <v>1149</v>
      </c>
      <c r="B273" s="53" t="s">
        <v>1331</v>
      </c>
      <c r="C273" s="53">
        <v>2</v>
      </c>
      <c r="D273" s="54" t="str">
        <f t="shared" si="26"/>
        <v>L2</v>
      </c>
      <c r="E273" s="53" t="s">
        <v>11</v>
      </c>
      <c r="F273" s="4" t="s">
        <v>201</v>
      </c>
      <c r="G273" s="54" t="str">
        <f t="shared" si="27"/>
        <v>select_one worried4</v>
      </c>
      <c r="H273" s="4" t="str">
        <f>IF(A273="","",IF(ROW($A$2:$A$1036)=1,"Impossible",VLOOKUP($A$2:$A$1036,items!$A$2:$S$1008,{19}*SIGN(ROW($A$2:$A$1036)),FALSE)))</f>
        <v>I worry that telling my child about [his/her] status will just create more problems.</v>
      </c>
      <c r="I273" s="4" t="str">
        <f>IF(A273="","",IF(ROW($A$2:$A$1036)=1,"Impossible",VLOOKUP($A$2:$A$1036,items!$A$2:$T$1008,{20}*SIGN(ROW($A$2:$A$1036)),FALSE)))</f>
        <v>Ndinonetsekana kuti kuudza mwana wangu paamire kunongomutsa mamwe matambudziko chete.</v>
      </c>
      <c r="L273" s="53" t="s">
        <v>27</v>
      </c>
      <c r="M273" s="53"/>
      <c r="N273" s="53"/>
      <c r="O273" s="53"/>
      <c r="P273" s="53"/>
      <c r="Q273" s="53"/>
      <c r="R273" s="53"/>
      <c r="S273" s="53"/>
      <c r="T273" s="53"/>
      <c r="U273" s="53"/>
      <c r="V273" s="55" t="str">
        <f t="shared" si="24"/>
        <v>L2. I worry that telling my child about [his/her] status will just create more problems.</v>
      </c>
      <c r="W273" s="55" t="str">
        <f t="shared" si="25"/>
        <v>L2. Ndinonetsekana kuti kuudza mwana wangu paamire kunongomutsa mamwe matambudziko chete.</v>
      </c>
      <c r="X273" s="32" t="str">
        <f t="array" ref="X273">IF(ISBLANK(F273),"",INDEX(choices!I$2:I$1615,MATCH(F273,IF(choices!J$2:J$1615="Last",choices!A$2:A$1615),0)))</f>
        <v>very worried, somewhat worried, not very worried, not at all worried, refuse</v>
      </c>
      <c r="Y273" s="4" t="str">
        <f t="array" ref="Y273">IF(ISBLANK(F273),"",INDEX(choices!H$2:H$1615,MATCH(F273,IF(choices!J$2:J$1615="Last",choices!A$2:A$1615),0)))</f>
        <v>ndinonyanya kunetseka, ndinonetsekawo, handinetsekani zvakanyanya, handinetsekani zvachose, kuramba kupindura</v>
      </c>
      <c r="Z273" s="4" t="s">
        <v>1223</v>
      </c>
      <c r="AA273" s="4">
        <v>1</v>
      </c>
    </row>
    <row r="274" spans="1:27" ht="42">
      <c r="A274" s="53" t="s">
        <v>1150</v>
      </c>
      <c r="B274" s="53" t="s">
        <v>1331</v>
      </c>
      <c r="C274" s="53">
        <v>3</v>
      </c>
      <c r="D274" s="54" t="str">
        <f t="shared" si="26"/>
        <v>L3</v>
      </c>
      <c r="E274" s="53" t="s">
        <v>11</v>
      </c>
      <c r="F274" s="4" t="s">
        <v>201</v>
      </c>
      <c r="G274" s="54" t="str">
        <f t="shared" si="27"/>
        <v>select_one worried4</v>
      </c>
      <c r="H274" s="4" t="str">
        <f>IF(A274="","",IF(ROW($A$2:$A$1036)=1,"Impossible",VLOOKUP($A$2:$A$1036,items!$A$2:$S$1008,{19}*SIGN(ROW($A$2:$A$1036)),FALSE)))</f>
        <v>I worry that telling my child about [his/her] status will lead [him/her] to reject me.</v>
      </c>
      <c r="I274" s="4" t="str">
        <f>IF(A274="","",IF(ROW($A$2:$A$1036)=1,"Impossible",VLOOKUP($A$2:$A$1036,items!$A$2:$T$1008,{20}*SIGN(ROW($A$2:$A$1036)),FALSE)))</f>
        <v>Ndinonetsekana kuti kuudza mwana wangu paamire kunoita kuti andirase.</v>
      </c>
      <c r="L274" s="53" t="s">
        <v>27</v>
      </c>
      <c r="M274" s="53"/>
      <c r="N274" s="53"/>
      <c r="O274" s="53"/>
      <c r="P274" s="53"/>
      <c r="Q274" s="53"/>
      <c r="R274" s="53"/>
      <c r="S274" s="53"/>
      <c r="T274" s="53"/>
      <c r="U274" s="53"/>
      <c r="V274" s="55" t="str">
        <f t="shared" si="24"/>
        <v>L3. I worry that telling my child about [his/her] status will lead [him/her] to reject me.</v>
      </c>
      <c r="W274" s="55" t="str">
        <f t="shared" si="25"/>
        <v>L3. Ndinonetsekana kuti kuudza mwana wangu paamire kunoita kuti andirase.</v>
      </c>
      <c r="X274" s="32" t="str">
        <f t="array" ref="X274">IF(ISBLANK(F274),"",INDEX(choices!I$2:I$1615,MATCH(F274,IF(choices!J$2:J$1615="Last",choices!A$2:A$1615),0)))</f>
        <v>very worried, somewhat worried, not very worried, not at all worried, refuse</v>
      </c>
      <c r="Y274" s="4" t="str">
        <f t="array" ref="Y274">IF(ISBLANK(F274),"",INDEX(choices!H$2:H$1615,MATCH(F274,IF(choices!J$2:J$1615="Last",choices!A$2:A$1615),0)))</f>
        <v>ndinonyanya kunetseka, ndinonetsekawo, handinetsekani zvakanyanya, handinetsekani zvachose, kuramba kupindura</v>
      </c>
      <c r="Z274" s="4" t="s">
        <v>1223</v>
      </c>
      <c r="AA274" s="4">
        <v>1</v>
      </c>
    </row>
    <row r="275" spans="1:27" ht="42">
      <c r="A275" s="53" t="s">
        <v>1151</v>
      </c>
      <c r="B275" s="53" t="s">
        <v>1331</v>
      </c>
      <c r="C275" s="53">
        <v>4</v>
      </c>
      <c r="D275" s="54" t="str">
        <f t="shared" si="26"/>
        <v>L4</v>
      </c>
      <c r="E275" s="53" t="s">
        <v>11</v>
      </c>
      <c r="F275" s="4" t="s">
        <v>201</v>
      </c>
      <c r="G275" s="54" t="str">
        <f t="shared" si="27"/>
        <v>select_one worried4</v>
      </c>
      <c r="H275" s="4" t="str">
        <f>IF(A275="","",IF(ROW($A$2:$A$1036)=1,"Impossible",VLOOKUP($A$2:$A$1036,items!$A$2:$S$1008,{19}*SIGN(ROW($A$2:$A$1036)),FALSE)))</f>
        <v>—that telling [him/her] will actually bring [him/her] harm.</v>
      </c>
      <c r="I275" s="4" t="str">
        <f>IF(A275="","",IF(ROW($A$2:$A$1036)=1,"Impossible",VLOOKUP($A$2:$A$1036,items!$A$2:$T$1008,{20}*SIGN(ROW($A$2:$A$1036)),FALSE)))</f>
        <v>—kuti kumuudza kungatomukuvadzise.</v>
      </c>
      <c r="L275" s="53" t="s">
        <v>27</v>
      </c>
      <c r="M275" s="53"/>
      <c r="N275" s="53"/>
      <c r="O275" s="53"/>
      <c r="P275" s="53"/>
      <c r="Q275" s="53"/>
      <c r="R275" s="53"/>
      <c r="S275" s="53"/>
      <c r="T275" s="53"/>
      <c r="U275" s="53"/>
      <c r="V275" s="55" t="str">
        <f t="shared" si="24"/>
        <v>L4. —that telling [him/her] will actually bring [him/her] harm.</v>
      </c>
      <c r="W275" s="55" t="str">
        <f t="shared" si="25"/>
        <v>L4. —kuti kumuudza kungatomukuvadzise.</v>
      </c>
      <c r="X275" s="32" t="str">
        <f t="array" ref="X275">IF(ISBLANK(F275),"",INDEX(choices!I$2:I$1615,MATCH(F275,IF(choices!J$2:J$1615="Last",choices!A$2:A$1615),0)))</f>
        <v>very worried, somewhat worried, not very worried, not at all worried, refuse</v>
      </c>
      <c r="Y275" s="4" t="str">
        <f t="array" ref="Y275">IF(ISBLANK(F275),"",INDEX(choices!H$2:H$1615,MATCH(F275,IF(choices!J$2:J$1615="Last",choices!A$2:A$1615),0)))</f>
        <v>ndinonyanya kunetseka, ndinonetsekawo, handinetsekani zvakanyanya, handinetsekani zvachose, kuramba kupindura</v>
      </c>
      <c r="Z275" s="4" t="s">
        <v>1223</v>
      </c>
      <c r="AA275" s="4">
        <v>1</v>
      </c>
    </row>
    <row r="276" spans="1:27" ht="42">
      <c r="A276" s="53" t="s">
        <v>1152</v>
      </c>
      <c r="B276" s="53" t="s">
        <v>1331</v>
      </c>
      <c r="C276" s="53">
        <v>5</v>
      </c>
      <c r="D276" s="54" t="str">
        <f t="shared" si="26"/>
        <v>L5</v>
      </c>
      <c r="E276" s="53" t="s">
        <v>11</v>
      </c>
      <c r="F276" s="4" t="s">
        <v>201</v>
      </c>
      <c r="G276" s="54" t="str">
        <f t="shared" si="27"/>
        <v>select_one worried4</v>
      </c>
      <c r="H276" s="4" t="str">
        <f>IF(A276="","",IF(ROW($A$2:$A$1036)=1,"Impossible",VLOOKUP($A$2:$A$1036,items!$A$2:$S$1008,{19}*SIGN(ROW($A$2:$A$1036)),FALSE)))</f>
        <v>—that telling [him/her] will make [him/her] less hopeful about the future.</v>
      </c>
      <c r="I276" s="4" t="str">
        <f>IF(A276="","",IF(ROW($A$2:$A$1036)=1,"Impossible",VLOOKUP($A$2:$A$1036,items!$A$2:$T$1008,{20}*SIGN(ROW($A$2:$A$1036)),FALSE)))</f>
        <v>—kuti kumuudza kunoita kuti asavenetariro neramangwana rake.</v>
      </c>
      <c r="L276" s="53" t="s">
        <v>27</v>
      </c>
      <c r="M276" s="53"/>
      <c r="N276" s="53"/>
      <c r="O276" s="53"/>
      <c r="P276" s="53"/>
      <c r="Q276" s="53"/>
      <c r="R276" s="53"/>
      <c r="S276" s="53"/>
      <c r="T276" s="53"/>
      <c r="U276" s="53"/>
      <c r="V276" s="55" t="str">
        <f t="shared" si="24"/>
        <v>L5. —that telling [him/her] will make [him/her] less hopeful about the future.</v>
      </c>
      <c r="W276" s="55" t="str">
        <f t="shared" si="25"/>
        <v>L5. —kuti kumuudza kunoita kuti asavenetariro neramangwana rake.</v>
      </c>
      <c r="X276" s="32" t="str">
        <f t="array" ref="X276">IF(ISBLANK(F276),"",INDEX(choices!I$2:I$1615,MATCH(F276,IF(choices!J$2:J$1615="Last",choices!A$2:A$1615),0)))</f>
        <v>very worried, somewhat worried, not very worried, not at all worried, refuse</v>
      </c>
      <c r="Y276" s="4" t="str">
        <f t="array" ref="Y276">IF(ISBLANK(F276),"",INDEX(choices!H$2:H$1615,MATCH(F276,IF(choices!J$2:J$1615="Last",choices!A$2:A$1615),0)))</f>
        <v>ndinonyanya kunetseka, ndinonetsekawo, handinetsekani zvakanyanya, handinetsekani zvachose, kuramba kupindura</v>
      </c>
      <c r="Z276" s="4" t="s">
        <v>1223</v>
      </c>
      <c r="AA276" s="4">
        <v>1</v>
      </c>
    </row>
    <row r="277" spans="1:27" ht="42">
      <c r="A277" s="53" t="s">
        <v>1153</v>
      </c>
      <c r="B277" s="53" t="s">
        <v>1331</v>
      </c>
      <c r="C277" s="53">
        <v>6</v>
      </c>
      <c r="D277" s="54" t="str">
        <f t="shared" si="26"/>
        <v>L6</v>
      </c>
      <c r="E277" s="53" t="s">
        <v>11</v>
      </c>
      <c r="F277" s="4" t="s">
        <v>201</v>
      </c>
      <c r="G277" s="54" t="str">
        <f t="shared" si="27"/>
        <v>select_one worried4</v>
      </c>
      <c r="H277" s="4" t="str">
        <f>IF(A277="","",IF(ROW($A$2:$A$1036)=1,"Impossible",VLOOKUP($A$2:$A$1036,items!$A$2:$S$1008,{19}*SIGN(ROW($A$2:$A$1036)),FALSE)))</f>
        <v>—that telling [him/her] will make [him/her] stop taking medication.</v>
      </c>
      <c r="I277" s="4" t="str">
        <f>IF(A277="","",IF(ROW($A$2:$A$1036)=1,"Impossible",VLOOKUP($A$2:$A$1036,items!$A$2:$T$1008,{20}*SIGN(ROW($A$2:$A$1036)),FALSE)))</f>
        <v>—kuti kumuudza kunoita kuti amire kunwa mishonga yake.</v>
      </c>
      <c r="L277" s="53" t="s">
        <v>27</v>
      </c>
      <c r="M277" s="53"/>
      <c r="N277" s="53"/>
      <c r="O277" s="53"/>
      <c r="P277" s="53"/>
      <c r="Q277" s="53"/>
      <c r="R277" s="53"/>
      <c r="S277" s="53"/>
      <c r="T277" s="53"/>
      <c r="U277" s="53"/>
      <c r="V277" s="55" t="str">
        <f t="shared" si="24"/>
        <v>L6. —that telling [him/her] will make [him/her] stop taking medication.</v>
      </c>
      <c r="W277" s="55" t="str">
        <f t="shared" si="25"/>
        <v>L6. —kuti kumuudza kunoita kuti amire kunwa mishonga yake.</v>
      </c>
      <c r="X277" s="32" t="str">
        <f t="array" ref="X277">IF(ISBLANK(F277),"",INDEX(choices!I$2:I$1615,MATCH(F277,IF(choices!J$2:J$1615="Last",choices!A$2:A$1615),0)))</f>
        <v>very worried, somewhat worried, not very worried, not at all worried, refuse</v>
      </c>
      <c r="Y277" s="4" t="str">
        <f t="array" ref="Y277">IF(ISBLANK(F277),"",INDEX(choices!H$2:H$1615,MATCH(F277,IF(choices!J$2:J$1615="Last",choices!A$2:A$1615),0)))</f>
        <v>ndinonyanya kunetseka, ndinonetsekawo, handinetsekani zvakanyanya, handinetsekani zvachose, kuramba kupindura</v>
      </c>
      <c r="Z277" s="4" t="s">
        <v>1223</v>
      </c>
      <c r="AA277" s="4">
        <v>1</v>
      </c>
    </row>
    <row r="278" spans="1:27" ht="42">
      <c r="A278" s="53" t="s">
        <v>1154</v>
      </c>
      <c r="B278" s="53" t="s">
        <v>1331</v>
      </c>
      <c r="C278" s="53">
        <v>7</v>
      </c>
      <c r="D278" s="54" t="str">
        <f t="shared" si="26"/>
        <v>L7</v>
      </c>
      <c r="E278" s="53" t="s">
        <v>11</v>
      </c>
      <c r="F278" s="4" t="s">
        <v>201</v>
      </c>
      <c r="G278" s="54" t="str">
        <f t="shared" si="27"/>
        <v>select_one worried4</v>
      </c>
      <c r="H278" s="4" t="str">
        <f>IF(A278="","",IF(ROW($A$2:$A$1036)=1,"Impossible",VLOOKUP($A$2:$A$1036,items!$A$2:$S$1008,{19}*SIGN(ROW($A$2:$A$1036)),FALSE)))</f>
        <v>—that telling [him/her] will make [his/her] condition get worse.</v>
      </c>
      <c r="I278" s="4" t="str">
        <f>IF(A278="","",IF(ROW($A$2:$A$1036)=1,"Impossible",VLOOKUP($A$2:$A$1036,items!$A$2:$T$1008,{20}*SIGN(ROW($A$2:$A$1036)),FALSE)))</f>
        <v>—kuti kumuudza kunoita kuti atonyanyise kurwara.</v>
      </c>
      <c r="L278" s="53" t="s">
        <v>27</v>
      </c>
      <c r="M278" s="53"/>
      <c r="N278" s="53"/>
      <c r="O278" s="53"/>
      <c r="P278" s="53"/>
      <c r="Q278" s="53"/>
      <c r="R278" s="53"/>
      <c r="S278" s="53"/>
      <c r="T278" s="53"/>
      <c r="U278" s="53"/>
      <c r="V278" s="55" t="str">
        <f t="shared" si="24"/>
        <v>L7. —that telling [him/her] will make [his/her] condition get worse.</v>
      </c>
      <c r="W278" s="55" t="str">
        <f t="shared" si="25"/>
        <v>L7. —kuti kumuudza kunoita kuti atonyanyise kurwara.</v>
      </c>
      <c r="X278" s="32" t="str">
        <f t="array" ref="X278">IF(ISBLANK(F278),"",INDEX(choices!I$2:I$1615,MATCH(F278,IF(choices!J$2:J$1615="Last",choices!A$2:A$1615),0)))</f>
        <v>very worried, somewhat worried, not very worried, not at all worried, refuse</v>
      </c>
      <c r="Y278" s="4" t="str">
        <f t="array" ref="Y278">IF(ISBLANK(F278),"",INDEX(choices!H$2:H$1615,MATCH(F278,IF(choices!J$2:J$1615="Last",choices!A$2:A$1615),0)))</f>
        <v>ndinonyanya kunetseka, ndinonetsekawo, handinetsekani zvakanyanya, handinetsekani zvachose, kuramba kupindura</v>
      </c>
      <c r="Z278" s="4" t="s">
        <v>1223</v>
      </c>
      <c r="AA278" s="4">
        <v>1</v>
      </c>
    </row>
    <row r="279" spans="1:27" ht="42">
      <c r="A279" s="53" t="s">
        <v>1155</v>
      </c>
      <c r="B279" s="53" t="s">
        <v>1331</v>
      </c>
      <c r="C279" s="53">
        <v>8</v>
      </c>
      <c r="D279" s="54" t="str">
        <f t="shared" si="26"/>
        <v>L8</v>
      </c>
      <c r="E279" s="53" t="s">
        <v>11</v>
      </c>
      <c r="F279" s="4" t="s">
        <v>201</v>
      </c>
      <c r="G279" s="54" t="str">
        <f t="shared" si="27"/>
        <v>select_one worried4</v>
      </c>
      <c r="H279" s="4" t="str">
        <f>IF(A279="","",IF(ROW($A$2:$A$1036)=1,"Impossible",VLOOKUP($A$2:$A$1036,items!$A$2:$S$1008,{19}*SIGN(ROW($A$2:$A$1036)),FALSE)))</f>
        <v>—that telling [him/her] will cause [him/her] to struggle more every day with normal tasks.</v>
      </c>
      <c r="I279" s="4" t="str">
        <f>IF(A279="","",IF(ROW($A$2:$A$1036)=1,"Impossible",VLOOKUP($A$2:$A$1036,items!$A$2:$T$1008,{20}*SIGN(ROW($A$2:$A$1036)),FALSE)))</f>
        <v>—kuti kumuudza kunoita kuti awedzere kutambura pakuita mabasa ake ezuva nezuva.</v>
      </c>
      <c r="L279" s="53" t="s">
        <v>27</v>
      </c>
      <c r="M279" s="53"/>
      <c r="N279" s="53"/>
      <c r="O279" s="53"/>
      <c r="P279" s="53"/>
      <c r="Q279" s="53"/>
      <c r="R279" s="53"/>
      <c r="S279" s="53"/>
      <c r="T279" s="53"/>
      <c r="U279" s="53"/>
      <c r="V279" s="55" t="str">
        <f t="shared" ref="V279:V342" si="28">IF(OR(ISNA(H279),ISBLANK(H279)),"",CONCATENATE($B279,$C279,"."," ",H279))</f>
        <v>L8. —that telling [him/her] will cause [him/her] to struggle more every day with normal tasks.</v>
      </c>
      <c r="W279" s="55" t="str">
        <f t="shared" ref="W279:W342" si="29">IF(OR(ISBLANK(I279),ISNA(I279)),"",CONCATENATE($B279,$C279,"."," ",I279))</f>
        <v>L8. —kuti kumuudza kunoita kuti awedzere kutambura pakuita mabasa ake ezuva nezuva.</v>
      </c>
      <c r="X279" s="32" t="str">
        <f t="array" ref="X279">IF(ISBLANK(F279),"",INDEX(choices!I$2:I$1615,MATCH(F279,IF(choices!J$2:J$1615="Last",choices!A$2:A$1615),0)))</f>
        <v>very worried, somewhat worried, not very worried, not at all worried, refuse</v>
      </c>
      <c r="Y279" s="4" t="str">
        <f t="array" ref="Y279">IF(ISBLANK(F279),"",INDEX(choices!H$2:H$1615,MATCH(F279,IF(choices!J$2:J$1615="Last",choices!A$2:A$1615),0)))</f>
        <v>ndinonyanya kunetseka, ndinonetsekawo, handinetsekani zvakanyanya, handinetsekani zvachose, kuramba kupindura</v>
      </c>
      <c r="Z279" s="4" t="s">
        <v>1223</v>
      </c>
      <c r="AA279" s="4">
        <v>1</v>
      </c>
    </row>
    <row r="280" spans="1:27" ht="42">
      <c r="A280" s="53" t="s">
        <v>1156</v>
      </c>
      <c r="B280" s="53" t="s">
        <v>1331</v>
      </c>
      <c r="C280" s="53">
        <v>9</v>
      </c>
      <c r="D280" s="54" t="str">
        <f t="shared" si="26"/>
        <v>L9</v>
      </c>
      <c r="E280" s="53" t="s">
        <v>11</v>
      </c>
      <c r="F280" s="4" t="s">
        <v>201</v>
      </c>
      <c r="G280" s="54" t="str">
        <f t="shared" si="27"/>
        <v>select_one worried4</v>
      </c>
      <c r="H280" s="4" t="str">
        <f>IF(A280="","",IF(ROW($A$2:$A$1036)=1,"Impossible",VLOOKUP($A$2:$A$1036,items!$A$2:$S$1008,{19}*SIGN(ROW($A$2:$A$1036)),FALSE)))</f>
        <v>—that telling [him/her] will bring more bad things than good things.</v>
      </c>
      <c r="I280" s="4" t="str">
        <f>IF(A280="","",IF(ROW($A$2:$A$1036)=1,"Impossible",VLOOKUP($A$2:$A$1036,items!$A$2:$T$1008,{20}*SIGN(ROW($A$2:$A$1036)),FALSE)))</f>
        <v>—kuti kumuudza kunounza zvakaipa zvakawanda kupfuura zvakanaka.</v>
      </c>
      <c r="L280" s="53" t="s">
        <v>27</v>
      </c>
      <c r="M280" s="53"/>
      <c r="N280" s="53"/>
      <c r="O280" s="53"/>
      <c r="P280" s="53"/>
      <c r="Q280" s="53"/>
      <c r="R280" s="53"/>
      <c r="S280" s="53"/>
      <c r="T280" s="53"/>
      <c r="U280" s="53"/>
      <c r="V280" s="55" t="str">
        <f t="shared" si="28"/>
        <v>L9. —that telling [him/her] will bring more bad things than good things.</v>
      </c>
      <c r="W280" s="55" t="str">
        <f t="shared" si="29"/>
        <v>L9. —kuti kumuudza kunounza zvakaipa zvakawanda kupfuura zvakanaka.</v>
      </c>
      <c r="X280" s="32" t="str">
        <f t="array" ref="X280">IF(ISBLANK(F280),"",INDEX(choices!I$2:I$1615,MATCH(F280,IF(choices!J$2:J$1615="Last",choices!A$2:A$1615),0)))</f>
        <v>very worried, somewhat worried, not very worried, not at all worried, refuse</v>
      </c>
      <c r="Y280" s="4" t="str">
        <f t="array" ref="Y280">IF(ISBLANK(F280),"",INDEX(choices!H$2:H$1615,MATCH(F280,IF(choices!J$2:J$1615="Last",choices!A$2:A$1615),0)))</f>
        <v>ndinonyanya kunetseka, ndinonetsekawo, handinetsekani zvakanyanya, handinetsekani zvachose, kuramba kupindura</v>
      </c>
      <c r="Z280" s="4" t="s">
        <v>1223</v>
      </c>
      <c r="AA280" s="4">
        <v>1</v>
      </c>
    </row>
    <row r="281" spans="1:27" ht="42">
      <c r="A281" s="53" t="s">
        <v>1157</v>
      </c>
      <c r="B281" s="53" t="s">
        <v>1331</v>
      </c>
      <c r="C281" s="53">
        <v>10</v>
      </c>
      <c r="D281" s="54" t="str">
        <f t="shared" si="26"/>
        <v>L10</v>
      </c>
      <c r="E281" s="53" t="s">
        <v>11</v>
      </c>
      <c r="F281" s="4" t="s">
        <v>201</v>
      </c>
      <c r="G281" s="54" t="str">
        <f t="shared" si="27"/>
        <v>select_one worried4</v>
      </c>
      <c r="H281" s="4" t="str">
        <f>IF(A281="","",IF(ROW($A$2:$A$1036)=1,"Impossible",VLOOKUP($A$2:$A$1036,items!$A$2:$S$1008,{19}*SIGN(ROW($A$2:$A$1036)),FALSE)))</f>
        <v>—that telling [him/her] will lead [him/her] to have difficulty in school.</v>
      </c>
      <c r="I281" s="4" t="str">
        <f>IF(A281="","",IF(ROW($A$2:$A$1036)=1,"Impossible",VLOOKUP($A$2:$A$1036,items!$A$2:$T$1008,{20}*SIGN(ROW($A$2:$A$1036)),FALSE)))</f>
        <v>—kuti kumuudza kunoita kuti atambure nechikoro.</v>
      </c>
      <c r="L281" s="53" t="s">
        <v>27</v>
      </c>
      <c r="M281" s="53"/>
      <c r="N281" s="53"/>
      <c r="O281" s="53"/>
      <c r="P281" s="53"/>
      <c r="Q281" s="53"/>
      <c r="R281" s="53"/>
      <c r="S281" s="53"/>
      <c r="T281" s="53"/>
      <c r="U281" s="53"/>
      <c r="V281" s="55" t="str">
        <f t="shared" si="28"/>
        <v>L10. —that telling [him/her] will lead [him/her] to have difficulty in school.</v>
      </c>
      <c r="W281" s="55" t="str">
        <f t="shared" si="29"/>
        <v>L10. —kuti kumuudza kunoita kuti atambure nechikoro.</v>
      </c>
      <c r="X281" s="32" t="str">
        <f t="array" ref="X281">IF(ISBLANK(F281),"",INDEX(choices!I$2:I$1615,MATCH(F281,IF(choices!J$2:J$1615="Last",choices!A$2:A$1615),0)))</f>
        <v>very worried, somewhat worried, not very worried, not at all worried, refuse</v>
      </c>
      <c r="Y281" s="4" t="str">
        <f t="array" ref="Y281">IF(ISBLANK(F281),"",INDEX(choices!H$2:H$1615,MATCH(F281,IF(choices!J$2:J$1615="Last",choices!A$2:A$1615),0)))</f>
        <v>ndinonyanya kunetseka, ndinonetsekawo, handinetsekani zvakanyanya, handinetsekani zvachose, kuramba kupindura</v>
      </c>
      <c r="Z281" s="4" t="s">
        <v>1223</v>
      </c>
      <c r="AA281" s="4">
        <v>1</v>
      </c>
    </row>
    <row r="282" spans="1:27" ht="42">
      <c r="A282" s="53" t="s">
        <v>1158</v>
      </c>
      <c r="B282" s="53" t="s">
        <v>1331</v>
      </c>
      <c r="C282" s="53">
        <v>11</v>
      </c>
      <c r="D282" s="54" t="str">
        <f t="shared" si="26"/>
        <v>L11</v>
      </c>
      <c r="E282" s="53" t="s">
        <v>11</v>
      </c>
      <c r="F282" s="4" t="s">
        <v>201</v>
      </c>
      <c r="G282" s="54" t="str">
        <f t="shared" si="27"/>
        <v>select_one worried4</v>
      </c>
      <c r="H282" s="4" t="str">
        <f>IF(A282="","",IF(ROW($A$2:$A$1036)=1,"Impossible",VLOOKUP($A$2:$A$1036,items!$A$2:$S$1008,{19}*SIGN(ROW($A$2:$A$1036)),FALSE)))</f>
        <v>—that telling [him/her] will make [him/her] think less of [him/her]self.</v>
      </c>
      <c r="I282" s="4" t="str">
        <f>IF(A282="","",IF(ROW($A$2:$A$1036)=1,"Impossible",VLOOKUP($A$2:$A$1036,items!$A$2:$T$1008,{20}*SIGN(ROW($A$2:$A$1036)),FALSE)))</f>
        <v>—kuti kumuudza kunoita kuti azvitarisire pasi.</v>
      </c>
      <c r="L282" s="53" t="s">
        <v>27</v>
      </c>
      <c r="M282" s="53"/>
      <c r="N282" s="53"/>
      <c r="O282" s="53"/>
      <c r="P282" s="53"/>
      <c r="Q282" s="53"/>
      <c r="R282" s="53"/>
      <c r="S282" s="53"/>
      <c r="T282" s="53"/>
      <c r="U282" s="53"/>
      <c r="V282" s="55" t="str">
        <f t="shared" si="28"/>
        <v>L11. —that telling [him/her] will make [him/her] think less of [him/her]self.</v>
      </c>
      <c r="W282" s="55" t="str">
        <f t="shared" si="29"/>
        <v>L11. —kuti kumuudza kunoita kuti azvitarisire pasi.</v>
      </c>
      <c r="X282" s="32" t="str">
        <f t="array" ref="X282">IF(ISBLANK(F282),"",INDEX(choices!I$2:I$1615,MATCH(F282,IF(choices!J$2:J$1615="Last",choices!A$2:A$1615),0)))</f>
        <v>very worried, somewhat worried, not very worried, not at all worried, refuse</v>
      </c>
      <c r="Y282" s="4" t="str">
        <f t="array" ref="Y282">IF(ISBLANK(F282),"",INDEX(choices!H$2:H$1615,MATCH(F282,IF(choices!J$2:J$1615="Last",choices!A$2:A$1615),0)))</f>
        <v>ndinonyanya kunetseka, ndinonetsekawo, handinetsekani zvakanyanya, handinetsekani zvachose, kuramba kupindura</v>
      </c>
      <c r="Z282" s="4" t="s">
        <v>1223</v>
      </c>
      <c r="AA282" s="4">
        <v>1</v>
      </c>
    </row>
    <row r="283" spans="1:27" ht="42">
      <c r="A283" s="53" t="s">
        <v>1159</v>
      </c>
      <c r="B283" s="53" t="s">
        <v>1331</v>
      </c>
      <c r="C283" s="53">
        <v>12</v>
      </c>
      <c r="D283" s="54" t="str">
        <f t="shared" si="26"/>
        <v>L12</v>
      </c>
      <c r="E283" s="53" t="s">
        <v>11</v>
      </c>
      <c r="F283" s="4" t="s">
        <v>201</v>
      </c>
      <c r="G283" s="54" t="str">
        <f t="shared" si="27"/>
        <v>select_one worried4</v>
      </c>
      <c r="H283" s="4" t="str">
        <f>IF(A283="","",IF(ROW($A$2:$A$1036)=1,"Impossible",VLOOKUP($A$2:$A$1036,items!$A$2:$S$1008,{19}*SIGN(ROW($A$2:$A$1036)),FALSE)))</f>
        <v>—that telling [him/her] will put a strain on our family.</v>
      </c>
      <c r="I283" s="4" t="str">
        <f>IF(A283="","",IF(ROW($A$2:$A$1036)=1,"Impossible",VLOOKUP($A$2:$A$1036,items!$A$2:$T$1008,{20}*SIGN(ROW($A$2:$A$1036)),FALSE)))</f>
        <v>—kuti kumuudza kunoremedza mhuri yedu.</v>
      </c>
      <c r="L283" s="53" t="s">
        <v>27</v>
      </c>
      <c r="M283" s="53"/>
      <c r="N283" s="53"/>
      <c r="O283" s="53"/>
      <c r="P283" s="53"/>
      <c r="Q283" s="53"/>
      <c r="R283" s="53"/>
      <c r="S283" s="53"/>
      <c r="T283" s="53"/>
      <c r="U283" s="53"/>
      <c r="V283" s="55" t="str">
        <f t="shared" si="28"/>
        <v>L12. —that telling [him/her] will put a strain on our family.</v>
      </c>
      <c r="W283" s="55" t="str">
        <f t="shared" si="29"/>
        <v>L12. —kuti kumuudza kunoremedza mhuri yedu.</v>
      </c>
      <c r="X283" s="32" t="str">
        <f t="array" ref="X283">IF(ISBLANK(F283),"",INDEX(choices!I$2:I$1615,MATCH(F283,IF(choices!J$2:J$1615="Last",choices!A$2:A$1615),0)))</f>
        <v>very worried, somewhat worried, not very worried, not at all worried, refuse</v>
      </c>
      <c r="Y283" s="4" t="str">
        <f t="array" ref="Y283">IF(ISBLANK(F283),"",INDEX(choices!H$2:H$1615,MATCH(F283,IF(choices!J$2:J$1615="Last",choices!A$2:A$1615),0)))</f>
        <v>ndinonyanya kunetseka, ndinonetsekawo, handinetsekani zvakanyanya, handinetsekani zvachose, kuramba kupindura</v>
      </c>
      <c r="Z283" s="4" t="s">
        <v>1223</v>
      </c>
      <c r="AA283" s="4">
        <v>1</v>
      </c>
    </row>
    <row r="284" spans="1:27" ht="42">
      <c r="A284" s="53" t="s">
        <v>1160</v>
      </c>
      <c r="B284" s="53" t="s">
        <v>1331</v>
      </c>
      <c r="C284" s="53">
        <v>13</v>
      </c>
      <c r="D284" s="54" t="str">
        <f t="shared" si="26"/>
        <v>L13</v>
      </c>
      <c r="E284" s="53" t="s">
        <v>11</v>
      </c>
      <c r="F284" s="4" t="s">
        <v>201</v>
      </c>
      <c r="G284" s="54" t="str">
        <f t="shared" si="27"/>
        <v>select_one worried4</v>
      </c>
      <c r="H284" s="4" t="str">
        <f>IF(A284="","",IF(ROW($A$2:$A$1036)=1,"Impossible",VLOOKUP($A$2:$A$1036,items!$A$2:$S$1008,{19}*SIGN(ROW($A$2:$A$1036)),FALSE)))</f>
        <v>—that telling [him/her] will lead [him/her] to experience stigma in the community.</v>
      </c>
      <c r="I284" s="4" t="str">
        <f>IF(A284="","",IF(ROW($A$2:$A$1036)=1,"Impossible",VLOOKUP($A$2:$A$1036,items!$A$2:$T$1008,{20}*SIGN(ROW($A$2:$A$1036)),FALSE)))</f>
        <v xml:space="preserve"> —kuti kuudza mwana wangu kunoita kuti anongedzerwe nevamwe munharaunda medu.</v>
      </c>
      <c r="L284" s="53" t="s">
        <v>27</v>
      </c>
      <c r="M284" s="53"/>
      <c r="N284" s="53"/>
      <c r="O284" s="53"/>
      <c r="P284" s="53"/>
      <c r="Q284" s="53"/>
      <c r="R284" s="53"/>
      <c r="S284" s="53"/>
      <c r="T284" s="53"/>
      <c r="U284" s="53"/>
      <c r="V284" s="55" t="str">
        <f t="shared" si="28"/>
        <v>L13. —that telling [him/her] will lead [him/her] to experience stigma in the community.</v>
      </c>
      <c r="W284" s="55" t="str">
        <f t="shared" si="29"/>
        <v>L13.  —kuti kuudza mwana wangu kunoita kuti anongedzerwe nevamwe munharaunda medu.</v>
      </c>
      <c r="X284" s="32" t="str">
        <f t="array" ref="X284">IF(ISBLANK(F284),"",INDEX(choices!I$2:I$1615,MATCH(F284,IF(choices!J$2:J$1615="Last",choices!A$2:A$1615),0)))</f>
        <v>very worried, somewhat worried, not very worried, not at all worried, refuse</v>
      </c>
      <c r="Y284" s="4" t="str">
        <f t="array" ref="Y284">IF(ISBLANK(F284),"",INDEX(choices!H$2:H$1615,MATCH(F284,IF(choices!J$2:J$1615="Last",choices!A$2:A$1615),0)))</f>
        <v>ndinonyanya kunetseka, ndinonetsekawo, handinetsekani zvakanyanya, handinetsekani zvachose, kuramba kupindura</v>
      </c>
      <c r="Z284" s="4" t="s">
        <v>1223</v>
      </c>
      <c r="AA284" s="4">
        <v>1</v>
      </c>
    </row>
    <row r="285" spans="1:27" ht="42">
      <c r="A285" s="53" t="s">
        <v>1161</v>
      </c>
      <c r="B285" s="53" t="s">
        <v>1331</v>
      </c>
      <c r="C285" s="53">
        <v>14</v>
      </c>
      <c r="D285" s="54" t="str">
        <f t="shared" si="26"/>
        <v>L14</v>
      </c>
      <c r="E285" s="53" t="s">
        <v>11</v>
      </c>
      <c r="F285" s="4" t="s">
        <v>201</v>
      </c>
      <c r="G285" s="54" t="str">
        <f t="shared" si="27"/>
        <v>select_one worried4</v>
      </c>
      <c r="H285" s="4" t="str">
        <f>IF(A285="","",IF(ROW($A$2:$A$1036)=1,"Impossible",VLOOKUP($A$2:$A$1036,items!$A$2:$S$1008,{19}*SIGN(ROW($A$2:$A$1036)),FALSE)))</f>
        <v>—that telling [him/her] will lead [him/her] to ask more tough questions.</v>
      </c>
      <c r="I285" s="4" t="str">
        <f>IF(A285="","",IF(ROW($A$2:$A$1036)=1,"Impossible",VLOOKUP($A$2:$A$1036,items!$A$2:$T$1008,{20}*SIGN(ROW($A$2:$A$1036)),FALSE)))</f>
        <v>—kuti kumuudza kunoita kuti abvunze mimwe mibvunzo yakaoma.</v>
      </c>
      <c r="L285" s="53" t="s">
        <v>27</v>
      </c>
      <c r="M285" s="53"/>
      <c r="N285" s="53"/>
      <c r="O285" s="53"/>
      <c r="P285" s="53"/>
      <c r="Q285" s="53"/>
      <c r="R285" s="53"/>
      <c r="S285" s="53"/>
      <c r="T285" s="53"/>
      <c r="U285" s="53"/>
      <c r="V285" s="55" t="str">
        <f t="shared" si="28"/>
        <v>L14. —that telling [him/her] will lead [him/her] to ask more tough questions.</v>
      </c>
      <c r="W285" s="55" t="str">
        <f t="shared" si="29"/>
        <v>L14. —kuti kumuudza kunoita kuti abvunze mimwe mibvunzo yakaoma.</v>
      </c>
      <c r="X285" s="32" t="str">
        <f t="array" ref="X285">IF(ISBLANK(F285),"",INDEX(choices!I$2:I$1615,MATCH(F285,IF(choices!J$2:J$1615="Last",choices!A$2:A$1615),0)))</f>
        <v>very worried, somewhat worried, not very worried, not at all worried, refuse</v>
      </c>
      <c r="Y285" s="4" t="str">
        <f t="array" ref="Y285">IF(ISBLANK(F285),"",INDEX(choices!H$2:H$1615,MATCH(F285,IF(choices!J$2:J$1615="Last",choices!A$2:A$1615),0)))</f>
        <v>ndinonyanya kunetseka, ndinonetsekawo, handinetsekani zvakanyanya, handinetsekani zvachose, kuramba kupindura</v>
      </c>
      <c r="Z285" s="4" t="s">
        <v>1223</v>
      </c>
      <c r="AA285" s="4">
        <v>1</v>
      </c>
    </row>
    <row r="286" spans="1:27" ht="42">
      <c r="A286" s="53" t="s">
        <v>1162</v>
      </c>
      <c r="B286" s="53" t="s">
        <v>1331</v>
      </c>
      <c r="C286" s="53">
        <v>15</v>
      </c>
      <c r="D286" s="54" t="str">
        <f t="shared" si="26"/>
        <v>L15</v>
      </c>
      <c r="E286" s="53" t="s">
        <v>11</v>
      </c>
      <c r="F286" s="4" t="s">
        <v>201</v>
      </c>
      <c r="G286" s="54" t="str">
        <f t="shared" si="27"/>
        <v>select_one worried4</v>
      </c>
      <c r="H286" s="4" t="str">
        <f>IF(A286="","",IF(ROW($A$2:$A$1036)=1,"Impossible",VLOOKUP($A$2:$A$1036,items!$A$2:$S$1008,{19}*SIGN(ROW($A$2:$A$1036)),FALSE)))</f>
        <v>—that telling [him/her] will make [him/her] too sad.</v>
      </c>
      <c r="I286" s="4" t="str">
        <f>IF(A286="","",IF(ROW($A$2:$A$1036)=1,"Impossible",VLOOKUP($A$2:$A$1036,items!$A$2:$T$1008,{20}*SIGN(ROW($A$2:$A$1036)),FALSE)))</f>
        <v>—kuti kumuudza kunoita kuti asurukirwe zvakanyanya.</v>
      </c>
      <c r="L286" s="53" t="s">
        <v>27</v>
      </c>
      <c r="M286" s="53"/>
      <c r="N286" s="53"/>
      <c r="O286" s="53"/>
      <c r="P286" s="53"/>
      <c r="Q286" s="53"/>
      <c r="R286" s="53"/>
      <c r="S286" s="53"/>
      <c r="T286" s="53"/>
      <c r="U286" s="53"/>
      <c r="V286" s="55" t="str">
        <f t="shared" si="28"/>
        <v>L15. —that telling [him/her] will make [him/her] too sad.</v>
      </c>
      <c r="W286" s="55" t="str">
        <f t="shared" si="29"/>
        <v>L15. —kuti kumuudza kunoita kuti asurukirwe zvakanyanya.</v>
      </c>
      <c r="X286" s="32" t="str">
        <f t="array" ref="X286">IF(ISBLANK(F286),"",INDEX(choices!I$2:I$1615,MATCH(F286,IF(choices!J$2:J$1615="Last",choices!A$2:A$1615),0)))</f>
        <v>very worried, somewhat worried, not very worried, not at all worried, refuse</v>
      </c>
      <c r="Y286" s="4" t="str">
        <f t="array" ref="Y286">IF(ISBLANK(F286),"",INDEX(choices!H$2:H$1615,MATCH(F286,IF(choices!J$2:J$1615="Last",choices!A$2:A$1615),0)))</f>
        <v>ndinonyanya kunetseka, ndinonetsekawo, handinetsekani zvakanyanya, handinetsekani zvachose, kuramba kupindura</v>
      </c>
      <c r="Z286" s="4" t="s">
        <v>1223</v>
      </c>
      <c r="AA286" s="4">
        <v>1</v>
      </c>
    </row>
    <row r="287" spans="1:27" ht="42">
      <c r="A287" s="53" t="s">
        <v>1163</v>
      </c>
      <c r="B287" s="53" t="s">
        <v>1331</v>
      </c>
      <c r="C287" s="53">
        <v>16</v>
      </c>
      <c r="D287" s="54" t="str">
        <f t="shared" si="26"/>
        <v>L16</v>
      </c>
      <c r="E287" s="53" t="s">
        <v>11</v>
      </c>
      <c r="F287" s="4" t="s">
        <v>201</v>
      </c>
      <c r="G287" s="54" t="str">
        <f t="shared" si="27"/>
        <v>select_one worried4</v>
      </c>
      <c r="H287" s="4" t="str">
        <f>IF(A287="","",IF(ROW($A$2:$A$1036)=1,"Impossible",VLOOKUP($A$2:$A$1036,items!$A$2:$S$1008,{19}*SIGN(ROW($A$2:$A$1036)),FALSE)))</f>
        <v>—that telling [him/her] will cause me to feel too many bad emotions.</v>
      </c>
      <c r="I287" s="4" t="str">
        <f>IF(A287="","",IF(ROW($A$2:$A$1036)=1,"Impossible",VLOOKUP($A$2:$A$1036,items!$A$2:$T$1008,{20}*SIGN(ROW($A$2:$A$1036)),FALSE)))</f>
        <v>—kuti kumuudza kunoita kuti ndinyanyise kunzwa zvisina kunaka mukati mangu.</v>
      </c>
      <c r="L287" s="53" t="s">
        <v>27</v>
      </c>
      <c r="M287" s="53"/>
      <c r="N287" s="53"/>
      <c r="O287" s="53"/>
      <c r="P287" s="53"/>
      <c r="Q287" s="53"/>
      <c r="R287" s="53"/>
      <c r="S287" s="53"/>
      <c r="T287" s="53"/>
      <c r="U287" s="53"/>
      <c r="V287" s="55" t="str">
        <f t="shared" si="28"/>
        <v>L16. —that telling [him/her] will cause me to feel too many bad emotions.</v>
      </c>
      <c r="W287" s="55" t="str">
        <f t="shared" si="29"/>
        <v>L16. —kuti kumuudza kunoita kuti ndinyanyise kunzwa zvisina kunaka mukati mangu.</v>
      </c>
      <c r="X287" s="32" t="str">
        <f t="array" ref="X287">IF(ISBLANK(F287),"",INDEX(choices!I$2:I$1615,MATCH(F287,IF(choices!J$2:J$1615="Last",choices!A$2:A$1615),0)))</f>
        <v>very worried, somewhat worried, not very worried, not at all worried, refuse</v>
      </c>
      <c r="Y287" s="4" t="str">
        <f t="array" ref="Y287">IF(ISBLANK(F287),"",INDEX(choices!H$2:H$1615,MATCH(F287,IF(choices!J$2:J$1615="Last",choices!A$2:A$1615),0)))</f>
        <v>ndinonyanya kunetseka, ndinonetsekawo, handinetsekani zvakanyanya, handinetsekani zvachose, kuramba kupindura</v>
      </c>
      <c r="Z287" s="4" t="s">
        <v>1223</v>
      </c>
      <c r="AA287" s="4">
        <v>1</v>
      </c>
    </row>
    <row r="288" spans="1:27" ht="14">
      <c r="A288" s="53" t="s">
        <v>1332</v>
      </c>
      <c r="B288" s="53" t="s">
        <v>1331</v>
      </c>
      <c r="C288" s="53"/>
      <c r="D288" s="54" t="str">
        <f t="shared" si="26"/>
        <v>L</v>
      </c>
      <c r="E288" s="53" t="s">
        <v>81</v>
      </c>
      <c r="G288" s="54" t="str">
        <f t="shared" si="27"/>
        <v>end group</v>
      </c>
      <c r="H288" s="4" t="e">
        <f>IF(A288="","",IF(ROW($A$2:$A$1036)=1,"Impossible",VLOOKUP($A$2:$A$1036,items!$A$2:$S$1008,{19}*SIGN(ROW($A$2:$A$1036)),FALSE)))</f>
        <v>#N/A</v>
      </c>
      <c r="I288" s="4" t="e">
        <f>IF(A288="","",IF(ROW($A$2:$A$1036)=1,"Impossible",VLOOKUP($A$2:$A$1036,items!$A$2:$T$1008,{20}*SIGN(ROW($A$2:$A$1036)),FALSE)))</f>
        <v>#N/A</v>
      </c>
      <c r="L288" s="53"/>
      <c r="M288" s="53"/>
      <c r="N288" s="53"/>
      <c r="O288" s="53"/>
      <c r="P288" s="53"/>
      <c r="Q288" s="53"/>
      <c r="R288" s="53"/>
      <c r="S288" s="53"/>
      <c r="T288" s="53"/>
      <c r="U288" s="53"/>
      <c r="V288" s="55" t="str">
        <f t="shared" si="28"/>
        <v/>
      </c>
      <c r="W288" s="55" t="str">
        <f t="shared" si="29"/>
        <v/>
      </c>
      <c r="X288" s="32" t="str">
        <f t="array" ref="X288">IF(ISBLANK(F288),"",INDEX(choices!I$2:I$1615,MATCH(F288,IF(choices!J$2:J$1615="Last",choices!A$2:A$1615),0)))</f>
        <v/>
      </c>
      <c r="Y288" s="4" t="str">
        <f t="array" ref="Y288">IF(ISBLANK(F288),"",INDEX(choices!H$2:H$1615,MATCH(F288,IF(choices!J$2:J$1615="Last",choices!A$2:A$1615),0)))</f>
        <v/>
      </c>
    </row>
    <row r="289" spans="1:25" ht="28">
      <c r="A289" s="53" t="s">
        <v>2839</v>
      </c>
      <c r="B289" s="53" t="s">
        <v>1338</v>
      </c>
      <c r="C289" s="53">
        <v>0</v>
      </c>
      <c r="D289" s="54" t="str">
        <f t="shared" si="26"/>
        <v>LR0</v>
      </c>
      <c r="E289" s="53" t="s">
        <v>79</v>
      </c>
      <c r="G289" s="54" t="str">
        <f t="shared" si="27"/>
        <v>begin group</v>
      </c>
      <c r="H289" s="4" t="e">
        <f>IF(A289="","",IF(ROW($A$2:$A$1036)=1,"Impossible",VLOOKUP($A$2:$A$1036,items!$A$2:$S$1008,{19}*SIGN(ROW($A$2:$A$1036)),FALSE)))</f>
        <v>#N/A</v>
      </c>
      <c r="I289" s="4" t="e">
        <f>IF(A289="","",IF(ROW($A$2:$A$1036)=1,"Impossible",VLOOKUP($A$2:$A$1036,items!$A$2:$T$1008,{20}*SIGN(ROW($A$2:$A$1036)),FALSE)))</f>
        <v>#N/A</v>
      </c>
      <c r="K289" s="4" t="s">
        <v>2799</v>
      </c>
      <c r="L289" s="53"/>
      <c r="M289" s="53"/>
      <c r="N289" s="53"/>
      <c r="O289" s="53"/>
      <c r="P289" s="53"/>
      <c r="Q289" s="53"/>
      <c r="R289" s="53"/>
      <c r="S289" s="53"/>
      <c r="T289" s="53"/>
      <c r="U289" s="53"/>
      <c r="V289" s="55" t="str">
        <f t="shared" si="28"/>
        <v/>
      </c>
      <c r="W289" s="55" t="str">
        <f t="shared" si="29"/>
        <v/>
      </c>
      <c r="X289" s="32" t="str">
        <f t="array" ref="X289">IF(ISBLANK(F289),"",INDEX(choices!I$2:I$1615,MATCH(F289,IF(choices!J$2:J$1615="Last",choices!A$2:A$1615),0)))</f>
        <v/>
      </c>
      <c r="Y289" s="4" t="str">
        <f t="array" ref="Y289">IF(ISBLANK(F289),"",INDEX(choices!H$2:H$1615,MATCH(F289,IF(choices!J$2:J$1615="Last",choices!A$2:A$1615),0)))</f>
        <v/>
      </c>
    </row>
    <row r="290" spans="1:25" ht="70">
      <c r="A290" s="53" t="s">
        <v>2840</v>
      </c>
      <c r="B290" s="53" t="s">
        <v>1338</v>
      </c>
      <c r="C290" s="53">
        <v>1</v>
      </c>
      <c r="D290" s="54" t="str">
        <f t="shared" si="26"/>
        <v>LR1</v>
      </c>
      <c r="E290" s="53" t="s">
        <v>16</v>
      </c>
      <c r="G290" s="54" t="str">
        <f t="shared" si="27"/>
        <v>note</v>
      </c>
      <c r="H290" s="4" t="str">
        <f>IF(A290="","",IF(ROW($A$2:$A$1036)=1,"Impossible",VLOOKUP($A$2:$A$1036,items!$A$2:$S$1008,{19}*SIGN(ROW($A$2:$A$1036)),FALSE)))</f>
        <v>Continue thinking back to the period of time before your child knew about [his/her] illness. I am going to read you several worries that caregivers sometimes have about telling a child that [he/she] is HIV positive.</v>
      </c>
      <c r="I290" s="4" t="str">
        <f>IF(A290="","",IF(ROW($A$2:$A$1036)=1,"Impossible",VLOOKUP($A$2:$A$1036,items!$A$2:$T$1008,{20}*SIGN(ROW($A$2:$A$1036)),FALSE)))</f>
        <v>Rambai muchifunga nezvemumashure, apo mwana wenyu ainge asati ava kuziva nezveurwere hwake. Ndichaverenga zvinhu izvo vachengeti vevana vanombonetsekana nazvo panyaya yekuudza mwana kuti ane HIV.</v>
      </c>
      <c r="L290" s="53"/>
      <c r="M290" s="53"/>
      <c r="N290" s="53"/>
      <c r="O290" s="53"/>
      <c r="P290" s="53"/>
      <c r="Q290" s="53"/>
      <c r="R290" s="53"/>
      <c r="S290" s="53"/>
      <c r="T290" s="53"/>
      <c r="U290" s="53"/>
      <c r="V290" s="55" t="str">
        <f t="shared" si="28"/>
        <v>LR1. Continue thinking back to the period of time before your child knew about [his/her] illness. I am going to read you several worries that caregivers sometimes have about telling a child that [he/she] is HIV positive.</v>
      </c>
      <c r="W290" s="55" t="str">
        <f t="shared" si="29"/>
        <v>LR1. Rambai muchifunga nezvemumashure, apo mwana wenyu ainge asati ava kuziva nezveurwere hwake. Ndichaverenga zvinhu izvo vachengeti vevana vanombonetsekana nazvo panyaya yekuudza mwana kuti ane HIV.</v>
      </c>
      <c r="X290" s="32" t="str">
        <f t="array" ref="X290">IF(ISBLANK(F290),"",INDEX(choices!I$2:I$1615,MATCH(F290,IF(choices!J$2:J$1615="Last",choices!A$2:A$1615),0)))</f>
        <v/>
      </c>
      <c r="Y290" s="4" t="str">
        <f t="array" ref="Y290">IF(ISBLANK(F290),"",INDEX(choices!H$2:H$1615,MATCH(F290,IF(choices!J$2:J$1615="Last",choices!A$2:A$1615),0)))</f>
        <v/>
      </c>
    </row>
    <row r="291" spans="1:25" ht="56">
      <c r="A291" s="53" t="s">
        <v>2841</v>
      </c>
      <c r="B291" s="53" t="s">
        <v>1338</v>
      </c>
      <c r="C291" s="53">
        <v>2</v>
      </c>
      <c r="D291" s="54" t="str">
        <f t="shared" si="26"/>
        <v>LR2</v>
      </c>
      <c r="E291" s="53" t="s">
        <v>16</v>
      </c>
      <c r="G291" s="54" t="str">
        <f t="shared" si="27"/>
        <v>note</v>
      </c>
      <c r="H291" s="4" t="str">
        <f>IF(A291="","",IF(ROW($A$2:$A$1036)=1,"Impossible",VLOOKUP($A$2:$A$1036,items!$A$2:$S$1008,{19}*SIGN(ROW($A$2:$A$1036)),FALSE)))</f>
        <v>If you can remember, please tell me how much you worried about each thing. There are no right or wrong answers.</v>
      </c>
      <c r="I291" s="4" t="str">
        <f>IF(A291="","",IF(ROW($A$2:$A$1036)=1,"Impossible",VLOOKUP($A$2:$A$1036,items!$A$2:$T$1008,{20}*SIGN(ROW($A$2:$A$1036)),FALSE)))</f>
        <v>Kana muchiri kurangarira, ndapota ndiudzeiwo kuti mainetsekana zvakadii nechimwe nechimwe chezvinotevera. Hapana mhinduro dzakanaka kana dzakaipa.</v>
      </c>
      <c r="L291" s="53"/>
      <c r="M291" s="53"/>
      <c r="N291" s="53"/>
      <c r="O291" s="53"/>
      <c r="P291" s="53"/>
      <c r="Q291" s="53"/>
      <c r="R291" s="53"/>
      <c r="S291" s="53"/>
      <c r="T291" s="53"/>
      <c r="U291" s="53"/>
      <c r="V291" s="55" t="str">
        <f t="shared" si="28"/>
        <v>LR2. If you can remember, please tell me how much you worried about each thing. There are no right or wrong answers.</v>
      </c>
      <c r="W291" s="55" t="str">
        <f t="shared" si="29"/>
        <v>LR2. Kana muchiri kurangarira, ndapota ndiudzeiwo kuti mainetsekana zvakadii nechimwe nechimwe chezvinotevera. Hapana mhinduro dzakanaka kana dzakaipa.</v>
      </c>
      <c r="X291" s="32" t="str">
        <f t="array" ref="X291">IF(ISBLANK(F291),"",INDEX(choices!I$2:I$1615,MATCH(F291,IF(choices!J$2:J$1615="Last",choices!A$2:A$1615),0)))</f>
        <v/>
      </c>
      <c r="Y291" s="4" t="str">
        <f t="array" ref="Y291">IF(ISBLANK(F291),"",INDEX(choices!H$2:H$1615,MATCH(F291,IF(choices!J$2:J$1615="Last",choices!A$2:A$1615),0)))</f>
        <v/>
      </c>
    </row>
    <row r="292" spans="1:25" ht="42">
      <c r="A292" s="53" t="s">
        <v>2842</v>
      </c>
      <c r="B292" s="53" t="s">
        <v>1338</v>
      </c>
      <c r="C292" s="53">
        <v>3</v>
      </c>
      <c r="D292" s="54" t="str">
        <f t="shared" si="26"/>
        <v>LR3</v>
      </c>
      <c r="E292" s="53" t="s">
        <v>11</v>
      </c>
      <c r="F292" s="4" t="s">
        <v>2717</v>
      </c>
      <c r="G292" s="54" t="str">
        <f t="shared" si="27"/>
        <v>select_one worried4R</v>
      </c>
      <c r="H292" s="4" t="str">
        <f>IF(A292="","",IF(ROW($A$2:$A$1036)=1,"Impossible",VLOOKUP($A$2:$A$1036,items!$A$2:$S$1008,{19}*SIGN(ROW($A$2:$A$1036)),FALSE)))</f>
        <v>I worried that telling my child about [his/her] illness would just create more problems.</v>
      </c>
      <c r="I292" s="4" t="str">
        <f>IF(A292="","",IF(ROW($A$2:$A$1036)=1,"Impossible",VLOOKUP($A$2:$A$1036,items!$A$2:$T$1008,{20}*SIGN(ROW($A$2:$A$1036)),FALSE)))</f>
        <v>Ndainetsekana kuti kuudza mwana wangu nezveurwere hwake kwaingomutsa mamwe matambudziko chete.</v>
      </c>
      <c r="L292" s="53" t="s">
        <v>27</v>
      </c>
      <c r="M292" s="53"/>
      <c r="N292" s="53"/>
      <c r="O292" s="53"/>
      <c r="P292" s="53"/>
      <c r="Q292" s="53"/>
      <c r="R292" s="53"/>
      <c r="S292" s="53"/>
      <c r="T292" s="53"/>
      <c r="U292" s="53"/>
      <c r="V292" s="55" t="str">
        <f t="shared" si="28"/>
        <v>LR3. I worried that telling my child about [his/her] illness would just create more problems.</v>
      </c>
      <c r="W292" s="55" t="str">
        <f t="shared" si="29"/>
        <v>LR3. Ndainetsekana kuti kuudza mwana wangu nezveurwere hwake kwaingomutsa mamwe matambudziko chete.</v>
      </c>
      <c r="X292" s="32" t="str">
        <f t="array" ref="X292">IF(ISBLANK(F292),"",INDEX(choices!I$2:I$1615,MATCH(F292,IF(choices!J$2:J$1615="Last",choices!A$2:A$1615),0)))</f>
        <v>very worried, somewhat worried, not very worried, not at all worried, refuse</v>
      </c>
      <c r="Y292" s="4" t="str">
        <f t="array" ref="Y292">IF(ISBLANK(F292),"",INDEX(choices!H$2:H$1615,MATCH(F292,IF(choices!J$2:J$1615="Last",choices!A$2:A$1615),0)))</f>
        <v>ndainyanya kunetseka, ndainetsekanawo, handainetsekana zvakanyanya, handainetsekana zvachose, kuramba kupindura</v>
      </c>
    </row>
    <row r="293" spans="1:25" ht="42">
      <c r="A293" s="53" t="s">
        <v>2843</v>
      </c>
      <c r="B293" s="53" t="s">
        <v>1338</v>
      </c>
      <c r="C293" s="53">
        <v>4</v>
      </c>
      <c r="D293" s="54" t="str">
        <f t="shared" si="26"/>
        <v>LR4</v>
      </c>
      <c r="E293" s="53" t="s">
        <v>11</v>
      </c>
      <c r="F293" s="4" t="s">
        <v>2717</v>
      </c>
      <c r="G293" s="54" t="str">
        <f t="shared" si="27"/>
        <v>select_one worried4R</v>
      </c>
      <c r="H293" s="4" t="str">
        <f>IF(A293="","",IF(ROW($A$2:$A$1036)=1,"Impossible",VLOOKUP($A$2:$A$1036,items!$A$2:$S$1008,{19}*SIGN(ROW($A$2:$A$1036)),FALSE)))</f>
        <v>I worried that telling my child about [his/her] illness would lead [him/her] to reject me.</v>
      </c>
      <c r="I293" s="4" t="str">
        <f>IF(A293="","",IF(ROW($A$2:$A$1036)=1,"Impossible",VLOOKUP($A$2:$A$1036,items!$A$2:$T$1008,{20}*SIGN(ROW($A$2:$A$1036)),FALSE)))</f>
        <v>Ndainetsekana kuti kuudza mwana wangu nezveurwere hwake kwaizoita kuti andirase.</v>
      </c>
      <c r="L293" s="53" t="s">
        <v>27</v>
      </c>
      <c r="M293" s="53"/>
      <c r="N293" s="53"/>
      <c r="O293" s="53"/>
      <c r="P293" s="53"/>
      <c r="Q293" s="53"/>
      <c r="R293" s="53"/>
      <c r="S293" s="53"/>
      <c r="T293" s="53"/>
      <c r="U293" s="53"/>
      <c r="V293" s="55" t="str">
        <f t="shared" si="28"/>
        <v>LR4. I worried that telling my child about [his/her] illness would lead [him/her] to reject me.</v>
      </c>
      <c r="W293" s="55" t="str">
        <f t="shared" si="29"/>
        <v>LR4. Ndainetsekana kuti kuudza mwana wangu nezveurwere hwake kwaizoita kuti andirase.</v>
      </c>
      <c r="X293" s="32" t="str">
        <f t="array" ref="X293">IF(ISBLANK(F293),"",INDEX(choices!I$2:I$1615,MATCH(F293,IF(choices!J$2:J$1615="Last",choices!A$2:A$1615),0)))</f>
        <v>very worried, somewhat worried, not very worried, not at all worried, refuse</v>
      </c>
      <c r="Y293" s="4" t="str">
        <f t="array" ref="Y293">IF(ISBLANK(F293),"",INDEX(choices!H$2:H$1615,MATCH(F293,IF(choices!J$2:J$1615="Last",choices!A$2:A$1615),0)))</f>
        <v>ndainyanya kunetseka, ndainetsekanawo, handainetsekana zvakanyanya, handainetsekana zvachose, kuramba kupindura</v>
      </c>
    </row>
    <row r="294" spans="1:25" ht="42">
      <c r="A294" s="53" t="s">
        <v>2844</v>
      </c>
      <c r="B294" s="53" t="s">
        <v>1338</v>
      </c>
      <c r="C294" s="53">
        <v>5</v>
      </c>
      <c r="D294" s="54" t="str">
        <f t="shared" si="26"/>
        <v>LR5</v>
      </c>
      <c r="E294" s="53" t="s">
        <v>11</v>
      </c>
      <c r="F294" s="4" t="s">
        <v>2717</v>
      </c>
      <c r="G294" s="54" t="str">
        <f t="shared" si="27"/>
        <v>select_one worried4R</v>
      </c>
      <c r="H294" s="4" t="str">
        <f>IF(A294="","",IF(ROW($A$2:$A$1036)=1,"Impossible",VLOOKUP($A$2:$A$1036,items!$A$2:$S$1008,{19}*SIGN(ROW($A$2:$A$1036)),FALSE)))</f>
        <v>—that telling [him/her] would actually bring [him/her] harm.</v>
      </c>
      <c r="I294" s="4" t="str">
        <f>IF(A294="","",IF(ROW($A$2:$A$1036)=1,"Impossible",VLOOKUP($A$2:$A$1036,items!$A$2:$T$1008,{20}*SIGN(ROW($A$2:$A$1036)),FALSE)))</f>
        <v>—kuti kumuudza kwaitozomukuvadzisa.</v>
      </c>
      <c r="L294" s="53" t="s">
        <v>27</v>
      </c>
      <c r="M294" s="53"/>
      <c r="N294" s="53"/>
      <c r="O294" s="53"/>
      <c r="P294" s="53"/>
      <c r="Q294" s="53"/>
      <c r="R294" s="53"/>
      <c r="S294" s="53"/>
      <c r="T294" s="53"/>
      <c r="U294" s="53"/>
      <c r="V294" s="55" t="str">
        <f t="shared" si="28"/>
        <v>LR5. —that telling [him/her] would actually bring [him/her] harm.</v>
      </c>
      <c r="W294" s="55" t="str">
        <f t="shared" si="29"/>
        <v>LR5. —kuti kumuudza kwaitozomukuvadzisa.</v>
      </c>
      <c r="X294" s="32" t="str">
        <f t="array" ref="X294">IF(ISBLANK(F294),"",INDEX(choices!I$2:I$1615,MATCH(F294,IF(choices!J$2:J$1615="Last",choices!A$2:A$1615),0)))</f>
        <v>very worried, somewhat worried, not very worried, not at all worried, refuse</v>
      </c>
      <c r="Y294" s="4" t="str">
        <f t="array" ref="Y294">IF(ISBLANK(F294),"",INDEX(choices!H$2:H$1615,MATCH(F294,IF(choices!J$2:J$1615="Last",choices!A$2:A$1615),0)))</f>
        <v>ndainyanya kunetseka, ndainetsekanawo, handainetsekana zvakanyanya, handainetsekana zvachose, kuramba kupindura</v>
      </c>
    </row>
    <row r="295" spans="1:25" ht="42">
      <c r="A295" s="53" t="s">
        <v>2845</v>
      </c>
      <c r="B295" s="53" t="s">
        <v>1338</v>
      </c>
      <c r="C295" s="53">
        <v>6</v>
      </c>
      <c r="D295" s="54" t="str">
        <f t="shared" si="26"/>
        <v>LR6</v>
      </c>
      <c r="E295" s="53" t="s">
        <v>11</v>
      </c>
      <c r="F295" s="4" t="s">
        <v>2717</v>
      </c>
      <c r="G295" s="54" t="str">
        <f t="shared" si="27"/>
        <v>select_one worried4R</v>
      </c>
      <c r="H295" s="4" t="str">
        <f>IF(A295="","",IF(ROW($A$2:$A$1036)=1,"Impossible",VLOOKUP($A$2:$A$1036,items!$A$2:$S$1008,{19}*SIGN(ROW($A$2:$A$1036)),FALSE)))</f>
        <v>—that telling [him/her] would make [him/her] less hopeful about the future.</v>
      </c>
      <c r="I295" s="4" t="str">
        <f>IF(A295="","",IF(ROW($A$2:$A$1036)=1,"Impossible",VLOOKUP($A$2:$A$1036,items!$A$2:$T$1008,{20}*SIGN(ROW($A$2:$A$1036)),FALSE)))</f>
        <v>—kuti kumuudza kwaizoita kuti asanyanyovimbe neramangwana.</v>
      </c>
      <c r="L295" s="53" t="s">
        <v>27</v>
      </c>
      <c r="M295" s="53"/>
      <c r="N295" s="53"/>
      <c r="O295" s="53"/>
      <c r="P295" s="53"/>
      <c r="Q295" s="53"/>
      <c r="R295" s="53"/>
      <c r="S295" s="53"/>
      <c r="T295" s="53"/>
      <c r="U295" s="53"/>
      <c r="V295" s="55" t="str">
        <f t="shared" si="28"/>
        <v>LR6. —that telling [him/her] would make [him/her] less hopeful about the future.</v>
      </c>
      <c r="W295" s="55" t="str">
        <f t="shared" si="29"/>
        <v>LR6. —kuti kumuudza kwaizoita kuti asanyanyovimbe neramangwana.</v>
      </c>
      <c r="X295" s="32" t="str">
        <f t="array" ref="X295">IF(ISBLANK(F295),"",INDEX(choices!I$2:I$1615,MATCH(F295,IF(choices!J$2:J$1615="Last",choices!A$2:A$1615),0)))</f>
        <v>very worried, somewhat worried, not very worried, not at all worried, refuse</v>
      </c>
      <c r="Y295" s="4" t="str">
        <f t="array" ref="Y295">IF(ISBLANK(F295),"",INDEX(choices!H$2:H$1615,MATCH(F295,IF(choices!J$2:J$1615="Last",choices!A$2:A$1615),0)))</f>
        <v>ndainyanya kunetseka, ndainetsekanawo, handainetsekana zvakanyanya, handainetsekana zvachose, kuramba kupindura</v>
      </c>
    </row>
    <row r="296" spans="1:25" ht="42">
      <c r="A296" s="53" t="s">
        <v>2846</v>
      </c>
      <c r="B296" s="53" t="s">
        <v>1338</v>
      </c>
      <c r="C296" s="53">
        <v>7</v>
      </c>
      <c r="D296" s="54" t="str">
        <f t="shared" si="26"/>
        <v>LR7</v>
      </c>
      <c r="E296" s="53" t="s">
        <v>11</v>
      </c>
      <c r="F296" s="4" t="s">
        <v>2717</v>
      </c>
      <c r="G296" s="54" t="str">
        <f t="shared" si="27"/>
        <v>select_one worried4R</v>
      </c>
      <c r="H296" s="4" t="str">
        <f>IF(A296="","",IF(ROW($A$2:$A$1036)=1,"Impossible",VLOOKUP($A$2:$A$1036,items!$A$2:$S$1008,{19}*SIGN(ROW($A$2:$A$1036)),FALSE)))</f>
        <v>—that telling [him/her] would make [him/her] stop taking medication.</v>
      </c>
      <c r="I296" s="4" t="str">
        <f>IF(A296="","",IF(ROW($A$2:$A$1036)=1,"Impossible",VLOOKUP($A$2:$A$1036,items!$A$2:$T$1008,{20}*SIGN(ROW($A$2:$A$1036)),FALSE)))</f>
        <v>—kuti kumuudza kwaizoita kuti amire kunwa mishonga yake.</v>
      </c>
      <c r="L296" s="53" t="s">
        <v>27</v>
      </c>
      <c r="M296" s="53"/>
      <c r="N296" s="53"/>
      <c r="O296" s="53"/>
      <c r="P296" s="53"/>
      <c r="Q296" s="53"/>
      <c r="R296" s="53"/>
      <c r="S296" s="53"/>
      <c r="T296" s="53"/>
      <c r="U296" s="53"/>
      <c r="V296" s="55" t="str">
        <f t="shared" si="28"/>
        <v>LR7. —that telling [him/her] would make [him/her] stop taking medication.</v>
      </c>
      <c r="W296" s="55" t="str">
        <f t="shared" si="29"/>
        <v>LR7. —kuti kumuudza kwaizoita kuti amire kunwa mishonga yake.</v>
      </c>
      <c r="X296" s="32" t="str">
        <f t="array" ref="X296">IF(ISBLANK(F296),"",INDEX(choices!I$2:I$1615,MATCH(F296,IF(choices!J$2:J$1615="Last",choices!A$2:A$1615),0)))</f>
        <v>very worried, somewhat worried, not very worried, not at all worried, refuse</v>
      </c>
      <c r="Y296" s="4" t="str">
        <f t="array" ref="Y296">IF(ISBLANK(F296),"",INDEX(choices!H$2:H$1615,MATCH(F296,IF(choices!J$2:J$1615="Last",choices!A$2:A$1615),0)))</f>
        <v>ndainyanya kunetseka, ndainetsekanawo, handainetsekana zvakanyanya, handainetsekana zvachose, kuramba kupindura</v>
      </c>
    </row>
    <row r="297" spans="1:25" ht="42">
      <c r="A297" s="53" t="s">
        <v>2847</v>
      </c>
      <c r="B297" s="53" t="s">
        <v>1338</v>
      </c>
      <c r="C297" s="53">
        <v>8</v>
      </c>
      <c r="D297" s="54" t="str">
        <f t="shared" si="26"/>
        <v>LR8</v>
      </c>
      <c r="E297" s="53" t="s">
        <v>11</v>
      </c>
      <c r="F297" s="4" t="s">
        <v>2717</v>
      </c>
      <c r="G297" s="54" t="str">
        <f t="shared" si="27"/>
        <v>select_one worried4R</v>
      </c>
      <c r="H297" s="4" t="str">
        <f>IF(A297="","",IF(ROW($A$2:$A$1036)=1,"Impossible",VLOOKUP($A$2:$A$1036,items!$A$2:$S$1008,{19}*SIGN(ROW($A$2:$A$1036)),FALSE)))</f>
        <v>—that telling [him/her] would make [his/her] condition get worse.</v>
      </c>
      <c r="I297" s="4" t="str">
        <f>IF(A297="","",IF(ROW($A$2:$A$1036)=1,"Impossible",VLOOKUP($A$2:$A$1036,items!$A$2:$T$1008,{20}*SIGN(ROW($A$2:$A$1036)),FALSE)))</f>
        <v>—kuti kumuudza kwaizoita kuti atonyanyise kurwara.</v>
      </c>
      <c r="L297" s="53" t="s">
        <v>27</v>
      </c>
      <c r="M297" s="53"/>
      <c r="N297" s="53"/>
      <c r="O297" s="53"/>
      <c r="P297" s="53"/>
      <c r="Q297" s="53"/>
      <c r="R297" s="53"/>
      <c r="S297" s="53"/>
      <c r="T297" s="53"/>
      <c r="U297" s="53"/>
      <c r="V297" s="55" t="str">
        <f t="shared" si="28"/>
        <v>LR8. —that telling [him/her] would make [his/her] condition get worse.</v>
      </c>
      <c r="W297" s="55" t="str">
        <f t="shared" si="29"/>
        <v>LR8. —kuti kumuudza kwaizoita kuti atonyanyise kurwara.</v>
      </c>
      <c r="X297" s="32" t="str">
        <f t="array" ref="X297">IF(ISBLANK(F297),"",INDEX(choices!I$2:I$1615,MATCH(F297,IF(choices!J$2:J$1615="Last",choices!A$2:A$1615),0)))</f>
        <v>very worried, somewhat worried, not very worried, not at all worried, refuse</v>
      </c>
      <c r="Y297" s="4" t="str">
        <f t="array" ref="Y297">IF(ISBLANK(F297),"",INDEX(choices!H$2:H$1615,MATCH(F297,IF(choices!J$2:J$1615="Last",choices!A$2:A$1615),0)))</f>
        <v>ndainyanya kunetseka, ndainetsekanawo, handainetsekana zvakanyanya, handainetsekana zvachose, kuramba kupindura</v>
      </c>
    </row>
    <row r="298" spans="1:25" ht="42">
      <c r="A298" s="53" t="s">
        <v>2848</v>
      </c>
      <c r="B298" s="53" t="s">
        <v>1338</v>
      </c>
      <c r="C298" s="53">
        <v>9</v>
      </c>
      <c r="D298" s="54" t="str">
        <f t="shared" si="26"/>
        <v>LR9</v>
      </c>
      <c r="E298" s="53" t="s">
        <v>11</v>
      </c>
      <c r="F298" s="4" t="s">
        <v>2717</v>
      </c>
      <c r="G298" s="54" t="str">
        <f t="shared" si="27"/>
        <v>select_one worried4R</v>
      </c>
      <c r="H298" s="4" t="str">
        <f>IF(A298="","",IF(ROW($A$2:$A$1036)=1,"Impossible",VLOOKUP($A$2:$A$1036,items!$A$2:$S$1008,{19}*SIGN(ROW($A$2:$A$1036)),FALSE)))</f>
        <v>—that telling [him/her] would cause [him/her] to struggle more every day with normal tasks.</v>
      </c>
      <c r="I298" s="4" t="str">
        <f>IF(A298="","",IF(ROW($A$2:$A$1036)=1,"Impossible",VLOOKUP($A$2:$A$1036,items!$A$2:$T$1008,{20}*SIGN(ROW($A$2:$A$1036)),FALSE)))</f>
        <v>—kuti kumuudza kwaizoita kuti awedzere kutambura pakuita mabasa ake ezuva nezuva.</v>
      </c>
      <c r="L298" s="53" t="s">
        <v>27</v>
      </c>
      <c r="M298" s="53"/>
      <c r="N298" s="53"/>
      <c r="O298" s="53"/>
      <c r="P298" s="53"/>
      <c r="Q298" s="53"/>
      <c r="R298" s="53"/>
      <c r="S298" s="53"/>
      <c r="T298" s="53"/>
      <c r="U298" s="53"/>
      <c r="V298" s="55" t="str">
        <f t="shared" si="28"/>
        <v>LR9. —that telling [him/her] would cause [him/her] to struggle more every day with normal tasks.</v>
      </c>
      <c r="W298" s="55" t="str">
        <f t="shared" si="29"/>
        <v>LR9. —kuti kumuudza kwaizoita kuti awedzere kutambura pakuita mabasa ake ezuva nezuva.</v>
      </c>
      <c r="X298" s="32" t="str">
        <f t="array" ref="X298">IF(ISBLANK(F298),"",INDEX(choices!I$2:I$1615,MATCH(F298,IF(choices!J$2:J$1615="Last",choices!A$2:A$1615),0)))</f>
        <v>very worried, somewhat worried, not very worried, not at all worried, refuse</v>
      </c>
      <c r="Y298" s="4" t="str">
        <f t="array" ref="Y298">IF(ISBLANK(F298),"",INDEX(choices!H$2:H$1615,MATCH(F298,IF(choices!J$2:J$1615="Last",choices!A$2:A$1615),0)))</f>
        <v>ndainyanya kunetseka, ndainetsekanawo, handainetsekana zvakanyanya, handainetsekana zvachose, kuramba kupindura</v>
      </c>
    </row>
    <row r="299" spans="1:25" ht="42">
      <c r="A299" s="53" t="s">
        <v>2849</v>
      </c>
      <c r="B299" s="53" t="s">
        <v>1338</v>
      </c>
      <c r="C299" s="53">
        <v>10</v>
      </c>
      <c r="D299" s="54" t="str">
        <f t="shared" si="26"/>
        <v>LR10</v>
      </c>
      <c r="E299" s="53" t="s">
        <v>11</v>
      </c>
      <c r="F299" s="4" t="s">
        <v>2717</v>
      </c>
      <c r="G299" s="54" t="str">
        <f t="shared" si="27"/>
        <v>select_one worried4R</v>
      </c>
      <c r="H299" s="4" t="str">
        <f>IF(A299="","",IF(ROW($A$2:$A$1036)=1,"Impossible",VLOOKUP($A$2:$A$1036,items!$A$2:$S$1008,{19}*SIGN(ROW($A$2:$A$1036)),FALSE)))</f>
        <v>—that telling [him/her] would bring more bad things than good things.</v>
      </c>
      <c r="I299" s="4" t="str">
        <f>IF(A299="","",IF(ROW($A$2:$A$1036)=1,"Impossible",VLOOKUP($A$2:$A$1036,items!$A$2:$T$1008,{20}*SIGN(ROW($A$2:$A$1036)),FALSE)))</f>
        <v>—kuti kumuudza kwaizounza zvakaipa zvakawanda kupfuura zvakanaka.</v>
      </c>
      <c r="L299" s="53" t="s">
        <v>27</v>
      </c>
      <c r="M299" s="53"/>
      <c r="N299" s="53"/>
      <c r="O299" s="53"/>
      <c r="P299" s="53"/>
      <c r="Q299" s="53"/>
      <c r="R299" s="53"/>
      <c r="S299" s="53"/>
      <c r="T299" s="53"/>
      <c r="U299" s="53"/>
      <c r="V299" s="55" t="str">
        <f t="shared" si="28"/>
        <v>LR10. —that telling [him/her] would bring more bad things than good things.</v>
      </c>
      <c r="W299" s="55" t="str">
        <f t="shared" si="29"/>
        <v>LR10. —kuti kumuudza kwaizounza zvakaipa zvakawanda kupfuura zvakanaka.</v>
      </c>
      <c r="X299" s="32" t="str">
        <f t="array" ref="X299">IF(ISBLANK(F299),"",INDEX(choices!I$2:I$1615,MATCH(F299,IF(choices!J$2:J$1615="Last",choices!A$2:A$1615),0)))</f>
        <v>very worried, somewhat worried, not very worried, not at all worried, refuse</v>
      </c>
      <c r="Y299" s="4" t="str">
        <f t="array" ref="Y299">IF(ISBLANK(F299),"",INDEX(choices!H$2:H$1615,MATCH(F299,IF(choices!J$2:J$1615="Last",choices!A$2:A$1615),0)))</f>
        <v>ndainyanya kunetseka, ndainetsekanawo, handainetsekana zvakanyanya, handainetsekana zvachose, kuramba kupindura</v>
      </c>
    </row>
    <row r="300" spans="1:25" ht="42">
      <c r="A300" s="53" t="s">
        <v>2850</v>
      </c>
      <c r="B300" s="53" t="s">
        <v>1338</v>
      </c>
      <c r="C300" s="53">
        <v>11</v>
      </c>
      <c r="D300" s="54" t="str">
        <f t="shared" si="26"/>
        <v>LR11</v>
      </c>
      <c r="E300" s="53" t="s">
        <v>11</v>
      </c>
      <c r="F300" s="4" t="s">
        <v>2717</v>
      </c>
      <c r="G300" s="54" t="str">
        <f t="shared" si="27"/>
        <v>select_one worried4R</v>
      </c>
      <c r="H300" s="4" t="str">
        <f>IF(A300="","",IF(ROW($A$2:$A$1036)=1,"Impossible",VLOOKUP($A$2:$A$1036,items!$A$2:$S$1008,{19}*SIGN(ROW($A$2:$A$1036)),FALSE)))</f>
        <v>—that telling [him/her] would lead [him/her] to have difficulty in school.</v>
      </c>
      <c r="I300" s="4" t="str">
        <f>IF(A300="","",IF(ROW($A$2:$A$1036)=1,"Impossible",VLOOKUP($A$2:$A$1036,items!$A$2:$T$1008,{20}*SIGN(ROW($A$2:$A$1036)),FALSE)))</f>
        <v>—kuti kumuudza kwaizoita kuti atambure nechikoro.</v>
      </c>
      <c r="L300" s="53" t="s">
        <v>27</v>
      </c>
      <c r="M300" s="53"/>
      <c r="N300" s="53"/>
      <c r="O300" s="53"/>
      <c r="P300" s="53"/>
      <c r="Q300" s="53"/>
      <c r="R300" s="53"/>
      <c r="S300" s="53"/>
      <c r="T300" s="53"/>
      <c r="U300" s="53"/>
      <c r="V300" s="55" t="str">
        <f t="shared" si="28"/>
        <v>LR11. —that telling [him/her] would lead [him/her] to have difficulty in school.</v>
      </c>
      <c r="W300" s="55" t="str">
        <f t="shared" si="29"/>
        <v>LR11. —kuti kumuudza kwaizoita kuti atambure nechikoro.</v>
      </c>
      <c r="X300" s="32" t="str">
        <f t="array" ref="X300">IF(ISBLANK(F300),"",INDEX(choices!I$2:I$1615,MATCH(F300,IF(choices!J$2:J$1615="Last",choices!A$2:A$1615),0)))</f>
        <v>very worried, somewhat worried, not very worried, not at all worried, refuse</v>
      </c>
      <c r="Y300" s="4" t="str">
        <f t="array" ref="Y300">IF(ISBLANK(F300),"",INDEX(choices!H$2:H$1615,MATCH(F300,IF(choices!J$2:J$1615="Last",choices!A$2:A$1615),0)))</f>
        <v>ndainyanya kunetseka, ndainetsekanawo, handainetsekana zvakanyanya, handainetsekana zvachose, kuramba kupindura</v>
      </c>
    </row>
    <row r="301" spans="1:25" ht="42">
      <c r="A301" s="53" t="s">
        <v>2851</v>
      </c>
      <c r="B301" s="53" t="s">
        <v>1338</v>
      </c>
      <c r="C301" s="53">
        <v>12</v>
      </c>
      <c r="D301" s="54" t="str">
        <f t="shared" si="26"/>
        <v>LR12</v>
      </c>
      <c r="E301" s="53" t="s">
        <v>11</v>
      </c>
      <c r="F301" s="4" t="s">
        <v>2717</v>
      </c>
      <c r="G301" s="54" t="str">
        <f t="shared" si="27"/>
        <v>select_one worried4R</v>
      </c>
      <c r="H301" s="4" t="str">
        <f>IF(A301="","",IF(ROW($A$2:$A$1036)=1,"Impossible",VLOOKUP($A$2:$A$1036,items!$A$2:$S$1008,{19}*SIGN(ROW($A$2:$A$1036)),FALSE)))</f>
        <v>—that telling [him/her] would make [him/her] think less of [him/her]self.</v>
      </c>
      <c r="I301" s="4" t="str">
        <f>IF(A301="","",IF(ROW($A$2:$A$1036)=1,"Impossible",VLOOKUP($A$2:$A$1036,items!$A$2:$T$1008,{20}*SIGN(ROW($A$2:$A$1036)),FALSE)))</f>
        <v>—kuti kumuudza kwaizoita kuti azvitarisire pasi.</v>
      </c>
      <c r="L301" s="53" t="s">
        <v>27</v>
      </c>
      <c r="M301" s="53"/>
      <c r="N301" s="53"/>
      <c r="O301" s="53"/>
      <c r="P301" s="53"/>
      <c r="Q301" s="53"/>
      <c r="R301" s="53"/>
      <c r="S301" s="53"/>
      <c r="T301" s="53"/>
      <c r="U301" s="53"/>
      <c r="V301" s="55" t="str">
        <f t="shared" si="28"/>
        <v>LR12. —that telling [him/her] would make [him/her] think less of [him/her]self.</v>
      </c>
      <c r="W301" s="55" t="str">
        <f t="shared" si="29"/>
        <v>LR12. —kuti kumuudza kwaizoita kuti azvitarisire pasi.</v>
      </c>
      <c r="X301" s="32" t="str">
        <f t="array" ref="X301">IF(ISBLANK(F301),"",INDEX(choices!I$2:I$1615,MATCH(F301,IF(choices!J$2:J$1615="Last",choices!A$2:A$1615),0)))</f>
        <v>very worried, somewhat worried, not very worried, not at all worried, refuse</v>
      </c>
      <c r="Y301" s="4" t="str">
        <f t="array" ref="Y301">IF(ISBLANK(F301),"",INDEX(choices!H$2:H$1615,MATCH(F301,IF(choices!J$2:J$1615="Last",choices!A$2:A$1615),0)))</f>
        <v>ndainyanya kunetseka, ndainetsekanawo, handainetsekana zvakanyanya, handainetsekana zvachose, kuramba kupindura</v>
      </c>
    </row>
    <row r="302" spans="1:25" ht="42">
      <c r="A302" s="53" t="s">
        <v>2852</v>
      </c>
      <c r="B302" s="53" t="s">
        <v>1338</v>
      </c>
      <c r="C302" s="53">
        <v>13</v>
      </c>
      <c r="D302" s="54" t="str">
        <f t="shared" si="26"/>
        <v>LR13</v>
      </c>
      <c r="E302" s="53" t="s">
        <v>11</v>
      </c>
      <c r="F302" s="4" t="s">
        <v>2717</v>
      </c>
      <c r="G302" s="54" t="str">
        <f t="shared" si="27"/>
        <v>select_one worried4R</v>
      </c>
      <c r="H302" s="4" t="str">
        <f>IF(A302="","",IF(ROW($A$2:$A$1036)=1,"Impossible",VLOOKUP($A$2:$A$1036,items!$A$2:$S$1008,{19}*SIGN(ROW($A$2:$A$1036)),FALSE)))</f>
        <v>—that telling [him/her] would put a strain on our family.</v>
      </c>
      <c r="I302" s="4" t="str">
        <f>IF(A302="","",IF(ROW($A$2:$A$1036)=1,"Impossible",VLOOKUP($A$2:$A$1036,items!$A$2:$T$1008,{20}*SIGN(ROW($A$2:$A$1036)),FALSE)))</f>
        <v>—kuti kumuudza kwaizoremedza mhuri yedu.</v>
      </c>
      <c r="L302" s="53" t="s">
        <v>27</v>
      </c>
      <c r="M302" s="53"/>
      <c r="N302" s="53"/>
      <c r="O302" s="53"/>
      <c r="P302" s="53"/>
      <c r="Q302" s="53"/>
      <c r="R302" s="53"/>
      <c r="S302" s="53"/>
      <c r="T302" s="53"/>
      <c r="U302" s="53"/>
      <c r="V302" s="55" t="str">
        <f t="shared" si="28"/>
        <v>LR13. —that telling [him/her] would put a strain on our family.</v>
      </c>
      <c r="W302" s="55" t="str">
        <f t="shared" si="29"/>
        <v>LR13. —kuti kumuudza kwaizoremedza mhuri yedu.</v>
      </c>
      <c r="X302" s="32" t="str">
        <f t="array" ref="X302">IF(ISBLANK(F302),"",INDEX(choices!I$2:I$1615,MATCH(F302,IF(choices!J$2:J$1615="Last",choices!A$2:A$1615),0)))</f>
        <v>very worried, somewhat worried, not very worried, not at all worried, refuse</v>
      </c>
      <c r="Y302" s="4" t="str">
        <f t="array" ref="Y302">IF(ISBLANK(F302),"",INDEX(choices!H$2:H$1615,MATCH(F302,IF(choices!J$2:J$1615="Last",choices!A$2:A$1615),0)))</f>
        <v>ndainyanya kunetseka, ndainetsekanawo, handainetsekana zvakanyanya, handainetsekana zvachose, kuramba kupindura</v>
      </c>
    </row>
    <row r="303" spans="1:25" ht="42">
      <c r="A303" s="53" t="s">
        <v>2853</v>
      </c>
      <c r="B303" s="53" t="s">
        <v>1338</v>
      </c>
      <c r="C303" s="53">
        <v>14</v>
      </c>
      <c r="D303" s="54" t="str">
        <f t="shared" si="26"/>
        <v>LR14</v>
      </c>
      <c r="E303" s="53" t="s">
        <v>11</v>
      </c>
      <c r="F303" s="4" t="s">
        <v>2717</v>
      </c>
      <c r="G303" s="54" t="str">
        <f t="shared" si="27"/>
        <v>select_one worried4R</v>
      </c>
      <c r="H303" s="4" t="str">
        <f>IF(A303="","",IF(ROW($A$2:$A$1036)=1,"Impossible",VLOOKUP($A$2:$A$1036,items!$A$2:$S$1008,{19}*SIGN(ROW($A$2:$A$1036)),FALSE)))</f>
        <v>—that telling [him/her] would lead [him/her] to experience stigma in the community.</v>
      </c>
      <c r="I303" s="4" t="str">
        <f>IF(A303="","",IF(ROW($A$2:$A$1036)=1,"Impossible",VLOOKUP($A$2:$A$1036,items!$A$2:$T$1008,{20}*SIGN(ROW($A$2:$A$1036)),FALSE)))</f>
        <v>—kuti kuudza mwana wangu kwaizoita kuti anongedzerwe uye asarurwe nevamwe munharaunda medu.</v>
      </c>
      <c r="L303" s="53" t="s">
        <v>27</v>
      </c>
      <c r="M303" s="53"/>
      <c r="N303" s="53"/>
      <c r="O303" s="53"/>
      <c r="P303" s="53"/>
      <c r="Q303" s="53"/>
      <c r="R303" s="53"/>
      <c r="S303" s="53"/>
      <c r="T303" s="53"/>
      <c r="U303" s="53"/>
      <c r="V303" s="55" t="str">
        <f t="shared" si="28"/>
        <v>LR14. —that telling [him/her] would lead [him/her] to experience stigma in the community.</v>
      </c>
      <c r="W303" s="55" t="str">
        <f t="shared" si="29"/>
        <v>LR14. —kuti kuudza mwana wangu kwaizoita kuti anongedzerwe uye asarurwe nevamwe munharaunda medu.</v>
      </c>
      <c r="X303" s="32" t="str">
        <f t="array" ref="X303">IF(ISBLANK(F303),"",INDEX(choices!I$2:I$1615,MATCH(F303,IF(choices!J$2:J$1615="Last",choices!A$2:A$1615),0)))</f>
        <v>very worried, somewhat worried, not very worried, not at all worried, refuse</v>
      </c>
      <c r="Y303" s="4" t="str">
        <f t="array" ref="Y303">IF(ISBLANK(F303),"",INDEX(choices!H$2:H$1615,MATCH(F303,IF(choices!J$2:J$1615="Last",choices!A$2:A$1615),0)))</f>
        <v>ndainyanya kunetseka, ndainetsekanawo, handainetsekana zvakanyanya, handainetsekana zvachose, kuramba kupindura</v>
      </c>
    </row>
    <row r="304" spans="1:25" ht="42">
      <c r="A304" s="53" t="s">
        <v>2854</v>
      </c>
      <c r="B304" s="53" t="s">
        <v>1338</v>
      </c>
      <c r="C304" s="53">
        <v>15</v>
      </c>
      <c r="D304" s="54" t="str">
        <f t="shared" si="26"/>
        <v>LR15</v>
      </c>
      <c r="E304" s="53" t="s">
        <v>11</v>
      </c>
      <c r="F304" s="4" t="s">
        <v>2717</v>
      </c>
      <c r="G304" s="54" t="str">
        <f t="shared" si="27"/>
        <v>select_one worried4R</v>
      </c>
      <c r="H304" s="4" t="str">
        <f>IF(A304="","",IF(ROW($A$2:$A$1036)=1,"Impossible",VLOOKUP($A$2:$A$1036,items!$A$2:$S$1008,{19}*SIGN(ROW($A$2:$A$1036)),FALSE)))</f>
        <v>—that telling [him/her] would lead [him/her] to ask more tough questions.</v>
      </c>
      <c r="I304" s="4" t="str">
        <f>IF(A304="","",IF(ROW($A$2:$A$1036)=1,"Impossible",VLOOKUP($A$2:$A$1036,items!$A$2:$T$1008,{20}*SIGN(ROW($A$2:$A$1036)),FALSE)))</f>
        <v>—kuti kumuudza kwaizoita kuti abvunze mimwe mibvunzo yakaoma.</v>
      </c>
      <c r="L304" s="53" t="s">
        <v>27</v>
      </c>
      <c r="M304" s="53"/>
      <c r="N304" s="53"/>
      <c r="O304" s="53"/>
      <c r="P304" s="53"/>
      <c r="Q304" s="53"/>
      <c r="R304" s="53"/>
      <c r="S304" s="53"/>
      <c r="T304" s="53"/>
      <c r="U304" s="53"/>
      <c r="V304" s="55" t="str">
        <f t="shared" si="28"/>
        <v>LR15. —that telling [him/her] would lead [him/her] to ask more tough questions.</v>
      </c>
      <c r="W304" s="55" t="str">
        <f t="shared" si="29"/>
        <v>LR15. —kuti kumuudza kwaizoita kuti abvunze mimwe mibvunzo yakaoma.</v>
      </c>
      <c r="X304" s="32" t="str">
        <f t="array" ref="X304">IF(ISBLANK(F304),"",INDEX(choices!I$2:I$1615,MATCH(F304,IF(choices!J$2:J$1615="Last",choices!A$2:A$1615),0)))</f>
        <v>very worried, somewhat worried, not very worried, not at all worried, refuse</v>
      </c>
      <c r="Y304" s="4" t="str">
        <f t="array" ref="Y304">IF(ISBLANK(F304),"",INDEX(choices!H$2:H$1615,MATCH(F304,IF(choices!J$2:J$1615="Last",choices!A$2:A$1615),0)))</f>
        <v>ndainyanya kunetseka, ndainetsekanawo, handainetsekana zvakanyanya, handainetsekana zvachose, kuramba kupindura</v>
      </c>
    </row>
    <row r="305" spans="1:27" ht="42">
      <c r="A305" s="53" t="s">
        <v>2855</v>
      </c>
      <c r="B305" s="53" t="s">
        <v>1338</v>
      </c>
      <c r="C305" s="53">
        <v>16</v>
      </c>
      <c r="D305" s="54" t="str">
        <f t="shared" si="26"/>
        <v>LR16</v>
      </c>
      <c r="E305" s="53" t="s">
        <v>11</v>
      </c>
      <c r="F305" s="4" t="s">
        <v>2717</v>
      </c>
      <c r="G305" s="54" t="str">
        <f t="shared" si="27"/>
        <v>select_one worried4R</v>
      </c>
      <c r="H305" s="4" t="str">
        <f>IF(A305="","",IF(ROW($A$2:$A$1036)=1,"Impossible",VLOOKUP($A$2:$A$1036,items!$A$2:$S$1008,{19}*SIGN(ROW($A$2:$A$1036)),FALSE)))</f>
        <v>—that telling [him/her] would make [him/her] too sad.</v>
      </c>
      <c r="I305" s="4" t="str">
        <f>IF(A305="","",IF(ROW($A$2:$A$1036)=1,"Impossible",VLOOKUP($A$2:$A$1036,items!$A$2:$T$1008,{20}*SIGN(ROW($A$2:$A$1036)),FALSE)))</f>
        <v>—kuti kumuudza kwaizoita kuti asurukirwe zvakanyanya.</v>
      </c>
      <c r="L305" s="53" t="s">
        <v>27</v>
      </c>
      <c r="M305" s="53"/>
      <c r="N305" s="53"/>
      <c r="O305" s="53"/>
      <c r="P305" s="53"/>
      <c r="Q305" s="53"/>
      <c r="R305" s="53"/>
      <c r="S305" s="53"/>
      <c r="T305" s="53"/>
      <c r="U305" s="53"/>
      <c r="V305" s="55" t="str">
        <f t="shared" si="28"/>
        <v>LR16. —that telling [him/her] would make [him/her] too sad.</v>
      </c>
      <c r="W305" s="55" t="str">
        <f t="shared" si="29"/>
        <v>LR16. —kuti kumuudza kwaizoita kuti asurukirwe zvakanyanya.</v>
      </c>
      <c r="X305" s="32" t="str">
        <f t="array" ref="X305">IF(ISBLANK(F305),"",INDEX(choices!I$2:I$1615,MATCH(F305,IF(choices!J$2:J$1615="Last",choices!A$2:A$1615),0)))</f>
        <v>very worried, somewhat worried, not very worried, not at all worried, refuse</v>
      </c>
      <c r="Y305" s="4" t="str">
        <f t="array" ref="Y305">IF(ISBLANK(F305),"",INDEX(choices!H$2:H$1615,MATCH(F305,IF(choices!J$2:J$1615="Last",choices!A$2:A$1615),0)))</f>
        <v>ndainyanya kunetseka, ndainetsekanawo, handainetsekana zvakanyanya, handainetsekana zvachose, kuramba kupindura</v>
      </c>
    </row>
    <row r="306" spans="1:27" ht="42">
      <c r="A306" s="53" t="s">
        <v>2856</v>
      </c>
      <c r="B306" s="53" t="s">
        <v>1338</v>
      </c>
      <c r="C306" s="53">
        <v>17</v>
      </c>
      <c r="D306" s="54" t="str">
        <f t="shared" si="26"/>
        <v>LR17</v>
      </c>
      <c r="E306" s="53" t="s">
        <v>11</v>
      </c>
      <c r="F306" s="4" t="s">
        <v>2717</v>
      </c>
      <c r="G306" s="54" t="str">
        <f t="shared" si="27"/>
        <v>select_one worried4R</v>
      </c>
      <c r="H306" s="4" t="str">
        <f>IF(A306="","",IF(ROW($A$2:$A$1036)=1,"Impossible",VLOOKUP($A$2:$A$1036,items!$A$2:$S$1008,{19}*SIGN(ROW($A$2:$A$1036)),FALSE)))</f>
        <v>—that telling [him/her] would cause me to feel too many bad emotions.</v>
      </c>
      <c r="I306" s="4" t="str">
        <f>IF(A306="","",IF(ROW($A$2:$A$1036)=1,"Impossible",VLOOKUP($A$2:$A$1036,items!$A$2:$T$1008,{20}*SIGN(ROW($A$2:$A$1036)),FALSE)))</f>
        <v>—kuti kumuudza kwaizoita kuti ndinyanyise kunzwa zvisina kunaka mukati mangu.</v>
      </c>
      <c r="L306" s="53" t="s">
        <v>27</v>
      </c>
      <c r="M306" s="53"/>
      <c r="N306" s="53"/>
      <c r="O306" s="53"/>
      <c r="P306" s="53"/>
      <c r="Q306" s="53"/>
      <c r="R306" s="53"/>
      <c r="S306" s="53"/>
      <c r="T306" s="53"/>
      <c r="U306" s="53"/>
      <c r="V306" s="55" t="str">
        <f t="shared" si="28"/>
        <v>LR17. —that telling [him/her] would cause me to feel too many bad emotions.</v>
      </c>
      <c r="W306" s="55" t="str">
        <f t="shared" si="29"/>
        <v>LR17. —kuti kumuudza kwaizoita kuti ndinyanyise kunzwa zvisina kunaka mukati mangu.</v>
      </c>
      <c r="X306" s="32" t="str">
        <f t="array" ref="X306">IF(ISBLANK(F306),"",INDEX(choices!I$2:I$1615,MATCH(F306,IF(choices!J$2:J$1615="Last",choices!A$2:A$1615),0)))</f>
        <v>very worried, somewhat worried, not very worried, not at all worried, refuse</v>
      </c>
      <c r="Y306" s="4" t="str">
        <f t="array" ref="Y306">IF(ISBLANK(F306),"",INDEX(choices!H$2:H$1615,MATCH(F306,IF(choices!J$2:J$1615="Last",choices!A$2:A$1615),0)))</f>
        <v>ndainyanya kunetseka, ndainetsekanawo, handainetsekana zvakanyanya, handainetsekana zvachose, kuramba kupindura</v>
      </c>
    </row>
    <row r="307" spans="1:27" ht="14">
      <c r="A307" s="53" t="s">
        <v>2857</v>
      </c>
      <c r="B307" s="53" t="s">
        <v>1338</v>
      </c>
      <c r="C307" s="53"/>
      <c r="D307" s="54" t="str">
        <f t="shared" si="26"/>
        <v>LR</v>
      </c>
      <c r="E307" s="53" t="s">
        <v>81</v>
      </c>
      <c r="G307" s="54" t="str">
        <f t="shared" si="27"/>
        <v>end group</v>
      </c>
      <c r="H307" s="4" t="e">
        <f>IF(A307="","",IF(ROW($A$2:$A$1036)=1,"Impossible",VLOOKUP($A$2:$A$1036,items!$A$2:$S$1008,{19}*SIGN(ROW($A$2:$A$1036)),FALSE)))</f>
        <v>#N/A</v>
      </c>
      <c r="I307" s="4" t="e">
        <f>IF(A307="","",IF(ROW($A$2:$A$1036)=1,"Impossible",VLOOKUP($A$2:$A$1036,items!$A$2:$T$1008,{20}*SIGN(ROW($A$2:$A$1036)),FALSE)))</f>
        <v>#N/A</v>
      </c>
      <c r="L307" s="53"/>
      <c r="M307" s="53"/>
      <c r="N307" s="53"/>
      <c r="O307" s="53"/>
      <c r="P307" s="53"/>
      <c r="Q307" s="53"/>
      <c r="R307" s="53"/>
      <c r="S307" s="53"/>
      <c r="T307" s="53"/>
      <c r="U307" s="53"/>
      <c r="V307" s="55" t="str">
        <f t="shared" si="28"/>
        <v/>
      </c>
      <c r="W307" s="55" t="str">
        <f t="shared" si="29"/>
        <v/>
      </c>
      <c r="X307" s="32" t="str">
        <f t="array" ref="X307">IF(ISBLANK(F307),"",INDEX(choices!I$2:I$1615,MATCH(F307,IF(choices!J$2:J$1615="Last",choices!A$2:A$1615),0)))</f>
        <v/>
      </c>
      <c r="Y307" s="4" t="str">
        <f t="array" ref="Y307">IF(ISBLANK(F307),"",INDEX(choices!H$2:H$1615,MATCH(F307,IF(choices!J$2:J$1615="Last",choices!A$2:A$1615),0)))</f>
        <v/>
      </c>
    </row>
    <row r="308" spans="1:27" ht="14">
      <c r="A308" s="53" t="s">
        <v>1350</v>
      </c>
      <c r="B308" s="53" t="s">
        <v>1351</v>
      </c>
      <c r="C308" s="53">
        <v>0</v>
      </c>
      <c r="D308" s="54" t="str">
        <f t="shared" si="26"/>
        <v>M0</v>
      </c>
      <c r="E308" s="53" t="s">
        <v>79</v>
      </c>
      <c r="G308" s="54" t="str">
        <f t="shared" si="27"/>
        <v>begin group</v>
      </c>
      <c r="H308" s="4" t="e">
        <f>IF(A308="","",IF(ROW($A$2:$A$1036)=1,"Impossible",VLOOKUP($A$2:$A$1036,items!$A$2:$S$1008,{19}*SIGN(ROW($A$2:$A$1036)),FALSE)))</f>
        <v>#N/A</v>
      </c>
      <c r="I308" s="4" t="e">
        <f>IF(A308="","",IF(ROW($A$2:$A$1036)=1,"Impossible",VLOOKUP($A$2:$A$1036,items!$A$2:$T$1008,{20}*SIGN(ROW($A$2:$A$1036)),FALSE)))</f>
        <v>#N/A</v>
      </c>
      <c r="K308" s="4" t="s">
        <v>2342</v>
      </c>
      <c r="L308" s="53"/>
      <c r="M308" s="53"/>
      <c r="N308" s="53"/>
      <c r="O308" s="53"/>
      <c r="P308" s="53"/>
      <c r="Q308" s="53"/>
      <c r="R308" s="53"/>
      <c r="S308" s="53"/>
      <c r="T308" s="53"/>
      <c r="U308" s="53"/>
      <c r="V308" s="55" t="str">
        <f t="shared" si="28"/>
        <v/>
      </c>
      <c r="W308" s="55" t="str">
        <f t="shared" si="29"/>
        <v/>
      </c>
      <c r="X308" s="32" t="str">
        <f t="array" ref="X308">IF(ISBLANK(F308),"",INDEX(choices!I$2:I$1615,MATCH(F308,IF(choices!J$2:J$1615="Last",choices!A$2:A$1615),0)))</f>
        <v/>
      </c>
      <c r="Y308" s="4" t="str">
        <f t="array" ref="Y308">IF(ISBLANK(F308),"",INDEX(choices!H$2:H$1615,MATCH(F308,IF(choices!J$2:J$1615="Last",choices!A$2:A$1615),0)))</f>
        <v/>
      </c>
    </row>
    <row r="309" spans="1:27" ht="56">
      <c r="A309" s="53" t="s">
        <v>1352</v>
      </c>
      <c r="B309" s="53" t="s">
        <v>1351</v>
      </c>
      <c r="C309" s="53">
        <v>1</v>
      </c>
      <c r="D309" s="54" t="str">
        <f t="shared" si="26"/>
        <v>M1</v>
      </c>
      <c r="E309" s="53" t="s">
        <v>16</v>
      </c>
      <c r="G309" s="54" t="str">
        <f t="shared" si="27"/>
        <v>note</v>
      </c>
      <c r="H309" s="4" t="str">
        <f>IF(A309="","",IF(ROW($A$2:$A$1036)=1,"Impossible",VLOOKUP($A$2:$A$1036,items!$A$2:$S$1008,{19}*SIGN(ROW($A$2:$A$1036)),FALSE)))</f>
        <v>Next, please tell me how much you agree or disagree with each statement about your ability to tell your child about [his/her] status.</v>
      </c>
      <c r="I309" s="4" t="str">
        <f>IF(A309="","",IF(ROW($A$2:$A$1036)=1,"Impossible",VLOOKUP($A$2:$A$1036,items!$A$2:$T$1008,{20}*SIGN(ROW($A$2:$A$1036)),FALSE)))</f>
        <v>Lye zvino, ndapota ndiudzeiwo kuti munobvumirana kana kuti hamubvumirani zvakadii nemumwe nemumwe wemitsara inotevera pamusoro pekukwanisa kuudza mwana wenyu paamire.</v>
      </c>
      <c r="L309" s="53"/>
      <c r="M309" s="53"/>
      <c r="N309" s="53"/>
      <c r="O309" s="53"/>
      <c r="P309" s="53"/>
      <c r="Q309" s="53"/>
      <c r="R309" s="53"/>
      <c r="S309" s="53"/>
      <c r="T309" s="53"/>
      <c r="U309" s="53"/>
      <c r="V309" s="55" t="str">
        <f t="shared" si="28"/>
        <v>M1. Next, please tell me how much you agree or disagree with each statement about your ability to tell your child about [his/her] status.</v>
      </c>
      <c r="W309" s="55" t="str">
        <f t="shared" si="29"/>
        <v>M1. Lye zvino, ndapota ndiudzeiwo kuti munobvumirana kana kuti hamubvumirani zvakadii nemumwe nemumwe wemitsara inotevera pamusoro pekukwanisa kuudza mwana wenyu paamire.</v>
      </c>
      <c r="X309" s="32" t="str">
        <f t="array" ref="X309">IF(ISBLANK(F309),"",INDEX(choices!I$2:I$1615,MATCH(F309,IF(choices!J$2:J$1615="Last",choices!A$2:A$1615),0)))</f>
        <v/>
      </c>
      <c r="Y309" s="4" t="str">
        <f t="array" ref="Y309">IF(ISBLANK(F309),"",INDEX(choices!H$2:H$1615,MATCH(F309,IF(choices!J$2:J$1615="Last",choices!A$2:A$1615),0)))</f>
        <v/>
      </c>
      <c r="Z309" s="4" t="s">
        <v>1223</v>
      </c>
    </row>
    <row r="310" spans="1:27" ht="42">
      <c r="A310" s="53" t="s">
        <v>1353</v>
      </c>
      <c r="B310" s="53" t="s">
        <v>1351</v>
      </c>
      <c r="C310" s="53">
        <v>2</v>
      </c>
      <c r="D310" s="54" t="str">
        <f t="shared" si="26"/>
        <v>M2</v>
      </c>
      <c r="E310" s="53" t="s">
        <v>11</v>
      </c>
      <c r="F310" s="4" t="s">
        <v>200</v>
      </c>
      <c r="G310" s="54" t="str">
        <f t="shared" si="27"/>
        <v>select_one agree4</v>
      </c>
      <c r="H310" s="4" t="str">
        <f>IF(A310="","",IF(ROW($A$2:$A$1036)=1,"Impossible",VLOOKUP($A$2:$A$1036,items!$A$2:$S$1008,{19}*SIGN(ROW($A$2:$A$1036)),FALSE)))</f>
        <v>I feel like I could start the conversation with my child about [his/her] status.</v>
      </c>
      <c r="I310" s="4" t="str">
        <f>IF(A310="","",IF(ROW($A$2:$A$1036)=1,"Impossible",VLOOKUP($A$2:$A$1036,items!$A$2:$T$1008,{20}*SIGN(ROW($A$2:$A$1036)),FALSE)))</f>
        <v>Ndinonzwa sekuti ndingakwanise kutanga hurukuro nemwana wangu pamusoro pepaamire.</v>
      </c>
      <c r="L310" s="53" t="s">
        <v>27</v>
      </c>
      <c r="M310" s="53"/>
      <c r="N310" s="53"/>
      <c r="O310" s="53"/>
      <c r="P310" s="53"/>
      <c r="Q310" s="53"/>
      <c r="R310" s="53"/>
      <c r="S310" s="53"/>
      <c r="T310" s="53"/>
      <c r="U310" s="53"/>
      <c r="V310" s="55" t="str">
        <f t="shared" si="28"/>
        <v>M2. I feel like I could start the conversation with my child about [his/her] status.</v>
      </c>
      <c r="W310" s="55" t="str">
        <f t="shared" si="29"/>
        <v>M2. Ndinonzwa sekuti ndingakwanise kutanga hurukuro nemwana wangu pamusoro pepaamire.</v>
      </c>
      <c r="X310" s="32" t="str">
        <f t="array" ref="X310">IF(ISBLANK(F310),"",INDEX(choices!I$2:I$1615,MATCH(F310,IF(choices!J$2:J$1615="Last",choices!A$2:A$1615),0)))</f>
        <v>strongly agree, agree, disagree, strongly disagree, refuse</v>
      </c>
      <c r="Y310" s="4" t="str">
        <f t="array" ref="Y310">IF(ISBLANK(F310),"",INDEX(choices!H$2:H$1615,MATCH(F310,IF(choices!J$2:J$1615="Last",choices!A$2:A$1615),0)))</f>
        <v>Ndinobvumirana nazvo chaizvo, Ndinobvumirana nazvo , Handibvumirani nazvo, Handibvumirani nazvo zvachose, kuramba kupindura</v>
      </c>
      <c r="Z310" s="4" t="s">
        <v>1223</v>
      </c>
      <c r="AA310" s="4">
        <v>1</v>
      </c>
    </row>
    <row r="311" spans="1:27" ht="42">
      <c r="A311" s="53" t="s">
        <v>1354</v>
      </c>
      <c r="B311" s="53" t="s">
        <v>1351</v>
      </c>
      <c r="C311" s="53">
        <v>3</v>
      </c>
      <c r="D311" s="54" t="str">
        <f t="shared" si="26"/>
        <v>M3</v>
      </c>
      <c r="E311" s="53" t="s">
        <v>11</v>
      </c>
      <c r="F311" s="4" t="s">
        <v>200</v>
      </c>
      <c r="G311" s="54" t="str">
        <f t="shared" si="27"/>
        <v>select_one agree4</v>
      </c>
      <c r="H311" s="4" t="str">
        <f>IF(A311="","",IF(ROW($A$2:$A$1036)=1,"Impossible",VLOOKUP($A$2:$A$1036,items!$A$2:$S$1008,{19}*SIGN(ROW($A$2:$A$1036)),FALSE)))</f>
        <v>I feel like I would have the emotional strength to have this conversation with my child.</v>
      </c>
      <c r="I311" s="4" t="str">
        <f>IF(A311="","",IF(ROW($A$2:$A$1036)=1,"Impossible",VLOOKUP($A$2:$A$1036,items!$A$2:$T$1008,{20}*SIGN(ROW($A$2:$A$1036)),FALSE)))</f>
        <v>Ndinonzwa sekuti ndinokwanisa kuwana simba mukati mangu rekuita hurukuro iyi nemwana wangu.</v>
      </c>
      <c r="L311" s="53" t="s">
        <v>27</v>
      </c>
      <c r="M311" s="53"/>
      <c r="N311" s="53"/>
      <c r="O311" s="53"/>
      <c r="P311" s="53"/>
      <c r="Q311" s="53"/>
      <c r="R311" s="53"/>
      <c r="S311" s="53"/>
      <c r="T311" s="53"/>
      <c r="U311" s="53"/>
      <c r="V311" s="55" t="str">
        <f t="shared" si="28"/>
        <v>M3. I feel like I would have the emotional strength to have this conversation with my child.</v>
      </c>
      <c r="W311" s="55" t="str">
        <f t="shared" si="29"/>
        <v>M3. Ndinonzwa sekuti ndinokwanisa kuwana simba mukati mangu rekuita hurukuro iyi nemwana wangu.</v>
      </c>
      <c r="X311" s="32" t="str">
        <f t="array" ref="X311">IF(ISBLANK(F311),"",INDEX(choices!I$2:I$1615,MATCH(F311,IF(choices!J$2:J$1615="Last",choices!A$2:A$1615),0)))</f>
        <v>strongly agree, agree, disagree, strongly disagree, refuse</v>
      </c>
      <c r="Y311" s="4" t="str">
        <f t="array" ref="Y311">IF(ISBLANK(F311),"",INDEX(choices!H$2:H$1615,MATCH(F311,IF(choices!J$2:J$1615="Last",choices!A$2:A$1615),0)))</f>
        <v>Ndinobvumirana nazvo chaizvo, Ndinobvumirana nazvo , Handibvumirani nazvo, Handibvumirani nazvo zvachose, kuramba kupindura</v>
      </c>
      <c r="Z311" s="4" t="s">
        <v>1223</v>
      </c>
      <c r="AA311" s="4">
        <v>1</v>
      </c>
    </row>
    <row r="312" spans="1:27" ht="42">
      <c r="A312" s="53" t="s">
        <v>1355</v>
      </c>
      <c r="B312" s="53" t="s">
        <v>1351</v>
      </c>
      <c r="C312" s="53">
        <v>4</v>
      </c>
      <c r="D312" s="54" t="str">
        <f t="shared" si="26"/>
        <v>M4</v>
      </c>
      <c r="E312" s="53" t="s">
        <v>11</v>
      </c>
      <c r="F312" s="4" t="s">
        <v>200</v>
      </c>
      <c r="G312" s="54" t="str">
        <f t="shared" si="27"/>
        <v>select_one agree4</v>
      </c>
      <c r="H312" s="4" t="str">
        <f>IF(A312="","",IF(ROW($A$2:$A$1036)=1,"Impossible",VLOOKUP($A$2:$A$1036,items!$A$2:$S$1008,{19}*SIGN(ROW($A$2:$A$1036)),FALSE)))</f>
        <v>I feel like I could answer my child's questions about [his/her] status.</v>
      </c>
      <c r="I312" s="4" t="str">
        <f>IF(A312="","",IF(ROW($A$2:$A$1036)=1,"Impossible",VLOOKUP($A$2:$A$1036,items!$A$2:$T$1008,{20}*SIGN(ROW($A$2:$A$1036)),FALSE)))</f>
        <v>Ndinonzwa sekuti ndingakwanise kupindura mibvunzo yemwana wangu yose pamusoro pepaamire.</v>
      </c>
      <c r="L312" s="53" t="s">
        <v>27</v>
      </c>
      <c r="M312" s="53"/>
      <c r="N312" s="53"/>
      <c r="O312" s="53"/>
      <c r="P312" s="53"/>
      <c r="Q312" s="53"/>
      <c r="R312" s="53"/>
      <c r="S312" s="53"/>
      <c r="T312" s="53"/>
      <c r="U312" s="53"/>
      <c r="V312" s="55" t="str">
        <f t="shared" si="28"/>
        <v>M4. I feel like I could answer my child's questions about [his/her] status.</v>
      </c>
      <c r="W312" s="55" t="str">
        <f t="shared" si="29"/>
        <v>M4. Ndinonzwa sekuti ndingakwanise kupindura mibvunzo yemwana wangu yose pamusoro pepaamire.</v>
      </c>
      <c r="X312" s="32" t="str">
        <f t="array" ref="X312">IF(ISBLANK(F312),"",INDEX(choices!I$2:I$1615,MATCH(F312,IF(choices!J$2:J$1615="Last",choices!A$2:A$1615),0)))</f>
        <v>strongly agree, agree, disagree, strongly disagree, refuse</v>
      </c>
      <c r="Y312" s="4" t="str">
        <f t="array" ref="Y312">IF(ISBLANK(F312),"",INDEX(choices!H$2:H$1615,MATCH(F312,IF(choices!J$2:J$1615="Last",choices!A$2:A$1615),0)))</f>
        <v>Ndinobvumirana nazvo chaizvo, Ndinobvumirana nazvo , Handibvumirani nazvo, Handibvumirani nazvo zvachose, kuramba kupindura</v>
      </c>
      <c r="Z312" s="4" t="s">
        <v>1223</v>
      </c>
      <c r="AA312" s="4">
        <v>1</v>
      </c>
    </row>
    <row r="313" spans="1:27" ht="42">
      <c r="A313" s="53" t="s">
        <v>1356</v>
      </c>
      <c r="B313" s="53" t="s">
        <v>1351</v>
      </c>
      <c r="C313" s="53">
        <v>5</v>
      </c>
      <c r="D313" s="54" t="str">
        <f t="shared" si="26"/>
        <v>M5</v>
      </c>
      <c r="E313" s="53" t="s">
        <v>11</v>
      </c>
      <c r="F313" s="4" t="s">
        <v>200</v>
      </c>
      <c r="G313" s="54" t="str">
        <f t="shared" si="27"/>
        <v>select_one agree4</v>
      </c>
      <c r="H313" s="4" t="str">
        <f>IF(A313="","",IF(ROW($A$2:$A$1036)=1,"Impossible",VLOOKUP($A$2:$A$1036,items!$A$2:$S$1008,{19}*SIGN(ROW($A$2:$A$1036)),FALSE)))</f>
        <v>I feel like I know enough about HIV to tell my child about [his/her] status.</v>
      </c>
      <c r="I313" s="4" t="str">
        <f>IF(A313="","",IF(ROW($A$2:$A$1036)=1,"Impossible",VLOOKUP($A$2:$A$1036,items!$A$2:$T$1008,{20}*SIGN(ROW($A$2:$A$1036)),FALSE)))</f>
        <v>Ndinonzwa sekuti ndine ruzivo rweHIV rwakakwana zvekuti ndinokwanisa kuudza mwana wangu nezvepaamire.</v>
      </c>
      <c r="L313" s="53" t="s">
        <v>27</v>
      </c>
      <c r="M313" s="53"/>
      <c r="N313" s="53"/>
      <c r="O313" s="53"/>
      <c r="P313" s="53"/>
      <c r="Q313" s="53"/>
      <c r="R313" s="53"/>
      <c r="S313" s="53"/>
      <c r="T313" s="53"/>
      <c r="U313" s="53"/>
      <c r="V313" s="55" t="str">
        <f t="shared" si="28"/>
        <v>M5. I feel like I know enough about HIV to tell my child about [his/her] status.</v>
      </c>
      <c r="W313" s="55" t="str">
        <f t="shared" si="29"/>
        <v>M5. Ndinonzwa sekuti ndine ruzivo rweHIV rwakakwana zvekuti ndinokwanisa kuudza mwana wangu nezvepaamire.</v>
      </c>
      <c r="X313" s="32" t="str">
        <f t="array" ref="X313">IF(ISBLANK(F313),"",INDEX(choices!I$2:I$1615,MATCH(F313,IF(choices!J$2:J$1615="Last",choices!A$2:A$1615),0)))</f>
        <v>strongly agree, agree, disagree, strongly disagree, refuse</v>
      </c>
      <c r="Y313" s="4" t="str">
        <f t="array" ref="Y313">IF(ISBLANK(F313),"",INDEX(choices!H$2:H$1615,MATCH(F313,IF(choices!J$2:J$1615="Last",choices!A$2:A$1615),0)))</f>
        <v>Ndinobvumirana nazvo chaizvo, Ndinobvumirana nazvo , Handibvumirani nazvo, Handibvumirani nazvo zvachose, kuramba kupindura</v>
      </c>
      <c r="Z313" s="4" t="s">
        <v>1223</v>
      </c>
      <c r="AA313" s="4">
        <v>1</v>
      </c>
    </row>
    <row r="314" spans="1:27" ht="42">
      <c r="A314" s="53" t="s">
        <v>1357</v>
      </c>
      <c r="B314" s="53" t="s">
        <v>1351</v>
      </c>
      <c r="C314" s="53">
        <v>6</v>
      </c>
      <c r="D314" s="54" t="str">
        <f t="shared" si="26"/>
        <v>M6</v>
      </c>
      <c r="E314" s="53" t="s">
        <v>11</v>
      </c>
      <c r="F314" s="4" t="s">
        <v>200</v>
      </c>
      <c r="G314" s="54" t="str">
        <f t="shared" si="27"/>
        <v>select_one agree4</v>
      </c>
      <c r="H314" s="4" t="str">
        <f>IF(A314="","",IF(ROW($A$2:$A$1036)=1,"Impossible",VLOOKUP($A$2:$A$1036,items!$A$2:$S$1008,{19}*SIGN(ROW($A$2:$A$1036)),FALSE)))</f>
        <v>I feel like I could handle my child's reaction to learning about [his/her] status.</v>
      </c>
      <c r="I314" s="4" t="str">
        <f>IF(A314="","",IF(ROW($A$2:$A$1036)=1,"Impossible",VLOOKUP($A$2:$A$1036,items!$A$2:$T$1008,{20}*SIGN(ROW($A$2:$A$1036)),FALSE)))</f>
        <v>M6. Ndinonzwa sekuti ndingazive zvekuita pane zvinozoitwa nemwana wangu nekuda kwekuziva paamire.</v>
      </c>
      <c r="L314" s="53" t="s">
        <v>27</v>
      </c>
      <c r="M314" s="53"/>
      <c r="N314" s="53"/>
      <c r="O314" s="53"/>
      <c r="P314" s="53"/>
      <c r="Q314" s="53"/>
      <c r="R314" s="53"/>
      <c r="S314" s="53"/>
      <c r="T314" s="53"/>
      <c r="U314" s="53"/>
      <c r="V314" s="55" t="str">
        <f t="shared" si="28"/>
        <v>M6. I feel like I could handle my child's reaction to learning about [his/her] status.</v>
      </c>
      <c r="W314" s="55" t="str">
        <f t="shared" si="29"/>
        <v>M6. M6. Ndinonzwa sekuti ndingazive zvekuita pane zvinozoitwa nemwana wangu nekuda kwekuziva paamire.</v>
      </c>
      <c r="X314" s="32" t="str">
        <f t="array" ref="X314">IF(ISBLANK(F314),"",INDEX(choices!I$2:I$1615,MATCH(F314,IF(choices!J$2:J$1615="Last",choices!A$2:A$1615),0)))</f>
        <v>strongly agree, agree, disagree, strongly disagree, refuse</v>
      </c>
      <c r="Y314" s="4" t="str">
        <f t="array" ref="Y314">IF(ISBLANK(F314),"",INDEX(choices!H$2:H$1615,MATCH(F314,IF(choices!J$2:J$1615="Last",choices!A$2:A$1615),0)))</f>
        <v>Ndinobvumirana nazvo chaizvo, Ndinobvumirana nazvo , Handibvumirani nazvo, Handibvumirani nazvo zvachose, kuramba kupindura</v>
      </c>
      <c r="Z314" s="4" t="s">
        <v>1223</v>
      </c>
      <c r="AA314" s="4">
        <v>1</v>
      </c>
    </row>
    <row r="315" spans="1:27" ht="42">
      <c r="A315" s="53" t="s">
        <v>1358</v>
      </c>
      <c r="B315" s="53" t="s">
        <v>1351</v>
      </c>
      <c r="C315" s="53">
        <v>7</v>
      </c>
      <c r="D315" s="54" t="str">
        <f t="shared" si="26"/>
        <v>M7</v>
      </c>
      <c r="E315" s="53" t="s">
        <v>11</v>
      </c>
      <c r="F315" s="4" t="s">
        <v>200</v>
      </c>
      <c r="G315" s="54" t="str">
        <f t="shared" si="27"/>
        <v>select_one agree4</v>
      </c>
      <c r="H315" s="4" t="str">
        <f>IF(A315="","",IF(ROW($A$2:$A$1036)=1,"Impossible",VLOOKUP($A$2:$A$1036,items!$A$2:$S$1008,{19}*SIGN(ROW($A$2:$A$1036)),FALSE)))</f>
        <v>I feel like I could offer my child the emotional support that [he/she] needs after learning about [his/her] status.</v>
      </c>
      <c r="I315" s="4" t="str">
        <f>IF(A315="","",IF(ROW($A$2:$A$1036)=1,"Impossible",VLOOKUP($A$2:$A$1036,items!$A$2:$T$1008,{20}*SIGN(ROW($A$2:$A$1036)),FALSE)))</f>
        <v>Ndinonzwa sekuti ndingakwanise kupa mwana wangu rutsigiro rwaangade pamanzwiro aanoita mumoyo make mushure mekuziva paamire.</v>
      </c>
      <c r="L315" s="53" t="s">
        <v>27</v>
      </c>
      <c r="M315" s="53"/>
      <c r="N315" s="53"/>
      <c r="O315" s="53"/>
      <c r="P315" s="53"/>
      <c r="Q315" s="53"/>
      <c r="R315" s="53"/>
      <c r="S315" s="53"/>
      <c r="T315" s="53"/>
      <c r="U315" s="53"/>
      <c r="V315" s="55" t="str">
        <f t="shared" si="28"/>
        <v>M7. I feel like I could offer my child the emotional support that [he/she] needs after learning about [his/her] status.</v>
      </c>
      <c r="W315" s="55" t="str">
        <f t="shared" si="29"/>
        <v>M7. Ndinonzwa sekuti ndingakwanise kupa mwana wangu rutsigiro rwaangade pamanzwiro aanoita mumoyo make mushure mekuziva paamire.</v>
      </c>
      <c r="X315" s="32" t="str">
        <f t="array" ref="X315">IF(ISBLANK(F315),"",INDEX(choices!I$2:I$1615,MATCH(F315,IF(choices!J$2:J$1615="Last",choices!A$2:A$1615),0)))</f>
        <v>strongly agree, agree, disagree, strongly disagree, refuse</v>
      </c>
      <c r="Y315" s="4" t="str">
        <f t="array" ref="Y315">IF(ISBLANK(F315),"",INDEX(choices!H$2:H$1615,MATCH(F315,IF(choices!J$2:J$1615="Last",choices!A$2:A$1615),0)))</f>
        <v>Ndinobvumirana nazvo chaizvo, Ndinobvumirana nazvo , Handibvumirani nazvo, Handibvumirani nazvo zvachose, kuramba kupindura</v>
      </c>
      <c r="Z315" s="4" t="s">
        <v>1223</v>
      </c>
      <c r="AA315" s="4">
        <v>1</v>
      </c>
    </row>
    <row r="316" spans="1:27" ht="42">
      <c r="A316" s="53" t="s">
        <v>1359</v>
      </c>
      <c r="B316" s="53" t="s">
        <v>1351</v>
      </c>
      <c r="C316" s="53">
        <v>8</v>
      </c>
      <c r="D316" s="54" t="str">
        <f t="shared" si="26"/>
        <v>M8</v>
      </c>
      <c r="E316" s="53" t="s">
        <v>11</v>
      </c>
      <c r="F316" s="4" t="s">
        <v>200</v>
      </c>
      <c r="G316" s="54" t="str">
        <f t="shared" si="27"/>
        <v>select_one agree4</v>
      </c>
      <c r="H316" s="4" t="str">
        <f>IF(A316="","",IF(ROW($A$2:$A$1036)=1,"Impossible",VLOOKUP($A$2:$A$1036,items!$A$2:$S$1008,{19}*SIGN(ROW($A$2:$A$1036)),FALSE)))</f>
        <v>I feel like I could help find my child additional support from others if needed.</v>
      </c>
      <c r="I316" s="4" t="str">
        <f>IF(A316="","",IF(ROW($A$2:$A$1036)=1,"Impossible",VLOOKUP($A$2:$A$1036,items!$A$2:$T$1008,{20}*SIGN(ROW($A$2:$A$1036)),FALSE)))</f>
        <v>Ndinonzwa sekuti ndingwakwanise kubatsira mwana wangu kuwana rumwe rutsigiro kubva kune vamwewo vanhu kana ruchidiwa.</v>
      </c>
      <c r="L316" s="53" t="s">
        <v>27</v>
      </c>
      <c r="M316" s="53"/>
      <c r="N316" s="53"/>
      <c r="O316" s="53"/>
      <c r="P316" s="53"/>
      <c r="Q316" s="53"/>
      <c r="R316" s="53"/>
      <c r="S316" s="53"/>
      <c r="T316" s="53"/>
      <c r="U316" s="53"/>
      <c r="V316" s="55" t="str">
        <f t="shared" si="28"/>
        <v>M8. I feel like I could help find my child additional support from others if needed.</v>
      </c>
      <c r="W316" s="55" t="str">
        <f t="shared" si="29"/>
        <v>M8. Ndinonzwa sekuti ndingwakwanise kubatsira mwana wangu kuwana rumwe rutsigiro kubva kune vamwewo vanhu kana ruchidiwa.</v>
      </c>
      <c r="X316" s="32" t="str">
        <f t="array" ref="X316">IF(ISBLANK(F316),"",INDEX(choices!I$2:I$1615,MATCH(F316,IF(choices!J$2:J$1615="Last",choices!A$2:A$1615),0)))</f>
        <v>strongly agree, agree, disagree, strongly disagree, refuse</v>
      </c>
      <c r="Y316" s="4" t="str">
        <f t="array" ref="Y316">IF(ISBLANK(F316),"",INDEX(choices!H$2:H$1615,MATCH(F316,IF(choices!J$2:J$1615="Last",choices!A$2:A$1615),0)))</f>
        <v>Ndinobvumirana nazvo chaizvo, Ndinobvumirana nazvo , Handibvumirani nazvo, Handibvumirani nazvo zvachose, kuramba kupindura</v>
      </c>
      <c r="Z316" s="4" t="s">
        <v>1223</v>
      </c>
      <c r="AA316" s="4">
        <v>1</v>
      </c>
    </row>
    <row r="317" spans="1:27" ht="14">
      <c r="A317" s="53" t="s">
        <v>1360</v>
      </c>
      <c r="B317" s="53" t="s">
        <v>1351</v>
      </c>
      <c r="C317" s="53"/>
      <c r="D317" s="54" t="str">
        <f t="shared" si="26"/>
        <v>M</v>
      </c>
      <c r="E317" s="53" t="s">
        <v>81</v>
      </c>
      <c r="G317" s="54" t="str">
        <f t="shared" si="27"/>
        <v>end group</v>
      </c>
      <c r="H317" s="4" t="e">
        <f>IF(A317="","",IF(ROW($A$2:$A$1036)=1,"Impossible",VLOOKUP($A$2:$A$1036,items!$A$2:$S$1008,{19}*SIGN(ROW($A$2:$A$1036)),FALSE)))</f>
        <v>#N/A</v>
      </c>
      <c r="I317" s="4" t="e">
        <f>IF(A317="","",IF(ROW($A$2:$A$1036)=1,"Impossible",VLOOKUP($A$2:$A$1036,items!$A$2:$T$1008,{20}*SIGN(ROW($A$2:$A$1036)),FALSE)))</f>
        <v>#N/A</v>
      </c>
      <c r="L317" s="53"/>
      <c r="M317" s="53"/>
      <c r="N317" s="53"/>
      <c r="O317" s="53"/>
      <c r="P317" s="53"/>
      <c r="Q317" s="53"/>
      <c r="R317" s="53"/>
      <c r="S317" s="53"/>
      <c r="T317" s="53"/>
      <c r="U317" s="53"/>
      <c r="V317" s="55" t="str">
        <f t="shared" si="28"/>
        <v/>
      </c>
      <c r="W317" s="55" t="str">
        <f t="shared" si="29"/>
        <v/>
      </c>
      <c r="X317" s="32" t="str">
        <f t="array" ref="X317">IF(ISBLANK(F317),"",INDEX(choices!I$2:I$1615,MATCH(F317,IF(choices!J$2:J$1615="Last",choices!A$2:A$1615),0)))</f>
        <v/>
      </c>
      <c r="Y317" s="4" t="str">
        <f t="array" ref="Y317">IF(ISBLANK(F317),"",INDEX(choices!H$2:H$1615,MATCH(F317,IF(choices!J$2:J$1615="Last",choices!A$2:A$1615),0)))</f>
        <v/>
      </c>
    </row>
    <row r="318" spans="1:27" ht="28">
      <c r="A318" s="53" t="s">
        <v>2858</v>
      </c>
      <c r="B318" s="53" t="s">
        <v>1361</v>
      </c>
      <c r="C318" s="53">
        <v>0</v>
      </c>
      <c r="D318" s="54" t="str">
        <f t="shared" si="26"/>
        <v>MR0</v>
      </c>
      <c r="E318" s="53" t="s">
        <v>79</v>
      </c>
      <c r="G318" s="54" t="str">
        <f t="shared" si="27"/>
        <v>begin group</v>
      </c>
      <c r="H318" s="4" t="e">
        <f>IF(A318="","",IF(ROW($A$2:$A$1036)=1,"Impossible",VLOOKUP($A$2:$A$1036,items!$A$2:$S$1008,{19}*SIGN(ROW($A$2:$A$1036)),FALSE)))</f>
        <v>#N/A</v>
      </c>
      <c r="I318" s="4" t="e">
        <f>IF(A318="","",IF(ROW($A$2:$A$1036)=1,"Impossible",VLOOKUP($A$2:$A$1036,items!$A$2:$T$1008,{20}*SIGN(ROW($A$2:$A$1036)),FALSE)))</f>
        <v>#N/A</v>
      </c>
      <c r="K318" s="4" t="s">
        <v>2799</v>
      </c>
      <c r="L318" s="53"/>
      <c r="M318" s="53"/>
      <c r="N318" s="53"/>
      <c r="O318" s="53"/>
      <c r="P318" s="53"/>
      <c r="Q318" s="53"/>
      <c r="R318" s="53"/>
      <c r="S318" s="53"/>
      <c r="T318" s="53"/>
      <c r="U318" s="53"/>
      <c r="V318" s="55" t="str">
        <f t="shared" si="28"/>
        <v/>
      </c>
      <c r="W318" s="55" t="str">
        <f t="shared" si="29"/>
        <v/>
      </c>
      <c r="X318" s="32" t="str">
        <f t="array" ref="X318">IF(ISBLANK(F318),"",INDEX(choices!I$2:I$1615,MATCH(F318,IF(choices!J$2:J$1615="Last",choices!A$2:A$1615),0)))</f>
        <v/>
      </c>
      <c r="Y318" s="4" t="str">
        <f t="array" ref="Y318">IF(ISBLANK(F318),"",INDEX(choices!H$2:H$1615,MATCH(F318,IF(choices!J$2:J$1615="Last",choices!A$2:A$1615),0)))</f>
        <v/>
      </c>
    </row>
    <row r="319" spans="1:27" ht="28">
      <c r="A319" s="53" t="s">
        <v>2859</v>
      </c>
      <c r="B319" s="53" t="s">
        <v>1361</v>
      </c>
      <c r="C319" s="53">
        <v>1</v>
      </c>
      <c r="D319" s="54" t="str">
        <f t="shared" si="26"/>
        <v>MR1</v>
      </c>
      <c r="E319" s="53" t="s">
        <v>16</v>
      </c>
      <c r="G319" s="54" t="str">
        <f t="shared" si="27"/>
        <v>note</v>
      </c>
      <c r="H319" s="4" t="str">
        <f>IF(A319="","",IF(ROW($A$2:$A$1036)=1,"Impossible",VLOOKUP($A$2:$A$1036,items!$A$2:$S$1008,{19}*SIGN(ROW($A$2:$A$1036)),FALSE)))</f>
        <v>Continue thinking back to the period of time before your child knew about [his/her] illness.</v>
      </c>
      <c r="I319" s="4" t="str">
        <f>IF(A319="","",IF(ROW($A$2:$A$1036)=1,"Impossible",VLOOKUP($A$2:$A$1036,items!$A$2:$T$1008,{20}*SIGN(ROW($A$2:$A$1036)),FALSE)))</f>
        <v xml:space="preserve">Rambai muchifunga nezvemumashure, apo mwana wenyu ainge asati ava kuziva nezveurwere hwake. </v>
      </c>
      <c r="L319" s="53"/>
      <c r="M319" s="53"/>
      <c r="N319" s="53"/>
      <c r="O319" s="53"/>
      <c r="P319" s="53"/>
      <c r="Q319" s="53"/>
      <c r="R319" s="53"/>
      <c r="S319" s="53"/>
      <c r="T319" s="53"/>
      <c r="U319" s="53"/>
      <c r="V319" s="55" t="str">
        <f t="shared" si="28"/>
        <v>MR1. Continue thinking back to the period of time before your child knew about [his/her] illness.</v>
      </c>
      <c r="W319" s="55" t="str">
        <f t="shared" si="29"/>
        <v xml:space="preserve">MR1. Rambai muchifunga nezvemumashure, apo mwana wenyu ainge asati ava kuziva nezveurwere hwake. </v>
      </c>
      <c r="X319" s="32" t="str">
        <f t="array" ref="X319">IF(ISBLANK(F319),"",INDEX(choices!I$2:I$1615,MATCH(F319,IF(choices!J$2:J$1615="Last",choices!A$2:A$1615),0)))</f>
        <v/>
      </c>
      <c r="Y319" s="4" t="str">
        <f t="array" ref="Y319">IF(ISBLANK(F319),"",INDEX(choices!H$2:H$1615,MATCH(F319,IF(choices!J$2:J$1615="Last",choices!A$2:A$1615),0)))</f>
        <v/>
      </c>
    </row>
    <row r="320" spans="1:27" ht="56">
      <c r="A320" s="53" t="s">
        <v>2860</v>
      </c>
      <c r="B320" s="53" t="s">
        <v>1361</v>
      </c>
      <c r="C320" s="53">
        <v>2</v>
      </c>
      <c r="D320" s="54" t="str">
        <f t="shared" si="26"/>
        <v>MR2</v>
      </c>
      <c r="E320" s="53" t="s">
        <v>16</v>
      </c>
      <c r="G320" s="54" t="str">
        <f t="shared" si="27"/>
        <v>note</v>
      </c>
      <c r="H320" s="4" t="str">
        <f>IF(A320="","",IF(ROW($A$2:$A$1036)=1,"Impossible",VLOOKUP($A$2:$A$1036,items!$A$2:$S$1008,{19}*SIGN(ROW($A$2:$A$1036)),FALSE)))</f>
        <v>If you can remember, please tell me how much you would have agreed or disagreed with each statement about your ability back then to tell your child about [his/her] illness.</v>
      </c>
      <c r="I320" s="4" t="str">
        <f>IF(A320="","",IF(ROW($A$2:$A$1036)=1,"Impossible",VLOOKUP($A$2:$A$1036,items!$A$2:$T$1008,{20}*SIGN(ROW($A$2:$A$1036)),FALSE)))</f>
        <v>Kana muchiri kurangarira, ndapota ndiudzeiwo kuti maizobvumirana kana kusabvumirana zvakadii nemumwe nemumwe wemitsara inotevera pamusoro pekukwanisa kuudza mwana wenyu nezveurwere hwake.</v>
      </c>
      <c r="L320" s="53"/>
      <c r="M320" s="53"/>
      <c r="N320" s="53"/>
      <c r="O320" s="53"/>
      <c r="P320" s="53"/>
      <c r="Q320" s="53"/>
      <c r="R320" s="53"/>
      <c r="S320" s="53"/>
      <c r="T320" s="53"/>
      <c r="U320" s="53"/>
      <c r="V320" s="55" t="str">
        <f t="shared" si="28"/>
        <v>MR2. If you can remember, please tell me how much you would have agreed or disagreed with each statement about your ability back then to tell your child about [his/her] illness.</v>
      </c>
      <c r="W320" s="55" t="str">
        <f t="shared" si="29"/>
        <v>MR2. Kana muchiri kurangarira, ndapota ndiudzeiwo kuti maizobvumirana kana kusabvumirana zvakadii nemumwe nemumwe wemitsara inotevera pamusoro pekukwanisa kuudza mwana wenyu nezveurwere hwake.</v>
      </c>
      <c r="X320" s="32" t="str">
        <f t="array" ref="X320">IF(ISBLANK(F320),"",INDEX(choices!I$2:I$1615,MATCH(F320,IF(choices!J$2:J$1615="Last",choices!A$2:A$1615),0)))</f>
        <v/>
      </c>
      <c r="Y320" s="4" t="str">
        <f t="array" ref="Y320">IF(ISBLANK(F320),"",INDEX(choices!H$2:H$1615,MATCH(F320,IF(choices!J$2:J$1615="Last",choices!A$2:A$1615),0)))</f>
        <v/>
      </c>
    </row>
    <row r="321" spans="1:27" ht="42">
      <c r="A321" s="53" t="s">
        <v>2861</v>
      </c>
      <c r="B321" s="53" t="s">
        <v>1361</v>
      </c>
      <c r="C321" s="53">
        <v>3</v>
      </c>
      <c r="D321" s="54" t="str">
        <f t="shared" si="26"/>
        <v>MR3</v>
      </c>
      <c r="E321" s="53" t="s">
        <v>11</v>
      </c>
      <c r="F321" s="4" t="s">
        <v>200</v>
      </c>
      <c r="G321" s="54" t="str">
        <f t="shared" si="27"/>
        <v>select_one agree4</v>
      </c>
      <c r="H321" s="4" t="str">
        <f>IF(A321="","",IF(ROW($A$2:$A$1036)=1,"Impossible",VLOOKUP($A$2:$A$1036,items!$A$2:$S$1008,{19}*SIGN(ROW($A$2:$A$1036)),FALSE)))</f>
        <v>I felt like I could start the conversation with my child about [his/her] illness.</v>
      </c>
      <c r="I321" s="4" t="str">
        <f>IF(A321="","",IF(ROW($A$2:$A$1036)=1,"Impossible",VLOOKUP($A$2:$A$1036,items!$A$2:$T$1008,{20}*SIGN(ROW($A$2:$A$1036)),FALSE)))</f>
        <v>Ndainzwa sekuti ndaikwanisa kutanga hurukuro nemwana wangu pamusoro peurwere hwake.</v>
      </c>
      <c r="L321" s="53" t="s">
        <v>27</v>
      </c>
      <c r="M321" s="53"/>
      <c r="N321" s="53"/>
      <c r="O321" s="53"/>
      <c r="P321" s="53"/>
      <c r="Q321" s="53"/>
      <c r="R321" s="53"/>
      <c r="S321" s="53"/>
      <c r="T321" s="53"/>
      <c r="U321" s="53"/>
      <c r="V321" s="55" t="str">
        <f t="shared" si="28"/>
        <v>MR3. I felt like I could start the conversation with my child about [his/her] illness.</v>
      </c>
      <c r="W321" s="55" t="str">
        <f t="shared" si="29"/>
        <v>MR3. Ndainzwa sekuti ndaikwanisa kutanga hurukuro nemwana wangu pamusoro peurwere hwake.</v>
      </c>
      <c r="X321" s="32" t="str">
        <f t="array" ref="X321">IF(ISBLANK(F321),"",INDEX(choices!I$2:I$1615,MATCH(F321,IF(choices!J$2:J$1615="Last",choices!A$2:A$1615),0)))</f>
        <v>strongly agree, agree, disagree, strongly disagree, refuse</v>
      </c>
      <c r="Y321" s="4" t="str">
        <f t="array" ref="Y321">IF(ISBLANK(F321),"",INDEX(choices!H$2:H$1615,MATCH(F321,IF(choices!J$2:J$1615="Last",choices!A$2:A$1615),0)))</f>
        <v>Ndinobvumirana nazvo chaizvo, Ndinobvumirana nazvo , Handibvumirani nazvo, Handibvumirani nazvo zvachose, kuramba kupindura</v>
      </c>
    </row>
    <row r="322" spans="1:27" ht="42">
      <c r="A322" s="53" t="s">
        <v>2862</v>
      </c>
      <c r="B322" s="53" t="s">
        <v>1361</v>
      </c>
      <c r="C322" s="53">
        <v>4</v>
      </c>
      <c r="D322" s="54" t="str">
        <f t="shared" si="26"/>
        <v>MR4</v>
      </c>
      <c r="E322" s="53" t="s">
        <v>11</v>
      </c>
      <c r="F322" s="4" t="s">
        <v>200</v>
      </c>
      <c r="G322" s="54" t="str">
        <f t="shared" si="27"/>
        <v>select_one agree4</v>
      </c>
      <c r="H322" s="4" t="str">
        <f>IF(A322="","",IF(ROW($A$2:$A$1036)=1,"Impossible",VLOOKUP($A$2:$A$1036,items!$A$2:$S$1008,{19}*SIGN(ROW($A$2:$A$1036)),FALSE)))</f>
        <v>I felt like I had the emotional strength to have this conversation with my child.</v>
      </c>
      <c r="I322" s="4" t="str">
        <f>IF(A322="","",IF(ROW($A$2:$A$1036)=1,"Impossible",VLOOKUP($A$2:$A$1036,items!$A$2:$T$1008,{20}*SIGN(ROW($A$2:$A$1036)),FALSE)))</f>
        <v>Ndainzwa sekuti ndaikwanisa kuwana simba mukati mangu rekuita hurukuro iyi nemwana wangu.</v>
      </c>
      <c r="L322" s="53" t="s">
        <v>27</v>
      </c>
      <c r="M322" s="53"/>
      <c r="N322" s="53"/>
      <c r="O322" s="53"/>
      <c r="P322" s="53"/>
      <c r="Q322" s="53"/>
      <c r="R322" s="53"/>
      <c r="S322" s="53"/>
      <c r="T322" s="53"/>
      <c r="U322" s="53"/>
      <c r="V322" s="55" t="str">
        <f t="shared" si="28"/>
        <v>MR4. I felt like I had the emotional strength to have this conversation with my child.</v>
      </c>
      <c r="W322" s="55" t="str">
        <f t="shared" si="29"/>
        <v>MR4. Ndainzwa sekuti ndaikwanisa kuwana simba mukati mangu rekuita hurukuro iyi nemwana wangu.</v>
      </c>
      <c r="X322" s="32" t="str">
        <f t="array" ref="X322">IF(ISBLANK(F322),"",INDEX(choices!I$2:I$1615,MATCH(F322,IF(choices!J$2:J$1615="Last",choices!A$2:A$1615),0)))</f>
        <v>strongly agree, agree, disagree, strongly disagree, refuse</v>
      </c>
      <c r="Y322" s="4" t="str">
        <f t="array" ref="Y322">IF(ISBLANK(F322),"",INDEX(choices!H$2:H$1615,MATCH(F322,IF(choices!J$2:J$1615="Last",choices!A$2:A$1615),0)))</f>
        <v>Ndinobvumirana nazvo chaizvo, Ndinobvumirana nazvo , Handibvumirani nazvo, Handibvumirani nazvo zvachose, kuramba kupindura</v>
      </c>
    </row>
    <row r="323" spans="1:27" ht="42">
      <c r="A323" s="53" t="s">
        <v>2863</v>
      </c>
      <c r="B323" s="53" t="s">
        <v>1361</v>
      </c>
      <c r="C323" s="53">
        <v>5</v>
      </c>
      <c r="D323" s="54" t="str">
        <f t="shared" si="26"/>
        <v>MR5</v>
      </c>
      <c r="E323" s="53" t="s">
        <v>11</v>
      </c>
      <c r="F323" s="4" t="s">
        <v>200</v>
      </c>
      <c r="G323" s="54" t="str">
        <f t="shared" si="27"/>
        <v>select_one agree4</v>
      </c>
      <c r="H323" s="4" t="str">
        <f>IF(A323="","",IF(ROW($A$2:$A$1036)=1,"Impossible",VLOOKUP($A$2:$A$1036,items!$A$2:$S$1008,{19}*SIGN(ROW($A$2:$A$1036)),FALSE)))</f>
        <v>I felt like I could answer my child's questions about [his/her] illness.</v>
      </c>
      <c r="I323" s="4" t="str">
        <f>IF(A323="","",IF(ROW($A$2:$A$1036)=1,"Impossible",VLOOKUP($A$2:$A$1036,items!$A$2:$T$1008,{20}*SIGN(ROW($A$2:$A$1036)),FALSE)))</f>
        <v>Ndainzwa sekuti ndaikwanisaa kupindura mibvunzo yemwana wangu yose pamusoro peurwere hwake.</v>
      </c>
      <c r="L323" s="53" t="s">
        <v>27</v>
      </c>
      <c r="M323" s="53"/>
      <c r="N323" s="53"/>
      <c r="O323" s="53"/>
      <c r="P323" s="53"/>
      <c r="Q323" s="53"/>
      <c r="R323" s="53"/>
      <c r="S323" s="53"/>
      <c r="T323" s="53"/>
      <c r="U323" s="53"/>
      <c r="V323" s="55" t="str">
        <f t="shared" si="28"/>
        <v>MR5. I felt like I could answer my child's questions about [his/her] illness.</v>
      </c>
      <c r="W323" s="55" t="str">
        <f t="shared" si="29"/>
        <v>MR5. Ndainzwa sekuti ndaikwanisaa kupindura mibvunzo yemwana wangu yose pamusoro peurwere hwake.</v>
      </c>
      <c r="X323" s="32" t="str">
        <f t="array" ref="X323">IF(ISBLANK(F323),"",INDEX(choices!I$2:I$1615,MATCH(F323,IF(choices!J$2:J$1615="Last",choices!A$2:A$1615),0)))</f>
        <v>strongly agree, agree, disagree, strongly disagree, refuse</v>
      </c>
      <c r="Y323" s="4" t="str">
        <f t="array" ref="Y323">IF(ISBLANK(F323),"",INDEX(choices!H$2:H$1615,MATCH(F323,IF(choices!J$2:J$1615="Last",choices!A$2:A$1615),0)))</f>
        <v>Ndinobvumirana nazvo chaizvo, Ndinobvumirana nazvo , Handibvumirani nazvo, Handibvumirani nazvo zvachose, kuramba kupindura</v>
      </c>
    </row>
    <row r="324" spans="1:27" ht="42">
      <c r="A324" s="53" t="s">
        <v>2864</v>
      </c>
      <c r="B324" s="53" t="s">
        <v>1361</v>
      </c>
      <c r="C324" s="53">
        <v>6</v>
      </c>
      <c r="D324" s="54" t="str">
        <f t="shared" si="26"/>
        <v>MR6</v>
      </c>
      <c r="E324" s="53" t="s">
        <v>11</v>
      </c>
      <c r="F324" s="4" t="s">
        <v>200</v>
      </c>
      <c r="G324" s="54" t="str">
        <f t="shared" si="27"/>
        <v>select_one agree4</v>
      </c>
      <c r="H324" s="4" t="str">
        <f>IF(A324="","",IF(ROW($A$2:$A$1036)=1,"Impossible",VLOOKUP($A$2:$A$1036,items!$A$2:$S$1008,{19}*SIGN(ROW($A$2:$A$1036)),FALSE)))</f>
        <v>I felt like I knew enough about HIV to tell my child about [his/her] illness.</v>
      </c>
      <c r="I324" s="4" t="str">
        <f>IF(A324="","",IF(ROW($A$2:$A$1036)=1,"Impossible",VLOOKUP($A$2:$A$1036,items!$A$2:$T$1008,{20}*SIGN(ROW($A$2:$A$1036)),FALSE)))</f>
        <v>Ndainzwa sekuti ndaive ruzivo rweHIV rwakakwana zvekuti ndaikwanisa kuudza mwana wangu nezveurwere hwake.</v>
      </c>
      <c r="L324" s="53" t="s">
        <v>27</v>
      </c>
      <c r="M324" s="53"/>
      <c r="N324" s="53"/>
      <c r="O324" s="53"/>
      <c r="P324" s="53"/>
      <c r="Q324" s="53"/>
      <c r="R324" s="53"/>
      <c r="S324" s="53"/>
      <c r="T324" s="53"/>
      <c r="U324" s="53"/>
      <c r="V324" s="55" t="str">
        <f t="shared" si="28"/>
        <v>MR6. I felt like I knew enough about HIV to tell my child about [his/her] illness.</v>
      </c>
      <c r="W324" s="55" t="str">
        <f t="shared" si="29"/>
        <v>MR6. Ndainzwa sekuti ndaive ruzivo rweHIV rwakakwana zvekuti ndaikwanisa kuudza mwana wangu nezveurwere hwake.</v>
      </c>
      <c r="X324" s="32" t="str">
        <f t="array" ref="X324">IF(ISBLANK(F324),"",INDEX(choices!I$2:I$1615,MATCH(F324,IF(choices!J$2:J$1615="Last",choices!A$2:A$1615),0)))</f>
        <v>strongly agree, agree, disagree, strongly disagree, refuse</v>
      </c>
      <c r="Y324" s="4" t="str">
        <f t="array" ref="Y324">IF(ISBLANK(F324),"",INDEX(choices!H$2:H$1615,MATCH(F324,IF(choices!J$2:J$1615="Last",choices!A$2:A$1615),0)))</f>
        <v>Ndinobvumirana nazvo chaizvo, Ndinobvumirana nazvo , Handibvumirani nazvo, Handibvumirani nazvo zvachose, kuramba kupindura</v>
      </c>
    </row>
    <row r="325" spans="1:27" ht="42">
      <c r="A325" s="53" t="s">
        <v>2865</v>
      </c>
      <c r="B325" s="53" t="s">
        <v>1361</v>
      </c>
      <c r="C325" s="53">
        <v>7</v>
      </c>
      <c r="D325" s="54" t="str">
        <f t="shared" ref="D325:D388" si="30">CONCATENATE(B325,C325)</f>
        <v>MR7</v>
      </c>
      <c r="E325" s="53" t="s">
        <v>11</v>
      </c>
      <c r="F325" s="4" t="s">
        <v>200</v>
      </c>
      <c r="G325" s="54" t="str">
        <f t="shared" ref="G325:G388" si="31">IF(E325="","",IF(OR(E325="select_one", E325="select_multiple"), CONCATENATE(E325," ",F325),E325))</f>
        <v>select_one agree4</v>
      </c>
      <c r="H325" s="4" t="str">
        <f>IF(A325="","",IF(ROW($A$2:$A$1036)=1,"Impossible",VLOOKUP($A$2:$A$1036,items!$A$2:$S$1008,{19}*SIGN(ROW($A$2:$A$1036)),FALSE)))</f>
        <v>I felt like I could handle my child's reaction to learning about [his/her] illness.</v>
      </c>
      <c r="I325" s="4" t="str">
        <f>IF(A325="","",IF(ROW($A$2:$A$1036)=1,"Impossible",VLOOKUP($A$2:$A$1036,items!$A$2:$T$1008,{20}*SIGN(ROW($A$2:$A$1036)),FALSE)))</f>
        <v>Ndainzwa sekuti ndaiziva zvekuita pane zvaizoitwa nemwana wangu nekuda kwekuziva kuti ane HIV.</v>
      </c>
      <c r="L325" s="53" t="s">
        <v>27</v>
      </c>
      <c r="M325" s="53"/>
      <c r="N325" s="53"/>
      <c r="O325" s="53"/>
      <c r="P325" s="53"/>
      <c r="Q325" s="53"/>
      <c r="R325" s="53"/>
      <c r="S325" s="53"/>
      <c r="T325" s="53"/>
      <c r="U325" s="53"/>
      <c r="V325" s="55" t="str">
        <f t="shared" si="28"/>
        <v>MR7. I felt like I could handle my child's reaction to learning about [his/her] illness.</v>
      </c>
      <c r="W325" s="55" t="str">
        <f t="shared" si="29"/>
        <v>MR7. Ndainzwa sekuti ndaiziva zvekuita pane zvaizoitwa nemwana wangu nekuda kwekuziva kuti ane HIV.</v>
      </c>
      <c r="X325" s="32" t="str">
        <f t="array" ref="X325">IF(ISBLANK(F325),"",INDEX(choices!I$2:I$1615,MATCH(F325,IF(choices!J$2:J$1615="Last",choices!A$2:A$1615),0)))</f>
        <v>strongly agree, agree, disagree, strongly disagree, refuse</v>
      </c>
      <c r="Y325" s="4" t="str">
        <f t="array" ref="Y325">IF(ISBLANK(F325),"",INDEX(choices!H$2:H$1615,MATCH(F325,IF(choices!J$2:J$1615="Last",choices!A$2:A$1615),0)))</f>
        <v>Ndinobvumirana nazvo chaizvo, Ndinobvumirana nazvo , Handibvumirani nazvo, Handibvumirani nazvo zvachose, kuramba kupindura</v>
      </c>
    </row>
    <row r="326" spans="1:27" ht="42">
      <c r="A326" s="53" t="s">
        <v>2866</v>
      </c>
      <c r="B326" s="53" t="s">
        <v>1361</v>
      </c>
      <c r="C326" s="53">
        <v>8</v>
      </c>
      <c r="D326" s="54" t="str">
        <f t="shared" si="30"/>
        <v>MR8</v>
      </c>
      <c r="E326" s="53" t="s">
        <v>11</v>
      </c>
      <c r="F326" s="4" t="s">
        <v>200</v>
      </c>
      <c r="G326" s="54" t="str">
        <f t="shared" si="31"/>
        <v>select_one agree4</v>
      </c>
      <c r="H326" s="4" t="str">
        <f>IF(A326="","",IF(ROW($A$2:$A$1036)=1,"Impossible",VLOOKUP($A$2:$A$1036,items!$A$2:$S$1008,{19}*SIGN(ROW($A$2:$A$1036)),FALSE)))</f>
        <v>I felt like I could offer my child the emotional support that [he/she] would need after learning about [his/her] illness.</v>
      </c>
      <c r="I326" s="4" t="str">
        <f>IF(A326="","",IF(ROW($A$2:$A$1036)=1,"Impossible",VLOOKUP($A$2:$A$1036,items!$A$2:$T$1008,{20}*SIGN(ROW($A$2:$A$1036)),FALSE)))</f>
        <v>Ndainzwa sekuti ndaikwanisa kupa mwana wangu rutsigiro rwaaingada pamanzwiro ake mushure mekuziva kuti ane HIV.</v>
      </c>
      <c r="L326" s="53" t="s">
        <v>27</v>
      </c>
      <c r="M326" s="53"/>
      <c r="N326" s="53"/>
      <c r="O326" s="53"/>
      <c r="P326" s="53"/>
      <c r="Q326" s="53"/>
      <c r="R326" s="53"/>
      <c r="S326" s="53"/>
      <c r="T326" s="53"/>
      <c r="U326" s="53"/>
      <c r="V326" s="55" t="str">
        <f t="shared" si="28"/>
        <v>MR8. I felt like I could offer my child the emotional support that [he/she] would need after learning about [his/her] illness.</v>
      </c>
      <c r="W326" s="55" t="str">
        <f t="shared" si="29"/>
        <v>MR8. Ndainzwa sekuti ndaikwanisa kupa mwana wangu rutsigiro rwaaingada pamanzwiro ake mushure mekuziva kuti ane HIV.</v>
      </c>
      <c r="X326" s="32" t="str">
        <f t="array" ref="X326">IF(ISBLANK(F326),"",INDEX(choices!I$2:I$1615,MATCH(F326,IF(choices!J$2:J$1615="Last",choices!A$2:A$1615),0)))</f>
        <v>strongly agree, agree, disagree, strongly disagree, refuse</v>
      </c>
      <c r="Y326" s="4" t="str">
        <f t="array" ref="Y326">IF(ISBLANK(F326),"",INDEX(choices!H$2:H$1615,MATCH(F326,IF(choices!J$2:J$1615="Last",choices!A$2:A$1615),0)))</f>
        <v>Ndinobvumirana nazvo chaizvo, Ndinobvumirana nazvo , Handibvumirani nazvo, Handibvumirani nazvo zvachose, kuramba kupindura</v>
      </c>
    </row>
    <row r="327" spans="1:27" ht="42">
      <c r="A327" s="53" t="s">
        <v>2867</v>
      </c>
      <c r="B327" s="53" t="s">
        <v>1361</v>
      </c>
      <c r="C327" s="53">
        <v>9</v>
      </c>
      <c r="D327" s="54" t="str">
        <f t="shared" si="30"/>
        <v>MR9</v>
      </c>
      <c r="E327" s="53" t="s">
        <v>11</v>
      </c>
      <c r="F327" s="4" t="s">
        <v>200</v>
      </c>
      <c r="G327" s="54" t="str">
        <f t="shared" si="31"/>
        <v>select_one agree4</v>
      </c>
      <c r="H327" s="4" t="str">
        <f>IF(A327="","",IF(ROW($A$2:$A$1036)=1,"Impossible",VLOOKUP($A$2:$A$1036,items!$A$2:$S$1008,{19}*SIGN(ROW($A$2:$A$1036)),FALSE)))</f>
        <v>I felt like I could help find my child additional support from others if needed.</v>
      </c>
      <c r="I327" s="4" t="str">
        <f>IF(A327="","",IF(ROW($A$2:$A$1036)=1,"Impossible",VLOOKUP($A$2:$A$1036,items!$A$2:$T$1008,{20}*SIGN(ROW($A$2:$A$1036)),FALSE)))</f>
        <v>Ndainzwa sekuti ndaikwanisa kubatsira mwana wangu kuwana rumwe rutsigiro kubva kune vamwewo vanhu kana rwaizodiwa.</v>
      </c>
      <c r="L327" s="53" t="s">
        <v>27</v>
      </c>
      <c r="M327" s="53"/>
      <c r="N327" s="53"/>
      <c r="O327" s="53"/>
      <c r="P327" s="53"/>
      <c r="Q327" s="53"/>
      <c r="R327" s="53"/>
      <c r="S327" s="53"/>
      <c r="T327" s="53"/>
      <c r="U327" s="53"/>
      <c r="V327" s="55" t="str">
        <f t="shared" si="28"/>
        <v>MR9. I felt like I could help find my child additional support from others if needed.</v>
      </c>
      <c r="W327" s="55" t="str">
        <f t="shared" si="29"/>
        <v>MR9. Ndainzwa sekuti ndaikwanisa kubatsira mwana wangu kuwana rumwe rutsigiro kubva kune vamwewo vanhu kana rwaizodiwa.</v>
      </c>
      <c r="X327" s="32" t="str">
        <f t="array" ref="X327">IF(ISBLANK(F327),"",INDEX(choices!I$2:I$1615,MATCH(F327,IF(choices!J$2:J$1615="Last",choices!A$2:A$1615),0)))</f>
        <v>strongly agree, agree, disagree, strongly disagree, refuse</v>
      </c>
      <c r="Y327" s="4" t="str">
        <f t="array" ref="Y327">IF(ISBLANK(F327),"",INDEX(choices!H$2:H$1615,MATCH(F327,IF(choices!J$2:J$1615="Last",choices!A$2:A$1615),0)))</f>
        <v>Ndinobvumirana nazvo chaizvo, Ndinobvumirana nazvo , Handibvumirani nazvo, Handibvumirani nazvo zvachose, kuramba kupindura</v>
      </c>
    </row>
    <row r="328" spans="1:27" ht="14">
      <c r="A328" s="53" t="s">
        <v>2868</v>
      </c>
      <c r="B328" s="53" t="s">
        <v>1361</v>
      </c>
      <c r="C328" s="53"/>
      <c r="D328" s="54" t="str">
        <f t="shared" si="30"/>
        <v>MR</v>
      </c>
      <c r="E328" s="53" t="s">
        <v>81</v>
      </c>
      <c r="G328" s="54" t="str">
        <f t="shared" si="31"/>
        <v>end group</v>
      </c>
      <c r="H328" s="4" t="e">
        <f>IF(A328="","",IF(ROW($A$2:$A$1036)=1,"Impossible",VLOOKUP($A$2:$A$1036,items!$A$2:$S$1008,{19}*SIGN(ROW($A$2:$A$1036)),FALSE)))</f>
        <v>#N/A</v>
      </c>
      <c r="I328" s="4" t="e">
        <f>IF(A328="","",IF(ROW($A$2:$A$1036)=1,"Impossible",VLOOKUP($A$2:$A$1036,items!$A$2:$T$1008,{20}*SIGN(ROW($A$2:$A$1036)),FALSE)))</f>
        <v>#N/A</v>
      </c>
      <c r="L328" s="53"/>
      <c r="M328" s="53"/>
      <c r="N328" s="53"/>
      <c r="O328" s="53"/>
      <c r="P328" s="53"/>
      <c r="Q328" s="53"/>
      <c r="R328" s="53"/>
      <c r="S328" s="53"/>
      <c r="T328" s="53"/>
      <c r="U328" s="53"/>
      <c r="V328" s="55" t="str">
        <f t="shared" si="28"/>
        <v/>
      </c>
      <c r="W328" s="55" t="str">
        <f t="shared" si="29"/>
        <v/>
      </c>
      <c r="X328" s="32" t="str">
        <f t="array" ref="X328">IF(ISBLANK(F328),"",INDEX(choices!I$2:I$1615,MATCH(F328,IF(choices!J$2:J$1615="Last",choices!A$2:A$1615),0)))</f>
        <v/>
      </c>
      <c r="Y328" s="4" t="str">
        <f t="array" ref="Y328">IF(ISBLANK(F328),"",INDEX(choices!H$2:H$1615,MATCH(F328,IF(choices!J$2:J$1615="Last",choices!A$2:A$1615),0)))</f>
        <v/>
      </c>
    </row>
    <row r="329" spans="1:27" ht="14">
      <c r="A329" s="53" t="s">
        <v>1376</v>
      </c>
      <c r="B329" s="53" t="s">
        <v>1377</v>
      </c>
      <c r="C329" s="53">
        <v>0</v>
      </c>
      <c r="D329" s="54" t="str">
        <f t="shared" si="30"/>
        <v>N0</v>
      </c>
      <c r="E329" s="53" t="s">
        <v>79</v>
      </c>
      <c r="G329" s="54" t="str">
        <f t="shared" si="31"/>
        <v>begin group</v>
      </c>
      <c r="H329" s="4" t="e">
        <f>IF(A329="","",IF(ROW($A$2:$A$1036)=1,"Impossible",VLOOKUP($A$2:$A$1036,items!$A$2:$S$1008,{19}*SIGN(ROW($A$2:$A$1036)),FALSE)))</f>
        <v>#N/A</v>
      </c>
      <c r="I329" s="4" t="e">
        <f>IF(A329="","",IF(ROW($A$2:$A$1036)=1,"Impossible",VLOOKUP($A$2:$A$1036,items!$A$2:$T$1008,{20}*SIGN(ROW($A$2:$A$1036)),FALSE)))</f>
        <v>#N/A</v>
      </c>
      <c r="L329" s="53"/>
      <c r="M329" s="53"/>
      <c r="N329" s="53"/>
      <c r="O329" s="53"/>
      <c r="P329" s="53"/>
      <c r="Q329" s="53"/>
      <c r="R329" s="53"/>
      <c r="S329" s="53"/>
      <c r="T329" s="53"/>
      <c r="U329" s="53"/>
      <c r="V329" s="55" t="str">
        <f t="shared" si="28"/>
        <v/>
      </c>
      <c r="W329" s="55" t="str">
        <f t="shared" si="29"/>
        <v/>
      </c>
      <c r="X329" s="32" t="str">
        <f t="array" ref="X329">IF(ISBLANK(F329),"",INDEX(choices!I$2:I$1615,MATCH(F329,IF(choices!J$2:J$1615="Last",choices!A$2:A$1615),0)))</f>
        <v/>
      </c>
      <c r="Y329" s="4" t="str">
        <f t="array" ref="Y329">IF(ISBLANK(F329),"",INDEX(choices!H$2:H$1615,MATCH(F329,IF(choices!J$2:J$1615="Last",choices!A$2:A$1615),0)))</f>
        <v/>
      </c>
    </row>
    <row r="330" spans="1:27" ht="70">
      <c r="A330" s="53" t="s">
        <v>2869</v>
      </c>
      <c r="B330" s="53" t="s">
        <v>1377</v>
      </c>
      <c r="C330" s="53">
        <v>1</v>
      </c>
      <c r="D330" s="54" t="str">
        <f t="shared" si="30"/>
        <v>N1</v>
      </c>
      <c r="E330" s="53" t="s">
        <v>16</v>
      </c>
      <c r="G330" s="54" t="str">
        <f t="shared" si="31"/>
        <v>note</v>
      </c>
      <c r="H330" s="4" t="str">
        <f>IF(A330="","",IF(ROW($A$2:$A$1036)=1,"Impossible",VLOOKUP($A$2:$A$1036,items!$A$2:$S$1008,{19}*SIGN(ROW($A$2:$A$1036)),FALSE)))</f>
        <v>Talking with your children about sensitive issues like HIV and sex can be very difficult. I'd like to know what you think. Please tell me how much you agree or disagree with each statement.</v>
      </c>
      <c r="I330" s="4" t="str">
        <f>IF(A330="","",IF(ROW($A$2:$A$1036)=1,"Impossible",VLOOKUP($A$2:$A$1036,items!$A$2:$T$1008,{20}*SIGN(ROW($A$2:$A$1036)),FALSE)))</f>
        <v>Kutaura nevana nyaya dzinobata-bata dzakaita seHIV nebonde kunogona kunetsa chaizvo. Ndiri kuda kuziva zvamunofunga. Ndapota ndiudzeiwo kuti munobvumirana kana kuti hamubvumirani zvakadii nemumwe nemumwe wemitsara inotevera.</v>
      </c>
      <c r="L330" s="53"/>
      <c r="M330" s="53"/>
      <c r="N330" s="53"/>
      <c r="O330" s="53"/>
      <c r="P330" s="53"/>
      <c r="Q330" s="53"/>
      <c r="R330" s="53"/>
      <c r="S330" s="53"/>
      <c r="T330" s="53"/>
      <c r="U330" s="53"/>
      <c r="V330" s="55" t="str">
        <f t="shared" si="28"/>
        <v>N1. Talking with your children about sensitive issues like HIV and sex can be very difficult. I'd like to know what you think. Please tell me how much you agree or disagree with each statement.</v>
      </c>
      <c r="W330" s="55" t="str">
        <f t="shared" si="29"/>
        <v>N1. Kutaura nevana nyaya dzinobata-bata dzakaita seHIV nebonde kunogona kunetsa chaizvo. Ndiri kuda kuziva zvamunofunga. Ndapota ndiudzeiwo kuti munobvumirana kana kuti hamubvumirani zvakadii nemumwe nemumwe wemitsara inotevera.</v>
      </c>
      <c r="X330" s="32" t="str">
        <f t="array" ref="X330">IF(ISBLANK(F330),"",INDEX(choices!I$2:I$1615,MATCH(F330,IF(choices!J$2:J$1615="Last",choices!A$2:A$1615),0)))</f>
        <v/>
      </c>
      <c r="Y330" s="4" t="str">
        <f t="array" ref="Y330">IF(ISBLANK(F330),"",INDEX(choices!H$2:H$1615,MATCH(F330,IF(choices!J$2:J$1615="Last",choices!A$2:A$1615),0)))</f>
        <v/>
      </c>
      <c r="Z330" s="4" t="s">
        <v>1223</v>
      </c>
    </row>
    <row r="331" spans="1:27" ht="42">
      <c r="A331" s="53" t="s">
        <v>2870</v>
      </c>
      <c r="B331" s="53" t="s">
        <v>1377</v>
      </c>
      <c r="C331" s="53">
        <v>2</v>
      </c>
      <c r="D331" s="54" t="str">
        <f t="shared" si="30"/>
        <v>N2</v>
      </c>
      <c r="E331" s="53" t="s">
        <v>11</v>
      </c>
      <c r="F331" s="4" t="s">
        <v>200</v>
      </c>
      <c r="G331" s="54" t="str">
        <f t="shared" si="31"/>
        <v>select_one agree4</v>
      </c>
      <c r="H331" s="4" t="str">
        <f>IF(A331="","",IF(ROW($A$2:$A$1036)=1,"Impossible",VLOOKUP($A$2:$A$1036,items!$A$2:$S$1008,{19}*SIGN(ROW($A$2:$A$1036)),FALSE)))</f>
        <v>It is mainly my responsibility for teaching my child about sex when I think [he/she] is ready.</v>
      </c>
      <c r="I331" s="4" t="str">
        <f>IF(A331="","",IF(ROW($A$2:$A$1036)=1,"Impossible",VLOOKUP($A$2:$A$1036,items!$A$2:$T$1008,{20}*SIGN(ROW($A$2:$A$1036)),FALSE)))</f>
        <v>Ibasa rangu ini kunyanya, kudzidzisa mwana wangu zvepabonde pandinofunga kuti ava kukwanisa kuzvinzwisisa.</v>
      </c>
      <c r="L331" s="53" t="s">
        <v>27</v>
      </c>
      <c r="M331" s="53"/>
      <c r="N331" s="53"/>
      <c r="O331" s="53"/>
      <c r="P331" s="53"/>
      <c r="Q331" s="53"/>
      <c r="R331" s="53"/>
      <c r="S331" s="53"/>
      <c r="T331" s="53"/>
      <c r="U331" s="53"/>
      <c r="V331" s="55" t="str">
        <f t="shared" si="28"/>
        <v>N2. It is mainly my responsibility for teaching my child about sex when I think [he/she] is ready.</v>
      </c>
      <c r="W331" s="55" t="str">
        <f t="shared" si="29"/>
        <v>N2. Ibasa rangu ini kunyanya, kudzidzisa mwana wangu zvepabonde pandinofunga kuti ava kukwanisa kuzvinzwisisa.</v>
      </c>
      <c r="X331" s="32" t="str">
        <f t="array" ref="X331">IF(ISBLANK(F331),"",INDEX(choices!I$2:I$1615,MATCH(F331,IF(choices!J$2:J$1615="Last",choices!A$2:A$1615),0)))</f>
        <v>strongly agree, agree, disagree, strongly disagree, refuse</v>
      </c>
      <c r="Y331" s="4" t="str">
        <f t="array" ref="Y331">IF(ISBLANK(F331),"",INDEX(choices!H$2:H$1615,MATCH(F331,IF(choices!J$2:J$1615="Last",choices!A$2:A$1615),0)))</f>
        <v>Ndinobvumirana nazvo chaizvo, Ndinobvumirana nazvo , Handibvumirani nazvo, Handibvumirani nazvo zvachose, kuramba kupindura</v>
      </c>
      <c r="Z331" s="4" t="s">
        <v>1223</v>
      </c>
      <c r="AA331" s="4">
        <v>1</v>
      </c>
    </row>
    <row r="332" spans="1:27" ht="42">
      <c r="A332" s="53" t="s">
        <v>2871</v>
      </c>
      <c r="B332" s="53" t="s">
        <v>1377</v>
      </c>
      <c r="C332" s="53">
        <v>3</v>
      </c>
      <c r="D332" s="54" t="str">
        <f t="shared" si="30"/>
        <v>N3</v>
      </c>
      <c r="E332" s="53" t="s">
        <v>11</v>
      </c>
      <c r="F332" s="4" t="s">
        <v>200</v>
      </c>
      <c r="G332" s="54" t="str">
        <f t="shared" si="31"/>
        <v>select_one agree4</v>
      </c>
      <c r="H332" s="4" t="str">
        <f>IF(A332="","",IF(ROW($A$2:$A$1036)=1,"Impossible",VLOOKUP($A$2:$A$1036,items!$A$2:$S$1008,{19}*SIGN(ROW($A$2:$A$1036)),FALSE)))</f>
        <v>I would be very comfortable talking with my child about sex.</v>
      </c>
      <c r="I332" s="4" t="str">
        <f>IF(A332="","",IF(ROW($A$2:$A$1036)=1,"Impossible",VLOOKUP($A$2:$A$1036,items!$A$2:$T$1008,{20}*SIGN(ROW($A$2:$A$1036)),FALSE)))</f>
        <v>Ndingasununguke zvakanyanya kutaura nemwana wangu pamusoro pebonde.</v>
      </c>
      <c r="L332" s="53" t="s">
        <v>27</v>
      </c>
      <c r="M332" s="53"/>
      <c r="N332" s="53"/>
      <c r="O332" s="53"/>
      <c r="P332" s="53"/>
      <c r="Q332" s="53"/>
      <c r="R332" s="53"/>
      <c r="S332" s="53"/>
      <c r="T332" s="53"/>
      <c r="U332" s="53"/>
      <c r="V332" s="55" t="str">
        <f t="shared" si="28"/>
        <v>N3. I would be very comfortable talking with my child about sex.</v>
      </c>
      <c r="W332" s="55" t="str">
        <f t="shared" si="29"/>
        <v>N3. Ndingasununguke zvakanyanya kutaura nemwana wangu pamusoro pebonde.</v>
      </c>
      <c r="X332" s="32" t="str">
        <f t="array" ref="X332">IF(ISBLANK(F332),"",INDEX(choices!I$2:I$1615,MATCH(F332,IF(choices!J$2:J$1615="Last",choices!A$2:A$1615),0)))</f>
        <v>strongly agree, agree, disagree, strongly disagree, refuse</v>
      </c>
      <c r="Y332" s="4" t="str">
        <f t="array" ref="Y332">IF(ISBLANK(F332),"",INDEX(choices!H$2:H$1615,MATCH(F332,IF(choices!J$2:J$1615="Last",choices!A$2:A$1615),0)))</f>
        <v>Ndinobvumirana nazvo chaizvo, Ndinobvumirana nazvo , Handibvumirani nazvo, Handibvumirani nazvo zvachose, kuramba kupindura</v>
      </c>
      <c r="Z332" s="4" t="s">
        <v>1223</v>
      </c>
      <c r="AA332" s="4">
        <v>1</v>
      </c>
    </row>
    <row r="333" spans="1:27" ht="42">
      <c r="A333" s="53" t="s">
        <v>2872</v>
      </c>
      <c r="B333" s="53" t="s">
        <v>1377</v>
      </c>
      <c r="C333" s="53">
        <v>4</v>
      </c>
      <c r="D333" s="54" t="str">
        <f t="shared" si="30"/>
        <v>N4</v>
      </c>
      <c r="E333" s="53" t="s">
        <v>11</v>
      </c>
      <c r="F333" s="4" t="s">
        <v>200</v>
      </c>
      <c r="G333" s="54" t="str">
        <f t="shared" si="31"/>
        <v>select_one agree4</v>
      </c>
      <c r="H333" s="4" t="str">
        <f>IF(A333="","",IF(ROW($A$2:$A$1036)=1,"Impossible",VLOOKUP($A$2:$A$1036,items!$A$2:$S$1008,{19}*SIGN(ROW($A$2:$A$1036)),FALSE)))</f>
        <v>I feel like I know enough to discuss matters of sex with my child.</v>
      </c>
      <c r="I333" s="4" t="str">
        <f>IF(A333="","",IF(ROW($A$2:$A$1036)=1,"Impossible",VLOOKUP($A$2:$A$1036,items!$A$2:$T$1008,{20}*SIGN(ROW($A$2:$A$1036)),FALSE)))</f>
        <v>Ndinonzwa sekuti ndine ruzivo rwakakwana zvekuti ndingakurukure nemwana wangu nyaya dzebonde.</v>
      </c>
      <c r="L333" s="53" t="s">
        <v>27</v>
      </c>
      <c r="M333" s="53"/>
      <c r="N333" s="53"/>
      <c r="O333" s="53"/>
      <c r="P333" s="53"/>
      <c r="Q333" s="53"/>
      <c r="R333" s="53"/>
      <c r="S333" s="53"/>
      <c r="T333" s="53"/>
      <c r="U333" s="53"/>
      <c r="V333" s="55" t="str">
        <f t="shared" si="28"/>
        <v>N4. I feel like I know enough to discuss matters of sex with my child.</v>
      </c>
      <c r="W333" s="55" t="str">
        <f t="shared" si="29"/>
        <v>N4. Ndinonzwa sekuti ndine ruzivo rwakakwana zvekuti ndingakurukure nemwana wangu nyaya dzebonde.</v>
      </c>
      <c r="X333" s="32" t="str">
        <f t="array" ref="X333">IF(ISBLANK(F333),"",INDEX(choices!I$2:I$1615,MATCH(F333,IF(choices!J$2:J$1615="Last",choices!A$2:A$1615),0)))</f>
        <v>strongly agree, agree, disagree, strongly disagree, refuse</v>
      </c>
      <c r="Y333" s="4" t="str">
        <f t="array" ref="Y333">IF(ISBLANK(F333),"",INDEX(choices!H$2:H$1615,MATCH(F333,IF(choices!J$2:J$1615="Last",choices!A$2:A$1615),0)))</f>
        <v>Ndinobvumirana nazvo chaizvo, Ndinobvumirana nazvo , Handibvumirani nazvo, Handibvumirani nazvo zvachose, kuramba kupindura</v>
      </c>
      <c r="Z333" s="4" t="s">
        <v>1223</v>
      </c>
      <c r="AA333" s="4">
        <v>1</v>
      </c>
    </row>
    <row r="334" spans="1:27" ht="42">
      <c r="A334" s="53" t="s">
        <v>2873</v>
      </c>
      <c r="B334" s="53" t="s">
        <v>1377</v>
      </c>
      <c r="C334" s="53">
        <v>5</v>
      </c>
      <c r="D334" s="54" t="str">
        <f t="shared" si="30"/>
        <v>N5</v>
      </c>
      <c r="E334" s="53" t="s">
        <v>11</v>
      </c>
      <c r="F334" s="4" t="s">
        <v>200</v>
      </c>
      <c r="G334" s="54" t="str">
        <f t="shared" si="31"/>
        <v>select_one agree4</v>
      </c>
      <c r="H334" s="4" t="str">
        <f>IF(A334="","",IF(ROW($A$2:$A$1036)=1,"Impossible",VLOOKUP($A$2:$A$1036,items!$A$2:$S$1008,{19}*SIGN(ROW($A$2:$A$1036)),FALSE)))</f>
        <v>I feel like I know how to start a conversation about sex with my child.</v>
      </c>
      <c r="I334" s="4" t="str">
        <f>IF(A334="","",IF(ROW($A$2:$A$1036)=1,"Impossible",VLOOKUP($A$2:$A$1036,items!$A$2:$T$1008,{20}*SIGN(ROW($A$2:$A$1036)),FALSE)))</f>
        <v>Ndinonzwa sekuti ndinoziva kuti ndingatange sei hurukuro pamusoro pebonde nemwana wangu.</v>
      </c>
      <c r="L334" s="53" t="s">
        <v>27</v>
      </c>
      <c r="M334" s="53"/>
      <c r="N334" s="53"/>
      <c r="O334" s="53"/>
      <c r="P334" s="53"/>
      <c r="Q334" s="53"/>
      <c r="R334" s="53"/>
      <c r="S334" s="53"/>
      <c r="T334" s="53"/>
      <c r="U334" s="53"/>
      <c r="V334" s="55" t="str">
        <f t="shared" si="28"/>
        <v>N5. I feel like I know how to start a conversation about sex with my child.</v>
      </c>
      <c r="W334" s="55" t="str">
        <f t="shared" si="29"/>
        <v>N5. Ndinonzwa sekuti ndinoziva kuti ndingatange sei hurukuro pamusoro pebonde nemwana wangu.</v>
      </c>
      <c r="X334" s="32" t="str">
        <f t="array" ref="X334">IF(ISBLANK(F334),"",INDEX(choices!I$2:I$1615,MATCH(F334,IF(choices!J$2:J$1615="Last",choices!A$2:A$1615),0)))</f>
        <v>strongly agree, agree, disagree, strongly disagree, refuse</v>
      </c>
      <c r="Y334" s="4" t="str">
        <f t="array" ref="Y334">IF(ISBLANK(F334),"",INDEX(choices!H$2:H$1615,MATCH(F334,IF(choices!J$2:J$1615="Last",choices!A$2:A$1615),0)))</f>
        <v>Ndinobvumirana nazvo chaizvo, Ndinobvumirana nazvo , Handibvumirani nazvo, Handibvumirani nazvo zvachose, kuramba kupindura</v>
      </c>
      <c r="Z334" s="4" t="s">
        <v>1223</v>
      </c>
      <c r="AA334" s="4">
        <v>1</v>
      </c>
    </row>
    <row r="335" spans="1:27" ht="14">
      <c r="A335" s="53" t="s">
        <v>1378</v>
      </c>
      <c r="B335" s="53" t="s">
        <v>1377</v>
      </c>
      <c r="C335" s="53"/>
      <c r="D335" s="54" t="str">
        <f t="shared" si="30"/>
        <v>N</v>
      </c>
      <c r="E335" s="53" t="s">
        <v>81</v>
      </c>
      <c r="G335" s="54" t="str">
        <f t="shared" si="31"/>
        <v>end group</v>
      </c>
      <c r="H335" s="4" t="e">
        <f>IF(A335="","",IF(ROW($A$2:$A$1036)=1,"Impossible",VLOOKUP($A$2:$A$1036,items!$A$2:$S$1008,{19}*SIGN(ROW($A$2:$A$1036)),FALSE)))</f>
        <v>#N/A</v>
      </c>
      <c r="I335" s="4" t="e">
        <f>IF(A335="","",IF(ROW($A$2:$A$1036)=1,"Impossible",VLOOKUP($A$2:$A$1036,items!$A$2:$T$1008,{20}*SIGN(ROW($A$2:$A$1036)),FALSE)))</f>
        <v>#N/A</v>
      </c>
      <c r="L335" s="53"/>
      <c r="M335" s="53"/>
      <c r="N335" s="53"/>
      <c r="O335" s="53"/>
      <c r="P335" s="53"/>
      <c r="Q335" s="53"/>
      <c r="R335" s="53"/>
      <c r="S335" s="53"/>
      <c r="T335" s="53"/>
      <c r="U335" s="53"/>
      <c r="V335" s="55" t="str">
        <f t="shared" si="28"/>
        <v/>
      </c>
      <c r="W335" s="55" t="str">
        <f t="shared" si="29"/>
        <v/>
      </c>
      <c r="X335" s="32" t="str">
        <f t="array" ref="X335">IF(ISBLANK(F335),"",INDEX(choices!I$2:I$1615,MATCH(F335,IF(choices!J$2:J$1615="Last",choices!A$2:A$1615),0)))</f>
        <v/>
      </c>
      <c r="Y335" s="4" t="str">
        <f t="array" ref="Y335">IF(ISBLANK(F335),"",INDEX(choices!H$2:H$1615,MATCH(F335,IF(choices!J$2:J$1615="Last",choices!A$2:A$1615),0)))</f>
        <v/>
      </c>
    </row>
    <row r="336" spans="1:27" ht="14">
      <c r="A336" s="53" t="s">
        <v>1408</v>
      </c>
      <c r="B336" s="53" t="s">
        <v>1409</v>
      </c>
      <c r="C336" s="53">
        <v>0</v>
      </c>
      <c r="D336" s="54" t="str">
        <f t="shared" si="30"/>
        <v>O0</v>
      </c>
      <c r="E336" s="53" t="s">
        <v>79</v>
      </c>
      <c r="G336" s="54" t="str">
        <f t="shared" si="31"/>
        <v>begin group</v>
      </c>
      <c r="H336" s="4" t="e">
        <f>IF(A336="","",IF(ROW($A$2:$A$1036)=1,"Impossible",VLOOKUP($A$2:$A$1036,items!$A$2:$S$1008,{19}*SIGN(ROW($A$2:$A$1036)),FALSE)))</f>
        <v>#N/A</v>
      </c>
      <c r="I336" s="4" t="e">
        <f>IF(A336="","",IF(ROW($A$2:$A$1036)=1,"Impossible",VLOOKUP($A$2:$A$1036,items!$A$2:$T$1008,{20}*SIGN(ROW($A$2:$A$1036)),FALSE)))</f>
        <v>#N/A</v>
      </c>
      <c r="K336" s="4" t="s">
        <v>2342</v>
      </c>
      <c r="L336" s="53"/>
      <c r="M336" s="53"/>
      <c r="N336" s="53"/>
      <c r="O336" s="53"/>
      <c r="P336" s="53"/>
      <c r="Q336" s="53"/>
      <c r="R336" s="53"/>
      <c r="S336" s="53"/>
      <c r="T336" s="53"/>
      <c r="U336" s="53"/>
      <c r="V336" s="55" t="str">
        <f t="shared" si="28"/>
        <v/>
      </c>
      <c r="W336" s="55" t="str">
        <f t="shared" si="29"/>
        <v/>
      </c>
      <c r="X336" s="32" t="str">
        <f t="array" ref="X336">IF(ISBLANK(F336),"",INDEX(choices!I$2:I$1615,MATCH(F336,IF(choices!J$2:J$1615="Last",choices!A$2:A$1615),0)))</f>
        <v/>
      </c>
      <c r="Y336" s="4" t="str">
        <f t="array" ref="Y336">IF(ISBLANK(F336),"",INDEX(choices!H$2:H$1615,MATCH(F336,IF(choices!J$2:J$1615="Last",choices!A$2:A$1615),0)))</f>
        <v/>
      </c>
    </row>
    <row r="337" spans="1:27" ht="42">
      <c r="A337" s="53" t="s">
        <v>1379</v>
      </c>
      <c r="B337" s="53" t="s">
        <v>1409</v>
      </c>
      <c r="C337" s="53">
        <v>1</v>
      </c>
      <c r="D337" s="54" t="str">
        <f t="shared" si="30"/>
        <v>O1</v>
      </c>
      <c r="E337" s="53" t="s">
        <v>16</v>
      </c>
      <c r="F337" s="32"/>
      <c r="G337" s="54" t="str">
        <f t="shared" si="31"/>
        <v>note</v>
      </c>
      <c r="H337" s="4" t="str">
        <f>IF(A337="","",IF(ROW($A$2:$A$1036)=1,"Impossible",VLOOKUP($A$2:$A$1036,items!$A$2:$S$1008,{19}*SIGN(ROW($A$2:$A$1036)),FALSE)))</f>
        <v>I'll continue with a few more questions about you and your child. Please tell me how likely it is that each thing will happen.</v>
      </c>
      <c r="I337" s="4" t="str">
        <f>IF(A337="","",IF(ROW($A$2:$A$1036)=1,"Impossible",VLOOKUP($A$2:$A$1036,items!$A$2:$T$1008,{20}*SIGN(ROW($A$2:$A$1036)),FALSE)))</f>
        <v>Ndichaenderera mberi nemibvunzo mishomanana pamusoro penyu nemwana wenyu. Ndapota, ndiudzeiwo mukana wekuitika kwechinhu chega chega ichi.</v>
      </c>
      <c r="L337" s="53"/>
      <c r="M337" s="53"/>
      <c r="N337" s="53"/>
      <c r="O337" s="53"/>
      <c r="P337" s="53"/>
      <c r="Q337" s="53"/>
      <c r="R337" s="53"/>
      <c r="S337" s="53"/>
      <c r="T337" s="53"/>
      <c r="U337" s="53"/>
      <c r="V337" s="55" t="str">
        <f t="shared" si="28"/>
        <v>O1. I'll continue with a few more questions about you and your child. Please tell me how likely it is that each thing will happen.</v>
      </c>
      <c r="W337" s="55" t="str">
        <f t="shared" si="29"/>
        <v>O1. Ndichaenderera mberi nemibvunzo mishomanana pamusoro penyu nemwana wenyu. Ndapota, ndiudzeiwo mukana wekuitika kwechinhu chega chega ichi.</v>
      </c>
      <c r="X337" s="32" t="str">
        <f t="array" ref="X337">IF(ISBLANK(F337),"",INDEX(choices!I$2:I$1615,MATCH(F337,IF(choices!J$2:J$1615="Last",choices!A$2:A$1615),0)))</f>
        <v/>
      </c>
      <c r="Y337" s="4" t="str">
        <f t="array" ref="Y337">IF(ISBLANK(F337),"",INDEX(choices!H$2:H$1615,MATCH(F337,IF(choices!J$2:J$1615="Last",choices!A$2:A$1615),0)))</f>
        <v/>
      </c>
      <c r="Z337" s="4" t="s">
        <v>1223</v>
      </c>
    </row>
    <row r="338" spans="1:27" ht="56">
      <c r="A338" s="53" t="s">
        <v>1380</v>
      </c>
      <c r="B338" s="53" t="s">
        <v>1409</v>
      </c>
      <c r="C338" s="53">
        <v>2</v>
      </c>
      <c r="D338" s="54" t="str">
        <f t="shared" si="30"/>
        <v>O2</v>
      </c>
      <c r="E338" s="53" t="s">
        <v>11</v>
      </c>
      <c r="F338" s="32" t="s">
        <v>203</v>
      </c>
      <c r="G338" s="54" t="str">
        <f t="shared" si="31"/>
        <v>select_one likely4</v>
      </c>
      <c r="H338" s="4" t="str">
        <f>IF(A338="","",IF(ROW($A$2:$A$1036)=1,"Impossible",VLOOKUP($A$2:$A$1036,items!$A$2:$S$1008,{19}*SIGN(ROW($A$2:$A$1036)),FALSE)))</f>
        <v>Sometimes children learn about their status accidentally from someone else. How likely it is that your child will learn about [his/her] status by accident?</v>
      </c>
      <c r="I338" s="4" t="str">
        <f>IF(A338="","",IF(ROW($A$2:$A$1036)=1,"Impossible",VLOOKUP($A$2:$A$1036,items!$A$2:$T$1008,{20}*SIGN(ROW($A$2:$A$1036)),FALSE)))</f>
        <v>Dzimwe nguva vana vanongoerekana vaziva pavamire kubva kune mumwe munhu zvisingatarisirwe. Zvingaitike zvakadii kuti mwana wenyu achangoerekana aziva paamire zvisingatarisirwe?</v>
      </c>
      <c r="L338" s="53" t="s">
        <v>27</v>
      </c>
      <c r="M338" s="53"/>
      <c r="N338" s="53"/>
      <c r="O338" s="53"/>
      <c r="P338" s="53"/>
      <c r="Q338" s="53"/>
      <c r="R338" s="53"/>
      <c r="S338" s="53"/>
      <c r="T338" s="53"/>
      <c r="U338" s="53"/>
      <c r="V338" s="55" t="str">
        <f t="shared" si="28"/>
        <v>O2. Sometimes children learn about their status accidentally from someone else. How likely it is that your child will learn about [his/her] status by accident?</v>
      </c>
      <c r="W338" s="55" t="str">
        <f t="shared" si="29"/>
        <v>O2. Dzimwe nguva vana vanongoerekana vaziva pavamire kubva kune mumwe munhu zvisingatarisirwe. Zvingaitike zvakadii kuti mwana wenyu achangoerekana aziva paamire zvisingatarisirwe?</v>
      </c>
      <c r="X338" s="32" t="str">
        <f t="array" ref="X338">IF(ISBLANK(F338),"",INDEX(choices!I$2:I$1615,MATCH(F338,IF(choices!J$2:J$1615="Last",choices!A$2:A$1615),0)))</f>
        <v>very likely, somewhat likely, not very likely, not at all likely, refuse</v>
      </c>
      <c r="Y338" s="4" t="str">
        <f t="array" ref="Y338">IF(ISBLANK(F338),"",INDEX(choices!H$2:H$1615,MATCH(F338,IF(choices!J$2:J$1615="Last",choices!A$2:A$1615),0)))</f>
        <v>zvingangoitike zvakanyanya, zvingangoitike zvishoma, hazvingaitike zvakanyanya, hazvingaitike zvachose, kuramba kupindura</v>
      </c>
      <c r="Z338" s="4" t="s">
        <v>1223</v>
      </c>
      <c r="AA338" s="4">
        <v>1</v>
      </c>
    </row>
    <row r="339" spans="1:27" ht="42">
      <c r="A339" s="53" t="s">
        <v>1381</v>
      </c>
      <c r="B339" s="53" t="s">
        <v>1409</v>
      </c>
      <c r="C339" s="53">
        <v>3</v>
      </c>
      <c r="D339" s="54" t="str">
        <f t="shared" si="30"/>
        <v>O3</v>
      </c>
      <c r="E339" s="53" t="s">
        <v>11</v>
      </c>
      <c r="F339" s="32" t="s">
        <v>201</v>
      </c>
      <c r="G339" s="54" t="str">
        <f t="shared" si="31"/>
        <v>select_one worried4</v>
      </c>
      <c r="H339" s="4" t="str">
        <f>IF(A339="","",IF(ROW($A$2:$A$1036)=1,"Impossible",VLOOKUP($A$2:$A$1036,items!$A$2:$S$1008,{19}*SIGN(ROW($A$2:$A$1036)),FALSE)))</f>
        <v>How much do you worry that your child will learn about [his/her] status by accident?</v>
      </c>
      <c r="I339" s="4" t="str">
        <f>IF(A339="","",IF(ROW($A$2:$A$1036)=1,"Impossible",VLOOKUP($A$2:$A$1036,items!$A$2:$T$1008,{20}*SIGN(ROW($A$2:$A$1036)),FALSE)))</f>
        <v>Munonetsekana zvakadii kuti mwana wenyu achangoerekana aziva paamire zvisingatarisirwe?</v>
      </c>
      <c r="L339" s="53" t="s">
        <v>27</v>
      </c>
      <c r="M339" s="53"/>
      <c r="N339" s="53"/>
      <c r="O339" s="53"/>
      <c r="P339" s="53"/>
      <c r="Q339" s="53"/>
      <c r="R339" s="53"/>
      <c r="S339" s="53"/>
      <c r="T339" s="53"/>
      <c r="U339" s="53"/>
      <c r="V339" s="55" t="str">
        <f t="shared" si="28"/>
        <v>O3. How much do you worry that your child will learn about [his/her] status by accident?</v>
      </c>
      <c r="W339" s="55" t="str">
        <f t="shared" si="29"/>
        <v>O3. Munonetsekana zvakadii kuti mwana wenyu achangoerekana aziva paamire zvisingatarisirwe?</v>
      </c>
      <c r="X339" s="32" t="str">
        <f t="array" ref="X339">IF(ISBLANK(F339),"",INDEX(choices!I$2:I$1615,MATCH(F339,IF(choices!J$2:J$1615="Last",choices!A$2:A$1615),0)))</f>
        <v>very worried, somewhat worried, not very worried, not at all worried, refuse</v>
      </c>
      <c r="Y339" s="4" t="str">
        <f t="array" ref="Y339">IF(ISBLANK(F339),"",INDEX(choices!H$2:H$1615,MATCH(F339,IF(choices!J$2:J$1615="Last",choices!A$2:A$1615),0)))</f>
        <v>ndinonyanya kunetseka, ndinonetsekawo, handinetsekani zvakanyanya, handinetsekani zvachose, kuramba kupindura</v>
      </c>
      <c r="Z339" s="4" t="s">
        <v>1223</v>
      </c>
      <c r="AA339" s="4">
        <v>1</v>
      </c>
    </row>
    <row r="340" spans="1:27" ht="42">
      <c r="A340" s="53" t="s">
        <v>1382</v>
      </c>
      <c r="B340" s="53" t="s">
        <v>1409</v>
      </c>
      <c r="C340" s="53">
        <v>4</v>
      </c>
      <c r="D340" s="54" t="str">
        <f t="shared" si="30"/>
        <v>O4</v>
      </c>
      <c r="E340" s="53" t="s">
        <v>11</v>
      </c>
      <c r="F340" s="32" t="s">
        <v>201</v>
      </c>
      <c r="G340" s="54" t="str">
        <f t="shared" si="31"/>
        <v>select_one worried4</v>
      </c>
      <c r="H340" s="4" t="str">
        <f>IF(A340="","",IF(ROW($A$2:$A$1036)=1,"Impossible",VLOOKUP($A$2:$A$1036,items!$A$2:$S$1008,{19}*SIGN(ROW($A$2:$A$1036)),FALSE)))</f>
        <v>How much do you worry that something will happen to you before you are able to tell your child about [his/her] status yourself?</v>
      </c>
      <c r="I340" s="4" t="str">
        <f>IF(A340="","",IF(ROW($A$2:$A$1036)=1,"Impossible",VLOOKUP($A$2:$A$1036,items!$A$2:$T$1008,{20}*SIGN(ROW($A$2:$A$1036)),FALSE)))</f>
        <v>Munonetsekana zvakadii kuti pane zvinhu zvichaitika kwamuri musati makwanisa kuudza mwana wenyu paamire muri imimi?</v>
      </c>
      <c r="L340" s="53" t="s">
        <v>27</v>
      </c>
      <c r="M340" s="53"/>
      <c r="N340" s="53"/>
      <c r="O340" s="53"/>
      <c r="P340" s="53"/>
      <c r="Q340" s="53"/>
      <c r="R340" s="53"/>
      <c r="S340" s="53"/>
      <c r="T340" s="53"/>
      <c r="U340" s="53"/>
      <c r="V340" s="55" t="str">
        <f t="shared" si="28"/>
        <v>O4. How much do you worry that something will happen to you before you are able to tell your child about [his/her] status yourself?</v>
      </c>
      <c r="W340" s="55" t="str">
        <f t="shared" si="29"/>
        <v>O4. Munonetsekana zvakadii kuti pane zvinhu zvichaitika kwamuri musati makwanisa kuudza mwana wenyu paamire muri imimi?</v>
      </c>
      <c r="X340" s="32" t="str">
        <f t="array" ref="X340">IF(ISBLANK(F340),"",INDEX(choices!I$2:I$1615,MATCH(F340,IF(choices!J$2:J$1615="Last",choices!A$2:A$1615),0)))</f>
        <v>very worried, somewhat worried, not very worried, not at all worried, refuse</v>
      </c>
      <c r="Y340" s="4" t="str">
        <f t="array" ref="Y340">IF(ISBLANK(F340),"",INDEX(choices!H$2:H$1615,MATCH(F340,IF(choices!J$2:J$1615="Last",choices!A$2:A$1615),0)))</f>
        <v>ndinonyanya kunetseka, ndinonetsekawo, handinetsekani zvakanyanya, handinetsekani zvachose, kuramba kupindura</v>
      </c>
      <c r="Z340" s="4" t="s">
        <v>1223</v>
      </c>
      <c r="AA340" s="4">
        <v>1</v>
      </c>
    </row>
    <row r="341" spans="1:27" ht="42">
      <c r="A341" s="53" t="s">
        <v>1383</v>
      </c>
      <c r="B341" s="53" t="s">
        <v>1409</v>
      </c>
      <c r="C341" s="53">
        <v>5</v>
      </c>
      <c r="D341" s="54" t="str">
        <f t="shared" si="30"/>
        <v>O5</v>
      </c>
      <c r="E341" s="53" t="s">
        <v>11</v>
      </c>
      <c r="F341" s="32" t="s">
        <v>203</v>
      </c>
      <c r="G341" s="54" t="str">
        <f t="shared" si="31"/>
        <v>select_one likely4</v>
      </c>
      <c r="H341" s="4" t="str">
        <f>IF(A341="","",IF(ROW($A$2:$A$1036)=1,"Impossible",VLOOKUP($A$2:$A$1036,items!$A$2:$S$1008,{19}*SIGN(ROW($A$2:$A$1036)),FALSE)))</f>
        <v>How likely is it that your child might become sexually active soon?</v>
      </c>
      <c r="I341" s="4" t="str">
        <f>IF(A341="","",IF(ROW($A$2:$A$1036)=1,"Impossible",VLOOKUP($A$2:$A$1036,items!$A$2:$T$1008,{20}*SIGN(ROW($A$2:$A$1036)),FALSE)))</f>
        <v>Pane mukana wakadii wekuti mwana wenyu achatanga kuita zvepabonde  munguva pfupi inotevera?</v>
      </c>
      <c r="L341" s="53" t="s">
        <v>27</v>
      </c>
      <c r="M341" s="53"/>
      <c r="N341" s="53"/>
      <c r="O341" s="53"/>
      <c r="P341" s="53"/>
      <c r="Q341" s="53"/>
      <c r="R341" s="53"/>
      <c r="S341" s="53"/>
      <c r="T341" s="53"/>
      <c r="U341" s="53"/>
      <c r="V341" s="55" t="str">
        <f t="shared" si="28"/>
        <v>O5. How likely is it that your child might become sexually active soon?</v>
      </c>
      <c r="W341" s="55" t="str">
        <f t="shared" si="29"/>
        <v>O5. Pane mukana wakadii wekuti mwana wenyu achatanga kuita zvepabonde  munguva pfupi inotevera?</v>
      </c>
      <c r="X341" s="32" t="str">
        <f t="array" ref="X341">IF(ISBLANK(F341),"",INDEX(choices!I$2:I$1615,MATCH(F341,IF(choices!J$2:J$1615="Last",choices!A$2:A$1615),0)))</f>
        <v>very likely, somewhat likely, not very likely, not at all likely, refuse</v>
      </c>
      <c r="Y341" s="4" t="str">
        <f t="array" ref="Y341">IF(ISBLANK(F341),"",INDEX(choices!H$2:H$1615,MATCH(F341,IF(choices!J$2:J$1615="Last",choices!A$2:A$1615),0)))</f>
        <v>zvingangoitike zvakanyanya, zvingangoitike zvishoma, hazvingaitike zvakanyanya, hazvingaitike zvachose, kuramba kupindura</v>
      </c>
      <c r="Z341" s="4" t="s">
        <v>1223</v>
      </c>
      <c r="AA341" s="4">
        <v>1</v>
      </c>
    </row>
    <row r="342" spans="1:27" ht="42">
      <c r="A342" s="53" t="s">
        <v>1384</v>
      </c>
      <c r="B342" s="53" t="s">
        <v>1409</v>
      </c>
      <c r="C342" s="53">
        <v>6</v>
      </c>
      <c r="D342" s="54" t="str">
        <f t="shared" si="30"/>
        <v>O6</v>
      </c>
      <c r="E342" s="53" t="s">
        <v>11</v>
      </c>
      <c r="F342" s="32" t="s">
        <v>201</v>
      </c>
      <c r="G342" s="54" t="str">
        <f t="shared" si="31"/>
        <v>select_one worried4</v>
      </c>
      <c r="H342" s="4" t="str">
        <f>IF(A342="","",IF(ROW($A$2:$A$1036)=1,"Impossible",VLOOKUP($A$2:$A$1036,items!$A$2:$S$1008,{19}*SIGN(ROW($A$2:$A$1036)),FALSE)))</f>
        <v>How much do you worry that your child will become sexually active before [he/she] learns about [his/her] status?</v>
      </c>
      <c r="I342" s="4" t="str">
        <f>IF(A342="","",IF(ROW($A$2:$A$1036)=1,"Impossible",VLOOKUP($A$2:$A$1036,items!$A$2:$T$1008,{20}*SIGN(ROW($A$2:$A$1036)),FALSE)))</f>
        <v>Munonetsekana zvakadii kuti mwana wenyu achatanga kuita zvepabonde asati ava kuziva paamire?</v>
      </c>
      <c r="L342" s="53" t="s">
        <v>27</v>
      </c>
      <c r="M342" s="53"/>
      <c r="N342" s="53"/>
      <c r="O342" s="53"/>
      <c r="P342" s="53"/>
      <c r="Q342" s="53"/>
      <c r="R342" s="53"/>
      <c r="S342" s="53"/>
      <c r="T342" s="53"/>
      <c r="U342" s="53"/>
      <c r="V342" s="55" t="str">
        <f t="shared" si="28"/>
        <v>O6. How much do you worry that your child will become sexually active before [he/she] learns about [his/her] status?</v>
      </c>
      <c r="W342" s="55" t="str">
        <f t="shared" si="29"/>
        <v>O6. Munonetsekana zvakadii kuti mwana wenyu achatanga kuita zvepabonde asati ava kuziva paamire?</v>
      </c>
      <c r="X342" s="32" t="str">
        <f t="array" ref="X342">IF(ISBLANK(F342),"",INDEX(choices!I$2:I$1615,MATCH(F342,IF(choices!J$2:J$1615="Last",choices!A$2:A$1615),0)))</f>
        <v>very worried, somewhat worried, not very worried, not at all worried, refuse</v>
      </c>
      <c r="Y342" s="4" t="str">
        <f t="array" ref="Y342">IF(ISBLANK(F342),"",INDEX(choices!H$2:H$1615,MATCH(F342,IF(choices!J$2:J$1615="Last",choices!A$2:A$1615),0)))</f>
        <v>ndinonyanya kunetseka, ndinonetsekawo, handinetsekani zvakanyanya, handinetsekani zvachose, kuramba kupindura</v>
      </c>
      <c r="Z342" s="4" t="s">
        <v>1223</v>
      </c>
      <c r="AA342" s="4">
        <v>1</v>
      </c>
    </row>
    <row r="343" spans="1:27" ht="42">
      <c r="A343" s="53" t="s">
        <v>1385</v>
      </c>
      <c r="B343" s="53" t="s">
        <v>1409</v>
      </c>
      <c r="C343" s="53">
        <v>7</v>
      </c>
      <c r="D343" s="54" t="str">
        <f t="shared" si="30"/>
        <v>O7</v>
      </c>
      <c r="E343" s="53" t="s">
        <v>11</v>
      </c>
      <c r="F343" s="32" t="s">
        <v>203</v>
      </c>
      <c r="G343" s="54" t="str">
        <f t="shared" si="31"/>
        <v>select_one likely4</v>
      </c>
      <c r="H343" s="4" t="str">
        <f>IF(A343="","",IF(ROW($A$2:$A$1036)=1,"Impossible",VLOOKUP($A$2:$A$1036,items!$A$2:$S$1008,{19}*SIGN(ROW($A$2:$A$1036)),FALSE)))</f>
        <v>How likely is it that your child would understand if you decided today to tell [him/her] [his/her] status?</v>
      </c>
      <c r="I343" s="4" t="str">
        <f>IF(A343="","",IF(ROW($A$2:$A$1036)=1,"Impossible",VLOOKUP($A$2:$A$1036,items!$A$2:$T$1008,{20}*SIGN(ROW($A$2:$A$1036)),FALSE)))</f>
        <v>Pane mukana wakadii wekuti mwana wenyu anganzwisise kana mukafunga kumuudza paamire nhasi?</v>
      </c>
      <c r="L343" s="53" t="s">
        <v>27</v>
      </c>
      <c r="M343" s="53"/>
      <c r="N343" s="53"/>
      <c r="O343" s="53"/>
      <c r="P343" s="53"/>
      <c r="Q343" s="53"/>
      <c r="R343" s="53"/>
      <c r="S343" s="53"/>
      <c r="T343" s="53"/>
      <c r="U343" s="53"/>
      <c r="V343" s="55" t="str">
        <f t="shared" ref="V343:V406" si="32">IF(OR(ISNA(H343),ISBLANK(H343)),"",CONCATENATE($B343,$C343,"."," ",H343))</f>
        <v>O7. How likely is it that your child would understand if you decided today to tell [him/her] [his/her] status?</v>
      </c>
      <c r="W343" s="55" t="str">
        <f t="shared" ref="W343:W406" si="33">IF(OR(ISBLANK(I343),ISNA(I343)),"",CONCATENATE($B343,$C343,"."," ",I343))</f>
        <v>O7. Pane mukana wakadii wekuti mwana wenyu anganzwisise kana mukafunga kumuudza paamire nhasi?</v>
      </c>
      <c r="X343" s="32" t="str">
        <f t="array" ref="X343">IF(ISBLANK(F343),"",INDEX(choices!I$2:I$1615,MATCH(F343,IF(choices!J$2:J$1615="Last",choices!A$2:A$1615),0)))</f>
        <v>very likely, somewhat likely, not very likely, not at all likely, refuse</v>
      </c>
      <c r="Y343" s="4" t="str">
        <f t="array" ref="Y343">IF(ISBLANK(F343),"",INDEX(choices!H$2:H$1615,MATCH(F343,IF(choices!J$2:J$1615="Last",choices!A$2:A$1615),0)))</f>
        <v>zvingangoitike zvakanyanya, zvingangoitike zvishoma, hazvingaitike zvakanyanya, hazvingaitike zvachose, kuramba kupindura</v>
      </c>
      <c r="Z343" s="4" t="s">
        <v>1223</v>
      </c>
      <c r="AA343" s="4">
        <v>1</v>
      </c>
    </row>
    <row r="344" spans="1:27" ht="42">
      <c r="A344" s="53" t="s">
        <v>1386</v>
      </c>
      <c r="B344" s="53" t="s">
        <v>1409</v>
      </c>
      <c r="C344" s="53">
        <v>8</v>
      </c>
      <c r="D344" s="54" t="str">
        <f t="shared" si="30"/>
        <v>O8</v>
      </c>
      <c r="E344" s="53" t="s">
        <v>11</v>
      </c>
      <c r="F344" s="32" t="s">
        <v>203</v>
      </c>
      <c r="G344" s="54" t="str">
        <f t="shared" si="31"/>
        <v>select_one likely4</v>
      </c>
      <c r="H344" s="4" t="str">
        <f>IF(A344="","",IF(ROW($A$2:$A$1036)=1,"Impossible",VLOOKUP($A$2:$A$1036,items!$A$2:$S$1008,{19}*SIGN(ROW($A$2:$A$1036)),FALSE)))</f>
        <v>If your child learned about [his/her] status today, how likely is it that [he/she] could turn to friends for emotional support?</v>
      </c>
      <c r="I344" s="4" t="str">
        <f>IF(A344="","",IF(ROW($A$2:$A$1036)=1,"Impossible",VLOOKUP($A$2:$A$1036,items!$A$2:$T$1008,{20}*SIGN(ROW($A$2:$A$1036)),FALSE)))</f>
        <v>Kana mwana wenyu akaziva paamire nhasi uno, pane mukana wakadii wekuti angaende kushamwari dzake kuti dzimupe rutsigiro rwemupfungwa?</v>
      </c>
      <c r="L344" s="53" t="s">
        <v>27</v>
      </c>
      <c r="M344" s="53"/>
      <c r="N344" s="53"/>
      <c r="O344" s="53"/>
      <c r="P344" s="53"/>
      <c r="Q344" s="53"/>
      <c r="R344" s="53"/>
      <c r="S344" s="53"/>
      <c r="T344" s="53"/>
      <c r="U344" s="53"/>
      <c r="V344" s="55" t="str">
        <f t="shared" si="32"/>
        <v>O8. If your child learned about [his/her] status today, how likely is it that [he/she] could turn to friends for emotional support?</v>
      </c>
      <c r="W344" s="55" t="str">
        <f t="shared" si="33"/>
        <v>O8. Kana mwana wenyu akaziva paamire nhasi uno, pane mukana wakadii wekuti angaende kushamwari dzake kuti dzimupe rutsigiro rwemupfungwa?</v>
      </c>
      <c r="X344" s="32" t="str">
        <f t="array" ref="X344">IF(ISBLANK(F344),"",INDEX(choices!I$2:I$1615,MATCH(F344,IF(choices!J$2:J$1615="Last",choices!A$2:A$1615),0)))</f>
        <v>very likely, somewhat likely, not very likely, not at all likely, refuse</v>
      </c>
      <c r="Y344" s="4" t="str">
        <f t="array" ref="Y344">IF(ISBLANK(F344),"",INDEX(choices!H$2:H$1615,MATCH(F344,IF(choices!J$2:J$1615="Last",choices!A$2:A$1615),0)))</f>
        <v>zvingangoitike zvakanyanya, zvingangoitike zvishoma, hazvingaitike zvakanyanya, hazvingaitike zvachose, kuramba kupindura</v>
      </c>
      <c r="Z344" s="4" t="s">
        <v>1223</v>
      </c>
      <c r="AA344" s="4">
        <v>1</v>
      </c>
    </row>
    <row r="345" spans="1:27" ht="42">
      <c r="A345" s="53" t="s">
        <v>1387</v>
      </c>
      <c r="B345" s="53" t="s">
        <v>1409</v>
      </c>
      <c r="C345" s="53">
        <v>9</v>
      </c>
      <c r="D345" s="54" t="str">
        <f t="shared" si="30"/>
        <v>O9</v>
      </c>
      <c r="E345" s="53" t="s">
        <v>11</v>
      </c>
      <c r="F345" s="32" t="s">
        <v>203</v>
      </c>
      <c r="G345" s="54" t="str">
        <f t="shared" si="31"/>
        <v>select_one likely4</v>
      </c>
      <c r="H345" s="4" t="str">
        <f>IF(A345="","",IF(ROW($A$2:$A$1036)=1,"Impossible",VLOOKUP($A$2:$A$1036,items!$A$2:$S$1008,{19}*SIGN(ROW($A$2:$A$1036)),FALSE)))</f>
        <v xml:space="preserve"> If your child learned about [his/her] status today, how likely is it that [he/she] could turn to other family members for emotional support?</v>
      </c>
      <c r="I345" s="4" t="str">
        <f>IF(A345="","",IF(ROW($A$2:$A$1036)=1,"Impossible",VLOOKUP($A$2:$A$1036,items!$A$2:$T$1008,{20}*SIGN(ROW($A$2:$A$1036)),FALSE)))</f>
        <v>Kana mwana wenyu akaziva paamire nhasi uno, pane mukana wakadii wekuti angaende kune vamwe vemumhuri kuti vamupe rutsigiro rwemupfungwa?</v>
      </c>
      <c r="L345" s="53" t="s">
        <v>27</v>
      </c>
      <c r="M345" s="53"/>
      <c r="N345" s="53"/>
      <c r="O345" s="53"/>
      <c r="P345" s="53"/>
      <c r="Q345" s="53"/>
      <c r="R345" s="53"/>
      <c r="S345" s="53"/>
      <c r="T345" s="53"/>
      <c r="U345" s="53"/>
      <c r="V345" s="55" t="str">
        <f t="shared" si="32"/>
        <v>O9.  If your child learned about [his/her] status today, how likely is it that [he/she] could turn to other family members for emotional support?</v>
      </c>
      <c r="W345" s="55" t="str">
        <f t="shared" si="33"/>
        <v>O9. Kana mwana wenyu akaziva paamire nhasi uno, pane mukana wakadii wekuti angaende kune vamwe vemumhuri kuti vamupe rutsigiro rwemupfungwa?</v>
      </c>
      <c r="X345" s="32" t="str">
        <f t="array" ref="X345">IF(ISBLANK(F345),"",INDEX(choices!I$2:I$1615,MATCH(F345,IF(choices!J$2:J$1615="Last",choices!A$2:A$1615),0)))</f>
        <v>very likely, somewhat likely, not very likely, not at all likely, refuse</v>
      </c>
      <c r="Y345" s="4" t="str">
        <f t="array" ref="Y345">IF(ISBLANK(F345),"",INDEX(choices!H$2:H$1615,MATCH(F345,IF(choices!J$2:J$1615="Last",choices!A$2:A$1615),0)))</f>
        <v>zvingangoitike zvakanyanya, zvingangoitike zvishoma, hazvingaitike zvakanyanya, hazvingaitike zvachose, kuramba kupindura</v>
      </c>
      <c r="Z345" s="4" t="s">
        <v>1223</v>
      </c>
      <c r="AA345" s="4">
        <v>1</v>
      </c>
    </row>
    <row r="346" spans="1:27" ht="42">
      <c r="A346" s="53" t="s">
        <v>1388</v>
      </c>
      <c r="B346" s="53" t="s">
        <v>1409</v>
      </c>
      <c r="C346" s="53">
        <v>10</v>
      </c>
      <c r="D346" s="54" t="str">
        <f t="shared" si="30"/>
        <v>O10</v>
      </c>
      <c r="E346" s="53" t="s">
        <v>11</v>
      </c>
      <c r="F346" s="32" t="s">
        <v>203</v>
      </c>
      <c r="G346" s="54" t="str">
        <f t="shared" si="31"/>
        <v>select_one likely4</v>
      </c>
      <c r="H346" s="4" t="str">
        <f>IF(A346="","",IF(ROW($A$2:$A$1036)=1,"Impossible",VLOOKUP($A$2:$A$1036,items!$A$2:$S$1008,{19}*SIGN(ROW($A$2:$A$1036)),FALSE)))</f>
        <v>If you decided to tell your child about [his/her] status, how likely is it that you could get help from other family members?</v>
      </c>
      <c r="I346" s="4" t="str">
        <f>IF(A346="","",IF(ROW($A$2:$A$1036)=1,"Impossible",VLOOKUP($A$2:$A$1036,items!$A$2:$T$1008,{20}*SIGN(ROW($A$2:$A$1036)),FALSE)))</f>
        <v>Kana mukafunga kuudza mwana wenyu paamire, pane mukana wakadii wekuti mungawane rubatsiro kubva kune vamwe vemumhuri?</v>
      </c>
      <c r="L346" s="53" t="s">
        <v>27</v>
      </c>
      <c r="M346" s="53"/>
      <c r="N346" s="53"/>
      <c r="O346" s="53"/>
      <c r="P346" s="53"/>
      <c r="Q346" s="53"/>
      <c r="R346" s="53"/>
      <c r="S346" s="53"/>
      <c r="T346" s="53"/>
      <c r="U346" s="53"/>
      <c r="V346" s="55" t="str">
        <f t="shared" si="32"/>
        <v>O10. If you decided to tell your child about [his/her] status, how likely is it that you could get help from other family members?</v>
      </c>
      <c r="W346" s="55" t="str">
        <f t="shared" si="33"/>
        <v>O10. Kana mukafunga kuudza mwana wenyu paamire, pane mukana wakadii wekuti mungawane rubatsiro kubva kune vamwe vemumhuri?</v>
      </c>
      <c r="X346" s="32" t="str">
        <f t="array" ref="X346">IF(ISBLANK(F346),"",INDEX(choices!I$2:I$1615,MATCH(F346,IF(choices!J$2:J$1615="Last",choices!A$2:A$1615),0)))</f>
        <v>very likely, somewhat likely, not very likely, not at all likely, refuse</v>
      </c>
      <c r="Y346" s="4" t="str">
        <f t="array" ref="Y346">IF(ISBLANK(F346),"",INDEX(choices!H$2:H$1615,MATCH(F346,IF(choices!J$2:J$1615="Last",choices!A$2:A$1615),0)))</f>
        <v>zvingangoitike zvakanyanya, zvingangoitike zvishoma, hazvingaitike zvakanyanya, hazvingaitike zvachose, kuramba kupindura</v>
      </c>
      <c r="Z346" s="4" t="s">
        <v>1223</v>
      </c>
      <c r="AA346" s="4">
        <v>1</v>
      </c>
    </row>
    <row r="347" spans="1:27" ht="28">
      <c r="A347" s="53" t="s">
        <v>1389</v>
      </c>
      <c r="B347" s="53" t="s">
        <v>1409</v>
      </c>
      <c r="C347" s="53">
        <v>11</v>
      </c>
      <c r="D347" s="54" t="str">
        <f t="shared" si="30"/>
        <v>O11</v>
      </c>
      <c r="E347" s="53" t="s">
        <v>16</v>
      </c>
      <c r="F347" s="32"/>
      <c r="G347" s="54" t="str">
        <f t="shared" si="31"/>
        <v>note</v>
      </c>
      <c r="H347" s="4" t="str">
        <f>IF(A347="","",IF(ROW($A$2:$A$1036)=1,"Impossible",VLOOKUP($A$2:$A$1036,items!$A$2:$S$1008,{19}*SIGN(ROW($A$2:$A$1036)),FALSE)))</f>
        <v>How much do you agree or disagree with the following statements?</v>
      </c>
      <c r="I347" s="4" t="str">
        <f>IF(A347="","",IF(ROW($A$2:$A$1036)=1,"Impossible",VLOOKUP($A$2:$A$1036,items!$A$2:$T$1008,{20}*SIGN(ROW($A$2:$A$1036)),FALSE)))</f>
        <v>Munobvumirana kana kusatenderana zvakadini nezvirevo zvinotevera?</v>
      </c>
      <c r="L347" s="53"/>
      <c r="M347" s="53"/>
      <c r="N347" s="53"/>
      <c r="O347" s="53"/>
      <c r="P347" s="53"/>
      <c r="Q347" s="53"/>
      <c r="R347" s="53"/>
      <c r="S347" s="53"/>
      <c r="T347" s="53"/>
      <c r="U347" s="53"/>
      <c r="V347" s="55" t="str">
        <f t="shared" si="32"/>
        <v>O11. How much do you agree or disagree with the following statements?</v>
      </c>
      <c r="W347" s="55" t="str">
        <f t="shared" si="33"/>
        <v>O11. Munobvumirana kana kusatenderana zvakadini nezvirevo zvinotevera?</v>
      </c>
      <c r="X347" s="32" t="str">
        <f t="array" ref="X347">IF(ISBLANK(F347),"",INDEX(choices!I$2:I$1615,MATCH(F347,IF(choices!J$2:J$1615="Last",choices!A$2:A$1615),0)))</f>
        <v/>
      </c>
      <c r="Y347" s="4" t="str">
        <f t="array" ref="Y347">IF(ISBLANK(F347),"",INDEX(choices!H$2:H$1615,MATCH(F347,IF(choices!J$2:J$1615="Last",choices!A$2:A$1615),0)))</f>
        <v/>
      </c>
      <c r="Z347" s="4" t="s">
        <v>1223</v>
      </c>
    </row>
    <row r="348" spans="1:27" ht="28">
      <c r="A348" s="53" t="s">
        <v>1390</v>
      </c>
      <c r="B348" s="53" t="s">
        <v>1409</v>
      </c>
      <c r="C348" s="53">
        <v>12</v>
      </c>
      <c r="D348" s="54" t="str">
        <f t="shared" si="30"/>
        <v>O12</v>
      </c>
      <c r="E348" s="53" t="s">
        <v>11</v>
      </c>
      <c r="F348" s="32" t="s">
        <v>209</v>
      </c>
      <c r="G348" s="54" t="str">
        <f t="shared" si="31"/>
        <v>select_one yndr</v>
      </c>
      <c r="H348" s="4" t="str">
        <f>IF(A348="","",IF(ROW($A$2:$A$1036)=1,"Impossible",VLOOKUP($A$2:$A$1036,items!$A$2:$S$1008,{19}*SIGN(ROW($A$2:$A$1036)),FALSE)))</f>
        <v>My child has at least one very close friend.</v>
      </c>
      <c r="I348" s="4" t="str">
        <f>IF(A348="","",IF(ROW($A$2:$A$1036)=1,"Impossible",VLOOKUP($A$2:$A$1036,items!$A$2:$T$1008,{20}*SIGN(ROW($A$2:$A$1036)),FALSE)))</f>
        <v>Mwana wangu ane shamwari yepamoyo imwe chete hayo.</v>
      </c>
      <c r="L348" s="53" t="s">
        <v>27</v>
      </c>
      <c r="M348" s="53"/>
      <c r="N348" s="53"/>
      <c r="O348" s="53"/>
      <c r="P348" s="53"/>
      <c r="Q348" s="53"/>
      <c r="R348" s="53"/>
      <c r="S348" s="53"/>
      <c r="T348" s="53"/>
      <c r="U348" s="53"/>
      <c r="V348" s="55" t="str">
        <f t="shared" si="32"/>
        <v>O12. My child has at least one very close friend.</v>
      </c>
      <c r="W348" s="55" t="str">
        <f t="shared" si="33"/>
        <v>O12. Mwana wangu ane shamwari yepamoyo imwe chete hayo.</v>
      </c>
      <c r="X348" s="32" t="str">
        <f t="array" ref="X348">IF(ISBLANK(F348),"",INDEX(choices!I$2:I$1615,MATCH(F348,IF(choices!J$2:J$1615="Last",choices!A$2:A$1615),0)))</f>
        <v>yes, no, dk, refuse</v>
      </c>
      <c r="Y348" s="4" t="str">
        <f t="array" ref="Y348">IF(ISBLANK(F348),"",INDEX(choices!H$2:H$1615,MATCH(F348,IF(choices!J$2:J$1615="Last",choices!A$2:A$1615),0)))</f>
        <v>Hongu, Kwete, dk, kuramba kupindura</v>
      </c>
      <c r="Z348" s="4" t="s">
        <v>1223</v>
      </c>
      <c r="AA348" s="4">
        <v>1</v>
      </c>
    </row>
    <row r="349" spans="1:27" ht="42">
      <c r="A349" s="53" t="s">
        <v>1391</v>
      </c>
      <c r="B349" s="53" t="s">
        <v>1409</v>
      </c>
      <c r="C349" s="53">
        <v>13</v>
      </c>
      <c r="D349" s="54" t="str">
        <f t="shared" si="30"/>
        <v>O13</v>
      </c>
      <c r="E349" s="53" t="s">
        <v>11</v>
      </c>
      <c r="F349" s="32" t="s">
        <v>200</v>
      </c>
      <c r="G349" s="54" t="str">
        <f t="shared" si="31"/>
        <v>select_one agree4</v>
      </c>
      <c r="H349" s="4" t="str">
        <f>IF(A349="","",IF(ROW($A$2:$A$1036)=1,"Impossible",VLOOKUP($A$2:$A$1036,items!$A$2:$S$1008,{19}*SIGN(ROW($A$2:$A$1036)),FALSE)))</f>
        <v>My child is too young to find out about [his/her] status.</v>
      </c>
      <c r="I349" s="4" t="str">
        <f>IF(A349="","",IF(ROW($A$2:$A$1036)=1,"Impossible",VLOOKUP($A$2:$A$1036,items!$A$2:$T$1008,{20}*SIGN(ROW($A$2:$A$1036)),FALSE)))</f>
        <v>Mwana wangu achiri mudiki zvakanyanya kuti azive paamire.</v>
      </c>
      <c r="L349" s="53" t="s">
        <v>27</v>
      </c>
      <c r="M349" s="53"/>
      <c r="N349" s="53"/>
      <c r="O349" s="53"/>
      <c r="P349" s="53"/>
      <c r="Q349" s="53"/>
      <c r="R349" s="53"/>
      <c r="S349" s="53"/>
      <c r="T349" s="53"/>
      <c r="U349" s="53"/>
      <c r="V349" s="55" t="str">
        <f t="shared" si="32"/>
        <v>O13. My child is too young to find out about [his/her] status.</v>
      </c>
      <c r="W349" s="55" t="str">
        <f t="shared" si="33"/>
        <v>O13. Mwana wangu achiri mudiki zvakanyanya kuti azive paamire.</v>
      </c>
      <c r="X349" s="32" t="str">
        <f t="array" ref="X349">IF(ISBLANK(F349),"",INDEX(choices!I$2:I$1615,MATCH(F349,IF(choices!J$2:J$1615="Last",choices!A$2:A$1615),0)))</f>
        <v>strongly agree, agree, disagree, strongly disagree, refuse</v>
      </c>
      <c r="Y349" s="4" t="str">
        <f t="array" ref="Y349">IF(ISBLANK(F349),"",INDEX(choices!H$2:H$1615,MATCH(F349,IF(choices!J$2:J$1615="Last",choices!A$2:A$1615),0)))</f>
        <v>Ndinobvumirana nazvo chaizvo, Ndinobvumirana nazvo , Handibvumirani nazvo, Handibvumirani nazvo zvachose, kuramba kupindura</v>
      </c>
      <c r="Z349" s="4" t="s">
        <v>1223</v>
      </c>
      <c r="AA349" s="4">
        <v>1</v>
      </c>
    </row>
    <row r="350" spans="1:27" ht="42">
      <c r="A350" s="53" t="s">
        <v>1392</v>
      </c>
      <c r="B350" s="53" t="s">
        <v>1409</v>
      </c>
      <c r="C350" s="53">
        <v>14</v>
      </c>
      <c r="D350" s="54" t="str">
        <f t="shared" si="30"/>
        <v>O14</v>
      </c>
      <c r="E350" s="53" t="s">
        <v>11</v>
      </c>
      <c r="F350" s="32" t="s">
        <v>200</v>
      </c>
      <c r="G350" s="54" t="str">
        <f t="shared" si="31"/>
        <v>select_one agree4</v>
      </c>
      <c r="H350" s="4" t="str">
        <f>IF(A350="","",IF(ROW($A$2:$A$1036)=1,"Impossible",VLOOKUP($A$2:$A$1036,items!$A$2:$S$1008,{19}*SIGN(ROW($A$2:$A$1036)),FALSE)))</f>
        <v>It is best to keep sensitive issues like my child's status a secret for as long as possible.</v>
      </c>
      <c r="I350" s="4" t="str">
        <f>IF(A350="","",IF(ROW($A$2:$A$1036)=1,"Impossible",VLOOKUP($A$2:$A$1036,items!$A$2:$T$1008,{20}*SIGN(ROW($A$2:$A$1036)),FALSE)))</f>
        <v>Zviri nani kuchengeta nyaya dzinobata-bata dzakafanana nepamire mwana wangu dzakavanzika kwenguva yazvinokwanisika.</v>
      </c>
      <c r="L350" s="53" t="s">
        <v>27</v>
      </c>
      <c r="M350" s="53"/>
      <c r="N350" s="53"/>
      <c r="O350" s="53"/>
      <c r="P350" s="53"/>
      <c r="Q350" s="53"/>
      <c r="R350" s="53"/>
      <c r="S350" s="53"/>
      <c r="T350" s="53"/>
      <c r="U350" s="53"/>
      <c r="V350" s="55" t="str">
        <f t="shared" si="32"/>
        <v>O14. It is best to keep sensitive issues like my child's status a secret for as long as possible.</v>
      </c>
      <c r="W350" s="55" t="str">
        <f t="shared" si="33"/>
        <v>O14. Zviri nani kuchengeta nyaya dzinobata-bata dzakafanana nepamire mwana wangu dzakavanzika kwenguva yazvinokwanisika.</v>
      </c>
      <c r="X350" s="32" t="str">
        <f t="array" ref="X350">IF(ISBLANK(F350),"",INDEX(choices!I$2:I$1615,MATCH(F350,IF(choices!J$2:J$1615="Last",choices!A$2:A$1615),0)))</f>
        <v>strongly agree, agree, disagree, strongly disagree, refuse</v>
      </c>
      <c r="Y350" s="4" t="str">
        <f t="array" ref="Y350">IF(ISBLANK(F350),"",INDEX(choices!H$2:H$1615,MATCH(F350,IF(choices!J$2:J$1615="Last",choices!A$2:A$1615),0)))</f>
        <v>Ndinobvumirana nazvo chaizvo, Ndinobvumirana nazvo , Handibvumirani nazvo, Handibvumirani nazvo zvachose, kuramba kupindura</v>
      </c>
      <c r="Z350" s="4" t="s">
        <v>1223</v>
      </c>
      <c r="AA350" s="4">
        <v>1</v>
      </c>
    </row>
    <row r="351" spans="1:27" ht="42">
      <c r="A351" s="53" t="s">
        <v>1393</v>
      </c>
      <c r="B351" s="53" t="s">
        <v>1409</v>
      </c>
      <c r="C351" s="53">
        <v>15</v>
      </c>
      <c r="D351" s="54" t="str">
        <f t="shared" si="30"/>
        <v>O15</v>
      </c>
      <c r="E351" s="53" t="s">
        <v>11</v>
      </c>
      <c r="F351" s="32" t="s">
        <v>200</v>
      </c>
      <c r="G351" s="54" t="str">
        <f t="shared" si="31"/>
        <v>select_one agree4</v>
      </c>
      <c r="H351" s="4" t="str">
        <f>IF(A351="","",IF(ROW($A$2:$A$1036)=1,"Impossible",VLOOKUP($A$2:$A$1036,items!$A$2:$S$1008,{19}*SIGN(ROW($A$2:$A$1036)),FALSE)))</f>
        <v>There are important religious or cultural reasons for keeping my child's status a secret from [him/her].</v>
      </c>
      <c r="I351" s="4" t="str">
        <f>IF(A351="","",IF(ROW($A$2:$A$1036)=1,"Impossible",VLOOKUP($A$2:$A$1036,items!$A$2:$T$1008,{20}*SIGN(ROW($A$2:$A$1036)),FALSE)))</f>
        <v>Pane zvikonzero zviri maererano nezvitendero kana tsika dzedu zvinoita kuti ndivanzire mwana wangu paamire.</v>
      </c>
      <c r="L351" s="53" t="s">
        <v>27</v>
      </c>
      <c r="M351" s="53"/>
      <c r="N351" s="53"/>
      <c r="O351" s="53"/>
      <c r="P351" s="53"/>
      <c r="Q351" s="53"/>
      <c r="R351" s="53"/>
      <c r="S351" s="53"/>
      <c r="T351" s="53"/>
      <c r="U351" s="53"/>
      <c r="V351" s="55" t="str">
        <f t="shared" si="32"/>
        <v>O15. There are important religious or cultural reasons for keeping my child's status a secret from [him/her].</v>
      </c>
      <c r="W351" s="55" t="str">
        <f t="shared" si="33"/>
        <v>O15. Pane zvikonzero zviri maererano nezvitendero kana tsika dzedu zvinoita kuti ndivanzire mwana wangu paamire.</v>
      </c>
      <c r="X351" s="32" t="str">
        <f t="array" ref="X351">IF(ISBLANK(F351),"",INDEX(choices!I$2:I$1615,MATCH(F351,IF(choices!J$2:J$1615="Last",choices!A$2:A$1615),0)))</f>
        <v>strongly agree, agree, disagree, strongly disagree, refuse</v>
      </c>
      <c r="Y351" s="4" t="str">
        <f t="array" ref="Y351">IF(ISBLANK(F351),"",INDEX(choices!H$2:H$1615,MATCH(F351,IF(choices!J$2:J$1615="Last",choices!A$2:A$1615),0)))</f>
        <v>Ndinobvumirana nazvo chaizvo, Ndinobvumirana nazvo , Handibvumirani nazvo, Handibvumirani nazvo zvachose, kuramba kupindura</v>
      </c>
      <c r="Z351" s="4" t="s">
        <v>1223</v>
      </c>
      <c r="AA351" s="4">
        <v>1</v>
      </c>
    </row>
    <row r="352" spans="1:27" ht="42">
      <c r="A352" s="53" t="s">
        <v>1394</v>
      </c>
      <c r="B352" s="53" t="s">
        <v>1409</v>
      </c>
      <c r="C352" s="53">
        <v>16</v>
      </c>
      <c r="D352" s="54" t="str">
        <f t="shared" si="30"/>
        <v>O16</v>
      </c>
      <c r="E352" s="53" t="s">
        <v>11</v>
      </c>
      <c r="F352" s="32" t="s">
        <v>200</v>
      </c>
      <c r="G352" s="54" t="str">
        <f t="shared" si="31"/>
        <v>select_one agree4</v>
      </c>
      <c r="H352" s="4" t="str">
        <f>IF(A352="","",IF(ROW($A$2:$A$1036)=1,"Impossible",VLOOKUP($A$2:$A$1036,items!$A$2:$S$1008,{19}*SIGN(ROW($A$2:$A$1036)),FALSE)))</f>
        <v>Talking with a child about sex will encourage them to become sexually active.</v>
      </c>
      <c r="I352" s="4" t="str">
        <f>IF(A352="","",IF(ROW($A$2:$A$1036)=1,"Impossible",VLOOKUP($A$2:$A$1036,items!$A$2:$T$1008,{20}*SIGN(ROW($A$2:$A$1036)),FALSE)))</f>
        <v>Kutaura nyaya dzepabonde nemwana kunomukurudzira kuti aite zvepabonde</v>
      </c>
      <c r="L352" s="53" t="s">
        <v>27</v>
      </c>
      <c r="M352" s="53"/>
      <c r="N352" s="53"/>
      <c r="O352" s="53"/>
      <c r="P352" s="53"/>
      <c r="Q352" s="53"/>
      <c r="R352" s="53"/>
      <c r="S352" s="53"/>
      <c r="T352" s="53"/>
      <c r="U352" s="53"/>
      <c r="V352" s="55" t="str">
        <f t="shared" si="32"/>
        <v>O16. Talking with a child about sex will encourage them to become sexually active.</v>
      </c>
      <c r="W352" s="55" t="str">
        <f t="shared" si="33"/>
        <v>O16. Kutaura nyaya dzepabonde nemwana kunomukurudzira kuti aite zvepabonde</v>
      </c>
      <c r="X352" s="32" t="str">
        <f t="array" ref="X352">IF(ISBLANK(F352),"",INDEX(choices!I$2:I$1615,MATCH(F352,IF(choices!J$2:J$1615="Last",choices!A$2:A$1615),0)))</f>
        <v>strongly agree, agree, disagree, strongly disagree, refuse</v>
      </c>
      <c r="Y352" s="4" t="str">
        <f t="array" ref="Y352">IF(ISBLANK(F352),"",INDEX(choices!H$2:H$1615,MATCH(F352,IF(choices!J$2:J$1615="Last",choices!A$2:A$1615),0)))</f>
        <v>Ndinobvumirana nazvo chaizvo, Ndinobvumirana nazvo , Handibvumirani nazvo, Handibvumirani nazvo zvachose, kuramba kupindura</v>
      </c>
      <c r="Z352" s="4" t="s">
        <v>1223</v>
      </c>
      <c r="AA352" s="4">
        <v>1</v>
      </c>
    </row>
    <row r="353" spans="1:27" ht="56">
      <c r="A353" s="53" t="s">
        <v>1395</v>
      </c>
      <c r="B353" s="53" t="s">
        <v>1409</v>
      </c>
      <c r="C353" s="53">
        <v>17</v>
      </c>
      <c r="D353" s="54" t="str">
        <f t="shared" si="30"/>
        <v>O17</v>
      </c>
      <c r="E353" s="53" t="s">
        <v>16</v>
      </c>
      <c r="F353" s="32"/>
      <c r="G353" s="54" t="str">
        <f t="shared" si="31"/>
        <v>note</v>
      </c>
      <c r="H353" s="4" t="str">
        <f>IF(A353="","",IF(ROW($A$2:$A$1036)=1,"Impossible",VLOOKUP($A$2:$A$1036,items!$A$2:$S$1008,{19}*SIGN(ROW($A$2:$A$1036)),FALSE)))</f>
        <v>Now I would like to ask you your thoughts about telling your child about [his/her] status. Some caregivers think it's a good idea. Some don't.</v>
      </c>
      <c r="I353" s="4" t="str">
        <f>IF(A353="","",IF(ROW($A$2:$A$1036)=1,"Impossible",VLOOKUP($A$2:$A$1036,items!$A$2:$T$1008,{20}*SIGN(ROW($A$2:$A$1036)),FALSE)))</f>
        <v>Iye zvino, ndiri kuda kukubvunzai zvamunofunga pamusoro pekuudza mwana wenyu paamire.Vamwe vachengeti vevana vanofunga kuti chinhu chakanaka. Vamwe havafunge sekudaro.</v>
      </c>
      <c r="L353" s="53"/>
      <c r="M353" s="53"/>
      <c r="N353" s="53"/>
      <c r="O353" s="53"/>
      <c r="P353" s="53"/>
      <c r="Q353" s="53"/>
      <c r="R353" s="53"/>
      <c r="S353" s="53"/>
      <c r="T353" s="53"/>
      <c r="U353" s="53"/>
      <c r="V353" s="55" t="str">
        <f t="shared" si="32"/>
        <v>O17. Now I would like to ask you your thoughts about telling your child about [his/her] status. Some caregivers think it's a good idea. Some don't.</v>
      </c>
      <c r="W353" s="55" t="str">
        <f t="shared" si="33"/>
        <v>O17. Iye zvino, ndiri kuda kukubvunzai zvamunofunga pamusoro pekuudza mwana wenyu paamire.Vamwe vachengeti vevana vanofunga kuti chinhu chakanaka. Vamwe havafunge sekudaro.</v>
      </c>
      <c r="X353" s="32" t="str">
        <f t="array" ref="X353">IF(ISBLANK(F353),"",INDEX(choices!I$2:I$1615,MATCH(F353,IF(choices!J$2:J$1615="Last",choices!A$2:A$1615),0)))</f>
        <v/>
      </c>
      <c r="Y353" s="4" t="str">
        <f t="array" ref="Y353">IF(ISBLANK(F353),"",INDEX(choices!H$2:H$1615,MATCH(F353,IF(choices!J$2:J$1615="Last",choices!A$2:A$1615),0)))</f>
        <v/>
      </c>
      <c r="Z353" s="4" t="s">
        <v>1223</v>
      </c>
    </row>
    <row r="354" spans="1:27" ht="42">
      <c r="A354" s="53" t="s">
        <v>1411</v>
      </c>
      <c r="B354" s="53" t="s">
        <v>1409</v>
      </c>
      <c r="C354" s="53">
        <v>18</v>
      </c>
      <c r="D354" s="54" t="str">
        <f t="shared" si="30"/>
        <v>O18</v>
      </c>
      <c r="E354" s="53" t="s">
        <v>16</v>
      </c>
      <c r="F354" s="32"/>
      <c r="G354" s="54" t="str">
        <f t="shared" si="31"/>
        <v>note</v>
      </c>
      <c r="H354" s="4" t="str">
        <f>IF(A354="","",IF(ROW($A$2:$A$1036)=1,"Impossible",VLOOKUP($A$2:$A$1036,items!$A$2:$S$1008,{19}*SIGN(ROW($A$2:$A$1036)),FALSE)))</f>
        <v>There are no right or wrong answers. First, please tell me how much you agree or disagree with the following statements.</v>
      </c>
      <c r="I354" s="4" t="str">
        <f>IF(A354="","",IF(ROW($A$2:$A$1036)=1,"Impossible",VLOOKUP($A$2:$A$1036,items!$A$2:$T$1008,{20}*SIGN(ROW($A$2:$A$1036)),FALSE)))</f>
        <v>Hapana mhinduro dzakanaka kana dzakaipa. Chekutanga, ndapota ndiudzeiwo kuti munobvumirana kana kuti hamubvumirani zvakadii nemitsara inotevera.</v>
      </c>
      <c r="L354" s="53"/>
      <c r="M354" s="53"/>
      <c r="N354" s="53"/>
      <c r="O354" s="53"/>
      <c r="P354" s="53"/>
      <c r="Q354" s="53"/>
      <c r="R354" s="53"/>
      <c r="S354" s="53"/>
      <c r="T354" s="53"/>
      <c r="U354" s="53"/>
      <c r="V354" s="55" t="str">
        <f t="shared" si="32"/>
        <v>O18. There are no right or wrong answers. First, please tell me how much you agree or disagree with the following statements.</v>
      </c>
      <c r="W354" s="55" t="str">
        <f t="shared" si="33"/>
        <v>O18. Hapana mhinduro dzakanaka kana dzakaipa. Chekutanga, ndapota ndiudzeiwo kuti munobvumirana kana kuti hamubvumirani zvakadii nemitsara inotevera.</v>
      </c>
      <c r="X354" s="32" t="str">
        <f t="array" ref="X354">IF(ISBLANK(F354),"",INDEX(choices!I$2:I$1615,MATCH(F354,IF(choices!J$2:J$1615="Last",choices!A$2:A$1615),0)))</f>
        <v/>
      </c>
      <c r="Y354" s="4" t="str">
        <f t="array" ref="Y354">IF(ISBLANK(F354),"",INDEX(choices!H$2:H$1615,MATCH(F354,IF(choices!J$2:J$1615="Last",choices!A$2:A$1615),0)))</f>
        <v/>
      </c>
      <c r="Z354" s="4" t="s">
        <v>1223</v>
      </c>
    </row>
    <row r="355" spans="1:27" ht="42">
      <c r="A355" s="53" t="s">
        <v>1396</v>
      </c>
      <c r="B355" s="53" t="s">
        <v>1409</v>
      </c>
      <c r="C355" s="53">
        <v>19</v>
      </c>
      <c r="D355" s="54" t="str">
        <f t="shared" si="30"/>
        <v>O19</v>
      </c>
      <c r="E355" s="53" t="s">
        <v>11</v>
      </c>
      <c r="F355" s="32" t="s">
        <v>200</v>
      </c>
      <c r="G355" s="54" t="str">
        <f t="shared" si="31"/>
        <v>select_one agree4</v>
      </c>
      <c r="H355" s="4" t="str">
        <f>IF(A355="","",IF(ROW($A$2:$A$1036)=1,"Impossible",VLOOKUP($A$2:$A$1036,items!$A$2:$S$1008,{19}*SIGN(ROW($A$2:$A$1036)),FALSE)))</f>
        <v>My child has a right to know about [his/her] status.</v>
      </c>
      <c r="I355" s="4" t="str">
        <f>IF(A355="","",IF(ROW($A$2:$A$1036)=1,"Impossible",VLOOKUP($A$2:$A$1036,items!$A$2:$T$1008,{20}*SIGN(ROW($A$2:$A$1036)),FALSE)))</f>
        <v>Mwana wangu ane kodzero yekuziva paamire.</v>
      </c>
      <c r="L355" s="53" t="s">
        <v>27</v>
      </c>
      <c r="M355" s="53"/>
      <c r="N355" s="53"/>
      <c r="O355" s="53"/>
      <c r="P355" s="53"/>
      <c r="Q355" s="53"/>
      <c r="R355" s="53"/>
      <c r="S355" s="53"/>
      <c r="T355" s="53"/>
      <c r="U355" s="53"/>
      <c r="V355" s="55" t="str">
        <f t="shared" si="32"/>
        <v>O19. My child has a right to know about [his/her] status.</v>
      </c>
      <c r="W355" s="55" t="str">
        <f t="shared" si="33"/>
        <v>O19. Mwana wangu ane kodzero yekuziva paamire.</v>
      </c>
      <c r="X355" s="32" t="str">
        <f t="array" ref="X355">IF(ISBLANK(F355),"",INDEX(choices!I$2:I$1615,MATCH(F355,IF(choices!J$2:J$1615="Last",choices!A$2:A$1615),0)))</f>
        <v>strongly agree, agree, disagree, strongly disagree, refuse</v>
      </c>
      <c r="Y355" s="4" t="str">
        <f t="array" ref="Y355">IF(ISBLANK(F355),"",INDEX(choices!H$2:H$1615,MATCH(F355,IF(choices!J$2:J$1615="Last",choices!A$2:A$1615),0)))</f>
        <v>Ndinobvumirana nazvo chaizvo, Ndinobvumirana nazvo , Handibvumirani nazvo, Handibvumirani nazvo zvachose, kuramba kupindura</v>
      </c>
      <c r="Z355" s="4" t="s">
        <v>1223</v>
      </c>
      <c r="AA355" s="4">
        <v>1</v>
      </c>
    </row>
    <row r="356" spans="1:27" ht="42">
      <c r="A356" s="53" t="s">
        <v>1397</v>
      </c>
      <c r="B356" s="53" t="s">
        <v>1409</v>
      </c>
      <c r="C356" s="53">
        <v>20</v>
      </c>
      <c r="D356" s="54" t="str">
        <f t="shared" si="30"/>
        <v>O20</v>
      </c>
      <c r="E356" s="53" t="s">
        <v>11</v>
      </c>
      <c r="F356" s="32" t="s">
        <v>200</v>
      </c>
      <c r="G356" s="54" t="str">
        <f t="shared" si="31"/>
        <v>select_one agree4</v>
      </c>
      <c r="H356" s="4" t="str">
        <f>IF(A356="","",IF(ROW($A$2:$A$1036)=1,"Impossible",VLOOKUP($A$2:$A$1036,items!$A$2:$S$1008,{19}*SIGN(ROW($A$2:$A$1036)),FALSE)))</f>
        <v>It's best to keep some things about [his/her] status a secret from [him/her].</v>
      </c>
      <c r="I356" s="4" t="str">
        <f>IF(A356="","",IF(ROW($A$2:$A$1036)=1,"Impossible",VLOOKUP($A$2:$A$1036,items!$A$2:$T$1008,{20}*SIGN(ROW($A$2:$A$1036)),FALSE)))</f>
        <v>Zvakanakisa kumuvanzira zvimwe zvinhu zviri maererano nepaamire.</v>
      </c>
      <c r="L356" s="53" t="s">
        <v>27</v>
      </c>
      <c r="M356" s="53"/>
      <c r="N356" s="53"/>
      <c r="O356" s="53"/>
      <c r="P356" s="53"/>
      <c r="Q356" s="53"/>
      <c r="R356" s="53"/>
      <c r="S356" s="53"/>
      <c r="T356" s="53"/>
      <c r="U356" s="53"/>
      <c r="V356" s="55" t="str">
        <f t="shared" si="32"/>
        <v>O20. It's best to keep some things about [his/her] status a secret from [him/her].</v>
      </c>
      <c r="W356" s="55" t="str">
        <f t="shared" si="33"/>
        <v>O20. Zvakanakisa kumuvanzira zvimwe zvinhu zviri maererano nepaamire.</v>
      </c>
      <c r="X356" s="32" t="str">
        <f t="array" ref="X356">IF(ISBLANK(F356),"",INDEX(choices!I$2:I$1615,MATCH(F356,IF(choices!J$2:J$1615="Last",choices!A$2:A$1615),0)))</f>
        <v>strongly agree, agree, disagree, strongly disagree, refuse</v>
      </c>
      <c r="Y356" s="4" t="str">
        <f t="array" ref="Y356">IF(ISBLANK(F356),"",INDEX(choices!H$2:H$1615,MATCH(F356,IF(choices!J$2:J$1615="Last",choices!A$2:A$1615),0)))</f>
        <v>Ndinobvumirana nazvo chaizvo, Ndinobvumirana nazvo , Handibvumirani nazvo, Handibvumirani nazvo zvachose, kuramba kupindura</v>
      </c>
      <c r="Z356" s="4" t="s">
        <v>1223</v>
      </c>
      <c r="AA356" s="4">
        <v>1</v>
      </c>
    </row>
    <row r="357" spans="1:27" ht="42">
      <c r="A357" s="53" t="s">
        <v>1398</v>
      </c>
      <c r="B357" s="53" t="s">
        <v>1409</v>
      </c>
      <c r="C357" s="53">
        <v>21</v>
      </c>
      <c r="D357" s="54" t="str">
        <f t="shared" si="30"/>
        <v>O21</v>
      </c>
      <c r="E357" s="53" t="s">
        <v>11</v>
      </c>
      <c r="F357" s="32" t="s">
        <v>200</v>
      </c>
      <c r="G357" s="54" t="str">
        <f t="shared" si="31"/>
        <v>select_one agree4</v>
      </c>
      <c r="H357" s="4" t="str">
        <f>IF(A357="","",IF(ROW($A$2:$A$1036)=1,"Impossible",VLOOKUP($A$2:$A$1036,items!$A$2:$S$1008,{19}*SIGN(ROW($A$2:$A$1036)),FALSE)))</f>
        <v>Sometimes it's best to give [him/her] false information about [his/her] status to protect [him/her] from the truth.</v>
      </c>
      <c r="I357" s="4" t="str">
        <f>IF(A357="","",IF(ROW($A$2:$A$1036)=1,"Impossible",VLOOKUP($A$2:$A$1036,items!$A$2:$T$1008,{20}*SIGN(ROW($A$2:$A$1036)),FALSE)))</f>
        <v>Dzimwe nguva zvakanakisa kumupa ruzivo rwusiri rwechokwadi maererano nepaamire kuitira kumudzivirira kubva kuchokwadi.</v>
      </c>
      <c r="L357" s="53" t="s">
        <v>27</v>
      </c>
      <c r="M357" s="53"/>
      <c r="N357" s="53"/>
      <c r="O357" s="53"/>
      <c r="P357" s="53"/>
      <c r="Q357" s="53"/>
      <c r="R357" s="53"/>
      <c r="S357" s="53"/>
      <c r="T357" s="53"/>
      <c r="U357" s="53"/>
      <c r="V357" s="55" t="str">
        <f t="shared" si="32"/>
        <v>O21. Sometimes it's best to give [him/her] false information about [his/her] status to protect [him/her] from the truth.</v>
      </c>
      <c r="W357" s="55" t="str">
        <f t="shared" si="33"/>
        <v>O21. Dzimwe nguva zvakanakisa kumupa ruzivo rwusiri rwechokwadi maererano nepaamire kuitira kumudzivirira kubva kuchokwadi.</v>
      </c>
      <c r="X357" s="32" t="str">
        <f t="array" ref="X357">IF(ISBLANK(F357),"",INDEX(choices!I$2:I$1615,MATCH(F357,IF(choices!J$2:J$1615="Last",choices!A$2:A$1615),0)))</f>
        <v>strongly agree, agree, disagree, strongly disagree, refuse</v>
      </c>
      <c r="Y357" s="4" t="str">
        <f t="array" ref="Y357">IF(ISBLANK(F357),"",INDEX(choices!H$2:H$1615,MATCH(F357,IF(choices!J$2:J$1615="Last",choices!A$2:A$1615),0)))</f>
        <v>Ndinobvumirana nazvo chaizvo, Ndinobvumirana nazvo , Handibvumirani nazvo, Handibvumirani nazvo zvachose, kuramba kupindura</v>
      </c>
      <c r="Z357" s="4" t="s">
        <v>1223</v>
      </c>
      <c r="AA357" s="4">
        <v>1</v>
      </c>
    </row>
    <row r="358" spans="1:27" ht="42">
      <c r="A358" s="53" t="s">
        <v>1399</v>
      </c>
      <c r="B358" s="53" t="s">
        <v>1409</v>
      </c>
      <c r="C358" s="53">
        <v>22</v>
      </c>
      <c r="D358" s="54" t="str">
        <f t="shared" si="30"/>
        <v>O22</v>
      </c>
      <c r="E358" s="53" t="s">
        <v>11</v>
      </c>
      <c r="F358" s="32" t="s">
        <v>200</v>
      </c>
      <c r="G358" s="54" t="str">
        <f t="shared" si="31"/>
        <v>select_one agree4</v>
      </c>
      <c r="H358" s="4" t="str">
        <f>IF(A358="","",IF(ROW($A$2:$A$1036)=1,"Impossible",VLOOKUP($A$2:$A$1036,items!$A$2:$S$1008,{19}*SIGN(ROW($A$2:$A$1036)),FALSE)))</f>
        <v>Partial knowledge about [his/her] status is enough to keep her taking medication to stay healthy.</v>
      </c>
      <c r="I358" s="4" t="str">
        <f>IF(A358="","",IF(ROW($A$2:$A$1036)=1,"Impossible",VLOOKUP($A$2:$A$1036,items!$A$2:$T$1008,{20}*SIGN(ROW($A$2:$A$1036)),FALSE)))</f>
        <v>Kuziva rumwe rweruzivo maererano nepaamire kwakamukwanira kuti arambe achitora mushonga agove nehutano.</v>
      </c>
      <c r="L358" s="53" t="s">
        <v>27</v>
      </c>
      <c r="M358" s="53"/>
      <c r="N358" s="53"/>
      <c r="O358" s="53"/>
      <c r="P358" s="53"/>
      <c r="Q358" s="53"/>
      <c r="R358" s="53"/>
      <c r="S358" s="53"/>
      <c r="T358" s="53"/>
      <c r="U358" s="53"/>
      <c r="V358" s="55" t="str">
        <f t="shared" si="32"/>
        <v>O22. Partial knowledge about [his/her] status is enough to keep her taking medication to stay healthy.</v>
      </c>
      <c r="W358" s="55" t="str">
        <f t="shared" si="33"/>
        <v>O22. Kuziva rumwe rweruzivo maererano nepaamire kwakamukwanira kuti arambe achitora mushonga agove nehutano.</v>
      </c>
      <c r="X358" s="32" t="str">
        <f t="array" ref="X358">IF(ISBLANK(F358),"",INDEX(choices!I$2:I$1615,MATCH(F358,IF(choices!J$2:J$1615="Last",choices!A$2:A$1615),0)))</f>
        <v>strongly agree, agree, disagree, strongly disagree, refuse</v>
      </c>
      <c r="Y358" s="4" t="str">
        <f t="array" ref="Y358">IF(ISBLANK(F358),"",INDEX(choices!H$2:H$1615,MATCH(F358,IF(choices!J$2:J$1615="Last",choices!A$2:A$1615),0)))</f>
        <v>Ndinobvumirana nazvo chaizvo, Ndinobvumirana nazvo , Handibvumirani nazvo, Handibvumirani nazvo zvachose, kuramba kupindura</v>
      </c>
      <c r="Z358" s="4" t="s">
        <v>1223</v>
      </c>
      <c r="AA358" s="4">
        <v>1</v>
      </c>
    </row>
    <row r="359" spans="1:27" ht="42">
      <c r="A359" s="53" t="s">
        <v>1400</v>
      </c>
      <c r="B359" s="53" t="s">
        <v>1409</v>
      </c>
      <c r="C359" s="53">
        <v>23</v>
      </c>
      <c r="D359" s="54" t="str">
        <f t="shared" si="30"/>
        <v>O23</v>
      </c>
      <c r="E359" s="53" t="s">
        <v>11</v>
      </c>
      <c r="F359" s="32" t="s">
        <v>200</v>
      </c>
      <c r="G359" s="54" t="str">
        <f t="shared" si="31"/>
        <v>select_one agree4</v>
      </c>
      <c r="H359" s="4" t="str">
        <f>IF(A359="","",IF(ROW($A$2:$A$1036)=1,"Impossible",VLOOKUP($A$2:$A$1036,items!$A$2:$S$1008,{19}*SIGN(ROW($A$2:$A$1036)),FALSE)))</f>
        <v>Caregivers like me should not be the one to tell the child about [his/her] status. That should be left to doctors and nurses.</v>
      </c>
      <c r="I359" s="4" t="str">
        <f>IF(A359="","",IF(ROW($A$2:$A$1036)=1,"Impossible",VLOOKUP($A$2:$A$1036,items!$A$2:$T$1008,{20}*SIGN(ROW($A$2:$A$1036)),FALSE)))</f>
        <v>Vachengeti vevana vakafanana neni havasirivo vanofanira kuudza mwana paamire. Izvi zvinofanira kusiyirwa kunanachiremba nevakoti.</v>
      </c>
      <c r="L359" s="53" t="s">
        <v>27</v>
      </c>
      <c r="M359" s="53"/>
      <c r="N359" s="53"/>
      <c r="O359" s="53"/>
      <c r="P359" s="53"/>
      <c r="Q359" s="53"/>
      <c r="R359" s="53"/>
      <c r="S359" s="53"/>
      <c r="T359" s="53"/>
      <c r="U359" s="53"/>
      <c r="V359" s="55" t="str">
        <f t="shared" si="32"/>
        <v>O23. Caregivers like me should not be the one to tell the child about [his/her] status. That should be left to doctors and nurses.</v>
      </c>
      <c r="W359" s="55" t="str">
        <f t="shared" si="33"/>
        <v>O23. Vachengeti vevana vakafanana neni havasirivo vanofanira kuudza mwana paamire. Izvi zvinofanira kusiyirwa kunanachiremba nevakoti.</v>
      </c>
      <c r="X359" s="32" t="str">
        <f t="array" ref="X359">IF(ISBLANK(F359),"",INDEX(choices!I$2:I$1615,MATCH(F359,IF(choices!J$2:J$1615="Last",choices!A$2:A$1615),0)))</f>
        <v>strongly agree, agree, disagree, strongly disagree, refuse</v>
      </c>
      <c r="Y359" s="4" t="str">
        <f t="array" ref="Y359">IF(ISBLANK(F359),"",INDEX(choices!H$2:H$1615,MATCH(F359,IF(choices!J$2:J$1615="Last",choices!A$2:A$1615),0)))</f>
        <v>Ndinobvumirana nazvo chaizvo, Ndinobvumirana nazvo , Handibvumirani nazvo, Handibvumirani nazvo zvachose, kuramba kupindura</v>
      </c>
      <c r="Z359" s="4" t="s">
        <v>1223</v>
      </c>
      <c r="AA359" s="4">
        <v>1</v>
      </c>
    </row>
    <row r="360" spans="1:27" ht="42">
      <c r="A360" s="53" t="s">
        <v>1401</v>
      </c>
      <c r="B360" s="53" t="s">
        <v>1409</v>
      </c>
      <c r="C360" s="53">
        <v>24</v>
      </c>
      <c r="D360" s="54" t="str">
        <f t="shared" si="30"/>
        <v>O24</v>
      </c>
      <c r="E360" s="53" t="s">
        <v>11</v>
      </c>
      <c r="F360" s="32" t="s">
        <v>200</v>
      </c>
      <c r="G360" s="54" t="str">
        <f t="shared" si="31"/>
        <v>select_one agree4</v>
      </c>
      <c r="H360" s="4" t="str">
        <f>IF(A360="","",IF(ROW($A$2:$A$1036)=1,"Impossible",VLOOKUP($A$2:$A$1036,items!$A$2:$S$1008,{19}*SIGN(ROW($A$2:$A$1036)),FALSE)))</f>
        <v>My child knows enough about HIV to understand [his/her] diagnosis.</v>
      </c>
      <c r="I360" s="4" t="str">
        <f>IF(A360="","",IF(ROW($A$2:$A$1036)=1,"Impossible",VLOOKUP($A$2:$A$1036,items!$A$2:$T$1008,{20}*SIGN(ROW($A$2:$A$1036)),FALSE)))</f>
        <v>Mwana wangu anoziva zvakakwana maererano neHIV kuti anzwisise kuti anorwara nei.</v>
      </c>
      <c r="L360" s="53" t="s">
        <v>27</v>
      </c>
      <c r="M360" s="53"/>
      <c r="N360" s="53"/>
      <c r="O360" s="53"/>
      <c r="P360" s="53"/>
      <c r="Q360" s="53"/>
      <c r="R360" s="53"/>
      <c r="S360" s="53"/>
      <c r="T360" s="53"/>
      <c r="U360" s="53"/>
      <c r="V360" s="55" t="str">
        <f t="shared" si="32"/>
        <v>O24. My child knows enough about HIV to understand [his/her] diagnosis.</v>
      </c>
      <c r="W360" s="55" t="str">
        <f t="shared" si="33"/>
        <v>O24. Mwana wangu anoziva zvakakwana maererano neHIV kuti anzwisise kuti anorwara nei.</v>
      </c>
      <c r="X360" s="32" t="str">
        <f t="array" ref="X360">IF(ISBLANK(F360),"",INDEX(choices!I$2:I$1615,MATCH(F360,IF(choices!J$2:J$1615="Last",choices!A$2:A$1615),0)))</f>
        <v>strongly agree, agree, disagree, strongly disagree, refuse</v>
      </c>
      <c r="Y360" s="4" t="str">
        <f t="array" ref="Y360">IF(ISBLANK(F360),"",INDEX(choices!H$2:H$1615,MATCH(F360,IF(choices!J$2:J$1615="Last",choices!A$2:A$1615),0)))</f>
        <v>Ndinobvumirana nazvo chaizvo, Ndinobvumirana nazvo , Handibvumirani nazvo, Handibvumirani nazvo zvachose, kuramba kupindura</v>
      </c>
      <c r="Z360" s="4" t="s">
        <v>1223</v>
      </c>
      <c r="AA360" s="4">
        <v>1</v>
      </c>
    </row>
    <row r="361" spans="1:27" ht="42">
      <c r="A361" s="53" t="s">
        <v>1402</v>
      </c>
      <c r="B361" s="53" t="s">
        <v>1409</v>
      </c>
      <c r="C361" s="53">
        <v>25</v>
      </c>
      <c r="D361" s="54" t="str">
        <f t="shared" si="30"/>
        <v>O25</v>
      </c>
      <c r="E361" s="53" t="s">
        <v>11</v>
      </c>
      <c r="F361" s="32" t="s">
        <v>200</v>
      </c>
      <c r="G361" s="54" t="str">
        <f t="shared" si="31"/>
        <v>select_one agree4</v>
      </c>
      <c r="H361" s="4" t="str">
        <f>IF(A361="","",IF(ROW($A$2:$A$1036)=1,"Impossible",VLOOKUP($A$2:$A$1036,items!$A$2:$S$1008,{19}*SIGN(ROW($A$2:$A$1036)),FALSE)))</f>
        <v>My child is responsible and mature enough to be told about [his/her] diagnosis.</v>
      </c>
      <c r="I361" s="4" t="str">
        <f>IF(A361="","",IF(ROW($A$2:$A$1036)=1,"Impossible",VLOOKUP($A$2:$A$1036,items!$A$2:$T$1008,{20}*SIGN(ROW($A$2:$A$1036)),FALSE)))</f>
        <v>Mwana wangu ava kuziva zvaanoita nekunzwisisa zvekuti ava kuudzika kuti anorwara nei.</v>
      </c>
      <c r="L361" s="53" t="s">
        <v>27</v>
      </c>
      <c r="M361" s="53"/>
      <c r="N361" s="53"/>
      <c r="O361" s="53"/>
      <c r="P361" s="53"/>
      <c r="Q361" s="53"/>
      <c r="R361" s="53"/>
      <c r="S361" s="53"/>
      <c r="T361" s="53"/>
      <c r="U361" s="53"/>
      <c r="V361" s="55" t="str">
        <f t="shared" si="32"/>
        <v>O25. My child is responsible and mature enough to be told about [his/her] diagnosis.</v>
      </c>
      <c r="W361" s="55" t="str">
        <f t="shared" si="33"/>
        <v>O25. Mwana wangu ava kuziva zvaanoita nekunzwisisa zvekuti ava kuudzika kuti anorwara nei.</v>
      </c>
      <c r="X361" s="32" t="str">
        <f t="array" ref="X361">IF(ISBLANK(F361),"",INDEX(choices!I$2:I$1615,MATCH(F361,IF(choices!J$2:J$1615="Last",choices!A$2:A$1615),0)))</f>
        <v>strongly agree, agree, disagree, strongly disagree, refuse</v>
      </c>
      <c r="Y361" s="4" t="str">
        <f t="array" ref="Y361">IF(ISBLANK(F361),"",INDEX(choices!H$2:H$1615,MATCH(F361,IF(choices!J$2:J$1615="Last",choices!A$2:A$1615),0)))</f>
        <v>Ndinobvumirana nazvo chaizvo, Ndinobvumirana nazvo , Handibvumirani nazvo, Handibvumirani nazvo zvachose, kuramba kupindura</v>
      </c>
      <c r="Z361" s="4" t="s">
        <v>1223</v>
      </c>
      <c r="AA361" s="4">
        <v>1</v>
      </c>
    </row>
    <row r="362" spans="1:27" ht="42">
      <c r="A362" s="53" t="s">
        <v>1403</v>
      </c>
      <c r="B362" s="53" t="s">
        <v>1409</v>
      </c>
      <c r="C362" s="53">
        <v>26</v>
      </c>
      <c r="D362" s="54" t="str">
        <f t="shared" si="30"/>
        <v>O26</v>
      </c>
      <c r="E362" s="53" t="s">
        <v>11</v>
      </c>
      <c r="F362" s="32" t="s">
        <v>200</v>
      </c>
      <c r="G362" s="54" t="str">
        <f t="shared" si="31"/>
        <v>select_one agree4</v>
      </c>
      <c r="H362" s="4" t="str">
        <f>IF(A362="","",IF(ROW($A$2:$A$1036)=1,"Impossible",VLOOKUP($A$2:$A$1036,items!$A$2:$S$1008,{19}*SIGN(ROW($A$2:$A$1036)),FALSE)))</f>
        <v>My child could keep [his/her] status a secret if asked.</v>
      </c>
      <c r="I362" s="4" t="str">
        <f>IF(A362="","",IF(ROW($A$2:$A$1036)=1,"Impossible",VLOOKUP($A$2:$A$1036,items!$A$2:$T$1008,{20}*SIGN(ROW($A$2:$A$1036)),FALSE)))</f>
        <v>Mwana wangu angakwanise kuchengetedza paamire pasina mumwe waanoudza kana akaudzwa saizvozvo.</v>
      </c>
      <c r="L362" s="53" t="s">
        <v>27</v>
      </c>
      <c r="M362" s="53"/>
      <c r="N362" s="53"/>
      <c r="O362" s="53"/>
      <c r="P362" s="53"/>
      <c r="Q362" s="53"/>
      <c r="R362" s="53"/>
      <c r="S362" s="53"/>
      <c r="T362" s="53"/>
      <c r="U362" s="53"/>
      <c r="V362" s="55" t="str">
        <f t="shared" si="32"/>
        <v>O26. My child could keep [his/her] status a secret if asked.</v>
      </c>
      <c r="W362" s="55" t="str">
        <f t="shared" si="33"/>
        <v>O26. Mwana wangu angakwanise kuchengetedza paamire pasina mumwe waanoudza kana akaudzwa saizvozvo.</v>
      </c>
      <c r="X362" s="32" t="str">
        <f t="array" ref="X362">IF(ISBLANK(F362),"",INDEX(choices!I$2:I$1615,MATCH(F362,IF(choices!J$2:J$1615="Last",choices!A$2:A$1615),0)))</f>
        <v>strongly agree, agree, disagree, strongly disagree, refuse</v>
      </c>
      <c r="Y362" s="4" t="str">
        <f t="array" ref="Y362">IF(ISBLANK(F362),"",INDEX(choices!H$2:H$1615,MATCH(F362,IF(choices!J$2:J$1615="Last",choices!A$2:A$1615),0)))</f>
        <v>Ndinobvumirana nazvo chaizvo, Ndinobvumirana nazvo , Handibvumirani nazvo, Handibvumirani nazvo zvachose, kuramba kupindura</v>
      </c>
      <c r="Z362" s="4" t="s">
        <v>1223</v>
      </c>
      <c r="AA362" s="4">
        <v>1</v>
      </c>
    </row>
    <row r="363" spans="1:27" ht="42">
      <c r="A363" s="53" t="s">
        <v>1404</v>
      </c>
      <c r="B363" s="53" t="s">
        <v>1409</v>
      </c>
      <c r="C363" s="53">
        <v>27</v>
      </c>
      <c r="D363" s="54" t="str">
        <f t="shared" si="30"/>
        <v>O27</v>
      </c>
      <c r="E363" s="53" t="s">
        <v>11</v>
      </c>
      <c r="F363" s="32" t="s">
        <v>200</v>
      </c>
      <c r="G363" s="54" t="str">
        <f t="shared" si="31"/>
        <v>select_one agree4</v>
      </c>
      <c r="H363" s="4" t="str">
        <f>IF(A363="","",IF(ROW($A$2:$A$1036)=1,"Impossible",VLOOKUP($A$2:$A$1036,items!$A$2:$S$1008,{19}*SIGN(ROW($A$2:$A$1036)),FALSE)))</f>
        <v>My child is old enough to learn about [his/her] status.</v>
      </c>
      <c r="I363" s="4" t="str">
        <f>IF(A363="","",IF(ROW($A$2:$A$1036)=1,"Impossible",VLOOKUP($A$2:$A$1036,items!$A$2:$T$1008,{20}*SIGN(ROW($A$2:$A$1036)),FALSE)))</f>
        <v>Mwana wangu anyatsokura zvekuti ava kukwanisa kuziva paamire.</v>
      </c>
      <c r="L363" s="53" t="s">
        <v>27</v>
      </c>
      <c r="M363" s="53"/>
      <c r="N363" s="53"/>
      <c r="O363" s="53"/>
      <c r="P363" s="53"/>
      <c r="Q363" s="53"/>
      <c r="R363" s="53"/>
      <c r="S363" s="53"/>
      <c r="T363" s="53"/>
      <c r="U363" s="53"/>
      <c r="V363" s="55" t="str">
        <f t="shared" si="32"/>
        <v>O27. My child is old enough to learn about [his/her] status.</v>
      </c>
      <c r="W363" s="55" t="str">
        <f t="shared" si="33"/>
        <v>O27. Mwana wangu anyatsokura zvekuti ava kukwanisa kuziva paamire.</v>
      </c>
      <c r="X363" s="32" t="str">
        <f t="array" ref="X363">IF(ISBLANK(F363),"",INDEX(choices!I$2:I$1615,MATCH(F363,IF(choices!J$2:J$1615="Last",choices!A$2:A$1615),0)))</f>
        <v>strongly agree, agree, disagree, strongly disagree, refuse</v>
      </c>
      <c r="Y363" s="4" t="str">
        <f t="array" ref="Y363">IF(ISBLANK(F363),"",INDEX(choices!H$2:H$1615,MATCH(F363,IF(choices!J$2:J$1615="Last",choices!A$2:A$1615),0)))</f>
        <v>Ndinobvumirana nazvo chaizvo, Ndinobvumirana nazvo , Handibvumirani nazvo, Handibvumirani nazvo zvachose, kuramba kupindura</v>
      </c>
      <c r="Z363" s="4" t="s">
        <v>1223</v>
      </c>
      <c r="AA363" s="4">
        <v>1</v>
      </c>
    </row>
    <row r="364" spans="1:27" ht="42">
      <c r="A364" s="53" t="s">
        <v>1405</v>
      </c>
      <c r="B364" s="53" t="s">
        <v>1409</v>
      </c>
      <c r="C364" s="53">
        <v>28</v>
      </c>
      <c r="D364" s="54" t="str">
        <f t="shared" si="30"/>
        <v>O28</v>
      </c>
      <c r="E364" s="53" t="s">
        <v>11</v>
      </c>
      <c r="F364" s="32" t="s">
        <v>200</v>
      </c>
      <c r="G364" s="54" t="str">
        <f t="shared" si="31"/>
        <v>select_one agree4</v>
      </c>
      <c r="H364" s="4" t="str">
        <f>IF(A364="","",IF(ROW($A$2:$A$1036)=1,"Impossible",VLOOKUP($A$2:$A$1036,items!$A$2:$S$1008,{19}*SIGN(ROW($A$2:$A$1036)),FALSE)))</f>
        <v>My child is strong enough emotionally to handle learning about [his/her] status.</v>
      </c>
      <c r="I364" s="4" t="str">
        <f>IF(A364="","",IF(ROW($A$2:$A$1036)=1,"Impossible",VLOOKUP($A$2:$A$1036,items!$A$2:$T$1008,{20}*SIGN(ROW($A$2:$A$1036)),FALSE)))</f>
        <v>Mwana wangu akanyatsosimba mupfungwa zvekukwanisa kugamuchira kana akaziva paamire.</v>
      </c>
      <c r="L364" s="53" t="s">
        <v>27</v>
      </c>
      <c r="M364" s="53"/>
      <c r="N364" s="53"/>
      <c r="O364" s="53"/>
      <c r="P364" s="53"/>
      <c r="Q364" s="53"/>
      <c r="R364" s="53"/>
      <c r="S364" s="53"/>
      <c r="T364" s="53"/>
      <c r="U364" s="53"/>
      <c r="V364" s="55" t="str">
        <f t="shared" si="32"/>
        <v>O28. My child is strong enough emotionally to handle learning about [his/her] status.</v>
      </c>
      <c r="W364" s="55" t="str">
        <f t="shared" si="33"/>
        <v>O28. Mwana wangu akanyatsosimba mupfungwa zvekukwanisa kugamuchira kana akaziva paamire.</v>
      </c>
      <c r="X364" s="32" t="str">
        <f t="array" ref="X364">IF(ISBLANK(F364),"",INDEX(choices!I$2:I$1615,MATCH(F364,IF(choices!J$2:J$1615="Last",choices!A$2:A$1615),0)))</f>
        <v>strongly agree, agree, disagree, strongly disagree, refuse</v>
      </c>
      <c r="Y364" s="4" t="str">
        <f t="array" ref="Y364">IF(ISBLANK(F364),"",INDEX(choices!H$2:H$1615,MATCH(F364,IF(choices!J$2:J$1615="Last",choices!A$2:A$1615),0)))</f>
        <v>Ndinobvumirana nazvo chaizvo, Ndinobvumirana nazvo , Handibvumirani nazvo, Handibvumirani nazvo zvachose, kuramba kupindura</v>
      </c>
      <c r="Z364" s="4" t="s">
        <v>1223</v>
      </c>
      <c r="AA364" s="4">
        <v>1</v>
      </c>
    </row>
    <row r="365" spans="1:27" ht="42">
      <c r="A365" s="53" t="s">
        <v>1406</v>
      </c>
      <c r="B365" s="53" t="s">
        <v>1409</v>
      </c>
      <c r="C365" s="53">
        <v>29</v>
      </c>
      <c r="D365" s="54" t="str">
        <f t="shared" si="30"/>
        <v>O29</v>
      </c>
      <c r="E365" s="53" t="s">
        <v>11</v>
      </c>
      <c r="F365" s="32" t="s">
        <v>200</v>
      </c>
      <c r="G365" s="54" t="str">
        <f t="shared" si="31"/>
        <v>select_one agree4</v>
      </c>
      <c r="H365" s="4" t="str">
        <f>IF(A365="","",IF(ROW($A$2:$A$1036)=1,"Impossible",VLOOKUP($A$2:$A$1036,items!$A$2:$S$1008,{19}*SIGN(ROW($A$2:$A$1036)),FALSE)))</f>
        <v>Telling my child about [his/her] status will be a process that unfolds over time.</v>
      </c>
      <c r="I365" s="4" t="str">
        <f>IF(A365="","",IF(ROW($A$2:$A$1036)=1,"Impossible",VLOOKUP($A$2:$A$1036,items!$A$2:$T$1008,{20}*SIGN(ROW($A$2:$A$1036)),FALSE)))</f>
        <v>Kuudza mwana wangu paamire chiitiko chichaitika kwenguva zvishoma nezvishoma.</v>
      </c>
      <c r="L365" s="53" t="s">
        <v>27</v>
      </c>
      <c r="M365" s="53"/>
      <c r="N365" s="53"/>
      <c r="O365" s="53"/>
      <c r="P365" s="53"/>
      <c r="Q365" s="53"/>
      <c r="R365" s="53"/>
      <c r="S365" s="53"/>
      <c r="T365" s="53"/>
      <c r="U365" s="53"/>
      <c r="V365" s="55" t="str">
        <f t="shared" si="32"/>
        <v>O29. Telling my child about [his/her] status will be a process that unfolds over time.</v>
      </c>
      <c r="W365" s="55" t="str">
        <f t="shared" si="33"/>
        <v>O29. Kuudza mwana wangu paamire chiitiko chichaitika kwenguva zvishoma nezvishoma.</v>
      </c>
      <c r="X365" s="32" t="str">
        <f t="array" ref="X365">IF(ISBLANK(F365),"",INDEX(choices!I$2:I$1615,MATCH(F365,IF(choices!J$2:J$1615="Last",choices!A$2:A$1615),0)))</f>
        <v>strongly agree, agree, disagree, strongly disagree, refuse</v>
      </c>
      <c r="Y365" s="4" t="str">
        <f t="array" ref="Y365">IF(ISBLANK(F365),"",INDEX(choices!H$2:H$1615,MATCH(F365,IF(choices!J$2:J$1615="Last",choices!A$2:A$1615),0)))</f>
        <v>Ndinobvumirana nazvo chaizvo, Ndinobvumirana nazvo , Handibvumirani nazvo, Handibvumirani nazvo zvachose, kuramba kupindura</v>
      </c>
      <c r="Z365" s="4" t="s">
        <v>1223</v>
      </c>
      <c r="AA365" s="4">
        <v>1</v>
      </c>
    </row>
    <row r="366" spans="1:27" ht="42">
      <c r="A366" s="53" t="s">
        <v>1407</v>
      </c>
      <c r="B366" s="53" t="s">
        <v>1409</v>
      </c>
      <c r="C366" s="53">
        <v>30</v>
      </c>
      <c r="D366" s="54" t="str">
        <f t="shared" si="30"/>
        <v>O30</v>
      </c>
      <c r="E366" s="53" t="s">
        <v>11</v>
      </c>
      <c r="F366" s="32" t="s">
        <v>200</v>
      </c>
      <c r="G366" s="54" t="str">
        <f t="shared" si="31"/>
        <v>select_one agree4</v>
      </c>
      <c r="H366" s="4" t="str">
        <f>IF(A366="","",IF(ROW($A$2:$A$1036)=1,"Impossible",VLOOKUP($A$2:$A$1036,items!$A$2:$S$1008,{19}*SIGN(ROW($A$2:$A$1036)),FALSE)))</f>
        <v>My child's other caregiver and I feel the same way about telling our child about [his/her] status.</v>
      </c>
      <c r="I366" s="4" t="str">
        <f>IF(A366="","",IF(ROW($A$2:$A$1036)=1,"Impossible",VLOOKUP($A$2:$A$1036,items!$A$2:$T$1008,{20}*SIGN(ROW($A$2:$A$1036)),FALSE)))</f>
        <v>Mumwe muchengeti wemwana wangu pamwe chete neni tinofunga zvimwe chete maererano nekuudza mwana wedu paamire.</v>
      </c>
      <c r="K366" s="4" t="s">
        <v>2466</v>
      </c>
      <c r="L366" s="53" t="s">
        <v>27</v>
      </c>
      <c r="M366" s="53"/>
      <c r="N366" s="53"/>
      <c r="O366" s="53"/>
      <c r="P366" s="53"/>
      <c r="Q366" s="53"/>
      <c r="R366" s="53"/>
      <c r="S366" s="53"/>
      <c r="T366" s="53"/>
      <c r="U366" s="53"/>
      <c r="V366" s="55" t="str">
        <f t="shared" si="32"/>
        <v>O30. My child's other caregiver and I feel the same way about telling our child about [his/her] status.</v>
      </c>
      <c r="W366" s="55" t="str">
        <f t="shared" si="33"/>
        <v>O30. Mumwe muchengeti wemwana wangu pamwe chete neni tinofunga zvimwe chete maererano nekuudza mwana wedu paamire.</v>
      </c>
      <c r="X366" s="32" t="str">
        <f t="array" ref="X366">IF(ISBLANK(F366),"",INDEX(choices!I$2:I$1615,MATCH(F366,IF(choices!J$2:J$1615="Last",choices!A$2:A$1615),0)))</f>
        <v>strongly agree, agree, disagree, strongly disagree, refuse</v>
      </c>
      <c r="Y366" s="4" t="str">
        <f t="array" ref="Y366">IF(ISBLANK(F366),"",INDEX(choices!H$2:H$1615,MATCH(F366,IF(choices!J$2:J$1615="Last",choices!A$2:A$1615),0)))</f>
        <v>Ndinobvumirana nazvo chaizvo, Ndinobvumirana nazvo , Handibvumirani nazvo, Handibvumirani nazvo zvachose, kuramba kupindura</v>
      </c>
      <c r="Z366" s="4" t="s">
        <v>1223</v>
      </c>
      <c r="AA366" s="4">
        <v>1</v>
      </c>
    </row>
    <row r="367" spans="1:27" ht="14">
      <c r="A367" s="53" t="s">
        <v>1410</v>
      </c>
      <c r="B367" s="53" t="s">
        <v>1409</v>
      </c>
      <c r="C367" s="53"/>
      <c r="D367" s="54" t="str">
        <f t="shared" si="30"/>
        <v>O</v>
      </c>
      <c r="E367" s="53" t="s">
        <v>81</v>
      </c>
      <c r="G367" s="54" t="str">
        <f t="shared" si="31"/>
        <v>end group</v>
      </c>
      <c r="H367" s="4" t="e">
        <f>IF(A367="","",IF(ROW($A$2:$A$1036)=1,"Impossible",VLOOKUP($A$2:$A$1036,items!$A$2:$S$1008,{19}*SIGN(ROW($A$2:$A$1036)),FALSE)))</f>
        <v>#N/A</v>
      </c>
      <c r="I367" s="4" t="e">
        <f>IF(A367="","",IF(ROW($A$2:$A$1036)=1,"Impossible",VLOOKUP($A$2:$A$1036,items!$A$2:$T$1008,{20}*SIGN(ROW($A$2:$A$1036)),FALSE)))</f>
        <v>#N/A</v>
      </c>
      <c r="L367" s="53"/>
      <c r="M367" s="53"/>
      <c r="N367" s="53"/>
      <c r="O367" s="53"/>
      <c r="P367" s="53"/>
      <c r="Q367" s="53"/>
      <c r="R367" s="53"/>
      <c r="S367" s="53"/>
      <c r="T367" s="53"/>
      <c r="U367" s="53"/>
      <c r="V367" s="55" t="str">
        <f t="shared" si="32"/>
        <v/>
      </c>
      <c r="W367" s="55" t="str">
        <f t="shared" si="33"/>
        <v/>
      </c>
      <c r="X367" s="32" t="str">
        <f t="array" ref="X367">IF(ISBLANK(F367),"",INDEX(choices!I$2:I$1615,MATCH(F367,IF(choices!J$2:J$1615="Last",choices!A$2:A$1615),0)))</f>
        <v/>
      </c>
      <c r="Y367" s="4" t="str">
        <f t="array" ref="Y367">IF(ISBLANK(F367),"",INDEX(choices!H$2:H$1615,MATCH(F367,IF(choices!J$2:J$1615="Last",choices!A$2:A$1615),0)))</f>
        <v/>
      </c>
    </row>
    <row r="368" spans="1:27" ht="28">
      <c r="A368" s="53" t="s">
        <v>2874</v>
      </c>
      <c r="B368" s="53" t="s">
        <v>1415</v>
      </c>
      <c r="C368" s="53">
        <v>0</v>
      </c>
      <c r="D368" s="54" t="str">
        <f t="shared" si="30"/>
        <v>OR0</v>
      </c>
      <c r="E368" s="53" t="s">
        <v>79</v>
      </c>
      <c r="G368" s="54" t="str">
        <f t="shared" si="31"/>
        <v>begin group</v>
      </c>
      <c r="H368" s="4" t="e">
        <f>IF(A368="","",IF(ROW($A$2:$A$1036)=1,"Impossible",VLOOKUP($A$2:$A$1036,items!$A$2:$S$1008,{19}*SIGN(ROW($A$2:$A$1036)),FALSE)))</f>
        <v>#N/A</v>
      </c>
      <c r="I368" s="4" t="e">
        <f>IF(A368="","",IF(ROW($A$2:$A$1036)=1,"Impossible",VLOOKUP($A$2:$A$1036,items!$A$2:$T$1008,{20}*SIGN(ROW($A$2:$A$1036)),FALSE)))</f>
        <v>#N/A</v>
      </c>
      <c r="K368" s="4" t="s">
        <v>2799</v>
      </c>
      <c r="L368" s="53"/>
      <c r="M368" s="53"/>
      <c r="N368" s="53"/>
      <c r="O368" s="53"/>
      <c r="P368" s="53"/>
      <c r="Q368" s="53"/>
      <c r="R368" s="53"/>
      <c r="S368" s="53"/>
      <c r="T368" s="53"/>
      <c r="U368" s="53"/>
      <c r="V368" s="55" t="str">
        <f t="shared" si="32"/>
        <v/>
      </c>
      <c r="W368" s="55" t="str">
        <f t="shared" si="33"/>
        <v/>
      </c>
      <c r="X368" s="32" t="str">
        <f t="array" ref="X368">IF(ISBLANK(F368),"",INDEX(choices!I$2:I$1615,MATCH(F368,IF(choices!J$2:J$1615="Last",choices!A$2:A$1615),0)))</f>
        <v/>
      </c>
      <c r="Y368" s="4" t="str">
        <f t="array" ref="Y368">IF(ISBLANK(F368),"",INDEX(choices!H$2:H$1615,MATCH(F368,IF(choices!J$2:J$1615="Last",choices!A$2:A$1615),0)))</f>
        <v/>
      </c>
    </row>
    <row r="369" spans="1:25" ht="70">
      <c r="A369" s="53" t="s">
        <v>2875</v>
      </c>
      <c r="B369" s="53" t="s">
        <v>1415</v>
      </c>
      <c r="C369" s="53">
        <v>1</v>
      </c>
      <c r="D369" s="54" t="str">
        <f t="shared" si="30"/>
        <v>OR1</v>
      </c>
      <c r="E369" s="53" t="s">
        <v>16</v>
      </c>
      <c r="G369" s="54" t="str">
        <f t="shared" si="31"/>
        <v>note</v>
      </c>
      <c r="H369" s="4" t="str">
        <f>IF(A369="","",IF(ROW($A$2:$A$1036)=1,"Impossible",VLOOKUP($A$2:$A$1036,items!$A$2:$S$1008,{19}*SIGN(ROW($A$2:$A$1036)),FALSE)))</f>
        <v>Once again, please think back to the period of time before your child knew about [his/her] illness. If you can remember, please tell me how likely you thought it was that each of the following things would happen.</v>
      </c>
      <c r="I369" s="4" t="str">
        <f>IF(A369="","",IF(ROW($A$2:$A$1036)=1,"Impossible",VLOOKUP($A$2:$A$1036,items!$A$2:$T$1008,{20}*SIGN(ROW($A$2:$A$1036)),FALSE)))</f>
        <v>Ndapota, fungai zvakare nezvemumashure, apo mwana wenyu ainge asati ava kuziva nezveurwere hwake. Kana muchiri kurangarira, ndapota ndiudzeiwo kuti zvaiitika zvakadii kuti maifunga kuti chimwe nechimwe chezvinotevera chaizoitika.</v>
      </c>
      <c r="L369" s="53"/>
      <c r="M369" s="53"/>
      <c r="N369" s="53"/>
      <c r="O369" s="53"/>
      <c r="P369" s="53"/>
      <c r="Q369" s="53"/>
      <c r="R369" s="53"/>
      <c r="S369" s="53"/>
      <c r="T369" s="53"/>
      <c r="U369" s="53"/>
      <c r="V369" s="55" t="str">
        <f t="shared" si="32"/>
        <v>OR1. Once again, please think back to the period of time before your child knew about [his/her] illness. If you can remember, please tell me how likely you thought it was that each of the following things would happen.</v>
      </c>
      <c r="W369" s="55" t="str">
        <f t="shared" si="33"/>
        <v>OR1. Ndapota, fungai zvakare nezvemumashure, apo mwana wenyu ainge asati ava kuziva nezveurwere hwake. Kana muchiri kurangarira, ndapota ndiudzeiwo kuti zvaiitika zvakadii kuti maifunga kuti chimwe nechimwe chezvinotevera chaizoitika.</v>
      </c>
      <c r="X369" s="32" t="str">
        <f t="array" ref="X369">IF(ISBLANK(F369),"",INDEX(choices!I$2:I$1615,MATCH(F369,IF(choices!J$2:J$1615="Last",choices!A$2:A$1615),0)))</f>
        <v/>
      </c>
      <c r="Y369" s="4" t="str">
        <f t="array" ref="Y369">IF(ISBLANK(F369),"",INDEX(choices!H$2:H$1615,MATCH(F369,IF(choices!J$2:J$1615="Last",choices!A$2:A$1615),0)))</f>
        <v/>
      </c>
    </row>
    <row r="370" spans="1:25" ht="56">
      <c r="A370" s="53" t="s">
        <v>2876</v>
      </c>
      <c r="B370" s="53" t="s">
        <v>1415</v>
      </c>
      <c r="C370" s="53">
        <v>2</v>
      </c>
      <c r="D370" s="54" t="str">
        <f t="shared" si="30"/>
        <v>OR2</v>
      </c>
      <c r="E370" s="53" t="s">
        <v>11</v>
      </c>
      <c r="F370" s="4" t="s">
        <v>2716</v>
      </c>
      <c r="G370" s="54" t="str">
        <f t="shared" si="31"/>
        <v>select_one likely4R</v>
      </c>
      <c r="H370" s="4" t="str">
        <f>IF(A370="","",IF(ROW($A$2:$A$1036)=1,"Impossible",VLOOKUP($A$2:$A$1036,items!$A$2:$S$1008,{19}*SIGN(ROW($A$2:$A$1036)),FALSE)))</f>
        <v>Sometimes kids learn about their illness accidentally from someone else. How likely did you think it would be that your child would learn about [his/her] illness by accident?</v>
      </c>
      <c r="I370" s="4" t="str">
        <f>IF(A370="","",IF(ROW($A$2:$A$1036)=1,"Impossible",VLOOKUP($A$2:$A$1036,items!$A$2:$T$1008,{20}*SIGN(ROW($A$2:$A$1036)),FALSE)))</f>
        <v>Dzimwe nguva vana vanongorekana vaziva pavamire vasingazvitarisiri kubva kune umwe munhu. Zvingagoitika kakawanda zvakadii kuti mwana wenyu aerekane aziva status yake zvisingazvitarisiri?</v>
      </c>
      <c r="L370" s="53" t="s">
        <v>27</v>
      </c>
      <c r="M370" s="53"/>
      <c r="N370" s="53"/>
      <c r="O370" s="53"/>
      <c r="P370" s="53"/>
      <c r="Q370" s="53"/>
      <c r="R370" s="53"/>
      <c r="S370" s="53"/>
      <c r="T370" s="53"/>
      <c r="U370" s="53"/>
      <c r="V370" s="55" t="str">
        <f t="shared" si="32"/>
        <v>OR2. Sometimes kids learn about their illness accidentally from someone else. How likely did you think it would be that your child would learn about [his/her] illness by accident?</v>
      </c>
      <c r="W370" s="55" t="str">
        <f t="shared" si="33"/>
        <v>OR2. Dzimwe nguva vana vanongorekana vaziva pavamire vasingazvitarisiri kubva kune umwe munhu. Zvingagoitika kakawanda zvakadii kuti mwana wenyu aerekane aziva status yake zvisingazvitarisiri?</v>
      </c>
      <c r="X370" s="32" t="str">
        <f t="array" ref="X370">IF(ISBLANK(F370),"",INDEX(choices!I$2:I$1615,MATCH(F370,IF(choices!J$2:J$1615="Last",choices!A$2:A$1615),0)))</f>
        <v>very likely, somewhat likely, not very likely, not at all likely, refuse</v>
      </c>
      <c r="Y370" s="4" t="str">
        <f t="array" ref="Y370">IF(ISBLANK(F370),"",INDEX(choices!H$2:H$1615,MATCH(F370,IF(choices!J$2:J$1615="Last",choices!A$2:A$1615),0)))</f>
        <v>zvaitika zvakanyanya, zvaitika zvishoma, hazvaiitika zvakanyanya, hazvaiitika zvachose, kuramba kupindura</v>
      </c>
    </row>
    <row r="371" spans="1:25" ht="42">
      <c r="A371" s="53" t="s">
        <v>2877</v>
      </c>
      <c r="B371" s="53" t="s">
        <v>1415</v>
      </c>
      <c r="C371" s="53">
        <v>3</v>
      </c>
      <c r="D371" s="54" t="str">
        <f t="shared" si="30"/>
        <v>OR3</v>
      </c>
      <c r="E371" s="53" t="s">
        <v>11</v>
      </c>
      <c r="F371" s="4" t="s">
        <v>2717</v>
      </c>
      <c r="G371" s="54" t="str">
        <f t="shared" si="31"/>
        <v>select_one worried4R</v>
      </c>
      <c r="H371" s="4" t="str">
        <f>IF(A371="","",IF(ROW($A$2:$A$1036)=1,"Impossible",VLOOKUP($A$2:$A$1036,items!$A$2:$S$1008,{19}*SIGN(ROW($A$2:$A$1036)),FALSE)))</f>
        <v>How much did you worry that your child would learn about [his/her] illness by accident?</v>
      </c>
      <c r="I371" s="4" t="str">
        <f>IF(A371="","",IF(ROW($A$2:$A$1036)=1,"Impossible",VLOOKUP($A$2:$A$1036,items!$A$2:$T$1008,{20}*SIGN(ROW($A$2:$A$1036)),FALSE)))</f>
        <v>Mainetsekana zvakadii kuti mwana wenyu achangoerekana aziva nezveurwere hwake zvisingatarisirwe?</v>
      </c>
      <c r="L371" s="53" t="s">
        <v>27</v>
      </c>
      <c r="M371" s="53"/>
      <c r="N371" s="53"/>
      <c r="O371" s="53"/>
      <c r="P371" s="53"/>
      <c r="Q371" s="53"/>
      <c r="R371" s="53"/>
      <c r="S371" s="53"/>
      <c r="T371" s="53"/>
      <c r="U371" s="53"/>
      <c r="V371" s="55" t="str">
        <f t="shared" si="32"/>
        <v>OR3. How much did you worry that your child would learn about [his/her] illness by accident?</v>
      </c>
      <c r="W371" s="55" t="str">
        <f t="shared" si="33"/>
        <v>OR3. Mainetsekana zvakadii kuti mwana wenyu achangoerekana aziva nezveurwere hwake zvisingatarisirwe?</v>
      </c>
      <c r="X371" s="32" t="str">
        <f t="array" ref="X371">IF(ISBLANK(F371),"",INDEX(choices!I$2:I$1615,MATCH(F371,IF(choices!J$2:J$1615="Last",choices!A$2:A$1615),0)))</f>
        <v>very worried, somewhat worried, not very worried, not at all worried, refuse</v>
      </c>
      <c r="Y371" s="4" t="str">
        <f t="array" ref="Y371">IF(ISBLANK(F371),"",INDEX(choices!H$2:H$1615,MATCH(F371,IF(choices!J$2:J$1615="Last",choices!A$2:A$1615),0)))</f>
        <v>ndainyanya kunetseka, ndainetsekanawo, handainetsekana zvakanyanya, handainetsekana zvachose, kuramba kupindura</v>
      </c>
    </row>
    <row r="372" spans="1:25" ht="42">
      <c r="A372" s="53" t="s">
        <v>2878</v>
      </c>
      <c r="B372" s="53" t="s">
        <v>1415</v>
      </c>
      <c r="C372" s="53">
        <v>4</v>
      </c>
      <c r="D372" s="54" t="str">
        <f t="shared" si="30"/>
        <v>OR4</v>
      </c>
      <c r="E372" s="53" t="s">
        <v>11</v>
      </c>
      <c r="F372" s="4" t="s">
        <v>2717</v>
      </c>
      <c r="G372" s="54" t="str">
        <f t="shared" si="31"/>
        <v>select_one worried4R</v>
      </c>
      <c r="H372" s="4" t="str">
        <f>IF(A372="","",IF(ROW($A$2:$A$1036)=1,"Impossible",VLOOKUP($A$2:$A$1036,items!$A$2:$S$1008,{19}*SIGN(ROW($A$2:$A$1036)),FALSE)))</f>
        <v>How much did you worry that something would happen to you before you were able to tell your child about [his/her] illness yourself?</v>
      </c>
      <c r="I372" s="4" t="str">
        <f>IF(A372="","",IF(ROW($A$2:$A$1036)=1,"Impossible",VLOOKUP($A$2:$A$1036,items!$A$2:$T$1008,{20}*SIGN(ROW($A$2:$A$1036)),FALSE)))</f>
        <v>Mainetsekana zvakadii kuti pane zvinhu zvichaitika kwamuri musati makwanisa kuudza mwana wenyu nezvehurwere hwake muri imimi?</v>
      </c>
      <c r="L372" s="53" t="s">
        <v>27</v>
      </c>
      <c r="M372" s="53"/>
      <c r="N372" s="53"/>
      <c r="O372" s="53"/>
      <c r="P372" s="53"/>
      <c r="Q372" s="53"/>
      <c r="R372" s="53"/>
      <c r="S372" s="53"/>
      <c r="T372" s="53"/>
      <c r="U372" s="53"/>
      <c r="V372" s="55" t="str">
        <f t="shared" si="32"/>
        <v>OR4. How much did you worry that something would happen to you before you were able to tell your child about [his/her] illness yourself?</v>
      </c>
      <c r="W372" s="55" t="str">
        <f t="shared" si="33"/>
        <v>OR4. Mainetsekana zvakadii kuti pane zvinhu zvichaitika kwamuri musati makwanisa kuudza mwana wenyu nezvehurwere hwake muri imimi?</v>
      </c>
      <c r="X372" s="32" t="str">
        <f t="array" ref="X372">IF(ISBLANK(F372),"",INDEX(choices!I$2:I$1615,MATCH(F372,IF(choices!J$2:J$1615="Last",choices!A$2:A$1615),0)))</f>
        <v>very worried, somewhat worried, not very worried, not at all worried, refuse</v>
      </c>
      <c r="Y372" s="4" t="str">
        <f t="array" ref="Y372">IF(ISBLANK(F372),"",INDEX(choices!H$2:H$1615,MATCH(F372,IF(choices!J$2:J$1615="Last",choices!A$2:A$1615),0)))</f>
        <v>ndainyanya kunetseka, ndainetsekanawo, handainetsekana zvakanyanya, handainetsekana zvachose, kuramba kupindura</v>
      </c>
    </row>
    <row r="373" spans="1:25" ht="42">
      <c r="A373" s="53" t="s">
        <v>2879</v>
      </c>
      <c r="B373" s="53" t="s">
        <v>1415</v>
      </c>
      <c r="C373" s="53">
        <v>5</v>
      </c>
      <c r="D373" s="54" t="str">
        <f t="shared" si="30"/>
        <v>OR5</v>
      </c>
      <c r="E373" s="53" t="s">
        <v>11</v>
      </c>
      <c r="F373" s="4" t="s">
        <v>2716</v>
      </c>
      <c r="G373" s="54" t="str">
        <f t="shared" si="31"/>
        <v>select_one likely4R</v>
      </c>
      <c r="H373" s="4" t="str">
        <f>IF(A373="","",IF(ROW($A$2:$A$1036)=1,"Impossible",VLOOKUP($A$2:$A$1036,items!$A$2:$S$1008,{19}*SIGN(ROW($A$2:$A$1036)),FALSE)))</f>
        <v>How likely did you think it was that your child might become sexually active soon?</v>
      </c>
      <c r="I373" s="4" t="str">
        <f>IF(A373="","",IF(ROW($A$2:$A$1036)=1,"Impossible",VLOOKUP($A$2:$A$1036,items!$A$2:$T$1008,{20}*SIGN(ROW($A$2:$A$1036)),FALSE)))</f>
        <v>Zvaiitika zvakadii kuti maifunga kuti mwana wenyu achatanga kuita zvepabonde  munguva pfupi inotevera?</v>
      </c>
      <c r="L373" s="53" t="s">
        <v>27</v>
      </c>
      <c r="M373" s="53"/>
      <c r="N373" s="53"/>
      <c r="O373" s="53"/>
      <c r="P373" s="53"/>
      <c r="Q373" s="53"/>
      <c r="R373" s="53"/>
      <c r="S373" s="53"/>
      <c r="T373" s="53"/>
      <c r="U373" s="53"/>
      <c r="V373" s="55" t="str">
        <f t="shared" si="32"/>
        <v>OR5. How likely did you think it was that your child might become sexually active soon?</v>
      </c>
      <c r="W373" s="55" t="str">
        <f t="shared" si="33"/>
        <v>OR5. Zvaiitika zvakadii kuti maifunga kuti mwana wenyu achatanga kuita zvepabonde  munguva pfupi inotevera?</v>
      </c>
      <c r="X373" s="32" t="str">
        <f t="array" ref="X373">IF(ISBLANK(F373),"",INDEX(choices!I$2:I$1615,MATCH(F373,IF(choices!J$2:J$1615="Last",choices!A$2:A$1615),0)))</f>
        <v>very likely, somewhat likely, not very likely, not at all likely, refuse</v>
      </c>
      <c r="Y373" s="4" t="str">
        <f t="array" ref="Y373">IF(ISBLANK(F373),"",INDEX(choices!H$2:H$1615,MATCH(F373,IF(choices!J$2:J$1615="Last",choices!A$2:A$1615),0)))</f>
        <v>zvaitika zvakanyanya, zvaitika zvishoma, hazvaiitika zvakanyanya, hazvaiitika zvachose, kuramba kupindura</v>
      </c>
    </row>
    <row r="374" spans="1:25" ht="42">
      <c r="A374" s="53" t="s">
        <v>2880</v>
      </c>
      <c r="B374" s="53" t="s">
        <v>1415</v>
      </c>
      <c r="C374" s="53">
        <v>6</v>
      </c>
      <c r="D374" s="54" t="str">
        <f t="shared" si="30"/>
        <v>OR6</v>
      </c>
      <c r="E374" s="53" t="s">
        <v>11</v>
      </c>
      <c r="F374" s="4" t="s">
        <v>2717</v>
      </c>
      <c r="G374" s="54" t="str">
        <f t="shared" si="31"/>
        <v>select_one worried4R</v>
      </c>
      <c r="H374" s="4" t="str">
        <f>IF(A374="","",IF(ROW($A$2:$A$1036)=1,"Impossible",VLOOKUP($A$2:$A$1036,items!$A$2:$S$1008,{19}*SIGN(ROW($A$2:$A$1036)),FALSE)))</f>
        <v>How much did you worry that your child would become sexually active before [he/she] learned about [his/her] illness?</v>
      </c>
      <c r="I374" s="4" t="str">
        <f>IF(A374="","",IF(ROW($A$2:$A$1036)=1,"Impossible",VLOOKUP($A$2:$A$1036,items!$A$2:$T$1008,{20}*SIGN(ROW($A$2:$A$1036)),FALSE)))</f>
        <v>Mainetsekana zvakadii kuti mwana wenyu achatanga kuita zvepabonde asati ava kuziva nezveurwere hwake?</v>
      </c>
      <c r="L374" s="53" t="s">
        <v>27</v>
      </c>
      <c r="M374" s="53"/>
      <c r="N374" s="53"/>
      <c r="O374" s="53"/>
      <c r="P374" s="53"/>
      <c r="Q374" s="53"/>
      <c r="R374" s="53"/>
      <c r="S374" s="53"/>
      <c r="T374" s="53"/>
      <c r="U374" s="53"/>
      <c r="V374" s="55" t="str">
        <f t="shared" si="32"/>
        <v>OR6. How much did you worry that your child would become sexually active before [he/she] learned about [his/her] illness?</v>
      </c>
      <c r="W374" s="55" t="str">
        <f t="shared" si="33"/>
        <v>OR6. Mainetsekana zvakadii kuti mwana wenyu achatanga kuita zvepabonde asati ava kuziva nezveurwere hwake?</v>
      </c>
      <c r="X374" s="32" t="str">
        <f t="array" ref="X374">IF(ISBLANK(F374),"",INDEX(choices!I$2:I$1615,MATCH(F374,IF(choices!J$2:J$1615="Last",choices!A$2:A$1615),0)))</f>
        <v>very worried, somewhat worried, not very worried, not at all worried, refuse</v>
      </c>
      <c r="Y374" s="4" t="str">
        <f t="array" ref="Y374">IF(ISBLANK(F374),"",INDEX(choices!H$2:H$1615,MATCH(F374,IF(choices!J$2:J$1615="Last",choices!A$2:A$1615),0)))</f>
        <v>ndainyanya kunetseka, ndainetsekanawo, handainetsekana zvakanyanya, handainetsekana zvachose, kuramba kupindura</v>
      </c>
    </row>
    <row r="375" spans="1:25" ht="42">
      <c r="A375" s="53" t="s">
        <v>2881</v>
      </c>
      <c r="B375" s="53" t="s">
        <v>1415</v>
      </c>
      <c r="C375" s="53">
        <v>7</v>
      </c>
      <c r="D375" s="54" t="str">
        <f t="shared" si="30"/>
        <v>OR7</v>
      </c>
      <c r="E375" s="53" t="s">
        <v>11</v>
      </c>
      <c r="F375" s="4" t="s">
        <v>2716</v>
      </c>
      <c r="G375" s="54" t="str">
        <f t="shared" si="31"/>
        <v>select_one likely4R</v>
      </c>
      <c r="H375" s="4" t="str">
        <f>IF(A375="","",IF(ROW($A$2:$A$1036)=1,"Impossible",VLOOKUP($A$2:$A$1036,items!$A$2:$S$1008,{19}*SIGN(ROW($A$2:$A$1036)),FALSE)))</f>
        <v>How likely did you think it was that your child would understand if you told [him/her] all about [his/her] illness?</v>
      </c>
      <c r="I375" s="4" t="str">
        <f>IF(A375="","",IF(ROW($A$2:$A$1036)=1,"Impossible",VLOOKUP($A$2:$A$1036,items!$A$2:$T$1008,{20}*SIGN(ROW($A$2:$A$1036)),FALSE)))</f>
        <v>Zvaiitika zvakadii kuti maifunga kuti mwana wenyu anganzwisise kana mukamuudza zvese zveurwere hwwake?</v>
      </c>
      <c r="L375" s="53" t="s">
        <v>27</v>
      </c>
      <c r="M375" s="53"/>
      <c r="N375" s="53"/>
      <c r="O375" s="53"/>
      <c r="P375" s="53"/>
      <c r="Q375" s="53"/>
      <c r="R375" s="53"/>
      <c r="S375" s="53"/>
      <c r="T375" s="53"/>
      <c r="U375" s="53"/>
      <c r="V375" s="55" t="str">
        <f t="shared" si="32"/>
        <v>OR7. How likely did you think it was that your child would understand if you told [him/her] all about [his/her] illness?</v>
      </c>
      <c r="W375" s="55" t="str">
        <f t="shared" si="33"/>
        <v>OR7. Zvaiitika zvakadii kuti maifunga kuti mwana wenyu anganzwisise kana mukamuudza zvese zveurwere hwwake?</v>
      </c>
      <c r="X375" s="32" t="str">
        <f t="array" ref="X375">IF(ISBLANK(F375),"",INDEX(choices!I$2:I$1615,MATCH(F375,IF(choices!J$2:J$1615="Last",choices!A$2:A$1615),0)))</f>
        <v>very likely, somewhat likely, not very likely, not at all likely, refuse</v>
      </c>
      <c r="Y375" s="4" t="str">
        <f t="array" ref="Y375">IF(ISBLANK(F375),"",INDEX(choices!H$2:H$1615,MATCH(F375,IF(choices!J$2:J$1615="Last",choices!A$2:A$1615),0)))</f>
        <v>zvaitika zvakanyanya, zvaitika zvishoma, hazvaiitika zvakanyanya, hazvaiitika zvachose, kuramba kupindura</v>
      </c>
    </row>
    <row r="376" spans="1:25" ht="56">
      <c r="A376" s="53" t="s">
        <v>2882</v>
      </c>
      <c r="B376" s="53" t="s">
        <v>1415</v>
      </c>
      <c r="C376" s="53">
        <v>8</v>
      </c>
      <c r="D376" s="54" t="str">
        <f t="shared" si="30"/>
        <v>OR8</v>
      </c>
      <c r="E376" s="53" t="s">
        <v>11</v>
      </c>
      <c r="F376" s="4" t="s">
        <v>2716</v>
      </c>
      <c r="G376" s="54" t="str">
        <f t="shared" si="31"/>
        <v>select_one likely4R</v>
      </c>
      <c r="H376" s="4" t="str">
        <f>IF(A376="","",IF(ROW($A$2:$A$1036)=1,"Impossible",VLOOKUP($A$2:$A$1036,items!$A$2:$S$1008,{19}*SIGN(ROW($A$2:$A$1036)),FALSE)))</f>
        <v>How likely did you think it was that your child could turn to friends for emotional support if you told [him/her] all about [his/her] illness?</v>
      </c>
      <c r="I376" s="4" t="str">
        <f>IF(A376="","",IF(ROW($A$2:$A$1036)=1,"Impossible",VLOOKUP($A$2:$A$1036,items!$A$2:$T$1008,{20}*SIGN(ROW($A$2:$A$1036)),FALSE)))</f>
        <v>Zvaiitika zvakadii kuti maifunga kuti mwana wenyu aizogona kuenda kushamwari dzake kuti dzimupe rutsigiro rwemupfungwa muchinge mamuudza zvese zveurwere hwake?</v>
      </c>
      <c r="L376" s="53" t="s">
        <v>27</v>
      </c>
      <c r="M376" s="53"/>
      <c r="N376" s="53"/>
      <c r="O376" s="53"/>
      <c r="P376" s="53"/>
      <c r="Q376" s="53"/>
      <c r="R376" s="53"/>
      <c r="S376" s="53"/>
      <c r="T376" s="53"/>
      <c r="U376" s="53"/>
      <c r="V376" s="55" t="str">
        <f t="shared" si="32"/>
        <v>OR8. How likely did you think it was that your child could turn to friends for emotional support if you told [him/her] all about [his/her] illness?</v>
      </c>
      <c r="W376" s="55" t="str">
        <f t="shared" si="33"/>
        <v>OR8. Zvaiitika zvakadii kuti maifunga kuti mwana wenyu aizogona kuenda kushamwari dzake kuti dzimupe rutsigiro rwemupfungwa muchinge mamuudza zvese zveurwere hwake?</v>
      </c>
      <c r="X376" s="32" t="str">
        <f t="array" ref="X376">IF(ISBLANK(F376),"",INDEX(choices!I$2:I$1615,MATCH(F376,IF(choices!J$2:J$1615="Last",choices!A$2:A$1615),0)))</f>
        <v>very likely, somewhat likely, not very likely, not at all likely, refuse</v>
      </c>
      <c r="Y376" s="4" t="str">
        <f t="array" ref="Y376">IF(ISBLANK(F376),"",INDEX(choices!H$2:H$1615,MATCH(F376,IF(choices!J$2:J$1615="Last",choices!A$2:A$1615),0)))</f>
        <v>zvaitika zvakanyanya, zvaitika zvishoma, hazvaiitika zvakanyanya, hazvaiitika zvachose, kuramba kupindura</v>
      </c>
    </row>
    <row r="377" spans="1:25" ht="56">
      <c r="A377" s="53" t="s">
        <v>2883</v>
      </c>
      <c r="B377" s="53" t="s">
        <v>1415</v>
      </c>
      <c r="C377" s="53">
        <v>9</v>
      </c>
      <c r="D377" s="54" t="str">
        <f t="shared" si="30"/>
        <v>OR9</v>
      </c>
      <c r="E377" s="53" t="s">
        <v>11</v>
      </c>
      <c r="F377" s="4" t="s">
        <v>2716</v>
      </c>
      <c r="G377" s="54" t="str">
        <f t="shared" si="31"/>
        <v>select_one likely4R</v>
      </c>
      <c r="H377" s="4" t="str">
        <f>IF(A377="","",IF(ROW($A$2:$A$1036)=1,"Impossible",VLOOKUP($A$2:$A$1036,items!$A$2:$S$1008,{19}*SIGN(ROW($A$2:$A$1036)),FALSE)))</f>
        <v>How likely did you think it was that your child could turn to other family members for emotional support if you told [him/her] all about [his/her] illness?</v>
      </c>
      <c r="I377" s="4" t="str">
        <f>IF(A377="","",IF(ROW($A$2:$A$1036)=1,"Impossible",VLOOKUP($A$2:$A$1036,items!$A$2:$T$1008,{20}*SIGN(ROW($A$2:$A$1036)),FALSE)))</f>
        <v>Zvaiitika zvakadii kuti maifunga kuti mwana wenyu aizogona kuenda kuvamwe vemunhuri kuti vamupe rutsigiro rwemupfungwa muchinge mamuudza zvese zveurwere hwake?</v>
      </c>
      <c r="L377" s="53" t="s">
        <v>27</v>
      </c>
      <c r="M377" s="53"/>
      <c r="N377" s="53"/>
      <c r="O377" s="53"/>
      <c r="P377" s="53"/>
      <c r="Q377" s="53"/>
      <c r="R377" s="53"/>
      <c r="S377" s="53"/>
      <c r="T377" s="53"/>
      <c r="U377" s="53"/>
      <c r="V377" s="55" t="str">
        <f t="shared" si="32"/>
        <v>OR9. How likely did you think it was that your child could turn to other family members for emotional support if you told [him/her] all about [his/her] illness?</v>
      </c>
      <c r="W377" s="55" t="str">
        <f t="shared" si="33"/>
        <v>OR9. Zvaiitika zvakadii kuti maifunga kuti mwana wenyu aizogona kuenda kuvamwe vemunhuri kuti vamupe rutsigiro rwemupfungwa muchinge mamuudza zvese zveurwere hwake?</v>
      </c>
      <c r="X377" s="32" t="str">
        <f t="array" ref="X377">IF(ISBLANK(F377),"",INDEX(choices!I$2:I$1615,MATCH(F377,IF(choices!J$2:J$1615="Last",choices!A$2:A$1615),0)))</f>
        <v>very likely, somewhat likely, not very likely, not at all likely, refuse</v>
      </c>
      <c r="Y377" s="4" t="str">
        <f t="array" ref="Y377">IF(ISBLANK(F377),"",INDEX(choices!H$2:H$1615,MATCH(F377,IF(choices!J$2:J$1615="Last",choices!A$2:A$1615),0)))</f>
        <v>zvaitika zvakanyanya, zvaitika zvishoma, hazvaiitika zvakanyanya, hazvaiitika zvachose, kuramba kupindura</v>
      </c>
    </row>
    <row r="378" spans="1:25" ht="56">
      <c r="A378" s="53" t="s">
        <v>2884</v>
      </c>
      <c r="B378" s="53" t="s">
        <v>1415</v>
      </c>
      <c r="C378" s="53">
        <v>10</v>
      </c>
      <c r="D378" s="54" t="str">
        <f t="shared" si="30"/>
        <v>OR10</v>
      </c>
      <c r="E378" s="53" t="s">
        <v>11</v>
      </c>
      <c r="F378" s="4" t="s">
        <v>2716</v>
      </c>
      <c r="G378" s="54" t="str">
        <f t="shared" si="31"/>
        <v>select_one likely4R</v>
      </c>
      <c r="H378" s="4" t="str">
        <f>IF(A378="","",IF(ROW($A$2:$A$1036)=1,"Impossible",VLOOKUP($A$2:$A$1036,items!$A$2:$S$1008,{19}*SIGN(ROW($A$2:$A$1036)),FALSE)))</f>
        <v>How likely did you think it was that you could get help from other family members if you told your child all about [his/her] illness?</v>
      </c>
      <c r="I378" s="4" t="str">
        <f>IF(A378="","",IF(ROW($A$2:$A$1036)=1,"Impossible",VLOOKUP($A$2:$A$1036,items!$A$2:$T$1008,{20}*SIGN(ROW($A$2:$A$1036)),FALSE)))</f>
        <v>Zvaiitika zvakadii kuti maifunga kuti maikwanisa kuwana rubatsiro kubva kune vamwe vemumhuri muchinge maudza mwana wenyu zvese zveurwere hwake?</v>
      </c>
      <c r="L378" s="53" t="s">
        <v>27</v>
      </c>
      <c r="M378" s="53"/>
      <c r="N378" s="53"/>
      <c r="O378" s="53"/>
      <c r="P378" s="53"/>
      <c r="Q378" s="53"/>
      <c r="R378" s="53"/>
      <c r="S378" s="53"/>
      <c r="T378" s="53"/>
      <c r="U378" s="53"/>
      <c r="V378" s="55" t="str">
        <f t="shared" si="32"/>
        <v>OR10. How likely did you think it was that you could get help from other family members if you told your child all about [his/her] illness?</v>
      </c>
      <c r="W378" s="55" t="str">
        <f t="shared" si="33"/>
        <v>OR10. Zvaiitika zvakadii kuti maifunga kuti maikwanisa kuwana rubatsiro kubva kune vamwe vemumhuri muchinge maudza mwana wenyu zvese zveurwere hwake?</v>
      </c>
      <c r="X378" s="32" t="str">
        <f t="array" ref="X378">IF(ISBLANK(F378),"",INDEX(choices!I$2:I$1615,MATCH(F378,IF(choices!J$2:J$1615="Last",choices!A$2:A$1615),0)))</f>
        <v>very likely, somewhat likely, not very likely, not at all likely, refuse</v>
      </c>
      <c r="Y378" s="4" t="str">
        <f t="array" ref="Y378">IF(ISBLANK(F378),"",INDEX(choices!H$2:H$1615,MATCH(F378,IF(choices!J$2:J$1615="Last",choices!A$2:A$1615),0)))</f>
        <v>zvaitika zvakanyanya, zvaitika zvishoma, hazvaiitika zvakanyanya, hazvaiitika zvachose, kuramba kupindura</v>
      </c>
    </row>
    <row r="379" spans="1:25" ht="56">
      <c r="A379" s="53" t="s">
        <v>2885</v>
      </c>
      <c r="B379" s="53" t="s">
        <v>1415</v>
      </c>
      <c r="C379" s="53">
        <v>11</v>
      </c>
      <c r="D379" s="54" t="str">
        <f t="shared" si="30"/>
        <v>OR11</v>
      </c>
      <c r="E379" s="53" t="s">
        <v>16</v>
      </c>
      <c r="G379" s="54" t="str">
        <f t="shared" si="31"/>
        <v>note</v>
      </c>
      <c r="H379" s="4" t="str">
        <f>IF(A379="","",IF(ROW($A$2:$A$1036)=1,"Impossible",VLOOKUP($A$2:$A$1036,items!$A$2:$S$1008,{19}*SIGN(ROW($A$2:$A$1036)),FALSE)))</f>
        <v>Thinking back to the period of time before your child knew about [his/her] illness, how much would you have agreed or disagreed with these statements?</v>
      </c>
      <c r="I379" s="4" t="str">
        <f>IF(A379="","",IF(ROW($A$2:$A$1036)=1,"Impossible",VLOOKUP($A$2:$A$1036,items!$A$2:$T$1008,{20}*SIGN(ROW($A$2:$A$1036)),FALSE)))</f>
        <v>Muchifunga nezvemumashure, apo mwana wenyu ainge asati ava kuziva nezveurwere hwake, mungati maizobvumirana kana kusabvumirana zvakadii nemitsara inotevera?</v>
      </c>
      <c r="L379" s="53"/>
      <c r="M379" s="53"/>
      <c r="N379" s="53"/>
      <c r="O379" s="53"/>
      <c r="P379" s="53"/>
      <c r="Q379" s="53"/>
      <c r="R379" s="53"/>
      <c r="S379" s="53"/>
      <c r="T379" s="53"/>
      <c r="U379" s="53"/>
      <c r="V379" s="55" t="str">
        <f t="shared" si="32"/>
        <v>OR11. Thinking back to the period of time before your child knew about [his/her] illness, how much would you have agreed or disagreed with these statements?</v>
      </c>
      <c r="W379" s="55" t="str">
        <f t="shared" si="33"/>
        <v>OR11. Muchifunga nezvemumashure, apo mwana wenyu ainge asati ava kuziva nezveurwere hwake, mungati maizobvumirana kana kusabvumirana zvakadii nemitsara inotevera?</v>
      </c>
      <c r="X379" s="32" t="str">
        <f t="array" ref="X379">IF(ISBLANK(F379),"",INDEX(choices!I$2:I$1615,MATCH(F379,IF(choices!J$2:J$1615="Last",choices!A$2:A$1615),0)))</f>
        <v/>
      </c>
      <c r="Y379" s="4" t="str">
        <f t="array" ref="Y379">IF(ISBLANK(F379),"",INDEX(choices!H$2:H$1615,MATCH(F379,IF(choices!J$2:J$1615="Last",choices!A$2:A$1615),0)))</f>
        <v/>
      </c>
    </row>
    <row r="380" spans="1:25" ht="42">
      <c r="A380" s="53" t="s">
        <v>2886</v>
      </c>
      <c r="B380" s="53" t="s">
        <v>1415</v>
      </c>
      <c r="C380" s="53">
        <v>12</v>
      </c>
      <c r="D380" s="54" t="str">
        <f t="shared" si="30"/>
        <v>OR12</v>
      </c>
      <c r="E380" s="53" t="s">
        <v>11</v>
      </c>
      <c r="F380" s="4" t="s">
        <v>200</v>
      </c>
      <c r="G380" s="54" t="str">
        <f t="shared" si="31"/>
        <v>select_one agree4</v>
      </c>
      <c r="H380" s="4" t="str">
        <f>IF(A380="","",IF(ROW($A$2:$A$1036)=1,"Impossible",VLOOKUP($A$2:$A$1036,items!$A$2:$S$1008,{19}*SIGN(ROW($A$2:$A$1036)),FALSE)))</f>
        <v>My child had at least one very close friend.</v>
      </c>
      <c r="I380" s="4" t="str">
        <f>IF(A380="","",IF(ROW($A$2:$A$1036)=1,"Impossible",VLOOKUP($A$2:$A$1036,items!$A$2:$T$1008,{20}*SIGN(ROW($A$2:$A$1036)),FALSE)))</f>
        <v>Mwana wangu aive neshamwari yepedyo imwe chete hayo.</v>
      </c>
      <c r="L380" s="53" t="s">
        <v>27</v>
      </c>
      <c r="M380" s="53"/>
      <c r="N380" s="53"/>
      <c r="O380" s="53"/>
      <c r="P380" s="53"/>
      <c r="Q380" s="53"/>
      <c r="R380" s="53"/>
      <c r="S380" s="53"/>
      <c r="T380" s="53"/>
      <c r="U380" s="53"/>
      <c r="V380" s="55" t="str">
        <f t="shared" si="32"/>
        <v>OR12. My child had at least one very close friend.</v>
      </c>
      <c r="W380" s="55" t="str">
        <f t="shared" si="33"/>
        <v>OR12. Mwana wangu aive neshamwari yepedyo imwe chete hayo.</v>
      </c>
      <c r="X380" s="32" t="str">
        <f t="array" ref="X380">IF(ISBLANK(F380),"",INDEX(choices!I$2:I$1615,MATCH(F380,IF(choices!J$2:J$1615="Last",choices!A$2:A$1615),0)))</f>
        <v>strongly agree, agree, disagree, strongly disagree, refuse</v>
      </c>
      <c r="Y380" s="4" t="str">
        <f t="array" ref="Y380">IF(ISBLANK(F380),"",INDEX(choices!H$2:H$1615,MATCH(F380,IF(choices!J$2:J$1615="Last",choices!A$2:A$1615),0)))</f>
        <v>Ndinobvumirana nazvo chaizvo, Ndinobvumirana nazvo , Handibvumirani nazvo, Handibvumirani nazvo zvachose, kuramba kupindura</v>
      </c>
    </row>
    <row r="381" spans="1:25" ht="42">
      <c r="A381" s="53" t="s">
        <v>2887</v>
      </c>
      <c r="B381" s="53" t="s">
        <v>1415</v>
      </c>
      <c r="C381" s="53">
        <v>13</v>
      </c>
      <c r="D381" s="54" t="str">
        <f t="shared" si="30"/>
        <v>OR13</v>
      </c>
      <c r="E381" s="53" t="s">
        <v>11</v>
      </c>
      <c r="F381" s="4" t="s">
        <v>200</v>
      </c>
      <c r="G381" s="54" t="str">
        <f t="shared" si="31"/>
        <v>select_one agree4</v>
      </c>
      <c r="H381" s="4" t="str">
        <f>IF(A381="","",IF(ROW($A$2:$A$1036)=1,"Impossible",VLOOKUP($A$2:$A$1036,items!$A$2:$S$1008,{19}*SIGN(ROW($A$2:$A$1036)),FALSE)))</f>
        <v>I thought that my child was too young to find out about [his/her] illness.</v>
      </c>
      <c r="I381" s="4" t="str">
        <f>IF(A381="","",IF(ROW($A$2:$A$1036)=1,"Impossible",VLOOKUP($A$2:$A$1036,items!$A$2:$T$1008,{20}*SIGN(ROW($A$2:$A$1036)),FALSE)))</f>
        <v>Ndaifunga kuti mwana wangu achiri mudiki zvakanyanya kuti azive nezveurwere hwake.</v>
      </c>
      <c r="L381" s="53" t="s">
        <v>27</v>
      </c>
      <c r="M381" s="53"/>
      <c r="N381" s="53"/>
      <c r="O381" s="53"/>
      <c r="P381" s="53"/>
      <c r="Q381" s="53"/>
      <c r="R381" s="53"/>
      <c r="S381" s="53"/>
      <c r="T381" s="53"/>
      <c r="U381" s="53"/>
      <c r="V381" s="55" t="str">
        <f t="shared" si="32"/>
        <v>OR13. I thought that my child was too young to find out about [his/her] illness.</v>
      </c>
      <c r="W381" s="55" t="str">
        <f t="shared" si="33"/>
        <v>OR13. Ndaifunga kuti mwana wangu achiri mudiki zvakanyanya kuti azive nezveurwere hwake.</v>
      </c>
      <c r="X381" s="32" t="str">
        <f t="array" ref="X381">IF(ISBLANK(F381),"",INDEX(choices!I$2:I$1615,MATCH(F381,IF(choices!J$2:J$1615="Last",choices!A$2:A$1615),0)))</f>
        <v>strongly agree, agree, disagree, strongly disagree, refuse</v>
      </c>
      <c r="Y381" s="4" t="str">
        <f t="array" ref="Y381">IF(ISBLANK(F381),"",INDEX(choices!H$2:H$1615,MATCH(F381,IF(choices!J$2:J$1615="Last",choices!A$2:A$1615),0)))</f>
        <v>Ndinobvumirana nazvo chaizvo, Ndinobvumirana nazvo , Handibvumirani nazvo, Handibvumirani nazvo zvachose, kuramba kupindura</v>
      </c>
    </row>
    <row r="382" spans="1:25" ht="42">
      <c r="A382" s="53" t="s">
        <v>2888</v>
      </c>
      <c r="B382" s="53" t="s">
        <v>1415</v>
      </c>
      <c r="C382" s="53">
        <v>14</v>
      </c>
      <c r="D382" s="54" t="str">
        <f t="shared" si="30"/>
        <v>OR14</v>
      </c>
      <c r="E382" s="53" t="s">
        <v>11</v>
      </c>
      <c r="F382" s="4" t="s">
        <v>200</v>
      </c>
      <c r="G382" s="54" t="str">
        <f t="shared" si="31"/>
        <v>select_one agree4</v>
      </c>
      <c r="H382" s="4" t="str">
        <f>IF(A382="","",IF(ROW($A$2:$A$1036)=1,"Impossible",VLOOKUP($A$2:$A$1036,items!$A$2:$S$1008,{19}*SIGN(ROW($A$2:$A$1036)),FALSE)))</f>
        <v>I thought it would be best to keep sensitive issues like my child's illness a secret for as long as possible.</v>
      </c>
      <c r="I382" s="4" t="str">
        <f>IF(A382="","",IF(ROW($A$2:$A$1036)=1,"Impossible",VLOOKUP($A$2:$A$1036,items!$A$2:$T$1008,{20}*SIGN(ROW($A$2:$A$1036)),FALSE)))</f>
        <v>Ndaifunga kuti zviri nani kuchengeta nyaya dzinobata-bata dzakafanana neurwere hwemwana wangu dzakavanzika kwenguva yazvinokwanisika.</v>
      </c>
      <c r="L382" s="53" t="s">
        <v>27</v>
      </c>
      <c r="M382" s="53"/>
      <c r="N382" s="53"/>
      <c r="O382" s="53"/>
      <c r="P382" s="53"/>
      <c r="Q382" s="53"/>
      <c r="R382" s="53"/>
      <c r="S382" s="53"/>
      <c r="T382" s="53"/>
      <c r="U382" s="53"/>
      <c r="V382" s="55" t="str">
        <f t="shared" si="32"/>
        <v>OR14. I thought it would be best to keep sensitive issues like my child's illness a secret for as long as possible.</v>
      </c>
      <c r="W382" s="55" t="str">
        <f t="shared" si="33"/>
        <v>OR14. Ndaifunga kuti zviri nani kuchengeta nyaya dzinobata-bata dzakafanana neurwere hwemwana wangu dzakavanzika kwenguva yazvinokwanisika.</v>
      </c>
      <c r="X382" s="32" t="str">
        <f t="array" ref="X382">IF(ISBLANK(F382),"",INDEX(choices!I$2:I$1615,MATCH(F382,IF(choices!J$2:J$1615="Last",choices!A$2:A$1615),0)))</f>
        <v>strongly agree, agree, disagree, strongly disagree, refuse</v>
      </c>
      <c r="Y382" s="4" t="str">
        <f t="array" ref="Y382">IF(ISBLANK(F382),"",INDEX(choices!H$2:H$1615,MATCH(F382,IF(choices!J$2:J$1615="Last",choices!A$2:A$1615),0)))</f>
        <v>Ndinobvumirana nazvo chaizvo, Ndinobvumirana nazvo , Handibvumirani nazvo, Handibvumirani nazvo zvachose, kuramba kupindura</v>
      </c>
    </row>
    <row r="383" spans="1:25" ht="42">
      <c r="A383" s="53" t="s">
        <v>2889</v>
      </c>
      <c r="B383" s="53" t="s">
        <v>1415</v>
      </c>
      <c r="C383" s="53">
        <v>15</v>
      </c>
      <c r="D383" s="54" t="str">
        <f t="shared" si="30"/>
        <v>OR15</v>
      </c>
      <c r="E383" s="53" t="s">
        <v>11</v>
      </c>
      <c r="F383" s="4" t="s">
        <v>200</v>
      </c>
      <c r="G383" s="54" t="str">
        <f t="shared" si="31"/>
        <v>select_one agree4</v>
      </c>
      <c r="H383" s="4" t="str">
        <f>IF(A383="","",IF(ROW($A$2:$A$1036)=1,"Impossible",VLOOKUP($A$2:$A$1036,items!$A$2:$S$1008,{19}*SIGN(ROW($A$2:$A$1036)),FALSE)))</f>
        <v>I thought that there were important religious or cultural reasons for keeping my child's illness a secret from [him/her].</v>
      </c>
      <c r="I383" s="4" t="str">
        <f>IF(A383="","",IF(ROW($A$2:$A$1036)=1,"Impossible",VLOOKUP($A$2:$A$1036,items!$A$2:$T$1008,{20}*SIGN(ROW($A$2:$A$1036)),FALSE)))</f>
        <v>Ndaifunga kuti pane zvikonzero zviri maererano nezvitendero kana tsika dzedu zvinoita kuti ndivanzire mwana wangu urwere hwake.</v>
      </c>
      <c r="L383" s="53" t="s">
        <v>27</v>
      </c>
      <c r="M383" s="53"/>
      <c r="N383" s="53"/>
      <c r="O383" s="53"/>
      <c r="P383" s="53"/>
      <c r="Q383" s="53"/>
      <c r="R383" s="53"/>
      <c r="S383" s="53"/>
      <c r="T383" s="53"/>
      <c r="U383" s="53"/>
      <c r="V383" s="55" t="str">
        <f t="shared" si="32"/>
        <v>OR15. I thought that there were important religious or cultural reasons for keeping my child's illness a secret from [him/her].</v>
      </c>
      <c r="W383" s="55" t="str">
        <f t="shared" si="33"/>
        <v>OR15. Ndaifunga kuti pane zvikonzero zviri maererano nezvitendero kana tsika dzedu zvinoita kuti ndivanzire mwana wangu urwere hwake.</v>
      </c>
      <c r="X383" s="32" t="str">
        <f t="array" ref="X383">IF(ISBLANK(F383),"",INDEX(choices!I$2:I$1615,MATCH(F383,IF(choices!J$2:J$1615="Last",choices!A$2:A$1615),0)))</f>
        <v>strongly agree, agree, disagree, strongly disagree, refuse</v>
      </c>
      <c r="Y383" s="4" t="str">
        <f t="array" ref="Y383">IF(ISBLANK(F383),"",INDEX(choices!H$2:H$1615,MATCH(F383,IF(choices!J$2:J$1615="Last",choices!A$2:A$1615),0)))</f>
        <v>Ndinobvumirana nazvo chaizvo, Ndinobvumirana nazvo , Handibvumirani nazvo, Handibvumirani nazvo zvachose, kuramba kupindura</v>
      </c>
    </row>
    <row r="384" spans="1:25" ht="42">
      <c r="A384" s="53" t="s">
        <v>2890</v>
      </c>
      <c r="B384" s="53" t="s">
        <v>1415</v>
      </c>
      <c r="C384" s="53">
        <v>16</v>
      </c>
      <c r="D384" s="54" t="str">
        <f t="shared" si="30"/>
        <v>OR16</v>
      </c>
      <c r="E384" s="53" t="s">
        <v>11</v>
      </c>
      <c r="F384" s="4" t="s">
        <v>200</v>
      </c>
      <c r="G384" s="54" t="str">
        <f t="shared" si="31"/>
        <v>select_one agree4</v>
      </c>
      <c r="H384" s="4" t="str">
        <f>IF(A384="","",IF(ROW($A$2:$A$1036)=1,"Impossible",VLOOKUP($A$2:$A$1036,items!$A$2:$S$1008,{19}*SIGN(ROW($A$2:$A$1036)),FALSE)))</f>
        <v>I thought that talking with a child about sex would encourage them to become sexually active.</v>
      </c>
      <c r="I384" s="4" t="str">
        <f>IF(A384="","",IF(ROW($A$2:$A$1036)=1,"Impossible",VLOOKUP($A$2:$A$1036,items!$A$2:$T$1008,{20}*SIGN(ROW($A$2:$A$1036)),FALSE)))</f>
        <v>Ndaifunga kuti utaura nyaya dzepabonde nevana kunovakurudzira kuti vaite zvepabonde.</v>
      </c>
      <c r="L384" s="53" t="s">
        <v>27</v>
      </c>
      <c r="M384" s="53"/>
      <c r="N384" s="53"/>
      <c r="O384" s="53"/>
      <c r="P384" s="53"/>
      <c r="Q384" s="53"/>
      <c r="R384" s="53"/>
      <c r="S384" s="53"/>
      <c r="T384" s="53"/>
      <c r="U384" s="53"/>
      <c r="V384" s="55" t="str">
        <f t="shared" si="32"/>
        <v>OR16. I thought that talking with a child about sex would encourage them to become sexually active.</v>
      </c>
      <c r="W384" s="55" t="str">
        <f t="shared" si="33"/>
        <v>OR16. Ndaifunga kuti utaura nyaya dzepabonde nevana kunovakurudzira kuti vaite zvepabonde.</v>
      </c>
      <c r="X384" s="32" t="str">
        <f t="array" ref="X384">IF(ISBLANK(F384),"",INDEX(choices!I$2:I$1615,MATCH(F384,IF(choices!J$2:J$1615="Last",choices!A$2:A$1615),0)))</f>
        <v>strongly agree, agree, disagree, strongly disagree, refuse</v>
      </c>
      <c r="Y384" s="4" t="str">
        <f t="array" ref="Y384">IF(ISBLANK(F384),"",INDEX(choices!H$2:H$1615,MATCH(F384,IF(choices!J$2:J$1615="Last",choices!A$2:A$1615),0)))</f>
        <v>Ndinobvumirana nazvo chaizvo, Ndinobvumirana nazvo , Handibvumirani nazvo, Handibvumirani nazvo zvachose, kuramba kupindura</v>
      </c>
    </row>
    <row r="385" spans="1:26" ht="56">
      <c r="A385" s="53" t="s">
        <v>2891</v>
      </c>
      <c r="B385" s="53" t="s">
        <v>1415</v>
      </c>
      <c r="C385" s="53">
        <v>17</v>
      </c>
      <c r="D385" s="54" t="str">
        <f t="shared" si="30"/>
        <v>OR17</v>
      </c>
      <c r="E385" s="53" t="s">
        <v>16</v>
      </c>
      <c r="G385" s="54" t="str">
        <f t="shared" si="31"/>
        <v>note</v>
      </c>
      <c r="H385" s="4" t="str">
        <f>IF(A385="","",IF(ROW($A$2:$A$1036)=1,"Impossible",VLOOKUP($A$2:$A$1036,items!$A$2:$S$1008,{19}*SIGN(ROW($A$2:$A$1036)),FALSE)))</f>
        <v>Still thinking back to the period of time before your child knew about [his/her] illness, how much would you have agreed or disagreed with these statements?</v>
      </c>
      <c r="I385" s="4" t="str">
        <f>IF(A385="","",IF(ROW($A$2:$A$1036)=1,"Impossible",VLOOKUP($A$2:$A$1036,items!$A$2:$T$1008,{20}*SIGN(ROW($A$2:$A$1036)),FALSE)))</f>
        <v>Muchingofunga nezvemumashure, apo mwana wenyu ainge asati ava kuziva nezveurwere hwake, mungati maizobvumirana kana kusabvumirana zvakadii nemitsara inotevera?</v>
      </c>
      <c r="L385" s="53"/>
      <c r="M385" s="53"/>
      <c r="N385" s="53"/>
      <c r="O385" s="53"/>
      <c r="P385" s="53"/>
      <c r="Q385" s="53"/>
      <c r="R385" s="53"/>
      <c r="S385" s="53"/>
      <c r="T385" s="53"/>
      <c r="U385" s="53"/>
      <c r="V385" s="55" t="str">
        <f t="shared" si="32"/>
        <v>OR17. Still thinking back to the period of time before your child knew about [his/her] illness, how much would you have agreed or disagreed with these statements?</v>
      </c>
      <c r="W385" s="55" t="str">
        <f t="shared" si="33"/>
        <v>OR17. Muchingofunga nezvemumashure, apo mwana wenyu ainge asati ava kuziva nezveurwere hwake, mungati maizobvumirana kana kusabvumirana zvakadii nemitsara inotevera?</v>
      </c>
      <c r="X385" s="32" t="str">
        <f t="array" ref="X385">IF(ISBLANK(F385),"",INDEX(choices!I$2:I$1615,MATCH(F385,IF(choices!J$2:J$1615="Last",choices!A$2:A$1615),0)))</f>
        <v/>
      </c>
      <c r="Y385" s="4" t="str">
        <f t="array" ref="Y385">IF(ISBLANK(F385),"",INDEX(choices!H$2:H$1615,MATCH(F385,IF(choices!J$2:J$1615="Last",choices!A$2:A$1615),0)))</f>
        <v/>
      </c>
    </row>
    <row r="386" spans="1:26" ht="42">
      <c r="A386" s="53" t="s">
        <v>2892</v>
      </c>
      <c r="B386" s="53" t="s">
        <v>1415</v>
      </c>
      <c r="C386" s="53">
        <v>18</v>
      </c>
      <c r="D386" s="54" t="str">
        <f t="shared" si="30"/>
        <v>OR18</v>
      </c>
      <c r="E386" s="53" t="s">
        <v>11</v>
      </c>
      <c r="F386" s="4" t="s">
        <v>200</v>
      </c>
      <c r="G386" s="54" t="str">
        <f t="shared" si="31"/>
        <v>select_one agree4</v>
      </c>
      <c r="H386" s="4" t="str">
        <f>IF(A386="","",IF(ROW($A$2:$A$1036)=1,"Impossible",VLOOKUP($A$2:$A$1036,items!$A$2:$S$1008,{19}*SIGN(ROW($A$2:$A$1036)),FALSE)))</f>
        <v>I thought that child had a right to know about [his/her] illness.</v>
      </c>
      <c r="I386" s="4" t="str">
        <f>IF(A386="","",IF(ROW($A$2:$A$1036)=1,"Impossible",VLOOKUP($A$2:$A$1036,items!$A$2:$T$1008,{20}*SIGN(ROW($A$2:$A$1036)),FALSE)))</f>
        <v>Ndaifunga kuti mwana wangu ane kodzero yekuziva nezveurwere hwake.</v>
      </c>
      <c r="L386" s="53" t="s">
        <v>27</v>
      </c>
      <c r="M386" s="53"/>
      <c r="N386" s="53"/>
      <c r="O386" s="53"/>
      <c r="P386" s="53"/>
      <c r="Q386" s="53"/>
      <c r="R386" s="53"/>
      <c r="S386" s="53"/>
      <c r="T386" s="53"/>
      <c r="U386" s="53"/>
      <c r="V386" s="55" t="str">
        <f t="shared" si="32"/>
        <v>OR18. I thought that child had a right to know about [his/her] illness.</v>
      </c>
      <c r="W386" s="55" t="str">
        <f t="shared" si="33"/>
        <v>OR18. Ndaifunga kuti mwana wangu ane kodzero yekuziva nezveurwere hwake.</v>
      </c>
      <c r="X386" s="32" t="str">
        <f t="array" ref="X386">IF(ISBLANK(F386),"",INDEX(choices!I$2:I$1615,MATCH(F386,IF(choices!J$2:J$1615="Last",choices!A$2:A$1615),0)))</f>
        <v>strongly agree, agree, disagree, strongly disagree, refuse</v>
      </c>
      <c r="Y386" s="4" t="str">
        <f t="array" ref="Y386">IF(ISBLANK(F386),"",INDEX(choices!H$2:H$1615,MATCH(F386,IF(choices!J$2:J$1615="Last",choices!A$2:A$1615),0)))</f>
        <v>Ndinobvumirana nazvo chaizvo, Ndinobvumirana nazvo , Handibvumirani nazvo, Handibvumirani nazvo zvachose, kuramba kupindura</v>
      </c>
    </row>
    <row r="387" spans="1:26" ht="42">
      <c r="A387" s="53" t="s">
        <v>2893</v>
      </c>
      <c r="B387" s="53" t="s">
        <v>1415</v>
      </c>
      <c r="C387" s="53">
        <v>19</v>
      </c>
      <c r="D387" s="54" t="str">
        <f t="shared" si="30"/>
        <v>OR19</v>
      </c>
      <c r="E387" s="53" t="s">
        <v>11</v>
      </c>
      <c r="F387" s="4" t="s">
        <v>200</v>
      </c>
      <c r="G387" s="54" t="str">
        <f t="shared" si="31"/>
        <v>select_one agree4</v>
      </c>
      <c r="H387" s="4" t="str">
        <f>IF(A387="","",IF(ROW($A$2:$A$1036)=1,"Impossible",VLOOKUP($A$2:$A$1036,items!$A$2:$S$1008,{19}*SIGN(ROW($A$2:$A$1036)),FALSE)))</f>
        <v>I thought it was best to keep some things about [his/her] illness a secret from [him/her].</v>
      </c>
      <c r="I387" s="4" t="str">
        <f>IF(A387="","",IF(ROW($A$2:$A$1036)=1,"Impossible",VLOOKUP($A$2:$A$1036,items!$A$2:$T$1008,{20}*SIGN(ROW($A$2:$A$1036)),FALSE)))</f>
        <v>Ndaifunga kuti zvakanakisa kumuvanzira zvimwe zvinhu zviri maererano neurwere hwake.</v>
      </c>
      <c r="L387" s="53" t="s">
        <v>27</v>
      </c>
      <c r="M387" s="53"/>
      <c r="N387" s="53"/>
      <c r="O387" s="53"/>
      <c r="P387" s="53"/>
      <c r="Q387" s="53"/>
      <c r="R387" s="53"/>
      <c r="S387" s="53"/>
      <c r="T387" s="53"/>
      <c r="U387" s="53"/>
      <c r="V387" s="55" t="str">
        <f t="shared" si="32"/>
        <v>OR19. I thought it was best to keep some things about [his/her] illness a secret from [him/her].</v>
      </c>
      <c r="W387" s="55" t="str">
        <f t="shared" si="33"/>
        <v>OR19. Ndaifunga kuti zvakanakisa kumuvanzira zvimwe zvinhu zviri maererano neurwere hwake.</v>
      </c>
      <c r="X387" s="32" t="str">
        <f t="array" ref="X387">IF(ISBLANK(F387),"",INDEX(choices!I$2:I$1615,MATCH(F387,IF(choices!J$2:J$1615="Last",choices!A$2:A$1615),0)))</f>
        <v>strongly agree, agree, disagree, strongly disagree, refuse</v>
      </c>
      <c r="Y387" s="4" t="str">
        <f t="array" ref="Y387">IF(ISBLANK(F387),"",INDEX(choices!H$2:H$1615,MATCH(F387,IF(choices!J$2:J$1615="Last",choices!A$2:A$1615),0)))</f>
        <v>Ndinobvumirana nazvo chaizvo, Ndinobvumirana nazvo , Handibvumirani nazvo, Handibvumirani nazvo zvachose, kuramba kupindura</v>
      </c>
    </row>
    <row r="388" spans="1:26" ht="42">
      <c r="A388" s="53" t="s">
        <v>2894</v>
      </c>
      <c r="B388" s="53" t="s">
        <v>1415</v>
      </c>
      <c r="C388" s="53">
        <v>20</v>
      </c>
      <c r="D388" s="54" t="str">
        <f t="shared" si="30"/>
        <v>OR20</v>
      </c>
      <c r="E388" s="53" t="s">
        <v>11</v>
      </c>
      <c r="F388" s="4" t="s">
        <v>200</v>
      </c>
      <c r="G388" s="54" t="str">
        <f t="shared" si="31"/>
        <v>select_one agree4</v>
      </c>
      <c r="H388" s="4" t="str">
        <f>IF(A388="","",IF(ROW($A$2:$A$1036)=1,"Impossible",VLOOKUP($A$2:$A$1036,items!$A$2:$S$1008,{19}*SIGN(ROW($A$2:$A$1036)),FALSE)))</f>
        <v>I sometimes thought that it was best to give [him/her] false information about [his/her] illness to protect [him/her] from the truth.</v>
      </c>
      <c r="I388" s="4" t="str">
        <f>IF(A388="","",IF(ROW($A$2:$A$1036)=1,"Impossible",VLOOKUP($A$2:$A$1036,items!$A$2:$T$1008,{20}*SIGN(ROW($A$2:$A$1036)),FALSE)))</f>
        <v>Dzimwe nguva ndaifunga kuti zvakanakisa kumupa ruzivo rwusiri rwechokwadi maererano neurwere hwake kuitira kumudzivirira kubva kuchokwadi.</v>
      </c>
      <c r="L388" s="53" t="s">
        <v>27</v>
      </c>
      <c r="M388" s="53"/>
      <c r="N388" s="53"/>
      <c r="O388" s="53"/>
      <c r="P388" s="53"/>
      <c r="Q388" s="53"/>
      <c r="R388" s="53"/>
      <c r="S388" s="53"/>
      <c r="T388" s="53"/>
      <c r="U388" s="53"/>
      <c r="V388" s="55" t="str">
        <f t="shared" si="32"/>
        <v>OR20. I sometimes thought that it was best to give [him/her] false information about [his/her] illness to protect [him/her] from the truth.</v>
      </c>
      <c r="W388" s="55" t="str">
        <f t="shared" si="33"/>
        <v>OR20. Dzimwe nguva ndaifunga kuti zvakanakisa kumupa ruzivo rwusiri rwechokwadi maererano neurwere hwake kuitira kumudzivirira kubva kuchokwadi.</v>
      </c>
      <c r="X388" s="32" t="str">
        <f t="array" ref="X388">IF(ISBLANK(F388),"",INDEX(choices!I$2:I$1615,MATCH(F388,IF(choices!J$2:J$1615="Last",choices!A$2:A$1615),0)))</f>
        <v>strongly agree, agree, disagree, strongly disagree, refuse</v>
      </c>
      <c r="Y388" s="4" t="str">
        <f t="array" ref="Y388">IF(ISBLANK(F388),"",INDEX(choices!H$2:H$1615,MATCH(F388,IF(choices!J$2:J$1615="Last",choices!A$2:A$1615),0)))</f>
        <v>Ndinobvumirana nazvo chaizvo, Ndinobvumirana nazvo , Handibvumirani nazvo, Handibvumirani nazvo zvachose, kuramba kupindura</v>
      </c>
    </row>
    <row r="389" spans="1:26" ht="42">
      <c r="A389" s="53" t="s">
        <v>2895</v>
      </c>
      <c r="B389" s="53" t="s">
        <v>1415</v>
      </c>
      <c r="C389" s="53">
        <v>21</v>
      </c>
      <c r="D389" s="54" t="str">
        <f t="shared" ref="D389:D452" si="34">CONCATENATE(B389,C389)</f>
        <v>OR21</v>
      </c>
      <c r="E389" s="53" t="s">
        <v>11</v>
      </c>
      <c r="F389" s="4" t="s">
        <v>200</v>
      </c>
      <c r="G389" s="54" t="str">
        <f t="shared" ref="G389:G452" si="35">IF(E389="","",IF(OR(E389="select_one", E389="select_multiple"), CONCATENATE(E389," ",F389),E389))</f>
        <v>select_one agree4</v>
      </c>
      <c r="H389" s="4" t="str">
        <f>IF(A389="","",IF(ROW($A$2:$A$1036)=1,"Impossible",VLOOKUP($A$2:$A$1036,items!$A$2:$S$1008,{19}*SIGN(ROW($A$2:$A$1036)),FALSE)))</f>
        <v>I thought that partial knowledge about [his/her] illness was enough to keep her taking medication to stay healthy.</v>
      </c>
      <c r="I389" s="4" t="str">
        <f>IF(A389="","",IF(ROW($A$2:$A$1036)=1,"Impossible",VLOOKUP($A$2:$A$1036,items!$A$2:$T$1008,{20}*SIGN(ROW($A$2:$A$1036)),FALSE)))</f>
        <v>Ndaifunga kuti kuva nerumwe rweruzivo maererano neurwere hwake kunobatsira kuti atore mushonga agove nehutano.</v>
      </c>
      <c r="L389" s="53" t="s">
        <v>27</v>
      </c>
      <c r="M389" s="53"/>
      <c r="N389" s="53"/>
      <c r="O389" s="53"/>
      <c r="P389" s="53"/>
      <c r="Q389" s="53"/>
      <c r="R389" s="53"/>
      <c r="S389" s="53"/>
      <c r="T389" s="53"/>
      <c r="U389" s="53"/>
      <c r="V389" s="55" t="str">
        <f t="shared" si="32"/>
        <v>OR21. I thought that partial knowledge about [his/her] illness was enough to keep her taking medication to stay healthy.</v>
      </c>
      <c r="W389" s="55" t="str">
        <f t="shared" si="33"/>
        <v>OR21. Ndaifunga kuti kuva nerumwe rweruzivo maererano neurwere hwake kunobatsira kuti atore mushonga agove nehutano.</v>
      </c>
      <c r="X389" s="32" t="str">
        <f t="array" ref="X389">IF(ISBLANK(F389),"",INDEX(choices!I$2:I$1615,MATCH(F389,IF(choices!J$2:J$1615="Last",choices!A$2:A$1615),0)))</f>
        <v>strongly agree, agree, disagree, strongly disagree, refuse</v>
      </c>
      <c r="Y389" s="4" t="str">
        <f t="array" ref="Y389">IF(ISBLANK(F389),"",INDEX(choices!H$2:H$1615,MATCH(F389,IF(choices!J$2:J$1615="Last",choices!A$2:A$1615),0)))</f>
        <v>Ndinobvumirana nazvo chaizvo, Ndinobvumirana nazvo , Handibvumirani nazvo, Handibvumirani nazvo zvachose, kuramba kupindura</v>
      </c>
    </row>
    <row r="390" spans="1:26" ht="56">
      <c r="A390" s="53" t="s">
        <v>2896</v>
      </c>
      <c r="B390" s="53" t="s">
        <v>1415</v>
      </c>
      <c r="C390" s="53">
        <v>22</v>
      </c>
      <c r="D390" s="54" t="str">
        <f t="shared" si="34"/>
        <v>OR22</v>
      </c>
      <c r="E390" s="53" t="s">
        <v>11</v>
      </c>
      <c r="F390" s="4" t="s">
        <v>200</v>
      </c>
      <c r="G390" s="54" t="str">
        <f t="shared" si="35"/>
        <v>select_one agree4</v>
      </c>
      <c r="H390" s="4" t="str">
        <f>IF(A390="","",IF(ROW($A$2:$A$1036)=1,"Impossible",VLOOKUP($A$2:$A$1036,items!$A$2:$S$1008,{19}*SIGN(ROW($A$2:$A$1036)),FALSE)))</f>
        <v>I thought that caregivers like me should not be the one to tell the child about [his/her] illness. That should be left to doctors and nurses.</v>
      </c>
      <c r="I390" s="4" t="str">
        <f>IF(A390="","",IF(ROW($A$2:$A$1036)=1,"Impossible",VLOOKUP($A$2:$A$1036,items!$A$2:$T$1008,{20}*SIGN(ROW($A$2:$A$1036)),FALSE)))</f>
        <v>Ndaifunga kuti vachengeti vevana vakafanana neni havasirivo vanofanira kuudza mwana nezveurwere hwake. Izvi zvinofanira kusiyirwa kunanachiremba nevakoti.</v>
      </c>
      <c r="L390" s="53" t="s">
        <v>27</v>
      </c>
      <c r="M390" s="53"/>
      <c r="N390" s="53"/>
      <c r="O390" s="53"/>
      <c r="P390" s="53"/>
      <c r="Q390" s="53"/>
      <c r="R390" s="53"/>
      <c r="S390" s="53"/>
      <c r="T390" s="53"/>
      <c r="U390" s="53"/>
      <c r="V390" s="55" t="str">
        <f t="shared" si="32"/>
        <v>OR22. I thought that caregivers like me should not be the one to tell the child about [his/her] illness. That should be left to doctors and nurses.</v>
      </c>
      <c r="W390" s="55" t="str">
        <f t="shared" si="33"/>
        <v>OR22. Ndaifunga kuti vachengeti vevana vakafanana neni havasirivo vanofanira kuudza mwana nezveurwere hwake. Izvi zvinofanira kusiyirwa kunanachiremba nevakoti.</v>
      </c>
      <c r="X390" s="32" t="str">
        <f t="array" ref="X390">IF(ISBLANK(F390),"",INDEX(choices!I$2:I$1615,MATCH(F390,IF(choices!J$2:J$1615="Last",choices!A$2:A$1615),0)))</f>
        <v>strongly agree, agree, disagree, strongly disagree, refuse</v>
      </c>
      <c r="Y390" s="4" t="str">
        <f t="array" ref="Y390">IF(ISBLANK(F390),"",INDEX(choices!H$2:H$1615,MATCH(F390,IF(choices!J$2:J$1615="Last",choices!A$2:A$1615),0)))</f>
        <v>Ndinobvumirana nazvo chaizvo, Ndinobvumirana nazvo , Handibvumirani nazvo, Handibvumirani nazvo zvachose, kuramba kupindura</v>
      </c>
    </row>
    <row r="391" spans="1:26" ht="42">
      <c r="A391" s="53" t="s">
        <v>2897</v>
      </c>
      <c r="B391" s="53" t="s">
        <v>1415</v>
      </c>
      <c r="C391" s="53">
        <v>23</v>
      </c>
      <c r="D391" s="54" t="str">
        <f t="shared" si="34"/>
        <v>OR23</v>
      </c>
      <c r="E391" s="53" t="s">
        <v>11</v>
      </c>
      <c r="F391" s="4" t="s">
        <v>200</v>
      </c>
      <c r="G391" s="54" t="str">
        <f t="shared" si="35"/>
        <v>select_one agree4</v>
      </c>
      <c r="H391" s="4" t="str">
        <f>IF(A391="","",IF(ROW($A$2:$A$1036)=1,"Impossible",VLOOKUP($A$2:$A$1036,items!$A$2:$S$1008,{19}*SIGN(ROW($A$2:$A$1036)),FALSE)))</f>
        <v>I thought that my child knew enough about HIV to understand [his/her] diagnosis.</v>
      </c>
      <c r="I391" s="4" t="str">
        <f>IF(A391="","",IF(ROW($A$2:$A$1036)=1,"Impossible",VLOOKUP($A$2:$A$1036,items!$A$2:$T$1008,{20}*SIGN(ROW($A$2:$A$1036)),FALSE)))</f>
        <v>Ndaifunga kuti mwana wangu anoziva zvakakwana maererano neHIV kuti anzwisise kuti anorwara nei.</v>
      </c>
      <c r="L391" s="53" t="s">
        <v>27</v>
      </c>
      <c r="M391" s="53"/>
      <c r="N391" s="53"/>
      <c r="O391" s="53"/>
      <c r="P391" s="53"/>
      <c r="Q391" s="53"/>
      <c r="R391" s="53"/>
      <c r="S391" s="53"/>
      <c r="T391" s="53"/>
      <c r="U391" s="53"/>
      <c r="V391" s="55" t="str">
        <f t="shared" si="32"/>
        <v>OR23. I thought that my child knew enough about HIV to understand [his/her] diagnosis.</v>
      </c>
      <c r="W391" s="55" t="str">
        <f t="shared" si="33"/>
        <v>OR23. Ndaifunga kuti mwana wangu anoziva zvakakwana maererano neHIV kuti anzwisise kuti anorwara nei.</v>
      </c>
      <c r="X391" s="32" t="str">
        <f t="array" ref="X391">IF(ISBLANK(F391),"",INDEX(choices!I$2:I$1615,MATCH(F391,IF(choices!J$2:J$1615="Last",choices!A$2:A$1615),0)))</f>
        <v>strongly agree, agree, disagree, strongly disagree, refuse</v>
      </c>
      <c r="Y391" s="4" t="str">
        <f t="array" ref="Y391">IF(ISBLANK(F391),"",INDEX(choices!H$2:H$1615,MATCH(F391,IF(choices!J$2:J$1615="Last",choices!A$2:A$1615),0)))</f>
        <v>Ndinobvumirana nazvo chaizvo, Ndinobvumirana nazvo , Handibvumirani nazvo, Handibvumirani nazvo zvachose, kuramba kupindura</v>
      </c>
    </row>
    <row r="392" spans="1:26" ht="42">
      <c r="A392" s="53" t="s">
        <v>2898</v>
      </c>
      <c r="B392" s="53" t="s">
        <v>1415</v>
      </c>
      <c r="C392" s="53">
        <v>24</v>
      </c>
      <c r="D392" s="54" t="str">
        <f t="shared" si="34"/>
        <v>OR24</v>
      </c>
      <c r="E392" s="53" t="s">
        <v>11</v>
      </c>
      <c r="F392" s="4" t="s">
        <v>200</v>
      </c>
      <c r="G392" s="54" t="str">
        <f t="shared" si="35"/>
        <v>select_one agree4</v>
      </c>
      <c r="H392" s="4" t="str">
        <f>IF(A392="","",IF(ROW($A$2:$A$1036)=1,"Impossible",VLOOKUP($A$2:$A$1036,items!$A$2:$S$1008,{19}*SIGN(ROW($A$2:$A$1036)),FALSE)))</f>
        <v>I thought that my child was responsible and mature enough to be told about [his/her] diagnosis.</v>
      </c>
      <c r="I392" s="4" t="str">
        <f>IF(A392="","",IF(ROW($A$2:$A$1036)=1,"Impossible",VLOOKUP($A$2:$A$1036,items!$A$2:$T$1008,{20}*SIGN(ROW($A$2:$A$1036)),FALSE)))</f>
        <v>Ndaifunga kuti mwana wangu ainge ava kuziva zvaanoita nekunzwisisa zvekuti ainge ava kuudzika kuti anorwara nei.</v>
      </c>
      <c r="L392" s="53" t="s">
        <v>27</v>
      </c>
      <c r="M392" s="53"/>
      <c r="N392" s="53"/>
      <c r="O392" s="53"/>
      <c r="P392" s="53"/>
      <c r="Q392" s="53"/>
      <c r="R392" s="53"/>
      <c r="S392" s="53"/>
      <c r="T392" s="53"/>
      <c r="U392" s="53"/>
      <c r="V392" s="55" t="str">
        <f t="shared" si="32"/>
        <v>OR24. I thought that my child was responsible and mature enough to be told about [his/her] diagnosis.</v>
      </c>
      <c r="W392" s="55" t="str">
        <f t="shared" si="33"/>
        <v>OR24. Ndaifunga kuti mwana wangu ainge ava kuziva zvaanoita nekunzwisisa zvekuti ainge ava kuudzika kuti anorwara nei.</v>
      </c>
      <c r="X392" s="32" t="str">
        <f t="array" ref="X392">IF(ISBLANK(F392),"",INDEX(choices!I$2:I$1615,MATCH(F392,IF(choices!J$2:J$1615="Last",choices!A$2:A$1615),0)))</f>
        <v>strongly agree, agree, disagree, strongly disagree, refuse</v>
      </c>
      <c r="Y392" s="4" t="str">
        <f t="array" ref="Y392">IF(ISBLANK(F392),"",INDEX(choices!H$2:H$1615,MATCH(F392,IF(choices!J$2:J$1615="Last",choices!A$2:A$1615),0)))</f>
        <v>Ndinobvumirana nazvo chaizvo, Ndinobvumirana nazvo , Handibvumirani nazvo, Handibvumirani nazvo zvachose, kuramba kupindura</v>
      </c>
    </row>
    <row r="393" spans="1:26" ht="42">
      <c r="A393" s="53" t="s">
        <v>2899</v>
      </c>
      <c r="B393" s="53" t="s">
        <v>1415</v>
      </c>
      <c r="C393" s="53">
        <v>25</v>
      </c>
      <c r="D393" s="54" t="str">
        <f t="shared" si="34"/>
        <v>OR25</v>
      </c>
      <c r="E393" s="53" t="s">
        <v>11</v>
      </c>
      <c r="F393" s="4" t="s">
        <v>200</v>
      </c>
      <c r="G393" s="54" t="str">
        <f t="shared" si="35"/>
        <v>select_one agree4</v>
      </c>
      <c r="H393" s="4" t="str">
        <f>IF(A393="","",IF(ROW($A$2:$A$1036)=1,"Impossible",VLOOKUP($A$2:$A$1036,items!$A$2:$S$1008,{19}*SIGN(ROW($A$2:$A$1036)),FALSE)))</f>
        <v>I thought that my child could keep [his/her] illness a secret if asked.</v>
      </c>
      <c r="I393" s="4" t="str">
        <f>IF(A393="","",IF(ROW($A$2:$A$1036)=1,"Impossible",VLOOKUP($A$2:$A$1036,items!$A$2:$T$1008,{20}*SIGN(ROW($A$2:$A$1036)),FALSE)))</f>
        <v>Ndaifunga kuti mwana wangu angakwanise kuchengetedza zveurwere hwake pasina mumwe waanoudza kana akaudzwa saizvozvo.</v>
      </c>
      <c r="L393" s="53" t="s">
        <v>27</v>
      </c>
      <c r="M393" s="53"/>
      <c r="N393" s="53"/>
      <c r="O393" s="53"/>
      <c r="P393" s="53"/>
      <c r="Q393" s="53"/>
      <c r="R393" s="53"/>
      <c r="S393" s="53"/>
      <c r="T393" s="53"/>
      <c r="U393" s="53"/>
      <c r="V393" s="55" t="str">
        <f t="shared" si="32"/>
        <v>OR25. I thought that my child could keep [his/her] illness a secret if asked.</v>
      </c>
      <c r="W393" s="55" t="str">
        <f t="shared" si="33"/>
        <v>OR25. Ndaifunga kuti mwana wangu angakwanise kuchengetedza zveurwere hwake pasina mumwe waanoudza kana akaudzwa saizvozvo.</v>
      </c>
      <c r="X393" s="32" t="str">
        <f t="array" ref="X393">IF(ISBLANK(F393),"",INDEX(choices!I$2:I$1615,MATCH(F393,IF(choices!J$2:J$1615="Last",choices!A$2:A$1615),0)))</f>
        <v>strongly agree, agree, disagree, strongly disagree, refuse</v>
      </c>
      <c r="Y393" s="4" t="str">
        <f t="array" ref="Y393">IF(ISBLANK(F393),"",INDEX(choices!H$2:H$1615,MATCH(F393,IF(choices!J$2:J$1615="Last",choices!A$2:A$1615),0)))</f>
        <v>Ndinobvumirana nazvo chaizvo, Ndinobvumirana nazvo , Handibvumirani nazvo, Handibvumirani nazvo zvachose, kuramba kupindura</v>
      </c>
    </row>
    <row r="394" spans="1:26" ht="42">
      <c r="A394" s="53" t="s">
        <v>2900</v>
      </c>
      <c r="B394" s="53" t="s">
        <v>1415</v>
      </c>
      <c r="C394" s="53">
        <v>26</v>
      </c>
      <c r="D394" s="54" t="str">
        <f t="shared" si="34"/>
        <v>OR26</v>
      </c>
      <c r="E394" s="53" t="s">
        <v>11</v>
      </c>
      <c r="F394" s="4" t="s">
        <v>200</v>
      </c>
      <c r="G394" s="54" t="str">
        <f t="shared" si="35"/>
        <v>select_one agree4</v>
      </c>
      <c r="H394" s="4" t="str">
        <f>IF(A394="","",IF(ROW($A$2:$A$1036)=1,"Impossible",VLOOKUP($A$2:$A$1036,items!$A$2:$S$1008,{19}*SIGN(ROW($A$2:$A$1036)),FALSE)))</f>
        <v>I thought that my child was old enough to learn about [his/her] illness.</v>
      </c>
      <c r="I394" s="4" t="str">
        <f>IF(A394="","",IF(ROW($A$2:$A$1036)=1,"Impossible",VLOOKUP($A$2:$A$1036,items!$A$2:$T$1008,{20}*SIGN(ROW($A$2:$A$1036)),FALSE)))</f>
        <v>Ndaifunga kuti mwana wangu anyatsokura zvekuti ava kukwanisa kuziva nezveurwere hwake.</v>
      </c>
      <c r="L394" s="53" t="s">
        <v>27</v>
      </c>
      <c r="M394" s="53"/>
      <c r="N394" s="53"/>
      <c r="O394" s="53"/>
      <c r="P394" s="53"/>
      <c r="Q394" s="53"/>
      <c r="R394" s="53"/>
      <c r="S394" s="53"/>
      <c r="T394" s="53"/>
      <c r="U394" s="53"/>
      <c r="V394" s="55" t="str">
        <f t="shared" si="32"/>
        <v>OR26. I thought that my child was old enough to learn about [his/her] illness.</v>
      </c>
      <c r="W394" s="55" t="str">
        <f t="shared" si="33"/>
        <v>OR26. Ndaifunga kuti mwana wangu anyatsokura zvekuti ava kukwanisa kuziva nezveurwere hwake.</v>
      </c>
      <c r="X394" s="32" t="str">
        <f t="array" ref="X394">IF(ISBLANK(F394),"",INDEX(choices!I$2:I$1615,MATCH(F394,IF(choices!J$2:J$1615="Last",choices!A$2:A$1615),0)))</f>
        <v>strongly agree, agree, disagree, strongly disagree, refuse</v>
      </c>
      <c r="Y394" s="4" t="str">
        <f t="array" ref="Y394">IF(ISBLANK(F394),"",INDEX(choices!H$2:H$1615,MATCH(F394,IF(choices!J$2:J$1615="Last",choices!A$2:A$1615),0)))</f>
        <v>Ndinobvumirana nazvo chaizvo, Ndinobvumirana nazvo , Handibvumirani nazvo, Handibvumirani nazvo zvachose, kuramba kupindura</v>
      </c>
    </row>
    <row r="395" spans="1:26" ht="42">
      <c r="A395" s="53" t="s">
        <v>2901</v>
      </c>
      <c r="B395" s="53" t="s">
        <v>1415</v>
      </c>
      <c r="C395" s="53">
        <v>27</v>
      </c>
      <c r="D395" s="54" t="str">
        <f t="shared" si="34"/>
        <v>OR27</v>
      </c>
      <c r="E395" s="53" t="s">
        <v>11</v>
      </c>
      <c r="F395" s="4" t="s">
        <v>200</v>
      </c>
      <c r="G395" s="54" t="str">
        <f t="shared" si="35"/>
        <v>select_one agree4</v>
      </c>
      <c r="H395" s="4" t="str">
        <f>IF(A395="","",IF(ROW($A$2:$A$1036)=1,"Impossible",VLOOKUP($A$2:$A$1036,items!$A$2:$S$1008,{19}*SIGN(ROW($A$2:$A$1036)),FALSE)))</f>
        <v>I thought that my child was strong enough emotionally to handle learning about [his/her] illness.</v>
      </c>
      <c r="I395" s="4" t="str">
        <f>IF(A395="","",IF(ROW($A$2:$A$1036)=1,"Impossible",VLOOKUP($A$2:$A$1036,items!$A$2:$T$1008,{20}*SIGN(ROW($A$2:$A$1036)),FALSE)))</f>
        <v>Ndaifunga kuti mwana wangu anyatsosimba mupfungwa zvekukwanisa kuziva zvekuita kana akaziva nezveurwere hwake.</v>
      </c>
      <c r="L395" s="53" t="s">
        <v>27</v>
      </c>
      <c r="M395" s="53"/>
      <c r="N395" s="53"/>
      <c r="O395" s="53"/>
      <c r="P395" s="53"/>
      <c r="Q395" s="53"/>
      <c r="R395" s="53"/>
      <c r="S395" s="53"/>
      <c r="T395" s="53"/>
      <c r="U395" s="53"/>
      <c r="V395" s="55" t="str">
        <f t="shared" si="32"/>
        <v>OR27. I thought that my child was strong enough emotionally to handle learning about [his/her] illness.</v>
      </c>
      <c r="W395" s="55" t="str">
        <f t="shared" si="33"/>
        <v>OR27. Ndaifunga kuti mwana wangu anyatsosimba mupfungwa zvekukwanisa kuziva zvekuita kana akaziva nezveurwere hwake.</v>
      </c>
      <c r="X395" s="32" t="str">
        <f t="array" ref="X395">IF(ISBLANK(F395),"",INDEX(choices!I$2:I$1615,MATCH(F395,IF(choices!J$2:J$1615="Last",choices!A$2:A$1615),0)))</f>
        <v>strongly agree, agree, disagree, strongly disagree, refuse</v>
      </c>
      <c r="Y395" s="4" t="str">
        <f t="array" ref="Y395">IF(ISBLANK(F395),"",INDEX(choices!H$2:H$1615,MATCH(F395,IF(choices!J$2:J$1615="Last",choices!A$2:A$1615),0)))</f>
        <v>Ndinobvumirana nazvo chaizvo, Ndinobvumirana nazvo , Handibvumirani nazvo, Handibvumirani nazvo zvachose, kuramba kupindura</v>
      </c>
    </row>
    <row r="396" spans="1:26" ht="42">
      <c r="A396" s="53" t="s">
        <v>2902</v>
      </c>
      <c r="B396" s="53" t="s">
        <v>1415</v>
      </c>
      <c r="C396" s="53">
        <v>28</v>
      </c>
      <c r="D396" s="54" t="str">
        <f t="shared" si="34"/>
        <v>OR28</v>
      </c>
      <c r="E396" s="53" t="s">
        <v>11</v>
      </c>
      <c r="F396" s="4" t="s">
        <v>200</v>
      </c>
      <c r="G396" s="54" t="str">
        <f t="shared" si="35"/>
        <v>select_one agree4</v>
      </c>
      <c r="H396" s="4" t="str">
        <f>IF(A396="","",IF(ROW($A$2:$A$1036)=1,"Impossible",VLOOKUP($A$2:$A$1036,items!$A$2:$S$1008,{19}*SIGN(ROW($A$2:$A$1036)),FALSE)))</f>
        <v>I thought that telling my child about [his/her] illness would be a process that unfolds over time.</v>
      </c>
      <c r="I396" s="4" t="str">
        <f>IF(A396="","",IF(ROW($A$2:$A$1036)=1,"Impossible",VLOOKUP($A$2:$A$1036,items!$A$2:$T$1008,{20}*SIGN(ROW($A$2:$A$1036)),FALSE)))</f>
        <v>Ndaifunga kuti kuudza mwana wangu nezveurwere hwake chiitiko chaizoitika zvishoma nezvishoma kwenguva yakareba.</v>
      </c>
      <c r="L396" s="53" t="s">
        <v>27</v>
      </c>
      <c r="M396" s="53"/>
      <c r="N396" s="53"/>
      <c r="O396" s="53"/>
      <c r="P396" s="53"/>
      <c r="Q396" s="53"/>
      <c r="R396" s="53"/>
      <c r="S396" s="53"/>
      <c r="T396" s="53"/>
      <c r="U396" s="53"/>
      <c r="V396" s="55" t="str">
        <f t="shared" si="32"/>
        <v>OR28. I thought that telling my child about [his/her] illness would be a process that unfolds over time.</v>
      </c>
      <c r="W396" s="55" t="str">
        <f t="shared" si="33"/>
        <v>OR28. Ndaifunga kuti kuudza mwana wangu nezveurwere hwake chiitiko chaizoitika zvishoma nezvishoma kwenguva yakareba.</v>
      </c>
      <c r="X396" s="32" t="str">
        <f t="array" ref="X396">IF(ISBLANK(F396),"",INDEX(choices!I$2:I$1615,MATCH(F396,IF(choices!J$2:J$1615="Last",choices!A$2:A$1615),0)))</f>
        <v>strongly agree, agree, disagree, strongly disagree, refuse</v>
      </c>
      <c r="Y396" s="4" t="str">
        <f t="array" ref="Y396">IF(ISBLANK(F396),"",INDEX(choices!H$2:H$1615,MATCH(F396,IF(choices!J$2:J$1615="Last",choices!A$2:A$1615),0)))</f>
        <v>Ndinobvumirana nazvo chaizvo, Ndinobvumirana nazvo , Handibvumirani nazvo, Handibvumirani nazvo zvachose, kuramba kupindura</v>
      </c>
    </row>
    <row r="397" spans="1:26" ht="42">
      <c r="A397" s="53" t="s">
        <v>2903</v>
      </c>
      <c r="B397" s="53" t="s">
        <v>1415</v>
      </c>
      <c r="C397" s="53">
        <v>29</v>
      </c>
      <c r="D397" s="54" t="str">
        <f t="shared" si="34"/>
        <v>OR29</v>
      </c>
      <c r="E397" s="53" t="s">
        <v>11</v>
      </c>
      <c r="F397" s="4" t="s">
        <v>200</v>
      </c>
      <c r="G397" s="54" t="str">
        <f t="shared" si="35"/>
        <v>select_one agree4</v>
      </c>
      <c r="H397" s="4" t="str">
        <f>IF(A397="","",IF(ROW($A$2:$A$1036)=1,"Impossible",VLOOKUP($A$2:$A$1036,items!$A$2:$S$1008,{19}*SIGN(ROW($A$2:$A$1036)),FALSE)))</f>
        <v>My child's other caregiver and I felt the same way about telling our child about [his/her] illness.</v>
      </c>
      <c r="I397" s="4" t="str">
        <f>IF(A397="","",IF(ROW($A$2:$A$1036)=1,"Impossible",VLOOKUP($A$2:$A$1036,items!$A$2:$T$1008,{20}*SIGN(ROW($A$2:$A$1036)),FALSE)))</f>
        <v>Ini nemumwe muchengeti wemwana wangu taifunga zvimwe chete maererano nekuudza mwana wedu nezveurwere hwake.</v>
      </c>
      <c r="K397" s="4" t="s">
        <v>2466</v>
      </c>
      <c r="L397" s="53" t="s">
        <v>27</v>
      </c>
      <c r="M397" s="53"/>
      <c r="N397" s="53"/>
      <c r="O397" s="53"/>
      <c r="P397" s="53"/>
      <c r="Q397" s="53"/>
      <c r="R397" s="53"/>
      <c r="S397" s="53"/>
      <c r="T397" s="53"/>
      <c r="U397" s="53"/>
      <c r="V397" s="55" t="str">
        <f t="shared" si="32"/>
        <v>OR29. My child's other caregiver and I felt the same way about telling our child about [his/her] illness.</v>
      </c>
      <c r="W397" s="55" t="str">
        <f t="shared" si="33"/>
        <v>OR29. Ini nemumwe muchengeti wemwana wangu taifunga zvimwe chete maererano nekuudza mwana wedu nezveurwere hwake.</v>
      </c>
      <c r="X397" s="32" t="str">
        <f t="array" ref="X397">IF(ISBLANK(F397),"",INDEX(choices!I$2:I$1615,MATCH(F397,IF(choices!J$2:J$1615="Last",choices!A$2:A$1615),0)))</f>
        <v>strongly agree, agree, disagree, strongly disagree, refuse</v>
      </c>
      <c r="Y397" s="4" t="str">
        <f t="array" ref="Y397">IF(ISBLANK(F397),"",INDEX(choices!H$2:H$1615,MATCH(F397,IF(choices!J$2:J$1615="Last",choices!A$2:A$1615),0)))</f>
        <v>Ndinobvumirana nazvo chaizvo, Ndinobvumirana nazvo , Handibvumirani nazvo, Handibvumirani nazvo zvachose, kuramba kupindura</v>
      </c>
    </row>
    <row r="398" spans="1:26" ht="14">
      <c r="A398" s="53" t="s">
        <v>2904</v>
      </c>
      <c r="B398" s="53" t="s">
        <v>1415</v>
      </c>
      <c r="C398" s="53"/>
      <c r="D398" s="54" t="str">
        <f t="shared" si="34"/>
        <v>OR</v>
      </c>
      <c r="E398" s="53" t="s">
        <v>81</v>
      </c>
      <c r="G398" s="54" t="str">
        <f t="shared" si="35"/>
        <v>end group</v>
      </c>
      <c r="H398" s="4" t="e">
        <f>IF(A398="","",IF(ROW($A$2:$A$1036)=1,"Impossible",VLOOKUP($A$2:$A$1036,items!$A$2:$S$1008,{19}*SIGN(ROW($A$2:$A$1036)),FALSE)))</f>
        <v>#N/A</v>
      </c>
      <c r="I398" s="4" t="e">
        <f>IF(A398="","",IF(ROW($A$2:$A$1036)=1,"Impossible",VLOOKUP($A$2:$A$1036,items!$A$2:$T$1008,{20}*SIGN(ROW($A$2:$A$1036)),FALSE)))</f>
        <v>#N/A</v>
      </c>
      <c r="L398" s="53"/>
      <c r="M398" s="53"/>
      <c r="N398" s="53"/>
      <c r="O398" s="53"/>
      <c r="P398" s="53"/>
      <c r="Q398" s="53"/>
      <c r="R398" s="53"/>
      <c r="S398" s="53"/>
      <c r="T398" s="53"/>
      <c r="U398" s="53"/>
      <c r="V398" s="55" t="str">
        <f t="shared" si="32"/>
        <v/>
      </c>
      <c r="W398" s="55" t="str">
        <f t="shared" si="33"/>
        <v/>
      </c>
      <c r="X398" s="32" t="str">
        <f t="array" ref="X398">IF(ISBLANK(F398),"",INDEX(choices!I$2:I$1615,MATCH(F398,IF(choices!J$2:J$1615="Last",choices!A$2:A$1615),0)))</f>
        <v/>
      </c>
      <c r="Y398" s="4" t="str">
        <f t="array" ref="Y398">IF(ISBLANK(F398),"",INDEX(choices!H$2:H$1615,MATCH(F398,IF(choices!J$2:J$1615="Last",choices!A$2:A$1615),0)))</f>
        <v/>
      </c>
    </row>
    <row r="399" spans="1:26" ht="14">
      <c r="A399" s="53" t="s">
        <v>1475</v>
      </c>
      <c r="B399" s="53" t="s">
        <v>1476</v>
      </c>
      <c r="C399" s="53">
        <v>0</v>
      </c>
      <c r="D399" s="54" t="str">
        <f t="shared" si="34"/>
        <v>P0</v>
      </c>
      <c r="E399" s="53" t="s">
        <v>79</v>
      </c>
      <c r="G399" s="54" t="str">
        <f t="shared" si="35"/>
        <v>begin group</v>
      </c>
      <c r="H399" s="4" t="e">
        <f>IF(A399="","",IF(ROW($A$2:$A$1036)=1,"Impossible",VLOOKUP($A$2:$A$1036,items!$A$2:$S$1008,{19}*SIGN(ROW($A$2:$A$1036)),FALSE)))</f>
        <v>#N/A</v>
      </c>
      <c r="I399" s="4" t="e">
        <f>IF(A399="","",IF(ROW($A$2:$A$1036)=1,"Impossible",VLOOKUP($A$2:$A$1036,items!$A$2:$T$1008,{20}*SIGN(ROW($A$2:$A$1036)),FALSE)))</f>
        <v>#N/A</v>
      </c>
      <c r="K399" s="4" t="s">
        <v>2342</v>
      </c>
      <c r="L399" s="53"/>
      <c r="M399" s="53"/>
      <c r="N399" s="53"/>
      <c r="O399" s="53"/>
      <c r="P399" s="53"/>
      <c r="Q399" s="53"/>
      <c r="R399" s="53"/>
      <c r="S399" s="53"/>
      <c r="T399" s="53"/>
      <c r="U399" s="53"/>
      <c r="V399" s="55" t="str">
        <f t="shared" si="32"/>
        <v/>
      </c>
      <c r="W399" s="55" t="str">
        <f t="shared" si="33"/>
        <v/>
      </c>
      <c r="X399" s="32" t="str">
        <f t="array" ref="X399">IF(ISBLANK(F399),"",INDEX(choices!I$2:I$1615,MATCH(F399,IF(choices!J$2:J$1615="Last",choices!A$2:A$1615),0)))</f>
        <v/>
      </c>
      <c r="Y399" s="4" t="str">
        <f t="array" ref="Y399">IF(ISBLANK(F399),"",INDEX(choices!H$2:H$1615,MATCH(F399,IF(choices!J$2:J$1615="Last",choices!A$2:A$1615),0)))</f>
        <v/>
      </c>
    </row>
    <row r="400" spans="1:26" ht="28">
      <c r="A400" s="53" t="s">
        <v>1466</v>
      </c>
      <c r="B400" s="53" t="s">
        <v>1476</v>
      </c>
      <c r="C400" s="53">
        <v>1</v>
      </c>
      <c r="D400" s="54" t="str">
        <f t="shared" si="34"/>
        <v>P1</v>
      </c>
      <c r="E400" s="53" t="s">
        <v>16</v>
      </c>
      <c r="G400" s="54" t="str">
        <f t="shared" si="35"/>
        <v>note</v>
      </c>
      <c r="H400" s="4" t="str">
        <f>IF(A400="","",IF(ROW($A$2:$A$1036)=1,"Impossible",VLOOKUP($A$2:$A$1036,items!$A$2:$S$1008,{19}*SIGN(ROW($A$2:$A$1036)),FALSE)))</f>
        <v>At this age, do you think your child should know:</v>
      </c>
      <c r="I400" s="4" t="str">
        <f>IF(A400="","",IF(ROW($A$2:$A$1036)=1,"Impossible",VLOOKUP($A$2:$A$1036,items!$A$2:$T$1008,{20}*SIGN(ROW($A$2:$A$1036)),FALSE)))</f>
        <v>Pazera iri, munofunga kuti mwana wenyu anofanira kuziva:</v>
      </c>
      <c r="L400" s="53"/>
      <c r="M400" s="53"/>
      <c r="N400" s="53"/>
      <c r="O400" s="53"/>
      <c r="P400" s="53"/>
      <c r="Q400" s="53"/>
      <c r="R400" s="53"/>
      <c r="S400" s="53"/>
      <c r="T400" s="53"/>
      <c r="U400" s="53"/>
      <c r="V400" s="55" t="str">
        <f t="shared" si="32"/>
        <v>P1. At this age, do you think your child should know:</v>
      </c>
      <c r="W400" s="55" t="str">
        <f t="shared" si="33"/>
        <v>P1. Pazera iri, munofunga kuti mwana wenyu anofanira kuziva:</v>
      </c>
      <c r="X400" s="32" t="str">
        <f t="array" ref="X400">IF(ISBLANK(F400),"",INDEX(choices!I$2:I$1615,MATCH(F400,IF(choices!J$2:J$1615="Last",choices!A$2:A$1615),0)))</f>
        <v/>
      </c>
      <c r="Y400" s="4" t="str">
        <f t="array" ref="Y400">IF(ISBLANK(F400),"",INDEX(choices!H$2:H$1615,MATCH(F400,IF(choices!J$2:J$1615="Last",choices!A$2:A$1615),0)))</f>
        <v/>
      </c>
      <c r="Z400" s="4" t="s">
        <v>1223</v>
      </c>
    </row>
    <row r="401" spans="1:27" ht="14">
      <c r="A401" s="53" t="s">
        <v>1467</v>
      </c>
      <c r="B401" s="53" t="s">
        <v>1476</v>
      </c>
      <c r="C401" s="53">
        <v>2</v>
      </c>
      <c r="D401" s="54" t="str">
        <f t="shared" si="34"/>
        <v>P2</v>
      </c>
      <c r="E401" s="53" t="s">
        <v>11</v>
      </c>
      <c r="F401" s="32" t="s">
        <v>209</v>
      </c>
      <c r="G401" s="54" t="str">
        <f t="shared" si="35"/>
        <v>select_one yndr</v>
      </c>
      <c r="H401" s="4" t="str">
        <f>IF(A401="","",IF(ROW($A$2:$A$1036)=1,"Impossible",VLOOKUP($A$2:$A$1036,items!$A$2:$S$1008,{19}*SIGN(ROW($A$2:$A$1036)),FALSE)))</f>
        <v>Any details about [his/her] status?</v>
      </c>
      <c r="I401" s="4" t="str">
        <f>IF(A401="","",IF(ROW($A$2:$A$1036)=1,"Impossible",VLOOKUP($A$2:$A$1036,items!$A$2:$T$1008,{20}*SIGN(ROW($A$2:$A$1036)),FALSE)))</f>
        <v>Chero chinhu zvacho chine chekuita status hwake?</v>
      </c>
      <c r="L401" s="53" t="s">
        <v>27</v>
      </c>
      <c r="M401" s="53"/>
      <c r="N401" s="53"/>
      <c r="O401" s="53"/>
      <c r="P401" s="53"/>
      <c r="Q401" s="53"/>
      <c r="R401" s="53"/>
      <c r="S401" s="53"/>
      <c r="T401" s="53"/>
      <c r="U401" s="53"/>
      <c r="V401" s="55" t="str">
        <f t="shared" si="32"/>
        <v>P2. Any details about [his/her] status?</v>
      </c>
      <c r="W401" s="55" t="str">
        <f t="shared" si="33"/>
        <v>P2. Chero chinhu zvacho chine chekuita status hwake?</v>
      </c>
      <c r="X401" s="32" t="str">
        <f t="array" ref="X401">IF(ISBLANK(F401),"",INDEX(choices!I$2:I$1615,MATCH(F401,IF(choices!J$2:J$1615="Last",choices!A$2:A$1615),0)))</f>
        <v>yes, no, dk, refuse</v>
      </c>
      <c r="Y401" s="4" t="str">
        <f t="array" ref="Y401">IF(ISBLANK(F401),"",INDEX(choices!H$2:H$1615,MATCH(F401,IF(choices!J$2:J$1615="Last",choices!A$2:A$1615),0)))</f>
        <v>Hongu, Kwete, dk, kuramba kupindura</v>
      </c>
      <c r="Z401" s="4" t="s">
        <v>1223</v>
      </c>
      <c r="AA401" s="4">
        <v>1</v>
      </c>
    </row>
    <row r="402" spans="1:27" ht="28">
      <c r="A402" s="53" t="s">
        <v>1468</v>
      </c>
      <c r="B402" s="53" t="s">
        <v>1476</v>
      </c>
      <c r="C402" s="53">
        <v>3</v>
      </c>
      <c r="D402" s="54" t="str">
        <f t="shared" si="34"/>
        <v>P3</v>
      </c>
      <c r="E402" s="53" t="s">
        <v>11</v>
      </c>
      <c r="F402" s="32" t="s">
        <v>209</v>
      </c>
      <c r="G402" s="54" t="str">
        <f t="shared" si="35"/>
        <v>select_one yndr</v>
      </c>
      <c r="H402" s="4" t="str">
        <f>IF(A402="","",IF(ROW($A$2:$A$1036)=1,"Impossible",VLOOKUP($A$2:$A$1036,items!$A$2:$S$1008,{19}*SIGN(ROW($A$2:$A$1036)),FALSE)))</f>
        <v>That the pills [he/she] takes are medication for an illness?</v>
      </c>
      <c r="I402" s="4" t="str">
        <f>IF(A402="","",IF(ROW($A$2:$A$1036)=1,"Impossible",VLOOKUP($A$2:$A$1036,items!$A$2:$T$1008,{20}*SIGN(ROW($A$2:$A$1036)),FALSE)))</f>
        <v>Kuti mapiritsi aanonwa mushonga weurwere?</v>
      </c>
      <c r="L402" s="53" t="s">
        <v>27</v>
      </c>
      <c r="M402" s="53"/>
      <c r="N402" s="53"/>
      <c r="O402" s="53"/>
      <c r="P402" s="53"/>
      <c r="Q402" s="53"/>
      <c r="R402" s="53"/>
      <c r="S402" s="53"/>
      <c r="T402" s="53"/>
      <c r="U402" s="53"/>
      <c r="V402" s="55" t="str">
        <f t="shared" si="32"/>
        <v>P3. That the pills [he/she] takes are medication for an illness?</v>
      </c>
      <c r="W402" s="55" t="str">
        <f t="shared" si="33"/>
        <v>P3. Kuti mapiritsi aanonwa mushonga weurwere?</v>
      </c>
      <c r="X402" s="32" t="str">
        <f t="array" ref="X402">IF(ISBLANK(F402),"",INDEX(choices!I$2:I$1615,MATCH(F402,IF(choices!J$2:J$1615="Last",choices!A$2:A$1615),0)))</f>
        <v>yes, no, dk, refuse</v>
      </c>
      <c r="Y402" s="4" t="str">
        <f t="array" ref="Y402">IF(ISBLANK(F402),"",INDEX(choices!H$2:H$1615,MATCH(F402,IF(choices!J$2:J$1615="Last",choices!A$2:A$1615),0)))</f>
        <v>Hongu, Kwete, dk, kuramba kupindura</v>
      </c>
      <c r="Z402" s="4" t="s">
        <v>1223</v>
      </c>
      <c r="AA402" s="4">
        <v>1</v>
      </c>
    </row>
    <row r="403" spans="1:27" ht="14">
      <c r="A403" s="53" t="s">
        <v>1469</v>
      </c>
      <c r="B403" s="53" t="s">
        <v>1476</v>
      </c>
      <c r="C403" s="53">
        <v>4</v>
      </c>
      <c r="D403" s="54" t="str">
        <f t="shared" si="34"/>
        <v>P4</v>
      </c>
      <c r="E403" s="53" t="s">
        <v>11</v>
      </c>
      <c r="F403" s="32" t="s">
        <v>209</v>
      </c>
      <c r="G403" s="54" t="str">
        <f t="shared" si="35"/>
        <v>select_one yndr</v>
      </c>
      <c r="H403" s="4" t="str">
        <f>IF(A403="","",IF(ROW($A$2:$A$1036)=1,"Impossible",VLOOKUP($A$2:$A$1036,items!$A$2:$S$1008,{19}*SIGN(ROW($A$2:$A$1036)),FALSE)))</f>
        <v>That the illness [he/she] has is called HIV?</v>
      </c>
      <c r="I403" s="4" t="str">
        <f>IF(A403="","",IF(ROW($A$2:$A$1036)=1,"Impossible",VLOOKUP($A$2:$A$1036,items!$A$2:$T$1008,{20}*SIGN(ROW($A$2:$A$1036)),FALSE)))</f>
        <v>Kuti urwere hwaainahwo hunonzi HIV?</v>
      </c>
      <c r="L403" s="53" t="s">
        <v>27</v>
      </c>
      <c r="M403" s="53"/>
      <c r="N403" s="53"/>
      <c r="O403" s="53"/>
      <c r="P403" s="53"/>
      <c r="Q403" s="53"/>
      <c r="R403" s="53"/>
      <c r="S403" s="53"/>
      <c r="T403" s="53"/>
      <c r="U403" s="53"/>
      <c r="V403" s="55" t="str">
        <f t="shared" si="32"/>
        <v>P4. That the illness [he/she] has is called HIV?</v>
      </c>
      <c r="W403" s="55" t="str">
        <f t="shared" si="33"/>
        <v>P4. Kuti urwere hwaainahwo hunonzi HIV?</v>
      </c>
      <c r="X403" s="32" t="str">
        <f t="array" ref="X403">IF(ISBLANK(F403),"",INDEX(choices!I$2:I$1615,MATCH(F403,IF(choices!J$2:J$1615="Last",choices!A$2:A$1615),0)))</f>
        <v>yes, no, dk, refuse</v>
      </c>
      <c r="Y403" s="4" t="str">
        <f t="array" ref="Y403">IF(ISBLANK(F403),"",INDEX(choices!H$2:H$1615,MATCH(F403,IF(choices!J$2:J$1615="Last",choices!A$2:A$1615),0)))</f>
        <v>Hongu, Kwete, dk, kuramba kupindura</v>
      </c>
      <c r="Z403" s="4" t="s">
        <v>1223</v>
      </c>
      <c r="AA403" s="4">
        <v>1</v>
      </c>
    </row>
    <row r="404" spans="1:27" ht="28">
      <c r="A404" s="53" t="s">
        <v>1470</v>
      </c>
      <c r="B404" s="53" t="s">
        <v>1476</v>
      </c>
      <c r="C404" s="53">
        <v>5</v>
      </c>
      <c r="D404" s="54" t="str">
        <f t="shared" si="34"/>
        <v>P5</v>
      </c>
      <c r="E404" s="53" t="s">
        <v>11</v>
      </c>
      <c r="F404" s="32" t="s">
        <v>209</v>
      </c>
      <c r="G404" s="54" t="str">
        <f t="shared" si="35"/>
        <v>select_one yndr</v>
      </c>
      <c r="H404" s="4" t="str">
        <f>IF(A404="","",IF(ROW($A$2:$A$1036)=1,"Impossible",VLOOKUP($A$2:$A$1036,items!$A$2:$S$1008,{19}*SIGN(ROW($A$2:$A$1036)),FALSE)))</f>
        <v>The consequences and implications of being HIV positive?</v>
      </c>
      <c r="I404" s="4" t="str">
        <f>IF(A404="","",IF(ROW($A$2:$A$1036)=1,"Impossible",VLOOKUP($A$2:$A$1036,items!$A$2:$T$1008,{20}*SIGN(ROW($A$2:$A$1036)),FALSE)))</f>
        <v>Zvinoitika kuburikidza nekuva kana zvazvinoreva kuva neHIV?</v>
      </c>
      <c r="L404" s="53" t="s">
        <v>27</v>
      </c>
      <c r="M404" s="53"/>
      <c r="N404" s="53"/>
      <c r="O404" s="53"/>
      <c r="P404" s="53"/>
      <c r="Q404" s="53"/>
      <c r="R404" s="53"/>
      <c r="S404" s="53"/>
      <c r="T404" s="53"/>
      <c r="U404" s="53"/>
      <c r="V404" s="55" t="str">
        <f t="shared" si="32"/>
        <v>P5. The consequences and implications of being HIV positive?</v>
      </c>
      <c r="W404" s="55" t="str">
        <f t="shared" si="33"/>
        <v>P5. Zvinoitika kuburikidza nekuva kana zvazvinoreva kuva neHIV?</v>
      </c>
      <c r="X404" s="32" t="str">
        <f t="array" ref="X404">IF(ISBLANK(F404),"",INDEX(choices!I$2:I$1615,MATCH(F404,IF(choices!J$2:J$1615="Last",choices!A$2:A$1615),0)))</f>
        <v>yes, no, dk, refuse</v>
      </c>
      <c r="Y404" s="4" t="str">
        <f t="array" ref="Y404">IF(ISBLANK(F404),"",INDEX(choices!H$2:H$1615,MATCH(F404,IF(choices!J$2:J$1615="Last",choices!A$2:A$1615),0)))</f>
        <v>Hongu, Kwete, dk, kuramba kupindura</v>
      </c>
      <c r="Z404" s="4" t="s">
        <v>1223</v>
      </c>
      <c r="AA404" s="4">
        <v>1</v>
      </c>
    </row>
    <row r="405" spans="1:27" ht="14">
      <c r="A405" s="53" t="s">
        <v>1471</v>
      </c>
      <c r="B405" s="53" t="s">
        <v>1476</v>
      </c>
      <c r="C405" s="53">
        <v>6</v>
      </c>
      <c r="D405" s="54" t="str">
        <f t="shared" si="34"/>
        <v>P6</v>
      </c>
      <c r="E405" s="53" t="s">
        <v>11</v>
      </c>
      <c r="F405" s="32" t="s">
        <v>209</v>
      </c>
      <c r="G405" s="54" t="str">
        <f t="shared" si="35"/>
        <v>select_one yndr</v>
      </c>
      <c r="H405" s="4" t="str">
        <f>IF(A405="","",IF(ROW($A$2:$A$1036)=1,"Impossible",VLOOKUP($A$2:$A$1036,items!$A$2:$S$1008,{19}*SIGN(ROW($A$2:$A$1036)),FALSE)))</f>
        <v>How [he/she] was infected with HIV?</v>
      </c>
      <c r="I405" s="4" t="str">
        <f>IF(A405="","",IF(ROW($A$2:$A$1036)=1,"Impossible",VLOOKUP($A$2:$A$1036,items!$A$2:$T$1008,{20}*SIGN(ROW($A$2:$A$1036)),FALSE)))</f>
        <v>Mawaniro aakaita HIV?</v>
      </c>
      <c r="L405" s="53" t="s">
        <v>27</v>
      </c>
      <c r="M405" s="53"/>
      <c r="N405" s="53"/>
      <c r="O405" s="53"/>
      <c r="P405" s="53"/>
      <c r="Q405" s="53"/>
      <c r="R405" s="53"/>
      <c r="S405" s="53"/>
      <c r="T405" s="53"/>
      <c r="U405" s="53"/>
      <c r="V405" s="55" t="str">
        <f t="shared" si="32"/>
        <v>P6. How [he/she] was infected with HIV?</v>
      </c>
      <c r="W405" s="55" t="str">
        <f t="shared" si="33"/>
        <v>P6. Mawaniro aakaita HIV?</v>
      </c>
      <c r="X405" s="32" t="str">
        <f t="array" ref="X405">IF(ISBLANK(F405),"",INDEX(choices!I$2:I$1615,MATCH(F405,IF(choices!J$2:J$1615="Last",choices!A$2:A$1615),0)))</f>
        <v>yes, no, dk, refuse</v>
      </c>
      <c r="Y405" s="4" t="str">
        <f t="array" ref="Y405">IF(ISBLANK(F405),"",INDEX(choices!H$2:H$1615,MATCH(F405,IF(choices!J$2:J$1615="Last",choices!A$2:A$1615),0)))</f>
        <v>Hongu, Kwete, dk, kuramba kupindura</v>
      </c>
      <c r="Z405" s="4" t="s">
        <v>1223</v>
      </c>
      <c r="AA405" s="4">
        <v>1</v>
      </c>
    </row>
    <row r="406" spans="1:27" ht="28">
      <c r="A406" s="53" t="s">
        <v>1472</v>
      </c>
      <c r="B406" s="53" t="s">
        <v>1476</v>
      </c>
      <c r="C406" s="53">
        <v>7</v>
      </c>
      <c r="D406" s="54" t="str">
        <f t="shared" si="34"/>
        <v>P7</v>
      </c>
      <c r="E406" s="53" t="s">
        <v>11</v>
      </c>
      <c r="F406" s="32" t="s">
        <v>209</v>
      </c>
      <c r="G406" s="54" t="str">
        <f t="shared" si="35"/>
        <v>select_one yndr</v>
      </c>
      <c r="H406" s="4" t="str">
        <f>IF(A406="","",IF(ROW($A$2:$A$1036)=1,"Impossible",VLOOKUP($A$2:$A$1036,items!$A$2:$S$1008,{19}*SIGN(ROW($A$2:$A$1036)),FALSE)))</f>
        <v>The fact that [he/she] could pass the infection to someone else?</v>
      </c>
      <c r="I406" s="4" t="str">
        <f>IF(A406="","",IF(ROW($A$2:$A$1036)=1,"Impossible",VLOOKUP($A$2:$A$1036,items!$A$2:$T$1008,{20}*SIGN(ROW($A$2:$A$1036)),FALSE)))</f>
        <v>Kuti anokwanisa kutapurira HIV kune mumwewo munhu?</v>
      </c>
      <c r="L406" s="53" t="s">
        <v>27</v>
      </c>
      <c r="M406" s="53"/>
      <c r="N406" s="53"/>
      <c r="O406" s="53"/>
      <c r="P406" s="53"/>
      <c r="Q406" s="53"/>
      <c r="R406" s="53"/>
      <c r="S406" s="53"/>
      <c r="T406" s="53"/>
      <c r="U406" s="53"/>
      <c r="V406" s="55" t="str">
        <f t="shared" si="32"/>
        <v>P7. The fact that [he/she] could pass the infection to someone else?</v>
      </c>
      <c r="W406" s="55" t="str">
        <f t="shared" si="33"/>
        <v>P7. Kuti anokwanisa kutapurira HIV kune mumwewo munhu?</v>
      </c>
      <c r="X406" s="32" t="str">
        <f t="array" ref="X406">IF(ISBLANK(F406),"",INDEX(choices!I$2:I$1615,MATCH(F406,IF(choices!J$2:J$1615="Last",choices!A$2:A$1615),0)))</f>
        <v>yes, no, dk, refuse</v>
      </c>
      <c r="Y406" s="4" t="str">
        <f t="array" ref="Y406">IF(ISBLANK(F406),"",INDEX(choices!H$2:H$1615,MATCH(F406,IF(choices!J$2:J$1615="Last",choices!A$2:A$1615),0)))</f>
        <v>Hongu, Kwete, dk, kuramba kupindura</v>
      </c>
      <c r="Z406" s="4" t="s">
        <v>1223</v>
      </c>
      <c r="AA406" s="4">
        <v>1</v>
      </c>
    </row>
    <row r="407" spans="1:27" ht="28">
      <c r="A407" s="53" t="s">
        <v>1473</v>
      </c>
      <c r="B407" s="53" t="s">
        <v>1476</v>
      </c>
      <c r="C407" s="53">
        <v>8</v>
      </c>
      <c r="D407" s="54" t="str">
        <f t="shared" si="34"/>
        <v>P8</v>
      </c>
      <c r="E407" s="53" t="s">
        <v>11</v>
      </c>
      <c r="F407" s="32" t="s">
        <v>209</v>
      </c>
      <c r="G407" s="54" t="str">
        <f t="shared" si="35"/>
        <v>select_one yndr</v>
      </c>
      <c r="H407" s="4" t="str">
        <f>IF(A407="","",IF(ROW($A$2:$A$1036)=1,"Impossible",VLOOKUP($A$2:$A$1036,items!$A$2:$S$1008,{19}*SIGN(ROW($A$2:$A$1036)),FALSE)))</f>
        <v>Does your child's school teach students about HIV?</v>
      </c>
      <c r="I407" s="4" t="str">
        <f>IF(A407="","",IF(ROW($A$2:$A$1036)=1,"Impossible",VLOOKUP($A$2:$A$1036,items!$A$2:$T$1008,{20}*SIGN(ROW($A$2:$A$1036)),FALSE)))</f>
        <v>Chikoro chemwana wenyu chinodzidzisa here vana maererano nehutachiwana hweHIV?</v>
      </c>
      <c r="L407" s="53" t="s">
        <v>27</v>
      </c>
      <c r="M407" s="53"/>
      <c r="N407" s="53"/>
      <c r="O407" s="53"/>
      <c r="P407" s="53"/>
      <c r="Q407" s="53"/>
      <c r="R407" s="53"/>
      <c r="S407" s="53"/>
      <c r="T407" s="53"/>
      <c r="U407" s="53"/>
      <c r="V407" s="55" t="str">
        <f t="shared" ref="V407:V470" si="36">IF(OR(ISNA(H407),ISBLANK(H407)),"",CONCATENATE($B407,$C407,"."," ",H407))</f>
        <v>P8. Does your child's school teach students about HIV?</v>
      </c>
      <c r="W407" s="55" t="str">
        <f t="shared" ref="W407:W470" si="37">IF(OR(ISBLANK(I407),ISNA(I407)),"",CONCATENATE($B407,$C407,"."," ",I407))</f>
        <v>P8. Chikoro chemwana wenyu chinodzidzisa here vana maererano nehutachiwana hweHIV?</v>
      </c>
      <c r="X407" s="32" t="str">
        <f t="array" ref="X407">IF(ISBLANK(F407),"",INDEX(choices!I$2:I$1615,MATCH(F407,IF(choices!J$2:J$1615="Last",choices!A$2:A$1615),0)))</f>
        <v>yes, no, dk, refuse</v>
      </c>
      <c r="Y407" s="4" t="str">
        <f t="array" ref="Y407">IF(ISBLANK(F407),"",INDEX(choices!H$2:H$1615,MATCH(F407,IF(choices!J$2:J$1615="Last",choices!A$2:A$1615),0)))</f>
        <v>Hongu, Kwete, dk, kuramba kupindura</v>
      </c>
      <c r="Z407" s="4" t="s">
        <v>1223</v>
      </c>
      <c r="AA407" s="4">
        <v>1</v>
      </c>
    </row>
    <row r="408" spans="1:27" ht="28">
      <c r="A408" s="53" t="s">
        <v>1474</v>
      </c>
      <c r="B408" s="53" t="s">
        <v>1476</v>
      </c>
      <c r="C408" s="53">
        <v>9</v>
      </c>
      <c r="D408" s="54" t="str">
        <f t="shared" si="34"/>
        <v>P9</v>
      </c>
      <c r="E408" s="53" t="s">
        <v>11</v>
      </c>
      <c r="F408" s="32" t="s">
        <v>209</v>
      </c>
      <c r="G408" s="54" t="str">
        <f t="shared" si="35"/>
        <v>select_one yndr</v>
      </c>
      <c r="H408" s="4" t="str">
        <f>IF(A408="","",IF(ROW($A$2:$A$1036)=1,"Impossible",VLOOKUP($A$2:$A$1036,items!$A$2:$S$1008,{19}*SIGN(ROW($A$2:$A$1036)),FALSE)))</f>
        <v>Do you think schools should teach children about HIV?</v>
      </c>
      <c r="I408" s="4" t="str">
        <f>IF(A408="","",IF(ROW($A$2:$A$1036)=1,"Impossible",VLOOKUP($A$2:$A$1036,items!$A$2:$T$1008,{20}*SIGN(ROW($A$2:$A$1036)),FALSE)))</f>
        <v>Munofunga kuti zvikoro zvinofanira kudzidzisa here vana maererano nezveHIV?</v>
      </c>
      <c r="L408" s="53" t="s">
        <v>27</v>
      </c>
      <c r="M408" s="53"/>
      <c r="N408" s="53"/>
      <c r="O408" s="53"/>
      <c r="P408" s="53"/>
      <c r="Q408" s="53"/>
      <c r="R408" s="53"/>
      <c r="S408" s="53"/>
      <c r="T408" s="53"/>
      <c r="U408" s="53"/>
      <c r="V408" s="55" t="str">
        <f t="shared" si="36"/>
        <v>P9. Do you think schools should teach children about HIV?</v>
      </c>
      <c r="W408" s="55" t="str">
        <f t="shared" si="37"/>
        <v>P9. Munofunga kuti zvikoro zvinofanira kudzidzisa here vana maererano nezveHIV?</v>
      </c>
      <c r="X408" s="32" t="str">
        <f t="array" ref="X408">IF(ISBLANK(F408),"",INDEX(choices!I$2:I$1615,MATCH(F408,IF(choices!J$2:J$1615="Last",choices!A$2:A$1615),0)))</f>
        <v>yes, no, dk, refuse</v>
      </c>
      <c r="Y408" s="4" t="str">
        <f t="array" ref="Y408">IF(ISBLANK(F408),"",INDEX(choices!H$2:H$1615,MATCH(F408,IF(choices!J$2:J$1615="Last",choices!A$2:A$1615),0)))</f>
        <v>Hongu, Kwete, dk, kuramba kupindura</v>
      </c>
      <c r="Z408" s="4" t="s">
        <v>1223</v>
      </c>
      <c r="AA408" s="4">
        <v>1</v>
      </c>
    </row>
    <row r="409" spans="1:27" ht="28">
      <c r="A409" s="53" t="s">
        <v>1478</v>
      </c>
      <c r="B409" s="53" t="s">
        <v>1476</v>
      </c>
      <c r="C409" s="53">
        <v>10</v>
      </c>
      <c r="D409" s="54" t="str">
        <f t="shared" si="34"/>
        <v>P10</v>
      </c>
      <c r="E409" s="53" t="s">
        <v>11</v>
      </c>
      <c r="F409" s="4" t="s">
        <v>209</v>
      </c>
      <c r="G409" s="54" t="str">
        <f t="shared" si="35"/>
        <v>select_one yndr</v>
      </c>
      <c r="H409" s="4" t="str">
        <f>IF(A409="","",IF(ROW($A$2:$A$1036)=1,"Impossible",VLOOKUP($A$2:$A$1036,items!$A$2:$S$1008,{19}*SIGN(ROW($A$2:$A$1036)),FALSE)))</f>
        <v>Have you begun to assess your child's readiness to learn about [his/her] status?</v>
      </c>
      <c r="I409" s="4" t="str">
        <f>IF(A409="","",IF(ROW($A$2:$A$1036)=1,"Impossible",VLOOKUP($A$2:$A$1036,items!$A$2:$T$1008,{20}*SIGN(ROW($A$2:$A$1036)),FALSE)))</f>
        <v>Makatotanga here kuongorora kuti mwana wenyu agadzirira zvakadii kuziva paamire?</v>
      </c>
      <c r="L409" s="53" t="s">
        <v>27</v>
      </c>
      <c r="M409" s="53"/>
      <c r="N409" s="53"/>
      <c r="O409" s="53"/>
      <c r="P409" s="53"/>
      <c r="Q409" s="53"/>
      <c r="R409" s="53"/>
      <c r="S409" s="53"/>
      <c r="T409" s="53"/>
      <c r="U409" s="53"/>
      <c r="V409" s="55" t="str">
        <f t="shared" si="36"/>
        <v>P10. Have you begun to assess your child's readiness to learn about [his/her] status?</v>
      </c>
      <c r="W409" s="55" t="str">
        <f t="shared" si="37"/>
        <v>P10. Makatotanga here kuongorora kuti mwana wenyu agadzirira zvakadii kuziva paamire?</v>
      </c>
      <c r="X409" s="32" t="str">
        <f t="array" ref="X409">IF(ISBLANK(F409),"",INDEX(choices!I$2:I$1615,MATCH(F409,IF(choices!J$2:J$1615="Last",choices!A$2:A$1615),0)))</f>
        <v>yes, no, dk, refuse</v>
      </c>
      <c r="Y409" s="4" t="str">
        <f t="array" ref="Y409">IF(ISBLANK(F409),"",INDEX(choices!H$2:H$1615,MATCH(F409,IF(choices!J$2:J$1615="Last",choices!A$2:A$1615),0)))</f>
        <v>Hongu, Kwete, dk, kuramba kupindura</v>
      </c>
      <c r="Z409" s="4" t="s">
        <v>1223</v>
      </c>
      <c r="AA409" s="4">
        <v>1</v>
      </c>
    </row>
    <row r="410" spans="1:27" ht="42">
      <c r="A410" s="53" t="s">
        <v>1479</v>
      </c>
      <c r="B410" s="53" t="s">
        <v>1476</v>
      </c>
      <c r="C410" s="53">
        <v>11</v>
      </c>
      <c r="D410" s="54" t="str">
        <f t="shared" si="34"/>
        <v>P11</v>
      </c>
      <c r="E410" s="53" t="s">
        <v>11</v>
      </c>
      <c r="F410" s="4" t="s">
        <v>210</v>
      </c>
      <c r="G410" s="54" t="str">
        <f t="shared" si="35"/>
        <v>select_one when</v>
      </c>
      <c r="H410" s="4" t="str">
        <f>IF(A410="","",IF(ROW($A$2:$A$1036)=1,"Impossible",VLOOKUP($A$2:$A$1036,items!$A$2:$S$1008,{19}*SIGN(ROW($A$2:$A$1036)),FALSE)))</f>
        <v>When do you want your child to learn about [his/her] status?</v>
      </c>
      <c r="I410" s="4" t="str">
        <f>IF(A410="","",IF(ROW($A$2:$A$1036)=1,"Impossible",VLOOKUP($A$2:$A$1036,items!$A$2:$T$1008,{20}*SIGN(ROW($A$2:$A$1036)),FALSE)))</f>
        <v>Munoda kuti mwana wenyu azive paamire rinhi?</v>
      </c>
      <c r="L410" s="53" t="s">
        <v>27</v>
      </c>
      <c r="M410" s="53"/>
      <c r="N410" s="53"/>
      <c r="O410" s="53"/>
      <c r="P410" s="53"/>
      <c r="Q410" s="53"/>
      <c r="R410" s="53"/>
      <c r="S410" s="53"/>
      <c r="T410" s="53"/>
      <c r="U410" s="53"/>
      <c r="V410" s="55" t="str">
        <f t="shared" si="36"/>
        <v>P11. When do you want your child to learn about [his/her] status?</v>
      </c>
      <c r="W410" s="55" t="str">
        <f t="shared" si="37"/>
        <v>P11. Munoda kuti mwana wenyu azive paamire rinhi?</v>
      </c>
      <c r="X410" s="32" t="str">
        <f t="array" ref="X410">IF(ISBLANK(F410),"",INDEX(choices!I$2:I$1615,MATCH(F410,IF(choices!J$2:J$1615="Last",choices!A$2:A$1615),0)))</f>
        <v>never, in the next few weeks, in the next few months, between 6 months and 1 year from now, more than a year from now, dk, refuse</v>
      </c>
      <c r="Y410" s="4" t="str">
        <f t="array" ref="Y410">IF(ISBLANK(F410),"",INDEX(choices!H$2:H$1615,MATCH(F410,IF(choices!J$2:J$1615="Last",choices!A$2:A$1615),0)))</f>
        <v>never, in the next few weeks, in the next few months, between 6 months and 1 year from now, more than a year from now, dk, refuse</v>
      </c>
      <c r="Z410" s="4" t="s">
        <v>1223</v>
      </c>
      <c r="AA410" s="4">
        <v>1</v>
      </c>
    </row>
    <row r="411" spans="1:27" ht="28">
      <c r="A411" s="53" t="s">
        <v>1480</v>
      </c>
      <c r="B411" s="53" t="s">
        <v>1476</v>
      </c>
      <c r="C411" s="53">
        <v>12</v>
      </c>
      <c r="D411" s="54" t="str">
        <f t="shared" si="34"/>
        <v>P12</v>
      </c>
      <c r="E411" s="53" t="s">
        <v>11</v>
      </c>
      <c r="F411" s="4" t="s">
        <v>195</v>
      </c>
      <c r="G411" s="54" t="str">
        <f t="shared" si="35"/>
        <v>select_one how</v>
      </c>
      <c r="H411" s="4" t="str">
        <f>IF(A411="","",IF(ROW($A$2:$A$1036)=1,"Impossible",VLOOKUP($A$2:$A$1036,items!$A$2:$S$1008,{19}*SIGN(ROW($A$2:$A$1036)),FALSE)))</f>
        <v>How do you want your child to learn about [his/her] status?</v>
      </c>
      <c r="I411" s="4" t="str">
        <f>IF(A411="","",IF(ROW($A$2:$A$1036)=1,"Impossible",VLOOKUP($A$2:$A$1036,items!$A$2:$T$1008,{20}*SIGN(ROW($A$2:$A$1036)),FALSE)))</f>
        <v>Munoda kuti mwana wenyu azive paamire sei?</v>
      </c>
      <c r="L411" s="53" t="s">
        <v>27</v>
      </c>
      <c r="M411" s="53"/>
      <c r="N411" s="53"/>
      <c r="O411" s="53"/>
      <c r="P411" s="53"/>
      <c r="Q411" s="53"/>
      <c r="R411" s="53"/>
      <c r="S411" s="53"/>
      <c r="T411" s="53"/>
      <c r="U411" s="53"/>
      <c r="V411" s="55" t="str">
        <f t="shared" si="36"/>
        <v>P12. How do you want your child to learn about [his/her] status?</v>
      </c>
      <c r="W411" s="55" t="str">
        <f t="shared" si="37"/>
        <v>P12. Munoda kuti mwana wenyu azive paamire sei?</v>
      </c>
      <c r="X411" s="32" t="str">
        <f t="array" ref="X411">IF(ISBLANK(F411),"",INDEX(choices!I$2:I$1615,MATCH(F411,IF(choices!J$2:J$1615="Last",choices!A$2:A$1615),0)))</f>
        <v>from me, from a family member, from a friend, from a doctor or nurse, from someone else, refuse</v>
      </c>
      <c r="Y411" s="4" t="str">
        <f t="array" ref="Y411">IF(ISBLANK(F411),"",INDEX(choices!H$2:H$1615,MATCH(F411,IF(choices!J$2:J$1615="Last",choices!A$2:A$1615),0)))</f>
        <v>from me, from a family member, from a friend, from a doctor or nurse, from someone else, refuse</v>
      </c>
      <c r="Z411" s="4" t="s">
        <v>1223</v>
      </c>
      <c r="AA411" s="4">
        <v>1</v>
      </c>
    </row>
    <row r="412" spans="1:27" ht="28">
      <c r="A412" s="53" t="s">
        <v>1481</v>
      </c>
      <c r="B412" s="53" t="s">
        <v>1476</v>
      </c>
      <c r="C412" s="53">
        <v>13</v>
      </c>
      <c r="D412" s="54" t="str">
        <f t="shared" si="34"/>
        <v>P13</v>
      </c>
      <c r="E412" s="53" t="s">
        <v>11</v>
      </c>
      <c r="F412" s="4" t="s">
        <v>209</v>
      </c>
      <c r="G412" s="54" t="str">
        <f t="shared" si="35"/>
        <v>select_one yndr</v>
      </c>
      <c r="H412" s="4" t="str">
        <f>IF(A412="","",IF(ROW($A$2:$A$1036)=1,"Impossible",VLOOKUP($A$2:$A$1036,items!$A$2:$S$1008,{19}*SIGN(ROW($A$2:$A$1036)),FALSE)))</f>
        <v>Do you have a plan for telling your child about [his/her] status?</v>
      </c>
      <c r="I412" s="4" t="str">
        <f>IF(A412="","",IF(ROW($A$2:$A$1036)=1,"Impossible",VLOOKUP($A$2:$A$1036,items!$A$2:$T$1008,{20}*SIGN(ROW($A$2:$A$1036)),FALSE)))</f>
        <v>Mune urongwa here hwekuudza mwana wenyu paamire?</v>
      </c>
      <c r="L412" s="53" t="s">
        <v>27</v>
      </c>
      <c r="M412" s="53"/>
      <c r="N412" s="53"/>
      <c r="O412" s="53"/>
      <c r="P412" s="53"/>
      <c r="Q412" s="53"/>
      <c r="R412" s="53"/>
      <c r="S412" s="53"/>
      <c r="T412" s="53"/>
      <c r="U412" s="53"/>
      <c r="V412" s="55" t="str">
        <f t="shared" si="36"/>
        <v>P13. Do you have a plan for telling your child about [his/her] status?</v>
      </c>
      <c r="W412" s="55" t="str">
        <f t="shared" si="37"/>
        <v>P13. Mune urongwa here hwekuudza mwana wenyu paamire?</v>
      </c>
      <c r="X412" s="32" t="str">
        <f t="array" ref="X412">IF(ISBLANK(F412),"",INDEX(choices!I$2:I$1615,MATCH(F412,IF(choices!J$2:J$1615="Last",choices!A$2:A$1615),0)))</f>
        <v>yes, no, dk, refuse</v>
      </c>
      <c r="Y412" s="4" t="str">
        <f t="array" ref="Y412">IF(ISBLANK(F412),"",INDEX(choices!H$2:H$1615,MATCH(F412,IF(choices!J$2:J$1615="Last",choices!A$2:A$1615),0)))</f>
        <v>Hongu, Kwete, dk, kuramba kupindura</v>
      </c>
      <c r="Z412" s="4" t="s">
        <v>1223</v>
      </c>
      <c r="AA412" s="4">
        <v>1</v>
      </c>
    </row>
    <row r="413" spans="1:27" ht="42">
      <c r="A413" s="53" t="s">
        <v>1482</v>
      </c>
      <c r="B413" s="53" t="s">
        <v>1476</v>
      </c>
      <c r="C413" s="53">
        <v>14</v>
      </c>
      <c r="D413" s="54" t="str">
        <f t="shared" si="34"/>
        <v>P14</v>
      </c>
      <c r="E413" s="53" t="s">
        <v>11</v>
      </c>
      <c r="F413" s="4" t="s">
        <v>203</v>
      </c>
      <c r="G413" s="54" t="str">
        <f t="shared" si="35"/>
        <v>select_one likely4</v>
      </c>
      <c r="H413" s="4" t="str">
        <f>IF(A413="","",IF(ROW($A$2:$A$1036)=1,"Impossible",VLOOKUP($A$2:$A$1036,items!$A$2:$S$1008,{19}*SIGN(ROW($A$2:$A$1036)),FALSE)))</f>
        <v>How likely is it that you will follow through on your plan?</v>
      </c>
      <c r="I413" s="4" t="str">
        <f>IF(A413="","",IF(ROW($A$2:$A$1036)=1,"Impossible",VLOOKUP($A$2:$A$1036,items!$A$2:$T$1008,{20}*SIGN(ROW($A$2:$A$1036)),FALSE)))</f>
        <v>Pane mukana wakadii wekuti muchatevedzera urongwa hwenyu?</v>
      </c>
      <c r="K413" s="4" t="s">
        <v>2798</v>
      </c>
      <c r="L413" s="53" t="s">
        <v>27</v>
      </c>
      <c r="M413" s="53"/>
      <c r="N413" s="53"/>
      <c r="O413" s="53"/>
      <c r="P413" s="53"/>
      <c r="Q413" s="53"/>
      <c r="R413" s="53"/>
      <c r="S413" s="53"/>
      <c r="T413" s="53"/>
      <c r="U413" s="53"/>
      <c r="V413" s="55" t="str">
        <f t="shared" si="36"/>
        <v>P14. How likely is it that you will follow through on your plan?</v>
      </c>
      <c r="W413" s="55" t="str">
        <f t="shared" si="37"/>
        <v>P14. Pane mukana wakadii wekuti muchatevedzera urongwa hwenyu?</v>
      </c>
      <c r="X413" s="32" t="str">
        <f t="array" ref="X413">IF(ISBLANK(F413),"",INDEX(choices!I$2:I$1615,MATCH(F413,IF(choices!J$2:J$1615="Last",choices!A$2:A$1615),0)))</f>
        <v>very likely, somewhat likely, not very likely, not at all likely, refuse</v>
      </c>
      <c r="Y413" s="4" t="str">
        <f t="array" ref="Y413">IF(ISBLANK(F413),"",INDEX(choices!H$2:H$1615,MATCH(F413,IF(choices!J$2:J$1615="Last",choices!A$2:A$1615),0)))</f>
        <v>zvingangoitike zvakanyanya, zvingangoitike zvishoma, hazvingaitike zvakanyanya, hazvingaitike zvachose, kuramba kupindura</v>
      </c>
      <c r="Z413" s="4" t="s">
        <v>1223</v>
      </c>
      <c r="AA413" s="4">
        <v>1</v>
      </c>
    </row>
    <row r="414" spans="1:27" ht="28">
      <c r="A414" s="53" t="s">
        <v>1483</v>
      </c>
      <c r="B414" s="53" t="s">
        <v>1476</v>
      </c>
      <c r="C414" s="53">
        <v>15</v>
      </c>
      <c r="D414" s="54" t="str">
        <f t="shared" si="34"/>
        <v>P15</v>
      </c>
      <c r="E414" s="53" t="s">
        <v>11</v>
      </c>
      <c r="F414" s="4" t="s">
        <v>209</v>
      </c>
      <c r="G414" s="54" t="str">
        <f t="shared" si="35"/>
        <v>select_one yndr</v>
      </c>
      <c r="H414" s="4" t="str">
        <f>IF(A414="","",IF(ROW($A$2:$A$1036)=1,"Impossible",VLOOKUP($A$2:$A$1036,items!$A$2:$S$1008,{19}*SIGN(ROW($A$2:$A$1036)),FALSE)))</f>
        <v>Have you taken any steps to prepare for your child to learn about [his/her] status?</v>
      </c>
      <c r="I414" s="4" t="str">
        <f>IF(A414="","",IF(ROW($A$2:$A$1036)=1,"Impossible",VLOOKUP($A$2:$A$1036,items!$A$2:$T$1008,{20}*SIGN(ROW($A$2:$A$1036)),FALSE)))</f>
        <v>Pane matanho amakatora here pakugadzirira mwana wenyu kuti azive paamire?</v>
      </c>
      <c r="L414" s="53" t="s">
        <v>27</v>
      </c>
      <c r="M414" s="53"/>
      <c r="N414" s="53"/>
      <c r="O414" s="53"/>
      <c r="P414" s="53"/>
      <c r="Q414" s="53"/>
      <c r="R414" s="53"/>
      <c r="S414" s="53"/>
      <c r="T414" s="53"/>
      <c r="U414" s="53"/>
      <c r="V414" s="55" t="str">
        <f t="shared" si="36"/>
        <v>P15. Have you taken any steps to prepare for your child to learn about [his/her] status?</v>
      </c>
      <c r="W414" s="55" t="str">
        <f t="shared" si="37"/>
        <v>P15. Pane matanho amakatora here pakugadzirira mwana wenyu kuti azive paamire?</v>
      </c>
      <c r="X414" s="32" t="str">
        <f t="array" ref="X414">IF(ISBLANK(F414),"",INDEX(choices!I$2:I$1615,MATCH(F414,IF(choices!J$2:J$1615="Last",choices!A$2:A$1615),0)))</f>
        <v>yes, no, dk, refuse</v>
      </c>
      <c r="Y414" s="4" t="str">
        <f t="array" ref="Y414">IF(ISBLANK(F414),"",INDEX(choices!H$2:H$1615,MATCH(F414,IF(choices!J$2:J$1615="Last",choices!A$2:A$1615),0)))</f>
        <v>Hongu, Kwete, dk, kuramba kupindura</v>
      </c>
      <c r="Z414" s="4" t="s">
        <v>1223</v>
      </c>
      <c r="AA414" s="4">
        <v>1</v>
      </c>
    </row>
    <row r="415" spans="1:27" ht="42">
      <c r="A415" s="53" t="s">
        <v>1484</v>
      </c>
      <c r="B415" s="53" t="s">
        <v>1476</v>
      </c>
      <c r="C415" s="53">
        <v>16</v>
      </c>
      <c r="D415" s="54" t="str">
        <f t="shared" si="34"/>
        <v>P16</v>
      </c>
      <c r="E415" s="53" t="s">
        <v>11</v>
      </c>
      <c r="F415" s="4" t="s">
        <v>209</v>
      </c>
      <c r="G415" s="54" t="str">
        <f t="shared" si="35"/>
        <v>select_one yndr</v>
      </c>
      <c r="H415" s="4" t="str">
        <f>IF(A415="","",IF(ROW($A$2:$A$1036)=1,"Impossible",VLOOKUP($A$2:$A$1036,items!$A$2:$S$1008,{19}*SIGN(ROW($A$2:$A$1036)),FALSE)))</f>
        <v>Have you discussed the possibility of telling your child about [his/her] status with a doctor, nurse, or counselor?</v>
      </c>
      <c r="I415" s="4" t="str">
        <f>IF(A415="","",IF(ROW($A$2:$A$1036)=1,"Impossible",VLOOKUP($A$2:$A$1036,items!$A$2:$T$1008,{20}*SIGN(ROW($A$2:$A$1036)),FALSE)))</f>
        <v>Makambokurukura here nezvekukwanisika kwekuudza mwana wenyu paamire nachiremba, mukoti kana chipangamazano?</v>
      </c>
      <c r="L415" s="53" t="s">
        <v>27</v>
      </c>
      <c r="M415" s="53"/>
      <c r="N415" s="53"/>
      <c r="O415" s="53"/>
      <c r="P415" s="53"/>
      <c r="Q415" s="53"/>
      <c r="R415" s="53"/>
      <c r="S415" s="53"/>
      <c r="T415" s="53"/>
      <c r="U415" s="53"/>
      <c r="V415" s="55" t="str">
        <f t="shared" si="36"/>
        <v>P16. Have you discussed the possibility of telling your child about [his/her] status with a doctor, nurse, or counselor?</v>
      </c>
      <c r="W415" s="55" t="str">
        <f t="shared" si="37"/>
        <v>P16. Makambokurukura here nezvekukwanisika kwekuudza mwana wenyu paamire nachiremba, mukoti kana chipangamazano?</v>
      </c>
      <c r="X415" s="32" t="str">
        <f t="array" ref="X415">IF(ISBLANK(F415),"",INDEX(choices!I$2:I$1615,MATCH(F415,IF(choices!J$2:J$1615="Last",choices!A$2:A$1615),0)))</f>
        <v>yes, no, dk, refuse</v>
      </c>
      <c r="Y415" s="4" t="str">
        <f t="array" ref="Y415">IF(ISBLANK(F415),"",INDEX(choices!H$2:H$1615,MATCH(F415,IF(choices!J$2:J$1615="Last",choices!A$2:A$1615),0)))</f>
        <v>Hongu, Kwete, dk, kuramba kupindura</v>
      </c>
      <c r="Z415" s="4" t="s">
        <v>1223</v>
      </c>
      <c r="AA415" s="4">
        <v>1</v>
      </c>
    </row>
    <row r="416" spans="1:27" ht="70">
      <c r="A416" s="53" t="s">
        <v>1490</v>
      </c>
      <c r="B416" s="53" t="s">
        <v>1476</v>
      </c>
      <c r="C416" s="53">
        <v>17</v>
      </c>
      <c r="D416" s="54" t="str">
        <f t="shared" si="34"/>
        <v>P17</v>
      </c>
      <c r="E416" s="53" t="s">
        <v>16</v>
      </c>
      <c r="G416" s="54" t="str">
        <f t="shared" si="35"/>
        <v>note</v>
      </c>
      <c r="H416" s="4" t="str">
        <f>IF(A416="","",IF(ROW($A$2:$A$1036)=1,"Impossible",VLOOKUP($A$2:$A$1036,items!$A$2:$S$1008,{19}*SIGN(ROW($A$2:$A$1036)),FALSE)))</f>
        <v xml:space="preserve">Deciding if, when, and how to tell your child about their status is a very personal decision. I'm not here to convince you to do anything, but I would like to know, overall, how ready you are to tell your child. So imagine a ladder with 10 steps again. </v>
      </c>
      <c r="I416" s="4" t="str">
        <f>IF(A416="","",IF(ROW($A$2:$A$1036)=1,"Impossible",VLOOKUP($A$2:$A$1036,items!$A$2:$T$1008,{20}*SIGN(ROW($A$2:$A$1036)),FALSE)))</f>
        <v>Sarudzo yekuti muchaudza mwana wenyu here, rinhi uye sei paamire isarudzo yenyu imi pachezvenyu. Handisi pano kukuudzai zvekuita, asi ndiri kungoda kuziva kuti magadzirira zvakadii kuudza mwana wenyu. Itai  semuri kuona manera ane matanho gumi (10) zvakare.</v>
      </c>
      <c r="L416" s="53"/>
      <c r="M416" s="53"/>
      <c r="N416" s="53"/>
      <c r="O416" s="53"/>
      <c r="P416" s="53"/>
      <c r="Q416" s="53"/>
      <c r="R416" s="53" t="s">
        <v>2397</v>
      </c>
      <c r="S416" s="53" t="s">
        <v>2397</v>
      </c>
      <c r="T416" s="53"/>
      <c r="U416" s="53"/>
      <c r="V416" s="55" t="str">
        <f t="shared" si="36"/>
        <v xml:space="preserve">P17. Deciding if, when, and how to tell your child about their status is a very personal decision. I'm not here to convince you to do anything, but I would like to know, overall, how ready you are to tell your child. So imagine a ladder with 10 steps again. </v>
      </c>
      <c r="W416" s="55" t="str">
        <f t="shared" si="37"/>
        <v>P17. Sarudzo yekuti muchaudza mwana wenyu here, rinhi uye sei paamire isarudzo yenyu imi pachezvenyu. Handisi pano kukuudzai zvekuita, asi ndiri kungoda kuziva kuti magadzirira zvakadii kuudza mwana wenyu. Itai  semuri kuona manera ane matanho gumi (10) zvakare.</v>
      </c>
      <c r="X416" s="32" t="str">
        <f t="array" ref="X416">IF(ISBLANK(F416),"",INDEX(choices!I$2:I$1615,MATCH(F416,IF(choices!J$2:J$1615="Last",choices!A$2:A$1615),0)))</f>
        <v/>
      </c>
      <c r="Y416" s="4" t="str">
        <f t="array" ref="Y416">IF(ISBLANK(F416),"",INDEX(choices!H$2:H$1615,MATCH(F416,IF(choices!J$2:J$1615="Last",choices!A$2:A$1615),0)))</f>
        <v/>
      </c>
      <c r="Z416" s="4" t="s">
        <v>1223</v>
      </c>
    </row>
    <row r="417" spans="1:27" ht="70">
      <c r="A417" s="53" t="s">
        <v>1491</v>
      </c>
      <c r="B417" s="53" t="s">
        <v>1476</v>
      </c>
      <c r="C417" s="53">
        <v>18</v>
      </c>
      <c r="D417" s="54" t="str">
        <f t="shared" si="34"/>
        <v>P18</v>
      </c>
      <c r="E417" s="53" t="s">
        <v>16</v>
      </c>
      <c r="G417" s="54" t="str">
        <f t="shared" si="35"/>
        <v>note</v>
      </c>
      <c r="H417" s="4" t="str">
        <f>IF(A417="","",IF(ROW($A$2:$A$1036)=1,"Impossible",VLOOKUP($A$2:$A$1036,items!$A$2:$S$1008,{19}*SIGN(ROW($A$2:$A$1036)),FALSE)))</f>
        <v xml:space="preserve">On the first step, 1, are caregivers who are not at all ready to tell the child. On the top step, 10, are caregivers who are so ready that they might tell the child any day now. </v>
      </c>
      <c r="I417" s="4" t="str">
        <f>IF(A417="","",IF(ROW($A$2:$A$1036)=1,"Impossible",VLOOKUP($A$2:$A$1036,items!$A$2:$T$1008,{20}*SIGN(ROW($A$2:$A$1036)),FALSE)))</f>
        <v>Padanho rekutanga, 1, pane vachengeti vevana vasati vagadzirira zvachose kuudza mwana wavo. Padanho repamusoro, 10, pane vachengeti vevana vanyatsogadzirira zvekuti vanokwanisa kuudza mwana wavo chero zuva ripi zvaro.</v>
      </c>
      <c r="L417" s="53"/>
      <c r="M417" s="53"/>
      <c r="N417" s="53"/>
      <c r="O417" s="53"/>
      <c r="P417" s="53"/>
      <c r="Q417" s="53"/>
      <c r="R417" s="53" t="s">
        <v>2397</v>
      </c>
      <c r="S417" s="53" t="s">
        <v>2397</v>
      </c>
      <c r="T417" s="53"/>
      <c r="U417" s="53"/>
      <c r="V417" s="55" t="str">
        <f t="shared" si="36"/>
        <v xml:space="preserve">P18. On the first step, 1, are caregivers who are not at all ready to tell the child. On the top step, 10, are caregivers who are so ready that they might tell the child any day now. </v>
      </c>
      <c r="W417" s="55" t="str">
        <f t="shared" si="37"/>
        <v>P18. Padanho rekutanga, 1, pane vachengeti vevana vasati vagadzirira zvachose kuudza mwana wavo. Padanho repamusoro, 10, pane vachengeti vevana vanyatsogadzirira zvekuti vanokwanisa kuudza mwana wavo chero zuva ripi zvaro.</v>
      </c>
      <c r="X417" s="32" t="str">
        <f t="array" ref="X417">IF(ISBLANK(F417),"",INDEX(choices!I$2:I$1615,MATCH(F417,IF(choices!J$2:J$1615="Last",choices!A$2:A$1615),0)))</f>
        <v/>
      </c>
      <c r="Y417" s="4" t="str">
        <f t="array" ref="Y417">IF(ISBLANK(F417),"",INDEX(choices!H$2:H$1615,MATCH(F417,IF(choices!J$2:J$1615="Last",choices!A$2:A$1615),0)))</f>
        <v/>
      </c>
      <c r="Z417" s="4" t="s">
        <v>1223</v>
      </c>
    </row>
    <row r="418" spans="1:27" ht="42">
      <c r="A418" s="53" t="s">
        <v>1486</v>
      </c>
      <c r="B418" s="53" t="s">
        <v>1476</v>
      </c>
      <c r="C418" s="53">
        <v>19</v>
      </c>
      <c r="D418" s="54" t="str">
        <f t="shared" si="34"/>
        <v>P19</v>
      </c>
      <c r="E418" s="53" t="s">
        <v>11</v>
      </c>
      <c r="F418" s="4" t="s">
        <v>202</v>
      </c>
      <c r="G418" s="54" t="str">
        <f t="shared" si="35"/>
        <v>select_one ladder10</v>
      </c>
      <c r="H418" s="4" t="str">
        <f>IF(A418="","",IF(ROW($A$2:$A$1036)=1,"Impossible",VLOOKUP($A$2:$A$1036,items!$A$2:$S$1008,{19}*SIGN(ROW($A$2:$A$1036)),FALSE)))</f>
        <v>You can pick any number from 1 to 10. How ready are you to tell your child about [his/her] status?</v>
      </c>
      <c r="I418" s="4" t="str">
        <f>IF(A418="","",IF(ROW($A$2:$A$1036)=1,"Impossible",VLOOKUP($A$2:$A$1036,items!$A$2:$T$1008,{20}*SIGN(ROW($A$2:$A$1036)),FALSE)))</f>
        <v>Munokwanisa kusarudza nhamba ipi zvayo kubva pa1 kusvika pa10. Magadzirira zvakadii kuudza mwana wenyu paamire?</v>
      </c>
      <c r="L418" s="53" t="s">
        <v>27</v>
      </c>
      <c r="M418" s="53"/>
      <c r="N418" s="53"/>
      <c r="O418" s="53"/>
      <c r="P418" s="53"/>
      <c r="Q418" s="53"/>
      <c r="R418" s="53" t="s">
        <v>2397</v>
      </c>
      <c r="S418" s="53" t="s">
        <v>2397</v>
      </c>
      <c r="T418" s="53"/>
      <c r="U418" s="53"/>
      <c r="V418" s="55" t="str">
        <f t="shared" si="36"/>
        <v>P19. You can pick any number from 1 to 10. How ready are you to tell your child about [his/her] status?</v>
      </c>
      <c r="W418" s="55" t="str">
        <f t="shared" si="37"/>
        <v>P19. Munokwanisa kusarudza nhamba ipi zvayo kubva pa1 kusvika pa10. Magadzirira zvakadii kuudza mwana wenyu paamire?</v>
      </c>
      <c r="X418" s="32" t="str">
        <f t="array" ref="X418">IF(ISBLANK(F418),"",INDEX(choices!I$2:I$1615,MATCH(F418,IF(choices!J$2:J$1615="Last",choices!A$2:A$1615),0)))</f>
        <v>1, 2, 3, 4, 5, 6, 7, 8, 9, 10, refuse</v>
      </c>
      <c r="Y418" s="4" t="str">
        <f t="array" ref="Y418">IF(ISBLANK(F418),"",INDEX(choices!H$2:H$1615,MATCH(F418,IF(choices!J$2:J$1615="Last",choices!A$2:A$1615),0)))</f>
        <v>1, 2, 3, 4, 5, 6, 7, 8, 9, 10, kuramba kupindura</v>
      </c>
      <c r="Z418" s="4" t="s">
        <v>1223</v>
      </c>
      <c r="AA418" s="4">
        <v>1</v>
      </c>
    </row>
    <row r="419" spans="1:27" ht="14">
      <c r="A419" s="53" t="s">
        <v>1477</v>
      </c>
      <c r="B419" s="53" t="s">
        <v>1476</v>
      </c>
      <c r="C419" s="53"/>
      <c r="D419" s="54" t="str">
        <f t="shared" si="34"/>
        <v>P</v>
      </c>
      <c r="E419" s="53" t="s">
        <v>81</v>
      </c>
      <c r="G419" s="54" t="str">
        <f t="shared" si="35"/>
        <v>end group</v>
      </c>
      <c r="H419" s="4" t="e">
        <f>IF(A419="","",IF(ROW($A$2:$A$1036)=1,"Impossible",VLOOKUP($A$2:$A$1036,items!$A$2:$S$1008,{19}*SIGN(ROW($A$2:$A$1036)),FALSE)))</f>
        <v>#N/A</v>
      </c>
      <c r="I419" s="4" t="e">
        <f>IF(A419="","",IF(ROW($A$2:$A$1036)=1,"Impossible",VLOOKUP($A$2:$A$1036,items!$A$2:$T$1008,{20}*SIGN(ROW($A$2:$A$1036)),FALSE)))</f>
        <v>#N/A</v>
      </c>
      <c r="L419" s="53"/>
      <c r="M419" s="53"/>
      <c r="N419" s="53"/>
      <c r="O419" s="53"/>
      <c r="P419" s="53"/>
      <c r="Q419" s="53"/>
      <c r="R419" s="53"/>
      <c r="S419" s="53"/>
      <c r="T419" s="53"/>
      <c r="U419" s="53"/>
      <c r="V419" s="55" t="str">
        <f t="shared" si="36"/>
        <v/>
      </c>
      <c r="W419" s="55" t="str">
        <f t="shared" si="37"/>
        <v/>
      </c>
      <c r="X419" s="32" t="str">
        <f t="array" ref="X419">IF(ISBLANK(F419),"",INDEX(choices!I$2:I$1615,MATCH(F419,IF(choices!J$2:J$1615="Last",choices!A$2:A$1615),0)))</f>
        <v/>
      </c>
      <c r="Y419" s="4" t="str">
        <f t="array" ref="Y419">IF(ISBLANK(F419),"",INDEX(choices!H$2:H$1615,MATCH(F419,IF(choices!J$2:J$1615="Last",choices!A$2:A$1615),0)))</f>
        <v/>
      </c>
    </row>
    <row r="420" spans="1:27" ht="14">
      <c r="A420" s="53" t="s">
        <v>1610</v>
      </c>
      <c r="B420" s="53" t="s">
        <v>1485</v>
      </c>
      <c r="C420" s="53">
        <v>0</v>
      </c>
      <c r="D420" s="54" t="str">
        <f t="shared" si="34"/>
        <v>Q0</v>
      </c>
      <c r="E420" s="53" t="s">
        <v>79</v>
      </c>
      <c r="G420" s="54" t="str">
        <f t="shared" si="35"/>
        <v>begin group</v>
      </c>
      <c r="H420" s="4" t="e">
        <f>IF(A420="","",IF(ROW($A$2:$A$1036)=1,"Impossible",VLOOKUP($A$2:$A$1036,items!$A$2:$S$1008,{19}*SIGN(ROW($A$2:$A$1036)),FALSE)))</f>
        <v>#N/A</v>
      </c>
      <c r="I420" s="4" t="e">
        <f>IF(A420="","",IF(ROW($A$2:$A$1036)=1,"Impossible",VLOOKUP($A$2:$A$1036,items!$A$2:$T$1008,{20}*SIGN(ROW($A$2:$A$1036)),FALSE)))</f>
        <v>#N/A</v>
      </c>
      <c r="K420" s="4" t="s">
        <v>2341</v>
      </c>
      <c r="L420" s="53"/>
      <c r="M420" s="53"/>
      <c r="N420" s="53"/>
      <c r="O420" s="53"/>
      <c r="P420" s="53"/>
      <c r="Q420" s="53"/>
      <c r="R420" s="53"/>
      <c r="S420" s="53"/>
      <c r="T420" s="53"/>
      <c r="U420" s="53"/>
      <c r="V420" s="55" t="str">
        <f t="shared" si="36"/>
        <v/>
      </c>
      <c r="W420" s="55" t="str">
        <f t="shared" si="37"/>
        <v/>
      </c>
      <c r="X420" s="32" t="str">
        <f t="array" ref="X420">IF(ISBLANK(F420),"",INDEX(choices!I$2:I$1615,MATCH(F420,IF(choices!J$2:J$1615="Last",choices!A$2:A$1615),0)))</f>
        <v/>
      </c>
      <c r="Y420" s="4" t="str">
        <f t="array" ref="Y420">IF(ISBLANK(F420),"",INDEX(choices!H$2:H$1615,MATCH(F420,IF(choices!J$2:J$1615="Last",choices!A$2:A$1615),0)))</f>
        <v/>
      </c>
    </row>
    <row r="421" spans="1:27" ht="42">
      <c r="A421" s="53" t="s">
        <v>1685</v>
      </c>
      <c r="B421" s="53" t="s">
        <v>1485</v>
      </c>
      <c r="C421" s="53">
        <v>1</v>
      </c>
      <c r="D421" s="54" t="str">
        <f t="shared" si="34"/>
        <v>Q1</v>
      </c>
      <c r="E421" s="53" t="s">
        <v>16</v>
      </c>
      <c r="G421" s="54" t="str">
        <f t="shared" si="35"/>
        <v>note</v>
      </c>
      <c r="H421" s="4" t="str">
        <f>IF(A421="","",IF(ROW($A$2:$A$1036)=1,"Impossible",VLOOKUP($A$2:$A$1036,items!$A$2:$S$1008,{19}*SIGN(ROW($A$2:$A$1036)),FALSE)))</f>
        <v>Now I would like you to think back about what happened when your child learned the truth about [his/her] status.</v>
      </c>
      <c r="I421" s="4" t="str">
        <f>IF(A421="","",IF(ROW($A$2:$A$1036)=1,"Impossible",VLOOKUP($A$2:$A$1036,items!$A$2:$T$1008,{20}*SIGN(ROW($A$2:$A$1036)),FALSE)))</f>
        <v>Iye zvino ndiri kuda kuti mufunge zvakaitika mumashure, apo mwana wenyu akaziva chokwadi pamusoro pepaamire.</v>
      </c>
      <c r="L421" s="53"/>
      <c r="M421" s="53"/>
      <c r="N421" s="53"/>
      <c r="O421" s="53"/>
      <c r="P421" s="53"/>
      <c r="Q421" s="53"/>
      <c r="R421" s="53"/>
      <c r="S421" s="53"/>
      <c r="T421" s="53"/>
      <c r="U421" s="53"/>
      <c r="V421" s="55" t="str">
        <f t="shared" si="36"/>
        <v>Q1. Now I would like you to think back about what happened when your child learned the truth about [his/her] status.</v>
      </c>
      <c r="W421" s="55" t="str">
        <f t="shared" si="37"/>
        <v>Q1. Iye zvino ndiri kuda kuti mufunge zvakaitika mumashure, apo mwana wenyu akaziva chokwadi pamusoro pepaamire.</v>
      </c>
      <c r="X421" s="32" t="str">
        <f t="array" ref="X421">IF(ISBLANK(F421),"",INDEX(choices!I$2:I$1615,MATCH(F421,IF(choices!J$2:J$1615="Last",choices!A$2:A$1615),0)))</f>
        <v/>
      </c>
      <c r="Y421" s="4" t="str">
        <f t="array" ref="Y421">IF(ISBLANK(F421),"",INDEX(choices!H$2:H$1615,MATCH(F421,IF(choices!J$2:J$1615="Last",choices!A$2:A$1615),0)))</f>
        <v/>
      </c>
    </row>
    <row r="422" spans="1:27" ht="42">
      <c r="A422" s="53" t="s">
        <v>1686</v>
      </c>
      <c r="B422" s="53" t="s">
        <v>1485</v>
      </c>
      <c r="C422" s="53">
        <v>2</v>
      </c>
      <c r="D422" s="54" t="str">
        <f t="shared" si="34"/>
        <v>Q2</v>
      </c>
      <c r="E422" s="53" t="s">
        <v>11</v>
      </c>
      <c r="F422" s="4" t="s">
        <v>209</v>
      </c>
      <c r="G422" s="54" t="str">
        <f t="shared" si="35"/>
        <v>select_one yndr</v>
      </c>
      <c r="H422" s="4" t="str">
        <f>IF(A422="","",IF(ROW($A$2:$A$1036)=1,"Impossible",VLOOKUP($A$2:$A$1036,items!$A$2:$S$1008,{19}*SIGN(ROW($A$2:$A$1036)),FALSE)))</f>
        <v>Prior to your child learning that [he/she] has HIV, did you do anything to prepare [him/her] to learn this information?</v>
      </c>
      <c r="I422" s="4" t="str">
        <f>IF(A422="","",IF(ROW($A$2:$A$1036)=1,"Impossible",VLOOKUP($A$2:$A$1036,items!$A$2:$T$1008,{20}*SIGN(ROW($A$2:$A$1036)),FALSE)))</f>
        <v>Mwana wenyu asati aziva kuti ane hutachiona hweHIV, pane here zvamakaita kumugadzirira kuti ave neruzivo urwu?</v>
      </c>
      <c r="K422" s="4" t="s">
        <v>2800</v>
      </c>
      <c r="L422" s="53" t="s">
        <v>27</v>
      </c>
      <c r="M422" s="53"/>
      <c r="N422" s="53"/>
      <c r="O422" s="53"/>
      <c r="P422" s="53"/>
      <c r="Q422" s="53"/>
      <c r="R422" s="53"/>
      <c r="S422" s="53"/>
      <c r="T422" s="53"/>
      <c r="U422" s="53"/>
      <c r="V422" s="55" t="str">
        <f t="shared" si="36"/>
        <v>Q2. Prior to your child learning that [he/she] has HIV, did you do anything to prepare [him/her] to learn this information?</v>
      </c>
      <c r="W422" s="55" t="str">
        <f t="shared" si="37"/>
        <v>Q2. Mwana wenyu asati aziva kuti ane hutachiona hweHIV, pane here zvamakaita kumugadzirira kuti ave neruzivo urwu?</v>
      </c>
      <c r="X422" s="32" t="str">
        <f t="array" ref="X422">IF(ISBLANK(F422),"",INDEX(choices!I$2:I$1615,MATCH(F422,IF(choices!J$2:J$1615="Last",choices!A$2:A$1615),0)))</f>
        <v>yes, no, dk, refuse</v>
      </c>
      <c r="Y422" s="4" t="str">
        <f t="array" ref="Y422">IF(ISBLANK(F422),"",INDEX(choices!H$2:H$1615,MATCH(F422,IF(choices!J$2:J$1615="Last",choices!A$2:A$1615),0)))</f>
        <v>Hongu, Kwete, dk, kuramba kupindura</v>
      </c>
    </row>
    <row r="423" spans="1:27" ht="28">
      <c r="A423" s="53" t="s">
        <v>1687</v>
      </c>
      <c r="B423" s="53" t="s">
        <v>1485</v>
      </c>
      <c r="C423" s="53">
        <v>3</v>
      </c>
      <c r="D423" s="54" t="str">
        <f t="shared" si="34"/>
        <v>Q3</v>
      </c>
      <c r="E423" s="53" t="s">
        <v>12</v>
      </c>
      <c r="G423" s="54" t="str">
        <f t="shared" si="35"/>
        <v>text</v>
      </c>
      <c r="H423" s="4" t="str">
        <f>IF(A423="","",IF(ROW($A$2:$A$1036)=1,"Impossible",VLOOKUP($A$2:$A$1036,items!$A$2:$S$1008,{19}*SIGN(ROW($A$2:$A$1036)),FALSE)))</f>
        <v xml:space="preserve">What did you do to prepare him/her? </v>
      </c>
      <c r="I423" s="4" t="str">
        <f>IF(A423="","",IF(ROW($A$2:$A$1036)=1,"Impossible",VLOOKUP($A$2:$A$1036,items!$A$2:$T$1008,{20}*SIGN(ROW($A$2:$A$1036)),FALSE)))</f>
        <v>Ndezvipi zvamakaita pakumugadzirira? [mhinduro dzinobva kwavari]</v>
      </c>
      <c r="K423" s="4" t="s">
        <v>1714</v>
      </c>
      <c r="L423" s="53" t="s">
        <v>27</v>
      </c>
      <c r="M423" s="53"/>
      <c r="N423" s="53"/>
      <c r="O423" s="53"/>
      <c r="P423" s="53"/>
      <c r="Q423" s="53"/>
      <c r="R423" s="53"/>
      <c r="S423" s="53"/>
      <c r="T423" s="53"/>
      <c r="U423" s="53"/>
      <c r="V423" s="55" t="str">
        <f t="shared" si="36"/>
        <v xml:space="preserve">Q3. What did you do to prepare him/her? </v>
      </c>
      <c r="W423" s="55" t="str">
        <f t="shared" si="37"/>
        <v>Q3. Ndezvipi zvamakaita pakumugadzirira? [mhinduro dzinobva kwavari]</v>
      </c>
      <c r="X423" s="32" t="str">
        <f t="array" ref="X423">IF(ISBLANK(F423),"",INDEX(choices!I$2:I$1615,MATCH(F423,IF(choices!J$2:J$1615="Last",choices!A$2:A$1615),0)))</f>
        <v/>
      </c>
      <c r="Y423" s="4" t="str">
        <f t="array" ref="Y423">IF(ISBLANK(F423),"",INDEX(choices!H$2:H$1615,MATCH(F423,IF(choices!J$2:J$1615="Last",choices!A$2:A$1615),0)))</f>
        <v/>
      </c>
    </row>
    <row r="424" spans="1:27" ht="28">
      <c r="A424" s="53" t="s">
        <v>1688</v>
      </c>
      <c r="B424" s="53" t="s">
        <v>1485</v>
      </c>
      <c r="C424" s="53">
        <v>4</v>
      </c>
      <c r="D424" s="54" t="str">
        <f t="shared" si="34"/>
        <v>Q4</v>
      </c>
      <c r="E424" s="53" t="s">
        <v>11</v>
      </c>
      <c r="F424" s="4" t="s">
        <v>209</v>
      </c>
      <c r="G424" s="54" t="str">
        <f t="shared" si="35"/>
        <v>select_one yndr</v>
      </c>
      <c r="H424" s="4" t="str">
        <f>IF(A424="","",IF(ROW($A$2:$A$1036)=1,"Impossible",VLOOKUP($A$2:$A$1036,items!$A$2:$S$1008,{19}*SIGN(ROW($A$2:$A$1036)),FALSE)))</f>
        <v>Did you do anything to prepare yourself or your family to disclose to him/her?</v>
      </c>
      <c r="I424" s="4" t="str">
        <f>IF(A424="","",IF(ROW($A$2:$A$1036)=1,"Impossible",VLOOKUP($A$2:$A$1036,items!$A$2:$T$1008,{20}*SIGN(ROW($A$2:$A$1036)),FALSE)))</f>
        <v>Mune zvamakaita here kuzvigadzirira imimi kana mhuri yenyu kumubudira pachena?</v>
      </c>
      <c r="K424" s="4" t="s">
        <v>2800</v>
      </c>
      <c r="L424" s="53" t="s">
        <v>27</v>
      </c>
      <c r="M424" s="53"/>
      <c r="N424" s="53"/>
      <c r="O424" s="53"/>
      <c r="P424" s="53"/>
      <c r="Q424" s="53"/>
      <c r="R424" s="53"/>
      <c r="S424" s="53"/>
      <c r="T424" s="53"/>
      <c r="U424" s="53"/>
      <c r="V424" s="55" t="str">
        <f t="shared" si="36"/>
        <v>Q4. Did you do anything to prepare yourself or your family to disclose to him/her?</v>
      </c>
      <c r="W424" s="55" t="str">
        <f t="shared" si="37"/>
        <v>Q4. Mune zvamakaita here kuzvigadzirira imimi kana mhuri yenyu kumubudira pachena?</v>
      </c>
      <c r="X424" s="32" t="str">
        <f t="array" ref="X424">IF(ISBLANK(F424),"",INDEX(choices!I$2:I$1615,MATCH(F424,IF(choices!J$2:J$1615="Last",choices!A$2:A$1615),0)))</f>
        <v>yes, no, dk, refuse</v>
      </c>
      <c r="Y424" s="4" t="str">
        <f t="array" ref="Y424">IF(ISBLANK(F424),"",INDEX(choices!H$2:H$1615,MATCH(F424,IF(choices!J$2:J$1615="Last",choices!A$2:A$1615),0)))</f>
        <v>Hongu, Kwete, dk, kuramba kupindura</v>
      </c>
    </row>
    <row r="425" spans="1:27" ht="14">
      <c r="A425" s="53" t="s">
        <v>1689</v>
      </c>
      <c r="B425" s="53" t="s">
        <v>1485</v>
      </c>
      <c r="C425" s="53">
        <v>5</v>
      </c>
      <c r="D425" s="54" t="str">
        <f t="shared" si="34"/>
        <v>Q5</v>
      </c>
      <c r="E425" s="53" t="s">
        <v>12</v>
      </c>
      <c r="G425" s="54" t="str">
        <f t="shared" si="35"/>
        <v>text</v>
      </c>
      <c r="H425" s="4" t="str">
        <f>IF(A425="","",IF(ROW($A$2:$A$1036)=1,"Impossible",VLOOKUP($A$2:$A$1036,items!$A$2:$S$1008,{19}*SIGN(ROW($A$2:$A$1036)),FALSE)))</f>
        <v>What did you do to prepare? [open]</v>
      </c>
      <c r="I425" s="4" t="str">
        <f>IF(A425="","",IF(ROW($A$2:$A$1036)=1,"Impossible",VLOOKUP($A$2:$A$1036,items!$A$2:$T$1008,{20}*SIGN(ROW($A$2:$A$1036)),FALSE)))</f>
        <v>Chii chamakaita kugadzirira? [open]</v>
      </c>
      <c r="K425" s="4" t="s">
        <v>1715</v>
      </c>
      <c r="L425" s="53" t="s">
        <v>27</v>
      </c>
      <c r="M425" s="53"/>
      <c r="N425" s="53"/>
      <c r="O425" s="53"/>
      <c r="P425" s="53"/>
      <c r="Q425" s="53"/>
      <c r="R425" s="53"/>
      <c r="S425" s="53"/>
      <c r="T425" s="53"/>
      <c r="U425" s="53"/>
      <c r="V425" s="55" t="str">
        <f t="shared" si="36"/>
        <v>Q5. What did you do to prepare? [open]</v>
      </c>
      <c r="W425" s="55" t="str">
        <f t="shared" si="37"/>
        <v>Q5. Chii chamakaita kugadzirira? [open]</v>
      </c>
      <c r="X425" s="32" t="str">
        <f t="array" ref="X425">IF(ISBLANK(F425),"",INDEX(choices!I$2:I$1615,MATCH(F425,IF(choices!J$2:J$1615="Last",choices!A$2:A$1615),0)))</f>
        <v/>
      </c>
      <c r="Y425" s="4" t="str">
        <f t="array" ref="Y425">IF(ISBLANK(F425),"",INDEX(choices!H$2:H$1615,MATCH(F425,IF(choices!J$2:J$1615="Last",choices!A$2:A$1615),0)))</f>
        <v/>
      </c>
    </row>
    <row r="426" spans="1:27" ht="28">
      <c r="A426" s="53" t="s">
        <v>1690</v>
      </c>
      <c r="B426" s="53" t="s">
        <v>1485</v>
      </c>
      <c r="C426" s="53">
        <v>6</v>
      </c>
      <c r="D426" s="54" t="str">
        <f t="shared" si="34"/>
        <v>Q6</v>
      </c>
      <c r="E426" s="53" t="s">
        <v>13</v>
      </c>
      <c r="G426" s="54" t="str">
        <f t="shared" si="35"/>
        <v>integer</v>
      </c>
      <c r="H426" s="4" t="str">
        <f>IF(A426="","",IF(ROW($A$2:$A$1036)=1,"Impossible",VLOOKUP($A$2:$A$1036,items!$A$2:$S$1008,{19}*SIGN(ROW($A$2:$A$1036)),FALSE)))</f>
        <v>At what age was [he/she] when you started preparing [him/her]?</v>
      </c>
      <c r="I426" s="4" t="str">
        <f>IF(A426="","",IF(ROW($A$2:$A$1036)=1,"Impossible",VLOOKUP($A$2:$A$1036,items!$A$2:$T$1008,{20}*SIGN(ROW($A$2:$A$1036)),FALSE)))</f>
        <v>Makatanga kumugadzirira ava pazera ripi?</v>
      </c>
      <c r="K426" s="4" t="s">
        <v>1714</v>
      </c>
      <c r="L426" s="53" t="s">
        <v>27</v>
      </c>
      <c r="M426" s="53"/>
      <c r="N426" s="53"/>
      <c r="O426" s="53"/>
      <c r="P426" s="53"/>
      <c r="Q426" s="53"/>
      <c r="R426" s="53"/>
      <c r="S426" s="53"/>
      <c r="T426" s="53"/>
      <c r="U426" s="53"/>
      <c r="V426" s="55" t="str">
        <f t="shared" si="36"/>
        <v>Q6. At what age was [he/she] when you started preparing [him/her]?</v>
      </c>
      <c r="W426" s="55" t="str">
        <f t="shared" si="37"/>
        <v>Q6. Makatanga kumugadzirira ava pazera ripi?</v>
      </c>
      <c r="X426" s="32" t="str">
        <f t="array" ref="X426">IF(ISBLANK(F426),"",INDEX(choices!I$2:I$1615,MATCH(F426,IF(choices!J$2:J$1615="Last",choices!A$2:A$1615),0)))</f>
        <v/>
      </c>
      <c r="Y426" s="4" t="str">
        <f t="array" ref="Y426">IF(ISBLANK(F426),"",INDEX(choices!H$2:H$1615,MATCH(F426,IF(choices!J$2:J$1615="Last",choices!A$2:A$1615),0)))</f>
        <v/>
      </c>
    </row>
    <row r="427" spans="1:27" ht="42">
      <c r="A427" s="53" t="s">
        <v>1691</v>
      </c>
      <c r="B427" s="53" t="s">
        <v>1485</v>
      </c>
      <c r="C427" s="53">
        <v>7</v>
      </c>
      <c r="D427" s="54" t="str">
        <f t="shared" si="34"/>
        <v>Q7</v>
      </c>
      <c r="E427" s="53" t="s">
        <v>11</v>
      </c>
      <c r="F427" s="4" t="s">
        <v>209</v>
      </c>
      <c r="G427" s="54" t="str">
        <f t="shared" si="35"/>
        <v>select_one yndr</v>
      </c>
      <c r="H427" s="4" t="str">
        <f>IF(A427="","",IF(ROW($A$2:$A$1036)=1,"Impossible",VLOOKUP($A$2:$A$1036,items!$A$2:$S$1008,{19}*SIGN(ROW($A$2:$A$1036)),FALSE)))</f>
        <v>Did you seek help from any family members or friends prior to HIV disclosure?</v>
      </c>
      <c r="I427" s="4" t="str">
        <f>IF(A427="","",IF(ROW($A$2:$A$1036)=1,"Impossible",VLOOKUP($A$2:$A$1036,items!$A$2:$T$1008,{20}*SIGN(ROW($A$2:$A$1036)),FALSE)))</f>
        <v xml:space="preserve">Makatsvaga rubatsiro here kubva kune chero vanhu vemumhuri kana shamwari musati mamuudza paamire paHIV? </v>
      </c>
      <c r="K427" s="4" t="s">
        <v>2800</v>
      </c>
      <c r="L427" s="53" t="s">
        <v>27</v>
      </c>
      <c r="M427" s="53"/>
      <c r="N427" s="53"/>
      <c r="O427" s="53"/>
      <c r="P427" s="53"/>
      <c r="Q427" s="53"/>
      <c r="R427" s="53"/>
      <c r="S427" s="53"/>
      <c r="T427" s="53"/>
      <c r="U427" s="53"/>
      <c r="V427" s="55" t="str">
        <f t="shared" si="36"/>
        <v>Q7. Did you seek help from any family members or friends prior to HIV disclosure?</v>
      </c>
      <c r="W427" s="55" t="str">
        <f t="shared" si="37"/>
        <v xml:space="preserve">Q7. Makatsvaga rubatsiro here kubva kune chero vanhu vemumhuri kana shamwari musati mamuudza paamire paHIV? </v>
      </c>
      <c r="X427" s="32" t="str">
        <f t="array" ref="X427">IF(ISBLANK(F427),"",INDEX(choices!I$2:I$1615,MATCH(F427,IF(choices!J$2:J$1615="Last",choices!A$2:A$1615),0)))</f>
        <v>yes, no, dk, refuse</v>
      </c>
      <c r="Y427" s="4" t="str">
        <f t="array" ref="Y427">IF(ISBLANK(F427),"",INDEX(choices!H$2:H$1615,MATCH(F427,IF(choices!J$2:J$1615="Last",choices!A$2:A$1615),0)))</f>
        <v>Hongu, Kwete, dk, kuramba kupindura</v>
      </c>
    </row>
    <row r="428" spans="1:27" ht="28">
      <c r="A428" s="53" t="s">
        <v>1692</v>
      </c>
      <c r="B428" s="53" t="s">
        <v>1485</v>
      </c>
      <c r="C428" s="53">
        <v>8</v>
      </c>
      <c r="D428" s="54" t="str">
        <f t="shared" si="34"/>
        <v>Q8</v>
      </c>
      <c r="E428" s="53" t="s">
        <v>11</v>
      </c>
      <c r="F428" s="4" t="s">
        <v>209</v>
      </c>
      <c r="G428" s="54" t="str">
        <f t="shared" si="35"/>
        <v>select_one yndr</v>
      </c>
      <c r="H428" s="4" t="str">
        <f>IF(A428="","",IF(ROW($A$2:$A$1036)=1,"Impossible",VLOOKUP($A$2:$A$1036,items!$A$2:$S$1008,{19}*SIGN(ROW($A$2:$A$1036)),FALSE)))</f>
        <v>Did you seek help from any health workers prior to HIV disclosure?</v>
      </c>
      <c r="I428" s="4" t="str">
        <f>IF(A428="","",IF(ROW($A$2:$A$1036)=1,"Impossible",VLOOKUP($A$2:$A$1036,items!$A$2:$T$1008,{20}*SIGN(ROW($A$2:$A$1036)),FALSE)))</f>
        <v>Makatsvaga rubatsiro here kubva kune chero vashandi veutano musati mamuudza paamire paHIV?</v>
      </c>
      <c r="K428" s="4" t="s">
        <v>2800</v>
      </c>
      <c r="L428" s="53" t="s">
        <v>27</v>
      </c>
      <c r="M428" s="53"/>
      <c r="N428" s="53"/>
      <c r="O428" s="53"/>
      <c r="P428" s="53"/>
      <c r="Q428" s="53"/>
      <c r="R428" s="53"/>
      <c r="S428" s="53"/>
      <c r="T428" s="53"/>
      <c r="U428" s="53"/>
      <c r="V428" s="55" t="str">
        <f t="shared" si="36"/>
        <v>Q8. Did you seek help from any health workers prior to HIV disclosure?</v>
      </c>
      <c r="W428" s="55" t="str">
        <f t="shared" si="37"/>
        <v>Q8. Makatsvaga rubatsiro here kubva kune chero vashandi veutano musati mamuudza paamire paHIV?</v>
      </c>
      <c r="X428" s="32" t="str">
        <f t="array" ref="X428">IF(ISBLANK(F428),"",INDEX(choices!I$2:I$1615,MATCH(F428,IF(choices!J$2:J$1615="Last",choices!A$2:A$1615),0)))</f>
        <v>yes, no, dk, refuse</v>
      </c>
      <c r="Y428" s="4" t="str">
        <f t="array" ref="Y428">IF(ISBLANK(F428),"",INDEX(choices!H$2:H$1615,MATCH(F428,IF(choices!J$2:J$1615="Last",choices!A$2:A$1615),0)))</f>
        <v>Hongu, Kwete, dk, kuramba kupindura</v>
      </c>
    </row>
    <row r="429" spans="1:27" ht="42">
      <c r="A429" s="53" t="s">
        <v>1693</v>
      </c>
      <c r="B429" s="53" t="s">
        <v>1485</v>
      </c>
      <c r="C429" s="53">
        <v>9</v>
      </c>
      <c r="D429" s="54" t="str">
        <f t="shared" si="34"/>
        <v>Q9</v>
      </c>
      <c r="E429" s="53" t="s">
        <v>11</v>
      </c>
      <c r="F429" s="4" t="s">
        <v>1619</v>
      </c>
      <c r="G429" s="54" t="str">
        <f t="shared" si="35"/>
        <v>select_one process</v>
      </c>
      <c r="H429" s="4" t="str">
        <f>IF(A429="","",IF(ROW($A$2:$A$1036)=1,"Impossible",VLOOKUP($A$2:$A$1036,items!$A$2:$S$1008,{19}*SIGN(ROW($A$2:$A$1036)),FALSE)))</f>
        <v>In your child's case, was HIV disclosure a "one time thing" or something that happened over time?</v>
      </c>
      <c r="I429" s="4" t="str">
        <f>IF(A429="","",IF(ROW($A$2:$A$1036)=1,"Impossible",VLOOKUP($A$2:$A$1036,items!$A$2:$T$1008,{20}*SIGN(ROW($A$2:$A$1036)),FALSE)))</f>
        <v>Panyaya yemwana wenyu, kumuudza paamire paHIV chinhu chakaitika kamwe chete here kana kuti chinhu chakaitika kwenguva yakareba?</v>
      </c>
      <c r="K429" s="4" t="s">
        <v>2800</v>
      </c>
      <c r="L429" s="53" t="s">
        <v>27</v>
      </c>
      <c r="M429" s="53"/>
      <c r="N429" s="53"/>
      <c r="O429" s="53"/>
      <c r="P429" s="53"/>
      <c r="Q429" s="53"/>
      <c r="R429" s="53"/>
      <c r="S429" s="53"/>
      <c r="T429" s="53"/>
      <c r="U429" s="53"/>
      <c r="V429" s="55" t="str">
        <f t="shared" si="36"/>
        <v>Q9. In your child's case, was HIV disclosure a "one time thing" or something that happened over time?</v>
      </c>
      <c r="W429" s="55" t="str">
        <f t="shared" si="37"/>
        <v>Q9. Panyaya yemwana wenyu, kumuudza paamire paHIV chinhu chakaitika kamwe chete here kana kuti chinhu chakaitika kwenguva yakareba?</v>
      </c>
      <c r="X429" s="32" t="str">
        <f t="array" ref="X429">IF(ISBLANK(F429),"",INDEX(choices!I$2:I$1615,MATCH(F429,IF(choices!J$2:J$1615="Last",choices!A$2:A$1615),0)))</f>
        <v>one time event, unfolded over time, dk</v>
      </c>
      <c r="Y429" s="4" t="str">
        <f t="array" ref="Y429">IF(ISBLANK(F429),"",INDEX(choices!H$2:H$1615,MATCH(F429,IF(choices!J$2:J$1615="Last",choices!A$2:A$1615),0)))</f>
        <v>kungoitika kamwechete zvotopfuura, kuitika zvishoma nezvishoma kwechinguva, handizive</v>
      </c>
    </row>
    <row r="430" spans="1:27" ht="42">
      <c r="A430" s="53" t="s">
        <v>1694</v>
      </c>
      <c r="B430" s="53" t="s">
        <v>1485</v>
      </c>
      <c r="C430" s="53">
        <v>10</v>
      </c>
      <c r="D430" s="54" t="str">
        <f t="shared" si="34"/>
        <v>Q10</v>
      </c>
      <c r="E430" s="53" t="s">
        <v>11</v>
      </c>
      <c r="F430" s="4" t="s">
        <v>209</v>
      </c>
      <c r="G430" s="54" t="str">
        <f t="shared" si="35"/>
        <v>select_one yndr</v>
      </c>
      <c r="H430" s="4" t="str">
        <f>IF(A430="","",IF(ROW($A$2:$A$1036)=1,"Impossible",VLOOKUP($A$2:$A$1036,items!$A$2:$S$1008,{19}*SIGN(ROW($A$2:$A$1036)),FALSE)))</f>
        <v>Did you make a plan for how you or someone else would tell your child about [his/her] status?</v>
      </c>
      <c r="I430" s="4" t="str">
        <f>IF(A430="","",IF(ROW($A$2:$A$1036)=1,"Impossible",VLOOKUP($A$2:$A$1036,items!$A$2:$T$1008,{20}*SIGN(ROW($A$2:$A$1036)),FALSE)))</f>
        <v>Pane hurongwa hwamakaita here hwekuti imimi kana mumwewo munhu angaudze sei mwana wenyu maererano nepaamire?</v>
      </c>
      <c r="K430" s="4" t="s">
        <v>2800</v>
      </c>
      <c r="L430" s="53" t="s">
        <v>27</v>
      </c>
      <c r="M430" s="53"/>
      <c r="N430" s="53"/>
      <c r="O430" s="53"/>
      <c r="P430" s="53"/>
      <c r="Q430" s="53"/>
      <c r="R430" s="53"/>
      <c r="S430" s="53"/>
      <c r="T430" s="53"/>
      <c r="U430" s="53"/>
      <c r="V430" s="55" t="str">
        <f t="shared" si="36"/>
        <v>Q10. Did you make a plan for how you or someone else would tell your child about [his/her] status?</v>
      </c>
      <c r="W430" s="55" t="str">
        <f t="shared" si="37"/>
        <v>Q10. Pane hurongwa hwamakaita here hwekuti imimi kana mumwewo munhu angaudze sei mwana wenyu maererano nepaamire?</v>
      </c>
      <c r="X430" s="32" t="str">
        <f t="array" ref="X430">IF(ISBLANK(F430),"",INDEX(choices!I$2:I$1615,MATCH(F430,IF(choices!J$2:J$1615="Last",choices!A$2:A$1615),0)))</f>
        <v>yes, no, dk, refuse</v>
      </c>
      <c r="Y430" s="4" t="str">
        <f t="array" ref="Y430">IF(ISBLANK(F430),"",INDEX(choices!H$2:H$1615,MATCH(F430,IF(choices!J$2:J$1615="Last",choices!A$2:A$1615),0)))</f>
        <v>Hongu, Kwete, dk, kuramba kupindura</v>
      </c>
    </row>
    <row r="431" spans="1:27" ht="28">
      <c r="A431" s="53" t="s">
        <v>1695</v>
      </c>
      <c r="B431" s="53" t="s">
        <v>1485</v>
      </c>
      <c r="C431" s="53">
        <v>11</v>
      </c>
      <c r="D431" s="54" t="str">
        <f t="shared" si="34"/>
        <v>Q11</v>
      </c>
      <c r="E431" s="53" t="s">
        <v>11</v>
      </c>
      <c r="F431" s="4" t="s">
        <v>209</v>
      </c>
      <c r="G431" s="54" t="str">
        <f t="shared" si="35"/>
        <v>select_one yndr</v>
      </c>
      <c r="H431" s="4" t="str">
        <f>IF(A431="","",IF(ROW($A$2:$A$1036)=1,"Impossible",VLOOKUP($A$2:$A$1036,items!$A$2:$S$1008,{19}*SIGN(ROW($A$2:$A$1036)),FALSE)))</f>
        <v>Did you pick a specific day for your child to learn [his/her] HIV status?</v>
      </c>
      <c r="I431" s="4" t="str">
        <f>IF(A431="","",IF(ROW($A$2:$A$1036)=1,"Impossible",VLOOKUP($A$2:$A$1036,items!$A$2:$T$1008,{20}*SIGN(ROW($A$2:$A$1036)),FALSE)))</f>
        <v>Makasarudza zuva here rekuti mwana wenyu azive paamire paHIV?</v>
      </c>
      <c r="K431" s="4" t="s">
        <v>2800</v>
      </c>
      <c r="L431" s="53" t="s">
        <v>27</v>
      </c>
      <c r="M431" s="53"/>
      <c r="N431" s="53"/>
      <c r="O431" s="53"/>
      <c r="P431" s="53"/>
      <c r="Q431" s="53"/>
      <c r="R431" s="53"/>
      <c r="S431" s="53"/>
      <c r="T431" s="53"/>
      <c r="U431" s="53"/>
      <c r="V431" s="55" t="str">
        <f t="shared" si="36"/>
        <v>Q11. Did you pick a specific day for your child to learn [his/her] HIV status?</v>
      </c>
      <c r="W431" s="55" t="str">
        <f t="shared" si="37"/>
        <v>Q11. Makasarudza zuva here rekuti mwana wenyu azive paamire paHIV?</v>
      </c>
      <c r="X431" s="32" t="str">
        <f t="array" ref="X431">IF(ISBLANK(F431),"",INDEX(choices!I$2:I$1615,MATCH(F431,IF(choices!J$2:J$1615="Last",choices!A$2:A$1615),0)))</f>
        <v>yes, no, dk, refuse</v>
      </c>
      <c r="Y431" s="4" t="str">
        <f t="array" ref="Y431">IF(ISBLANK(F431),"",INDEX(choices!H$2:H$1615,MATCH(F431,IF(choices!J$2:J$1615="Last",choices!A$2:A$1615),0)))</f>
        <v>Hongu, Kwete, dk, kuramba kupindura</v>
      </c>
    </row>
    <row r="432" spans="1:27" ht="28">
      <c r="A432" s="53" t="s">
        <v>1696</v>
      </c>
      <c r="B432" s="53" t="s">
        <v>1485</v>
      </c>
      <c r="C432" s="53">
        <v>12</v>
      </c>
      <c r="D432" s="54" t="str">
        <f t="shared" si="34"/>
        <v>Q12</v>
      </c>
      <c r="E432" s="53" t="s">
        <v>11</v>
      </c>
      <c r="F432" s="4" t="s">
        <v>1628</v>
      </c>
      <c r="G432" s="54" t="str">
        <f t="shared" si="35"/>
        <v>select_one disclosureDay</v>
      </c>
      <c r="H432" s="4" t="str">
        <f>IF(A432="","",IF(ROW($A$2:$A$1036)=1,"Impossible",VLOOKUP($A$2:$A$1036,items!$A$2:$S$1008,{19}*SIGN(ROW($A$2:$A$1036)),FALSE)))</f>
        <v>Did the HIV disclosure take place on this day?</v>
      </c>
      <c r="I432" s="4" t="str">
        <f>IF(A432="","",IF(ROW($A$2:$A$1036)=1,"Impossible",VLOOKUP($A$2:$A$1036,items!$A$2:$T$1008,{20}*SIGN(ROW($A$2:$A$1036)),FALSE)))</f>
        <v>Kumuudza paamire paHIV kwakaitika musi uyu here?</v>
      </c>
      <c r="K432" s="4" t="s">
        <v>1716</v>
      </c>
      <c r="L432" s="53" t="s">
        <v>27</v>
      </c>
      <c r="M432" s="53"/>
      <c r="N432" s="53"/>
      <c r="O432" s="53"/>
      <c r="P432" s="53"/>
      <c r="Q432" s="53"/>
      <c r="R432" s="53"/>
      <c r="S432" s="53"/>
      <c r="T432" s="53"/>
      <c r="U432" s="53"/>
      <c r="V432" s="55" t="str">
        <f t="shared" si="36"/>
        <v>Q12. Did the HIV disclosure take place on this day?</v>
      </c>
      <c r="W432" s="55" t="str">
        <f t="shared" si="37"/>
        <v>Q12. Kumuudza paamire paHIV kwakaitika musi uyu here?</v>
      </c>
      <c r="X432" s="32" t="str">
        <f t="array" ref="X432">IF(ISBLANK(F432),"",INDEX(choices!I$2:I$1615,MATCH(F432,IF(choices!J$2:J$1615="Last",choices!A$2:A$1615),0)))</f>
        <v>before day, on day, after day, dk</v>
      </c>
      <c r="Y432" s="4" t="str">
        <f t="array" ref="Y432">IF(ISBLANK(F432),"",INDEX(choices!H$2:H$1615,MATCH(F432,IF(choices!J$2:J$1615="Last",choices!A$2:A$1615),0)))</f>
        <v>zuva iroro risati rasvika, zuva racho, zuva racho radarika, handizive</v>
      </c>
    </row>
    <row r="433" spans="1:25" ht="42">
      <c r="A433" s="53" t="s">
        <v>1697</v>
      </c>
      <c r="B433" s="53" t="s">
        <v>1485</v>
      </c>
      <c r="C433" s="53">
        <v>13</v>
      </c>
      <c r="D433" s="54" t="str">
        <f t="shared" si="34"/>
        <v>Q13</v>
      </c>
      <c r="E433" s="53" t="s">
        <v>11</v>
      </c>
      <c r="F433" s="4" t="s">
        <v>1637</v>
      </c>
      <c r="G433" s="54" t="str">
        <f t="shared" si="35"/>
        <v>select_one disclosureExperience</v>
      </c>
      <c r="H433" s="4" t="str">
        <f>IF(A433="","",IF(ROW($A$2:$A$1036)=1,"Impossible",VLOOKUP($A$2:$A$1036,items!$A$2:$S$1008,{19}*SIGN(ROW($A$2:$A$1036)),FALSE)))</f>
        <v>Overall, how would you rate YOUR overall disclosure experience?</v>
      </c>
      <c r="I433" s="4" t="str">
        <f>IF(A433="","",IF(ROW($A$2:$A$1036)=1,"Impossible",VLOOKUP($A$2:$A$1036,items!$A$2:$T$1008,{20}*SIGN(ROW($A$2:$A$1036)),FALSE)))</f>
        <v>Muchifunga pamusoro pezvose hazvo, mungati kumuudza paamire pa HIV kwose zvako kwainge kwakadii KWAMURI IMI?</v>
      </c>
      <c r="L433" s="53" t="s">
        <v>27</v>
      </c>
      <c r="M433" s="53"/>
      <c r="N433" s="53"/>
      <c r="O433" s="53"/>
      <c r="P433" s="53"/>
      <c r="Q433" s="53"/>
      <c r="R433" s="53"/>
      <c r="S433" s="53"/>
      <c r="T433" s="53"/>
      <c r="U433" s="53"/>
      <c r="V433" s="55" t="str">
        <f t="shared" si="36"/>
        <v>Q13. Overall, how would you rate YOUR overall disclosure experience?</v>
      </c>
      <c r="W433" s="55" t="str">
        <f t="shared" si="37"/>
        <v>Q13. Muchifunga pamusoro pezvose hazvo, mungati kumuudza paamire pa HIV kwose zvako kwainge kwakadii KWAMURI IMI?</v>
      </c>
      <c r="X433" s="32" t="str">
        <f t="array" ref="X433">IF(ISBLANK(F433),"",INDEX(choices!I$2:I$1615,MATCH(F433,IF(choices!J$2:J$1615="Last",choices!A$2:A$1615),0)))</f>
        <v>very bad, somewhat bad, somewhat good, very good, dk</v>
      </c>
      <c r="Y433" s="4" t="str">
        <f t="array" ref="Y433">IF(ISBLANK(F433),"",INDEX(choices!H$2:H$1615,MATCH(F433,IF(choices!J$2:J$1615="Last",choices!A$2:A$1615),0)))</f>
        <v>kwainge kwakaipisisa, kwainge kwakaipawo, kwainge kwakanakawo, kwainge kwakanakisisa, handizive</v>
      </c>
    </row>
    <row r="434" spans="1:25" ht="42">
      <c r="A434" s="53" t="s">
        <v>1698</v>
      </c>
      <c r="B434" s="53" t="s">
        <v>1485</v>
      </c>
      <c r="C434" s="53">
        <v>14</v>
      </c>
      <c r="D434" s="54" t="str">
        <f t="shared" si="34"/>
        <v>Q14</v>
      </c>
      <c r="E434" s="53" t="s">
        <v>11</v>
      </c>
      <c r="F434" s="4" t="s">
        <v>1637</v>
      </c>
      <c r="G434" s="54" t="str">
        <f t="shared" si="35"/>
        <v>select_one disclosureExperience</v>
      </c>
      <c r="H434" s="4" t="str">
        <f>IF(A434="","",IF(ROW($A$2:$A$1036)=1,"Impossible",VLOOKUP($A$2:$A$1036,items!$A$2:$S$1008,{19}*SIGN(ROW($A$2:$A$1036)),FALSE)))</f>
        <v>Overall, how would you rate YOUR CHILD'S disclosure experience?</v>
      </c>
      <c r="I434" s="4" t="str">
        <f>IF(A434="","",IF(ROW($A$2:$A$1036)=1,"Impossible",VLOOKUP($A$2:$A$1036,items!$A$2:$T$1008,{20}*SIGN(ROW($A$2:$A$1036)),FALSE)))</f>
        <v>Muchifunga pamusoro pezvose hazvo, mungati imi kumuudza paamire paHIV kwose zvako kwainge kwakadii KUMWANA WENYU?</v>
      </c>
      <c r="L434" s="53" t="s">
        <v>27</v>
      </c>
      <c r="M434" s="53"/>
      <c r="N434" s="53"/>
      <c r="O434" s="53"/>
      <c r="P434" s="53"/>
      <c r="Q434" s="53"/>
      <c r="R434" s="53"/>
      <c r="S434" s="53"/>
      <c r="T434" s="53"/>
      <c r="U434" s="53"/>
      <c r="V434" s="55" t="str">
        <f t="shared" si="36"/>
        <v>Q14. Overall, how would you rate YOUR CHILD'S disclosure experience?</v>
      </c>
      <c r="W434" s="55" t="str">
        <f t="shared" si="37"/>
        <v>Q14. Muchifunga pamusoro pezvose hazvo, mungati imi kumuudza paamire paHIV kwose zvako kwainge kwakadii KUMWANA WENYU?</v>
      </c>
      <c r="X434" s="32" t="str">
        <f t="array" ref="X434">IF(ISBLANK(F434),"",INDEX(choices!I$2:I$1615,MATCH(F434,IF(choices!J$2:J$1615="Last",choices!A$2:A$1615),0)))</f>
        <v>very bad, somewhat bad, somewhat good, very good, dk</v>
      </c>
      <c r="Y434" s="4" t="str">
        <f t="array" ref="Y434">IF(ISBLANK(F434),"",INDEX(choices!H$2:H$1615,MATCH(F434,IF(choices!J$2:J$1615="Last",choices!A$2:A$1615),0)))</f>
        <v>kwainge kwakaipisisa, kwainge kwakaipawo, kwainge kwakanakawo, kwainge kwakanakisisa, handizive</v>
      </c>
    </row>
    <row r="435" spans="1:25" ht="28">
      <c r="A435" s="53" t="s">
        <v>1699</v>
      </c>
      <c r="B435" s="53" t="s">
        <v>1485</v>
      </c>
      <c r="C435" s="53">
        <v>15</v>
      </c>
      <c r="D435" s="54" t="str">
        <f t="shared" si="34"/>
        <v>Q15</v>
      </c>
      <c r="E435" s="53" t="s">
        <v>11</v>
      </c>
      <c r="F435" s="4" t="s">
        <v>1648</v>
      </c>
      <c r="G435" s="54" t="str">
        <f t="shared" si="35"/>
        <v>select_one reaction</v>
      </c>
      <c r="H435" s="4" t="str">
        <f>IF(A435="","",IF(ROW($A$2:$A$1036)=1,"Impossible",VLOOKUP($A$2:$A$1036,items!$A$2:$S$1008,{19}*SIGN(ROW($A$2:$A$1036)),FALSE)))</f>
        <v>Did your child get angry?</v>
      </c>
      <c r="I435" s="4" t="str">
        <f>IF(A435="","",IF(ROW($A$2:$A$1036)=1,"Impossible",VLOOKUP($A$2:$A$1036,items!$A$2:$T$1008,{20}*SIGN(ROW($A$2:$A$1036)),FALSE)))</f>
        <v>Mwana wenyu akashatirwa here?</v>
      </c>
      <c r="L435" s="53" t="s">
        <v>27</v>
      </c>
      <c r="M435" s="53"/>
      <c r="N435" s="53"/>
      <c r="O435" s="53"/>
      <c r="P435" s="53"/>
      <c r="Q435" s="53"/>
      <c r="R435" s="53"/>
      <c r="S435" s="53"/>
      <c r="T435" s="53"/>
      <c r="U435" s="53"/>
      <c r="V435" s="55" t="str">
        <f t="shared" si="36"/>
        <v>Q15. Did your child get angry?</v>
      </c>
      <c r="W435" s="55" t="str">
        <f t="shared" si="37"/>
        <v>Q15. Mwana wenyu akashatirwa here?</v>
      </c>
      <c r="X435" s="32" t="str">
        <f t="array" ref="X435">IF(ISBLANK(F435),"",INDEX(choices!I$2:I$1615,MATCH(F435,IF(choices!J$2:J$1615="Last",choices!A$2:A$1615),0)))</f>
        <v>a lot, somewhat, not very much, not at all, dk</v>
      </c>
      <c r="Y435" s="4" t="str">
        <f t="array" ref="Y435">IF(ISBLANK(F435),"",INDEX(choices!H$2:H$1615,MATCH(F435,IF(choices!J$2:J$1615="Last",choices!A$2:A$1615),0)))</f>
        <v>zvakanyanya, zvakanyanyawo, zvisina kunyanya, kwete zvachose, handizive</v>
      </c>
    </row>
    <row r="436" spans="1:25" ht="56">
      <c r="A436" s="53" t="s">
        <v>1700</v>
      </c>
      <c r="B436" s="53" t="s">
        <v>1485</v>
      </c>
      <c r="C436" s="53">
        <v>16</v>
      </c>
      <c r="D436" s="54" t="str">
        <f t="shared" si="34"/>
        <v>Q16</v>
      </c>
      <c r="E436" s="53" t="s">
        <v>11</v>
      </c>
      <c r="F436" s="4" t="s">
        <v>1658</v>
      </c>
      <c r="G436" s="54" t="str">
        <f t="shared" si="35"/>
        <v>select_one reactionTime</v>
      </c>
      <c r="H436" s="4" t="str">
        <f>IF(A436="","",IF(ROW($A$2:$A$1036)=1,"Impossible",VLOOKUP($A$2:$A$1036,items!$A$2:$S$1008,{19}*SIGN(ROW($A$2:$A$1036)),FALSE)))</f>
        <v>How long did this last?</v>
      </c>
      <c r="I436" s="4" t="str">
        <f>IF(A436="","",IF(ROW($A$2:$A$1036)=1,"Impossible",VLOOKUP($A$2:$A$1036,items!$A$2:$T$1008,{20}*SIGN(ROW($A$2:$A$1036)),FALSE)))</f>
        <v>Izvi zvakatora nguva yakareba zvakadii?</v>
      </c>
      <c r="K436" s="4" t="s">
        <v>1717</v>
      </c>
      <c r="L436" s="53" t="s">
        <v>27</v>
      </c>
      <c r="M436" s="53"/>
      <c r="N436" s="53"/>
      <c r="O436" s="53"/>
      <c r="P436" s="53"/>
      <c r="Q436" s="53"/>
      <c r="R436" s="53"/>
      <c r="S436" s="53"/>
      <c r="T436" s="53"/>
      <c r="U436" s="53"/>
      <c r="V436" s="55" t="str">
        <f t="shared" si="36"/>
        <v>Q16. How long did this last?</v>
      </c>
      <c r="W436" s="55" t="str">
        <f t="shared" si="37"/>
        <v>Q16. Izvi zvakatora nguva yakareba zvakadii?</v>
      </c>
      <c r="X436" s="32" t="str">
        <f t="array" ref="X436">IF(ISBLANK(F436),"",INDEX(choices!I$2:I$1615,MATCH(F436,IF(choices!J$2:J$1615="Last",choices!A$2:A$1615),0)))</f>
        <v>less than one day, 1-2 days, a week, more than a week, a month, more than a month, still feels this way, dk</v>
      </c>
      <c r="Y436" s="4" t="str">
        <f t="array" ref="Y436">IF(ISBLANK(F436),"",INDEX(choices!H$2:H$1615,MATCH(F436,IF(choices!J$2:J$1615="Last",choices!A$2:A$1615),0)))</f>
        <v>kasingasvike zuva rimwe chete, zuva rimwe kana mazuva maviri, svondo rimwe chete, kudarika svondo rimwe chete, mwedzi mumwe chete, kudarika mwedzi mumwe chete, achiri kunzwa izvi, handizive</v>
      </c>
    </row>
    <row r="437" spans="1:25" ht="28">
      <c r="A437" s="53" t="s">
        <v>1701</v>
      </c>
      <c r="B437" s="53" t="s">
        <v>1485</v>
      </c>
      <c r="C437" s="53">
        <v>17</v>
      </c>
      <c r="D437" s="54" t="str">
        <f t="shared" si="34"/>
        <v>Q17</v>
      </c>
      <c r="E437" s="53" t="s">
        <v>11</v>
      </c>
      <c r="F437" s="4" t="s">
        <v>1648</v>
      </c>
      <c r="G437" s="54" t="str">
        <f t="shared" si="35"/>
        <v>select_one reaction</v>
      </c>
      <c r="H437" s="4" t="str">
        <f>IF(A437="","",IF(ROW($A$2:$A$1036)=1,"Impossible",VLOOKUP($A$2:$A$1036,items!$A$2:$S$1008,{19}*SIGN(ROW($A$2:$A$1036)),FALSE)))</f>
        <v>Did your child get sad?</v>
      </c>
      <c r="I437" s="4" t="str">
        <f>IF(A437="","",IF(ROW($A$2:$A$1036)=1,"Impossible",VLOOKUP($A$2:$A$1036,items!$A$2:$T$1008,{20}*SIGN(ROW($A$2:$A$1036)),FALSE)))</f>
        <v>Mwana wenyu akasuwa here?</v>
      </c>
      <c r="L437" s="53" t="s">
        <v>27</v>
      </c>
      <c r="M437" s="53"/>
      <c r="N437" s="53"/>
      <c r="O437" s="53"/>
      <c r="P437" s="53"/>
      <c r="Q437" s="53"/>
      <c r="R437" s="53"/>
      <c r="S437" s="53"/>
      <c r="T437" s="53"/>
      <c r="U437" s="53"/>
      <c r="V437" s="55" t="str">
        <f t="shared" si="36"/>
        <v>Q17. Did your child get sad?</v>
      </c>
      <c r="W437" s="55" t="str">
        <f t="shared" si="37"/>
        <v>Q17. Mwana wenyu akasuwa here?</v>
      </c>
      <c r="X437" s="32" t="str">
        <f t="array" ref="X437">IF(ISBLANK(F437),"",INDEX(choices!I$2:I$1615,MATCH(F437,IF(choices!J$2:J$1615="Last",choices!A$2:A$1615),0)))</f>
        <v>a lot, somewhat, not very much, not at all, dk</v>
      </c>
      <c r="Y437" s="4" t="str">
        <f t="array" ref="Y437">IF(ISBLANK(F437),"",INDEX(choices!H$2:H$1615,MATCH(F437,IF(choices!J$2:J$1615="Last",choices!A$2:A$1615),0)))</f>
        <v>zvakanyanya, zvakanyanyawo, zvisina kunyanya, kwete zvachose, handizive</v>
      </c>
    </row>
    <row r="438" spans="1:25" ht="56">
      <c r="A438" s="53" t="s">
        <v>1702</v>
      </c>
      <c r="B438" s="53" t="s">
        <v>1485</v>
      </c>
      <c r="C438" s="53">
        <v>18</v>
      </c>
      <c r="D438" s="54" t="str">
        <f t="shared" si="34"/>
        <v>Q18</v>
      </c>
      <c r="E438" s="53" t="s">
        <v>11</v>
      </c>
      <c r="F438" s="4" t="s">
        <v>1658</v>
      </c>
      <c r="G438" s="54" t="str">
        <f t="shared" si="35"/>
        <v>select_one reactionTime</v>
      </c>
      <c r="H438" s="4" t="str">
        <f>IF(A438="","",IF(ROW($A$2:$A$1036)=1,"Impossible",VLOOKUP($A$2:$A$1036,items!$A$2:$S$1008,{19}*SIGN(ROW($A$2:$A$1036)),FALSE)))</f>
        <v>How long did this last?</v>
      </c>
      <c r="I438" s="4" t="str">
        <f>IF(A438="","",IF(ROW($A$2:$A$1036)=1,"Impossible",VLOOKUP($A$2:$A$1036,items!$A$2:$T$1008,{20}*SIGN(ROW($A$2:$A$1036)),FALSE)))</f>
        <v>Izvi zvakatora nguva yakareba zvakadii?</v>
      </c>
      <c r="K438" s="4" t="s">
        <v>1718</v>
      </c>
      <c r="L438" s="53" t="s">
        <v>27</v>
      </c>
      <c r="M438" s="53"/>
      <c r="N438" s="53"/>
      <c r="O438" s="53"/>
      <c r="P438" s="53"/>
      <c r="Q438" s="53"/>
      <c r="R438" s="53"/>
      <c r="S438" s="53"/>
      <c r="T438" s="53"/>
      <c r="U438" s="53"/>
      <c r="V438" s="55" t="str">
        <f t="shared" si="36"/>
        <v>Q18. How long did this last?</v>
      </c>
      <c r="W438" s="55" t="str">
        <f t="shared" si="37"/>
        <v>Q18. Izvi zvakatora nguva yakareba zvakadii?</v>
      </c>
      <c r="X438" s="32" t="str">
        <f t="array" ref="X438">IF(ISBLANK(F438),"",INDEX(choices!I$2:I$1615,MATCH(F438,IF(choices!J$2:J$1615="Last",choices!A$2:A$1615),0)))</f>
        <v>less than one day, 1-2 days, a week, more than a week, a month, more than a month, still feels this way, dk</v>
      </c>
      <c r="Y438" s="4" t="str">
        <f t="array" ref="Y438">IF(ISBLANK(F438),"",INDEX(choices!H$2:H$1615,MATCH(F438,IF(choices!J$2:J$1615="Last",choices!A$2:A$1615),0)))</f>
        <v>kasingasvike zuva rimwe chete, zuva rimwe kana mazuva maviri, svondo rimwe chete, kudarika svondo rimwe chete, mwedzi mumwe chete, kudarika mwedzi mumwe chete, achiri kunzwa izvi, handizive</v>
      </c>
    </row>
    <row r="439" spans="1:25" ht="28">
      <c r="A439" s="53" t="s">
        <v>1703</v>
      </c>
      <c r="B439" s="53" t="s">
        <v>1485</v>
      </c>
      <c r="C439" s="53">
        <v>19</v>
      </c>
      <c r="D439" s="54" t="str">
        <f t="shared" si="34"/>
        <v>Q19</v>
      </c>
      <c r="E439" s="53" t="s">
        <v>11</v>
      </c>
      <c r="F439" s="4" t="s">
        <v>1648</v>
      </c>
      <c r="G439" s="54" t="str">
        <f t="shared" si="35"/>
        <v>select_one reaction</v>
      </c>
      <c r="H439" s="4" t="str">
        <f>IF(A439="","",IF(ROW($A$2:$A$1036)=1,"Impossible",VLOOKUP($A$2:$A$1036,items!$A$2:$S$1008,{19}*SIGN(ROW($A$2:$A$1036)),FALSE)))</f>
        <v>Did your child ask questions?</v>
      </c>
      <c r="I439" s="4" t="str">
        <f>IF(A439="","",IF(ROW($A$2:$A$1036)=1,"Impossible",VLOOKUP($A$2:$A$1036,items!$A$2:$T$1008,{20}*SIGN(ROW($A$2:$A$1036)),FALSE)))</f>
        <v>Mwana wenyu akabvunza mibvunzo here?</v>
      </c>
      <c r="L439" s="53" t="s">
        <v>27</v>
      </c>
      <c r="M439" s="53"/>
      <c r="N439" s="53"/>
      <c r="O439" s="53"/>
      <c r="P439" s="53"/>
      <c r="Q439" s="53"/>
      <c r="R439" s="53"/>
      <c r="S439" s="53"/>
      <c r="T439" s="53"/>
      <c r="U439" s="53"/>
      <c r="V439" s="55" t="str">
        <f t="shared" si="36"/>
        <v>Q19. Did your child ask questions?</v>
      </c>
      <c r="W439" s="55" t="str">
        <f t="shared" si="37"/>
        <v>Q19. Mwana wenyu akabvunza mibvunzo here?</v>
      </c>
      <c r="X439" s="32" t="str">
        <f t="array" ref="X439">IF(ISBLANK(F439),"",INDEX(choices!I$2:I$1615,MATCH(F439,IF(choices!J$2:J$1615="Last",choices!A$2:A$1615),0)))</f>
        <v>a lot, somewhat, not very much, not at all, dk</v>
      </c>
      <c r="Y439" s="4" t="str">
        <f t="array" ref="Y439">IF(ISBLANK(F439),"",INDEX(choices!H$2:H$1615,MATCH(F439,IF(choices!J$2:J$1615="Last",choices!A$2:A$1615),0)))</f>
        <v>zvakanyanya, zvakanyanyawo, zvisina kunyanya, kwete zvachose, handizive</v>
      </c>
    </row>
    <row r="440" spans="1:25" ht="56">
      <c r="A440" s="53" t="s">
        <v>1704</v>
      </c>
      <c r="B440" s="53" t="s">
        <v>1485</v>
      </c>
      <c r="C440" s="53">
        <v>20</v>
      </c>
      <c r="D440" s="54" t="str">
        <f t="shared" si="34"/>
        <v>Q20</v>
      </c>
      <c r="E440" s="53" t="s">
        <v>11</v>
      </c>
      <c r="F440" s="4" t="s">
        <v>1658</v>
      </c>
      <c r="G440" s="54" t="str">
        <f t="shared" si="35"/>
        <v>select_one reactionTime</v>
      </c>
      <c r="H440" s="4" t="str">
        <f>IF(A440="","",IF(ROW($A$2:$A$1036)=1,"Impossible",VLOOKUP($A$2:$A$1036,items!$A$2:$S$1008,{19}*SIGN(ROW($A$2:$A$1036)),FALSE)))</f>
        <v>How long did this last?</v>
      </c>
      <c r="I440" s="4" t="str">
        <f>IF(A440="","",IF(ROW($A$2:$A$1036)=1,"Impossible",VLOOKUP($A$2:$A$1036,items!$A$2:$T$1008,{20}*SIGN(ROW($A$2:$A$1036)),FALSE)))</f>
        <v>Izvi zvakatora nguva yakareba zvakadii?</v>
      </c>
      <c r="K440" s="4" t="s">
        <v>1719</v>
      </c>
      <c r="L440" s="53" t="s">
        <v>27</v>
      </c>
      <c r="M440" s="53"/>
      <c r="N440" s="53"/>
      <c r="O440" s="53"/>
      <c r="P440" s="53"/>
      <c r="Q440" s="53"/>
      <c r="R440" s="53"/>
      <c r="S440" s="53"/>
      <c r="T440" s="53"/>
      <c r="U440" s="53"/>
      <c r="V440" s="55" t="str">
        <f t="shared" si="36"/>
        <v>Q20. How long did this last?</v>
      </c>
      <c r="W440" s="55" t="str">
        <f t="shared" si="37"/>
        <v>Q20. Izvi zvakatora nguva yakareba zvakadii?</v>
      </c>
      <c r="X440" s="32" t="str">
        <f t="array" ref="X440">IF(ISBLANK(F440),"",INDEX(choices!I$2:I$1615,MATCH(F440,IF(choices!J$2:J$1615="Last",choices!A$2:A$1615),0)))</f>
        <v>less than one day, 1-2 days, a week, more than a week, a month, more than a month, still feels this way, dk</v>
      </c>
      <c r="Y440" s="4" t="str">
        <f t="array" ref="Y440">IF(ISBLANK(F440),"",INDEX(choices!H$2:H$1615,MATCH(F440,IF(choices!J$2:J$1615="Last",choices!A$2:A$1615),0)))</f>
        <v>kasingasvike zuva rimwe chete, zuva rimwe kana mazuva maviri, svondo rimwe chete, kudarika svondo rimwe chete, mwedzi mumwe chete, kudarika mwedzi mumwe chete, achiri kunzwa izvi, handizive</v>
      </c>
    </row>
    <row r="441" spans="1:25" ht="28">
      <c r="A441" s="53" t="s">
        <v>1705</v>
      </c>
      <c r="B441" s="53" t="s">
        <v>1485</v>
      </c>
      <c r="C441" s="53">
        <v>21</v>
      </c>
      <c r="D441" s="54" t="str">
        <f t="shared" si="34"/>
        <v>Q21</v>
      </c>
      <c r="E441" s="53" t="s">
        <v>11</v>
      </c>
      <c r="F441" s="4" t="s">
        <v>209</v>
      </c>
      <c r="G441" s="54" t="str">
        <f t="shared" si="35"/>
        <v>select_one yndr</v>
      </c>
      <c r="H441" s="4" t="str">
        <f>IF(A441="","",IF(ROW($A$2:$A$1036)=1,"Impossible",VLOOKUP($A$2:$A$1036,items!$A$2:$S$1008,{19}*SIGN(ROW($A$2:$A$1036)),FALSE)))</f>
        <v>Has your child accepted [his/her] status?</v>
      </c>
      <c r="I441" s="4" t="str">
        <f>IF(A441="","",IF(ROW($A$2:$A$1036)=1,"Impossible",VLOOKUP($A$2:$A$1036,items!$A$2:$T$1008,{20}*SIGN(ROW($A$2:$A$1036)),FALSE)))</f>
        <v>Mwana wenyu akamuchira here paamire maererano ne HIV?</v>
      </c>
      <c r="L441" s="53" t="s">
        <v>27</v>
      </c>
      <c r="M441" s="53"/>
      <c r="N441" s="53"/>
      <c r="O441" s="53"/>
      <c r="P441" s="53"/>
      <c r="Q441" s="53"/>
      <c r="R441" s="53"/>
      <c r="S441" s="53"/>
      <c r="T441" s="53"/>
      <c r="U441" s="53"/>
      <c r="V441" s="55" t="str">
        <f t="shared" si="36"/>
        <v>Q21. Has your child accepted [his/her] status?</v>
      </c>
      <c r="W441" s="55" t="str">
        <f t="shared" si="37"/>
        <v>Q21. Mwana wenyu akamuchira here paamire maererano ne HIV?</v>
      </c>
      <c r="X441" s="32" t="str">
        <f t="array" ref="X441">IF(ISBLANK(F441),"",INDEX(choices!I$2:I$1615,MATCH(F441,IF(choices!J$2:J$1615="Last",choices!A$2:A$1615),0)))</f>
        <v>yes, no, dk, refuse</v>
      </c>
      <c r="Y441" s="4" t="str">
        <f t="array" ref="Y441">IF(ISBLANK(F441),"",INDEX(choices!H$2:H$1615,MATCH(F441,IF(choices!J$2:J$1615="Last",choices!A$2:A$1615),0)))</f>
        <v>Hongu, Kwete, dk, kuramba kupindura</v>
      </c>
    </row>
    <row r="442" spans="1:25" ht="56">
      <c r="A442" s="53" t="s">
        <v>1706</v>
      </c>
      <c r="B442" s="53" t="s">
        <v>1485</v>
      </c>
      <c r="C442" s="53">
        <v>22</v>
      </c>
      <c r="D442" s="54" t="str">
        <f t="shared" si="34"/>
        <v>Q22</v>
      </c>
      <c r="E442" s="53" t="s">
        <v>11</v>
      </c>
      <c r="F442" s="4" t="s">
        <v>1668</v>
      </c>
      <c r="G442" s="54" t="str">
        <f t="shared" si="35"/>
        <v>select_one acceptTime</v>
      </c>
      <c r="H442" s="4" t="str">
        <f>IF(A442="","",IF(ROW($A$2:$A$1036)=1,"Impossible",VLOOKUP($A$2:$A$1036,items!$A$2:$S$1008,{19}*SIGN(ROW($A$2:$A$1036)),FALSE)))</f>
        <v>How long did it take for your child to accept [his/her] status?</v>
      </c>
      <c r="I442" s="4" t="str">
        <f>IF(A442="","",IF(ROW($A$2:$A$1036)=1,"Impossible",VLOOKUP($A$2:$A$1036,items!$A$2:$T$1008,{20}*SIGN(ROW($A$2:$A$1036)),FALSE)))</f>
        <v>Zvakatora nguva yakareba zvakadii kuti mwana wenyu agamuchire paamire?</v>
      </c>
      <c r="L442" s="53" t="s">
        <v>27</v>
      </c>
      <c r="M442" s="53"/>
      <c r="N442" s="53"/>
      <c r="O442" s="53"/>
      <c r="P442" s="53"/>
      <c r="Q442" s="53"/>
      <c r="R442" s="53"/>
      <c r="S442" s="53"/>
      <c r="T442" s="53"/>
      <c r="U442" s="53"/>
      <c r="V442" s="55" t="str">
        <f t="shared" si="36"/>
        <v>Q22. How long did it take for your child to accept [his/her] status?</v>
      </c>
      <c r="W442" s="55" t="str">
        <f t="shared" si="37"/>
        <v>Q22. Zvakatora nguva yakareba zvakadii kuti mwana wenyu agamuchire paamire?</v>
      </c>
      <c r="X442" s="32" t="str">
        <f t="array" ref="X442">IF(ISBLANK(F442),"",INDEX(choices!I$2:I$1615,MATCH(F442,IF(choices!J$2:J$1615="Last",choices!A$2:A$1615),0)))</f>
        <v>less than one day, 1-2 days, a week, more than a week, a month, more than a month, dk</v>
      </c>
      <c r="Y442" s="4" t="str">
        <f t="array" ref="Y442">IF(ISBLANK(F442),"",INDEX(choices!H$2:H$1615,MATCH(F442,IF(choices!J$2:J$1615="Last",choices!A$2:A$1615),0)))</f>
        <v>kasingasvike zuva rimwe chete, zuva rimwe kana mazuva maviri, svondo rimwe chete, kudarika svondo rimwe chete, mwedzi mumwe chete, kudarika mwedzi mumwe chete, handizive</v>
      </c>
    </row>
    <row r="443" spans="1:25" ht="42">
      <c r="A443" s="53" t="s">
        <v>1707</v>
      </c>
      <c r="B443" s="53" t="s">
        <v>1485</v>
      </c>
      <c r="C443" s="53">
        <v>23</v>
      </c>
      <c r="D443" s="54" t="str">
        <f t="shared" si="34"/>
        <v>Q23</v>
      </c>
      <c r="E443" s="53" t="s">
        <v>11</v>
      </c>
      <c r="F443" s="4" t="s">
        <v>209</v>
      </c>
      <c r="G443" s="54" t="str">
        <f t="shared" si="35"/>
        <v>select_one yndr</v>
      </c>
      <c r="H443" s="4" t="str">
        <f>IF(A443="","",IF(ROW($A$2:$A$1036)=1,"Impossible",VLOOKUP($A$2:$A$1036,items!$A$2:$S$1008,{19}*SIGN(ROW($A$2:$A$1036)),FALSE)))</f>
        <v>Looking back, do you think disclosure was a good thing for your child?</v>
      </c>
      <c r="I443" s="4" t="str">
        <f>IF(A443="","",IF(ROW($A$2:$A$1036)=1,"Impossible",VLOOKUP($A$2:$A$1036,items!$A$2:$T$1008,{20}*SIGN(ROW($A$2:$A$1036)),FALSE)))</f>
        <v>Muchirangarira zvakaitika, munofunga kuti kuudza mwana wenyu nezvekuve kwake nehutachiwana hweHIV chaiva chinhu chakamunakira here?</v>
      </c>
      <c r="L443" s="53" t="s">
        <v>27</v>
      </c>
      <c r="M443" s="53"/>
      <c r="N443" s="53"/>
      <c r="O443" s="53"/>
      <c r="P443" s="53"/>
      <c r="Q443" s="53"/>
      <c r="R443" s="53"/>
      <c r="S443" s="53"/>
      <c r="T443" s="53"/>
      <c r="U443" s="53"/>
      <c r="V443" s="55" t="str">
        <f t="shared" si="36"/>
        <v>Q23. Looking back, do you think disclosure was a good thing for your child?</v>
      </c>
      <c r="W443" s="55" t="str">
        <f t="shared" si="37"/>
        <v>Q23. Muchirangarira zvakaitika, munofunga kuti kuudza mwana wenyu nezvekuve kwake nehutachiwana hweHIV chaiva chinhu chakamunakira here?</v>
      </c>
      <c r="X443" s="32" t="str">
        <f t="array" ref="X443">IF(ISBLANK(F443),"",INDEX(choices!I$2:I$1615,MATCH(F443,IF(choices!J$2:J$1615="Last",choices!A$2:A$1615),0)))</f>
        <v>yes, no, dk, refuse</v>
      </c>
      <c r="Y443" s="4" t="str">
        <f t="array" ref="Y443">IF(ISBLANK(F443),"",INDEX(choices!H$2:H$1615,MATCH(F443,IF(choices!J$2:J$1615="Last",choices!A$2:A$1615),0)))</f>
        <v>Hongu, Kwete, dk, kuramba kupindura</v>
      </c>
    </row>
    <row r="444" spans="1:25" ht="42">
      <c r="A444" s="53" t="s">
        <v>1708</v>
      </c>
      <c r="B444" s="53" t="s">
        <v>1485</v>
      </c>
      <c r="C444" s="53">
        <v>24</v>
      </c>
      <c r="D444" s="54" t="str">
        <f t="shared" si="34"/>
        <v>Q24</v>
      </c>
      <c r="E444" s="53" t="s">
        <v>11</v>
      </c>
      <c r="F444" s="4" t="s">
        <v>1681</v>
      </c>
      <c r="G444" s="54" t="str">
        <f t="shared" si="35"/>
        <v>select_one goodAge</v>
      </c>
      <c r="H444" s="4" t="str">
        <f>IF(A444="","",IF(ROW($A$2:$A$1036)=1,"Impossible",VLOOKUP($A$2:$A$1036,items!$A$2:$S$1008,{19}*SIGN(ROW($A$2:$A$1036)),FALSE)))</f>
        <v>Looking back, do you think your child learned about [his/her] status at a good age?</v>
      </c>
      <c r="I444" s="4" t="str">
        <f>IF(A444="","",IF(ROW($A$2:$A$1036)=1,"Impossible",VLOOKUP($A$2:$A$1036,items!$A$2:$T$1008,{20}*SIGN(ROW($A$2:$A$1036)),FALSE)))</f>
        <v>Muchirangarira zvakaitika, munofunga mwana wenyu akaziva paamire pazera rakanaka here?</v>
      </c>
      <c r="L444" s="53" t="s">
        <v>27</v>
      </c>
      <c r="M444" s="53"/>
      <c r="N444" s="53"/>
      <c r="O444" s="53"/>
      <c r="P444" s="53"/>
      <c r="Q444" s="53"/>
      <c r="R444" s="53"/>
      <c r="S444" s="53"/>
      <c r="T444" s="53"/>
      <c r="U444" s="53"/>
      <c r="V444" s="55" t="str">
        <f t="shared" si="36"/>
        <v>Q24. Looking back, do you think your child learned about [his/her] status at a good age?</v>
      </c>
      <c r="W444" s="55" t="str">
        <f t="shared" si="37"/>
        <v>Q24. Muchirangarira zvakaitika, munofunga mwana wenyu akaziva paamire pazera rakanaka here?</v>
      </c>
      <c r="X444" s="32" t="str">
        <f t="array" ref="X444">IF(ISBLANK(F444),"",INDEX(choices!I$2:I$1615,MATCH(F444,IF(choices!J$2:J$1615="Last",choices!A$2:A$1615),0)))</f>
        <v>good age, should have disclosed sooner, should have waited until child was older, dk</v>
      </c>
      <c r="Y444" s="4" t="str">
        <f t="array" ref="Y444">IF(ISBLANK(F444),"",INDEX(choices!H$2:H$1615,MATCH(F444,IF(choices!J$2:J$1615="Last",choices!A$2:A$1615),0)))</f>
        <v>Zera rakanaka, ndaifanirwa kunge ndakakurumidza kumuudza paamire paHIV, ndaifanirwa kumira kusvikira mwana ati kurei, handizive</v>
      </c>
    </row>
    <row r="445" spans="1:25" ht="42">
      <c r="A445" s="53" t="s">
        <v>1709</v>
      </c>
      <c r="B445" s="53" t="s">
        <v>1485</v>
      </c>
      <c r="C445" s="53">
        <v>25</v>
      </c>
      <c r="D445" s="54" t="str">
        <f t="shared" si="34"/>
        <v>Q25</v>
      </c>
      <c r="E445" s="53" t="s">
        <v>11</v>
      </c>
      <c r="F445" s="4" t="s">
        <v>209</v>
      </c>
      <c r="G445" s="54" t="str">
        <f t="shared" si="35"/>
        <v>select_one yndr</v>
      </c>
      <c r="H445" s="4" t="str">
        <f>IF(A445="","",IF(ROW($A$2:$A$1036)=1,"Impossible",VLOOKUP($A$2:$A$1036,items!$A$2:$S$1008,{19}*SIGN(ROW($A$2:$A$1036)),FALSE)))</f>
        <v>If it were possible to go back in time, would you change anything about how your child learned about [his/her] status?</v>
      </c>
      <c r="I445" s="4" t="str">
        <f>IF(A445="","",IF(ROW($A$2:$A$1036)=1,"Impossible",VLOOKUP($A$2:$A$1036,items!$A$2:$T$1008,{20}*SIGN(ROW($A$2:$A$1036)),FALSE)))</f>
        <v>Dai zvaikwanisika kudzokera kumashure, pane zvamungashandure here pamaziviro akaita mwana wenyu paamire?</v>
      </c>
      <c r="L445" s="53" t="s">
        <v>27</v>
      </c>
      <c r="M445" s="53"/>
      <c r="N445" s="53"/>
      <c r="O445" s="53"/>
      <c r="P445" s="53"/>
      <c r="Q445" s="53"/>
      <c r="R445" s="53"/>
      <c r="S445" s="53"/>
      <c r="T445" s="53"/>
      <c r="U445" s="53"/>
      <c r="V445" s="55" t="str">
        <f t="shared" si="36"/>
        <v>Q25. If it were possible to go back in time, would you change anything about how your child learned about [his/her] status?</v>
      </c>
      <c r="W445" s="55" t="str">
        <f t="shared" si="37"/>
        <v>Q25. Dai zvaikwanisika kudzokera kumashure, pane zvamungashandure here pamaziviro akaita mwana wenyu paamire?</v>
      </c>
      <c r="X445" s="32" t="str">
        <f t="array" ref="X445">IF(ISBLANK(F445),"",INDEX(choices!I$2:I$1615,MATCH(F445,IF(choices!J$2:J$1615="Last",choices!A$2:A$1615),0)))</f>
        <v>yes, no, dk, refuse</v>
      </c>
      <c r="Y445" s="4" t="str">
        <f t="array" ref="Y445">IF(ISBLANK(F445),"",INDEX(choices!H$2:H$1615,MATCH(F445,IF(choices!J$2:J$1615="Last",choices!A$2:A$1615),0)))</f>
        <v>Hongu, Kwete, dk, kuramba kupindura</v>
      </c>
    </row>
    <row r="446" spans="1:25" ht="14">
      <c r="A446" s="53" t="s">
        <v>1710</v>
      </c>
      <c r="B446" s="53" t="s">
        <v>1485</v>
      </c>
      <c r="C446" s="53">
        <v>26</v>
      </c>
      <c r="D446" s="54" t="str">
        <f t="shared" si="34"/>
        <v>Q26</v>
      </c>
      <c r="E446" s="53" t="s">
        <v>12</v>
      </c>
      <c r="G446" s="54" t="str">
        <f t="shared" si="35"/>
        <v>text</v>
      </c>
      <c r="H446" s="4" t="str">
        <f>IF(A446="","",IF(ROW($A$2:$A$1036)=1,"Impossible",VLOOKUP($A$2:$A$1036,items!$A$2:$S$1008,{19}*SIGN(ROW($A$2:$A$1036)),FALSE)))</f>
        <v>What would you have changed? [open]</v>
      </c>
      <c r="I446" s="4" t="str">
        <f>IF(A446="","",IF(ROW($A$2:$A$1036)=1,"Impossible",VLOOKUP($A$2:$A$1036,items!$A$2:$T$1008,{20}*SIGN(ROW($A$2:$A$1036)),FALSE)))</f>
        <v>Ndezvipi zvamaizoshandura/Chii chamaishandura?</v>
      </c>
      <c r="K446" s="4" t="s">
        <v>1720</v>
      </c>
      <c r="L446" s="53" t="s">
        <v>27</v>
      </c>
      <c r="M446" s="53"/>
      <c r="N446" s="53"/>
      <c r="O446" s="53"/>
      <c r="P446" s="53"/>
      <c r="Q446" s="53"/>
      <c r="R446" s="53"/>
      <c r="S446" s="53"/>
      <c r="T446" s="53"/>
      <c r="U446" s="53"/>
      <c r="V446" s="55" t="str">
        <f t="shared" si="36"/>
        <v>Q26. What would you have changed? [open]</v>
      </c>
      <c r="W446" s="55" t="str">
        <f t="shared" si="37"/>
        <v>Q26. Ndezvipi zvamaizoshandura/Chii chamaishandura?</v>
      </c>
      <c r="X446" s="32" t="str">
        <f t="array" ref="X446">IF(ISBLANK(F446),"",INDEX(choices!I$2:I$1615,MATCH(F446,IF(choices!J$2:J$1615="Last",choices!A$2:A$1615),0)))</f>
        <v/>
      </c>
      <c r="Y446" s="4" t="str">
        <f t="array" ref="Y446">IF(ISBLANK(F446),"",INDEX(choices!H$2:H$1615,MATCH(F446,IF(choices!J$2:J$1615="Last",choices!A$2:A$1615),0)))</f>
        <v/>
      </c>
    </row>
    <row r="447" spans="1:25" ht="84">
      <c r="A447" s="53" t="s">
        <v>1711</v>
      </c>
      <c r="B447" s="53" t="s">
        <v>1485</v>
      </c>
      <c r="C447" s="53">
        <v>27</v>
      </c>
      <c r="D447" s="54" t="str">
        <f t="shared" si="34"/>
        <v>Q27</v>
      </c>
      <c r="E447" s="53" t="s">
        <v>11</v>
      </c>
      <c r="F447" s="4" t="s">
        <v>1674</v>
      </c>
      <c r="G447" s="54" t="str">
        <f t="shared" si="35"/>
        <v>select_one adherence</v>
      </c>
      <c r="H447" s="4" t="str">
        <f>IF(A447="","",IF(ROW($A$2:$A$1036)=1,"Impossible",VLOOKUP($A$2:$A$1036,items!$A$2:$S$1008,{19}*SIGN(ROW($A$2:$A$1036)),FALSE)))</f>
        <v>Please compare your child's adherence to [his/her] medication during the time before [he/she] learned the truth about [his/her] status to [his/her] adherence today. Has it gotten worse, better, or stayed the same?</v>
      </c>
      <c r="I447" s="4" t="str">
        <f>IF(A447="","",IF(ROW($A$2:$A$1036)=1,"Impossible",VLOOKUP($A$2:$A$1036,items!$A$2:$T$1008,{20}*SIGN(ROW($A$2:$A$1036)),FALSE)))</f>
        <v>Ndapota enzanisai matorero aiita mwana wenyu mushonga sezvinotarisirwa panguva yaakanga asati ava kuziva chokwadi  naiyezvino paava kuziva chokwadi maererano nepaamire. Zvanyanya kuipa here, zvavanani kana kuti zvakaramba zvakaita sezvazvaive zviri kare here?</v>
      </c>
      <c r="K447" s="4" t="s">
        <v>2800</v>
      </c>
      <c r="L447" s="53" t="s">
        <v>27</v>
      </c>
      <c r="M447" s="53"/>
      <c r="N447" s="53"/>
      <c r="O447" s="53"/>
      <c r="P447" s="53"/>
      <c r="Q447" s="53"/>
      <c r="R447" s="53"/>
      <c r="S447" s="53"/>
      <c r="T447" s="53"/>
      <c r="U447" s="53"/>
      <c r="V447" s="55" t="str">
        <f t="shared" si="36"/>
        <v>Q27. Please compare your child's adherence to [his/her] medication during the time before [he/she] learned the truth about [his/her] status to [his/her] adherence today. Has it gotten worse, better, or stayed the same?</v>
      </c>
      <c r="W447" s="55" t="str">
        <f t="shared" si="37"/>
        <v>Q27. Ndapota enzanisai matorero aiita mwana wenyu mushonga sezvinotarisirwa panguva yaakanga asati ava kuziva chokwadi  naiyezvino paava kuziva chokwadi maererano nepaamire. Zvanyanya kuipa here, zvavanani kana kuti zvakaramba zvakaita sezvazvaive zviri kare here?</v>
      </c>
      <c r="X447" s="32" t="str">
        <f t="array" ref="X447">IF(ISBLANK(F447),"",INDEX(choices!I$2:I$1615,MATCH(F447,IF(choices!J$2:J$1615="Last",choices!A$2:A$1615),0)))</f>
        <v>worse, better, same, dk</v>
      </c>
      <c r="Y447" s="4" t="str">
        <f t="array" ref="Y447">IF(ISBLANK(F447),"",INDEX(choices!H$2:H$1615,MATCH(F447,IF(choices!J$2:J$1615="Last",choices!A$2:A$1615),0)))</f>
        <v>zvakashata, zviri nani, zvimwe chete, handizive</v>
      </c>
    </row>
    <row r="448" spans="1:25" ht="14">
      <c r="A448" s="53" t="s">
        <v>1712</v>
      </c>
      <c r="B448" s="53" t="s">
        <v>1485</v>
      </c>
      <c r="C448" s="53"/>
      <c r="D448" s="54" t="str">
        <f t="shared" si="34"/>
        <v>Q</v>
      </c>
      <c r="E448" s="53" t="s">
        <v>81</v>
      </c>
      <c r="G448" s="54" t="str">
        <f t="shared" si="35"/>
        <v>end group</v>
      </c>
      <c r="H448" s="4" t="e">
        <f>IF(A448="","",IF(ROW($A$2:$A$1036)=1,"Impossible",VLOOKUP($A$2:$A$1036,items!$A$2:$S$1008,{19}*SIGN(ROW($A$2:$A$1036)),FALSE)))</f>
        <v>#N/A</v>
      </c>
      <c r="I448" s="4" t="e">
        <f>IF(A448="","",IF(ROW($A$2:$A$1036)=1,"Impossible",VLOOKUP($A$2:$A$1036,items!$A$2:$T$1008,{20}*SIGN(ROW($A$2:$A$1036)),FALSE)))</f>
        <v>#N/A</v>
      </c>
      <c r="L448" s="53"/>
      <c r="M448" s="53"/>
      <c r="N448" s="53"/>
      <c r="O448" s="53"/>
      <c r="P448" s="53"/>
      <c r="Q448" s="53"/>
      <c r="R448" s="53"/>
      <c r="S448" s="53"/>
      <c r="T448" s="53"/>
      <c r="U448" s="53"/>
      <c r="V448" s="55" t="str">
        <f t="shared" si="36"/>
        <v/>
      </c>
      <c r="W448" s="55" t="str">
        <f t="shared" si="37"/>
        <v/>
      </c>
      <c r="X448" s="32" t="str">
        <f t="array" ref="X448">IF(ISBLANK(F448),"",INDEX(choices!I$2:I$1615,MATCH(F448,IF(choices!J$2:J$1615="Last",choices!A$2:A$1615),0)))</f>
        <v/>
      </c>
      <c r="Y448" s="4" t="str">
        <f t="array" ref="Y448">IF(ISBLANK(F448),"",INDEX(choices!H$2:H$1615,MATCH(F448,IF(choices!J$2:J$1615="Last",choices!A$2:A$1615),0)))</f>
        <v/>
      </c>
    </row>
    <row r="449" spans="1:27" ht="14">
      <c r="A449" s="53" t="s">
        <v>1499</v>
      </c>
      <c r="B449" s="53" t="s">
        <v>1509</v>
      </c>
      <c r="C449" s="53">
        <v>0</v>
      </c>
      <c r="D449" s="54" t="str">
        <f t="shared" si="34"/>
        <v>R0</v>
      </c>
      <c r="E449" s="53" t="s">
        <v>79</v>
      </c>
      <c r="G449" s="54" t="str">
        <f t="shared" si="35"/>
        <v>begin group</v>
      </c>
      <c r="H449" s="4" t="e">
        <f>IF(A449="","",IF(ROW($A$2:$A$1036)=1,"Impossible",VLOOKUP($A$2:$A$1036,items!$A$2:$S$1008,{19}*SIGN(ROW($A$2:$A$1036)),FALSE)))</f>
        <v>#N/A</v>
      </c>
      <c r="I449" s="4" t="e">
        <f>IF(A449="","",IF(ROW($A$2:$A$1036)=1,"Impossible",VLOOKUP($A$2:$A$1036,items!$A$2:$T$1008,{20}*SIGN(ROW($A$2:$A$1036)),FALSE)))</f>
        <v>#N/A</v>
      </c>
      <c r="L449" s="53"/>
      <c r="M449" s="53"/>
      <c r="N449" s="53"/>
      <c r="O449" s="53"/>
      <c r="P449" s="53"/>
      <c r="Q449" s="53"/>
      <c r="R449" s="53"/>
      <c r="S449" s="53"/>
      <c r="T449" s="53"/>
      <c r="U449" s="53"/>
      <c r="V449" s="55" t="str">
        <f t="shared" si="36"/>
        <v/>
      </c>
      <c r="W449" s="55" t="str">
        <f t="shared" si="37"/>
        <v/>
      </c>
      <c r="X449" s="32" t="str">
        <f t="array" ref="X449">IF(ISBLANK(F449),"",INDEX(choices!I$2:I$1615,MATCH(F449,IF(choices!J$2:J$1615="Last",choices!A$2:A$1615),0)))</f>
        <v/>
      </c>
      <c r="Y449" s="4" t="str">
        <f t="array" ref="Y449">IF(ISBLANK(F449),"",INDEX(choices!H$2:H$1615,MATCH(F449,IF(choices!J$2:J$1615="Last",choices!A$2:A$1615),0)))</f>
        <v/>
      </c>
    </row>
    <row r="450" spans="1:27" ht="28">
      <c r="A450" s="53" t="s">
        <v>1494</v>
      </c>
      <c r="B450" s="53" t="s">
        <v>1509</v>
      </c>
      <c r="C450" s="53">
        <v>1</v>
      </c>
      <c r="D450" s="54" t="str">
        <f t="shared" si="34"/>
        <v>R1</v>
      </c>
      <c r="E450" s="53" t="s">
        <v>16</v>
      </c>
      <c r="G450" s="54" t="str">
        <f t="shared" si="35"/>
        <v>note</v>
      </c>
      <c r="H450" s="4" t="str">
        <f>IF(A450="","",IF(ROW($A$2:$A$1036)=1,"Impossible",VLOOKUP($A$2:$A$1036,items!$A$2:$S$1008,{19}*SIGN(ROW($A$2:$A$1036)),FALSE)))</f>
        <v>Now I would like to ask about your child's health.</v>
      </c>
      <c r="I450" s="4" t="str">
        <f>IF(A450="","",IF(ROW($A$2:$A$1036)=1,"Impossible",VLOOKUP($A$2:$A$1036,items!$A$2:$T$1008,{20}*SIGN(ROW($A$2:$A$1036)),FALSE)))</f>
        <v>Parizvino ndava kuda kubvunzai maererano nehutano hwemwana wenyu</v>
      </c>
      <c r="L450" s="53"/>
      <c r="M450" s="53"/>
      <c r="N450" s="53"/>
      <c r="O450" s="53"/>
      <c r="P450" s="53"/>
      <c r="Q450" s="53"/>
      <c r="R450" s="53"/>
      <c r="S450" s="53"/>
      <c r="T450" s="53"/>
      <c r="U450" s="53"/>
      <c r="V450" s="55" t="str">
        <f t="shared" si="36"/>
        <v>R1. Now I would like to ask about your child's health.</v>
      </c>
      <c r="W450" s="55" t="str">
        <f t="shared" si="37"/>
        <v>R1. Parizvino ndava kuda kubvunzai maererano nehutano hwemwana wenyu</v>
      </c>
      <c r="X450" s="32" t="str">
        <f t="array" ref="X450">IF(ISBLANK(F450),"",INDEX(choices!I$2:I$1615,MATCH(F450,IF(choices!J$2:J$1615="Last",choices!A$2:A$1615),0)))</f>
        <v/>
      </c>
      <c r="Y450" s="4" t="str">
        <f t="array" ref="Y450">IF(ISBLANK(F450),"",INDEX(choices!H$2:H$1615,MATCH(F450,IF(choices!J$2:J$1615="Last",choices!A$2:A$1615),0)))</f>
        <v/>
      </c>
      <c r="Z450" s="4" t="s">
        <v>1223</v>
      </c>
    </row>
    <row r="451" spans="1:27" ht="42">
      <c r="A451" s="53" t="s">
        <v>1495</v>
      </c>
      <c r="B451" s="53" t="s">
        <v>1509</v>
      </c>
      <c r="C451" s="53">
        <v>2</v>
      </c>
      <c r="D451" s="54" t="str">
        <f t="shared" si="34"/>
        <v>R2</v>
      </c>
      <c r="E451" s="53" t="s">
        <v>11</v>
      </c>
      <c r="F451" s="4" t="s">
        <v>211</v>
      </c>
      <c r="G451" s="54" t="str">
        <f t="shared" si="35"/>
        <v>select_one who</v>
      </c>
      <c r="H451" s="4" t="str">
        <f>IF(A451="","",IF(ROW($A$2:$A$1036)=1,"Impossible",VLOOKUP($A$2:$A$1036,items!$A$2:$S$1008,{19}*SIGN(ROW($A$2:$A$1036)),FALSE)))</f>
        <v>Who collects medication for your child?</v>
      </c>
      <c r="I451" s="4" t="str">
        <f>IF(A451="","",IF(ROW($A$2:$A$1036)=1,"Impossible",VLOOKUP($A$2:$A$1036,items!$A$2:$T$1008,{20}*SIGN(ROW($A$2:$A$1036)),FALSE)))</f>
        <v>Ndiani anonotora mishonga yemwana wenyu?</v>
      </c>
      <c r="L451" s="53" t="s">
        <v>27</v>
      </c>
      <c r="M451" s="53"/>
      <c r="N451" s="53"/>
      <c r="O451" s="53"/>
      <c r="P451" s="53"/>
      <c r="Q451" s="53"/>
      <c r="R451" s="53"/>
      <c r="S451" s="53"/>
      <c r="T451" s="53"/>
      <c r="U451" s="53"/>
      <c r="V451" s="55" t="str">
        <f t="shared" si="36"/>
        <v>R2. Who collects medication for your child?</v>
      </c>
      <c r="W451" s="55" t="str">
        <f t="shared" si="37"/>
        <v>R2. Ndiani anonotora mishonga yemwana wenyu?</v>
      </c>
      <c r="X451" s="32" t="str">
        <f t="array" ref="X451">IF(ISBLANK(F451),"",INDEX(choices!I$2:I$1615,MATCH(F451,IF(choices!J$2:J$1615="Last",choices!A$2:A$1615),0)))</f>
        <v>my child goes alone, I go alone, my child and I go together, someone else goes alone, someone else goes with my child, not on medication, refuse</v>
      </c>
      <c r="Y451" s="4" t="str">
        <f t="array" ref="Y451">IF(ISBLANK(F451),"",INDEX(choices!H$2:H$1615,MATCH(F451,IF(choices!J$2:J$1615="Last",choices!A$2:A$1615),0)))</f>
        <v>my child goes alone, I go alone, my child and I go together, someone else goes alone, someone else goes with my child, not on medication, refuse</v>
      </c>
      <c r="Z451" s="4" t="s">
        <v>1223</v>
      </c>
      <c r="AA451" s="4">
        <v>1</v>
      </c>
    </row>
    <row r="452" spans="1:27" ht="42">
      <c r="A452" s="53" t="s">
        <v>1496</v>
      </c>
      <c r="B452" s="53" t="s">
        <v>1509</v>
      </c>
      <c r="C452" s="53">
        <v>3</v>
      </c>
      <c r="D452" s="54" t="str">
        <f t="shared" si="34"/>
        <v>R3</v>
      </c>
      <c r="E452" s="53" t="s">
        <v>11</v>
      </c>
      <c r="F452" s="4" t="s">
        <v>212</v>
      </c>
      <c r="G452" s="54" t="str">
        <f t="shared" si="35"/>
        <v>select_one days</v>
      </c>
      <c r="H452" s="4" t="str">
        <f>IF(A452="","",IF(ROW($A$2:$A$1036)=1,"Impossible",VLOOKUP($A$2:$A$1036,items!$A$2:$S$1008,{19}*SIGN(ROW($A$2:$A$1036)),FALSE)))</f>
        <v>In the past two weeks, how many days was your child unable to play, learn, or do household chores because [he/she] was sick?</v>
      </c>
      <c r="I452" s="4" t="str">
        <f>IF(A452="","",IF(ROW($A$2:$A$1036)=1,"Impossible",VLOOKUP($A$2:$A$1036,items!$A$2:$T$1008,{20}*SIGN(ROW($A$2:$A$1036)),FALSE)))</f>
        <v>MuMASVONDO MAVIRI apfuura, mazuva mangani ayo mwana wenyu aitadza kutamba, kudzidza kana kuita mabasa epamba nekuda kwekuti airwara?</v>
      </c>
      <c r="L452" s="53" t="s">
        <v>27</v>
      </c>
      <c r="M452" s="53"/>
      <c r="N452" s="53"/>
      <c r="O452" s="53"/>
      <c r="P452" s="53"/>
      <c r="Q452" s="53"/>
      <c r="R452" s="53"/>
      <c r="S452" s="53"/>
      <c r="T452" s="53"/>
      <c r="U452" s="53"/>
      <c r="V452" s="55" t="str">
        <f t="shared" si="36"/>
        <v>R3. In the past two weeks, how many days was your child unable to play, learn, or do household chores because [he/she] was sick?</v>
      </c>
      <c r="W452" s="55" t="str">
        <f t="shared" si="37"/>
        <v>R3. MuMASVONDO MAVIRI apfuura, mazuva mangani ayo mwana wenyu aitadza kutamba, kudzidza kana kuita mabasa epamba nekuda kwekuti airwara?</v>
      </c>
      <c r="X452" s="32" t="str">
        <f t="array" ref="X452">IF(ISBLANK(F452),"",INDEX(choices!I$2:I$1615,MATCH(F452,IF(choices!J$2:J$1615="Last",choices!A$2:A$1615),0)))</f>
        <v>0, 1, 2, 3, 4, 5, 6, 7, 8, 9, 10, 11, 12, 13, 14</v>
      </c>
      <c r="Y452" s="4" t="str">
        <f t="array" ref="Y452">IF(ISBLANK(F452),"",INDEX(choices!H$2:H$1615,MATCH(F452,IF(choices!J$2:J$1615="Last",choices!A$2:A$1615),0)))</f>
        <v>0, 1, 2, 3, 4, 5, 6, 7, 8, 9, 10, 11, 12, 13, 14</v>
      </c>
      <c r="Z452" s="4" t="s">
        <v>1223</v>
      </c>
      <c r="AA452" s="4">
        <v>1</v>
      </c>
    </row>
    <row r="453" spans="1:27" ht="28">
      <c r="A453" s="53" t="s">
        <v>1497</v>
      </c>
      <c r="B453" s="53" t="s">
        <v>1509</v>
      </c>
      <c r="C453" s="53">
        <v>4</v>
      </c>
      <c r="D453" s="54" t="str">
        <f t="shared" ref="D453:D516" si="38">CONCATENATE(B453,C453)</f>
        <v>R4</v>
      </c>
      <c r="E453" s="53" t="s">
        <v>11</v>
      </c>
      <c r="F453" s="4" t="s">
        <v>213</v>
      </c>
      <c r="G453" s="54" t="str">
        <f t="shared" ref="G453:G516" si="39">IF(E453="","",IF(OR(E453="select_one", E453="select_multiple"), CONCATENATE(E453," ",F453),E453))</f>
        <v>select_one nrso</v>
      </c>
      <c r="H453" s="4" t="str">
        <f>IF(A453="","",IF(ROW($A$2:$A$1036)=1,"Impossible",VLOOKUP($A$2:$A$1036,items!$A$2:$S$1008,{19}*SIGN(ROW($A$2:$A$1036)),FALSE)))</f>
        <v>How often does your child forget or refuse to take [his/her] medication?</v>
      </c>
      <c r="I453" s="4" t="str">
        <f>IF(A453="","",IF(ROW($A$2:$A$1036)=1,"Impossible",VLOOKUP($A$2:$A$1036,items!$A$2:$T$1008,{20}*SIGN(ROW($A$2:$A$1036)),FALSE)))</f>
        <v>Mwana wenyu anowanzokanganwa kana kuramba kutora mishonga yake kakawanda zvakadii?</v>
      </c>
      <c r="L453" s="53" t="s">
        <v>27</v>
      </c>
      <c r="M453" s="53"/>
      <c r="N453" s="53"/>
      <c r="O453" s="53"/>
      <c r="P453" s="53"/>
      <c r="Q453" s="53"/>
      <c r="R453" s="53"/>
      <c r="S453" s="53"/>
      <c r="T453" s="53"/>
      <c r="U453" s="53"/>
      <c r="V453" s="55" t="str">
        <f t="shared" si="36"/>
        <v>R4. How often does your child forget or refuse to take [his/her] medication?</v>
      </c>
      <c r="W453" s="55" t="str">
        <f t="shared" si="37"/>
        <v>R4. Mwana wenyu anowanzokanganwa kana kuramba kutora mishonga yake kakawanda zvakadii?</v>
      </c>
      <c r="X453" s="32" t="str">
        <f t="array" ref="X453">IF(ISBLANK(F453),"",INDEX(choices!I$2:I$1615,MATCH(F453,IF(choices!J$2:J$1615="Last",choices!A$2:A$1615),0)))</f>
        <v>never, rarely, sometimes, often, refuse</v>
      </c>
      <c r="Y453" s="4" t="str">
        <f t="array" ref="Y453">IF(ISBLANK(F453),"",INDEX(choices!H$2:H$1615,MATCH(F453,IF(choices!J$2:J$1615="Last",choices!A$2:A$1615),0)))</f>
        <v>Kwete zvachose, Kashomanana, Dzimwe nguva , Kakawanda , kuramba kupindura</v>
      </c>
      <c r="Z453" s="4" t="s">
        <v>1223</v>
      </c>
      <c r="AA453" s="4">
        <v>1</v>
      </c>
    </row>
    <row r="454" spans="1:27" ht="28">
      <c r="A454" s="53" t="s">
        <v>1498</v>
      </c>
      <c r="B454" s="53" t="s">
        <v>1509</v>
      </c>
      <c r="C454" s="53">
        <v>5</v>
      </c>
      <c r="D454" s="54" t="str">
        <f t="shared" si="38"/>
        <v>R5</v>
      </c>
      <c r="E454" s="53" t="s">
        <v>11</v>
      </c>
      <c r="F454" s="4" t="s">
        <v>213</v>
      </c>
      <c r="G454" s="54" t="str">
        <f t="shared" si="39"/>
        <v>select_one nrso</v>
      </c>
      <c r="H454" s="4" t="str">
        <f>IF(A454="","",IF(ROW($A$2:$A$1036)=1,"Impossible",VLOOKUP($A$2:$A$1036,items!$A$2:$S$1008,{19}*SIGN(ROW($A$2:$A$1036)),FALSE)))</f>
        <v>How often does your child ask you questions about [his/her] status or medication?</v>
      </c>
      <c r="I454" s="4" t="str">
        <f>IF(A454="","",IF(ROW($A$2:$A$1036)=1,"Impossible",VLOOKUP($A$2:$A$1036,items!$A$2:$T$1008,{20}*SIGN(ROW($A$2:$A$1036)),FALSE)))</f>
        <v>Mwana wenyu anowanzo kubvunzai mibvunzo pamusoro pepaamire kakawanda zvakadii?</v>
      </c>
      <c r="L454" s="53" t="s">
        <v>27</v>
      </c>
      <c r="M454" s="53"/>
      <c r="N454" s="53"/>
      <c r="O454" s="53"/>
      <c r="P454" s="53"/>
      <c r="Q454" s="53"/>
      <c r="R454" s="53"/>
      <c r="S454" s="53"/>
      <c r="T454" s="53"/>
      <c r="U454" s="53"/>
      <c r="V454" s="55" t="str">
        <f t="shared" si="36"/>
        <v>R5. How often does your child ask you questions about [his/her] status or medication?</v>
      </c>
      <c r="W454" s="55" t="str">
        <f t="shared" si="37"/>
        <v>R5. Mwana wenyu anowanzo kubvunzai mibvunzo pamusoro pepaamire kakawanda zvakadii?</v>
      </c>
      <c r="X454" s="32" t="str">
        <f t="array" ref="X454">IF(ISBLANK(F454),"",INDEX(choices!I$2:I$1615,MATCH(F454,IF(choices!J$2:J$1615="Last",choices!A$2:A$1615),0)))</f>
        <v>never, rarely, sometimes, often, refuse</v>
      </c>
      <c r="Y454" s="4" t="str">
        <f t="array" ref="Y454">IF(ISBLANK(F454),"",INDEX(choices!H$2:H$1615,MATCH(F454,IF(choices!J$2:J$1615="Last",choices!A$2:A$1615),0)))</f>
        <v>Kwete zvachose, Kashomanana, Dzimwe nguva , Kakawanda , kuramba kupindura</v>
      </c>
      <c r="Z454" s="4" t="s">
        <v>1223</v>
      </c>
      <c r="AA454" s="4">
        <v>1</v>
      </c>
    </row>
    <row r="455" spans="1:27" ht="14">
      <c r="A455" s="53" t="s">
        <v>1500</v>
      </c>
      <c r="B455" s="53" t="s">
        <v>1509</v>
      </c>
      <c r="C455" s="53"/>
      <c r="D455" s="54" t="str">
        <f t="shared" si="38"/>
        <v>R</v>
      </c>
      <c r="E455" s="53" t="s">
        <v>81</v>
      </c>
      <c r="G455" s="54" t="str">
        <f t="shared" si="39"/>
        <v>end group</v>
      </c>
      <c r="H455" s="4" t="e">
        <f>IF(A455="","",IF(ROW($A$2:$A$1036)=1,"Impossible",VLOOKUP($A$2:$A$1036,items!$A$2:$S$1008,{19}*SIGN(ROW($A$2:$A$1036)),FALSE)))</f>
        <v>#N/A</v>
      </c>
      <c r="I455" s="4" t="e">
        <f>IF(A455="","",IF(ROW($A$2:$A$1036)=1,"Impossible",VLOOKUP($A$2:$A$1036,items!$A$2:$T$1008,{20}*SIGN(ROW($A$2:$A$1036)),FALSE)))</f>
        <v>#N/A</v>
      </c>
      <c r="L455" s="53"/>
      <c r="M455" s="53"/>
      <c r="N455" s="53"/>
      <c r="O455" s="53"/>
      <c r="P455" s="53"/>
      <c r="Q455" s="53"/>
      <c r="R455" s="53"/>
      <c r="S455" s="53"/>
      <c r="T455" s="53"/>
      <c r="U455" s="53"/>
      <c r="V455" s="55" t="str">
        <f t="shared" si="36"/>
        <v/>
      </c>
      <c r="W455" s="55" t="str">
        <f t="shared" si="37"/>
        <v/>
      </c>
      <c r="X455" s="32" t="str">
        <f t="array" ref="X455">IF(ISBLANK(F455),"",INDEX(choices!I$2:I$1615,MATCH(F455,IF(choices!J$2:J$1615="Last",choices!A$2:A$1615),0)))</f>
        <v/>
      </c>
      <c r="Y455" s="4" t="str">
        <f t="array" ref="Y455">IF(ISBLANK(F455),"",INDEX(choices!H$2:H$1615,MATCH(F455,IF(choices!J$2:J$1615="Last",choices!A$2:A$1615),0)))</f>
        <v/>
      </c>
    </row>
    <row r="456" spans="1:27" ht="14">
      <c r="A456" s="53" t="s">
        <v>1508</v>
      </c>
      <c r="B456" s="53" t="s">
        <v>1517</v>
      </c>
      <c r="C456" s="53">
        <v>0</v>
      </c>
      <c r="D456" s="54" t="str">
        <f t="shared" si="38"/>
        <v>S0</v>
      </c>
      <c r="E456" s="53" t="s">
        <v>79</v>
      </c>
      <c r="G456" s="54" t="str">
        <f t="shared" si="39"/>
        <v>begin group</v>
      </c>
      <c r="H456" s="4" t="e">
        <f>IF(A456="","",IF(ROW($A$2:$A$1036)=1,"Impossible",VLOOKUP($A$2:$A$1036,items!$A$2:$S$1008,{19}*SIGN(ROW($A$2:$A$1036)),FALSE)))</f>
        <v>#N/A</v>
      </c>
      <c r="I456" s="4" t="e">
        <f>IF(A456="","",IF(ROW($A$2:$A$1036)=1,"Impossible",VLOOKUP($A$2:$A$1036,items!$A$2:$T$1008,{20}*SIGN(ROW($A$2:$A$1036)),FALSE)))</f>
        <v>#N/A</v>
      </c>
      <c r="L456" s="53"/>
      <c r="M456" s="53"/>
      <c r="N456" s="53"/>
      <c r="O456" s="53"/>
      <c r="P456" s="53"/>
      <c r="Q456" s="53"/>
      <c r="R456" s="53"/>
      <c r="S456" s="53"/>
      <c r="T456" s="53"/>
      <c r="U456" s="53"/>
      <c r="V456" s="55" t="str">
        <f t="shared" si="36"/>
        <v/>
      </c>
      <c r="W456" s="55" t="str">
        <f t="shared" si="37"/>
        <v/>
      </c>
      <c r="X456" s="32" t="str">
        <f t="array" ref="X456">IF(ISBLANK(F456),"",INDEX(choices!I$2:I$1615,MATCH(F456,IF(choices!J$2:J$1615="Last",choices!A$2:A$1615),0)))</f>
        <v/>
      </c>
      <c r="Y456" s="4" t="str">
        <f t="array" ref="Y456">IF(ISBLANK(F456),"",INDEX(choices!H$2:H$1615,MATCH(F456,IF(choices!J$2:J$1615="Last",choices!A$2:A$1615),0)))</f>
        <v/>
      </c>
    </row>
    <row r="457" spans="1:27" ht="56">
      <c r="A457" s="53" t="s">
        <v>1501</v>
      </c>
      <c r="B457" s="53" t="s">
        <v>1517</v>
      </c>
      <c r="C457" s="53">
        <v>1</v>
      </c>
      <c r="D457" s="54" t="str">
        <f t="shared" si="38"/>
        <v>S1</v>
      </c>
      <c r="E457" s="53" t="s">
        <v>16</v>
      </c>
      <c r="G457" s="54" t="str">
        <f t="shared" si="39"/>
        <v>note</v>
      </c>
      <c r="H457" s="4" t="str">
        <f>IF(A457="","",IF(ROW($A$2:$A$1036)=1,"Impossible",VLOOKUP($A$2:$A$1036,items!$A$2:$S$1008,{19}*SIGN(ROW($A$2:$A$1036)),FALSE)))</f>
        <v>Next, please tell me how much you agree or disagree with each statement about the health center where you pick up medication for your child.</v>
      </c>
      <c r="I457" s="4" t="str">
        <f>IF(A457="","",IF(ROW($A$2:$A$1036)=1,"Impossible",VLOOKUP($A$2:$A$1036,items!$A$2:$T$1008,{20}*SIGN(ROW($A$2:$A$1036)),FALSE)))</f>
        <v>Zvinotevera, ndapota ndiudzeiwo kuti munotenderana kana kusatenderana zvakadii nechirevo chega chega pamusoro penzvimbo yamunonotora mishonga yemwana wenyu.</v>
      </c>
      <c r="L457" s="53"/>
      <c r="M457" s="53"/>
      <c r="N457" s="53"/>
      <c r="O457" s="53"/>
      <c r="P457" s="53"/>
      <c r="Q457" s="53"/>
      <c r="R457" s="53"/>
      <c r="S457" s="53"/>
      <c r="T457" s="53"/>
      <c r="U457" s="53"/>
      <c r="V457" s="55" t="str">
        <f t="shared" si="36"/>
        <v>S1. Next, please tell me how much you agree or disagree with each statement about the health center where you pick up medication for your child.</v>
      </c>
      <c r="W457" s="55" t="str">
        <f t="shared" si="37"/>
        <v>S1. Zvinotevera, ndapota ndiudzeiwo kuti munotenderana kana kusatenderana zvakadii nechirevo chega chega pamusoro penzvimbo yamunonotora mishonga yemwana wenyu.</v>
      </c>
      <c r="X457" s="32" t="str">
        <f t="array" ref="X457">IF(ISBLANK(F457),"",INDEX(choices!I$2:I$1615,MATCH(F457,IF(choices!J$2:J$1615="Last",choices!A$2:A$1615),0)))</f>
        <v/>
      </c>
      <c r="Y457" s="4" t="str">
        <f t="array" ref="Y457">IF(ISBLANK(F457),"",INDEX(choices!H$2:H$1615,MATCH(F457,IF(choices!J$2:J$1615="Last",choices!A$2:A$1615),0)))</f>
        <v/>
      </c>
      <c r="Z457" s="4" t="s">
        <v>1223</v>
      </c>
    </row>
    <row r="458" spans="1:27" ht="42">
      <c r="A458" s="53" t="s">
        <v>1502</v>
      </c>
      <c r="B458" s="53" t="s">
        <v>1517</v>
      </c>
      <c r="C458" s="53">
        <v>2</v>
      </c>
      <c r="D458" s="54" t="str">
        <f t="shared" si="38"/>
        <v>S2</v>
      </c>
      <c r="E458" s="53" t="s">
        <v>11</v>
      </c>
      <c r="F458" s="4" t="s">
        <v>200</v>
      </c>
      <c r="G458" s="54" t="str">
        <f t="shared" si="39"/>
        <v>select_one agree4</v>
      </c>
      <c r="H458" s="4" t="str">
        <f>IF(A458="","",IF(ROW($A$2:$A$1036)=1,"Impossible",VLOOKUP($A$2:$A$1036,items!$A$2:$S$1008,{19}*SIGN(ROW($A$2:$A$1036)),FALSE)))</f>
        <v>I think the quality of care we receive at this health facility is very high.</v>
      </c>
      <c r="I458" s="4" t="str">
        <f>IF(A458="","",IF(ROW($A$2:$A$1036)=1,"Impossible",VLOOKUP($A$2:$A$1036,items!$A$2:$T$1008,{20}*SIGN(ROW($A$2:$A$1036)),FALSE)))</f>
        <v>Ndinofunga kuti rubatsiro rwatinowana panzvimbo yekurapirwa iyi nderwemhando yepamusoro soro.</v>
      </c>
      <c r="L458" s="53" t="s">
        <v>27</v>
      </c>
      <c r="M458" s="53"/>
      <c r="N458" s="53"/>
      <c r="O458" s="53"/>
      <c r="P458" s="53"/>
      <c r="Q458" s="53"/>
      <c r="R458" s="53"/>
      <c r="S458" s="53"/>
      <c r="T458" s="53"/>
      <c r="U458" s="53"/>
      <c r="V458" s="55" t="str">
        <f t="shared" si="36"/>
        <v>S2. I think the quality of care we receive at this health facility is very high.</v>
      </c>
      <c r="W458" s="55" t="str">
        <f t="shared" si="37"/>
        <v>S2. Ndinofunga kuti rubatsiro rwatinowana panzvimbo yekurapirwa iyi nderwemhando yepamusoro soro.</v>
      </c>
      <c r="X458" s="32" t="str">
        <f t="array" ref="X458">IF(ISBLANK(F458),"",INDEX(choices!I$2:I$1615,MATCH(F458,IF(choices!J$2:J$1615="Last",choices!A$2:A$1615),0)))</f>
        <v>strongly agree, agree, disagree, strongly disagree, refuse</v>
      </c>
      <c r="Y458" s="4" t="str">
        <f t="array" ref="Y458">IF(ISBLANK(F458),"",INDEX(choices!H$2:H$1615,MATCH(F458,IF(choices!J$2:J$1615="Last",choices!A$2:A$1615),0)))</f>
        <v>Ndinobvumirana nazvo chaizvo, Ndinobvumirana nazvo , Handibvumirani nazvo, Handibvumirani nazvo zvachose, kuramba kupindura</v>
      </c>
      <c r="Z458" s="4" t="s">
        <v>1223</v>
      </c>
      <c r="AA458" s="4">
        <v>1</v>
      </c>
    </row>
    <row r="459" spans="1:27" ht="42">
      <c r="A459" s="53" t="s">
        <v>1503</v>
      </c>
      <c r="B459" s="53" t="s">
        <v>1517</v>
      </c>
      <c r="C459" s="53">
        <v>3</v>
      </c>
      <c r="D459" s="54" t="str">
        <f t="shared" si="38"/>
        <v>S3</v>
      </c>
      <c r="E459" s="53" t="s">
        <v>11</v>
      </c>
      <c r="F459" s="4" t="s">
        <v>200</v>
      </c>
      <c r="G459" s="54" t="str">
        <f t="shared" si="39"/>
        <v>select_one agree4</v>
      </c>
      <c r="H459" s="4" t="str">
        <f>IF(A459="","",IF(ROW($A$2:$A$1036)=1,"Impossible",VLOOKUP($A$2:$A$1036,items!$A$2:$S$1008,{19}*SIGN(ROW($A$2:$A$1036)),FALSE)))</f>
        <v>The staff who work at this facility respect me and treat me well.</v>
      </c>
      <c r="I459" s="4" t="str">
        <f>IF(A459="","",IF(ROW($A$2:$A$1036)=1,"Impossible",VLOOKUP($A$2:$A$1036,items!$A$2:$T$1008,{20}*SIGN(ROW($A$2:$A$1036)),FALSE)))</f>
        <v>Vashandi vanoshanda panzvimbo iyi vanondiremekedza uye vanondibata zvakanaka.</v>
      </c>
      <c r="L459" s="53" t="s">
        <v>27</v>
      </c>
      <c r="M459" s="53"/>
      <c r="N459" s="53"/>
      <c r="O459" s="53"/>
      <c r="P459" s="53"/>
      <c r="Q459" s="53"/>
      <c r="R459" s="53"/>
      <c r="S459" s="53"/>
      <c r="T459" s="53"/>
      <c r="U459" s="53"/>
      <c r="V459" s="55" t="str">
        <f t="shared" si="36"/>
        <v>S3. The staff who work at this facility respect me and treat me well.</v>
      </c>
      <c r="W459" s="55" t="str">
        <f t="shared" si="37"/>
        <v>S3. Vashandi vanoshanda panzvimbo iyi vanondiremekedza uye vanondibata zvakanaka.</v>
      </c>
      <c r="X459" s="32" t="str">
        <f t="array" ref="X459">IF(ISBLANK(F459),"",INDEX(choices!I$2:I$1615,MATCH(F459,IF(choices!J$2:J$1615="Last",choices!A$2:A$1615),0)))</f>
        <v>strongly agree, agree, disagree, strongly disagree, refuse</v>
      </c>
      <c r="Y459" s="4" t="str">
        <f t="array" ref="Y459">IF(ISBLANK(F459),"",INDEX(choices!H$2:H$1615,MATCH(F459,IF(choices!J$2:J$1615="Last",choices!A$2:A$1615),0)))</f>
        <v>Ndinobvumirana nazvo chaizvo, Ndinobvumirana nazvo , Handibvumirani nazvo, Handibvumirani nazvo zvachose, kuramba kupindura</v>
      </c>
      <c r="Z459" s="4" t="s">
        <v>1223</v>
      </c>
      <c r="AA459" s="4">
        <v>1</v>
      </c>
    </row>
    <row r="460" spans="1:27" ht="42">
      <c r="A460" s="53" t="s">
        <v>1504</v>
      </c>
      <c r="B460" s="53" t="s">
        <v>1517</v>
      </c>
      <c r="C460" s="53">
        <v>4</v>
      </c>
      <c r="D460" s="54" t="str">
        <f t="shared" si="38"/>
        <v>S4</v>
      </c>
      <c r="E460" s="53" t="s">
        <v>11</v>
      </c>
      <c r="F460" s="4" t="s">
        <v>200</v>
      </c>
      <c r="G460" s="54" t="str">
        <f t="shared" si="39"/>
        <v>select_one agree4</v>
      </c>
      <c r="H460" s="4" t="str">
        <f>IF(A460="","",IF(ROW($A$2:$A$1036)=1,"Impossible",VLOOKUP($A$2:$A$1036,items!$A$2:$S$1008,{19}*SIGN(ROW($A$2:$A$1036)),FALSE)))</f>
        <v>This facility provides very comprehensive treatment for individuals with HIV.</v>
      </c>
      <c r="I460" s="4" t="str">
        <f>IF(A460="","",IF(ROW($A$2:$A$1036)=1,"Impossible",VLOOKUP($A$2:$A$1036,items!$A$2:$T$1008,{20}*SIGN(ROW($A$2:$A$1036)),FALSE)))</f>
        <v>Nzvimbo yekurapirwa iyi inonyatsorapa vanhu vane HIV.</v>
      </c>
      <c r="L460" s="53" t="s">
        <v>27</v>
      </c>
      <c r="M460" s="53"/>
      <c r="N460" s="53"/>
      <c r="O460" s="53"/>
      <c r="P460" s="53"/>
      <c r="Q460" s="53"/>
      <c r="R460" s="53"/>
      <c r="S460" s="53"/>
      <c r="T460" s="53"/>
      <c r="U460" s="53"/>
      <c r="V460" s="55" t="str">
        <f t="shared" si="36"/>
        <v>S4. This facility provides very comprehensive treatment for individuals with HIV.</v>
      </c>
      <c r="W460" s="55" t="str">
        <f t="shared" si="37"/>
        <v>S4. Nzvimbo yekurapirwa iyi inonyatsorapa vanhu vane HIV.</v>
      </c>
      <c r="X460" s="32" t="str">
        <f t="array" ref="X460">IF(ISBLANK(F460),"",INDEX(choices!I$2:I$1615,MATCH(F460,IF(choices!J$2:J$1615="Last",choices!A$2:A$1615),0)))</f>
        <v>strongly agree, agree, disagree, strongly disagree, refuse</v>
      </c>
      <c r="Y460" s="4" t="str">
        <f t="array" ref="Y460">IF(ISBLANK(F460),"",INDEX(choices!H$2:H$1615,MATCH(F460,IF(choices!J$2:J$1615="Last",choices!A$2:A$1615),0)))</f>
        <v>Ndinobvumirana nazvo chaizvo, Ndinobvumirana nazvo , Handibvumirani nazvo, Handibvumirani nazvo zvachose, kuramba kupindura</v>
      </c>
      <c r="Z460" s="4" t="s">
        <v>1223</v>
      </c>
      <c r="AA460" s="4">
        <v>1</v>
      </c>
    </row>
    <row r="461" spans="1:27" ht="42">
      <c r="A461" s="53" t="s">
        <v>1505</v>
      </c>
      <c r="B461" s="53" t="s">
        <v>1517</v>
      </c>
      <c r="C461" s="53">
        <v>5</v>
      </c>
      <c r="D461" s="54" t="str">
        <f t="shared" si="38"/>
        <v>S5</v>
      </c>
      <c r="E461" s="53" t="s">
        <v>11</v>
      </c>
      <c r="F461" s="4" t="s">
        <v>200</v>
      </c>
      <c r="G461" s="54" t="str">
        <f t="shared" si="39"/>
        <v>select_one agree4</v>
      </c>
      <c r="H461" s="4" t="str">
        <f>IF(A461="","",IF(ROW($A$2:$A$1036)=1,"Impossible",VLOOKUP($A$2:$A$1036,items!$A$2:$S$1008,{19}*SIGN(ROW($A$2:$A$1036)),FALSE)))</f>
        <v>I would recommend this facility to a friend.</v>
      </c>
      <c r="I461" s="4" t="str">
        <f>IF(A461="","",IF(ROW($A$2:$A$1036)=1,"Impossible",VLOOKUP($A$2:$A$1036,items!$A$2:$T$1008,{20}*SIGN(ROW($A$2:$A$1036)),FALSE)))</f>
        <v>Ndingakurudzire nzvimbo iyi kushamwari.</v>
      </c>
      <c r="L461" s="53" t="s">
        <v>27</v>
      </c>
      <c r="M461" s="53"/>
      <c r="N461" s="53"/>
      <c r="O461" s="53"/>
      <c r="P461" s="53"/>
      <c r="Q461" s="53"/>
      <c r="R461" s="53"/>
      <c r="S461" s="53"/>
      <c r="T461" s="53"/>
      <c r="U461" s="53"/>
      <c r="V461" s="55" t="str">
        <f t="shared" si="36"/>
        <v>S5. I would recommend this facility to a friend.</v>
      </c>
      <c r="W461" s="55" t="str">
        <f t="shared" si="37"/>
        <v>S5. Ndingakurudzire nzvimbo iyi kushamwari.</v>
      </c>
      <c r="X461" s="32" t="str">
        <f t="array" ref="X461">IF(ISBLANK(F461),"",INDEX(choices!I$2:I$1615,MATCH(F461,IF(choices!J$2:J$1615="Last",choices!A$2:A$1615),0)))</f>
        <v>strongly agree, agree, disagree, strongly disagree, refuse</v>
      </c>
      <c r="Y461" s="4" t="str">
        <f t="array" ref="Y461">IF(ISBLANK(F461),"",INDEX(choices!H$2:H$1615,MATCH(F461,IF(choices!J$2:J$1615="Last",choices!A$2:A$1615),0)))</f>
        <v>Ndinobvumirana nazvo chaizvo, Ndinobvumirana nazvo , Handibvumirani nazvo, Handibvumirani nazvo zvachose, kuramba kupindura</v>
      </c>
      <c r="Z461" s="4" t="s">
        <v>1223</v>
      </c>
      <c r="AA461" s="4">
        <v>1</v>
      </c>
    </row>
    <row r="462" spans="1:27" ht="42">
      <c r="A462" s="53" t="s">
        <v>1506</v>
      </c>
      <c r="B462" s="53" t="s">
        <v>1517</v>
      </c>
      <c r="C462" s="53">
        <v>6</v>
      </c>
      <c r="D462" s="54" t="str">
        <f t="shared" si="38"/>
        <v>S6</v>
      </c>
      <c r="E462" s="53" t="s">
        <v>11</v>
      </c>
      <c r="F462" s="4" t="s">
        <v>200</v>
      </c>
      <c r="G462" s="54" t="str">
        <f t="shared" si="39"/>
        <v>select_one agree4</v>
      </c>
      <c r="H462" s="4" t="str">
        <f>IF(A462="","",IF(ROW($A$2:$A$1036)=1,"Impossible",VLOOKUP($A$2:$A$1036,items!$A$2:$S$1008,{19}*SIGN(ROW($A$2:$A$1036)),FALSE)))</f>
        <v>If I wanted help talking with my child about [his/her] status, I'm certain I could get help from someone at this facility.</v>
      </c>
      <c r="I462" s="4" t="str">
        <f>IF(A462="","",IF(ROW($A$2:$A$1036)=1,"Impossible",VLOOKUP($A$2:$A$1036,items!$A$2:$T$1008,{20}*SIGN(ROW($A$2:$A$1036)),FALSE)))</f>
        <v>Kana ndichida rubatsiro rwekutaura nemwana wangu maererano nepaamire, ndinonyatsoziva kuti ndingawane rubatsiro kubva kune mumwe munhu wepanzvimbo iyi.</v>
      </c>
      <c r="L462" s="53" t="s">
        <v>27</v>
      </c>
      <c r="M462" s="53"/>
      <c r="N462" s="53"/>
      <c r="O462" s="53"/>
      <c r="P462" s="53"/>
      <c r="Q462" s="53"/>
      <c r="R462" s="53"/>
      <c r="S462" s="53"/>
      <c r="T462" s="53"/>
      <c r="U462" s="53"/>
      <c r="V462" s="55" t="str">
        <f t="shared" si="36"/>
        <v>S6. If I wanted help talking with my child about [his/her] status, I'm certain I could get help from someone at this facility.</v>
      </c>
      <c r="W462" s="55" t="str">
        <f t="shared" si="37"/>
        <v>S6. Kana ndichida rubatsiro rwekutaura nemwana wangu maererano nepaamire, ndinonyatsoziva kuti ndingawane rubatsiro kubva kune mumwe munhu wepanzvimbo iyi.</v>
      </c>
      <c r="X462" s="32" t="str">
        <f t="array" ref="X462">IF(ISBLANK(F462),"",INDEX(choices!I$2:I$1615,MATCH(F462,IF(choices!J$2:J$1615="Last",choices!A$2:A$1615),0)))</f>
        <v>strongly agree, agree, disagree, strongly disagree, refuse</v>
      </c>
      <c r="Y462" s="4" t="str">
        <f t="array" ref="Y462">IF(ISBLANK(F462),"",INDEX(choices!H$2:H$1615,MATCH(F462,IF(choices!J$2:J$1615="Last",choices!A$2:A$1615),0)))</f>
        <v>Ndinobvumirana nazvo chaizvo, Ndinobvumirana nazvo , Handibvumirani nazvo, Handibvumirani nazvo zvachose, kuramba kupindura</v>
      </c>
      <c r="Z462" s="4" t="s">
        <v>1223</v>
      </c>
      <c r="AA462" s="4">
        <v>1</v>
      </c>
    </row>
    <row r="463" spans="1:27" ht="42">
      <c r="A463" s="53" t="s">
        <v>1507</v>
      </c>
      <c r="B463" s="53" t="s">
        <v>1517</v>
      </c>
      <c r="C463" s="53">
        <v>7</v>
      </c>
      <c r="D463" s="54" t="str">
        <f t="shared" si="38"/>
        <v>S7</v>
      </c>
      <c r="E463" s="53" t="s">
        <v>11</v>
      </c>
      <c r="F463" s="4" t="s">
        <v>200</v>
      </c>
      <c r="G463" s="54" t="str">
        <f t="shared" si="39"/>
        <v>select_one agree4</v>
      </c>
      <c r="H463" s="4" t="str">
        <f>IF(A463="","",IF(ROW($A$2:$A$1036)=1,"Impossible",VLOOKUP($A$2:$A$1036,items!$A$2:$S$1008,{19}*SIGN(ROW($A$2:$A$1036)),FALSE)))</f>
        <v>I am certain that the staff at this facility would respect my decision to tell my child about [his/her] status or to keep it a secret.</v>
      </c>
      <c r="I463" s="4" t="str">
        <f>IF(A463="","",IF(ROW($A$2:$A$1036)=1,"Impossible",VLOOKUP($A$2:$A$1036,items!$A$2:$T$1008,{20}*SIGN(ROW($A$2:$A$1036)),FALSE)))</f>
        <v>Ndinonyatsoziva kuti vashandi veutano vepanzvimbo iyi vangaremekedze sarudzo yangu yekuudza kana kuvanzira mwana paamire.</v>
      </c>
      <c r="L463" s="53" t="s">
        <v>27</v>
      </c>
      <c r="M463" s="53"/>
      <c r="N463" s="53"/>
      <c r="O463" s="53"/>
      <c r="P463" s="53"/>
      <c r="Q463" s="53"/>
      <c r="R463" s="53"/>
      <c r="S463" s="53"/>
      <c r="T463" s="53"/>
      <c r="U463" s="53"/>
      <c r="V463" s="55" t="str">
        <f t="shared" si="36"/>
        <v>S7. I am certain that the staff at this facility would respect my decision to tell my child about [his/her] status or to keep it a secret.</v>
      </c>
      <c r="W463" s="55" t="str">
        <f t="shared" si="37"/>
        <v>S7. Ndinonyatsoziva kuti vashandi veutano vepanzvimbo iyi vangaremekedze sarudzo yangu yekuudza kana kuvanzira mwana paamire.</v>
      </c>
      <c r="X463" s="32" t="str">
        <f t="array" ref="X463">IF(ISBLANK(F463),"",INDEX(choices!I$2:I$1615,MATCH(F463,IF(choices!J$2:J$1615="Last",choices!A$2:A$1615),0)))</f>
        <v>strongly agree, agree, disagree, strongly disagree, refuse</v>
      </c>
      <c r="Y463" s="4" t="str">
        <f t="array" ref="Y463">IF(ISBLANK(F463),"",INDEX(choices!H$2:H$1615,MATCH(F463,IF(choices!J$2:J$1615="Last",choices!A$2:A$1615),0)))</f>
        <v>Ndinobvumirana nazvo chaizvo, Ndinobvumirana nazvo , Handibvumirani nazvo, Handibvumirani nazvo zvachose, kuramba kupindura</v>
      </c>
      <c r="Z463" s="4" t="s">
        <v>1223</v>
      </c>
      <c r="AA463" s="4">
        <v>1</v>
      </c>
    </row>
    <row r="464" spans="1:27" ht="14">
      <c r="A464" s="53" t="s">
        <v>1510</v>
      </c>
      <c r="B464" s="53" t="s">
        <v>1517</v>
      </c>
      <c r="C464" s="53"/>
      <c r="D464" s="54" t="str">
        <f t="shared" si="38"/>
        <v>S</v>
      </c>
      <c r="E464" s="53" t="s">
        <v>81</v>
      </c>
      <c r="G464" s="54" t="str">
        <f t="shared" si="39"/>
        <v>end group</v>
      </c>
      <c r="H464" s="4" t="e">
        <f>IF(A464="","",IF(ROW($A$2:$A$1036)=1,"Impossible",VLOOKUP($A$2:$A$1036,items!$A$2:$S$1008,{19}*SIGN(ROW($A$2:$A$1036)),FALSE)))</f>
        <v>#N/A</v>
      </c>
      <c r="I464" s="4" t="e">
        <f>IF(A464="","",IF(ROW($A$2:$A$1036)=1,"Impossible",VLOOKUP($A$2:$A$1036,items!$A$2:$T$1008,{20}*SIGN(ROW($A$2:$A$1036)),FALSE)))</f>
        <v>#N/A</v>
      </c>
      <c r="L464" s="53"/>
      <c r="M464" s="53"/>
      <c r="N464" s="53"/>
      <c r="O464" s="53"/>
      <c r="P464" s="53"/>
      <c r="Q464" s="53"/>
      <c r="R464" s="53"/>
      <c r="S464" s="53"/>
      <c r="T464" s="53"/>
      <c r="U464" s="53"/>
      <c r="V464" s="55" t="str">
        <f t="shared" si="36"/>
        <v/>
      </c>
      <c r="W464" s="55" t="str">
        <f t="shared" si="37"/>
        <v/>
      </c>
      <c r="X464" s="32" t="str">
        <f t="array" ref="X464">IF(ISBLANK(F464),"",INDEX(choices!I$2:I$1615,MATCH(F464,IF(choices!J$2:J$1615="Last",choices!A$2:A$1615),0)))</f>
        <v/>
      </c>
      <c r="Y464" s="4" t="str">
        <f t="array" ref="Y464">IF(ISBLANK(F464),"",INDEX(choices!H$2:H$1615,MATCH(F464,IF(choices!J$2:J$1615="Last",choices!A$2:A$1615),0)))</f>
        <v/>
      </c>
    </row>
    <row r="465" spans="1:27" ht="14">
      <c r="A465" s="53" t="s">
        <v>1516</v>
      </c>
      <c r="B465" s="53" t="s">
        <v>111</v>
      </c>
      <c r="C465" s="53">
        <v>0</v>
      </c>
      <c r="D465" s="54" t="str">
        <f t="shared" si="38"/>
        <v>T0</v>
      </c>
      <c r="E465" s="53" t="s">
        <v>79</v>
      </c>
      <c r="G465" s="54" t="str">
        <f t="shared" si="39"/>
        <v>begin group</v>
      </c>
      <c r="H465" s="4" t="e">
        <f>IF(A465="","",IF(ROW($A$2:$A$1036)=1,"Impossible",VLOOKUP($A$2:$A$1036,items!$A$2:$S$1008,{19}*SIGN(ROW($A$2:$A$1036)),FALSE)))</f>
        <v>#N/A</v>
      </c>
      <c r="I465" s="4" t="e">
        <f>IF(A465="","",IF(ROW($A$2:$A$1036)=1,"Impossible",VLOOKUP($A$2:$A$1036,items!$A$2:$T$1008,{20}*SIGN(ROW($A$2:$A$1036)),FALSE)))</f>
        <v>#N/A</v>
      </c>
      <c r="L465" s="53"/>
      <c r="M465" s="53"/>
      <c r="N465" s="53"/>
      <c r="O465" s="53"/>
      <c r="P465" s="53"/>
      <c r="Q465" s="53"/>
      <c r="R465" s="53"/>
      <c r="S465" s="53"/>
      <c r="T465" s="53"/>
      <c r="U465" s="53"/>
      <c r="V465" s="55" t="str">
        <f t="shared" si="36"/>
        <v/>
      </c>
      <c r="W465" s="55" t="str">
        <f t="shared" si="37"/>
        <v/>
      </c>
      <c r="X465" s="32" t="str">
        <f t="array" ref="X465">IF(ISBLANK(F465),"",INDEX(choices!I$2:I$1615,MATCH(F465,IF(choices!J$2:J$1615="Last",choices!A$2:A$1615),0)))</f>
        <v/>
      </c>
      <c r="Y465" s="4" t="str">
        <f t="array" ref="Y465">IF(ISBLANK(F465),"",INDEX(choices!H$2:H$1615,MATCH(F465,IF(choices!J$2:J$1615="Last",choices!A$2:A$1615),0)))</f>
        <v/>
      </c>
    </row>
    <row r="466" spans="1:27" ht="70">
      <c r="A466" s="53" t="s">
        <v>1511</v>
      </c>
      <c r="B466" s="53" t="s">
        <v>111</v>
      </c>
      <c r="C466" s="53">
        <v>1</v>
      </c>
      <c r="D466" s="54" t="str">
        <f t="shared" si="38"/>
        <v>T1</v>
      </c>
      <c r="E466" s="53" t="s">
        <v>16</v>
      </c>
      <c r="G466" s="54" t="str">
        <f t="shared" si="39"/>
        <v>note</v>
      </c>
      <c r="H466" s="4" t="str">
        <f>IF(A466="","",IF(ROW($A$2:$A$1036)=1,"Impossible",VLOOKUP($A$2:$A$1036,items!$A$2:$S$1008,{19}*SIGN(ROW($A$2:$A$1036)),FALSE)))</f>
        <v>For the next questions, think about your child's behavior over the past 6 months. Tell me if the thing I describe is not true, somewhat true, or certainly true about your child.</v>
      </c>
      <c r="I466" s="4" t="str">
        <f>IF(A466="","",IF(ROW($A$2:$A$1036)=1,"Impossible",VLOOKUP($A$2:$A$1036,items!$A$2:$T$1008,{20}*SIGN(ROW($A$2:$A$1036)),FALSE)))</f>
        <v>Pamibvunzo inotevera, fungai nezvemaitiro emwana wenyu mumwedzi mitanhatu yadarika. Ndapota ndiudzeiwo kana zvinhu zvandichataura zvisiri zvechokwadi, zviri zvechokwadiwo kana kuti zviri zvechokwadi chose pamusoro pemwana wenyu.</v>
      </c>
      <c r="L466" s="53"/>
      <c r="M466" s="53"/>
      <c r="N466" s="53"/>
      <c r="O466" s="53"/>
      <c r="P466" s="53"/>
      <c r="Q466" s="53"/>
      <c r="R466" s="53"/>
      <c r="S466" s="53"/>
      <c r="T466" s="53"/>
      <c r="U466" s="53"/>
      <c r="V466" s="55" t="str">
        <f t="shared" si="36"/>
        <v>T1. For the next questions, think about your child's behavior over the past 6 months. Tell me if the thing I describe is not true, somewhat true, or certainly true about your child.</v>
      </c>
      <c r="W466" s="55" t="str">
        <f t="shared" si="37"/>
        <v>T1. Pamibvunzo inotevera, fungai nezvemaitiro emwana wenyu mumwedzi mitanhatu yadarika. Ndapota ndiudzeiwo kana zvinhu zvandichataura zvisiri zvechokwadi, zviri zvechokwadiwo kana kuti zviri zvechokwadi chose pamusoro pemwana wenyu.</v>
      </c>
      <c r="X466" s="32" t="str">
        <f t="array" ref="X466">IF(ISBLANK(F466),"",INDEX(choices!I$2:I$1615,MATCH(F466,IF(choices!J$2:J$1615="Last",choices!A$2:A$1615),0)))</f>
        <v/>
      </c>
      <c r="Y466" s="4" t="str">
        <f t="array" ref="Y466">IF(ISBLANK(F466),"",INDEX(choices!H$2:H$1615,MATCH(F466,IF(choices!J$2:J$1615="Last",choices!A$2:A$1615),0)))</f>
        <v/>
      </c>
      <c r="Z466" s="4" t="s">
        <v>1223</v>
      </c>
    </row>
    <row r="467" spans="1:27" ht="28">
      <c r="A467" s="53" t="s">
        <v>1512</v>
      </c>
      <c r="B467" s="53" t="s">
        <v>111</v>
      </c>
      <c r="C467" s="53">
        <v>2</v>
      </c>
      <c r="D467" s="54" t="str">
        <f t="shared" si="38"/>
        <v>T2</v>
      </c>
      <c r="E467" s="53" t="s">
        <v>11</v>
      </c>
      <c r="F467" s="32" t="s">
        <v>214</v>
      </c>
      <c r="G467" s="54" t="str">
        <f t="shared" si="39"/>
        <v>select_one true3</v>
      </c>
      <c r="H467" s="4" t="str">
        <f>IF(A467="","",IF(ROW($A$2:$A$1036)=1,"Impossible",VLOOKUP($A$2:$A$1036,items!$A$2:$S$1008,{19}*SIGN(ROW($A$2:$A$1036)),FALSE)))</f>
        <v>Considerate of how other people feel</v>
      </c>
      <c r="I467" s="4" t="str">
        <f>IF(A467="","",IF(ROW($A$2:$A$1036)=1,"Impossible",VLOOKUP($A$2:$A$1036,items!$A$2:$T$1008,{20}*SIGN(ROW($A$2:$A$1036)),FALSE)))</f>
        <v>Ane hany'a nekuti vamwe vanhu vanonzwa sei</v>
      </c>
      <c r="L467" s="53" t="s">
        <v>27</v>
      </c>
      <c r="M467" s="53"/>
      <c r="N467" s="53"/>
      <c r="O467" s="53"/>
      <c r="P467" s="53"/>
      <c r="Q467" s="53"/>
      <c r="R467" s="53"/>
      <c r="S467" s="53"/>
      <c r="T467" s="53"/>
      <c r="U467" s="53"/>
      <c r="V467" s="55" t="str">
        <f t="shared" si="36"/>
        <v>T2. Considerate of how other people feel</v>
      </c>
      <c r="W467" s="55" t="str">
        <f t="shared" si="37"/>
        <v>T2. Ane hany'a nekuti vamwe vanhu vanonzwa sei</v>
      </c>
      <c r="X467" s="32" t="str">
        <f t="array" ref="X467">IF(ISBLANK(F467),"",INDEX(choices!I$2:I$1615,MATCH(F467,IF(choices!J$2:J$1615="Last",choices!A$2:A$1615),0)))</f>
        <v>not true, somwhat true, certainly true, refuse</v>
      </c>
      <c r="Y467" s="4" t="str">
        <f t="array" ref="Y467">IF(ISBLANK(F467),"",INDEX(choices!H$2:H$1615,MATCH(F467,IF(choices!J$2:J$1615="Last",choices!A$2:A$1615),0)))</f>
        <v>Hachisi chokwadi, Chingangove chokwadi, Ichokwadi, kuramba kupindura</v>
      </c>
      <c r="Z467" s="4" t="s">
        <v>1223</v>
      </c>
      <c r="AA467" s="4">
        <v>1</v>
      </c>
    </row>
    <row r="468" spans="1:27" ht="28">
      <c r="A468" s="53" t="s">
        <v>1513</v>
      </c>
      <c r="B468" s="53" t="s">
        <v>111</v>
      </c>
      <c r="C468" s="53">
        <v>3</v>
      </c>
      <c r="D468" s="54" t="str">
        <f t="shared" si="38"/>
        <v>T3</v>
      </c>
      <c r="E468" s="53" t="s">
        <v>11</v>
      </c>
      <c r="F468" s="32" t="s">
        <v>214</v>
      </c>
      <c r="G468" s="54" t="str">
        <f t="shared" si="39"/>
        <v>select_one true3</v>
      </c>
      <c r="H468" s="4" t="str">
        <f>IF(A468="","",IF(ROW($A$2:$A$1036)=1,"Impossible",VLOOKUP($A$2:$A$1036,items!$A$2:$S$1008,{19}*SIGN(ROW($A$2:$A$1036)),FALSE)))</f>
        <v>Restless, overactive, cannot stay still for long</v>
      </c>
      <c r="I468" s="4" t="str">
        <f>IF(A468="","",IF(ROW($A$2:$A$1036)=1,"Impossible",VLOOKUP($A$2:$A$1036,items!$A$2:$T$1008,{20}*SIGN(ROW($A$2:$A$1036)),FALSE)))</f>
        <v>Kusagadzikana, kuva nesimba rakawandisa, kusagarisika kwenguva yakareba</v>
      </c>
      <c r="L468" s="53" t="s">
        <v>27</v>
      </c>
      <c r="M468" s="53"/>
      <c r="N468" s="53"/>
      <c r="O468" s="53"/>
      <c r="P468" s="53"/>
      <c r="Q468" s="53"/>
      <c r="R468" s="53"/>
      <c r="S468" s="53"/>
      <c r="T468" s="53"/>
      <c r="U468" s="53"/>
      <c r="V468" s="55" t="str">
        <f t="shared" si="36"/>
        <v>T3. Restless, overactive, cannot stay still for long</v>
      </c>
      <c r="W468" s="55" t="str">
        <f t="shared" si="37"/>
        <v>T3. Kusagadzikana, kuva nesimba rakawandisa, kusagarisika kwenguva yakareba</v>
      </c>
      <c r="X468" s="32" t="str">
        <f t="array" ref="X468">IF(ISBLANK(F468),"",INDEX(choices!I$2:I$1615,MATCH(F468,IF(choices!J$2:J$1615="Last",choices!A$2:A$1615),0)))</f>
        <v>not true, somwhat true, certainly true, refuse</v>
      </c>
      <c r="Y468" s="4" t="str">
        <f t="array" ref="Y468">IF(ISBLANK(F468),"",INDEX(choices!H$2:H$1615,MATCH(F468,IF(choices!J$2:J$1615="Last",choices!A$2:A$1615),0)))</f>
        <v>Hachisi chokwadi, Chingangove chokwadi, Ichokwadi, kuramba kupindura</v>
      </c>
      <c r="Z468" s="4" t="s">
        <v>1223</v>
      </c>
      <c r="AA468" s="4">
        <v>1</v>
      </c>
    </row>
    <row r="469" spans="1:27" ht="28">
      <c r="A469" s="53" t="s">
        <v>1514</v>
      </c>
      <c r="B469" s="53" t="s">
        <v>111</v>
      </c>
      <c r="C469" s="53">
        <v>4</v>
      </c>
      <c r="D469" s="54" t="str">
        <f t="shared" si="38"/>
        <v>T4</v>
      </c>
      <c r="E469" s="53" t="s">
        <v>11</v>
      </c>
      <c r="F469" s="32" t="s">
        <v>214</v>
      </c>
      <c r="G469" s="54" t="str">
        <f t="shared" si="39"/>
        <v>select_one true3</v>
      </c>
      <c r="H469" s="4" t="str">
        <f>IF(A469="","",IF(ROW($A$2:$A$1036)=1,"Impossible",VLOOKUP($A$2:$A$1036,items!$A$2:$S$1008,{19}*SIGN(ROW($A$2:$A$1036)),FALSE)))</f>
        <v>Often complains of headaches, stomach-aches or sickness</v>
      </c>
      <c r="I469" s="4" t="str">
        <f>IF(A469="","",IF(ROW($A$2:$A$1036)=1,"Impossible",VLOOKUP($A$2:$A$1036,items!$A$2:$T$1008,{20}*SIGN(ROW($A$2:$A$1036)),FALSE)))</f>
        <v>Anowanzochema chema nemusoro, mudumbu kana urwere</v>
      </c>
      <c r="L469" s="53" t="s">
        <v>27</v>
      </c>
      <c r="M469" s="53"/>
      <c r="N469" s="53"/>
      <c r="O469" s="53"/>
      <c r="P469" s="53"/>
      <c r="Q469" s="53"/>
      <c r="R469" s="53"/>
      <c r="S469" s="53"/>
      <c r="T469" s="53"/>
      <c r="U469" s="53"/>
      <c r="V469" s="55" t="str">
        <f t="shared" si="36"/>
        <v>T4. Often complains of headaches, stomach-aches or sickness</v>
      </c>
      <c r="W469" s="55" t="str">
        <f t="shared" si="37"/>
        <v>T4. Anowanzochema chema nemusoro, mudumbu kana urwere</v>
      </c>
      <c r="X469" s="32" t="str">
        <f t="array" ref="X469">IF(ISBLANK(F469),"",INDEX(choices!I$2:I$1615,MATCH(F469,IF(choices!J$2:J$1615="Last",choices!A$2:A$1615),0)))</f>
        <v>not true, somwhat true, certainly true, refuse</v>
      </c>
      <c r="Y469" s="4" t="str">
        <f t="array" ref="Y469">IF(ISBLANK(F469),"",INDEX(choices!H$2:H$1615,MATCH(F469,IF(choices!J$2:J$1615="Last",choices!A$2:A$1615),0)))</f>
        <v>Hachisi chokwadi, Chingangove chokwadi, Ichokwadi, kuramba kupindura</v>
      </c>
      <c r="Z469" s="4" t="s">
        <v>1223</v>
      </c>
      <c r="AA469" s="4">
        <v>1</v>
      </c>
    </row>
    <row r="470" spans="1:27" ht="28">
      <c r="A470" s="53" t="s">
        <v>1515</v>
      </c>
      <c r="B470" s="53" t="s">
        <v>111</v>
      </c>
      <c r="C470" s="53">
        <v>5</v>
      </c>
      <c r="D470" s="54" t="str">
        <f t="shared" si="38"/>
        <v>T5</v>
      </c>
      <c r="E470" s="53" t="s">
        <v>11</v>
      </c>
      <c r="F470" s="32" t="s">
        <v>214</v>
      </c>
      <c r="G470" s="54" t="str">
        <f t="shared" si="39"/>
        <v>select_one true3</v>
      </c>
      <c r="H470" s="4" t="str">
        <f>IF(A470="","",IF(ROW($A$2:$A$1036)=1,"Impossible",VLOOKUP($A$2:$A$1036,items!$A$2:$S$1008,{19}*SIGN(ROW($A$2:$A$1036)),FALSE)))</f>
        <v>Shares readily with other children, for example toys, treats, pencils</v>
      </c>
      <c r="I470" s="4" t="str">
        <f>IF(A470="","",IF(ROW($A$2:$A$1036)=1,"Impossible",VLOOKUP($A$2:$A$1036,items!$A$2:$T$1008,{20}*SIGN(ROW($A$2:$A$1036)),FALSE)))</f>
        <v>Anogoverana nyore nevamwe vana, semuenzaniso zvinhu zvekutambisa, zvekudya kana mapenzura</v>
      </c>
      <c r="L470" s="53" t="s">
        <v>27</v>
      </c>
      <c r="M470" s="53"/>
      <c r="N470" s="53"/>
      <c r="O470" s="53"/>
      <c r="P470" s="53"/>
      <c r="Q470" s="53"/>
      <c r="R470" s="53"/>
      <c r="S470" s="53"/>
      <c r="T470" s="53"/>
      <c r="U470" s="53"/>
      <c r="V470" s="55" t="str">
        <f t="shared" si="36"/>
        <v>T5. Shares readily with other children, for example toys, treats, pencils</v>
      </c>
      <c r="W470" s="55" t="str">
        <f t="shared" si="37"/>
        <v>T5. Anogoverana nyore nevamwe vana, semuenzaniso zvinhu zvekutambisa, zvekudya kana mapenzura</v>
      </c>
      <c r="X470" s="32" t="str">
        <f t="array" ref="X470">IF(ISBLANK(F470),"",INDEX(choices!I$2:I$1615,MATCH(F470,IF(choices!J$2:J$1615="Last",choices!A$2:A$1615),0)))</f>
        <v>not true, somwhat true, certainly true, refuse</v>
      </c>
      <c r="Y470" s="4" t="str">
        <f t="array" ref="Y470">IF(ISBLANK(F470),"",INDEX(choices!H$2:H$1615,MATCH(F470,IF(choices!J$2:J$1615="Last",choices!A$2:A$1615),0)))</f>
        <v>Hachisi chokwadi, Chingangove chokwadi, Ichokwadi, kuramba kupindura</v>
      </c>
      <c r="Z470" s="4" t="s">
        <v>1223</v>
      </c>
      <c r="AA470" s="4">
        <v>1</v>
      </c>
    </row>
    <row r="471" spans="1:27" ht="28">
      <c r="A471" s="53" t="s">
        <v>1519</v>
      </c>
      <c r="B471" s="53" t="s">
        <v>111</v>
      </c>
      <c r="C471" s="53">
        <v>6</v>
      </c>
      <c r="D471" s="54" t="str">
        <f t="shared" si="38"/>
        <v>T6</v>
      </c>
      <c r="E471" s="53" t="s">
        <v>11</v>
      </c>
      <c r="F471" s="32" t="s">
        <v>214</v>
      </c>
      <c r="G471" s="54" t="str">
        <f t="shared" si="39"/>
        <v>select_one true3</v>
      </c>
      <c r="H471" s="4" t="str">
        <f>IF(A471="","",IF(ROW($A$2:$A$1036)=1,"Impossible",VLOOKUP($A$2:$A$1036,items!$A$2:$S$1008,{19}*SIGN(ROW($A$2:$A$1036)),FALSE)))</f>
        <v>Often loses temper</v>
      </c>
      <c r="I471" s="4" t="str">
        <f>IF(A471="","",IF(ROW($A$2:$A$1036)=1,"Impossible",VLOOKUP($A$2:$A$1036,items!$A$2:$T$1008,{20}*SIGN(ROW($A$2:$A$1036)),FALSE)))</f>
        <v>Anowanzoshatirwa nguva zhinji</v>
      </c>
      <c r="L471" s="53" t="s">
        <v>27</v>
      </c>
      <c r="M471" s="53"/>
      <c r="N471" s="53"/>
      <c r="O471" s="53"/>
      <c r="P471" s="53"/>
      <c r="Q471" s="53"/>
      <c r="R471" s="53"/>
      <c r="S471" s="53"/>
      <c r="T471" s="53"/>
      <c r="U471" s="53"/>
      <c r="V471" s="55" t="str">
        <f t="shared" ref="V471:V534" si="40">IF(OR(ISNA(H471),ISBLANK(H471)),"",CONCATENATE($B471,$C471,"."," ",H471))</f>
        <v>T6. Often loses temper</v>
      </c>
      <c r="W471" s="55" t="str">
        <f t="shared" ref="W471:W534" si="41">IF(OR(ISBLANK(I471),ISNA(I471)),"",CONCATENATE($B471,$C471,"."," ",I471))</f>
        <v>T6. Anowanzoshatirwa nguva zhinji</v>
      </c>
      <c r="X471" s="32" t="str">
        <f t="array" ref="X471">IF(ISBLANK(F471),"",INDEX(choices!I$2:I$1615,MATCH(F471,IF(choices!J$2:J$1615="Last",choices!A$2:A$1615),0)))</f>
        <v>not true, somwhat true, certainly true, refuse</v>
      </c>
      <c r="Y471" s="4" t="str">
        <f t="array" ref="Y471">IF(ISBLANK(F471),"",INDEX(choices!H$2:H$1615,MATCH(F471,IF(choices!J$2:J$1615="Last",choices!A$2:A$1615),0)))</f>
        <v>Hachisi chokwadi, Chingangove chokwadi, Ichokwadi, kuramba kupindura</v>
      </c>
      <c r="Z471" s="4" t="s">
        <v>1223</v>
      </c>
      <c r="AA471" s="4">
        <v>1</v>
      </c>
    </row>
    <row r="472" spans="1:27" ht="28">
      <c r="A472" s="53" t="s">
        <v>1520</v>
      </c>
      <c r="B472" s="53" t="s">
        <v>111</v>
      </c>
      <c r="C472" s="53">
        <v>7</v>
      </c>
      <c r="D472" s="54" t="str">
        <f t="shared" si="38"/>
        <v>T7</v>
      </c>
      <c r="E472" s="53" t="s">
        <v>11</v>
      </c>
      <c r="F472" s="32" t="s">
        <v>214</v>
      </c>
      <c r="G472" s="54" t="str">
        <f t="shared" si="39"/>
        <v>select_one true3</v>
      </c>
      <c r="H472" s="4" t="str">
        <f>IF(A472="","",IF(ROW($A$2:$A$1036)=1,"Impossible",VLOOKUP($A$2:$A$1036,items!$A$2:$S$1008,{19}*SIGN(ROW($A$2:$A$1036)),FALSE)))</f>
        <v>Rather solitary, prefers to play alone</v>
      </c>
      <c r="I472" s="4" t="str">
        <f>IF(A472="","",IF(ROW($A$2:$A$1036)=1,"Impossible",VLOOKUP($A$2:$A$1036,items!$A$2:$T$1008,{20}*SIGN(ROW($A$2:$A$1036)),FALSE)))</f>
        <v>Haadi kusangana nevamwe, anosarudza kutamba ega</v>
      </c>
      <c r="L472" s="53" t="s">
        <v>27</v>
      </c>
      <c r="M472" s="53"/>
      <c r="N472" s="53"/>
      <c r="O472" s="53"/>
      <c r="P472" s="53"/>
      <c r="Q472" s="53"/>
      <c r="R472" s="53"/>
      <c r="S472" s="53"/>
      <c r="T472" s="53"/>
      <c r="U472" s="53"/>
      <c r="V472" s="55" t="str">
        <f t="shared" si="40"/>
        <v>T7. Rather solitary, prefers to play alone</v>
      </c>
      <c r="W472" s="55" t="str">
        <f t="shared" si="41"/>
        <v>T7. Haadi kusangana nevamwe, anosarudza kutamba ega</v>
      </c>
      <c r="X472" s="32" t="str">
        <f t="array" ref="X472">IF(ISBLANK(F472),"",INDEX(choices!I$2:I$1615,MATCH(F472,IF(choices!J$2:J$1615="Last",choices!A$2:A$1615),0)))</f>
        <v>not true, somwhat true, certainly true, refuse</v>
      </c>
      <c r="Y472" s="4" t="str">
        <f t="array" ref="Y472">IF(ISBLANK(F472),"",INDEX(choices!H$2:H$1615,MATCH(F472,IF(choices!J$2:J$1615="Last",choices!A$2:A$1615),0)))</f>
        <v>Hachisi chokwadi, Chingangove chokwadi, Ichokwadi, kuramba kupindura</v>
      </c>
      <c r="Z472" s="4" t="s">
        <v>1223</v>
      </c>
      <c r="AA472" s="4">
        <v>1</v>
      </c>
    </row>
    <row r="473" spans="1:27" ht="28">
      <c r="A473" s="53" t="s">
        <v>1522</v>
      </c>
      <c r="B473" s="53" t="s">
        <v>111</v>
      </c>
      <c r="C473" s="53">
        <v>8</v>
      </c>
      <c r="D473" s="54" t="str">
        <f t="shared" si="38"/>
        <v>T8</v>
      </c>
      <c r="E473" s="53" t="s">
        <v>11</v>
      </c>
      <c r="F473" s="32" t="s">
        <v>214</v>
      </c>
      <c r="G473" s="54" t="str">
        <f t="shared" si="39"/>
        <v>select_one true3</v>
      </c>
      <c r="H473" s="4" t="str">
        <f>IF(A473="","",IF(ROW($A$2:$A$1036)=1,"Impossible",VLOOKUP($A$2:$A$1036,items!$A$2:$S$1008,{19}*SIGN(ROW($A$2:$A$1036)),FALSE)))</f>
        <v>Generally well behaved, usually does what adults request</v>
      </c>
      <c r="I473" s="4" t="str">
        <f>IF(A473="","",IF(ROW($A$2:$A$1036)=1,"Impossible",VLOOKUP($A$2:$A$1036,items!$A$2:$T$1008,{20}*SIGN(ROW($A$2:$A$1036)),FALSE)))</f>
        <v>Ane hunhu hwakanaka, anowanzoita zvaanenge akumbirwa nevanhu vakuru</v>
      </c>
      <c r="L473" s="53" t="s">
        <v>27</v>
      </c>
      <c r="M473" s="53"/>
      <c r="N473" s="53"/>
      <c r="O473" s="53"/>
      <c r="P473" s="53"/>
      <c r="Q473" s="53"/>
      <c r="R473" s="53"/>
      <c r="S473" s="53"/>
      <c r="T473" s="53"/>
      <c r="U473" s="53"/>
      <c r="V473" s="55" t="str">
        <f t="shared" si="40"/>
        <v>T8. Generally well behaved, usually does what adults request</v>
      </c>
      <c r="W473" s="55" t="str">
        <f t="shared" si="41"/>
        <v>T8. Ane hunhu hwakanaka, anowanzoita zvaanenge akumbirwa nevanhu vakuru</v>
      </c>
      <c r="X473" s="32" t="str">
        <f t="array" ref="X473">IF(ISBLANK(F473),"",INDEX(choices!I$2:I$1615,MATCH(F473,IF(choices!J$2:J$1615="Last",choices!A$2:A$1615),0)))</f>
        <v>not true, somwhat true, certainly true, refuse</v>
      </c>
      <c r="Y473" s="4" t="str">
        <f t="array" ref="Y473">IF(ISBLANK(F473),"",INDEX(choices!H$2:H$1615,MATCH(F473,IF(choices!J$2:J$1615="Last",choices!A$2:A$1615),0)))</f>
        <v>Hachisi chokwadi, Chingangove chokwadi, Ichokwadi, kuramba kupindura</v>
      </c>
      <c r="Z473" s="4" t="s">
        <v>1223</v>
      </c>
      <c r="AA473" s="4">
        <v>1</v>
      </c>
    </row>
    <row r="474" spans="1:27" ht="28">
      <c r="A474" s="53" t="s">
        <v>1523</v>
      </c>
      <c r="B474" s="53" t="s">
        <v>111</v>
      </c>
      <c r="C474" s="53">
        <v>9</v>
      </c>
      <c r="D474" s="54" t="str">
        <f t="shared" si="38"/>
        <v>T9</v>
      </c>
      <c r="E474" s="53" t="s">
        <v>11</v>
      </c>
      <c r="F474" s="32" t="s">
        <v>214</v>
      </c>
      <c r="G474" s="54" t="str">
        <f t="shared" si="39"/>
        <v>select_one true3</v>
      </c>
      <c r="H474" s="4" t="str">
        <f>IF(A474="","",IF(ROW($A$2:$A$1036)=1,"Impossible",VLOOKUP($A$2:$A$1036,items!$A$2:$S$1008,{19}*SIGN(ROW($A$2:$A$1036)),FALSE)))</f>
        <v>Has many worries or often seems worried</v>
      </c>
      <c r="I474" s="4" t="str">
        <f>IF(A474="","",IF(ROW($A$2:$A$1036)=1,"Impossible",VLOOKUP($A$2:$A$1036,items!$A$2:$T$1008,{20}*SIGN(ROW($A$2:$A$1036)),FALSE)))</f>
        <v>Ane zvakawanda zvinomunetsa kana kuti anogara achiratidza kuti ane zviri kumunetsa</v>
      </c>
      <c r="L474" s="53" t="s">
        <v>27</v>
      </c>
      <c r="M474" s="53"/>
      <c r="N474" s="53"/>
      <c r="O474" s="53"/>
      <c r="P474" s="53"/>
      <c r="Q474" s="53"/>
      <c r="R474" s="53"/>
      <c r="S474" s="53"/>
      <c r="T474" s="53"/>
      <c r="U474" s="53"/>
      <c r="V474" s="55" t="str">
        <f t="shared" si="40"/>
        <v>T9. Has many worries or often seems worried</v>
      </c>
      <c r="W474" s="55" t="str">
        <f t="shared" si="41"/>
        <v>T9. Ane zvakawanda zvinomunetsa kana kuti anogara achiratidza kuti ane zviri kumunetsa</v>
      </c>
      <c r="X474" s="32" t="str">
        <f t="array" ref="X474">IF(ISBLANK(F474),"",INDEX(choices!I$2:I$1615,MATCH(F474,IF(choices!J$2:J$1615="Last",choices!A$2:A$1615),0)))</f>
        <v>not true, somwhat true, certainly true, refuse</v>
      </c>
      <c r="Y474" s="4" t="str">
        <f t="array" ref="Y474">IF(ISBLANK(F474),"",INDEX(choices!H$2:H$1615,MATCH(F474,IF(choices!J$2:J$1615="Last",choices!A$2:A$1615),0)))</f>
        <v>Hachisi chokwadi, Chingangove chokwadi, Ichokwadi, kuramba kupindura</v>
      </c>
      <c r="Z474" s="4" t="s">
        <v>1223</v>
      </c>
      <c r="AA474" s="4">
        <v>1</v>
      </c>
    </row>
    <row r="475" spans="1:27" ht="28">
      <c r="A475" s="53" t="s">
        <v>1524</v>
      </c>
      <c r="B475" s="53" t="s">
        <v>111</v>
      </c>
      <c r="C475" s="53">
        <v>10</v>
      </c>
      <c r="D475" s="54" t="str">
        <f t="shared" si="38"/>
        <v>T10</v>
      </c>
      <c r="E475" s="53" t="s">
        <v>11</v>
      </c>
      <c r="F475" s="32" t="s">
        <v>214</v>
      </c>
      <c r="G475" s="54" t="str">
        <f t="shared" si="39"/>
        <v>select_one true3</v>
      </c>
      <c r="H475" s="4" t="str">
        <f>IF(A475="","",IF(ROW($A$2:$A$1036)=1,"Impossible",VLOOKUP($A$2:$A$1036,items!$A$2:$S$1008,{19}*SIGN(ROW($A$2:$A$1036)),FALSE)))</f>
        <v>Helpful if someone is hurt, upset or feeling ill</v>
      </c>
      <c r="I475" s="4" t="str">
        <f>IF(A475="","",IF(ROW($A$2:$A$1036)=1,"Impossible",VLOOKUP($A$2:$A$1036,items!$A$2:$T$1008,{20}*SIGN(ROW($A$2:$A$1036)),FALSE)))</f>
        <v>Anobatsira kana mumwe munhu arwadziswa, agumburiswa kana kuti asinganzwe zvakanaka</v>
      </c>
      <c r="L475" s="53" t="s">
        <v>27</v>
      </c>
      <c r="M475" s="53"/>
      <c r="N475" s="53"/>
      <c r="O475" s="53"/>
      <c r="P475" s="53"/>
      <c r="Q475" s="53"/>
      <c r="R475" s="53"/>
      <c r="S475" s="53"/>
      <c r="T475" s="53"/>
      <c r="U475" s="53"/>
      <c r="V475" s="55" t="str">
        <f t="shared" si="40"/>
        <v>T10. Helpful if someone is hurt, upset or feeling ill</v>
      </c>
      <c r="W475" s="55" t="str">
        <f t="shared" si="41"/>
        <v>T10. Anobatsira kana mumwe munhu arwadziswa, agumburiswa kana kuti asinganzwe zvakanaka</v>
      </c>
      <c r="X475" s="32" t="str">
        <f t="array" ref="X475">IF(ISBLANK(F475),"",INDEX(choices!I$2:I$1615,MATCH(F475,IF(choices!J$2:J$1615="Last",choices!A$2:A$1615),0)))</f>
        <v>not true, somwhat true, certainly true, refuse</v>
      </c>
      <c r="Y475" s="4" t="str">
        <f t="array" ref="Y475">IF(ISBLANK(F475),"",INDEX(choices!H$2:H$1615,MATCH(F475,IF(choices!J$2:J$1615="Last",choices!A$2:A$1615),0)))</f>
        <v>Hachisi chokwadi, Chingangove chokwadi, Ichokwadi, kuramba kupindura</v>
      </c>
      <c r="Z475" s="4" t="s">
        <v>1223</v>
      </c>
      <c r="AA475" s="4">
        <v>1</v>
      </c>
    </row>
    <row r="476" spans="1:27" ht="28">
      <c r="A476" s="53" t="s">
        <v>1525</v>
      </c>
      <c r="B476" s="53" t="s">
        <v>111</v>
      </c>
      <c r="C476" s="53">
        <v>11</v>
      </c>
      <c r="D476" s="54" t="str">
        <f t="shared" si="38"/>
        <v>T11</v>
      </c>
      <c r="E476" s="53" t="s">
        <v>11</v>
      </c>
      <c r="F476" s="32" t="s">
        <v>214</v>
      </c>
      <c r="G476" s="54" t="str">
        <f t="shared" si="39"/>
        <v>select_one true3</v>
      </c>
      <c r="H476" s="4" t="str">
        <f>IF(A476="","",IF(ROW($A$2:$A$1036)=1,"Impossible",VLOOKUP($A$2:$A$1036,items!$A$2:$S$1008,{19}*SIGN(ROW($A$2:$A$1036)),FALSE)))</f>
        <v>Constantly fidgeting or squirming</v>
      </c>
      <c r="I476" s="4" t="str">
        <f>IF(A476="","",IF(ROW($A$2:$A$1036)=1,"Impossible",VLOOKUP($A$2:$A$1036,items!$A$2:$T$1008,{20}*SIGN(ROW($A$2:$A$1036)),FALSE)))</f>
        <v>Kusagarisika kana kusagadzikana nguva zhinji</v>
      </c>
      <c r="L476" s="53" t="s">
        <v>27</v>
      </c>
      <c r="M476" s="53"/>
      <c r="N476" s="53"/>
      <c r="O476" s="53"/>
      <c r="P476" s="53"/>
      <c r="Q476" s="53"/>
      <c r="R476" s="53"/>
      <c r="S476" s="53"/>
      <c r="T476" s="53"/>
      <c r="U476" s="53"/>
      <c r="V476" s="55" t="str">
        <f t="shared" si="40"/>
        <v>T11. Constantly fidgeting or squirming</v>
      </c>
      <c r="W476" s="55" t="str">
        <f t="shared" si="41"/>
        <v>T11. Kusagarisika kana kusagadzikana nguva zhinji</v>
      </c>
      <c r="X476" s="32" t="str">
        <f t="array" ref="X476">IF(ISBLANK(F476),"",INDEX(choices!I$2:I$1615,MATCH(F476,IF(choices!J$2:J$1615="Last",choices!A$2:A$1615),0)))</f>
        <v>not true, somwhat true, certainly true, refuse</v>
      </c>
      <c r="Y476" s="4" t="str">
        <f t="array" ref="Y476">IF(ISBLANK(F476),"",INDEX(choices!H$2:H$1615,MATCH(F476,IF(choices!J$2:J$1615="Last",choices!A$2:A$1615),0)))</f>
        <v>Hachisi chokwadi, Chingangove chokwadi, Ichokwadi, kuramba kupindura</v>
      </c>
      <c r="Z476" s="4" t="s">
        <v>1223</v>
      </c>
      <c r="AA476" s="4">
        <v>1</v>
      </c>
    </row>
    <row r="477" spans="1:27" ht="28">
      <c r="A477" s="53" t="s">
        <v>1526</v>
      </c>
      <c r="B477" s="53" t="s">
        <v>111</v>
      </c>
      <c r="C477" s="53">
        <v>12</v>
      </c>
      <c r="D477" s="54" t="str">
        <f t="shared" si="38"/>
        <v>T12</v>
      </c>
      <c r="E477" s="53" t="s">
        <v>11</v>
      </c>
      <c r="F477" s="32" t="s">
        <v>214</v>
      </c>
      <c r="G477" s="54" t="str">
        <f t="shared" si="39"/>
        <v>select_one true3</v>
      </c>
      <c r="H477" s="4" t="str">
        <f>IF(A477="","",IF(ROW($A$2:$A$1036)=1,"Impossible",VLOOKUP($A$2:$A$1036,items!$A$2:$S$1008,{19}*SIGN(ROW($A$2:$A$1036)),FALSE)))</f>
        <v>Has at least one good friend</v>
      </c>
      <c r="I477" s="4" t="str">
        <f>IF(A477="","",IF(ROW($A$2:$A$1036)=1,"Impossible",VLOOKUP($A$2:$A$1036,items!$A$2:$T$1008,{20}*SIGN(ROW($A$2:$A$1036)),FALSE)))</f>
        <v>Ane shamwari yakanaka imwe chete zvayo</v>
      </c>
      <c r="L477" s="53" t="s">
        <v>27</v>
      </c>
      <c r="M477" s="53"/>
      <c r="N477" s="53"/>
      <c r="O477" s="53"/>
      <c r="P477" s="53"/>
      <c r="Q477" s="53"/>
      <c r="R477" s="53"/>
      <c r="S477" s="53"/>
      <c r="T477" s="53"/>
      <c r="U477" s="53"/>
      <c r="V477" s="55" t="str">
        <f t="shared" si="40"/>
        <v>T12. Has at least one good friend</v>
      </c>
      <c r="W477" s="55" t="str">
        <f t="shared" si="41"/>
        <v>T12. Ane shamwari yakanaka imwe chete zvayo</v>
      </c>
      <c r="X477" s="32" t="str">
        <f t="array" ref="X477">IF(ISBLANK(F477),"",INDEX(choices!I$2:I$1615,MATCH(F477,IF(choices!J$2:J$1615="Last",choices!A$2:A$1615),0)))</f>
        <v>not true, somwhat true, certainly true, refuse</v>
      </c>
      <c r="Y477" s="4" t="str">
        <f t="array" ref="Y477">IF(ISBLANK(F477),"",INDEX(choices!H$2:H$1615,MATCH(F477,IF(choices!J$2:J$1615="Last",choices!A$2:A$1615),0)))</f>
        <v>Hachisi chokwadi, Chingangove chokwadi, Ichokwadi, kuramba kupindura</v>
      </c>
      <c r="Z477" s="4" t="s">
        <v>1223</v>
      </c>
      <c r="AA477" s="4">
        <v>1</v>
      </c>
    </row>
    <row r="478" spans="1:27" ht="28">
      <c r="A478" s="53" t="s">
        <v>1527</v>
      </c>
      <c r="B478" s="53" t="s">
        <v>111</v>
      </c>
      <c r="C478" s="53">
        <v>13</v>
      </c>
      <c r="D478" s="54" t="str">
        <f t="shared" si="38"/>
        <v>T13</v>
      </c>
      <c r="E478" s="53" t="s">
        <v>11</v>
      </c>
      <c r="F478" s="32" t="s">
        <v>214</v>
      </c>
      <c r="G478" s="54" t="str">
        <f t="shared" si="39"/>
        <v>select_one true3</v>
      </c>
      <c r="H478" s="4" t="str">
        <f>IF(A478="","",IF(ROW($A$2:$A$1036)=1,"Impossible",VLOOKUP($A$2:$A$1036,items!$A$2:$S$1008,{19}*SIGN(ROW($A$2:$A$1036)),FALSE)))</f>
        <v>Often fights with other children or bullies them</v>
      </c>
      <c r="I478" s="4" t="str">
        <f>IF(A478="","",IF(ROW($A$2:$A$1036)=1,"Impossible",VLOOKUP($A$2:$A$1036,items!$A$2:$T$1008,{20}*SIGN(ROW($A$2:$A$1036)),FALSE)))</f>
        <v>Anowanzorwa nevamwe vana kana kuvashungurudza</v>
      </c>
      <c r="L478" s="53" t="s">
        <v>27</v>
      </c>
      <c r="M478" s="53"/>
      <c r="N478" s="53"/>
      <c r="O478" s="53"/>
      <c r="P478" s="53"/>
      <c r="Q478" s="53"/>
      <c r="R478" s="53"/>
      <c r="S478" s="53"/>
      <c r="T478" s="53"/>
      <c r="U478" s="53"/>
      <c r="V478" s="55" t="str">
        <f t="shared" si="40"/>
        <v>T13. Often fights with other children or bullies them</v>
      </c>
      <c r="W478" s="55" t="str">
        <f t="shared" si="41"/>
        <v>T13. Anowanzorwa nevamwe vana kana kuvashungurudza</v>
      </c>
      <c r="X478" s="32" t="str">
        <f t="array" ref="X478">IF(ISBLANK(F478),"",INDEX(choices!I$2:I$1615,MATCH(F478,IF(choices!J$2:J$1615="Last",choices!A$2:A$1615),0)))</f>
        <v>not true, somwhat true, certainly true, refuse</v>
      </c>
      <c r="Y478" s="4" t="str">
        <f t="array" ref="Y478">IF(ISBLANK(F478),"",INDEX(choices!H$2:H$1615,MATCH(F478,IF(choices!J$2:J$1615="Last",choices!A$2:A$1615),0)))</f>
        <v>Hachisi chokwadi, Chingangove chokwadi, Ichokwadi, kuramba kupindura</v>
      </c>
      <c r="Z478" s="4" t="s">
        <v>1223</v>
      </c>
      <c r="AA478" s="4">
        <v>1</v>
      </c>
    </row>
    <row r="479" spans="1:27" ht="28">
      <c r="A479" s="53" t="s">
        <v>1529</v>
      </c>
      <c r="B479" s="53" t="s">
        <v>111</v>
      </c>
      <c r="C479" s="53">
        <v>14</v>
      </c>
      <c r="D479" s="54" t="str">
        <f t="shared" si="38"/>
        <v>T14</v>
      </c>
      <c r="E479" s="53" t="s">
        <v>11</v>
      </c>
      <c r="F479" s="32" t="s">
        <v>214</v>
      </c>
      <c r="G479" s="54" t="str">
        <f t="shared" si="39"/>
        <v>select_one true3</v>
      </c>
      <c r="H479" s="4" t="str">
        <f>IF(A479="","",IF(ROW($A$2:$A$1036)=1,"Impossible",VLOOKUP($A$2:$A$1036,items!$A$2:$S$1008,{19}*SIGN(ROW($A$2:$A$1036)),FALSE)))</f>
        <v>Often unhappy, depressed or tearful</v>
      </c>
      <c r="I479" s="4" t="str">
        <f>IF(A479="","",IF(ROW($A$2:$A$1036)=1,"Impossible",VLOOKUP($A$2:$A$1036,items!$A$2:$T$1008,{20}*SIGN(ROW($A$2:$A$1036)),FALSE)))</f>
        <v>Anowanzogara akasuruvara, achifungisisa kana kunzwa kuda kuchema</v>
      </c>
      <c r="L479" s="53" t="s">
        <v>27</v>
      </c>
      <c r="M479" s="53"/>
      <c r="N479" s="53"/>
      <c r="O479" s="53"/>
      <c r="P479" s="53"/>
      <c r="Q479" s="53"/>
      <c r="R479" s="53"/>
      <c r="S479" s="53"/>
      <c r="T479" s="53"/>
      <c r="U479" s="53"/>
      <c r="V479" s="55" t="str">
        <f t="shared" si="40"/>
        <v>T14. Often unhappy, depressed or tearful</v>
      </c>
      <c r="W479" s="55" t="str">
        <f t="shared" si="41"/>
        <v>T14. Anowanzogara akasuruvara, achifungisisa kana kunzwa kuda kuchema</v>
      </c>
      <c r="X479" s="32" t="str">
        <f t="array" ref="X479">IF(ISBLANK(F479),"",INDEX(choices!I$2:I$1615,MATCH(F479,IF(choices!J$2:J$1615="Last",choices!A$2:A$1615),0)))</f>
        <v>not true, somwhat true, certainly true, refuse</v>
      </c>
      <c r="Y479" s="4" t="str">
        <f t="array" ref="Y479">IF(ISBLANK(F479),"",INDEX(choices!H$2:H$1615,MATCH(F479,IF(choices!J$2:J$1615="Last",choices!A$2:A$1615),0)))</f>
        <v>Hachisi chokwadi, Chingangove chokwadi, Ichokwadi, kuramba kupindura</v>
      </c>
      <c r="Z479" s="4" t="s">
        <v>1223</v>
      </c>
      <c r="AA479" s="4">
        <v>1</v>
      </c>
    </row>
    <row r="480" spans="1:27" ht="28">
      <c r="A480" s="53" t="s">
        <v>1530</v>
      </c>
      <c r="B480" s="53" t="s">
        <v>111</v>
      </c>
      <c r="C480" s="53">
        <v>15</v>
      </c>
      <c r="D480" s="54" t="str">
        <f t="shared" si="38"/>
        <v>T15</v>
      </c>
      <c r="E480" s="53" t="s">
        <v>11</v>
      </c>
      <c r="F480" s="32" t="s">
        <v>214</v>
      </c>
      <c r="G480" s="54" t="str">
        <f t="shared" si="39"/>
        <v>select_one true3</v>
      </c>
      <c r="H480" s="4" t="str">
        <f>IF(A480="","",IF(ROW($A$2:$A$1036)=1,"Impossible",VLOOKUP($A$2:$A$1036,items!$A$2:$S$1008,{19}*SIGN(ROW($A$2:$A$1036)),FALSE)))</f>
        <v>Generally liked by other children</v>
      </c>
      <c r="I480" s="4" t="str">
        <f>IF(A480="","",IF(ROW($A$2:$A$1036)=1,"Impossible",VLOOKUP($A$2:$A$1036,items!$A$2:$T$1008,{20}*SIGN(ROW($A$2:$A$1036)),FALSE)))</f>
        <v>Anowanzofarirwa nevamwe vana</v>
      </c>
      <c r="L480" s="53" t="s">
        <v>27</v>
      </c>
      <c r="M480" s="53"/>
      <c r="N480" s="53"/>
      <c r="O480" s="53"/>
      <c r="P480" s="53"/>
      <c r="Q480" s="53"/>
      <c r="R480" s="53"/>
      <c r="S480" s="53"/>
      <c r="T480" s="53"/>
      <c r="U480" s="53"/>
      <c r="V480" s="55" t="str">
        <f t="shared" si="40"/>
        <v>T15. Generally liked by other children</v>
      </c>
      <c r="W480" s="55" t="str">
        <f t="shared" si="41"/>
        <v>T15. Anowanzofarirwa nevamwe vana</v>
      </c>
      <c r="X480" s="32" t="str">
        <f t="array" ref="X480">IF(ISBLANK(F480),"",INDEX(choices!I$2:I$1615,MATCH(F480,IF(choices!J$2:J$1615="Last",choices!A$2:A$1615),0)))</f>
        <v>not true, somwhat true, certainly true, refuse</v>
      </c>
      <c r="Y480" s="4" t="str">
        <f t="array" ref="Y480">IF(ISBLANK(F480),"",INDEX(choices!H$2:H$1615,MATCH(F480,IF(choices!J$2:J$1615="Last",choices!A$2:A$1615),0)))</f>
        <v>Hachisi chokwadi, Chingangove chokwadi, Ichokwadi, kuramba kupindura</v>
      </c>
      <c r="Z480" s="4" t="s">
        <v>1223</v>
      </c>
      <c r="AA480" s="4">
        <v>1</v>
      </c>
    </row>
    <row r="481" spans="1:27" ht="28">
      <c r="A481" s="53" t="s">
        <v>1532</v>
      </c>
      <c r="B481" s="53" t="s">
        <v>111</v>
      </c>
      <c r="C481" s="53">
        <v>16</v>
      </c>
      <c r="D481" s="54" t="str">
        <f t="shared" si="38"/>
        <v>T16</v>
      </c>
      <c r="E481" s="53" t="s">
        <v>11</v>
      </c>
      <c r="F481" s="32" t="s">
        <v>214</v>
      </c>
      <c r="G481" s="54" t="str">
        <f t="shared" si="39"/>
        <v>select_one true3</v>
      </c>
      <c r="H481" s="4" t="str">
        <f>IF(A481="","",IF(ROW($A$2:$A$1036)=1,"Impossible",VLOOKUP($A$2:$A$1036,items!$A$2:$S$1008,{19}*SIGN(ROW($A$2:$A$1036)),FALSE)))</f>
        <v>Easily distracted, concentration wanders</v>
      </c>
      <c r="I481" s="4" t="str">
        <f>IF(A481="","",IF(ROW($A$2:$A$1036)=1,"Impossible",VLOOKUP($A$2:$A$1036,items!$A$2:$T$1008,{20}*SIGN(ROW($A$2:$A$1036)),FALSE)))</f>
        <v>Anokurumidza kuvarairwa, pfungwa dzake hadzigare pamwe chete</v>
      </c>
      <c r="L481" s="53" t="s">
        <v>27</v>
      </c>
      <c r="M481" s="53"/>
      <c r="N481" s="53"/>
      <c r="O481" s="53"/>
      <c r="P481" s="53"/>
      <c r="Q481" s="53"/>
      <c r="R481" s="53"/>
      <c r="S481" s="53"/>
      <c r="T481" s="53"/>
      <c r="U481" s="53"/>
      <c r="V481" s="55" t="str">
        <f t="shared" si="40"/>
        <v>T16. Easily distracted, concentration wanders</v>
      </c>
      <c r="W481" s="55" t="str">
        <f t="shared" si="41"/>
        <v>T16. Anokurumidza kuvarairwa, pfungwa dzake hadzigare pamwe chete</v>
      </c>
      <c r="X481" s="32" t="str">
        <f t="array" ref="X481">IF(ISBLANK(F481),"",INDEX(choices!I$2:I$1615,MATCH(F481,IF(choices!J$2:J$1615="Last",choices!A$2:A$1615),0)))</f>
        <v>not true, somwhat true, certainly true, refuse</v>
      </c>
      <c r="Y481" s="4" t="str">
        <f t="array" ref="Y481">IF(ISBLANK(F481),"",INDEX(choices!H$2:H$1615,MATCH(F481,IF(choices!J$2:J$1615="Last",choices!A$2:A$1615),0)))</f>
        <v>Hachisi chokwadi, Chingangove chokwadi, Ichokwadi, kuramba kupindura</v>
      </c>
      <c r="Z481" s="4" t="s">
        <v>1223</v>
      </c>
      <c r="AA481" s="4">
        <v>1</v>
      </c>
    </row>
    <row r="482" spans="1:27" ht="42">
      <c r="A482" s="53" t="s">
        <v>1533</v>
      </c>
      <c r="B482" s="53" t="s">
        <v>111</v>
      </c>
      <c r="C482" s="53">
        <v>17</v>
      </c>
      <c r="D482" s="54" t="str">
        <f t="shared" si="38"/>
        <v>T17</v>
      </c>
      <c r="E482" s="53" t="s">
        <v>11</v>
      </c>
      <c r="F482" s="32" t="s">
        <v>214</v>
      </c>
      <c r="G482" s="54" t="str">
        <f t="shared" si="39"/>
        <v>select_one true3</v>
      </c>
      <c r="H482" s="4" t="str">
        <f>IF(A482="","",IF(ROW($A$2:$A$1036)=1,"Impossible",VLOOKUP($A$2:$A$1036,items!$A$2:$S$1008,{19}*SIGN(ROW($A$2:$A$1036)),FALSE)))</f>
        <v>Nervous or clingy in new situations, easily loses confidence</v>
      </c>
      <c r="I482" s="4" t="str">
        <f>IF(A482="","",IF(ROW($A$2:$A$1036)=1,"Impossible",VLOOKUP($A$2:$A$1036,items!$A$2:$T$1008,{20}*SIGN(ROW($A$2:$A$1036)),FALSE)))</f>
        <v>Kusagadzikana kana kuti kwati- kwati nemumwe munhu pazvinhu zvaasati ambosangana nazvo, anokurumidza kusavimba nezvaari.</v>
      </c>
      <c r="L482" s="53" t="s">
        <v>27</v>
      </c>
      <c r="M482" s="53"/>
      <c r="N482" s="53"/>
      <c r="O482" s="53"/>
      <c r="P482" s="53"/>
      <c r="Q482" s="53"/>
      <c r="R482" s="53"/>
      <c r="S482" s="53"/>
      <c r="T482" s="53"/>
      <c r="U482" s="53"/>
      <c r="V482" s="55" t="str">
        <f t="shared" si="40"/>
        <v>T17. Nervous or clingy in new situations, easily loses confidence</v>
      </c>
      <c r="W482" s="55" t="str">
        <f t="shared" si="41"/>
        <v>T17. Kusagadzikana kana kuti kwati- kwati nemumwe munhu pazvinhu zvaasati ambosangana nazvo, anokurumidza kusavimba nezvaari.</v>
      </c>
      <c r="X482" s="32" t="str">
        <f t="array" ref="X482">IF(ISBLANK(F482),"",INDEX(choices!I$2:I$1615,MATCH(F482,IF(choices!J$2:J$1615="Last",choices!A$2:A$1615),0)))</f>
        <v>not true, somwhat true, certainly true, refuse</v>
      </c>
      <c r="Y482" s="4" t="str">
        <f t="array" ref="Y482">IF(ISBLANK(F482),"",INDEX(choices!H$2:H$1615,MATCH(F482,IF(choices!J$2:J$1615="Last",choices!A$2:A$1615),0)))</f>
        <v>Hachisi chokwadi, Chingangove chokwadi, Ichokwadi, kuramba kupindura</v>
      </c>
      <c r="Z482" s="4" t="s">
        <v>1223</v>
      </c>
      <c r="AA482" s="4">
        <v>1</v>
      </c>
    </row>
    <row r="483" spans="1:27" ht="28">
      <c r="A483" s="53" t="s">
        <v>1535</v>
      </c>
      <c r="B483" s="53" t="s">
        <v>111</v>
      </c>
      <c r="C483" s="53">
        <v>18</v>
      </c>
      <c r="D483" s="54" t="str">
        <f t="shared" si="38"/>
        <v>T18</v>
      </c>
      <c r="E483" s="53" t="s">
        <v>11</v>
      </c>
      <c r="F483" s="32" t="s">
        <v>214</v>
      </c>
      <c r="G483" s="54" t="str">
        <f t="shared" si="39"/>
        <v>select_one true3</v>
      </c>
      <c r="H483" s="4" t="str">
        <f>IF(A483="","",IF(ROW($A$2:$A$1036)=1,"Impossible",VLOOKUP($A$2:$A$1036,items!$A$2:$S$1008,{19}*SIGN(ROW($A$2:$A$1036)),FALSE)))</f>
        <v>Kind to younger children</v>
      </c>
      <c r="I483" s="4" t="str">
        <f>IF(A483="","",IF(ROW($A$2:$A$1036)=1,"Impossible",VLOOKUP($A$2:$A$1036,items!$A$2:$T$1008,{20}*SIGN(ROW($A$2:$A$1036)),FALSE)))</f>
        <v xml:space="preserve">Ane tsitsi nevana vadiki </v>
      </c>
      <c r="L483" s="53" t="s">
        <v>27</v>
      </c>
      <c r="M483" s="53"/>
      <c r="N483" s="53"/>
      <c r="O483" s="53"/>
      <c r="P483" s="53"/>
      <c r="Q483" s="53"/>
      <c r="R483" s="53"/>
      <c r="S483" s="53"/>
      <c r="T483" s="53"/>
      <c r="U483" s="53"/>
      <c r="V483" s="55" t="str">
        <f t="shared" si="40"/>
        <v>T18. Kind to younger children</v>
      </c>
      <c r="W483" s="55" t="str">
        <f t="shared" si="41"/>
        <v xml:space="preserve">T18. Ane tsitsi nevana vadiki </v>
      </c>
      <c r="X483" s="32" t="str">
        <f t="array" ref="X483">IF(ISBLANK(F483),"",INDEX(choices!I$2:I$1615,MATCH(F483,IF(choices!J$2:J$1615="Last",choices!A$2:A$1615),0)))</f>
        <v>not true, somwhat true, certainly true, refuse</v>
      </c>
      <c r="Y483" s="4" t="str">
        <f t="array" ref="Y483">IF(ISBLANK(F483),"",INDEX(choices!H$2:H$1615,MATCH(F483,IF(choices!J$2:J$1615="Last",choices!A$2:A$1615),0)))</f>
        <v>Hachisi chokwadi, Chingangove chokwadi, Ichokwadi, kuramba kupindura</v>
      </c>
      <c r="Z483" s="4" t="s">
        <v>1223</v>
      </c>
      <c r="AA483" s="4">
        <v>1</v>
      </c>
    </row>
    <row r="484" spans="1:27" ht="28">
      <c r="A484" s="53" t="s">
        <v>1536</v>
      </c>
      <c r="B484" s="53" t="s">
        <v>111</v>
      </c>
      <c r="C484" s="53">
        <v>19</v>
      </c>
      <c r="D484" s="54" t="str">
        <f t="shared" si="38"/>
        <v>T19</v>
      </c>
      <c r="E484" s="53" t="s">
        <v>11</v>
      </c>
      <c r="F484" s="32" t="s">
        <v>214</v>
      </c>
      <c r="G484" s="54" t="str">
        <f t="shared" si="39"/>
        <v>select_one true3</v>
      </c>
      <c r="H484" s="4" t="str">
        <f>IF(A484="","",IF(ROW($A$2:$A$1036)=1,"Impossible",VLOOKUP($A$2:$A$1036,items!$A$2:$S$1008,{19}*SIGN(ROW($A$2:$A$1036)),FALSE)))</f>
        <v>Often lies or cheats</v>
      </c>
      <c r="I484" s="4" t="str">
        <f>IF(A484="","",IF(ROW($A$2:$A$1036)=1,"Impossible",VLOOKUP($A$2:$A$1036,items!$A$2:$T$1008,{20}*SIGN(ROW($A$2:$A$1036)),FALSE)))</f>
        <v>Anowanzonyepa kana kuita chitsotsi</v>
      </c>
      <c r="L484" s="53" t="s">
        <v>27</v>
      </c>
      <c r="M484" s="53"/>
      <c r="N484" s="53"/>
      <c r="O484" s="53"/>
      <c r="P484" s="53"/>
      <c r="Q484" s="53"/>
      <c r="R484" s="53"/>
      <c r="S484" s="53"/>
      <c r="T484" s="53"/>
      <c r="U484" s="53"/>
      <c r="V484" s="55" t="str">
        <f t="shared" si="40"/>
        <v>T19. Often lies or cheats</v>
      </c>
      <c r="W484" s="55" t="str">
        <f t="shared" si="41"/>
        <v>T19. Anowanzonyepa kana kuita chitsotsi</v>
      </c>
      <c r="X484" s="32" t="str">
        <f t="array" ref="X484">IF(ISBLANK(F484),"",INDEX(choices!I$2:I$1615,MATCH(F484,IF(choices!J$2:J$1615="Last",choices!A$2:A$1615),0)))</f>
        <v>not true, somwhat true, certainly true, refuse</v>
      </c>
      <c r="Y484" s="4" t="str">
        <f t="array" ref="Y484">IF(ISBLANK(F484),"",INDEX(choices!H$2:H$1615,MATCH(F484,IF(choices!J$2:J$1615="Last",choices!A$2:A$1615),0)))</f>
        <v>Hachisi chokwadi, Chingangove chokwadi, Ichokwadi, kuramba kupindura</v>
      </c>
      <c r="Z484" s="4" t="s">
        <v>1223</v>
      </c>
      <c r="AA484" s="4">
        <v>1</v>
      </c>
    </row>
    <row r="485" spans="1:27" ht="28">
      <c r="A485" s="53" t="s">
        <v>1537</v>
      </c>
      <c r="B485" s="53" t="s">
        <v>111</v>
      </c>
      <c r="C485" s="53">
        <v>20</v>
      </c>
      <c r="D485" s="54" t="str">
        <f t="shared" si="38"/>
        <v>T20</v>
      </c>
      <c r="E485" s="53" t="s">
        <v>11</v>
      </c>
      <c r="F485" s="32" t="s">
        <v>214</v>
      </c>
      <c r="G485" s="54" t="str">
        <f t="shared" si="39"/>
        <v>select_one true3</v>
      </c>
      <c r="H485" s="4" t="str">
        <f>IF(A485="","",IF(ROW($A$2:$A$1036)=1,"Impossible",VLOOKUP($A$2:$A$1036,items!$A$2:$S$1008,{19}*SIGN(ROW($A$2:$A$1036)),FALSE)))</f>
        <v>Picked on or bullied by other children</v>
      </c>
      <c r="I485" s="4" t="str">
        <f>IF(A485="","",IF(ROW($A$2:$A$1036)=1,"Impossible",VLOOKUP($A$2:$A$1036,items!$A$2:$T$1008,{20}*SIGN(ROW($A$2:$A$1036)),FALSE)))</f>
        <v>Anowanzodenhwa kana kushungurudzwa nevamwe vana</v>
      </c>
      <c r="L485" s="53" t="s">
        <v>27</v>
      </c>
      <c r="M485" s="53"/>
      <c r="N485" s="53"/>
      <c r="O485" s="53"/>
      <c r="P485" s="53"/>
      <c r="Q485" s="53"/>
      <c r="R485" s="53"/>
      <c r="S485" s="53"/>
      <c r="T485" s="53"/>
      <c r="U485" s="53"/>
      <c r="V485" s="55" t="str">
        <f t="shared" si="40"/>
        <v>T20. Picked on or bullied by other children</v>
      </c>
      <c r="W485" s="55" t="str">
        <f t="shared" si="41"/>
        <v>T20. Anowanzodenhwa kana kushungurudzwa nevamwe vana</v>
      </c>
      <c r="X485" s="32" t="str">
        <f t="array" ref="X485">IF(ISBLANK(F485),"",INDEX(choices!I$2:I$1615,MATCH(F485,IF(choices!J$2:J$1615="Last",choices!A$2:A$1615),0)))</f>
        <v>not true, somwhat true, certainly true, refuse</v>
      </c>
      <c r="Y485" s="4" t="str">
        <f t="array" ref="Y485">IF(ISBLANK(F485),"",INDEX(choices!H$2:H$1615,MATCH(F485,IF(choices!J$2:J$1615="Last",choices!A$2:A$1615),0)))</f>
        <v>Hachisi chokwadi, Chingangove chokwadi, Ichokwadi, kuramba kupindura</v>
      </c>
      <c r="Z485" s="4" t="s">
        <v>1223</v>
      </c>
      <c r="AA485" s="4">
        <v>1</v>
      </c>
    </row>
    <row r="486" spans="1:27" ht="28">
      <c r="A486" s="53" t="s">
        <v>1539</v>
      </c>
      <c r="B486" s="53" t="s">
        <v>111</v>
      </c>
      <c r="C486" s="53">
        <v>21</v>
      </c>
      <c r="D486" s="54" t="str">
        <f t="shared" si="38"/>
        <v>T21</v>
      </c>
      <c r="E486" s="53" t="s">
        <v>11</v>
      </c>
      <c r="F486" s="32" t="s">
        <v>214</v>
      </c>
      <c r="G486" s="54" t="str">
        <f t="shared" si="39"/>
        <v>select_one true3</v>
      </c>
      <c r="H486" s="4" t="str">
        <f>IF(A486="","",IF(ROW($A$2:$A$1036)=1,"Impossible",VLOOKUP($A$2:$A$1036,items!$A$2:$S$1008,{19}*SIGN(ROW($A$2:$A$1036)),FALSE)))</f>
        <v>Often offers to help others (parents, teachers, other children)</v>
      </c>
      <c r="I486" s="4" t="str">
        <f>IF(A486="","",IF(ROW($A$2:$A$1036)=1,"Impossible",VLOOKUP($A$2:$A$1036,items!$A$2:$T$1008,{20}*SIGN(ROW($A$2:$A$1036)),FALSE)))</f>
        <v>Anowanzozvipira kubatsira vamwe vanhu (vabereki, vadzidzisi, vamwe vana vadiki)</v>
      </c>
      <c r="L486" s="53" t="s">
        <v>27</v>
      </c>
      <c r="M486" s="53"/>
      <c r="N486" s="53"/>
      <c r="O486" s="53"/>
      <c r="P486" s="53"/>
      <c r="Q486" s="53"/>
      <c r="R486" s="53"/>
      <c r="S486" s="53"/>
      <c r="T486" s="53"/>
      <c r="U486" s="53"/>
      <c r="V486" s="55" t="str">
        <f t="shared" si="40"/>
        <v>T21. Often offers to help others (parents, teachers, other children)</v>
      </c>
      <c r="W486" s="55" t="str">
        <f t="shared" si="41"/>
        <v>T21. Anowanzozvipira kubatsira vamwe vanhu (vabereki, vadzidzisi, vamwe vana vadiki)</v>
      </c>
      <c r="X486" s="32" t="str">
        <f t="array" ref="X486">IF(ISBLANK(F486),"",INDEX(choices!I$2:I$1615,MATCH(F486,IF(choices!J$2:J$1615="Last",choices!A$2:A$1615),0)))</f>
        <v>not true, somwhat true, certainly true, refuse</v>
      </c>
      <c r="Y486" s="4" t="str">
        <f t="array" ref="Y486">IF(ISBLANK(F486),"",INDEX(choices!H$2:H$1615,MATCH(F486,IF(choices!J$2:J$1615="Last",choices!A$2:A$1615),0)))</f>
        <v>Hachisi chokwadi, Chingangove chokwadi, Ichokwadi, kuramba kupindura</v>
      </c>
      <c r="Z486" s="4" t="s">
        <v>1223</v>
      </c>
      <c r="AA486" s="4">
        <v>1</v>
      </c>
    </row>
    <row r="487" spans="1:27" ht="28">
      <c r="A487" s="53" t="s">
        <v>1540</v>
      </c>
      <c r="B487" s="53" t="s">
        <v>111</v>
      </c>
      <c r="C487" s="53">
        <v>22</v>
      </c>
      <c r="D487" s="54" t="str">
        <f t="shared" si="38"/>
        <v>T22</v>
      </c>
      <c r="E487" s="53" t="s">
        <v>11</v>
      </c>
      <c r="F487" s="32" t="s">
        <v>214</v>
      </c>
      <c r="G487" s="54" t="str">
        <f t="shared" si="39"/>
        <v>select_one true3</v>
      </c>
      <c r="H487" s="4" t="str">
        <f>IF(A487="","",IF(ROW($A$2:$A$1036)=1,"Impossible",VLOOKUP($A$2:$A$1036,items!$A$2:$S$1008,{19}*SIGN(ROW($A$2:$A$1036)),FALSE)))</f>
        <v>Thinks things out before acting</v>
      </c>
      <c r="I487" s="4" t="str">
        <f>IF(A487="","",IF(ROW($A$2:$A$1036)=1,"Impossible",VLOOKUP($A$2:$A$1036,items!$A$2:$T$1008,{20}*SIGN(ROW($A$2:$A$1036)),FALSE)))</f>
        <v xml:space="preserve">Anotanga afunga pamusoro pechinhu asati aita </v>
      </c>
      <c r="L487" s="53" t="s">
        <v>27</v>
      </c>
      <c r="M487" s="53"/>
      <c r="N487" s="53"/>
      <c r="O487" s="53"/>
      <c r="P487" s="53"/>
      <c r="Q487" s="53"/>
      <c r="R487" s="53"/>
      <c r="S487" s="53"/>
      <c r="T487" s="53"/>
      <c r="U487" s="53"/>
      <c r="V487" s="55" t="str">
        <f t="shared" si="40"/>
        <v>T22. Thinks things out before acting</v>
      </c>
      <c r="W487" s="55" t="str">
        <f t="shared" si="41"/>
        <v xml:space="preserve">T22. Anotanga afunga pamusoro pechinhu asati aita </v>
      </c>
      <c r="X487" s="32" t="str">
        <f t="array" ref="X487">IF(ISBLANK(F487),"",INDEX(choices!I$2:I$1615,MATCH(F487,IF(choices!J$2:J$1615="Last",choices!A$2:A$1615),0)))</f>
        <v>not true, somwhat true, certainly true, refuse</v>
      </c>
      <c r="Y487" s="4" t="str">
        <f t="array" ref="Y487">IF(ISBLANK(F487),"",INDEX(choices!H$2:H$1615,MATCH(F487,IF(choices!J$2:J$1615="Last",choices!A$2:A$1615),0)))</f>
        <v>Hachisi chokwadi, Chingangove chokwadi, Ichokwadi, kuramba kupindura</v>
      </c>
      <c r="Z487" s="4" t="s">
        <v>1223</v>
      </c>
      <c r="AA487" s="4">
        <v>1</v>
      </c>
    </row>
    <row r="488" spans="1:27" ht="28">
      <c r="A488" s="53" t="s">
        <v>1541</v>
      </c>
      <c r="B488" s="53" t="s">
        <v>111</v>
      </c>
      <c r="C488" s="53">
        <v>23</v>
      </c>
      <c r="D488" s="54" t="str">
        <f t="shared" si="38"/>
        <v>T23</v>
      </c>
      <c r="E488" s="53" t="s">
        <v>11</v>
      </c>
      <c r="F488" s="32" t="s">
        <v>214</v>
      </c>
      <c r="G488" s="54" t="str">
        <f t="shared" si="39"/>
        <v>select_one true3</v>
      </c>
      <c r="H488" s="4" t="str">
        <f>IF(A488="","",IF(ROW($A$2:$A$1036)=1,"Impossible",VLOOKUP($A$2:$A$1036,items!$A$2:$S$1008,{19}*SIGN(ROW($A$2:$A$1036)),FALSE)))</f>
        <v>Steals from home, school or elsewhere</v>
      </c>
      <c r="I488" s="4" t="str">
        <f>IF(A488="","",IF(ROW($A$2:$A$1036)=1,"Impossible",VLOOKUP($A$2:$A$1036,items!$A$2:$T$1008,{20}*SIGN(ROW($A$2:$A$1036)),FALSE)))</f>
        <v>Anoba pamba, kuchikoro kana chero kune imwe nzvimbo</v>
      </c>
      <c r="L488" s="53" t="s">
        <v>27</v>
      </c>
      <c r="M488" s="53"/>
      <c r="N488" s="53"/>
      <c r="O488" s="53"/>
      <c r="P488" s="53"/>
      <c r="Q488" s="53"/>
      <c r="R488" s="53"/>
      <c r="S488" s="53"/>
      <c r="T488" s="53"/>
      <c r="U488" s="53"/>
      <c r="V488" s="55" t="str">
        <f t="shared" si="40"/>
        <v>T23. Steals from home, school or elsewhere</v>
      </c>
      <c r="W488" s="55" t="str">
        <f t="shared" si="41"/>
        <v>T23. Anoba pamba, kuchikoro kana chero kune imwe nzvimbo</v>
      </c>
      <c r="X488" s="32" t="str">
        <f t="array" ref="X488">IF(ISBLANK(F488),"",INDEX(choices!I$2:I$1615,MATCH(F488,IF(choices!J$2:J$1615="Last",choices!A$2:A$1615),0)))</f>
        <v>not true, somwhat true, certainly true, refuse</v>
      </c>
      <c r="Y488" s="4" t="str">
        <f t="array" ref="Y488">IF(ISBLANK(F488),"",INDEX(choices!H$2:H$1615,MATCH(F488,IF(choices!J$2:J$1615="Last",choices!A$2:A$1615),0)))</f>
        <v>Hachisi chokwadi, Chingangove chokwadi, Ichokwadi, kuramba kupindura</v>
      </c>
      <c r="Z488" s="4" t="s">
        <v>1223</v>
      </c>
      <c r="AA488" s="4">
        <v>1</v>
      </c>
    </row>
    <row r="489" spans="1:27" ht="28">
      <c r="A489" s="53" t="s">
        <v>1542</v>
      </c>
      <c r="B489" s="53" t="s">
        <v>111</v>
      </c>
      <c r="C489" s="53">
        <v>24</v>
      </c>
      <c r="D489" s="54" t="str">
        <f t="shared" si="38"/>
        <v>T24</v>
      </c>
      <c r="E489" s="53" t="s">
        <v>11</v>
      </c>
      <c r="F489" s="32" t="s">
        <v>214</v>
      </c>
      <c r="G489" s="54" t="str">
        <f t="shared" si="39"/>
        <v>select_one true3</v>
      </c>
      <c r="H489" s="4" t="str">
        <f>IF(A489="","",IF(ROW($A$2:$A$1036)=1,"Impossible",VLOOKUP($A$2:$A$1036,items!$A$2:$S$1008,{19}*SIGN(ROW($A$2:$A$1036)),FALSE)))</f>
        <v>Gets along better with adults than with other children</v>
      </c>
      <c r="I489" s="4" t="str">
        <f>IF(A489="","",IF(ROW($A$2:$A$1036)=1,"Impossible",VLOOKUP($A$2:$A$1036,items!$A$2:$T$1008,{20}*SIGN(ROW($A$2:$A$1036)),FALSE)))</f>
        <v>Anowirirana nevanhu vakuru kudarika nevamwe vana</v>
      </c>
      <c r="L489" s="53" t="s">
        <v>27</v>
      </c>
      <c r="M489" s="53"/>
      <c r="N489" s="53"/>
      <c r="O489" s="53"/>
      <c r="P489" s="53"/>
      <c r="Q489" s="53"/>
      <c r="R489" s="53"/>
      <c r="S489" s="53"/>
      <c r="T489" s="53"/>
      <c r="U489" s="53"/>
      <c r="V489" s="55" t="str">
        <f t="shared" si="40"/>
        <v>T24. Gets along better with adults than with other children</v>
      </c>
      <c r="W489" s="55" t="str">
        <f t="shared" si="41"/>
        <v>T24. Anowirirana nevanhu vakuru kudarika nevamwe vana</v>
      </c>
      <c r="X489" s="32" t="str">
        <f t="array" ref="X489">IF(ISBLANK(F489),"",INDEX(choices!I$2:I$1615,MATCH(F489,IF(choices!J$2:J$1615="Last",choices!A$2:A$1615),0)))</f>
        <v>not true, somwhat true, certainly true, refuse</v>
      </c>
      <c r="Y489" s="4" t="str">
        <f t="array" ref="Y489">IF(ISBLANK(F489),"",INDEX(choices!H$2:H$1615,MATCH(F489,IF(choices!J$2:J$1615="Last",choices!A$2:A$1615),0)))</f>
        <v>Hachisi chokwadi, Chingangove chokwadi, Ichokwadi, kuramba kupindura</v>
      </c>
      <c r="Z489" s="4" t="s">
        <v>1223</v>
      </c>
      <c r="AA489" s="4">
        <v>1</v>
      </c>
    </row>
    <row r="490" spans="1:27" ht="28">
      <c r="A490" s="53" t="s">
        <v>1544</v>
      </c>
      <c r="B490" s="53" t="s">
        <v>111</v>
      </c>
      <c r="C490" s="53">
        <v>25</v>
      </c>
      <c r="D490" s="54" t="str">
        <f t="shared" si="38"/>
        <v>T25</v>
      </c>
      <c r="E490" s="53" t="s">
        <v>11</v>
      </c>
      <c r="F490" s="32" t="s">
        <v>214</v>
      </c>
      <c r="G490" s="54" t="str">
        <f t="shared" si="39"/>
        <v>select_one true3</v>
      </c>
      <c r="H490" s="4" t="str">
        <f>IF(A490="","",IF(ROW($A$2:$A$1036)=1,"Impossible",VLOOKUP($A$2:$A$1036,items!$A$2:$S$1008,{19}*SIGN(ROW($A$2:$A$1036)),FALSE)))</f>
        <v>Has many fears, easily scared</v>
      </c>
      <c r="I490" s="4" t="str">
        <f>IF(A490="","",IF(ROW($A$2:$A$1036)=1,"Impossible",VLOOKUP($A$2:$A$1036,items!$A$2:$T$1008,{20}*SIGN(ROW($A$2:$A$1036)),FALSE)))</f>
        <v>Ane zvakawanda zvaanotya, anokurumidza kuvhunduka</v>
      </c>
      <c r="L490" s="53" t="s">
        <v>27</v>
      </c>
      <c r="M490" s="53"/>
      <c r="N490" s="53"/>
      <c r="O490" s="53"/>
      <c r="P490" s="53"/>
      <c r="Q490" s="53"/>
      <c r="R490" s="53"/>
      <c r="S490" s="53"/>
      <c r="T490" s="53"/>
      <c r="U490" s="53"/>
      <c r="V490" s="55" t="str">
        <f t="shared" si="40"/>
        <v>T25. Has many fears, easily scared</v>
      </c>
      <c r="W490" s="55" t="str">
        <f t="shared" si="41"/>
        <v>T25. Ane zvakawanda zvaanotya, anokurumidza kuvhunduka</v>
      </c>
      <c r="X490" s="32" t="str">
        <f t="array" ref="X490">IF(ISBLANK(F490),"",INDEX(choices!I$2:I$1615,MATCH(F490,IF(choices!J$2:J$1615="Last",choices!A$2:A$1615),0)))</f>
        <v>not true, somwhat true, certainly true, refuse</v>
      </c>
      <c r="Y490" s="4" t="str">
        <f t="array" ref="Y490">IF(ISBLANK(F490),"",INDEX(choices!H$2:H$1615,MATCH(F490,IF(choices!J$2:J$1615="Last",choices!A$2:A$1615),0)))</f>
        <v>Hachisi chokwadi, Chingangove chokwadi, Ichokwadi, kuramba kupindura</v>
      </c>
      <c r="Z490" s="4" t="s">
        <v>1223</v>
      </c>
      <c r="AA490" s="4">
        <v>1</v>
      </c>
    </row>
    <row r="491" spans="1:27" ht="28">
      <c r="A491" s="53" t="s">
        <v>1545</v>
      </c>
      <c r="B491" s="53" t="s">
        <v>111</v>
      </c>
      <c r="C491" s="53">
        <v>26</v>
      </c>
      <c r="D491" s="54" t="str">
        <f t="shared" si="38"/>
        <v>T26</v>
      </c>
      <c r="E491" s="53" t="s">
        <v>11</v>
      </c>
      <c r="F491" s="32" t="s">
        <v>214</v>
      </c>
      <c r="G491" s="54" t="str">
        <f t="shared" si="39"/>
        <v>select_one true3</v>
      </c>
      <c r="H491" s="4" t="str">
        <f>IF(A491="","",IF(ROW($A$2:$A$1036)=1,"Impossible",VLOOKUP($A$2:$A$1036,items!$A$2:$S$1008,{19}*SIGN(ROW($A$2:$A$1036)),FALSE)))</f>
        <v>Good attention span, sees work through to the end</v>
      </c>
      <c r="I491" s="4" t="str">
        <f>IF(A491="","",IF(ROW($A$2:$A$1036)=1,"Impossible",VLOOKUP($A$2:$A$1036,items!$A$2:$T$1008,{20}*SIGN(ROW($A$2:$A$1036)),FALSE)))</f>
        <v>Anokwanisa kugara achinyatsoteerera kwenguva yakareba achiteerera, anopedza basa rose</v>
      </c>
      <c r="L491" s="53" t="s">
        <v>27</v>
      </c>
      <c r="M491" s="53"/>
      <c r="N491" s="53"/>
      <c r="O491" s="53"/>
      <c r="P491" s="53"/>
      <c r="Q491" s="53"/>
      <c r="R491" s="53"/>
      <c r="S491" s="53"/>
      <c r="T491" s="53"/>
      <c r="U491" s="53"/>
      <c r="V491" s="55" t="str">
        <f t="shared" si="40"/>
        <v>T26. Good attention span, sees work through to the end</v>
      </c>
      <c r="W491" s="55" t="str">
        <f t="shared" si="41"/>
        <v>T26. Anokwanisa kugara achinyatsoteerera kwenguva yakareba achiteerera, anopedza basa rose</v>
      </c>
      <c r="X491" s="32" t="str">
        <f t="array" ref="X491">IF(ISBLANK(F491),"",INDEX(choices!I$2:I$1615,MATCH(F491,IF(choices!J$2:J$1615="Last",choices!A$2:A$1615),0)))</f>
        <v>not true, somwhat true, certainly true, refuse</v>
      </c>
      <c r="Y491" s="4" t="str">
        <f t="array" ref="Y491">IF(ISBLANK(F491),"",INDEX(choices!H$2:H$1615,MATCH(F491,IF(choices!J$2:J$1615="Last",choices!A$2:A$1615),0)))</f>
        <v>Hachisi chokwadi, Chingangove chokwadi, Ichokwadi, kuramba kupindura</v>
      </c>
      <c r="Z491" s="4" t="s">
        <v>1223</v>
      </c>
      <c r="AA491" s="4">
        <v>1</v>
      </c>
    </row>
    <row r="492" spans="1:27" ht="14">
      <c r="A492" s="53" t="s">
        <v>1546</v>
      </c>
      <c r="B492" s="53" t="s">
        <v>111</v>
      </c>
      <c r="C492" s="53"/>
      <c r="D492" s="54" t="str">
        <f t="shared" si="38"/>
        <v>T</v>
      </c>
      <c r="E492" s="53" t="s">
        <v>81</v>
      </c>
      <c r="G492" s="54" t="str">
        <f t="shared" si="39"/>
        <v>end group</v>
      </c>
      <c r="H492" s="4" t="e">
        <f>IF(A492="","",IF(ROW($A$2:$A$1036)=1,"Impossible",VLOOKUP($A$2:$A$1036,items!$A$2:$S$1008,{19}*SIGN(ROW($A$2:$A$1036)),FALSE)))</f>
        <v>#N/A</v>
      </c>
      <c r="I492" s="4" t="e">
        <f>IF(A492="","",IF(ROW($A$2:$A$1036)=1,"Impossible",VLOOKUP($A$2:$A$1036,items!$A$2:$T$1008,{20}*SIGN(ROW($A$2:$A$1036)),FALSE)))</f>
        <v>#N/A</v>
      </c>
      <c r="L492" s="53"/>
      <c r="M492" s="53"/>
      <c r="N492" s="53"/>
      <c r="O492" s="53"/>
      <c r="P492" s="53"/>
      <c r="Q492" s="53"/>
      <c r="R492" s="53"/>
      <c r="S492" s="53"/>
      <c r="T492" s="53"/>
      <c r="U492" s="53"/>
      <c r="V492" s="55" t="str">
        <f t="shared" si="40"/>
        <v/>
      </c>
      <c r="W492" s="55" t="str">
        <f t="shared" si="41"/>
        <v/>
      </c>
      <c r="X492" s="32" t="str">
        <f t="array" ref="X492">IF(ISBLANK(F492),"",INDEX(choices!I$2:I$1615,MATCH(F492,IF(choices!J$2:J$1615="Last",choices!A$2:A$1615),0)))</f>
        <v/>
      </c>
      <c r="Y492" s="4" t="str">
        <f t="array" ref="Y492">IF(ISBLANK(F492),"",INDEX(choices!H$2:H$1615,MATCH(F492,IF(choices!J$2:J$1615="Last",choices!A$2:A$1615),0)))</f>
        <v/>
      </c>
    </row>
    <row r="493" spans="1:27" ht="14">
      <c r="A493" s="53" t="s">
        <v>1570</v>
      </c>
      <c r="B493" s="53" t="s">
        <v>1584</v>
      </c>
      <c r="C493" s="53">
        <v>0</v>
      </c>
      <c r="D493" s="54" t="str">
        <f t="shared" si="38"/>
        <v>U0</v>
      </c>
      <c r="E493" s="53" t="s">
        <v>79</v>
      </c>
      <c r="G493" s="54" t="str">
        <f t="shared" si="39"/>
        <v>begin group</v>
      </c>
      <c r="H493" s="4" t="e">
        <f>IF(A493="","",IF(ROW($A$2:$A$1036)=1,"Impossible",VLOOKUP($A$2:$A$1036,items!$A$2:$S$1008,{19}*SIGN(ROW($A$2:$A$1036)),FALSE)))</f>
        <v>#N/A</v>
      </c>
      <c r="I493" s="4" t="e">
        <f>IF(A493="","",IF(ROW($A$2:$A$1036)=1,"Impossible",VLOOKUP($A$2:$A$1036,items!$A$2:$T$1008,{20}*SIGN(ROW($A$2:$A$1036)),FALSE)))</f>
        <v>#N/A</v>
      </c>
      <c r="L493" s="53"/>
      <c r="M493" s="53"/>
      <c r="N493" s="53"/>
      <c r="O493" s="53"/>
      <c r="P493" s="53"/>
      <c r="Q493" s="53"/>
      <c r="R493" s="53"/>
      <c r="S493" s="53"/>
      <c r="T493" s="53"/>
      <c r="U493" s="53"/>
      <c r="V493" s="55" t="str">
        <f t="shared" si="40"/>
        <v/>
      </c>
      <c r="W493" s="55" t="str">
        <f t="shared" si="41"/>
        <v/>
      </c>
      <c r="X493" s="32" t="str">
        <f t="array" ref="X493">IF(ISBLANK(F493),"",INDEX(choices!I$2:I$1615,MATCH(F493,IF(choices!J$2:J$1615="Last",choices!A$2:A$1615),0)))</f>
        <v/>
      </c>
      <c r="Y493" s="4" t="str">
        <f t="array" ref="Y493">IF(ISBLANK(F493),"",INDEX(choices!H$2:H$1615,MATCH(F493,IF(choices!J$2:J$1615="Last",choices!A$2:A$1615),0)))</f>
        <v/>
      </c>
    </row>
    <row r="494" spans="1:27" ht="56">
      <c r="A494" s="53" t="s">
        <v>1547</v>
      </c>
      <c r="B494" s="53" t="s">
        <v>1584</v>
      </c>
      <c r="C494" s="53">
        <v>1</v>
      </c>
      <c r="D494" s="54" t="str">
        <f t="shared" si="38"/>
        <v>U1</v>
      </c>
      <c r="E494" s="53" t="s">
        <v>16</v>
      </c>
      <c r="G494" s="54" t="str">
        <f t="shared" si="39"/>
        <v>note</v>
      </c>
      <c r="H494" s="4" t="str">
        <f>IF(A494="","",IF(ROW($A$2:$A$1036)=1,"Impossible",VLOOKUP($A$2:$A$1036,items!$A$2:$S$1008,{19}*SIGN(ROW($A$2:$A$1036)),FALSE)))</f>
        <v>Now I'd like to ask you some questions about how you and your child get along. Please tell me how much you agree or disagree with each statement.</v>
      </c>
      <c r="I494" s="4" t="str">
        <f>IF(A494="","",IF(ROW($A$2:$A$1036)=1,"Impossible",VLOOKUP($A$2:$A$1036,items!$A$2:$T$1008,{20}*SIGN(ROW($A$2:$A$1036)),FALSE)))</f>
        <v>Parizvino ndiri kuda kukubvunzai mimwe mibvunzo pamusoro pekuwirirana kwenyu nemwana wenyu. Ndapota, ndiudzeiwo kuti munowirirana kana kusawirirana zvakadii nechirevo chega.</v>
      </c>
      <c r="L494" s="53"/>
      <c r="M494" s="53"/>
      <c r="N494" s="53"/>
      <c r="O494" s="53"/>
      <c r="P494" s="53"/>
      <c r="Q494" s="53"/>
      <c r="R494" s="53"/>
      <c r="S494" s="53"/>
      <c r="T494" s="53"/>
      <c r="U494" s="53"/>
      <c r="V494" s="55" t="str">
        <f t="shared" si="40"/>
        <v>U1. Now I'd like to ask you some questions about how you and your child get along. Please tell me how much you agree or disagree with each statement.</v>
      </c>
      <c r="W494" s="55" t="str">
        <f t="shared" si="41"/>
        <v>U1. Parizvino ndiri kuda kukubvunzai mimwe mibvunzo pamusoro pekuwirirana kwenyu nemwana wenyu. Ndapota, ndiudzeiwo kuti munowirirana kana kusawirirana zvakadii nechirevo chega.</v>
      </c>
      <c r="X494" s="32" t="str">
        <f t="array" ref="X494">IF(ISBLANK(F494),"",INDEX(choices!I$2:I$1615,MATCH(F494,IF(choices!J$2:J$1615="Last",choices!A$2:A$1615),0)))</f>
        <v/>
      </c>
      <c r="Y494" s="4" t="str">
        <f t="array" ref="Y494">IF(ISBLANK(F494),"",INDEX(choices!H$2:H$1615,MATCH(F494,IF(choices!J$2:J$1615="Last",choices!A$2:A$1615),0)))</f>
        <v/>
      </c>
      <c r="Z494" s="4" t="s">
        <v>1223</v>
      </c>
    </row>
    <row r="495" spans="1:27" ht="42">
      <c r="A495" s="53" t="s">
        <v>1548</v>
      </c>
      <c r="B495" s="53" t="s">
        <v>1584</v>
      </c>
      <c r="C495" s="53">
        <v>2</v>
      </c>
      <c r="D495" s="54" t="str">
        <f t="shared" si="38"/>
        <v>U2</v>
      </c>
      <c r="E495" s="53" t="s">
        <v>11</v>
      </c>
      <c r="F495" s="4" t="s">
        <v>200</v>
      </c>
      <c r="G495" s="54" t="str">
        <f t="shared" si="39"/>
        <v>select_one agree4</v>
      </c>
      <c r="H495" s="4" t="str">
        <f>IF(A495="","",IF(ROW($A$2:$A$1036)=1,"Impossible",VLOOKUP($A$2:$A$1036,items!$A$2:$S$1008,{19}*SIGN(ROW($A$2:$A$1036)),FALSE)))</f>
        <v>You can discuss your beliefs with your child without feeling restrained or embarassed.</v>
      </c>
      <c r="I495" s="4" t="str">
        <f>IF(A495="","",IF(ROW($A$2:$A$1036)=1,"Impossible",VLOOKUP($A$2:$A$1036,items!$A$2:$T$1008,{20}*SIGN(ROW($A$2:$A$1036)),FALSE)))</f>
        <v>Munokwanisa kukurukura pamusoro pezvamunotendera mazviri nemwana wenyu musinganzwe kusungikana kana kunyara.</v>
      </c>
      <c r="L495" s="53" t="s">
        <v>27</v>
      </c>
      <c r="M495" s="53"/>
      <c r="N495" s="53"/>
      <c r="O495" s="53"/>
      <c r="P495" s="53"/>
      <c r="Q495" s="53"/>
      <c r="R495" s="53"/>
      <c r="S495" s="53"/>
      <c r="T495" s="53"/>
      <c r="U495" s="53"/>
      <c r="V495" s="55" t="str">
        <f t="shared" si="40"/>
        <v>U2. You can discuss your beliefs with your child without feeling restrained or embarassed.</v>
      </c>
      <c r="W495" s="55" t="str">
        <f t="shared" si="41"/>
        <v>U2. Munokwanisa kukurukura pamusoro pezvamunotendera mazviri nemwana wenyu musinganzwe kusungikana kana kunyara.</v>
      </c>
      <c r="X495" s="32" t="str">
        <f t="array" ref="X495">IF(ISBLANK(F495),"",INDEX(choices!I$2:I$1615,MATCH(F495,IF(choices!J$2:J$1615="Last",choices!A$2:A$1615),0)))</f>
        <v>strongly agree, agree, disagree, strongly disagree, refuse</v>
      </c>
      <c r="Y495" s="4" t="str">
        <f t="array" ref="Y495">IF(ISBLANK(F495),"",INDEX(choices!H$2:H$1615,MATCH(F495,IF(choices!J$2:J$1615="Last",choices!A$2:A$1615),0)))</f>
        <v>Ndinobvumirana nazvo chaizvo, Ndinobvumirana nazvo , Handibvumirani nazvo, Handibvumirani nazvo zvachose, kuramba kupindura</v>
      </c>
      <c r="Z495" s="4" t="s">
        <v>1223</v>
      </c>
      <c r="AA495" s="4">
        <v>1</v>
      </c>
    </row>
    <row r="496" spans="1:27" ht="42">
      <c r="A496" s="53" t="s">
        <v>1549</v>
      </c>
      <c r="B496" s="53" t="s">
        <v>1584</v>
      </c>
      <c r="C496" s="53">
        <v>3</v>
      </c>
      <c r="D496" s="54" t="str">
        <f t="shared" si="38"/>
        <v>U3</v>
      </c>
      <c r="E496" s="53" t="s">
        <v>11</v>
      </c>
      <c r="F496" s="4" t="s">
        <v>200</v>
      </c>
      <c r="G496" s="54" t="str">
        <f t="shared" si="39"/>
        <v>select_one agree4</v>
      </c>
      <c r="H496" s="4" t="str">
        <f>IF(A496="","",IF(ROW($A$2:$A$1036)=1,"Impossible",VLOOKUP($A$2:$A$1036,items!$A$2:$S$1008,{19}*SIGN(ROW($A$2:$A$1036)),FALSE)))</f>
        <v>Sometimes you have problems believing everything that your child tells you.</v>
      </c>
      <c r="I496" s="4" t="str">
        <f>IF(A496="","",IF(ROW($A$2:$A$1036)=1,"Impossible",VLOOKUP($A$2:$A$1036,items!$A$2:$T$1008,{20}*SIGN(ROW($A$2:$A$1036)),FALSE)))</f>
        <v>Dzimwe nguva mune dambudziko kutenda zvese zvamunoudzwa nemwana wenyu.</v>
      </c>
      <c r="L496" s="53" t="s">
        <v>27</v>
      </c>
      <c r="M496" s="53"/>
      <c r="N496" s="53"/>
      <c r="O496" s="53"/>
      <c r="P496" s="53"/>
      <c r="Q496" s="53"/>
      <c r="R496" s="53"/>
      <c r="S496" s="53"/>
      <c r="T496" s="53"/>
      <c r="U496" s="53"/>
      <c r="V496" s="55" t="str">
        <f t="shared" si="40"/>
        <v>U3. Sometimes you have problems believing everything that your child tells you.</v>
      </c>
      <c r="W496" s="55" t="str">
        <f t="shared" si="41"/>
        <v>U3. Dzimwe nguva mune dambudziko kutenda zvese zvamunoudzwa nemwana wenyu.</v>
      </c>
      <c r="X496" s="32" t="str">
        <f t="array" ref="X496">IF(ISBLANK(F496),"",INDEX(choices!I$2:I$1615,MATCH(F496,IF(choices!J$2:J$1615="Last",choices!A$2:A$1615),0)))</f>
        <v>strongly agree, agree, disagree, strongly disagree, refuse</v>
      </c>
      <c r="Y496" s="4" t="str">
        <f t="array" ref="Y496">IF(ISBLANK(F496),"",INDEX(choices!H$2:H$1615,MATCH(F496,IF(choices!J$2:J$1615="Last",choices!A$2:A$1615),0)))</f>
        <v>Ndinobvumirana nazvo chaizvo, Ndinobvumirana nazvo , Handibvumirani nazvo, Handibvumirani nazvo zvachose, kuramba kupindura</v>
      </c>
      <c r="Z496" s="4" t="s">
        <v>1223</v>
      </c>
      <c r="AA496" s="4">
        <v>1</v>
      </c>
    </row>
    <row r="497" spans="1:27" ht="42">
      <c r="A497" s="53" t="s">
        <v>1550</v>
      </c>
      <c r="B497" s="53" t="s">
        <v>1584</v>
      </c>
      <c r="C497" s="53">
        <v>4</v>
      </c>
      <c r="D497" s="54" t="str">
        <f t="shared" si="38"/>
        <v>U4</v>
      </c>
      <c r="E497" s="53" t="s">
        <v>11</v>
      </c>
      <c r="F497" s="4" t="s">
        <v>200</v>
      </c>
      <c r="G497" s="54" t="str">
        <f t="shared" si="39"/>
        <v>select_one agree4</v>
      </c>
      <c r="H497" s="4" t="str">
        <f>IF(A497="","",IF(ROW($A$2:$A$1036)=1,"Impossible",VLOOKUP($A$2:$A$1036,items!$A$2:$S$1008,{19}*SIGN(ROW($A$2:$A$1036)),FALSE)))</f>
        <v>Your child listens carefully every time.</v>
      </c>
      <c r="I497" s="4" t="str">
        <f>IF(A497="","",IF(ROW($A$2:$A$1036)=1,"Impossible",VLOOKUP($A$2:$A$1036,items!$A$2:$T$1008,{20}*SIGN(ROW($A$2:$A$1036)),FALSE)))</f>
        <v>Mwana wenyu anonyatsoteerera nguva dzose.</v>
      </c>
      <c r="L497" s="53" t="s">
        <v>27</v>
      </c>
      <c r="M497" s="53"/>
      <c r="N497" s="53"/>
      <c r="O497" s="53"/>
      <c r="P497" s="53"/>
      <c r="Q497" s="53"/>
      <c r="R497" s="53"/>
      <c r="S497" s="53"/>
      <c r="T497" s="53"/>
      <c r="U497" s="53"/>
      <c r="V497" s="55" t="str">
        <f t="shared" si="40"/>
        <v>U4. Your child listens carefully every time.</v>
      </c>
      <c r="W497" s="55" t="str">
        <f t="shared" si="41"/>
        <v>U4. Mwana wenyu anonyatsoteerera nguva dzose.</v>
      </c>
      <c r="X497" s="32" t="str">
        <f t="array" ref="X497">IF(ISBLANK(F497),"",INDEX(choices!I$2:I$1615,MATCH(F497,IF(choices!J$2:J$1615="Last",choices!A$2:A$1615),0)))</f>
        <v>strongly agree, agree, disagree, strongly disagree, refuse</v>
      </c>
      <c r="Y497" s="4" t="str">
        <f t="array" ref="Y497">IF(ISBLANK(F497),"",INDEX(choices!H$2:H$1615,MATCH(F497,IF(choices!J$2:J$1615="Last",choices!A$2:A$1615),0)))</f>
        <v>Ndinobvumirana nazvo chaizvo, Ndinobvumirana nazvo , Handibvumirani nazvo, Handibvumirani nazvo zvachose, kuramba kupindura</v>
      </c>
      <c r="Z497" s="4" t="s">
        <v>1223</v>
      </c>
      <c r="AA497" s="4">
        <v>1</v>
      </c>
    </row>
    <row r="498" spans="1:27" ht="42">
      <c r="A498" s="53" t="s">
        <v>1551</v>
      </c>
      <c r="B498" s="53" t="s">
        <v>1584</v>
      </c>
      <c r="C498" s="53">
        <v>5</v>
      </c>
      <c r="D498" s="54" t="str">
        <f t="shared" si="38"/>
        <v>U5</v>
      </c>
      <c r="E498" s="53" t="s">
        <v>11</v>
      </c>
      <c r="F498" s="4" t="s">
        <v>200</v>
      </c>
      <c r="G498" s="54" t="str">
        <f t="shared" si="39"/>
        <v>select_one agree4</v>
      </c>
      <c r="H498" s="4" t="str">
        <f>IF(A498="","",IF(ROW($A$2:$A$1036)=1,"Impossible",VLOOKUP($A$2:$A$1036,items!$A$2:$S$1008,{19}*SIGN(ROW($A$2:$A$1036)),FALSE)))</f>
        <v>Your child usually tells you things that would have been better left unsaid.</v>
      </c>
      <c r="I498" s="4" t="str">
        <f>IF(A498="","",IF(ROW($A$2:$A$1036)=1,"Impossible",VLOOKUP($A$2:$A$1036,items!$A$2:$T$1008,{20}*SIGN(ROW($A$2:$A$1036)),FALSE)))</f>
        <v>Mwana wenyu anokuudzai zvinhu zvekuti zviri nani dai asina kuzvitaura.</v>
      </c>
      <c r="L498" s="53" t="s">
        <v>27</v>
      </c>
      <c r="M498" s="53"/>
      <c r="N498" s="53"/>
      <c r="O498" s="53"/>
      <c r="P498" s="53"/>
      <c r="Q498" s="53"/>
      <c r="R498" s="53"/>
      <c r="S498" s="53"/>
      <c r="T498" s="53"/>
      <c r="U498" s="53"/>
      <c r="V498" s="55" t="str">
        <f t="shared" si="40"/>
        <v>U5. Your child usually tells you things that would have been better left unsaid.</v>
      </c>
      <c r="W498" s="55" t="str">
        <f t="shared" si="41"/>
        <v>U5. Mwana wenyu anokuudzai zvinhu zvekuti zviri nani dai asina kuzvitaura.</v>
      </c>
      <c r="X498" s="32" t="str">
        <f t="array" ref="X498">IF(ISBLANK(F498),"",INDEX(choices!I$2:I$1615,MATCH(F498,IF(choices!J$2:J$1615="Last",choices!A$2:A$1615),0)))</f>
        <v>strongly agree, agree, disagree, strongly disagree, refuse</v>
      </c>
      <c r="Y498" s="4" t="str">
        <f t="array" ref="Y498">IF(ISBLANK(F498),"",INDEX(choices!H$2:H$1615,MATCH(F498,IF(choices!J$2:J$1615="Last",choices!A$2:A$1615),0)))</f>
        <v>Ndinobvumirana nazvo chaizvo, Ndinobvumirana nazvo , Handibvumirani nazvo, Handibvumirani nazvo zvachose, kuramba kupindura</v>
      </c>
      <c r="Z498" s="4" t="s">
        <v>1223</v>
      </c>
      <c r="AA498" s="4">
        <v>1</v>
      </c>
    </row>
    <row r="499" spans="1:27" ht="42">
      <c r="A499" s="53" t="s">
        <v>1552</v>
      </c>
      <c r="B499" s="53" t="s">
        <v>1584</v>
      </c>
      <c r="C499" s="53">
        <v>6</v>
      </c>
      <c r="D499" s="54" t="str">
        <f t="shared" si="38"/>
        <v>U6</v>
      </c>
      <c r="E499" s="53" t="s">
        <v>11</v>
      </c>
      <c r="F499" s="4" t="s">
        <v>200</v>
      </c>
      <c r="G499" s="54" t="str">
        <f t="shared" si="39"/>
        <v>select_one agree4</v>
      </c>
      <c r="H499" s="4" t="str">
        <f>IF(A499="","",IF(ROW($A$2:$A$1036)=1,"Impossible",VLOOKUP($A$2:$A$1036,items!$A$2:$S$1008,{19}*SIGN(ROW($A$2:$A$1036)),FALSE)))</f>
        <v>Your child can tell how you are feeling without asking.</v>
      </c>
      <c r="I499" s="4" t="str">
        <f>IF(A499="","",IF(ROW($A$2:$A$1036)=1,"Impossible",VLOOKUP($A$2:$A$1036,items!$A$2:$T$1008,{20}*SIGN(ROW($A$2:$A$1036)),FALSE)))</f>
        <v>Mwana wenyu anokwanisa kuona kuti muri kunzwa sei asina kubvunza.</v>
      </c>
      <c r="L499" s="53" t="s">
        <v>27</v>
      </c>
      <c r="M499" s="53"/>
      <c r="N499" s="53"/>
      <c r="O499" s="53"/>
      <c r="P499" s="53"/>
      <c r="Q499" s="53"/>
      <c r="R499" s="53"/>
      <c r="S499" s="53"/>
      <c r="T499" s="53"/>
      <c r="U499" s="53"/>
      <c r="V499" s="55" t="str">
        <f t="shared" si="40"/>
        <v>U6. Your child can tell how you are feeling without asking.</v>
      </c>
      <c r="W499" s="55" t="str">
        <f t="shared" si="41"/>
        <v>U6. Mwana wenyu anokwanisa kuona kuti muri kunzwa sei asina kubvunza.</v>
      </c>
      <c r="X499" s="32" t="str">
        <f t="array" ref="X499">IF(ISBLANK(F499),"",INDEX(choices!I$2:I$1615,MATCH(F499,IF(choices!J$2:J$1615="Last",choices!A$2:A$1615),0)))</f>
        <v>strongly agree, agree, disagree, strongly disagree, refuse</v>
      </c>
      <c r="Y499" s="4" t="str">
        <f t="array" ref="Y499">IF(ISBLANK(F499),"",INDEX(choices!H$2:H$1615,MATCH(F499,IF(choices!J$2:J$1615="Last",choices!A$2:A$1615),0)))</f>
        <v>Ndinobvumirana nazvo chaizvo, Ndinobvumirana nazvo , Handibvumirani nazvo, Handibvumirani nazvo zvachose, kuramba kupindura</v>
      </c>
      <c r="Z499" s="4" t="s">
        <v>1223</v>
      </c>
      <c r="AA499" s="4">
        <v>1</v>
      </c>
    </row>
    <row r="500" spans="1:27" ht="42">
      <c r="A500" s="53" t="s">
        <v>1553</v>
      </c>
      <c r="B500" s="53" t="s">
        <v>1584</v>
      </c>
      <c r="C500" s="53">
        <v>7</v>
      </c>
      <c r="D500" s="54" t="str">
        <f t="shared" si="38"/>
        <v>U7</v>
      </c>
      <c r="E500" s="53" t="s">
        <v>11</v>
      </c>
      <c r="F500" s="4" t="s">
        <v>200</v>
      </c>
      <c r="G500" s="54" t="str">
        <f t="shared" si="39"/>
        <v>select_one agree4</v>
      </c>
      <c r="H500" s="4" t="str">
        <f>IF(A500="","",IF(ROW($A$2:$A$1036)=1,"Impossible",VLOOKUP($A$2:$A$1036,items!$A$2:$S$1008,{19}*SIGN(ROW($A$2:$A$1036)),FALSE)))</f>
        <v>You are satisfied with how you talk together with your child.</v>
      </c>
      <c r="I500" s="4" t="str">
        <f>IF(A500="","",IF(ROW($A$2:$A$1036)=1,"Impossible",VLOOKUP($A$2:$A$1036,items!$A$2:$T$1008,{20}*SIGN(ROW($A$2:$A$1036)),FALSE)))</f>
        <v>Munogutsikana nematauriro amunoita nemwana wenyu.</v>
      </c>
      <c r="L500" s="53" t="s">
        <v>27</v>
      </c>
      <c r="M500" s="53"/>
      <c r="N500" s="53"/>
      <c r="O500" s="53"/>
      <c r="P500" s="53"/>
      <c r="Q500" s="53"/>
      <c r="R500" s="53"/>
      <c r="S500" s="53"/>
      <c r="T500" s="53"/>
      <c r="U500" s="53"/>
      <c r="V500" s="55" t="str">
        <f t="shared" si="40"/>
        <v>U7. You are satisfied with how you talk together with your child.</v>
      </c>
      <c r="W500" s="55" t="str">
        <f t="shared" si="41"/>
        <v>U7. Munogutsikana nematauriro amunoita nemwana wenyu.</v>
      </c>
      <c r="X500" s="32" t="str">
        <f t="array" ref="X500">IF(ISBLANK(F500),"",INDEX(choices!I$2:I$1615,MATCH(F500,IF(choices!J$2:J$1615="Last",choices!A$2:A$1615),0)))</f>
        <v>strongly agree, agree, disagree, strongly disagree, refuse</v>
      </c>
      <c r="Y500" s="4" t="str">
        <f t="array" ref="Y500">IF(ISBLANK(F500),"",INDEX(choices!H$2:H$1615,MATCH(F500,IF(choices!J$2:J$1615="Last",choices!A$2:A$1615),0)))</f>
        <v>Ndinobvumirana nazvo chaizvo, Ndinobvumirana nazvo , Handibvumirani nazvo, Handibvumirani nazvo zvachose, kuramba kupindura</v>
      </c>
      <c r="Z500" s="4" t="s">
        <v>1223</v>
      </c>
      <c r="AA500" s="4">
        <v>1</v>
      </c>
    </row>
    <row r="501" spans="1:27" ht="42">
      <c r="A501" s="53" t="s">
        <v>1554</v>
      </c>
      <c r="B501" s="53" t="s">
        <v>1584</v>
      </c>
      <c r="C501" s="53">
        <v>8</v>
      </c>
      <c r="D501" s="54" t="str">
        <f t="shared" si="38"/>
        <v>U8</v>
      </c>
      <c r="E501" s="53" t="s">
        <v>11</v>
      </c>
      <c r="F501" s="4" t="s">
        <v>200</v>
      </c>
      <c r="G501" s="54" t="str">
        <f t="shared" si="39"/>
        <v>select_one agree4</v>
      </c>
      <c r="H501" s="4" t="str">
        <f>IF(A501="","",IF(ROW($A$2:$A$1036)=1,"Impossible",VLOOKUP($A$2:$A$1036,items!$A$2:$S$1008,{19}*SIGN(ROW($A$2:$A$1036)),FALSE)))</f>
        <v>You usually show love openly to your child.</v>
      </c>
      <c r="I501" s="4" t="str">
        <f>IF(A501="","",IF(ROW($A$2:$A$1036)=1,"Impossible",VLOOKUP($A$2:$A$1036,items!$A$2:$T$1008,{20}*SIGN(ROW($A$2:$A$1036)),FALSE)))</f>
        <v>Munowanzoratidza rudo zviri pachena kumwana wenyu.</v>
      </c>
      <c r="L501" s="53" t="s">
        <v>27</v>
      </c>
      <c r="M501" s="53"/>
      <c r="N501" s="53"/>
      <c r="O501" s="53"/>
      <c r="P501" s="53"/>
      <c r="Q501" s="53"/>
      <c r="R501" s="53"/>
      <c r="S501" s="53"/>
      <c r="T501" s="53"/>
      <c r="U501" s="53"/>
      <c r="V501" s="55" t="str">
        <f t="shared" si="40"/>
        <v>U8. You usually show love openly to your child.</v>
      </c>
      <c r="W501" s="55" t="str">
        <f t="shared" si="41"/>
        <v>U8. Munowanzoratidza rudo zviri pachena kumwana wenyu.</v>
      </c>
      <c r="X501" s="32" t="str">
        <f t="array" ref="X501">IF(ISBLANK(F501),"",INDEX(choices!I$2:I$1615,MATCH(F501,IF(choices!J$2:J$1615="Last",choices!A$2:A$1615),0)))</f>
        <v>strongly agree, agree, disagree, strongly disagree, refuse</v>
      </c>
      <c r="Y501" s="4" t="str">
        <f t="array" ref="Y501">IF(ISBLANK(F501),"",INDEX(choices!H$2:H$1615,MATCH(F501,IF(choices!J$2:J$1615="Last",choices!A$2:A$1615),0)))</f>
        <v>Ndinobvumirana nazvo chaizvo, Ndinobvumirana nazvo , Handibvumirani nazvo, Handibvumirani nazvo zvachose, kuramba kupindura</v>
      </c>
      <c r="Z501" s="4" t="s">
        <v>1223</v>
      </c>
      <c r="AA501" s="4">
        <v>1</v>
      </c>
    </row>
    <row r="502" spans="1:27" ht="42">
      <c r="A502" s="53" t="s">
        <v>1555</v>
      </c>
      <c r="B502" s="53" t="s">
        <v>1584</v>
      </c>
      <c r="C502" s="53">
        <v>9</v>
      </c>
      <c r="D502" s="54" t="str">
        <f t="shared" si="38"/>
        <v>U9</v>
      </c>
      <c r="E502" s="53" t="s">
        <v>11</v>
      </c>
      <c r="F502" s="4" t="s">
        <v>200</v>
      </c>
      <c r="G502" s="54" t="str">
        <f t="shared" si="39"/>
        <v>select_one agree4</v>
      </c>
      <c r="H502" s="4" t="str">
        <f>IF(A502="","",IF(ROW($A$2:$A$1036)=1,"Impossible",VLOOKUP($A$2:$A$1036,items!$A$2:$S$1008,{19}*SIGN(ROW($A$2:$A$1036)),FALSE)))</f>
        <v>When you have a problem, you often don't talk to your child.</v>
      </c>
      <c r="I502" s="4" t="str">
        <f>IF(A502="","",IF(ROW($A$2:$A$1036)=1,"Impossible",VLOOKUP($A$2:$A$1036,items!$A$2:$T$1008,{20}*SIGN(ROW($A$2:$A$1036)),FALSE)))</f>
        <v>Kana muine zviri kukushungurudzai hamuwanzotaura nemwana wenyu.</v>
      </c>
      <c r="L502" s="53" t="s">
        <v>27</v>
      </c>
      <c r="M502" s="53"/>
      <c r="N502" s="53"/>
      <c r="O502" s="53"/>
      <c r="P502" s="53"/>
      <c r="Q502" s="53"/>
      <c r="R502" s="53"/>
      <c r="S502" s="53"/>
      <c r="T502" s="53"/>
      <c r="U502" s="53"/>
      <c r="V502" s="55" t="str">
        <f t="shared" si="40"/>
        <v>U9. When you have a problem, you often don't talk to your child.</v>
      </c>
      <c r="W502" s="55" t="str">
        <f t="shared" si="41"/>
        <v>U9. Kana muine zviri kukushungurudzai hamuwanzotaura nemwana wenyu.</v>
      </c>
      <c r="X502" s="32" t="str">
        <f t="array" ref="X502">IF(ISBLANK(F502),"",INDEX(choices!I$2:I$1615,MATCH(F502,IF(choices!J$2:J$1615="Last",choices!A$2:A$1615),0)))</f>
        <v>strongly agree, agree, disagree, strongly disagree, refuse</v>
      </c>
      <c r="Y502" s="4" t="str">
        <f t="array" ref="Y502">IF(ISBLANK(F502),"",INDEX(choices!H$2:H$1615,MATCH(F502,IF(choices!J$2:J$1615="Last",choices!A$2:A$1615),0)))</f>
        <v>Ndinobvumirana nazvo chaizvo, Ndinobvumirana nazvo , Handibvumirani nazvo, Handibvumirani nazvo zvachose, kuramba kupindura</v>
      </c>
      <c r="Z502" s="4" t="s">
        <v>1223</v>
      </c>
      <c r="AA502" s="4">
        <v>1</v>
      </c>
    </row>
    <row r="503" spans="1:27" ht="42">
      <c r="A503" s="53" t="s">
        <v>1556</v>
      </c>
      <c r="B503" s="53" t="s">
        <v>1584</v>
      </c>
      <c r="C503" s="53">
        <v>10</v>
      </c>
      <c r="D503" s="54" t="str">
        <f t="shared" si="38"/>
        <v>U10</v>
      </c>
      <c r="E503" s="53" t="s">
        <v>11</v>
      </c>
      <c r="F503" s="4" t="s">
        <v>200</v>
      </c>
      <c r="G503" s="54" t="str">
        <f t="shared" si="39"/>
        <v>select_one agree4</v>
      </c>
      <c r="H503" s="4" t="str">
        <f>IF(A503="","",IF(ROW($A$2:$A$1036)=1,"Impossible",VLOOKUP($A$2:$A$1036,items!$A$2:$S$1008,{19}*SIGN(ROW($A$2:$A$1036)),FALSE)))</f>
        <v>You think carefully about what you will say to your child.</v>
      </c>
      <c r="I503" s="4" t="str">
        <f>IF(A503="","",IF(ROW($A$2:$A$1036)=1,"Impossible",VLOOKUP($A$2:$A$1036,items!$A$2:$T$1008,{20}*SIGN(ROW($A$2:$A$1036)),FALSE)))</f>
        <v>Munonyatsofungisisa zvamunotaura kumwana wenyu.</v>
      </c>
      <c r="L503" s="53" t="s">
        <v>27</v>
      </c>
      <c r="M503" s="53"/>
      <c r="N503" s="53"/>
      <c r="O503" s="53"/>
      <c r="P503" s="53"/>
      <c r="Q503" s="53"/>
      <c r="R503" s="53"/>
      <c r="S503" s="53"/>
      <c r="T503" s="53"/>
      <c r="U503" s="53"/>
      <c r="V503" s="55" t="str">
        <f t="shared" si="40"/>
        <v>U10. You think carefully about what you will say to your child.</v>
      </c>
      <c r="W503" s="55" t="str">
        <f t="shared" si="41"/>
        <v>U10. Munonyatsofungisisa zvamunotaura kumwana wenyu.</v>
      </c>
      <c r="X503" s="32" t="str">
        <f t="array" ref="X503">IF(ISBLANK(F503),"",INDEX(choices!I$2:I$1615,MATCH(F503,IF(choices!J$2:J$1615="Last",choices!A$2:A$1615),0)))</f>
        <v>strongly agree, agree, disagree, strongly disagree, refuse</v>
      </c>
      <c r="Y503" s="4" t="str">
        <f t="array" ref="Y503">IF(ISBLANK(F503),"",INDEX(choices!H$2:H$1615,MATCH(F503,IF(choices!J$2:J$1615="Last",choices!A$2:A$1615),0)))</f>
        <v>Ndinobvumirana nazvo chaizvo, Ndinobvumirana nazvo , Handibvumirani nazvo, Handibvumirani nazvo zvachose, kuramba kupindura</v>
      </c>
      <c r="Z503" s="4" t="s">
        <v>1223</v>
      </c>
      <c r="AA503" s="4">
        <v>1</v>
      </c>
    </row>
    <row r="504" spans="1:27" ht="42">
      <c r="A504" s="53" t="s">
        <v>1557</v>
      </c>
      <c r="B504" s="53" t="s">
        <v>1584</v>
      </c>
      <c r="C504" s="53">
        <v>11</v>
      </c>
      <c r="D504" s="54" t="str">
        <f t="shared" si="38"/>
        <v>U11</v>
      </c>
      <c r="E504" s="53" t="s">
        <v>11</v>
      </c>
      <c r="F504" s="4" t="s">
        <v>200</v>
      </c>
      <c r="G504" s="54" t="str">
        <f t="shared" si="39"/>
        <v>select_one agree4</v>
      </c>
      <c r="H504" s="4" t="str">
        <f>IF(A504="","",IF(ROW($A$2:$A$1036)=1,"Impossible",VLOOKUP($A$2:$A$1036,items!$A$2:$S$1008,{19}*SIGN(ROW($A$2:$A$1036)),FALSE)))</f>
        <v>When you talk to your child you normally say things that would have been better left unsaid.</v>
      </c>
      <c r="I504" s="4" t="str">
        <f>IF(A504="","",IF(ROW($A$2:$A$1036)=1,"Impossible",VLOOKUP($A$2:$A$1036,items!$A$2:$T$1008,{20}*SIGN(ROW($A$2:$A$1036)),FALSE)))</f>
        <v>Pamunotaura nemwana wenyu, munowanzotaura zvinhu zvekuti zviri nani dai zvisina kutaurwa.</v>
      </c>
      <c r="L504" s="53" t="s">
        <v>27</v>
      </c>
      <c r="M504" s="53"/>
      <c r="N504" s="53"/>
      <c r="O504" s="53"/>
      <c r="P504" s="53"/>
      <c r="Q504" s="53"/>
      <c r="R504" s="53"/>
      <c r="S504" s="53"/>
      <c r="T504" s="53"/>
      <c r="U504" s="53"/>
      <c r="V504" s="55" t="str">
        <f t="shared" si="40"/>
        <v>U11. When you talk to your child you normally say things that would have been better left unsaid.</v>
      </c>
      <c r="W504" s="55" t="str">
        <f t="shared" si="41"/>
        <v>U11. Pamunotaura nemwana wenyu, munowanzotaura zvinhu zvekuti zviri nani dai zvisina kutaurwa.</v>
      </c>
      <c r="X504" s="32" t="str">
        <f t="array" ref="X504">IF(ISBLANK(F504),"",INDEX(choices!I$2:I$1615,MATCH(F504,IF(choices!J$2:J$1615="Last",choices!A$2:A$1615),0)))</f>
        <v>strongly agree, agree, disagree, strongly disagree, refuse</v>
      </c>
      <c r="Y504" s="4" t="str">
        <f t="array" ref="Y504">IF(ISBLANK(F504),"",INDEX(choices!H$2:H$1615,MATCH(F504,IF(choices!J$2:J$1615="Last",choices!A$2:A$1615),0)))</f>
        <v>Ndinobvumirana nazvo chaizvo, Ndinobvumirana nazvo , Handibvumirani nazvo, Handibvumirani nazvo zvachose, kuramba kupindura</v>
      </c>
      <c r="Z504" s="4" t="s">
        <v>1223</v>
      </c>
      <c r="AA504" s="4">
        <v>1</v>
      </c>
    </row>
    <row r="505" spans="1:27" ht="42">
      <c r="A505" s="53" t="s">
        <v>1558</v>
      </c>
      <c r="B505" s="53" t="s">
        <v>1584</v>
      </c>
      <c r="C505" s="53">
        <v>12</v>
      </c>
      <c r="D505" s="54" t="str">
        <f t="shared" si="38"/>
        <v>U12</v>
      </c>
      <c r="E505" s="53" t="s">
        <v>11</v>
      </c>
      <c r="F505" s="4" t="s">
        <v>200</v>
      </c>
      <c r="G505" s="54" t="str">
        <f t="shared" si="39"/>
        <v>select_one agree4</v>
      </c>
      <c r="H505" s="4" t="str">
        <f>IF(A505="","",IF(ROW($A$2:$A$1036)=1,"Impossible",VLOOKUP($A$2:$A$1036,items!$A$2:$S$1008,{19}*SIGN(ROW($A$2:$A$1036)),FALSE)))</f>
        <v>When you ask a question, you get an answer you trust from your child.</v>
      </c>
      <c r="I505" s="4" t="str">
        <f>IF(A505="","",IF(ROW($A$2:$A$1036)=1,"Impossible",VLOOKUP($A$2:$A$1036,items!$A$2:$T$1008,{20}*SIGN(ROW($A$2:$A$1036)),FALSE)))</f>
        <v>Mukabvunza mubvunzo, munowana mhinduro yamunovimba nayo kubva kumwana wenyu.</v>
      </c>
      <c r="L505" s="53" t="s">
        <v>27</v>
      </c>
      <c r="M505" s="53"/>
      <c r="N505" s="53"/>
      <c r="O505" s="53"/>
      <c r="P505" s="53"/>
      <c r="Q505" s="53"/>
      <c r="R505" s="53"/>
      <c r="S505" s="53"/>
      <c r="T505" s="53"/>
      <c r="U505" s="53"/>
      <c r="V505" s="55" t="str">
        <f t="shared" si="40"/>
        <v>U12. When you ask a question, you get an answer you trust from your child.</v>
      </c>
      <c r="W505" s="55" t="str">
        <f t="shared" si="41"/>
        <v>U12. Mukabvunza mubvunzo, munowana mhinduro yamunovimba nayo kubva kumwana wenyu.</v>
      </c>
      <c r="X505" s="32" t="str">
        <f t="array" ref="X505">IF(ISBLANK(F505),"",INDEX(choices!I$2:I$1615,MATCH(F505,IF(choices!J$2:J$1615="Last",choices!A$2:A$1615),0)))</f>
        <v>strongly agree, agree, disagree, strongly disagree, refuse</v>
      </c>
      <c r="Y505" s="4" t="str">
        <f t="array" ref="Y505">IF(ISBLANK(F505),"",INDEX(choices!H$2:H$1615,MATCH(F505,IF(choices!J$2:J$1615="Last",choices!A$2:A$1615),0)))</f>
        <v>Ndinobvumirana nazvo chaizvo, Ndinobvumirana nazvo , Handibvumirani nazvo, Handibvumirani nazvo zvachose, kuramba kupindura</v>
      </c>
      <c r="Z505" s="4" t="s">
        <v>1223</v>
      </c>
      <c r="AA505" s="4">
        <v>1</v>
      </c>
    </row>
    <row r="506" spans="1:27" ht="42">
      <c r="A506" s="53" t="s">
        <v>1559</v>
      </c>
      <c r="B506" s="53" t="s">
        <v>1584</v>
      </c>
      <c r="C506" s="53">
        <v>13</v>
      </c>
      <c r="D506" s="54" t="str">
        <f t="shared" si="38"/>
        <v>U13</v>
      </c>
      <c r="E506" s="53" t="s">
        <v>11</v>
      </c>
      <c r="F506" s="4" t="s">
        <v>200</v>
      </c>
      <c r="G506" s="54" t="str">
        <f t="shared" si="39"/>
        <v>select_one agree4</v>
      </c>
      <c r="H506" s="4" t="str">
        <f>IF(A506="","",IF(ROW($A$2:$A$1036)=1,"Impossible",VLOOKUP($A$2:$A$1036,items!$A$2:$S$1008,{19}*SIGN(ROW($A$2:$A$1036)),FALSE)))</f>
        <v>Your child tries to understand your opinion.</v>
      </c>
      <c r="I506" s="4" t="str">
        <f>IF(A506="","",IF(ROW($A$2:$A$1036)=1,"Impossible",VLOOKUP($A$2:$A$1036,items!$A$2:$T$1008,{20}*SIGN(ROW($A$2:$A$1036)),FALSE)))</f>
        <v>Mwana wenyu anoedza kunzwisisa mafungiro enyu.</v>
      </c>
      <c r="L506" s="53" t="s">
        <v>27</v>
      </c>
      <c r="M506" s="53"/>
      <c r="N506" s="53"/>
      <c r="O506" s="53"/>
      <c r="P506" s="53"/>
      <c r="Q506" s="53"/>
      <c r="R506" s="53"/>
      <c r="S506" s="53"/>
      <c r="T506" s="53"/>
      <c r="U506" s="53"/>
      <c r="V506" s="55" t="str">
        <f t="shared" si="40"/>
        <v>U13. Your child tries to understand your opinion.</v>
      </c>
      <c r="W506" s="55" t="str">
        <f t="shared" si="41"/>
        <v>U13. Mwana wenyu anoedza kunzwisisa mafungiro enyu.</v>
      </c>
      <c r="X506" s="32" t="str">
        <f t="array" ref="X506">IF(ISBLANK(F506),"",INDEX(choices!I$2:I$1615,MATCH(F506,IF(choices!J$2:J$1615="Last",choices!A$2:A$1615),0)))</f>
        <v>strongly agree, agree, disagree, strongly disagree, refuse</v>
      </c>
      <c r="Y506" s="4" t="str">
        <f t="array" ref="Y506">IF(ISBLANK(F506),"",INDEX(choices!H$2:H$1615,MATCH(F506,IF(choices!J$2:J$1615="Last",choices!A$2:A$1615),0)))</f>
        <v>Ndinobvumirana nazvo chaizvo, Ndinobvumirana nazvo , Handibvumirani nazvo, Handibvumirani nazvo zvachose, kuramba kupindura</v>
      </c>
      <c r="Z506" s="4" t="s">
        <v>1223</v>
      </c>
      <c r="AA506" s="4">
        <v>1</v>
      </c>
    </row>
    <row r="507" spans="1:27" ht="42">
      <c r="A507" s="53" t="s">
        <v>1560</v>
      </c>
      <c r="B507" s="53" t="s">
        <v>1584</v>
      </c>
      <c r="C507" s="53">
        <v>14</v>
      </c>
      <c r="D507" s="54" t="str">
        <f t="shared" si="38"/>
        <v>U14</v>
      </c>
      <c r="E507" s="53" t="s">
        <v>11</v>
      </c>
      <c r="F507" s="4" t="s">
        <v>200</v>
      </c>
      <c r="G507" s="54" t="str">
        <f t="shared" si="39"/>
        <v>select_one agree4</v>
      </c>
      <c r="H507" s="4" t="str">
        <f>IF(A507="","",IF(ROW($A$2:$A$1036)=1,"Impossible",VLOOKUP($A$2:$A$1036,items!$A$2:$S$1008,{19}*SIGN(ROW($A$2:$A$1036)),FALSE)))</f>
        <v>There are some things you avoid discussing with your child.</v>
      </c>
      <c r="I507" s="4" t="str">
        <f>IF(A507="","",IF(ROW($A$2:$A$1036)=1,"Impossible",VLOOKUP($A$2:$A$1036,items!$A$2:$T$1008,{20}*SIGN(ROW($A$2:$A$1036)),FALSE)))</f>
        <v>Pane zvimwe zvinhu zvamunonzvenga kukurukura nemwana wenyu.</v>
      </c>
      <c r="L507" s="53" t="s">
        <v>27</v>
      </c>
      <c r="M507" s="53"/>
      <c r="N507" s="53"/>
      <c r="O507" s="53"/>
      <c r="P507" s="53"/>
      <c r="Q507" s="53"/>
      <c r="R507" s="53"/>
      <c r="S507" s="53"/>
      <c r="T507" s="53"/>
      <c r="U507" s="53"/>
      <c r="V507" s="55" t="str">
        <f t="shared" si="40"/>
        <v>U14. There are some things you avoid discussing with your child.</v>
      </c>
      <c r="W507" s="55" t="str">
        <f t="shared" si="41"/>
        <v>U14. Pane zvimwe zvinhu zvamunonzvenga kukurukura nemwana wenyu.</v>
      </c>
      <c r="X507" s="32" t="str">
        <f t="array" ref="X507">IF(ISBLANK(F507),"",INDEX(choices!I$2:I$1615,MATCH(F507,IF(choices!J$2:J$1615="Last",choices!A$2:A$1615),0)))</f>
        <v>strongly agree, agree, disagree, strongly disagree, refuse</v>
      </c>
      <c r="Y507" s="4" t="str">
        <f t="array" ref="Y507">IF(ISBLANK(F507),"",INDEX(choices!H$2:H$1615,MATCH(F507,IF(choices!J$2:J$1615="Last",choices!A$2:A$1615),0)))</f>
        <v>Ndinobvumirana nazvo chaizvo, Ndinobvumirana nazvo , Handibvumirani nazvo, Handibvumirani nazvo zvachose, kuramba kupindura</v>
      </c>
      <c r="Z507" s="4" t="s">
        <v>1223</v>
      </c>
      <c r="AA507" s="4">
        <v>1</v>
      </c>
    </row>
    <row r="508" spans="1:27" ht="42">
      <c r="A508" s="53" t="s">
        <v>1561</v>
      </c>
      <c r="B508" s="53" t="s">
        <v>1584</v>
      </c>
      <c r="C508" s="53">
        <v>15</v>
      </c>
      <c r="D508" s="54" t="str">
        <f t="shared" si="38"/>
        <v>U15</v>
      </c>
      <c r="E508" s="53" t="s">
        <v>11</v>
      </c>
      <c r="F508" s="4" t="s">
        <v>200</v>
      </c>
      <c r="G508" s="54" t="str">
        <f t="shared" si="39"/>
        <v>select_one agree4</v>
      </c>
      <c r="H508" s="4" t="str">
        <f>IF(A508="","",IF(ROW($A$2:$A$1036)=1,"Impossible",VLOOKUP($A$2:$A$1036,items!$A$2:$S$1008,{19}*SIGN(ROW($A$2:$A$1036)),FALSE)))</f>
        <v>You find it easy to discuss problems with your child.</v>
      </c>
      <c r="I508" s="4" t="str">
        <f>IF(A508="","",IF(ROW($A$2:$A$1036)=1,"Impossible",VLOOKUP($A$2:$A$1036,items!$A$2:$T$1008,{20}*SIGN(ROW($A$2:$A$1036)),FALSE)))</f>
        <v>Munoona zviri nyore kukurukura matambudziko nemwana wenyu.</v>
      </c>
      <c r="L508" s="53" t="s">
        <v>27</v>
      </c>
      <c r="M508" s="53"/>
      <c r="N508" s="53"/>
      <c r="O508" s="53"/>
      <c r="P508" s="53"/>
      <c r="Q508" s="53"/>
      <c r="R508" s="53"/>
      <c r="S508" s="53"/>
      <c r="T508" s="53"/>
      <c r="U508" s="53"/>
      <c r="V508" s="55" t="str">
        <f t="shared" si="40"/>
        <v>U15. You find it easy to discuss problems with your child.</v>
      </c>
      <c r="W508" s="55" t="str">
        <f t="shared" si="41"/>
        <v>U15. Munoona zviri nyore kukurukura matambudziko nemwana wenyu.</v>
      </c>
      <c r="X508" s="32" t="str">
        <f t="array" ref="X508">IF(ISBLANK(F508),"",INDEX(choices!I$2:I$1615,MATCH(F508,IF(choices!J$2:J$1615="Last",choices!A$2:A$1615),0)))</f>
        <v>strongly agree, agree, disagree, strongly disagree, refuse</v>
      </c>
      <c r="Y508" s="4" t="str">
        <f t="array" ref="Y508">IF(ISBLANK(F508),"",INDEX(choices!H$2:H$1615,MATCH(F508,IF(choices!J$2:J$1615="Last",choices!A$2:A$1615),0)))</f>
        <v>Ndinobvumirana nazvo chaizvo, Ndinobvumirana nazvo , Handibvumirani nazvo, Handibvumirani nazvo zvachose, kuramba kupindura</v>
      </c>
      <c r="Z508" s="4" t="s">
        <v>1223</v>
      </c>
      <c r="AA508" s="4">
        <v>1</v>
      </c>
    </row>
    <row r="509" spans="1:27" ht="42">
      <c r="A509" s="53" t="s">
        <v>1562</v>
      </c>
      <c r="B509" s="53" t="s">
        <v>1584</v>
      </c>
      <c r="C509" s="53">
        <v>16</v>
      </c>
      <c r="D509" s="54" t="str">
        <f t="shared" si="38"/>
        <v>U16</v>
      </c>
      <c r="E509" s="53" t="s">
        <v>11</v>
      </c>
      <c r="F509" s="4" t="s">
        <v>200</v>
      </c>
      <c r="G509" s="54" t="str">
        <f t="shared" si="39"/>
        <v>select_one agree4</v>
      </c>
      <c r="H509" s="4" t="str">
        <f>IF(A509="","",IF(ROW($A$2:$A$1036)=1,"Impossible",VLOOKUP($A$2:$A$1036,items!$A$2:$S$1008,{19}*SIGN(ROW($A$2:$A$1036)),FALSE)))</f>
        <v>It is easy for you to discuss all your true feelings with your child.</v>
      </c>
      <c r="I509" s="4" t="str">
        <f>IF(A509="","",IF(ROW($A$2:$A$1036)=1,"Impossible",VLOOKUP($A$2:$A$1036,items!$A$2:$T$1008,{20}*SIGN(ROW($A$2:$A$1036)),FALSE)))</f>
        <v>Zviri nyore kwamuri kukurukura zvamunonyatsonzwa zvese nemwana wenyu.</v>
      </c>
      <c r="L509" s="53" t="s">
        <v>27</v>
      </c>
      <c r="M509" s="53"/>
      <c r="N509" s="53"/>
      <c r="O509" s="53"/>
      <c r="P509" s="53"/>
      <c r="Q509" s="53"/>
      <c r="R509" s="53"/>
      <c r="S509" s="53"/>
      <c r="T509" s="53"/>
      <c r="U509" s="53"/>
      <c r="V509" s="55" t="str">
        <f t="shared" si="40"/>
        <v>U16. It is easy for you to discuss all your true feelings with your child.</v>
      </c>
      <c r="W509" s="55" t="str">
        <f t="shared" si="41"/>
        <v>U16. Zviri nyore kwamuri kukurukura zvamunonyatsonzwa zvese nemwana wenyu.</v>
      </c>
      <c r="X509" s="32" t="str">
        <f t="array" ref="X509">IF(ISBLANK(F509),"",INDEX(choices!I$2:I$1615,MATCH(F509,IF(choices!J$2:J$1615="Last",choices!A$2:A$1615),0)))</f>
        <v>strongly agree, agree, disagree, strongly disagree, refuse</v>
      </c>
      <c r="Y509" s="4" t="str">
        <f t="array" ref="Y509">IF(ISBLANK(F509),"",INDEX(choices!H$2:H$1615,MATCH(F509,IF(choices!J$2:J$1615="Last",choices!A$2:A$1615),0)))</f>
        <v>Ndinobvumirana nazvo chaizvo, Ndinobvumirana nazvo , Handibvumirani nazvo, Handibvumirani nazvo zvachose, kuramba kupindura</v>
      </c>
      <c r="Z509" s="4" t="s">
        <v>1223</v>
      </c>
      <c r="AA509" s="4">
        <v>1</v>
      </c>
    </row>
    <row r="510" spans="1:27" ht="42">
      <c r="A510" s="53" t="s">
        <v>1563</v>
      </c>
      <c r="B510" s="53" t="s">
        <v>1584</v>
      </c>
      <c r="C510" s="53">
        <v>17</v>
      </c>
      <c r="D510" s="54" t="str">
        <f t="shared" si="38"/>
        <v>U17</v>
      </c>
      <c r="E510" s="53" t="s">
        <v>11</v>
      </c>
      <c r="F510" s="4" t="s">
        <v>200</v>
      </c>
      <c r="G510" s="54" t="str">
        <f t="shared" si="39"/>
        <v>select_one agree4</v>
      </c>
      <c r="H510" s="4" t="str">
        <f>IF(A510="","",IF(ROW($A$2:$A$1036)=1,"Impossible",VLOOKUP($A$2:$A$1036,items!$A$2:$S$1008,{19}*SIGN(ROW($A$2:$A$1036)),FALSE)))</f>
        <v>Your child's behavior bothers you.</v>
      </c>
      <c r="I510" s="4" t="str">
        <f>IF(A510="","",IF(ROW($A$2:$A$1036)=1,"Impossible",VLOOKUP($A$2:$A$1036,items!$A$2:$T$1008,{20}*SIGN(ROW($A$2:$A$1036)),FALSE)))</f>
        <v>Maitiro ewana wenyu enokushungurudzai.</v>
      </c>
      <c r="L510" s="53" t="s">
        <v>27</v>
      </c>
      <c r="M510" s="53"/>
      <c r="N510" s="53"/>
      <c r="O510" s="53"/>
      <c r="P510" s="53"/>
      <c r="Q510" s="53"/>
      <c r="R510" s="53"/>
      <c r="S510" s="53"/>
      <c r="T510" s="53"/>
      <c r="U510" s="53"/>
      <c r="V510" s="55" t="str">
        <f t="shared" si="40"/>
        <v>U17. Your child's behavior bothers you.</v>
      </c>
      <c r="W510" s="55" t="str">
        <f t="shared" si="41"/>
        <v>U17. Maitiro ewana wenyu enokushungurudzai.</v>
      </c>
      <c r="X510" s="32" t="str">
        <f t="array" ref="X510">IF(ISBLANK(F510),"",INDEX(choices!I$2:I$1615,MATCH(F510,IF(choices!J$2:J$1615="Last",choices!A$2:A$1615),0)))</f>
        <v>strongly agree, agree, disagree, strongly disagree, refuse</v>
      </c>
      <c r="Y510" s="4" t="str">
        <f t="array" ref="Y510">IF(ISBLANK(F510),"",INDEX(choices!H$2:H$1615,MATCH(F510,IF(choices!J$2:J$1615="Last",choices!A$2:A$1615),0)))</f>
        <v>Ndinobvumirana nazvo chaizvo, Ndinobvumirana nazvo , Handibvumirani nazvo, Handibvumirani nazvo zvachose, kuramba kupindura</v>
      </c>
      <c r="Z510" s="4" t="s">
        <v>1223</v>
      </c>
      <c r="AA510" s="4">
        <v>1</v>
      </c>
    </row>
    <row r="511" spans="1:27" ht="42">
      <c r="A511" s="53" t="s">
        <v>1564</v>
      </c>
      <c r="B511" s="53" t="s">
        <v>1584</v>
      </c>
      <c r="C511" s="53">
        <v>18</v>
      </c>
      <c r="D511" s="54" t="str">
        <f t="shared" si="38"/>
        <v>U18</v>
      </c>
      <c r="E511" s="53" t="s">
        <v>11</v>
      </c>
      <c r="F511" s="4" t="s">
        <v>200</v>
      </c>
      <c r="G511" s="54" t="str">
        <f t="shared" si="39"/>
        <v>select_one agree4</v>
      </c>
      <c r="H511" s="4" t="str">
        <f>IF(A511="","",IF(ROW($A$2:$A$1036)=1,"Impossible",VLOOKUP($A$2:$A$1036,items!$A$2:$S$1008,{19}*SIGN(ROW($A$2:$A$1036)),FALSE)))</f>
        <v>Your child verbally abuses you when they are angry with you.</v>
      </c>
      <c r="I511" s="4" t="str">
        <f>IF(A511="","",IF(ROW($A$2:$A$1036)=1,"Impossible",VLOOKUP($A$2:$A$1036,items!$A$2:$T$1008,{20}*SIGN(ROW($A$2:$A$1036)),FALSE)))</f>
        <v>Mwana wenyu anokutukirirai kana akugumbukirai.</v>
      </c>
      <c r="L511" s="53" t="s">
        <v>27</v>
      </c>
      <c r="M511" s="53"/>
      <c r="N511" s="53"/>
      <c r="O511" s="53"/>
      <c r="P511" s="53"/>
      <c r="Q511" s="53"/>
      <c r="R511" s="53"/>
      <c r="S511" s="53"/>
      <c r="T511" s="53"/>
      <c r="U511" s="53"/>
      <c r="V511" s="55" t="str">
        <f t="shared" si="40"/>
        <v>U18. Your child verbally abuses you when they are angry with you.</v>
      </c>
      <c r="W511" s="55" t="str">
        <f t="shared" si="41"/>
        <v>U18. Mwana wenyu anokutukirirai kana akugumbukirai.</v>
      </c>
      <c r="X511" s="32" t="str">
        <f t="array" ref="X511">IF(ISBLANK(F511),"",INDEX(choices!I$2:I$1615,MATCH(F511,IF(choices!J$2:J$1615="Last",choices!A$2:A$1615),0)))</f>
        <v>strongly agree, agree, disagree, strongly disagree, refuse</v>
      </c>
      <c r="Y511" s="4" t="str">
        <f t="array" ref="Y511">IF(ISBLANK(F511),"",INDEX(choices!H$2:H$1615,MATCH(F511,IF(choices!J$2:J$1615="Last",choices!A$2:A$1615),0)))</f>
        <v>Ndinobvumirana nazvo chaizvo, Ndinobvumirana nazvo , Handibvumirani nazvo, Handibvumirani nazvo zvachose, kuramba kupindura</v>
      </c>
      <c r="Z511" s="4" t="s">
        <v>1223</v>
      </c>
      <c r="AA511" s="4">
        <v>1</v>
      </c>
    </row>
    <row r="512" spans="1:27" ht="42">
      <c r="A512" s="53" t="s">
        <v>1565</v>
      </c>
      <c r="B512" s="53" t="s">
        <v>1584</v>
      </c>
      <c r="C512" s="53">
        <v>19</v>
      </c>
      <c r="D512" s="54" t="str">
        <f t="shared" si="38"/>
        <v>U19</v>
      </c>
      <c r="E512" s="53" t="s">
        <v>11</v>
      </c>
      <c r="F512" s="4" t="s">
        <v>200</v>
      </c>
      <c r="G512" s="54" t="str">
        <f t="shared" si="39"/>
        <v>select_one agree4</v>
      </c>
      <c r="H512" s="4" t="str">
        <f>IF(A512="","",IF(ROW($A$2:$A$1036)=1,"Impossible",VLOOKUP($A$2:$A$1036,items!$A$2:$S$1008,{19}*SIGN(ROW($A$2:$A$1036)),FALSE)))</f>
        <v>You don't think you can tell your child how you really feel about some things.</v>
      </c>
      <c r="I512" s="4" t="str">
        <f>IF(A512="","",IF(ROW($A$2:$A$1036)=1,"Impossible",VLOOKUP($A$2:$A$1036,items!$A$2:$T$1008,{20}*SIGN(ROW($A$2:$A$1036)),FALSE)))</f>
        <v>Munofunga kuti hamukwanise kuudza mwana wenyu zvamunonyatsonzwa pamusoro pezvimwe zvinhu.</v>
      </c>
      <c r="L512" s="53" t="s">
        <v>27</v>
      </c>
      <c r="M512" s="53"/>
      <c r="N512" s="53"/>
      <c r="O512" s="53"/>
      <c r="P512" s="53"/>
      <c r="Q512" s="53"/>
      <c r="R512" s="53"/>
      <c r="S512" s="53"/>
      <c r="T512" s="53"/>
      <c r="U512" s="53"/>
      <c r="V512" s="55" t="str">
        <f t="shared" si="40"/>
        <v>U19. You don't think you can tell your child how you really feel about some things.</v>
      </c>
      <c r="W512" s="55" t="str">
        <f t="shared" si="41"/>
        <v>U19. Munofunga kuti hamukwanise kuudza mwana wenyu zvamunonyatsonzwa pamusoro pezvimwe zvinhu.</v>
      </c>
      <c r="X512" s="32" t="str">
        <f t="array" ref="X512">IF(ISBLANK(F512),"",INDEX(choices!I$2:I$1615,MATCH(F512,IF(choices!J$2:J$1615="Last",choices!A$2:A$1615),0)))</f>
        <v>strongly agree, agree, disagree, strongly disagree, refuse</v>
      </c>
      <c r="Y512" s="4" t="str">
        <f t="array" ref="Y512">IF(ISBLANK(F512),"",INDEX(choices!H$2:H$1615,MATCH(F512,IF(choices!J$2:J$1615="Last",choices!A$2:A$1615),0)))</f>
        <v>Ndinobvumirana nazvo chaizvo, Ndinobvumirana nazvo , Handibvumirani nazvo, Handibvumirani nazvo zvachose, kuramba kupindura</v>
      </c>
      <c r="Z512" s="4" t="s">
        <v>1223</v>
      </c>
      <c r="AA512" s="4">
        <v>1</v>
      </c>
    </row>
    <row r="513" spans="1:27" ht="42">
      <c r="A513" s="53" t="s">
        <v>1566</v>
      </c>
      <c r="B513" s="53" t="s">
        <v>1584</v>
      </c>
      <c r="C513" s="53">
        <v>20</v>
      </c>
      <c r="D513" s="54" t="str">
        <f t="shared" si="38"/>
        <v>U20</v>
      </c>
      <c r="E513" s="53" t="s">
        <v>11</v>
      </c>
      <c r="F513" s="4" t="s">
        <v>200</v>
      </c>
      <c r="G513" s="54" t="str">
        <f t="shared" si="39"/>
        <v>select_one agree4</v>
      </c>
      <c r="H513" s="4" t="str">
        <f>IF(A513="","",IF(ROW($A$2:$A$1036)=1,"Impossible",VLOOKUP($A$2:$A$1036,items!$A$2:$S$1008,{19}*SIGN(ROW($A$2:$A$1036)),FALSE)))</f>
        <v>You can talk about almost anything with your child.</v>
      </c>
      <c r="I513" s="4" t="str">
        <f>IF(A513="","",IF(ROW($A$2:$A$1036)=1,"Impossible",VLOOKUP($A$2:$A$1036,items!$A$2:$T$1008,{20}*SIGN(ROW($A$2:$A$1036)),FALSE)))</f>
        <v>Munokwanisa kutaura chero chinhu nemwana wenyu.</v>
      </c>
      <c r="L513" s="53" t="s">
        <v>27</v>
      </c>
      <c r="M513" s="53"/>
      <c r="N513" s="53"/>
      <c r="O513" s="53"/>
      <c r="P513" s="53"/>
      <c r="Q513" s="53"/>
      <c r="R513" s="53"/>
      <c r="S513" s="53"/>
      <c r="T513" s="53"/>
      <c r="U513" s="53"/>
      <c r="V513" s="55" t="str">
        <f t="shared" si="40"/>
        <v>U20. You can talk about almost anything with your child.</v>
      </c>
      <c r="W513" s="55" t="str">
        <f t="shared" si="41"/>
        <v>U20. Munokwanisa kutaura chero chinhu nemwana wenyu.</v>
      </c>
      <c r="X513" s="32" t="str">
        <f t="array" ref="X513">IF(ISBLANK(F513),"",INDEX(choices!I$2:I$1615,MATCH(F513,IF(choices!J$2:J$1615="Last",choices!A$2:A$1615),0)))</f>
        <v>strongly agree, agree, disagree, strongly disagree, refuse</v>
      </c>
      <c r="Y513" s="4" t="str">
        <f t="array" ref="Y513">IF(ISBLANK(F513),"",INDEX(choices!H$2:H$1615,MATCH(F513,IF(choices!J$2:J$1615="Last",choices!A$2:A$1615),0)))</f>
        <v>Ndinobvumirana nazvo chaizvo, Ndinobvumirana nazvo , Handibvumirani nazvo, Handibvumirani nazvo zvachose, kuramba kupindura</v>
      </c>
      <c r="Z513" s="4" t="s">
        <v>1223</v>
      </c>
      <c r="AA513" s="4">
        <v>1</v>
      </c>
    </row>
    <row r="514" spans="1:27" ht="42">
      <c r="A514" s="53" t="s">
        <v>1567</v>
      </c>
      <c r="B514" s="53" t="s">
        <v>1584</v>
      </c>
      <c r="C514" s="53">
        <v>21</v>
      </c>
      <c r="D514" s="54" t="str">
        <f t="shared" si="38"/>
        <v>U21</v>
      </c>
      <c r="E514" s="53" t="s">
        <v>11</v>
      </c>
      <c r="F514" s="4" t="s">
        <v>200</v>
      </c>
      <c r="G514" s="54" t="str">
        <f t="shared" si="39"/>
        <v>select_one agree4</v>
      </c>
      <c r="H514" s="4" t="str">
        <f>IF(A514="","",IF(ROW($A$2:$A$1036)=1,"Impossible",VLOOKUP($A$2:$A$1036,items!$A$2:$S$1008,{19}*SIGN(ROW($A$2:$A$1036)),FALSE)))</f>
        <v>Your child sometimes doesn't listen to you at all.</v>
      </c>
      <c r="I514" s="4" t="str">
        <f>IF(A514="","",IF(ROW($A$2:$A$1036)=1,"Impossible",VLOOKUP($A$2:$A$1036,items!$A$2:$T$1008,{20}*SIGN(ROW($A$2:$A$1036)),FALSE)))</f>
        <v>Dzimwe nguva mwana wenyu haatombokuteererai zvachose.</v>
      </c>
      <c r="L514" s="53" t="s">
        <v>27</v>
      </c>
      <c r="M514" s="53"/>
      <c r="N514" s="53"/>
      <c r="O514" s="53"/>
      <c r="P514" s="53"/>
      <c r="Q514" s="53"/>
      <c r="R514" s="53"/>
      <c r="S514" s="53"/>
      <c r="T514" s="53"/>
      <c r="U514" s="53"/>
      <c r="V514" s="55" t="str">
        <f t="shared" si="40"/>
        <v>U21. Your child sometimes doesn't listen to you at all.</v>
      </c>
      <c r="W514" s="55" t="str">
        <f t="shared" si="41"/>
        <v>U21. Dzimwe nguva mwana wenyu haatombokuteererai zvachose.</v>
      </c>
      <c r="X514" s="32" t="str">
        <f t="array" ref="X514">IF(ISBLANK(F514),"",INDEX(choices!I$2:I$1615,MATCH(F514,IF(choices!J$2:J$1615="Last",choices!A$2:A$1615),0)))</f>
        <v>strongly agree, agree, disagree, strongly disagree, refuse</v>
      </c>
      <c r="Y514" s="4" t="str">
        <f t="array" ref="Y514">IF(ISBLANK(F514),"",INDEX(choices!H$2:H$1615,MATCH(F514,IF(choices!J$2:J$1615="Last",choices!A$2:A$1615),0)))</f>
        <v>Ndinobvumirana nazvo chaizvo, Ndinobvumirana nazvo , Handibvumirani nazvo, Handibvumirani nazvo zvachose, kuramba kupindura</v>
      </c>
      <c r="Z514" s="4" t="s">
        <v>1223</v>
      </c>
      <c r="AA514" s="4">
        <v>1</v>
      </c>
    </row>
    <row r="515" spans="1:27" ht="42">
      <c r="A515" s="53" t="s">
        <v>1568</v>
      </c>
      <c r="B515" s="53" t="s">
        <v>1584</v>
      </c>
      <c r="C515" s="53">
        <v>22</v>
      </c>
      <c r="D515" s="54" t="str">
        <f t="shared" si="38"/>
        <v>U22</v>
      </c>
      <c r="E515" s="53" t="s">
        <v>11</v>
      </c>
      <c r="F515" s="4" t="s">
        <v>200</v>
      </c>
      <c r="G515" s="54" t="str">
        <f t="shared" si="39"/>
        <v>select_one agree4</v>
      </c>
      <c r="H515" s="4" t="str">
        <f>IF(A515="","",IF(ROW($A$2:$A$1036)=1,"Impossible",VLOOKUP($A$2:$A$1036,items!$A$2:$S$1008,{19}*SIGN(ROW($A$2:$A$1036)),FALSE)))</f>
        <v>You can tell your child how you feel about everything.</v>
      </c>
      <c r="I515" s="4" t="str">
        <f>IF(A515="","",IF(ROW($A$2:$A$1036)=1,"Impossible",VLOOKUP($A$2:$A$1036,items!$A$2:$T$1008,{20}*SIGN(ROW($A$2:$A$1036)),FALSE)))</f>
        <v>Munokwanisa kuudza mwana wenyu chese zvacho chamunenge muchinzwa.</v>
      </c>
      <c r="L515" s="53" t="s">
        <v>27</v>
      </c>
      <c r="M515" s="53"/>
      <c r="N515" s="53"/>
      <c r="O515" s="53"/>
      <c r="P515" s="53"/>
      <c r="Q515" s="53"/>
      <c r="R515" s="53"/>
      <c r="S515" s="53"/>
      <c r="T515" s="53"/>
      <c r="U515" s="53"/>
      <c r="V515" s="55" t="str">
        <f t="shared" si="40"/>
        <v>U22. You can tell your child how you feel about everything.</v>
      </c>
      <c r="W515" s="55" t="str">
        <f t="shared" si="41"/>
        <v>U22. Munokwanisa kuudza mwana wenyu chese zvacho chamunenge muchinzwa.</v>
      </c>
      <c r="X515" s="32" t="str">
        <f t="array" ref="X515">IF(ISBLANK(F515),"",INDEX(choices!I$2:I$1615,MATCH(F515,IF(choices!J$2:J$1615="Last",choices!A$2:A$1615),0)))</f>
        <v>strongly agree, agree, disagree, strongly disagree, refuse</v>
      </c>
      <c r="Y515" s="4" t="str">
        <f t="array" ref="Y515">IF(ISBLANK(F515),"",INDEX(choices!H$2:H$1615,MATCH(F515,IF(choices!J$2:J$1615="Last",choices!A$2:A$1615),0)))</f>
        <v>Ndinobvumirana nazvo chaizvo, Ndinobvumirana nazvo , Handibvumirani nazvo, Handibvumirani nazvo zvachose, kuramba kupindura</v>
      </c>
      <c r="Z515" s="4" t="s">
        <v>1223</v>
      </c>
      <c r="AA515" s="4">
        <v>1</v>
      </c>
    </row>
    <row r="516" spans="1:27" ht="42">
      <c r="A516" s="53" t="s">
        <v>1569</v>
      </c>
      <c r="B516" s="53" t="s">
        <v>1584</v>
      </c>
      <c r="C516" s="53">
        <v>23</v>
      </c>
      <c r="D516" s="54" t="str">
        <f t="shared" si="38"/>
        <v>U23</v>
      </c>
      <c r="E516" s="53" t="s">
        <v>11</v>
      </c>
      <c r="F516" s="4" t="s">
        <v>200</v>
      </c>
      <c r="G516" s="54" t="str">
        <f t="shared" si="39"/>
        <v>select_one agree4</v>
      </c>
      <c r="H516" s="4" t="str">
        <f>IF(A516="","",IF(ROW($A$2:$A$1036)=1,"Impossible",VLOOKUP($A$2:$A$1036,items!$A$2:$S$1008,{19}*SIGN(ROW($A$2:$A$1036)),FALSE)))</f>
        <v>Your child knows how to talk to you.</v>
      </c>
      <c r="I516" s="4" t="str">
        <f>IF(A516="","",IF(ROW($A$2:$A$1036)=1,"Impossible",VLOOKUP($A$2:$A$1036,items!$A$2:$T$1008,{20}*SIGN(ROW($A$2:$A$1036)),FALSE)))</f>
        <v>Mwana wenyu anoziva matauriro aanoita nemi.</v>
      </c>
      <c r="L516" s="53" t="s">
        <v>27</v>
      </c>
      <c r="M516" s="53"/>
      <c r="N516" s="53"/>
      <c r="O516" s="53"/>
      <c r="P516" s="53"/>
      <c r="Q516" s="53"/>
      <c r="R516" s="53"/>
      <c r="S516" s="53"/>
      <c r="T516" s="53"/>
      <c r="U516" s="53"/>
      <c r="V516" s="55" t="str">
        <f t="shared" si="40"/>
        <v>U23. Your child knows how to talk to you.</v>
      </c>
      <c r="W516" s="55" t="str">
        <f t="shared" si="41"/>
        <v>U23. Mwana wenyu anoziva matauriro aanoita nemi.</v>
      </c>
      <c r="X516" s="32" t="str">
        <f t="array" ref="X516">IF(ISBLANK(F516),"",INDEX(choices!I$2:I$1615,MATCH(F516,IF(choices!J$2:J$1615="Last",choices!A$2:A$1615),0)))</f>
        <v>strongly agree, agree, disagree, strongly disagree, refuse</v>
      </c>
      <c r="Y516" s="4" t="str">
        <f t="array" ref="Y516">IF(ISBLANK(F516),"",INDEX(choices!H$2:H$1615,MATCH(F516,IF(choices!J$2:J$1615="Last",choices!A$2:A$1615),0)))</f>
        <v>Ndinobvumirana nazvo chaizvo, Ndinobvumirana nazvo , Handibvumirani nazvo, Handibvumirani nazvo zvachose, kuramba kupindura</v>
      </c>
      <c r="Z516" s="4" t="s">
        <v>1223</v>
      </c>
      <c r="AA516" s="4">
        <v>1</v>
      </c>
    </row>
    <row r="517" spans="1:27" ht="14">
      <c r="A517" s="53" t="s">
        <v>1571</v>
      </c>
      <c r="B517" s="53" t="s">
        <v>1584</v>
      </c>
      <c r="C517" s="53"/>
      <c r="D517" s="54" t="str">
        <f t="shared" ref="D517:D580" si="42">CONCATENATE(B517,C517)</f>
        <v>U</v>
      </c>
      <c r="E517" s="53" t="s">
        <v>81</v>
      </c>
      <c r="G517" s="54" t="str">
        <f t="shared" ref="G517:G580" si="43">IF(E517="","",IF(OR(E517="select_one", E517="select_multiple"), CONCATENATE(E517," ",F517),E517))</f>
        <v>end group</v>
      </c>
      <c r="H517" s="4" t="e">
        <f>IF(A517="","",IF(ROW($A$2:$A$1036)=1,"Impossible",VLOOKUP($A$2:$A$1036,items!$A$2:$S$1008,{19}*SIGN(ROW($A$2:$A$1036)),FALSE)))</f>
        <v>#N/A</v>
      </c>
      <c r="I517" s="4" t="e">
        <f>IF(A517="","",IF(ROW($A$2:$A$1036)=1,"Impossible",VLOOKUP($A$2:$A$1036,items!$A$2:$T$1008,{20}*SIGN(ROW($A$2:$A$1036)),FALSE)))</f>
        <v>#N/A</v>
      </c>
      <c r="L517" s="53"/>
      <c r="M517" s="53"/>
      <c r="N517" s="53"/>
      <c r="O517" s="53"/>
      <c r="P517" s="53"/>
      <c r="Q517" s="53"/>
      <c r="R517" s="53"/>
      <c r="S517" s="53"/>
      <c r="T517" s="53"/>
      <c r="U517" s="53"/>
      <c r="V517" s="55" t="str">
        <f t="shared" si="40"/>
        <v/>
      </c>
      <c r="W517" s="55" t="str">
        <f t="shared" si="41"/>
        <v/>
      </c>
      <c r="X517" s="32" t="str">
        <f t="array" ref="X517">IF(ISBLANK(F517),"",INDEX(choices!I$2:I$1615,MATCH(F517,IF(choices!J$2:J$1615="Last",choices!A$2:A$1615),0)))</f>
        <v/>
      </c>
      <c r="Y517" s="4" t="str">
        <f t="array" ref="Y517">IF(ISBLANK(F517),"",INDEX(choices!H$2:H$1615,MATCH(F517,IF(choices!J$2:J$1615="Last",choices!A$2:A$1615),0)))</f>
        <v/>
      </c>
    </row>
    <row r="518" spans="1:27" ht="14">
      <c r="A518" s="53" t="s">
        <v>1583</v>
      </c>
      <c r="B518" s="53" t="s">
        <v>1611</v>
      </c>
      <c r="C518" s="53">
        <v>0</v>
      </c>
      <c r="D518" s="54" t="str">
        <f t="shared" si="42"/>
        <v>V0</v>
      </c>
      <c r="E518" s="53" t="s">
        <v>79</v>
      </c>
      <c r="G518" s="54" t="str">
        <f t="shared" si="43"/>
        <v>begin group</v>
      </c>
      <c r="H518" s="4" t="e">
        <f>IF(A518="","",IF(ROW($A$2:$A$1036)=1,"Impossible",VLOOKUP($A$2:$A$1036,items!$A$2:$S$1008,{19}*SIGN(ROW($A$2:$A$1036)),FALSE)))</f>
        <v>#N/A</v>
      </c>
      <c r="I518" s="4" t="e">
        <f>IF(A518="","",IF(ROW($A$2:$A$1036)=1,"Impossible",VLOOKUP($A$2:$A$1036,items!$A$2:$T$1008,{20}*SIGN(ROW($A$2:$A$1036)),FALSE)))</f>
        <v>#N/A</v>
      </c>
      <c r="L518" s="53"/>
      <c r="M518" s="53"/>
      <c r="N518" s="53"/>
      <c r="O518" s="53"/>
      <c r="P518" s="53"/>
      <c r="Q518" s="53"/>
      <c r="R518" s="53"/>
      <c r="S518" s="53"/>
      <c r="T518" s="53"/>
      <c r="U518" s="53"/>
      <c r="V518" s="55" t="str">
        <f t="shared" si="40"/>
        <v/>
      </c>
      <c r="W518" s="55" t="str">
        <f t="shared" si="41"/>
        <v/>
      </c>
      <c r="X518" s="32" t="str">
        <f t="array" ref="X518">IF(ISBLANK(F518),"",INDEX(choices!I$2:I$1615,MATCH(F518,IF(choices!J$2:J$1615="Last",choices!A$2:A$1615),0)))</f>
        <v/>
      </c>
      <c r="Y518" s="4" t="str">
        <f t="array" ref="Y518">IF(ISBLANK(F518),"",INDEX(choices!H$2:H$1615,MATCH(F518,IF(choices!J$2:J$1615="Last",choices!A$2:A$1615),0)))</f>
        <v/>
      </c>
    </row>
    <row r="519" spans="1:27" ht="56">
      <c r="A519" s="53" t="s">
        <v>1572</v>
      </c>
      <c r="B519" s="53" t="s">
        <v>1611</v>
      </c>
      <c r="C519" s="53">
        <v>1</v>
      </c>
      <c r="D519" s="54" t="str">
        <f t="shared" si="42"/>
        <v>V1</v>
      </c>
      <c r="E519" s="53" t="s">
        <v>16</v>
      </c>
      <c r="G519" s="54" t="str">
        <f t="shared" si="43"/>
        <v>note</v>
      </c>
      <c r="H519" s="4" t="str">
        <f>IF(A519="","",IF(ROW($A$2:$A$1036)=1,"Impossible",VLOOKUP($A$2:$A$1036,items!$A$2:$S$1008,{19}*SIGN(ROW($A$2:$A$1036)),FALSE)))</f>
        <v>Next I'll ask you some questions about how your family gets along. Please tell me how often each has happened over the past 2 months.</v>
      </c>
      <c r="I519" s="4" t="str">
        <f>IF(A519="","",IF(ROW($A$2:$A$1036)=1,"Impossible",VLOOKUP($A$2:$A$1036,items!$A$2:$T$1008,{20}*SIGN(ROW($A$2:$A$1036)),FALSE)))</f>
        <v>Tichienderera mberi ndichakubvunzai mibvunzo iri maererano nekuti mhuri yenyu inowirirana zvakadii. Ndapota ndiudzeiwo kuti zvinotevera zvakaitika kakawanda zvakadii mumwedzi miviri yadarika.</v>
      </c>
      <c r="L519" s="53"/>
      <c r="M519" s="53"/>
      <c r="N519" s="53"/>
      <c r="O519" s="53"/>
      <c r="P519" s="53"/>
      <c r="Q519" s="53"/>
      <c r="R519" s="53"/>
      <c r="S519" s="53"/>
      <c r="T519" s="53"/>
      <c r="U519" s="53"/>
      <c r="V519" s="55" t="str">
        <f t="shared" si="40"/>
        <v>V1. Next I'll ask you some questions about how your family gets along. Please tell me how often each has happened over the past 2 months.</v>
      </c>
      <c r="W519" s="55" t="str">
        <f t="shared" si="41"/>
        <v>V1. Tichienderera mberi ndichakubvunzai mibvunzo iri maererano nekuti mhuri yenyu inowirirana zvakadii. Ndapota ndiudzeiwo kuti zvinotevera zvakaitika kakawanda zvakadii mumwedzi miviri yadarika.</v>
      </c>
      <c r="X519" s="32" t="str">
        <f t="array" ref="X519">IF(ISBLANK(F519),"",INDEX(choices!I$2:I$1615,MATCH(F519,IF(choices!J$2:J$1615="Last",choices!A$2:A$1615),0)))</f>
        <v/>
      </c>
      <c r="Y519" s="4" t="str">
        <f t="array" ref="Y519">IF(ISBLANK(F519),"",INDEX(choices!H$2:H$1615,MATCH(F519,IF(choices!J$2:J$1615="Last",choices!A$2:A$1615),0)))</f>
        <v/>
      </c>
      <c r="Z519" s="4" t="s">
        <v>1223</v>
      </c>
    </row>
    <row r="520" spans="1:27" ht="28">
      <c r="A520" s="53" t="s">
        <v>1573</v>
      </c>
      <c r="B520" s="53" t="s">
        <v>1611</v>
      </c>
      <c r="C520" s="53">
        <v>2</v>
      </c>
      <c r="D520" s="54" t="str">
        <f t="shared" si="42"/>
        <v>V2</v>
      </c>
      <c r="E520" s="53" t="s">
        <v>11</v>
      </c>
      <c r="F520" s="4" t="s">
        <v>218</v>
      </c>
      <c r="G520" s="54" t="str">
        <f t="shared" si="43"/>
        <v>select_one osrn</v>
      </c>
      <c r="H520" s="4" t="str">
        <f>IF(A520="","",IF(ROW($A$2:$A$1036)=1,"Impossible",VLOOKUP($A$2:$A$1036,items!$A$2:$S$1008,{19}*SIGN(ROW($A$2:$A$1036)),FALSE)))</f>
        <v>How often is there misunderstanding in your home?</v>
      </c>
      <c r="I520" s="4" t="str">
        <f>IF(A520="","",IF(ROW($A$2:$A$1036)=1,"Impossible",VLOOKUP($A$2:$A$1036,items!$A$2:$T$1008,{20}*SIGN(ROW($A$2:$A$1036)),FALSE)))</f>
        <v>Mumba menyu munova nekusanzwisisana kakawanda zvakadii?</v>
      </c>
      <c r="L520" s="53" t="s">
        <v>27</v>
      </c>
      <c r="M520" s="53"/>
      <c r="N520" s="53"/>
      <c r="O520" s="53"/>
      <c r="P520" s="53"/>
      <c r="Q520" s="53"/>
      <c r="R520" s="53"/>
      <c r="S520" s="53"/>
      <c r="T520" s="53"/>
      <c r="U520" s="53"/>
      <c r="V520" s="55" t="str">
        <f t="shared" si="40"/>
        <v>V2. How often is there misunderstanding in your home?</v>
      </c>
      <c r="W520" s="55" t="str">
        <f t="shared" si="41"/>
        <v>V2. Mumba menyu munova nekusanzwisisana kakawanda zvakadii?</v>
      </c>
      <c r="X520" s="32" t="str">
        <f t="array" ref="X520">IF(ISBLANK(F520),"",INDEX(choices!I$2:I$1615,MATCH(F520,IF(choices!J$2:J$1615="Last",choices!A$2:A$1615),0)))</f>
        <v>often, sometimes, rarely, never, refuse</v>
      </c>
      <c r="Y520" s="4" t="str">
        <f t="array" ref="Y520">IF(ISBLANK(F520),"",INDEX(choices!H$2:H$1615,MATCH(F520,IF(choices!J$2:J$1615="Last",choices!A$2:A$1615),0)))</f>
        <v>Kakawanda , Dzimwe nguva, Kashomanana, Kwete zvachose, kuramba kupindura</v>
      </c>
      <c r="Z520" s="4" t="s">
        <v>1223</v>
      </c>
      <c r="AA520" s="4">
        <v>1</v>
      </c>
    </row>
    <row r="521" spans="1:27" ht="42">
      <c r="A521" s="53" t="s">
        <v>1574</v>
      </c>
      <c r="B521" s="53" t="s">
        <v>1611</v>
      </c>
      <c r="C521" s="53">
        <v>3</v>
      </c>
      <c r="D521" s="54" t="str">
        <f t="shared" si="42"/>
        <v>V3</v>
      </c>
      <c r="E521" s="53" t="s">
        <v>11</v>
      </c>
      <c r="F521" s="4" t="s">
        <v>218</v>
      </c>
      <c r="G521" s="54" t="str">
        <f t="shared" si="43"/>
        <v>select_one osrn</v>
      </c>
      <c r="H521" s="4" t="str">
        <f>IF(A521="","",IF(ROW($A$2:$A$1036)=1,"Impossible",VLOOKUP($A$2:$A$1036,items!$A$2:$S$1008,{19}*SIGN(ROW($A$2:$A$1036)),FALSE)))</f>
        <v>When your family faces problems, how often do you sit together and discuss these problems?</v>
      </c>
      <c r="I521" s="4" t="str">
        <f>IF(A521="","",IF(ROW($A$2:$A$1036)=1,"Impossible",VLOOKUP($A$2:$A$1036,items!$A$2:$T$1008,{20}*SIGN(ROW($A$2:$A$1036)),FALSE)))</f>
        <v>Kana mhuri yenyu ikasangana nematambudziko, munowanzogara pasi kakawanda zvakadii kukurukura pamusoro pematambudziko aya?</v>
      </c>
      <c r="L521" s="53" t="s">
        <v>27</v>
      </c>
      <c r="M521" s="53"/>
      <c r="N521" s="53"/>
      <c r="O521" s="53"/>
      <c r="P521" s="53"/>
      <c r="Q521" s="53"/>
      <c r="R521" s="53"/>
      <c r="S521" s="53"/>
      <c r="T521" s="53"/>
      <c r="U521" s="53"/>
      <c r="V521" s="55" t="str">
        <f t="shared" si="40"/>
        <v>V3. When your family faces problems, how often do you sit together and discuss these problems?</v>
      </c>
      <c r="W521" s="55" t="str">
        <f t="shared" si="41"/>
        <v>V3. Kana mhuri yenyu ikasangana nematambudziko, munowanzogara pasi kakawanda zvakadii kukurukura pamusoro pematambudziko aya?</v>
      </c>
      <c r="X521" s="32" t="str">
        <f t="array" ref="X521">IF(ISBLANK(F521),"",INDEX(choices!I$2:I$1615,MATCH(F521,IF(choices!J$2:J$1615="Last",choices!A$2:A$1615),0)))</f>
        <v>often, sometimes, rarely, never, refuse</v>
      </c>
      <c r="Y521" s="4" t="str">
        <f t="array" ref="Y521">IF(ISBLANK(F521),"",INDEX(choices!H$2:H$1615,MATCH(F521,IF(choices!J$2:J$1615="Last",choices!A$2:A$1615),0)))</f>
        <v>Kakawanda , Dzimwe nguva, Kashomanana, Kwete zvachose, kuramba kupindura</v>
      </c>
      <c r="Z521" s="4" t="s">
        <v>1223</v>
      </c>
      <c r="AA521" s="4">
        <v>1</v>
      </c>
    </row>
    <row r="522" spans="1:27" ht="28">
      <c r="A522" s="53" t="s">
        <v>1575</v>
      </c>
      <c r="B522" s="53" t="s">
        <v>1611</v>
      </c>
      <c r="C522" s="53">
        <v>4</v>
      </c>
      <c r="D522" s="54" t="str">
        <f t="shared" si="42"/>
        <v>V4</v>
      </c>
      <c r="E522" s="53" t="s">
        <v>11</v>
      </c>
      <c r="F522" s="4" t="s">
        <v>218</v>
      </c>
      <c r="G522" s="54" t="str">
        <f t="shared" si="43"/>
        <v>select_one osrn</v>
      </c>
      <c r="H522" s="4" t="str">
        <f>IF(A522="","",IF(ROW($A$2:$A$1036)=1,"Impossible",VLOOKUP($A$2:$A$1036,items!$A$2:$S$1008,{19}*SIGN(ROW($A$2:$A$1036)),FALSE)))</f>
        <v>How often do people in your family listen to each other at home?</v>
      </c>
      <c r="I522" s="4" t="str">
        <f>IF(A522="","",IF(ROW($A$2:$A$1036)=1,"Impossible",VLOOKUP($A$2:$A$1036,items!$A$2:$T$1008,{20}*SIGN(ROW($A$2:$A$1036)),FALSE)))</f>
        <v>Vanhu vemumhuri menyu vanowanzoteererana kakawanda zvakadii kana vari kumba?</v>
      </c>
      <c r="L522" s="53" t="s">
        <v>27</v>
      </c>
      <c r="M522" s="53"/>
      <c r="N522" s="53"/>
      <c r="O522" s="53"/>
      <c r="P522" s="53"/>
      <c r="Q522" s="53"/>
      <c r="R522" s="53"/>
      <c r="S522" s="53"/>
      <c r="T522" s="53"/>
      <c r="U522" s="53"/>
      <c r="V522" s="55" t="str">
        <f t="shared" si="40"/>
        <v>V4. How often do people in your family listen to each other at home?</v>
      </c>
      <c r="W522" s="55" t="str">
        <f t="shared" si="41"/>
        <v>V4. Vanhu vemumhuri menyu vanowanzoteererana kakawanda zvakadii kana vari kumba?</v>
      </c>
      <c r="X522" s="32" t="str">
        <f t="array" ref="X522">IF(ISBLANK(F522),"",INDEX(choices!I$2:I$1615,MATCH(F522,IF(choices!J$2:J$1615="Last",choices!A$2:A$1615),0)))</f>
        <v>often, sometimes, rarely, never, refuse</v>
      </c>
      <c r="Y522" s="4" t="str">
        <f t="array" ref="Y522">IF(ISBLANK(F522),"",INDEX(choices!H$2:H$1615,MATCH(F522,IF(choices!J$2:J$1615="Last",choices!A$2:A$1615),0)))</f>
        <v>Kakawanda , Dzimwe nguva, Kashomanana, Kwete zvachose, kuramba kupindura</v>
      </c>
      <c r="Z522" s="4" t="s">
        <v>1223</v>
      </c>
      <c r="AA522" s="4">
        <v>1</v>
      </c>
    </row>
    <row r="523" spans="1:27" ht="28">
      <c r="A523" s="53" t="s">
        <v>1576</v>
      </c>
      <c r="B523" s="53" t="s">
        <v>1611</v>
      </c>
      <c r="C523" s="53">
        <v>5</v>
      </c>
      <c r="D523" s="54" t="str">
        <f t="shared" si="42"/>
        <v>V5</v>
      </c>
      <c r="E523" s="53" t="s">
        <v>11</v>
      </c>
      <c r="F523" s="4" t="s">
        <v>218</v>
      </c>
      <c r="G523" s="54" t="str">
        <f t="shared" si="43"/>
        <v>select_one osrn</v>
      </c>
      <c r="H523" s="4" t="str">
        <f>IF(A523="","",IF(ROW($A$2:$A$1036)=1,"Impossible",VLOOKUP($A$2:$A$1036,items!$A$2:$S$1008,{19}*SIGN(ROW($A$2:$A$1036)),FALSE)))</f>
        <v>How often do people in your family say lies to each other?</v>
      </c>
      <c r="I523" s="4" t="str">
        <f>IF(A523="","",IF(ROW($A$2:$A$1036)=1,"Impossible",VLOOKUP($A$2:$A$1036,items!$A$2:$T$1008,{20}*SIGN(ROW($A$2:$A$1036)),FALSE)))</f>
        <v>Vanhu vemumhuri menyu vanowanzotaurirana zvinhu zvisiri zvechokwadi kakawanda zvakadii?</v>
      </c>
      <c r="L523" s="53" t="s">
        <v>27</v>
      </c>
      <c r="M523" s="53"/>
      <c r="N523" s="53"/>
      <c r="O523" s="53"/>
      <c r="P523" s="53"/>
      <c r="Q523" s="53"/>
      <c r="R523" s="53"/>
      <c r="S523" s="53"/>
      <c r="T523" s="53"/>
      <c r="U523" s="53"/>
      <c r="V523" s="55" t="str">
        <f t="shared" si="40"/>
        <v>V5. How often do people in your family say lies to each other?</v>
      </c>
      <c r="W523" s="55" t="str">
        <f t="shared" si="41"/>
        <v>V5. Vanhu vemumhuri menyu vanowanzotaurirana zvinhu zvisiri zvechokwadi kakawanda zvakadii?</v>
      </c>
      <c r="X523" s="32" t="str">
        <f t="array" ref="X523">IF(ISBLANK(F523),"",INDEX(choices!I$2:I$1615,MATCH(F523,IF(choices!J$2:J$1615="Last",choices!A$2:A$1615),0)))</f>
        <v>often, sometimes, rarely, never, refuse</v>
      </c>
      <c r="Y523" s="4" t="str">
        <f t="array" ref="Y523">IF(ISBLANK(F523),"",INDEX(choices!H$2:H$1615,MATCH(F523,IF(choices!J$2:J$1615="Last",choices!A$2:A$1615),0)))</f>
        <v>Kakawanda , Dzimwe nguva, Kashomanana, Kwete zvachose, kuramba kupindura</v>
      </c>
      <c r="Z523" s="4" t="s">
        <v>1223</v>
      </c>
      <c r="AA523" s="4">
        <v>1</v>
      </c>
    </row>
    <row r="524" spans="1:27" ht="28">
      <c r="A524" s="53" t="s">
        <v>1577</v>
      </c>
      <c r="B524" s="53" t="s">
        <v>1611</v>
      </c>
      <c r="C524" s="53">
        <v>6</v>
      </c>
      <c r="D524" s="54" t="str">
        <f t="shared" si="42"/>
        <v>V6</v>
      </c>
      <c r="E524" s="53" t="s">
        <v>11</v>
      </c>
      <c r="F524" s="4" t="s">
        <v>218</v>
      </c>
      <c r="G524" s="54" t="str">
        <f t="shared" si="43"/>
        <v>select_one osrn</v>
      </c>
      <c r="H524" s="4" t="str">
        <f>IF(A524="","",IF(ROW($A$2:$A$1036)=1,"Impossible",VLOOKUP($A$2:$A$1036,items!$A$2:$S$1008,{19}*SIGN(ROW($A$2:$A$1036)),FALSE)))</f>
        <v>How often do you feel that there is joy (or love or peace) in your family?</v>
      </c>
      <c r="I524" s="4" t="str">
        <f>IF(A524="","",IF(ROW($A$2:$A$1036)=1,"Impossible",VLOOKUP($A$2:$A$1036,items!$A$2:$T$1008,{20}*SIGN(ROW($A$2:$A$1036)),FALSE)))</f>
        <v>Munowanzonzwa sekuti mumhuri menyu mune rufaro (kana rudo kana runyararo) kakawanda zvakadii?</v>
      </c>
      <c r="L524" s="53" t="s">
        <v>27</v>
      </c>
      <c r="M524" s="53"/>
      <c r="N524" s="53"/>
      <c r="O524" s="53"/>
      <c r="P524" s="53"/>
      <c r="Q524" s="53"/>
      <c r="R524" s="53"/>
      <c r="S524" s="53"/>
      <c r="T524" s="53"/>
      <c r="U524" s="53"/>
      <c r="V524" s="55" t="str">
        <f t="shared" si="40"/>
        <v>V6. How often do you feel that there is joy (or love or peace) in your family?</v>
      </c>
      <c r="W524" s="55" t="str">
        <f t="shared" si="41"/>
        <v>V6. Munowanzonzwa sekuti mumhuri menyu mune rufaro (kana rudo kana runyararo) kakawanda zvakadii?</v>
      </c>
      <c r="X524" s="32" t="str">
        <f t="array" ref="X524">IF(ISBLANK(F524),"",INDEX(choices!I$2:I$1615,MATCH(F524,IF(choices!J$2:J$1615="Last",choices!A$2:A$1615),0)))</f>
        <v>often, sometimes, rarely, never, refuse</v>
      </c>
      <c r="Y524" s="4" t="str">
        <f t="array" ref="Y524">IF(ISBLANK(F524),"",INDEX(choices!H$2:H$1615,MATCH(F524,IF(choices!J$2:J$1615="Last",choices!A$2:A$1615),0)))</f>
        <v>Kakawanda , Dzimwe nguva, Kashomanana, Kwete zvachose, kuramba kupindura</v>
      </c>
      <c r="Z524" s="4" t="s">
        <v>1223</v>
      </c>
      <c r="AA524" s="4">
        <v>1</v>
      </c>
    </row>
    <row r="525" spans="1:27" ht="42">
      <c r="A525" s="53" t="s">
        <v>1578</v>
      </c>
      <c r="B525" s="53" t="s">
        <v>1611</v>
      </c>
      <c r="C525" s="53">
        <v>7</v>
      </c>
      <c r="D525" s="54" t="str">
        <f t="shared" si="42"/>
        <v>V7</v>
      </c>
      <c r="E525" s="53" t="s">
        <v>11</v>
      </c>
      <c r="F525" s="4" t="s">
        <v>218</v>
      </c>
      <c r="G525" s="54" t="str">
        <f t="shared" si="43"/>
        <v>select_one osrn</v>
      </c>
      <c r="H525" s="4" t="str">
        <f>IF(A525="","",IF(ROW($A$2:$A$1036)=1,"Impossible",VLOOKUP($A$2:$A$1036,items!$A$2:$S$1008,{19}*SIGN(ROW($A$2:$A$1036)),FALSE)))</f>
        <v>How often do you feel you can speak freely at home, without worrying about what you say?</v>
      </c>
      <c r="I525" s="4" t="str">
        <f>IF(A525="","",IF(ROW($A$2:$A$1036)=1,"Impossible",VLOOKUP($A$2:$A$1036,items!$A$2:$T$1008,{20}*SIGN(ROW($A$2:$A$1036)),FALSE)))</f>
        <v>Munowanzonzwa sekuti munokwanisa kukurukura makasununguka kumba kwenyu, musinganzwe kunetseka nekuti muchataura kuti chii kakawanda zvakadii?</v>
      </c>
      <c r="L525" s="53" t="s">
        <v>27</v>
      </c>
      <c r="M525" s="53"/>
      <c r="N525" s="53"/>
      <c r="O525" s="53"/>
      <c r="P525" s="53"/>
      <c r="Q525" s="53"/>
      <c r="R525" s="53"/>
      <c r="S525" s="53"/>
      <c r="T525" s="53"/>
      <c r="U525" s="53"/>
      <c r="V525" s="55" t="str">
        <f t="shared" si="40"/>
        <v>V7. How often do you feel you can speak freely at home, without worrying about what you say?</v>
      </c>
      <c r="W525" s="55" t="str">
        <f t="shared" si="41"/>
        <v>V7. Munowanzonzwa sekuti munokwanisa kukurukura makasununguka kumba kwenyu, musinganzwe kunetseka nekuti muchataura kuti chii kakawanda zvakadii?</v>
      </c>
      <c r="X525" s="32" t="str">
        <f t="array" ref="X525">IF(ISBLANK(F525),"",INDEX(choices!I$2:I$1615,MATCH(F525,IF(choices!J$2:J$1615="Last",choices!A$2:A$1615),0)))</f>
        <v>often, sometimes, rarely, never, refuse</v>
      </c>
      <c r="Y525" s="4" t="str">
        <f t="array" ref="Y525">IF(ISBLANK(F525),"",INDEX(choices!H$2:H$1615,MATCH(F525,IF(choices!J$2:J$1615="Last",choices!A$2:A$1615),0)))</f>
        <v>Kakawanda , Dzimwe nguva, Kashomanana, Kwete zvachose, kuramba kupindura</v>
      </c>
      <c r="Z525" s="4" t="s">
        <v>1223</v>
      </c>
      <c r="AA525" s="4">
        <v>1</v>
      </c>
    </row>
    <row r="526" spans="1:27" ht="28">
      <c r="A526" s="53" t="s">
        <v>1579</v>
      </c>
      <c r="B526" s="53" t="s">
        <v>1611</v>
      </c>
      <c r="C526" s="53">
        <v>8</v>
      </c>
      <c r="D526" s="54" t="str">
        <f t="shared" si="42"/>
        <v>V8</v>
      </c>
      <c r="E526" s="53" t="s">
        <v>11</v>
      </c>
      <c r="F526" s="4" t="s">
        <v>218</v>
      </c>
      <c r="G526" s="54" t="str">
        <f t="shared" si="43"/>
        <v>select_one osrn</v>
      </c>
      <c r="H526" s="4" t="str">
        <f>IF(A526="","",IF(ROW($A$2:$A$1036)=1,"Impossible",VLOOKUP($A$2:$A$1036,items!$A$2:$S$1008,{19}*SIGN(ROW($A$2:$A$1036)),FALSE)))</f>
        <v>How often do you feel that your family is together and unified?</v>
      </c>
      <c r="I526" s="4" t="str">
        <f>IF(A526="","",IF(ROW($A$2:$A$1036)=1,"Impossible",VLOOKUP($A$2:$A$1036,items!$A$2:$T$1008,{20}*SIGN(ROW($A$2:$A$1036)),FALSE)))</f>
        <v>Munowanzonzwa sekuti mhuri yenyu iri pamwe chete uye yakabatana kakawanda zvakadii?</v>
      </c>
      <c r="L526" s="53" t="s">
        <v>27</v>
      </c>
      <c r="M526" s="53"/>
      <c r="N526" s="53"/>
      <c r="O526" s="53"/>
      <c r="P526" s="53"/>
      <c r="Q526" s="53"/>
      <c r="R526" s="53"/>
      <c r="S526" s="53"/>
      <c r="T526" s="53"/>
      <c r="U526" s="53"/>
      <c r="V526" s="55" t="str">
        <f t="shared" si="40"/>
        <v>V8. How often do you feel that your family is together and unified?</v>
      </c>
      <c r="W526" s="55" t="str">
        <f t="shared" si="41"/>
        <v>V8. Munowanzonzwa sekuti mhuri yenyu iri pamwe chete uye yakabatana kakawanda zvakadii?</v>
      </c>
      <c r="X526" s="32" t="str">
        <f t="array" ref="X526">IF(ISBLANK(F526),"",INDEX(choices!I$2:I$1615,MATCH(F526,IF(choices!J$2:J$1615="Last",choices!A$2:A$1615),0)))</f>
        <v>often, sometimes, rarely, never, refuse</v>
      </c>
      <c r="Y526" s="4" t="str">
        <f t="array" ref="Y526">IF(ISBLANK(F526),"",INDEX(choices!H$2:H$1615,MATCH(F526,IF(choices!J$2:J$1615="Last",choices!A$2:A$1615),0)))</f>
        <v>Kakawanda , Dzimwe nguva, Kashomanana, Kwete zvachose, kuramba kupindura</v>
      </c>
      <c r="Z526" s="4" t="s">
        <v>1223</v>
      </c>
      <c r="AA526" s="4">
        <v>1</v>
      </c>
    </row>
    <row r="527" spans="1:27" ht="28">
      <c r="A527" s="53" t="s">
        <v>1580</v>
      </c>
      <c r="B527" s="53" t="s">
        <v>1611</v>
      </c>
      <c r="C527" s="53">
        <v>9</v>
      </c>
      <c r="D527" s="54" t="str">
        <f t="shared" si="42"/>
        <v>V9</v>
      </c>
      <c r="E527" s="53" t="s">
        <v>11</v>
      </c>
      <c r="F527" s="4" t="s">
        <v>218</v>
      </c>
      <c r="G527" s="54" t="str">
        <f t="shared" si="43"/>
        <v>select_one osrn</v>
      </c>
      <c r="H527" s="4" t="str">
        <f>IF(A527="","",IF(ROW($A$2:$A$1036)=1,"Impossible",VLOOKUP($A$2:$A$1036,items!$A$2:$S$1008,{19}*SIGN(ROW($A$2:$A$1036)),FALSE)))</f>
        <v>How often do people in your family quarrel?</v>
      </c>
      <c r="I527" s="4" t="str">
        <f>IF(A527="","",IF(ROW($A$2:$A$1036)=1,"Impossible",VLOOKUP($A$2:$A$1036,items!$A$2:$T$1008,{20}*SIGN(ROW($A$2:$A$1036)),FALSE)))</f>
        <v>Vanhu vemumhuri menyu vanowanzokakavadzana kakawanda zvakadii?</v>
      </c>
      <c r="L527" s="53" t="s">
        <v>27</v>
      </c>
      <c r="M527" s="53"/>
      <c r="N527" s="53"/>
      <c r="O527" s="53"/>
      <c r="P527" s="53"/>
      <c r="Q527" s="53"/>
      <c r="R527" s="53"/>
      <c r="S527" s="53"/>
      <c r="T527" s="53"/>
      <c r="U527" s="53"/>
      <c r="V527" s="55" t="str">
        <f t="shared" si="40"/>
        <v>V9. How often do people in your family quarrel?</v>
      </c>
      <c r="W527" s="55" t="str">
        <f t="shared" si="41"/>
        <v>V9. Vanhu vemumhuri menyu vanowanzokakavadzana kakawanda zvakadii?</v>
      </c>
      <c r="X527" s="32" t="str">
        <f t="array" ref="X527">IF(ISBLANK(F527),"",INDEX(choices!I$2:I$1615,MATCH(F527,IF(choices!J$2:J$1615="Last",choices!A$2:A$1615),0)))</f>
        <v>often, sometimes, rarely, never, refuse</v>
      </c>
      <c r="Y527" s="4" t="str">
        <f t="array" ref="Y527">IF(ISBLANK(F527),"",INDEX(choices!H$2:H$1615,MATCH(F527,IF(choices!J$2:J$1615="Last",choices!A$2:A$1615),0)))</f>
        <v>Kakawanda , Dzimwe nguva, Kashomanana, Kwete zvachose, kuramba kupindura</v>
      </c>
      <c r="Z527" s="4" t="s">
        <v>1223</v>
      </c>
      <c r="AA527" s="4">
        <v>1</v>
      </c>
    </row>
    <row r="528" spans="1:27" ht="28">
      <c r="A528" s="53" t="s">
        <v>1581</v>
      </c>
      <c r="B528" s="53" t="s">
        <v>1611</v>
      </c>
      <c r="C528" s="53">
        <v>10</v>
      </c>
      <c r="D528" s="54" t="str">
        <f t="shared" si="42"/>
        <v>V10</v>
      </c>
      <c r="E528" s="53" t="s">
        <v>11</v>
      </c>
      <c r="F528" s="4" t="s">
        <v>218</v>
      </c>
      <c r="G528" s="54" t="str">
        <f t="shared" si="43"/>
        <v>select_one osrn</v>
      </c>
      <c r="H528" s="4" t="str">
        <f>IF(A528="","",IF(ROW($A$2:$A$1036)=1,"Impossible",VLOOKUP($A$2:$A$1036,items!$A$2:$S$1008,{19}*SIGN(ROW($A$2:$A$1036)),FALSE)))</f>
        <v>How often have you and your partner/spouse been full of conflicts?</v>
      </c>
      <c r="I528" s="4" t="str">
        <f>IF(A528="","",IF(ROW($A$2:$A$1036)=1,"Impossible",VLOOKUP($A$2:$A$1036,items!$A$2:$T$1008,{20}*SIGN(ROW($A$2:$A$1036)),FALSE)))</f>
        <v>Imi nemumwe/nemurume /nemukadzi wenyu manga muzere nekusawirirana kakawanda zvakadii?</v>
      </c>
      <c r="K528" s="4" t="s">
        <v>2470</v>
      </c>
      <c r="L528" s="53" t="s">
        <v>27</v>
      </c>
      <c r="M528" s="53"/>
      <c r="N528" s="53"/>
      <c r="O528" s="53"/>
      <c r="P528" s="53"/>
      <c r="Q528" s="53"/>
      <c r="R528" s="53"/>
      <c r="S528" s="53"/>
      <c r="T528" s="53"/>
      <c r="U528" s="53"/>
      <c r="V528" s="55" t="str">
        <f t="shared" si="40"/>
        <v>V10. How often have you and your partner/spouse been full of conflicts?</v>
      </c>
      <c r="W528" s="55" t="str">
        <f t="shared" si="41"/>
        <v>V10. Imi nemumwe/nemurume /nemukadzi wenyu manga muzere nekusawirirana kakawanda zvakadii?</v>
      </c>
      <c r="X528" s="32" t="str">
        <f t="array" ref="X528">IF(ISBLANK(F528),"",INDEX(choices!I$2:I$1615,MATCH(F528,IF(choices!J$2:J$1615="Last",choices!A$2:A$1615),0)))</f>
        <v>often, sometimes, rarely, never, refuse</v>
      </c>
      <c r="Y528" s="4" t="str">
        <f t="array" ref="Y528">IF(ISBLANK(F528),"",INDEX(choices!H$2:H$1615,MATCH(F528,IF(choices!J$2:J$1615="Last",choices!A$2:A$1615),0)))</f>
        <v>Kakawanda , Dzimwe nguva, Kashomanana, Kwete zvachose, kuramba kupindura</v>
      </c>
      <c r="Z528" s="4" t="s">
        <v>1223</v>
      </c>
    </row>
    <row r="529" spans="1:26" ht="28">
      <c r="A529" s="53" t="s">
        <v>1582</v>
      </c>
      <c r="B529" s="53" t="s">
        <v>1611</v>
      </c>
      <c r="C529" s="53">
        <v>11</v>
      </c>
      <c r="D529" s="54" t="str">
        <f t="shared" si="42"/>
        <v>V11</v>
      </c>
      <c r="E529" s="53" t="s">
        <v>11</v>
      </c>
      <c r="F529" s="4" t="s">
        <v>218</v>
      </c>
      <c r="G529" s="54" t="str">
        <f t="shared" si="43"/>
        <v>select_one osrn</v>
      </c>
      <c r="H529" s="4" t="str">
        <f>IF(A529="","",IF(ROW($A$2:$A$1036)=1,"Impossible",VLOOKUP($A$2:$A$1036,items!$A$2:$S$1008,{19}*SIGN(ROW($A$2:$A$1036)),FALSE)))</f>
        <v>How often have you and your partner/spouse "spoken with one voice"?</v>
      </c>
      <c r="I529" s="4" t="str">
        <f>IF(A529="","",IF(ROW($A$2:$A$1036)=1,"Impossible",VLOOKUP($A$2:$A$1036,items!$A$2:$T$1008,{20}*SIGN(ROW($A$2:$A$1036)),FALSE)))</f>
        <v>Imi nemurume/mukadzi kana nemumwe wenyu munowanzotaura nezwi rimwe chete kakawanda zvakadii?</v>
      </c>
      <c r="K529" s="4" t="s">
        <v>2470</v>
      </c>
      <c r="L529" s="53" t="s">
        <v>27</v>
      </c>
      <c r="M529" s="53"/>
      <c r="N529" s="53"/>
      <c r="O529" s="53"/>
      <c r="P529" s="53"/>
      <c r="Q529" s="53"/>
      <c r="R529" s="53"/>
      <c r="S529" s="53"/>
      <c r="T529" s="53"/>
      <c r="U529" s="53"/>
      <c r="V529" s="55" t="str">
        <f t="shared" si="40"/>
        <v>V11. How often have you and your partner/spouse "spoken with one voice"?</v>
      </c>
      <c r="W529" s="55" t="str">
        <f t="shared" si="41"/>
        <v>V11. Imi nemurume/mukadzi kana nemumwe wenyu munowanzotaura nezwi rimwe chete kakawanda zvakadii?</v>
      </c>
      <c r="X529" s="32" t="str">
        <f t="array" ref="X529">IF(ISBLANK(F529),"",INDEX(choices!I$2:I$1615,MATCH(F529,IF(choices!J$2:J$1615="Last",choices!A$2:A$1615),0)))</f>
        <v>often, sometimes, rarely, never, refuse</v>
      </c>
      <c r="Y529" s="4" t="str">
        <f t="array" ref="Y529">IF(ISBLANK(F529),"",INDEX(choices!H$2:H$1615,MATCH(F529,IF(choices!J$2:J$1615="Last",choices!A$2:A$1615),0)))</f>
        <v>Kakawanda , Dzimwe nguva, Kashomanana, Kwete zvachose, kuramba kupindura</v>
      </c>
      <c r="Z529" s="4" t="s">
        <v>1223</v>
      </c>
    </row>
    <row r="530" spans="1:26" ht="14">
      <c r="A530" s="53" t="s">
        <v>1585</v>
      </c>
      <c r="B530" s="53" t="s">
        <v>1611</v>
      </c>
      <c r="C530" s="53"/>
      <c r="D530" s="54" t="str">
        <f t="shared" si="42"/>
        <v>V</v>
      </c>
      <c r="E530" s="53" t="s">
        <v>81</v>
      </c>
      <c r="G530" s="54" t="str">
        <f t="shared" si="43"/>
        <v>end group</v>
      </c>
      <c r="H530" s="4" t="e">
        <f>IF(A530="","",IF(ROW($A$2:$A$1036)=1,"Impossible",VLOOKUP($A$2:$A$1036,items!$A$2:$S$1008,{19}*SIGN(ROW($A$2:$A$1036)),FALSE)))</f>
        <v>#N/A</v>
      </c>
      <c r="I530" s="4" t="e">
        <f>IF(A530="","",IF(ROW($A$2:$A$1036)=1,"Impossible",VLOOKUP($A$2:$A$1036,items!$A$2:$T$1008,{20}*SIGN(ROW($A$2:$A$1036)),FALSE)))</f>
        <v>#N/A</v>
      </c>
      <c r="L530" s="53"/>
      <c r="M530" s="53"/>
      <c r="N530" s="53"/>
      <c r="O530" s="53"/>
      <c r="P530" s="53"/>
      <c r="Q530" s="53"/>
      <c r="R530" s="53"/>
      <c r="S530" s="53"/>
      <c r="T530" s="53"/>
      <c r="U530" s="53"/>
      <c r="V530" s="55" t="str">
        <f t="shared" si="40"/>
        <v/>
      </c>
      <c r="W530" s="55" t="str">
        <f t="shared" si="41"/>
        <v/>
      </c>
      <c r="X530" s="32" t="str">
        <f t="array" ref="X530">IF(ISBLANK(F530),"",INDEX(choices!I$2:I$1615,MATCH(F530,IF(choices!J$2:J$1615="Last",choices!A$2:A$1615),0)))</f>
        <v/>
      </c>
      <c r="Y530" s="4" t="str">
        <f t="array" ref="Y530">IF(ISBLANK(F530),"",INDEX(choices!H$2:H$1615,MATCH(F530,IF(choices!J$2:J$1615="Last",choices!A$2:A$1615),0)))</f>
        <v/>
      </c>
    </row>
    <row r="531" spans="1:26" ht="98">
      <c r="A531" s="53" t="s">
        <v>2344</v>
      </c>
      <c r="B531" s="53" t="s">
        <v>2345</v>
      </c>
      <c r="C531" s="53">
        <v>1</v>
      </c>
      <c r="D531" s="54" t="str">
        <f t="shared" si="42"/>
        <v>W1</v>
      </c>
      <c r="E531" s="53" t="s">
        <v>11</v>
      </c>
      <c r="F531" s="4" t="s">
        <v>2346</v>
      </c>
      <c r="G531" s="54" t="str">
        <f t="shared" si="43"/>
        <v>select_one phq99</v>
      </c>
      <c r="H531" s="4" t="str">
        <f>IF(A531="","",IF(ROW($A$2:$A$1036)=1,"Impossible",VLOOKUP($A$2:$A$1036,items!$A$2:$S$1008,{19}*SIGN(ROW($A$2:$A$1036)),FALSE)))</f>
        <v>Earlier I asked you a question about how you are feeling, and you said that you sometimes think of hurting yourself or that you might be better off dead. I want to be sure that you know that there are people who can help you to feel better. May I have your permission to ask your CHASA or someone from BHASO to follow-up with you?</v>
      </c>
      <c r="I531" s="4" t="str">
        <f>IF(A531="","",IF(ROW($A$2:$A$1036)=1,"Impossible",VLOOKUP($A$2:$A$1036,items!$A$2:$T$1008,{20}*SIGN(ROW($A$2:$A$1036)),FALSE)))</f>
        <v>Pane pandambokubvunzai kuti mukunzwa sei mukati dzimwe nguva ndinofunga kuzvikuvadza neimwe nzira kana  kuti zviri nani kufa. Ndinoda kuti muzive kuti pane vanhu vanogona kuti munzwe zviri nani. Ndirikumbirawo mvumo yenyu yekuti ndiudze vanhu veCHASA kana veBHASA kuti vakuteverereyi vachikupayi rubetsero.</v>
      </c>
      <c r="K531" s="4" t="s">
        <v>2349</v>
      </c>
      <c r="L531" s="53" t="s">
        <v>27</v>
      </c>
      <c r="M531" s="53"/>
      <c r="N531" s="53"/>
      <c r="O531" s="53"/>
      <c r="P531" s="53"/>
      <c r="Q531" s="53"/>
      <c r="R531" s="53"/>
      <c r="S531" s="53"/>
      <c r="T531" s="53"/>
      <c r="U531" s="53"/>
      <c r="V531" s="55" t="str">
        <f t="shared" si="40"/>
        <v>W1. Earlier I asked you a question about how you are feeling, and you said that you sometimes think of hurting yourself or that you might be better off dead. I want to be sure that you know that there are people who can help you to feel better. May I have your permission to ask your CHASA or someone from BHASO to follow-up with you?</v>
      </c>
      <c r="W531" s="55" t="str">
        <f t="shared" si="41"/>
        <v>W1. Pane pandambokubvunzai kuti mukunzwa sei mukati dzimwe nguva ndinofunga kuzvikuvadza neimwe nzira kana  kuti zviri nani kufa. Ndinoda kuti muzive kuti pane vanhu vanogona kuti munzwe zviri nani. Ndirikumbirawo mvumo yenyu yekuti ndiudze vanhu veCHASA kana veBHASA kuti vakuteverereyi vachikupayi rubetsero.</v>
      </c>
      <c r="X531" s="32" t="str">
        <f t="array" ref="X531">IF(ISBLANK(F531),"",INDEX(choices!I$2:I$1615,MATCH(F531,IF(choices!J$2:J$1615="Last",choices!A$2:A$1615),0)))</f>
        <v>yes, no, I misspoke</v>
      </c>
      <c r="Y531" s="4" t="str">
        <f t="array" ref="Y531">IF(ISBLANK(F531),"",INDEX(choices!H$2:H$1615,MATCH(F531,IF(choices!J$2:J$1615="Last",choices!A$2:A$1615),0)))</f>
        <v>yes, no, I misspoke</v>
      </c>
    </row>
    <row r="532" spans="1:26" ht="14">
      <c r="A532" s="53" t="s">
        <v>2368</v>
      </c>
      <c r="B532" s="53" t="s">
        <v>2345</v>
      </c>
      <c r="C532" s="53"/>
      <c r="D532" s="54" t="str">
        <f t="shared" si="42"/>
        <v>W</v>
      </c>
      <c r="E532" s="53" t="s">
        <v>81</v>
      </c>
      <c r="G532" s="54" t="str">
        <f t="shared" si="43"/>
        <v>end group</v>
      </c>
      <c r="H532" s="4" t="e">
        <f>IF(A532="","",IF(ROW($A$2:$A$1036)=1,"Impossible",VLOOKUP($A$2:$A$1036,items!$A$2:$S$1008,{19}*SIGN(ROW($A$2:$A$1036)),FALSE)))</f>
        <v>#N/A</v>
      </c>
      <c r="I532" s="4" t="e">
        <f>IF(A532="","",IF(ROW($A$2:$A$1036)=1,"Impossible",VLOOKUP($A$2:$A$1036,items!$A$2:$T$1008,{20}*SIGN(ROW($A$2:$A$1036)),FALSE)))</f>
        <v>#N/A</v>
      </c>
      <c r="L532" s="53"/>
      <c r="M532" s="53"/>
      <c r="N532" s="53"/>
      <c r="O532" s="53"/>
      <c r="P532" s="53"/>
      <c r="Q532" s="53"/>
      <c r="R532" s="53"/>
      <c r="S532" s="53"/>
      <c r="T532" s="53"/>
      <c r="U532" s="53"/>
      <c r="V532" s="55" t="str">
        <f t="shared" si="40"/>
        <v/>
      </c>
      <c r="W532" s="55" t="str">
        <f t="shared" si="41"/>
        <v/>
      </c>
      <c r="X532" s="32" t="str">
        <f t="array" ref="X532">IF(ISBLANK(F532),"",INDEX(choices!I$2:I$1615,MATCH(F532,IF(choices!J$2:J$1615="Last",choices!A$2:A$1615),0)))</f>
        <v/>
      </c>
      <c r="Y532" s="4" t="str">
        <f t="array" ref="Y532">IF(ISBLANK(F532),"",INDEX(choices!H$2:H$1615,MATCH(F532,IF(choices!J$2:J$1615="Last",choices!A$2:A$1615),0)))</f>
        <v/>
      </c>
    </row>
    <row r="533" spans="1:26" ht="14">
      <c r="A533" s="53"/>
      <c r="B533" s="53"/>
      <c r="C533" s="53"/>
      <c r="D533" s="54" t="str">
        <f t="shared" si="42"/>
        <v/>
      </c>
      <c r="E533" s="53"/>
      <c r="G533" s="54" t="str">
        <f t="shared" si="43"/>
        <v/>
      </c>
      <c r="H533" s="4" t="str">
        <f>IF(A533="","",IF(ROW($A$2:$A$1036)=1,"Impossible",VLOOKUP($A$2:$A$1036,items!$A$2:$S$1008,{19}*SIGN(ROW($A$2:$A$1036)),FALSE)))</f>
        <v/>
      </c>
      <c r="I533" s="4" t="str">
        <f>IF(A533="","",IF(ROW($A$2:$A$1036)=1,"Impossible",VLOOKUP($A$2:$A$1036,items!$A$2:$T$1008,{20}*SIGN(ROW($A$2:$A$1036)),FALSE)))</f>
        <v/>
      </c>
      <c r="L533" s="53"/>
      <c r="M533" s="53"/>
      <c r="N533" s="53"/>
      <c r="O533" s="53"/>
      <c r="P533" s="53"/>
      <c r="Q533" s="53"/>
      <c r="R533" s="53"/>
      <c r="S533" s="53"/>
      <c r="T533" s="53"/>
      <c r="U533" s="53"/>
      <c r="V533" s="55" t="str">
        <f t="shared" si="40"/>
        <v xml:space="preserve">. </v>
      </c>
      <c r="W533" s="55" t="str">
        <f t="shared" si="41"/>
        <v xml:space="preserve">. </v>
      </c>
      <c r="X533" s="32" t="str">
        <f t="array" ref="X533">IF(ISBLANK(F533),"",INDEX(choices!I$2:I$1615,MATCH(F533,IF(choices!J$2:J$1615="Last",choices!A$2:A$1615),0)))</f>
        <v/>
      </c>
      <c r="Y533" s="4" t="str">
        <f t="array" ref="Y533">IF(ISBLANK(F533),"",INDEX(choices!H$2:H$1615,MATCH(F533,IF(choices!J$2:J$1615="Last",choices!A$2:A$1615),0)))</f>
        <v/>
      </c>
    </row>
    <row r="534" spans="1:26" ht="14">
      <c r="A534" s="53"/>
      <c r="B534" s="53"/>
      <c r="C534" s="53"/>
      <c r="D534" s="54" t="str">
        <f t="shared" si="42"/>
        <v/>
      </c>
      <c r="E534" s="53"/>
      <c r="G534" s="54" t="str">
        <f t="shared" si="43"/>
        <v/>
      </c>
      <c r="H534" s="4" t="str">
        <f>IF(A534="","",IF(ROW($A$2:$A$1036)=1,"Impossible",VLOOKUP($A$2:$A$1036,items!$A$2:$S$1008,{19}*SIGN(ROW($A$2:$A$1036)),FALSE)))</f>
        <v/>
      </c>
      <c r="I534" s="4" t="str">
        <f>IF(A534="","",IF(ROW($A$2:$A$1036)=1,"Impossible",VLOOKUP($A$2:$A$1036,items!$A$2:$T$1008,{20}*SIGN(ROW($A$2:$A$1036)),FALSE)))</f>
        <v/>
      </c>
      <c r="L534" s="53"/>
      <c r="M534" s="53"/>
      <c r="N534" s="53"/>
      <c r="O534" s="53"/>
      <c r="P534" s="53"/>
      <c r="Q534" s="53"/>
      <c r="R534" s="53"/>
      <c r="S534" s="53"/>
      <c r="T534" s="53"/>
      <c r="U534" s="53"/>
      <c r="V534" s="55" t="str">
        <f t="shared" si="40"/>
        <v xml:space="preserve">. </v>
      </c>
      <c r="W534" s="55" t="str">
        <f t="shared" si="41"/>
        <v xml:space="preserve">. </v>
      </c>
      <c r="X534" s="32" t="str">
        <f t="array" ref="X534">IF(ISBLANK(F534),"",INDEX(choices!I$2:I$1615,MATCH(F534,IF(choices!J$2:J$1615="Last",choices!A$2:A$1615),0)))</f>
        <v/>
      </c>
      <c r="Y534" s="4" t="str">
        <f t="array" ref="Y534">IF(ISBLANK(F534),"",INDEX(choices!H$2:H$1615,MATCH(F534,IF(choices!J$2:J$1615="Last",choices!A$2:A$1615),0)))</f>
        <v/>
      </c>
    </row>
    <row r="535" spans="1:26" ht="14">
      <c r="A535" s="53"/>
      <c r="B535" s="53"/>
      <c r="C535" s="53"/>
      <c r="D535" s="54" t="str">
        <f t="shared" si="42"/>
        <v/>
      </c>
      <c r="E535" s="53"/>
      <c r="G535" s="54" t="str">
        <f t="shared" si="43"/>
        <v/>
      </c>
      <c r="H535" s="4" t="str">
        <f>IF(A535="","",IF(ROW($A$2:$A$1036)=1,"Impossible",VLOOKUP($A$2:$A$1036,items!$A$2:$S$1008,{19}*SIGN(ROW($A$2:$A$1036)),FALSE)))</f>
        <v/>
      </c>
      <c r="I535" s="4" t="str">
        <f>IF(A535="","",IF(ROW($A$2:$A$1036)=1,"Impossible",VLOOKUP($A$2:$A$1036,items!$A$2:$T$1008,{20}*SIGN(ROW($A$2:$A$1036)),FALSE)))</f>
        <v/>
      </c>
      <c r="L535" s="53"/>
      <c r="M535" s="53"/>
      <c r="N535" s="53"/>
      <c r="O535" s="53"/>
      <c r="P535" s="53"/>
      <c r="Q535" s="53"/>
      <c r="R535" s="53"/>
      <c r="S535" s="53"/>
      <c r="T535" s="53"/>
      <c r="U535" s="53"/>
      <c r="V535" s="55" t="str">
        <f t="shared" ref="V535:V581" si="44">IF(OR(ISNA(H535),ISBLANK(H535)),"",CONCATENATE($B535,$C535,"."," ",H535))</f>
        <v xml:space="preserve">. </v>
      </c>
      <c r="W535" s="55" t="str">
        <f t="shared" ref="W535:W581" si="45">IF(OR(ISBLANK(I535),ISNA(I535)),"",CONCATENATE($B535,$C535,"."," ",I535))</f>
        <v xml:space="preserve">. </v>
      </c>
      <c r="X535" s="32" t="str">
        <f t="array" ref="X535">IF(ISBLANK(F535),"",INDEX(choices!I$2:I$1615,MATCH(F535,IF(choices!J$2:J$1615="Last",choices!A$2:A$1615),0)))</f>
        <v/>
      </c>
      <c r="Y535" s="4" t="str">
        <f t="array" ref="Y535">IF(ISBLANK(F535),"",INDEX(choices!H$2:H$1615,MATCH(F535,IF(choices!J$2:J$1615="Last",choices!A$2:A$1615),0)))</f>
        <v/>
      </c>
    </row>
    <row r="536" spans="1:26" ht="14">
      <c r="A536" s="53"/>
      <c r="B536" s="53"/>
      <c r="C536" s="53"/>
      <c r="D536" s="54" t="str">
        <f t="shared" si="42"/>
        <v/>
      </c>
      <c r="E536" s="53"/>
      <c r="G536" s="54" t="str">
        <f t="shared" si="43"/>
        <v/>
      </c>
      <c r="H536" s="4" t="str">
        <f>IF(A536="","",IF(ROW($A$2:$A$1036)=1,"Impossible",VLOOKUP($A$2:$A$1036,items!$A$2:$S$1008,{19}*SIGN(ROW($A$2:$A$1036)),FALSE)))</f>
        <v/>
      </c>
      <c r="I536" s="4" t="str">
        <f>IF(A536="","",IF(ROW($A$2:$A$1036)=1,"Impossible",VLOOKUP($A$2:$A$1036,items!$A$2:$T$1008,{20}*SIGN(ROW($A$2:$A$1036)),FALSE)))</f>
        <v/>
      </c>
      <c r="L536" s="53"/>
      <c r="M536" s="53"/>
      <c r="N536" s="53"/>
      <c r="O536" s="53"/>
      <c r="P536" s="53"/>
      <c r="Q536" s="53"/>
      <c r="R536" s="53"/>
      <c r="S536" s="53"/>
      <c r="T536" s="53"/>
      <c r="U536" s="53"/>
      <c r="V536" s="55" t="str">
        <f t="shared" si="44"/>
        <v xml:space="preserve">. </v>
      </c>
      <c r="W536" s="55" t="str">
        <f t="shared" si="45"/>
        <v xml:space="preserve">. </v>
      </c>
      <c r="X536" s="32" t="str">
        <f t="array" ref="X536">IF(ISBLANK(F536),"",INDEX(choices!I$2:I$1615,MATCH(F536,IF(choices!J$2:J$1615="Last",choices!A$2:A$1615),0)))</f>
        <v/>
      </c>
      <c r="Y536" s="4" t="str">
        <f t="array" ref="Y536">IF(ISBLANK(F536),"",INDEX(choices!H$2:H$1615,MATCH(F536,IF(choices!J$2:J$1615="Last",choices!A$2:A$1615),0)))</f>
        <v/>
      </c>
    </row>
    <row r="537" spans="1:26" ht="14">
      <c r="A537" s="53"/>
      <c r="B537" s="53"/>
      <c r="C537" s="53"/>
      <c r="D537" s="54" t="str">
        <f t="shared" si="42"/>
        <v/>
      </c>
      <c r="E537" s="53"/>
      <c r="G537" s="54" t="str">
        <f t="shared" si="43"/>
        <v/>
      </c>
      <c r="H537" s="4" t="str">
        <f>IF(A537="","",IF(ROW($A$2:$A$1036)=1,"Impossible",VLOOKUP($A$2:$A$1036,items!$A$2:$S$1008,{19}*SIGN(ROW($A$2:$A$1036)),FALSE)))</f>
        <v/>
      </c>
      <c r="I537" s="4" t="str">
        <f>IF(A537="","",IF(ROW($A$2:$A$1036)=1,"Impossible",VLOOKUP($A$2:$A$1036,items!$A$2:$T$1008,{20}*SIGN(ROW($A$2:$A$1036)),FALSE)))</f>
        <v/>
      </c>
      <c r="L537" s="53"/>
      <c r="M537" s="53"/>
      <c r="N537" s="53"/>
      <c r="O537" s="53"/>
      <c r="P537" s="53"/>
      <c r="Q537" s="53"/>
      <c r="R537" s="53"/>
      <c r="S537" s="53"/>
      <c r="T537" s="53"/>
      <c r="U537" s="53"/>
      <c r="V537" s="55" t="str">
        <f t="shared" si="44"/>
        <v xml:space="preserve">. </v>
      </c>
      <c r="W537" s="55" t="str">
        <f t="shared" si="45"/>
        <v xml:space="preserve">. </v>
      </c>
      <c r="X537" s="32" t="str">
        <f t="array" ref="X537">IF(ISBLANK(F537),"",INDEX(choices!I$2:I$1615,MATCH(F537,IF(choices!J$2:J$1615="Last",choices!A$2:A$1615),0)))</f>
        <v/>
      </c>
      <c r="Y537" s="4" t="str">
        <f t="array" ref="Y537">IF(ISBLANK(F537),"",INDEX(choices!H$2:H$1615,MATCH(F537,IF(choices!J$2:J$1615="Last",choices!A$2:A$1615),0)))</f>
        <v/>
      </c>
    </row>
    <row r="538" spans="1:26" ht="14">
      <c r="A538" s="53"/>
      <c r="B538" s="53"/>
      <c r="C538" s="53"/>
      <c r="D538" s="54" t="str">
        <f t="shared" si="42"/>
        <v/>
      </c>
      <c r="E538" s="53"/>
      <c r="G538" s="54" t="str">
        <f t="shared" si="43"/>
        <v/>
      </c>
      <c r="H538" s="4" t="str">
        <f>IF(A538="","",IF(ROW($A$2:$A$1036)=1,"Impossible",VLOOKUP($A$2:$A$1036,items!$A$2:$S$1008,{19}*SIGN(ROW($A$2:$A$1036)),FALSE)))</f>
        <v/>
      </c>
      <c r="I538" s="4" t="str">
        <f>IF(A538="","",IF(ROW($A$2:$A$1036)=1,"Impossible",VLOOKUP($A$2:$A$1036,items!$A$2:$T$1008,{20}*SIGN(ROW($A$2:$A$1036)),FALSE)))</f>
        <v/>
      </c>
      <c r="L538" s="53"/>
      <c r="M538" s="53"/>
      <c r="N538" s="53"/>
      <c r="O538" s="53"/>
      <c r="P538" s="53"/>
      <c r="Q538" s="53"/>
      <c r="R538" s="53"/>
      <c r="S538" s="53"/>
      <c r="T538" s="53"/>
      <c r="U538" s="53"/>
      <c r="V538" s="55" t="str">
        <f t="shared" si="44"/>
        <v xml:space="preserve">. </v>
      </c>
      <c r="W538" s="55" t="str">
        <f t="shared" si="45"/>
        <v xml:space="preserve">. </v>
      </c>
      <c r="X538" s="32" t="str">
        <f t="array" ref="X538">IF(ISBLANK(F538),"",INDEX(choices!I$2:I$1615,MATCH(F538,IF(choices!J$2:J$1615="Last",choices!A$2:A$1615),0)))</f>
        <v/>
      </c>
      <c r="Y538" s="4" t="str">
        <f t="array" ref="Y538">IF(ISBLANK(F538),"",INDEX(choices!H$2:H$1615,MATCH(F538,IF(choices!J$2:J$1615="Last",choices!A$2:A$1615),0)))</f>
        <v/>
      </c>
    </row>
    <row r="539" spans="1:26" ht="14">
      <c r="A539" s="53"/>
      <c r="B539" s="53"/>
      <c r="C539" s="53"/>
      <c r="D539" s="54" t="str">
        <f t="shared" si="42"/>
        <v/>
      </c>
      <c r="E539" s="53"/>
      <c r="G539" s="54" t="str">
        <f t="shared" si="43"/>
        <v/>
      </c>
      <c r="H539" s="4" t="str">
        <f>IF(A539="","",IF(ROW($A$2:$A$1036)=1,"Impossible",VLOOKUP($A$2:$A$1036,items!$A$2:$S$1008,{19}*SIGN(ROW($A$2:$A$1036)),FALSE)))</f>
        <v/>
      </c>
      <c r="I539" s="4" t="str">
        <f>IF(A539="","",IF(ROW($A$2:$A$1036)=1,"Impossible",VLOOKUP($A$2:$A$1036,items!$A$2:$T$1008,{20}*SIGN(ROW($A$2:$A$1036)),FALSE)))</f>
        <v/>
      </c>
      <c r="L539" s="53"/>
      <c r="M539" s="53"/>
      <c r="N539" s="53"/>
      <c r="O539" s="53"/>
      <c r="P539" s="53"/>
      <c r="Q539" s="53"/>
      <c r="R539" s="53"/>
      <c r="S539" s="53"/>
      <c r="T539" s="53"/>
      <c r="U539" s="53"/>
      <c r="V539" s="55" t="str">
        <f t="shared" si="44"/>
        <v xml:space="preserve">. </v>
      </c>
      <c r="W539" s="55" t="str">
        <f t="shared" si="45"/>
        <v xml:space="preserve">. </v>
      </c>
      <c r="X539" s="32" t="str">
        <f t="array" ref="X539">IF(ISBLANK(F539),"",INDEX(choices!I$2:I$1615,MATCH(F539,IF(choices!J$2:J$1615="Last",choices!A$2:A$1615),0)))</f>
        <v/>
      </c>
      <c r="Y539" s="4" t="str">
        <f t="array" ref="Y539">IF(ISBLANK(F539),"",INDEX(choices!H$2:H$1615,MATCH(F539,IF(choices!J$2:J$1615="Last",choices!A$2:A$1615),0)))</f>
        <v/>
      </c>
    </row>
    <row r="540" spans="1:26" ht="14">
      <c r="A540" s="53"/>
      <c r="B540" s="53"/>
      <c r="C540" s="53"/>
      <c r="D540" s="54" t="str">
        <f t="shared" si="42"/>
        <v/>
      </c>
      <c r="E540" s="53"/>
      <c r="G540" s="54" t="str">
        <f t="shared" si="43"/>
        <v/>
      </c>
      <c r="H540" s="4" t="str">
        <f>IF(A540="","",IF(ROW($A$2:$A$1036)=1,"Impossible",VLOOKUP($A$2:$A$1036,items!$A$2:$S$1008,{19}*SIGN(ROW($A$2:$A$1036)),FALSE)))</f>
        <v/>
      </c>
      <c r="I540" s="4" t="str">
        <f>IF(A540="","",IF(ROW($A$2:$A$1036)=1,"Impossible",VLOOKUP($A$2:$A$1036,items!$A$2:$T$1008,{20}*SIGN(ROW($A$2:$A$1036)),FALSE)))</f>
        <v/>
      </c>
      <c r="L540" s="53"/>
      <c r="M540" s="53"/>
      <c r="N540" s="53"/>
      <c r="O540" s="53"/>
      <c r="P540" s="53"/>
      <c r="Q540" s="53"/>
      <c r="R540" s="53"/>
      <c r="S540" s="53"/>
      <c r="T540" s="53"/>
      <c r="U540" s="53"/>
      <c r="V540" s="55" t="str">
        <f t="shared" si="44"/>
        <v xml:space="preserve">. </v>
      </c>
      <c r="W540" s="55" t="str">
        <f t="shared" si="45"/>
        <v xml:space="preserve">. </v>
      </c>
      <c r="X540" s="32" t="str">
        <f t="array" ref="X540">IF(ISBLANK(F540),"",INDEX(choices!I$2:I$1615,MATCH(F540,IF(choices!J$2:J$1615="Last",choices!A$2:A$1615),0)))</f>
        <v/>
      </c>
      <c r="Y540" s="4" t="str">
        <f t="array" ref="Y540">IF(ISBLANK(F540),"",INDEX(choices!H$2:H$1615,MATCH(F540,IF(choices!J$2:J$1615="Last",choices!A$2:A$1615),0)))</f>
        <v/>
      </c>
    </row>
    <row r="541" spans="1:26" ht="14">
      <c r="A541" s="53"/>
      <c r="B541" s="53"/>
      <c r="C541" s="53"/>
      <c r="D541" s="54" t="str">
        <f t="shared" si="42"/>
        <v/>
      </c>
      <c r="E541" s="53"/>
      <c r="G541" s="54" t="str">
        <f t="shared" si="43"/>
        <v/>
      </c>
      <c r="H541" s="4" t="str">
        <f>IF(A541="","",IF(ROW($A$2:$A$1036)=1,"Impossible",VLOOKUP($A$2:$A$1036,items!$A$2:$S$1008,{19}*SIGN(ROW($A$2:$A$1036)),FALSE)))</f>
        <v/>
      </c>
      <c r="I541" s="4" t="str">
        <f>IF(A541="","",IF(ROW($A$2:$A$1036)=1,"Impossible",VLOOKUP($A$2:$A$1036,items!$A$2:$T$1008,{20}*SIGN(ROW($A$2:$A$1036)),FALSE)))</f>
        <v/>
      </c>
      <c r="L541" s="53"/>
      <c r="M541" s="53"/>
      <c r="N541" s="53"/>
      <c r="O541" s="53"/>
      <c r="P541" s="53"/>
      <c r="Q541" s="53"/>
      <c r="R541" s="53"/>
      <c r="S541" s="53"/>
      <c r="T541" s="53"/>
      <c r="U541" s="53"/>
      <c r="V541" s="55" t="str">
        <f t="shared" si="44"/>
        <v xml:space="preserve">. </v>
      </c>
      <c r="W541" s="55" t="str">
        <f t="shared" si="45"/>
        <v xml:space="preserve">. </v>
      </c>
      <c r="X541" s="32" t="str">
        <f t="array" ref="X541">IF(ISBLANK(F541),"",INDEX(choices!I$2:I$1615,MATCH(F541,IF(choices!J$2:J$1615="Last",choices!A$2:A$1615),0)))</f>
        <v/>
      </c>
      <c r="Y541" s="4" t="str">
        <f t="array" ref="Y541">IF(ISBLANK(F541),"",INDEX(choices!H$2:H$1615,MATCH(F541,IF(choices!J$2:J$1615="Last",choices!A$2:A$1615),0)))</f>
        <v/>
      </c>
    </row>
    <row r="542" spans="1:26" ht="14">
      <c r="A542" s="53"/>
      <c r="B542" s="53"/>
      <c r="C542" s="53"/>
      <c r="D542" s="54" t="str">
        <f t="shared" si="42"/>
        <v/>
      </c>
      <c r="E542" s="53"/>
      <c r="G542" s="54" t="str">
        <f t="shared" si="43"/>
        <v/>
      </c>
      <c r="H542" s="4" t="str">
        <f>IF(A542="","",IF(ROW($A$2:$A$1036)=1,"Impossible",VLOOKUP($A$2:$A$1036,items!$A$2:$S$1008,{19}*SIGN(ROW($A$2:$A$1036)),FALSE)))</f>
        <v/>
      </c>
      <c r="I542" s="4" t="str">
        <f>IF(A542="","",IF(ROW($A$2:$A$1036)=1,"Impossible",VLOOKUP($A$2:$A$1036,items!$A$2:$T$1008,{20}*SIGN(ROW($A$2:$A$1036)),FALSE)))</f>
        <v/>
      </c>
      <c r="L542" s="53"/>
      <c r="M542" s="53"/>
      <c r="N542" s="53"/>
      <c r="O542" s="53"/>
      <c r="P542" s="53"/>
      <c r="Q542" s="53"/>
      <c r="R542" s="53"/>
      <c r="S542" s="53"/>
      <c r="T542" s="53"/>
      <c r="U542" s="53"/>
      <c r="V542" s="55" t="str">
        <f t="shared" si="44"/>
        <v xml:space="preserve">. </v>
      </c>
      <c r="W542" s="55" t="str">
        <f t="shared" si="45"/>
        <v xml:space="preserve">. </v>
      </c>
      <c r="X542" s="32" t="str">
        <f t="array" ref="X542">IF(ISBLANK(F542),"",INDEX(choices!I$2:I$1615,MATCH(F542,IF(choices!J$2:J$1615="Last",choices!A$2:A$1615),0)))</f>
        <v/>
      </c>
      <c r="Y542" s="4" t="str">
        <f t="array" ref="Y542">IF(ISBLANK(F542),"",INDEX(choices!H$2:H$1615,MATCH(F542,IF(choices!J$2:J$1615="Last",choices!A$2:A$1615),0)))</f>
        <v/>
      </c>
    </row>
    <row r="543" spans="1:26" ht="14">
      <c r="A543" s="53"/>
      <c r="B543" s="53"/>
      <c r="C543" s="53"/>
      <c r="D543" s="54" t="str">
        <f t="shared" si="42"/>
        <v/>
      </c>
      <c r="E543" s="53"/>
      <c r="G543" s="54" t="str">
        <f t="shared" si="43"/>
        <v/>
      </c>
      <c r="H543" s="4" t="str">
        <f>IF(A543="","",IF(ROW($A$2:$A$1036)=1,"Impossible",VLOOKUP($A$2:$A$1036,items!$A$2:$S$1008,{19}*SIGN(ROW($A$2:$A$1036)),FALSE)))</f>
        <v/>
      </c>
      <c r="I543" s="4" t="str">
        <f>IF(A543="","",IF(ROW($A$2:$A$1036)=1,"Impossible",VLOOKUP($A$2:$A$1036,items!$A$2:$T$1008,{20}*SIGN(ROW($A$2:$A$1036)),FALSE)))</f>
        <v/>
      </c>
      <c r="L543" s="53"/>
      <c r="M543" s="53"/>
      <c r="N543" s="53"/>
      <c r="O543" s="53"/>
      <c r="P543" s="53"/>
      <c r="Q543" s="53"/>
      <c r="R543" s="53"/>
      <c r="S543" s="53"/>
      <c r="T543" s="53"/>
      <c r="U543" s="53"/>
      <c r="V543" s="55" t="str">
        <f t="shared" si="44"/>
        <v xml:space="preserve">. </v>
      </c>
      <c r="W543" s="55" t="str">
        <f t="shared" si="45"/>
        <v xml:space="preserve">. </v>
      </c>
      <c r="X543" s="32" t="str">
        <f t="array" ref="X543">IF(ISBLANK(F543),"",INDEX(choices!I$2:I$1615,MATCH(F543,IF(choices!J$2:J$1615="Last",choices!A$2:A$1615),0)))</f>
        <v/>
      </c>
      <c r="Y543" s="4" t="str">
        <f t="array" ref="Y543">IF(ISBLANK(F543),"",INDEX(choices!H$2:H$1615,MATCH(F543,IF(choices!J$2:J$1615="Last",choices!A$2:A$1615),0)))</f>
        <v/>
      </c>
    </row>
    <row r="544" spans="1:26" ht="14">
      <c r="A544" s="53"/>
      <c r="B544" s="53"/>
      <c r="C544" s="53"/>
      <c r="D544" s="54" t="str">
        <f t="shared" si="42"/>
        <v/>
      </c>
      <c r="E544" s="53"/>
      <c r="G544" s="54" t="str">
        <f t="shared" si="43"/>
        <v/>
      </c>
      <c r="H544" s="4" t="str">
        <f>IF(A544="","",IF(ROW($A$2:$A$1036)=1,"Impossible",VLOOKUP($A$2:$A$1036,items!$A$2:$S$1008,{19}*SIGN(ROW($A$2:$A$1036)),FALSE)))</f>
        <v/>
      </c>
      <c r="I544" s="4" t="str">
        <f>IF(A544="","",IF(ROW($A$2:$A$1036)=1,"Impossible",VLOOKUP($A$2:$A$1036,items!$A$2:$T$1008,{20}*SIGN(ROW($A$2:$A$1036)),FALSE)))</f>
        <v/>
      </c>
      <c r="L544" s="53"/>
      <c r="M544" s="53"/>
      <c r="N544" s="53"/>
      <c r="O544" s="53"/>
      <c r="P544" s="53"/>
      <c r="Q544" s="53"/>
      <c r="R544" s="53"/>
      <c r="S544" s="53"/>
      <c r="T544" s="53"/>
      <c r="U544" s="53"/>
      <c r="V544" s="55" t="str">
        <f t="shared" si="44"/>
        <v xml:space="preserve">. </v>
      </c>
      <c r="W544" s="55" t="str">
        <f t="shared" si="45"/>
        <v xml:space="preserve">. </v>
      </c>
      <c r="X544" s="32" t="str">
        <f t="array" ref="X544">IF(ISBLANK(F544),"",INDEX(choices!I$2:I$1615,MATCH(F544,IF(choices!J$2:J$1615="Last",choices!A$2:A$1615),0)))</f>
        <v/>
      </c>
      <c r="Y544" s="4" t="str">
        <f t="array" ref="Y544">IF(ISBLANK(F544),"",INDEX(choices!H$2:H$1615,MATCH(F544,IF(choices!J$2:J$1615="Last",choices!A$2:A$1615),0)))</f>
        <v/>
      </c>
    </row>
    <row r="545" spans="1:25" ht="14">
      <c r="A545" s="53"/>
      <c r="B545" s="53"/>
      <c r="C545" s="53"/>
      <c r="D545" s="54" t="str">
        <f t="shared" si="42"/>
        <v/>
      </c>
      <c r="E545" s="53"/>
      <c r="G545" s="54" t="str">
        <f t="shared" si="43"/>
        <v/>
      </c>
      <c r="H545" s="4" t="str">
        <f>IF(A545="","",IF(ROW($A$2:$A$1036)=1,"Impossible",VLOOKUP($A$2:$A$1036,items!$A$2:$S$1008,{19}*SIGN(ROW($A$2:$A$1036)),FALSE)))</f>
        <v/>
      </c>
      <c r="I545" s="4" t="str">
        <f>IF(A545="","",IF(ROW($A$2:$A$1036)=1,"Impossible",VLOOKUP($A$2:$A$1036,items!$A$2:$T$1008,{20}*SIGN(ROW($A$2:$A$1036)),FALSE)))</f>
        <v/>
      </c>
      <c r="L545" s="53"/>
      <c r="M545" s="53"/>
      <c r="N545" s="53"/>
      <c r="O545" s="53"/>
      <c r="P545" s="53"/>
      <c r="Q545" s="53"/>
      <c r="R545" s="53"/>
      <c r="S545" s="53"/>
      <c r="T545" s="53"/>
      <c r="U545" s="53"/>
      <c r="V545" s="55" t="str">
        <f t="shared" si="44"/>
        <v xml:space="preserve">. </v>
      </c>
      <c r="W545" s="55" t="str">
        <f t="shared" si="45"/>
        <v xml:space="preserve">. </v>
      </c>
      <c r="X545" s="32" t="str">
        <f t="array" ref="X545">IF(ISBLANK(F545),"",INDEX(choices!I$2:I$1615,MATCH(F545,IF(choices!J$2:J$1615="Last",choices!A$2:A$1615),0)))</f>
        <v/>
      </c>
      <c r="Y545" s="4" t="str">
        <f t="array" ref="Y545">IF(ISBLANK(F545),"",INDEX(choices!H$2:H$1615,MATCH(F545,IF(choices!J$2:J$1615="Last",choices!A$2:A$1615),0)))</f>
        <v/>
      </c>
    </row>
    <row r="546" spans="1:25" ht="14">
      <c r="A546" s="53"/>
      <c r="B546" s="53"/>
      <c r="C546" s="53"/>
      <c r="D546" s="54" t="str">
        <f t="shared" si="42"/>
        <v/>
      </c>
      <c r="E546" s="53"/>
      <c r="G546" s="54" t="str">
        <f t="shared" si="43"/>
        <v/>
      </c>
      <c r="H546" s="4" t="str">
        <f>IF(A546="","",IF(ROW($A$2:$A$1036)=1,"Impossible",VLOOKUP($A$2:$A$1036,items!$A$2:$S$1008,{19}*SIGN(ROW($A$2:$A$1036)),FALSE)))</f>
        <v/>
      </c>
      <c r="I546" s="4" t="str">
        <f>IF(A546="","",IF(ROW($A$2:$A$1036)=1,"Impossible",VLOOKUP($A$2:$A$1036,items!$A$2:$T$1008,{20}*SIGN(ROW($A$2:$A$1036)),FALSE)))</f>
        <v/>
      </c>
      <c r="L546" s="53"/>
      <c r="M546" s="53"/>
      <c r="N546" s="53"/>
      <c r="O546" s="53"/>
      <c r="P546" s="53"/>
      <c r="Q546" s="53"/>
      <c r="R546" s="53"/>
      <c r="S546" s="53"/>
      <c r="T546" s="53"/>
      <c r="U546" s="53"/>
      <c r="V546" s="55" t="str">
        <f t="shared" si="44"/>
        <v xml:space="preserve">. </v>
      </c>
      <c r="W546" s="55" t="str">
        <f t="shared" si="45"/>
        <v xml:space="preserve">. </v>
      </c>
      <c r="X546" s="32" t="str">
        <f t="array" ref="X546">IF(ISBLANK(F546),"",INDEX(choices!I$2:I$1615,MATCH(F546,IF(choices!J$2:J$1615="Last",choices!A$2:A$1615),0)))</f>
        <v/>
      </c>
      <c r="Y546" s="4" t="str">
        <f t="array" ref="Y546">IF(ISBLANK(F546),"",INDEX(choices!H$2:H$1615,MATCH(F546,IF(choices!J$2:J$1615="Last",choices!A$2:A$1615),0)))</f>
        <v/>
      </c>
    </row>
    <row r="547" spans="1:25" ht="14">
      <c r="A547" s="53"/>
      <c r="B547" s="53"/>
      <c r="C547" s="53"/>
      <c r="D547" s="54" t="str">
        <f t="shared" si="42"/>
        <v/>
      </c>
      <c r="E547" s="53"/>
      <c r="G547" s="54" t="str">
        <f t="shared" si="43"/>
        <v/>
      </c>
      <c r="H547" s="4" t="str">
        <f>IF(A547="","",IF(ROW($A$2:$A$1036)=1,"Impossible",VLOOKUP($A$2:$A$1036,items!$A$2:$S$1008,{19}*SIGN(ROW($A$2:$A$1036)),FALSE)))</f>
        <v/>
      </c>
      <c r="I547" s="4" t="str">
        <f>IF(A547="","",IF(ROW($A$2:$A$1036)=1,"Impossible",VLOOKUP($A$2:$A$1036,items!$A$2:$T$1008,{20}*SIGN(ROW($A$2:$A$1036)),FALSE)))</f>
        <v/>
      </c>
      <c r="L547" s="53"/>
      <c r="M547" s="53"/>
      <c r="N547" s="53"/>
      <c r="O547" s="53"/>
      <c r="P547" s="53"/>
      <c r="Q547" s="53"/>
      <c r="R547" s="53"/>
      <c r="S547" s="53"/>
      <c r="T547" s="53"/>
      <c r="U547" s="53"/>
      <c r="V547" s="55" t="str">
        <f t="shared" si="44"/>
        <v xml:space="preserve">. </v>
      </c>
      <c r="W547" s="55" t="str">
        <f t="shared" si="45"/>
        <v xml:space="preserve">. </v>
      </c>
      <c r="X547" s="32" t="str">
        <f t="array" ref="X547">IF(ISBLANK(F547),"",INDEX(choices!I$2:I$1615,MATCH(F547,IF(choices!J$2:J$1615="Last",choices!A$2:A$1615),0)))</f>
        <v/>
      </c>
      <c r="Y547" s="4" t="str">
        <f t="array" ref="Y547">IF(ISBLANK(F547),"",INDEX(choices!H$2:H$1615,MATCH(F547,IF(choices!J$2:J$1615="Last",choices!A$2:A$1615),0)))</f>
        <v/>
      </c>
    </row>
    <row r="548" spans="1:25" ht="14">
      <c r="A548" s="53"/>
      <c r="B548" s="53"/>
      <c r="C548" s="53"/>
      <c r="D548" s="54" t="str">
        <f t="shared" si="42"/>
        <v/>
      </c>
      <c r="E548" s="53"/>
      <c r="G548" s="54" t="str">
        <f t="shared" si="43"/>
        <v/>
      </c>
      <c r="H548" s="4" t="str">
        <f>IF(A548="","",IF(ROW($A$2:$A$1036)=1,"Impossible",VLOOKUP($A$2:$A$1036,items!$A$2:$S$1008,{19}*SIGN(ROW($A$2:$A$1036)),FALSE)))</f>
        <v/>
      </c>
      <c r="I548" s="4" t="str">
        <f>IF(A548="","",IF(ROW($A$2:$A$1036)=1,"Impossible",VLOOKUP($A$2:$A$1036,items!$A$2:$T$1008,{20}*SIGN(ROW($A$2:$A$1036)),FALSE)))</f>
        <v/>
      </c>
      <c r="L548" s="53"/>
      <c r="M548" s="53"/>
      <c r="N548" s="53"/>
      <c r="O548" s="53"/>
      <c r="P548" s="53"/>
      <c r="Q548" s="53"/>
      <c r="R548" s="53"/>
      <c r="S548" s="53"/>
      <c r="T548" s="53"/>
      <c r="U548" s="53"/>
      <c r="V548" s="55" t="str">
        <f t="shared" si="44"/>
        <v xml:space="preserve">. </v>
      </c>
      <c r="W548" s="55" t="str">
        <f t="shared" si="45"/>
        <v xml:space="preserve">. </v>
      </c>
      <c r="X548" s="32" t="str">
        <f t="array" ref="X548">IF(ISBLANK(F548),"",INDEX(choices!I$2:I$1615,MATCH(F548,IF(choices!J$2:J$1615="Last",choices!A$2:A$1615),0)))</f>
        <v/>
      </c>
      <c r="Y548" s="4" t="str">
        <f t="array" ref="Y548">IF(ISBLANK(F548),"",INDEX(choices!H$2:H$1615,MATCH(F548,IF(choices!J$2:J$1615="Last",choices!A$2:A$1615),0)))</f>
        <v/>
      </c>
    </row>
    <row r="549" spans="1:25" ht="14">
      <c r="A549" s="53"/>
      <c r="B549" s="53"/>
      <c r="C549" s="53"/>
      <c r="D549" s="54" t="str">
        <f t="shared" si="42"/>
        <v/>
      </c>
      <c r="E549" s="53"/>
      <c r="G549" s="54" t="str">
        <f t="shared" si="43"/>
        <v/>
      </c>
      <c r="H549" s="4" t="str">
        <f>IF(A549="","",IF(ROW($A$2:$A$1036)=1,"Impossible",VLOOKUP($A$2:$A$1036,items!$A$2:$S$1008,{19}*SIGN(ROW($A$2:$A$1036)),FALSE)))</f>
        <v/>
      </c>
      <c r="I549" s="4" t="str">
        <f>IF(A549="","",IF(ROW($A$2:$A$1036)=1,"Impossible",VLOOKUP($A$2:$A$1036,items!$A$2:$T$1008,{20}*SIGN(ROW($A$2:$A$1036)),FALSE)))</f>
        <v/>
      </c>
      <c r="L549" s="53"/>
      <c r="M549" s="53"/>
      <c r="N549" s="53"/>
      <c r="O549" s="53"/>
      <c r="P549" s="53"/>
      <c r="Q549" s="53"/>
      <c r="R549" s="53"/>
      <c r="S549" s="53"/>
      <c r="T549" s="53"/>
      <c r="U549" s="53"/>
      <c r="V549" s="55" t="str">
        <f t="shared" si="44"/>
        <v xml:space="preserve">. </v>
      </c>
      <c r="W549" s="55" t="str">
        <f t="shared" si="45"/>
        <v xml:space="preserve">. </v>
      </c>
      <c r="X549" s="32" t="str">
        <f t="array" ref="X549">IF(ISBLANK(F549),"",INDEX(choices!I$2:I$1615,MATCH(F549,IF(choices!J$2:J$1615="Last",choices!A$2:A$1615),0)))</f>
        <v/>
      </c>
      <c r="Y549" s="4" t="str">
        <f t="array" ref="Y549">IF(ISBLANK(F549),"",INDEX(choices!H$2:H$1615,MATCH(F549,IF(choices!J$2:J$1615="Last",choices!A$2:A$1615),0)))</f>
        <v/>
      </c>
    </row>
    <row r="550" spans="1:25" ht="14">
      <c r="A550" s="53"/>
      <c r="B550" s="53"/>
      <c r="C550" s="53"/>
      <c r="D550" s="54" t="str">
        <f t="shared" si="42"/>
        <v/>
      </c>
      <c r="E550" s="53"/>
      <c r="G550" s="54" t="str">
        <f t="shared" si="43"/>
        <v/>
      </c>
      <c r="H550" s="4" t="str">
        <f>IF(A550="","",IF(ROW($A$2:$A$1036)=1,"Impossible",VLOOKUP($A$2:$A$1036,items!$A$2:$S$1008,{19}*SIGN(ROW($A$2:$A$1036)),FALSE)))</f>
        <v/>
      </c>
      <c r="I550" s="4" t="str">
        <f>IF(A550="","",IF(ROW($A$2:$A$1036)=1,"Impossible",VLOOKUP($A$2:$A$1036,items!$A$2:$T$1008,{20}*SIGN(ROW($A$2:$A$1036)),FALSE)))</f>
        <v/>
      </c>
      <c r="L550" s="53"/>
      <c r="M550" s="53"/>
      <c r="N550" s="53"/>
      <c r="O550" s="53"/>
      <c r="P550" s="53"/>
      <c r="Q550" s="53"/>
      <c r="R550" s="53"/>
      <c r="S550" s="53"/>
      <c r="T550" s="53"/>
      <c r="U550" s="53"/>
      <c r="V550" s="55" t="str">
        <f t="shared" si="44"/>
        <v xml:space="preserve">. </v>
      </c>
      <c r="W550" s="55" t="str">
        <f t="shared" si="45"/>
        <v xml:space="preserve">. </v>
      </c>
      <c r="X550" s="32" t="str">
        <f t="array" ref="X550">IF(ISBLANK(F550),"",INDEX(choices!I$2:I$1615,MATCH(F550,IF(choices!J$2:J$1615="Last",choices!A$2:A$1615),0)))</f>
        <v/>
      </c>
      <c r="Y550" s="4" t="str">
        <f t="array" ref="Y550">IF(ISBLANK(F550),"",INDEX(choices!H$2:H$1615,MATCH(F550,IF(choices!J$2:J$1615="Last",choices!A$2:A$1615),0)))</f>
        <v/>
      </c>
    </row>
    <row r="551" spans="1:25" ht="14">
      <c r="A551" s="53"/>
      <c r="B551" s="53"/>
      <c r="C551" s="53"/>
      <c r="D551" s="54" t="str">
        <f t="shared" si="42"/>
        <v/>
      </c>
      <c r="E551" s="53"/>
      <c r="G551" s="54" t="str">
        <f t="shared" si="43"/>
        <v/>
      </c>
      <c r="H551" s="4" t="str">
        <f>IF(A551="","",IF(ROW($A$2:$A$1036)=1,"Impossible",VLOOKUP($A$2:$A$1036,items!$A$2:$S$1008,{19}*SIGN(ROW($A$2:$A$1036)),FALSE)))</f>
        <v/>
      </c>
      <c r="I551" s="4" t="str">
        <f>IF(A551="","",IF(ROW($A$2:$A$1036)=1,"Impossible",VLOOKUP($A$2:$A$1036,items!$A$2:$T$1008,{20}*SIGN(ROW($A$2:$A$1036)),FALSE)))</f>
        <v/>
      </c>
      <c r="L551" s="53"/>
      <c r="M551" s="53"/>
      <c r="N551" s="53"/>
      <c r="O551" s="53"/>
      <c r="P551" s="53"/>
      <c r="Q551" s="53"/>
      <c r="R551" s="53"/>
      <c r="S551" s="53"/>
      <c r="T551" s="53"/>
      <c r="U551" s="53"/>
      <c r="V551" s="55" t="str">
        <f t="shared" si="44"/>
        <v xml:space="preserve">. </v>
      </c>
      <c r="W551" s="55" t="str">
        <f t="shared" si="45"/>
        <v xml:space="preserve">. </v>
      </c>
      <c r="X551" s="32" t="str">
        <f t="array" ref="X551">IF(ISBLANK(F551),"",INDEX(choices!I$2:I$1615,MATCH(F551,IF(choices!J$2:J$1615="Last",choices!A$2:A$1615),0)))</f>
        <v/>
      </c>
      <c r="Y551" s="4" t="str">
        <f t="array" ref="Y551">IF(ISBLANK(F551),"",INDEX(choices!H$2:H$1615,MATCH(F551,IF(choices!J$2:J$1615="Last",choices!A$2:A$1615),0)))</f>
        <v/>
      </c>
    </row>
    <row r="552" spans="1:25" ht="14">
      <c r="A552" s="53"/>
      <c r="B552" s="53"/>
      <c r="C552" s="53"/>
      <c r="D552" s="54" t="str">
        <f t="shared" si="42"/>
        <v/>
      </c>
      <c r="E552" s="53"/>
      <c r="G552" s="54" t="str">
        <f t="shared" si="43"/>
        <v/>
      </c>
      <c r="H552" s="4" t="str">
        <f>IF(A552="","",IF(ROW($A$2:$A$1036)=1,"Impossible",VLOOKUP($A$2:$A$1036,items!$A$2:$S$1008,{19}*SIGN(ROW($A$2:$A$1036)),FALSE)))</f>
        <v/>
      </c>
      <c r="I552" s="4" t="str">
        <f>IF(A552="","",IF(ROW($A$2:$A$1036)=1,"Impossible",VLOOKUP($A$2:$A$1036,items!$A$2:$T$1008,{20}*SIGN(ROW($A$2:$A$1036)),FALSE)))</f>
        <v/>
      </c>
      <c r="L552" s="53"/>
      <c r="M552" s="53"/>
      <c r="N552" s="53"/>
      <c r="O552" s="53"/>
      <c r="P552" s="53"/>
      <c r="Q552" s="53"/>
      <c r="R552" s="53"/>
      <c r="S552" s="53"/>
      <c r="T552" s="53"/>
      <c r="U552" s="53"/>
      <c r="V552" s="55" t="str">
        <f t="shared" si="44"/>
        <v xml:space="preserve">. </v>
      </c>
      <c r="W552" s="55" t="str">
        <f t="shared" si="45"/>
        <v xml:space="preserve">. </v>
      </c>
      <c r="X552" s="32" t="str">
        <f t="array" ref="X552">IF(ISBLANK(F552),"",INDEX(choices!I$2:I$1615,MATCH(F552,IF(choices!J$2:J$1615="Last",choices!A$2:A$1615),0)))</f>
        <v/>
      </c>
      <c r="Y552" s="4" t="str">
        <f t="array" ref="Y552">IF(ISBLANK(F552),"",INDEX(choices!H$2:H$1615,MATCH(F552,IF(choices!J$2:J$1615="Last",choices!A$2:A$1615),0)))</f>
        <v/>
      </c>
    </row>
    <row r="553" spans="1:25" ht="14">
      <c r="A553" s="53"/>
      <c r="B553" s="53"/>
      <c r="C553" s="53"/>
      <c r="D553" s="54" t="str">
        <f t="shared" si="42"/>
        <v/>
      </c>
      <c r="E553" s="53"/>
      <c r="G553" s="54" t="str">
        <f t="shared" si="43"/>
        <v/>
      </c>
      <c r="H553" s="4" t="str">
        <f>IF(A553="","",IF(ROW($A$2:$A$1036)=1,"Impossible",VLOOKUP($A$2:$A$1036,items!$A$2:$S$1008,{19}*SIGN(ROW($A$2:$A$1036)),FALSE)))</f>
        <v/>
      </c>
      <c r="I553" s="4" t="str">
        <f>IF(A553="","",IF(ROW($A$2:$A$1036)=1,"Impossible",VLOOKUP($A$2:$A$1036,items!$A$2:$T$1008,{20}*SIGN(ROW($A$2:$A$1036)),FALSE)))</f>
        <v/>
      </c>
      <c r="L553" s="53"/>
      <c r="M553" s="53"/>
      <c r="N553" s="53"/>
      <c r="O553" s="53"/>
      <c r="P553" s="53"/>
      <c r="Q553" s="53"/>
      <c r="R553" s="53"/>
      <c r="S553" s="53"/>
      <c r="T553" s="53"/>
      <c r="U553" s="53"/>
      <c r="V553" s="55" t="str">
        <f t="shared" si="44"/>
        <v xml:space="preserve">. </v>
      </c>
      <c r="W553" s="55" t="str">
        <f t="shared" si="45"/>
        <v xml:space="preserve">. </v>
      </c>
      <c r="X553" s="32" t="str">
        <f t="array" ref="X553">IF(ISBLANK(F553),"",INDEX(choices!I$2:I$1615,MATCH(F553,IF(choices!J$2:J$1615="Last",choices!A$2:A$1615),0)))</f>
        <v/>
      </c>
      <c r="Y553" s="4" t="str">
        <f t="array" ref="Y553">IF(ISBLANK(F553),"",INDEX(choices!H$2:H$1615,MATCH(F553,IF(choices!J$2:J$1615="Last",choices!A$2:A$1615),0)))</f>
        <v/>
      </c>
    </row>
    <row r="554" spans="1:25" ht="14">
      <c r="A554" s="53"/>
      <c r="B554" s="53"/>
      <c r="C554" s="53"/>
      <c r="D554" s="54" t="str">
        <f t="shared" si="42"/>
        <v/>
      </c>
      <c r="E554" s="53"/>
      <c r="G554" s="54" t="str">
        <f t="shared" si="43"/>
        <v/>
      </c>
      <c r="H554" s="4" t="str">
        <f>IF(A554="","",IF(ROW($A$2:$A$1036)=1,"Impossible",VLOOKUP($A$2:$A$1036,items!$A$2:$S$1008,{19}*SIGN(ROW($A$2:$A$1036)),FALSE)))</f>
        <v/>
      </c>
      <c r="I554" s="4" t="str">
        <f>IF(A554="","",IF(ROW($A$2:$A$1036)=1,"Impossible",VLOOKUP($A$2:$A$1036,items!$A$2:$T$1008,{20}*SIGN(ROW($A$2:$A$1036)),FALSE)))</f>
        <v/>
      </c>
      <c r="L554" s="53"/>
      <c r="M554" s="53"/>
      <c r="N554" s="53"/>
      <c r="O554" s="53"/>
      <c r="P554" s="53"/>
      <c r="Q554" s="53"/>
      <c r="R554" s="53"/>
      <c r="S554" s="53"/>
      <c r="T554" s="53"/>
      <c r="U554" s="53"/>
      <c r="V554" s="55" t="str">
        <f t="shared" si="44"/>
        <v xml:space="preserve">. </v>
      </c>
      <c r="W554" s="55" t="str">
        <f t="shared" si="45"/>
        <v xml:space="preserve">. </v>
      </c>
      <c r="X554" s="32" t="str">
        <f t="array" ref="X554">IF(ISBLANK(F554),"",INDEX(choices!I$2:I$1615,MATCH(F554,IF(choices!J$2:J$1615="Last",choices!A$2:A$1615),0)))</f>
        <v/>
      </c>
      <c r="Y554" s="4" t="str">
        <f t="array" ref="Y554">IF(ISBLANK(F554),"",INDEX(choices!H$2:H$1615,MATCH(F554,IF(choices!J$2:J$1615="Last",choices!A$2:A$1615),0)))</f>
        <v/>
      </c>
    </row>
    <row r="555" spans="1:25" ht="14">
      <c r="A555" s="53"/>
      <c r="B555" s="53"/>
      <c r="C555" s="53"/>
      <c r="D555" s="54" t="str">
        <f t="shared" si="42"/>
        <v/>
      </c>
      <c r="E555" s="53"/>
      <c r="G555" s="54" t="str">
        <f t="shared" si="43"/>
        <v/>
      </c>
      <c r="H555" s="4" t="str">
        <f>IF(A555="","",IF(ROW($A$2:$A$1036)=1,"Impossible",VLOOKUP($A$2:$A$1036,items!$A$2:$S$1008,{19}*SIGN(ROW($A$2:$A$1036)),FALSE)))</f>
        <v/>
      </c>
      <c r="I555" s="4" t="str">
        <f>IF(A555="","",IF(ROW($A$2:$A$1036)=1,"Impossible",VLOOKUP($A$2:$A$1036,items!$A$2:$T$1008,{20}*SIGN(ROW($A$2:$A$1036)),FALSE)))</f>
        <v/>
      </c>
      <c r="L555" s="53"/>
      <c r="M555" s="53"/>
      <c r="N555" s="53"/>
      <c r="O555" s="53"/>
      <c r="P555" s="53"/>
      <c r="Q555" s="53"/>
      <c r="R555" s="53"/>
      <c r="S555" s="53"/>
      <c r="T555" s="53"/>
      <c r="U555" s="53"/>
      <c r="V555" s="55" t="str">
        <f t="shared" si="44"/>
        <v xml:space="preserve">. </v>
      </c>
      <c r="W555" s="55" t="str">
        <f t="shared" si="45"/>
        <v xml:space="preserve">. </v>
      </c>
      <c r="X555" s="32" t="str">
        <f t="array" ref="X555">IF(ISBLANK(F555),"",INDEX(choices!I$2:I$1615,MATCH(F555,IF(choices!J$2:J$1615="Last",choices!A$2:A$1615),0)))</f>
        <v/>
      </c>
      <c r="Y555" s="4" t="str">
        <f t="array" ref="Y555">IF(ISBLANK(F555),"",INDEX(choices!H$2:H$1615,MATCH(F555,IF(choices!J$2:J$1615="Last",choices!A$2:A$1615),0)))</f>
        <v/>
      </c>
    </row>
    <row r="556" spans="1:25" ht="14">
      <c r="A556" s="53"/>
      <c r="B556" s="53"/>
      <c r="C556" s="53"/>
      <c r="D556" s="54" t="str">
        <f t="shared" si="42"/>
        <v/>
      </c>
      <c r="E556" s="53"/>
      <c r="G556" s="54" t="str">
        <f t="shared" si="43"/>
        <v/>
      </c>
      <c r="H556" s="4" t="str">
        <f>IF(A556="","",IF(ROW($A$2:$A$1036)=1,"Impossible",VLOOKUP($A$2:$A$1036,items!$A$2:$S$1008,{19}*SIGN(ROW($A$2:$A$1036)),FALSE)))</f>
        <v/>
      </c>
      <c r="I556" s="4" t="str">
        <f>IF(A556="","",IF(ROW($A$2:$A$1036)=1,"Impossible",VLOOKUP($A$2:$A$1036,items!$A$2:$T$1008,{20}*SIGN(ROW($A$2:$A$1036)),FALSE)))</f>
        <v/>
      </c>
      <c r="L556" s="53"/>
      <c r="M556" s="53"/>
      <c r="N556" s="53"/>
      <c r="O556" s="53"/>
      <c r="P556" s="53"/>
      <c r="Q556" s="53"/>
      <c r="R556" s="53"/>
      <c r="S556" s="53"/>
      <c r="T556" s="53"/>
      <c r="U556" s="53"/>
      <c r="V556" s="55" t="str">
        <f t="shared" si="44"/>
        <v xml:space="preserve">. </v>
      </c>
      <c r="W556" s="55" t="str">
        <f t="shared" si="45"/>
        <v xml:space="preserve">. </v>
      </c>
      <c r="X556" s="32" t="str">
        <f t="array" ref="X556">IF(ISBLANK(F556),"",INDEX(choices!I$2:I$1615,MATCH(F556,IF(choices!J$2:J$1615="Last",choices!A$2:A$1615),0)))</f>
        <v/>
      </c>
      <c r="Y556" s="4" t="str">
        <f t="array" ref="Y556">IF(ISBLANK(F556),"",INDEX(choices!H$2:H$1615,MATCH(F556,IF(choices!J$2:J$1615="Last",choices!A$2:A$1615),0)))</f>
        <v/>
      </c>
    </row>
    <row r="557" spans="1:25" ht="14">
      <c r="A557" s="53"/>
      <c r="B557" s="53"/>
      <c r="C557" s="53"/>
      <c r="D557" s="54" t="str">
        <f t="shared" si="42"/>
        <v/>
      </c>
      <c r="E557" s="53"/>
      <c r="G557" s="54" t="str">
        <f t="shared" si="43"/>
        <v/>
      </c>
      <c r="H557" s="4" t="str">
        <f>IF(A557="","",IF(ROW($A$2:$A$1036)=1,"Impossible",VLOOKUP($A$2:$A$1036,items!$A$2:$S$1008,{19}*SIGN(ROW($A$2:$A$1036)),FALSE)))</f>
        <v/>
      </c>
      <c r="I557" s="4" t="str">
        <f>IF(A557="","",IF(ROW($A$2:$A$1036)=1,"Impossible",VLOOKUP($A$2:$A$1036,items!$A$2:$T$1008,{20}*SIGN(ROW($A$2:$A$1036)),FALSE)))</f>
        <v/>
      </c>
      <c r="L557" s="53"/>
      <c r="M557" s="53"/>
      <c r="N557" s="53"/>
      <c r="O557" s="53"/>
      <c r="P557" s="53"/>
      <c r="Q557" s="53"/>
      <c r="R557" s="53"/>
      <c r="S557" s="53"/>
      <c r="T557" s="53"/>
      <c r="U557" s="53"/>
      <c r="V557" s="55" t="str">
        <f t="shared" si="44"/>
        <v xml:space="preserve">. </v>
      </c>
      <c r="W557" s="55" t="str">
        <f t="shared" si="45"/>
        <v xml:space="preserve">. </v>
      </c>
      <c r="X557" s="32" t="str">
        <f t="array" ref="X557">IF(ISBLANK(F557),"",INDEX(choices!I$2:I$1615,MATCH(F557,IF(choices!J$2:J$1615="Last",choices!A$2:A$1615),0)))</f>
        <v/>
      </c>
      <c r="Y557" s="4" t="str">
        <f t="array" ref="Y557">IF(ISBLANK(F557),"",INDEX(choices!H$2:H$1615,MATCH(F557,IF(choices!J$2:J$1615="Last",choices!A$2:A$1615),0)))</f>
        <v/>
      </c>
    </row>
    <row r="558" spans="1:25" ht="14">
      <c r="A558" s="53"/>
      <c r="B558" s="53"/>
      <c r="C558" s="53"/>
      <c r="D558" s="54" t="str">
        <f t="shared" si="42"/>
        <v/>
      </c>
      <c r="E558" s="53"/>
      <c r="G558" s="54" t="str">
        <f t="shared" si="43"/>
        <v/>
      </c>
      <c r="H558" s="4" t="str">
        <f>IF(A558="","",IF(ROW($A$2:$A$1036)=1,"Impossible",VLOOKUP($A$2:$A$1036,items!$A$2:$S$1008,{19}*SIGN(ROW($A$2:$A$1036)),FALSE)))</f>
        <v/>
      </c>
      <c r="I558" s="4" t="str">
        <f>IF(A558="","",IF(ROW($A$2:$A$1036)=1,"Impossible",VLOOKUP($A$2:$A$1036,items!$A$2:$T$1008,{20}*SIGN(ROW($A$2:$A$1036)),FALSE)))</f>
        <v/>
      </c>
      <c r="L558" s="53"/>
      <c r="M558" s="53"/>
      <c r="N558" s="53"/>
      <c r="O558" s="53"/>
      <c r="P558" s="53"/>
      <c r="Q558" s="53"/>
      <c r="R558" s="53"/>
      <c r="S558" s="53"/>
      <c r="T558" s="53"/>
      <c r="U558" s="53"/>
      <c r="V558" s="55" t="str">
        <f t="shared" si="44"/>
        <v xml:space="preserve">. </v>
      </c>
      <c r="W558" s="55" t="str">
        <f t="shared" si="45"/>
        <v xml:space="preserve">. </v>
      </c>
      <c r="X558" s="32" t="str">
        <f t="array" ref="X558">IF(ISBLANK(F558),"",INDEX(choices!I$2:I$1615,MATCH(F558,IF(choices!J$2:J$1615="Last",choices!A$2:A$1615),0)))</f>
        <v/>
      </c>
      <c r="Y558" s="4" t="str">
        <f t="array" ref="Y558">IF(ISBLANK(F558),"",INDEX(choices!H$2:H$1615,MATCH(F558,IF(choices!J$2:J$1615="Last",choices!A$2:A$1615),0)))</f>
        <v/>
      </c>
    </row>
    <row r="559" spans="1:25" ht="14">
      <c r="A559" s="53"/>
      <c r="B559" s="53"/>
      <c r="C559" s="53"/>
      <c r="D559" s="54" t="str">
        <f t="shared" si="42"/>
        <v/>
      </c>
      <c r="E559" s="53"/>
      <c r="G559" s="54" t="str">
        <f t="shared" si="43"/>
        <v/>
      </c>
      <c r="H559" s="4" t="str">
        <f>IF(A559="","",IF(ROW($A$2:$A$1036)=1,"Impossible",VLOOKUP($A$2:$A$1036,items!$A$2:$S$1008,{19}*SIGN(ROW($A$2:$A$1036)),FALSE)))</f>
        <v/>
      </c>
      <c r="I559" s="4" t="str">
        <f>IF(A559="","",IF(ROW($A$2:$A$1036)=1,"Impossible",VLOOKUP($A$2:$A$1036,items!$A$2:$T$1008,{20}*SIGN(ROW($A$2:$A$1036)),FALSE)))</f>
        <v/>
      </c>
      <c r="L559" s="53"/>
      <c r="M559" s="53"/>
      <c r="N559" s="53"/>
      <c r="O559" s="53"/>
      <c r="P559" s="53"/>
      <c r="Q559" s="53"/>
      <c r="R559" s="53"/>
      <c r="S559" s="53"/>
      <c r="T559" s="53"/>
      <c r="U559" s="53"/>
      <c r="V559" s="55" t="str">
        <f t="shared" si="44"/>
        <v xml:space="preserve">. </v>
      </c>
      <c r="W559" s="55" t="str">
        <f t="shared" si="45"/>
        <v xml:space="preserve">. </v>
      </c>
      <c r="X559" s="32" t="str">
        <f t="array" ref="X559">IF(ISBLANK(F559),"",INDEX(choices!I$2:I$1615,MATCH(F559,IF(choices!J$2:J$1615="Last",choices!A$2:A$1615),0)))</f>
        <v/>
      </c>
      <c r="Y559" s="4" t="str">
        <f t="array" ref="Y559">IF(ISBLANK(F559),"",INDEX(choices!H$2:H$1615,MATCH(F559,IF(choices!J$2:J$1615="Last",choices!A$2:A$1615),0)))</f>
        <v/>
      </c>
    </row>
    <row r="560" spans="1:25" ht="14">
      <c r="A560" s="53"/>
      <c r="B560" s="53"/>
      <c r="C560" s="53"/>
      <c r="D560" s="54" t="str">
        <f t="shared" si="42"/>
        <v/>
      </c>
      <c r="E560" s="53"/>
      <c r="G560" s="54" t="str">
        <f t="shared" si="43"/>
        <v/>
      </c>
      <c r="H560" s="4" t="str">
        <f>IF(A560="","",IF(ROW($A$2:$A$1036)=1,"Impossible",VLOOKUP($A$2:$A$1036,items!$A$2:$S$1008,{19}*SIGN(ROW($A$2:$A$1036)),FALSE)))</f>
        <v/>
      </c>
      <c r="I560" s="4" t="str">
        <f>IF(A560="","",IF(ROW($A$2:$A$1036)=1,"Impossible",VLOOKUP($A$2:$A$1036,items!$A$2:$T$1008,{20}*SIGN(ROW($A$2:$A$1036)),FALSE)))</f>
        <v/>
      </c>
      <c r="L560" s="53"/>
      <c r="M560" s="53"/>
      <c r="N560" s="53"/>
      <c r="O560" s="53"/>
      <c r="P560" s="53"/>
      <c r="Q560" s="53"/>
      <c r="R560" s="53"/>
      <c r="S560" s="53"/>
      <c r="T560" s="53"/>
      <c r="U560" s="53"/>
      <c r="V560" s="55" t="str">
        <f t="shared" si="44"/>
        <v xml:space="preserve">. </v>
      </c>
      <c r="W560" s="55" t="str">
        <f t="shared" si="45"/>
        <v xml:space="preserve">. </v>
      </c>
      <c r="X560" s="32" t="str">
        <f t="array" ref="X560">IF(ISBLANK(F560),"",INDEX(choices!I$2:I$1615,MATCH(F560,IF(choices!J$2:J$1615="Last",choices!A$2:A$1615),0)))</f>
        <v/>
      </c>
      <c r="Y560" s="4" t="str">
        <f t="array" ref="Y560">IF(ISBLANK(F560),"",INDEX(choices!H$2:H$1615,MATCH(F560,IF(choices!J$2:J$1615="Last",choices!A$2:A$1615),0)))</f>
        <v/>
      </c>
    </row>
    <row r="561" spans="1:25" ht="14">
      <c r="A561" s="53"/>
      <c r="B561" s="53"/>
      <c r="C561" s="53"/>
      <c r="D561" s="54" t="str">
        <f t="shared" si="42"/>
        <v/>
      </c>
      <c r="E561" s="53"/>
      <c r="G561" s="54" t="str">
        <f t="shared" si="43"/>
        <v/>
      </c>
      <c r="H561" s="4" t="str">
        <f>IF(A561="","",IF(ROW($A$2:$A$1036)=1,"Impossible",VLOOKUP($A$2:$A$1036,items!$A$2:$S$1008,{19}*SIGN(ROW($A$2:$A$1036)),FALSE)))</f>
        <v/>
      </c>
      <c r="I561" s="4" t="str">
        <f>IF(A561="","",IF(ROW($A$2:$A$1036)=1,"Impossible",VLOOKUP($A$2:$A$1036,items!$A$2:$T$1008,{20}*SIGN(ROW($A$2:$A$1036)),FALSE)))</f>
        <v/>
      </c>
      <c r="L561" s="53"/>
      <c r="M561" s="53"/>
      <c r="N561" s="53"/>
      <c r="O561" s="53"/>
      <c r="P561" s="53"/>
      <c r="Q561" s="53"/>
      <c r="R561" s="53"/>
      <c r="S561" s="53"/>
      <c r="T561" s="53"/>
      <c r="U561" s="53"/>
      <c r="V561" s="55" t="str">
        <f t="shared" si="44"/>
        <v xml:space="preserve">. </v>
      </c>
      <c r="W561" s="55" t="str">
        <f t="shared" si="45"/>
        <v xml:space="preserve">. </v>
      </c>
      <c r="X561" s="32" t="str">
        <f t="array" ref="X561">IF(ISBLANK(F561),"",INDEX(choices!I$2:I$1615,MATCH(F561,IF(choices!J$2:J$1615="Last",choices!A$2:A$1615),0)))</f>
        <v/>
      </c>
      <c r="Y561" s="4" t="str">
        <f t="array" ref="Y561">IF(ISBLANK(F561),"",INDEX(choices!H$2:H$1615,MATCH(F561,IF(choices!J$2:J$1615="Last",choices!A$2:A$1615),0)))</f>
        <v/>
      </c>
    </row>
    <row r="562" spans="1:25" ht="14">
      <c r="A562" s="53"/>
      <c r="B562" s="53"/>
      <c r="C562" s="53"/>
      <c r="D562" s="54" t="str">
        <f t="shared" si="42"/>
        <v/>
      </c>
      <c r="E562" s="53"/>
      <c r="G562" s="54" t="str">
        <f t="shared" si="43"/>
        <v/>
      </c>
      <c r="H562" s="4" t="str">
        <f>IF(A562="","",IF(ROW($A$2:$A$1036)=1,"Impossible",VLOOKUP($A$2:$A$1036,items!$A$2:$S$1008,{19}*SIGN(ROW($A$2:$A$1036)),FALSE)))</f>
        <v/>
      </c>
      <c r="I562" s="4" t="str">
        <f>IF(A562="","",IF(ROW($A$2:$A$1036)=1,"Impossible",VLOOKUP($A$2:$A$1036,items!$A$2:$T$1008,{20}*SIGN(ROW($A$2:$A$1036)),FALSE)))</f>
        <v/>
      </c>
      <c r="L562" s="53"/>
      <c r="M562" s="53"/>
      <c r="N562" s="53"/>
      <c r="O562" s="53"/>
      <c r="P562" s="53"/>
      <c r="Q562" s="53"/>
      <c r="R562" s="53"/>
      <c r="S562" s="53"/>
      <c r="T562" s="53"/>
      <c r="U562" s="53"/>
      <c r="V562" s="55" t="str">
        <f t="shared" si="44"/>
        <v xml:space="preserve">. </v>
      </c>
      <c r="W562" s="55" t="str">
        <f t="shared" si="45"/>
        <v xml:space="preserve">. </v>
      </c>
      <c r="X562" s="32" t="str">
        <f t="array" ref="X562">IF(ISBLANK(F562),"",INDEX(choices!I$2:I$1615,MATCH(F562,IF(choices!J$2:J$1615="Last",choices!A$2:A$1615),0)))</f>
        <v/>
      </c>
      <c r="Y562" s="4" t="str">
        <f t="array" ref="Y562">IF(ISBLANK(F562),"",INDEX(choices!H$2:H$1615,MATCH(F562,IF(choices!J$2:J$1615="Last",choices!A$2:A$1615),0)))</f>
        <v/>
      </c>
    </row>
    <row r="563" spans="1:25" ht="14">
      <c r="A563" s="53"/>
      <c r="B563" s="53"/>
      <c r="C563" s="53"/>
      <c r="D563" s="54" t="str">
        <f t="shared" si="42"/>
        <v/>
      </c>
      <c r="E563" s="53"/>
      <c r="G563" s="54" t="str">
        <f t="shared" si="43"/>
        <v/>
      </c>
      <c r="H563" s="4" t="str">
        <f>IF(A563="","",IF(ROW($A$2:$A$1036)=1,"Impossible",VLOOKUP($A$2:$A$1036,items!$A$2:$S$1008,{19}*SIGN(ROW($A$2:$A$1036)),FALSE)))</f>
        <v/>
      </c>
      <c r="I563" s="4" t="str">
        <f>IF(A563="","",IF(ROW($A$2:$A$1036)=1,"Impossible",VLOOKUP($A$2:$A$1036,items!$A$2:$T$1008,{20}*SIGN(ROW($A$2:$A$1036)),FALSE)))</f>
        <v/>
      </c>
      <c r="L563" s="53"/>
      <c r="M563" s="53"/>
      <c r="N563" s="53"/>
      <c r="O563" s="53"/>
      <c r="P563" s="53"/>
      <c r="Q563" s="53"/>
      <c r="R563" s="53"/>
      <c r="S563" s="53"/>
      <c r="T563" s="53"/>
      <c r="U563" s="53"/>
      <c r="V563" s="55" t="str">
        <f t="shared" si="44"/>
        <v xml:space="preserve">. </v>
      </c>
      <c r="W563" s="55" t="str">
        <f t="shared" si="45"/>
        <v xml:space="preserve">. </v>
      </c>
      <c r="X563" s="32" t="str">
        <f t="array" ref="X563">IF(ISBLANK(F563),"",INDEX(choices!I$2:I$1615,MATCH(F563,IF(choices!J$2:J$1615="Last",choices!A$2:A$1615),0)))</f>
        <v/>
      </c>
      <c r="Y563" s="4" t="str">
        <f t="array" ref="Y563">IF(ISBLANK(F563),"",INDEX(choices!H$2:H$1615,MATCH(F563,IF(choices!J$2:J$1615="Last",choices!A$2:A$1615),0)))</f>
        <v/>
      </c>
    </row>
    <row r="564" spans="1:25" ht="14">
      <c r="A564" s="53"/>
      <c r="B564" s="53"/>
      <c r="C564" s="53"/>
      <c r="D564" s="54" t="str">
        <f t="shared" si="42"/>
        <v/>
      </c>
      <c r="E564" s="53"/>
      <c r="G564" s="54" t="str">
        <f t="shared" si="43"/>
        <v/>
      </c>
      <c r="H564" s="4" t="str">
        <f>IF(A564="","",IF(ROW($A$2:$A$1036)=1,"Impossible",VLOOKUP($A$2:$A$1036,items!$A$2:$S$1008,{19}*SIGN(ROW($A$2:$A$1036)),FALSE)))</f>
        <v/>
      </c>
      <c r="I564" s="4" t="str">
        <f>IF(A564="","",IF(ROW($A$2:$A$1036)=1,"Impossible",VLOOKUP($A$2:$A$1036,items!$A$2:$T$1008,{20}*SIGN(ROW($A$2:$A$1036)),FALSE)))</f>
        <v/>
      </c>
      <c r="L564" s="53"/>
      <c r="M564" s="53"/>
      <c r="N564" s="53"/>
      <c r="O564" s="53"/>
      <c r="P564" s="53"/>
      <c r="Q564" s="53"/>
      <c r="R564" s="53"/>
      <c r="S564" s="53"/>
      <c r="T564" s="53"/>
      <c r="U564" s="53"/>
      <c r="V564" s="55" t="str">
        <f t="shared" si="44"/>
        <v xml:space="preserve">. </v>
      </c>
      <c r="W564" s="55" t="str">
        <f t="shared" si="45"/>
        <v xml:space="preserve">. </v>
      </c>
      <c r="X564" s="32" t="str">
        <f t="array" ref="X564">IF(ISBLANK(F564),"",INDEX(choices!I$2:I$1615,MATCH(F564,IF(choices!J$2:J$1615="Last",choices!A$2:A$1615),0)))</f>
        <v/>
      </c>
      <c r="Y564" s="4" t="str">
        <f t="array" ref="Y564">IF(ISBLANK(F564),"",INDEX(choices!H$2:H$1615,MATCH(F564,IF(choices!J$2:J$1615="Last",choices!A$2:A$1615),0)))</f>
        <v/>
      </c>
    </row>
    <row r="565" spans="1:25" ht="14">
      <c r="A565" s="53"/>
      <c r="B565" s="53"/>
      <c r="C565" s="53"/>
      <c r="D565" s="54" t="str">
        <f t="shared" si="42"/>
        <v/>
      </c>
      <c r="E565" s="53"/>
      <c r="G565" s="54" t="str">
        <f t="shared" si="43"/>
        <v/>
      </c>
      <c r="H565" s="4" t="str">
        <f>IF(A565="","",IF(ROW($A$2:$A$1036)=1,"Impossible",VLOOKUP($A$2:$A$1036,items!$A$2:$S$1008,{19}*SIGN(ROW($A$2:$A$1036)),FALSE)))</f>
        <v/>
      </c>
      <c r="I565" s="4" t="str">
        <f>IF(A565="","",IF(ROW($A$2:$A$1036)=1,"Impossible",VLOOKUP($A$2:$A$1036,items!$A$2:$T$1008,{20}*SIGN(ROW($A$2:$A$1036)),FALSE)))</f>
        <v/>
      </c>
      <c r="L565" s="53"/>
      <c r="M565" s="53"/>
      <c r="N565" s="53"/>
      <c r="O565" s="53"/>
      <c r="P565" s="53"/>
      <c r="Q565" s="53"/>
      <c r="R565" s="53"/>
      <c r="S565" s="53"/>
      <c r="T565" s="53"/>
      <c r="U565" s="53"/>
      <c r="V565" s="55" t="str">
        <f t="shared" si="44"/>
        <v xml:space="preserve">. </v>
      </c>
      <c r="W565" s="55" t="str">
        <f t="shared" si="45"/>
        <v xml:space="preserve">. </v>
      </c>
      <c r="X565" s="32" t="str">
        <f t="array" ref="X565">IF(ISBLANK(F565),"",INDEX(choices!I$2:I$1615,MATCH(F565,IF(choices!J$2:J$1615="Last",choices!A$2:A$1615),0)))</f>
        <v/>
      </c>
      <c r="Y565" s="4" t="str">
        <f t="array" ref="Y565">IF(ISBLANK(F565),"",INDEX(choices!H$2:H$1615,MATCH(F565,IF(choices!J$2:J$1615="Last",choices!A$2:A$1615),0)))</f>
        <v/>
      </c>
    </row>
    <row r="566" spans="1:25" ht="14">
      <c r="A566" s="53"/>
      <c r="B566" s="53"/>
      <c r="C566" s="53"/>
      <c r="D566" s="54" t="str">
        <f t="shared" si="42"/>
        <v/>
      </c>
      <c r="E566" s="53"/>
      <c r="G566" s="54" t="str">
        <f t="shared" si="43"/>
        <v/>
      </c>
      <c r="H566" s="4" t="str">
        <f>IF(A566="","",IF(ROW($A$2:$A$1036)=1,"Impossible",VLOOKUP($A$2:$A$1036,items!$A$2:$S$1008,{19}*SIGN(ROW($A$2:$A$1036)),FALSE)))</f>
        <v/>
      </c>
      <c r="I566" s="4" t="str">
        <f>IF(A566="","",IF(ROW($A$2:$A$1036)=1,"Impossible",VLOOKUP($A$2:$A$1036,items!$A$2:$T$1008,{20}*SIGN(ROW($A$2:$A$1036)),FALSE)))</f>
        <v/>
      </c>
      <c r="L566" s="53"/>
      <c r="M566" s="53"/>
      <c r="N566" s="53"/>
      <c r="O566" s="53"/>
      <c r="P566" s="53"/>
      <c r="Q566" s="53"/>
      <c r="R566" s="53"/>
      <c r="S566" s="53"/>
      <c r="T566" s="53"/>
      <c r="U566" s="53"/>
      <c r="V566" s="55" t="str">
        <f t="shared" si="44"/>
        <v xml:space="preserve">. </v>
      </c>
      <c r="W566" s="55" t="str">
        <f t="shared" si="45"/>
        <v xml:space="preserve">. </v>
      </c>
      <c r="X566" s="32" t="str">
        <f t="array" ref="X566">IF(ISBLANK(F566),"",INDEX(choices!I$2:I$1615,MATCH(F566,IF(choices!J$2:J$1615="Last",choices!A$2:A$1615),0)))</f>
        <v/>
      </c>
      <c r="Y566" s="4" t="str">
        <f t="array" ref="Y566">IF(ISBLANK(F566),"",INDEX(choices!H$2:H$1615,MATCH(F566,IF(choices!J$2:J$1615="Last",choices!A$2:A$1615),0)))</f>
        <v/>
      </c>
    </row>
    <row r="567" spans="1:25" ht="14">
      <c r="A567" s="53"/>
      <c r="B567" s="53"/>
      <c r="C567" s="53"/>
      <c r="D567" s="54" t="str">
        <f t="shared" si="42"/>
        <v/>
      </c>
      <c r="E567" s="53"/>
      <c r="G567" s="54" t="str">
        <f t="shared" si="43"/>
        <v/>
      </c>
      <c r="H567" s="4" t="str">
        <f>IF(A567="","",IF(ROW($A$2:$A$1036)=1,"Impossible",VLOOKUP($A$2:$A$1036,items!$A$2:$S$1008,{19}*SIGN(ROW($A$2:$A$1036)),FALSE)))</f>
        <v/>
      </c>
      <c r="I567" s="4" t="str">
        <f>IF(A567="","",IF(ROW($A$2:$A$1036)=1,"Impossible",VLOOKUP($A$2:$A$1036,items!$A$2:$T$1008,{20}*SIGN(ROW($A$2:$A$1036)),FALSE)))</f>
        <v/>
      </c>
      <c r="L567" s="53"/>
      <c r="M567" s="53"/>
      <c r="N567" s="53"/>
      <c r="O567" s="53"/>
      <c r="P567" s="53"/>
      <c r="Q567" s="53"/>
      <c r="R567" s="53"/>
      <c r="S567" s="53"/>
      <c r="T567" s="53"/>
      <c r="U567" s="53"/>
      <c r="V567" s="55" t="str">
        <f t="shared" si="44"/>
        <v xml:space="preserve">. </v>
      </c>
      <c r="W567" s="55" t="str">
        <f t="shared" si="45"/>
        <v xml:space="preserve">. </v>
      </c>
      <c r="X567" s="32" t="str">
        <f>IF(ISBLANK(F567),"",INDEX(choices!I$2:I$1615,MATCH(F567,IF(choices!J$2:J$1615="Last",choices!A$2:A$1615),0)))</f>
        <v/>
      </c>
      <c r="Y567" s="4" t="str">
        <f>IF(ISBLANK(F567),"",INDEX(choices!H$2:H$1615,MATCH(F567,IF(choices!J$2:J$1615="Last",choices!A$2:A$1615),0)))</f>
        <v/>
      </c>
    </row>
    <row r="568" spans="1:25" ht="14">
      <c r="A568" s="53"/>
      <c r="B568" s="53"/>
      <c r="C568" s="53"/>
      <c r="D568" s="54" t="str">
        <f t="shared" si="42"/>
        <v/>
      </c>
      <c r="E568" s="53"/>
      <c r="G568" s="54" t="str">
        <f t="shared" si="43"/>
        <v/>
      </c>
      <c r="H568" s="4" t="str">
        <f>IF(A568="","",IF(ROW($A$2:$A$1036)=1,"Impossible",VLOOKUP($A$2:$A$1036,items!$A$2:$S$1008,{19}*SIGN(ROW($A$2:$A$1036)),FALSE)))</f>
        <v/>
      </c>
      <c r="I568" s="4" t="str">
        <f>IF(A568="","",IF(ROW($A$2:$A$1036)=1,"Impossible",VLOOKUP($A$2:$A$1036,items!$A$2:$T$1008,{20}*SIGN(ROW($A$2:$A$1036)),FALSE)))</f>
        <v/>
      </c>
      <c r="L568" s="53"/>
      <c r="M568" s="53"/>
      <c r="N568" s="53"/>
      <c r="O568" s="53"/>
      <c r="P568" s="53"/>
      <c r="Q568" s="53"/>
      <c r="R568" s="53"/>
      <c r="S568" s="53"/>
      <c r="T568" s="53"/>
      <c r="U568" s="53"/>
      <c r="V568" s="55" t="str">
        <f t="shared" si="44"/>
        <v xml:space="preserve">. </v>
      </c>
      <c r="W568" s="55" t="str">
        <f t="shared" si="45"/>
        <v xml:space="preserve">. </v>
      </c>
      <c r="X568" s="32" t="str">
        <f>IF(ISBLANK(F568),"",INDEX(choices!I$2:I$1615,MATCH(F568,IF(choices!J$2:J$1615="Last",choices!A$2:A$1615),0)))</f>
        <v/>
      </c>
      <c r="Y568" s="4" t="str">
        <f>IF(ISBLANK(F568),"",INDEX(choices!H$2:H$1615,MATCH(F568,IF(choices!J$2:J$1615="Last",choices!A$2:A$1615),0)))</f>
        <v/>
      </c>
    </row>
    <row r="569" spans="1:25" ht="14">
      <c r="A569" s="53"/>
      <c r="B569" s="53"/>
      <c r="C569" s="53"/>
      <c r="D569" s="54" t="str">
        <f t="shared" si="42"/>
        <v/>
      </c>
      <c r="E569" s="53"/>
      <c r="G569" s="54" t="str">
        <f t="shared" si="43"/>
        <v/>
      </c>
      <c r="H569" s="4" t="str">
        <f>IF(A569="","",IF(ROW($A$2:$A$1036)=1,"Impossible",VLOOKUP($A$2:$A$1036,items!$A$2:$S$1008,{19}*SIGN(ROW($A$2:$A$1036)),FALSE)))</f>
        <v/>
      </c>
      <c r="I569" s="4" t="str">
        <f>IF(A569="","",IF(ROW($A$2:$A$1036)=1,"Impossible",VLOOKUP($A$2:$A$1036,items!$A$2:$T$1008,{20}*SIGN(ROW($A$2:$A$1036)),FALSE)))</f>
        <v/>
      </c>
      <c r="L569" s="53"/>
      <c r="M569" s="53"/>
      <c r="N569" s="53"/>
      <c r="O569" s="53"/>
      <c r="P569" s="53"/>
      <c r="Q569" s="53"/>
      <c r="R569" s="53"/>
      <c r="S569" s="53"/>
      <c r="T569" s="53"/>
      <c r="U569" s="53"/>
      <c r="V569" s="55" t="str">
        <f t="shared" si="44"/>
        <v xml:space="preserve">. </v>
      </c>
      <c r="W569" s="55" t="str">
        <f t="shared" si="45"/>
        <v xml:space="preserve">. </v>
      </c>
      <c r="X569" s="32" t="str">
        <f>IF(ISBLANK(F569),"",INDEX(choices!I$2:I$1615,MATCH(F569,IF(choices!J$2:J$1615="Last",choices!A$2:A$1615),0)))</f>
        <v/>
      </c>
      <c r="Y569" s="4" t="str">
        <f>IF(ISBLANK(F569),"",INDEX(choices!H$2:H$1615,MATCH(F569,IF(choices!J$2:J$1615="Last",choices!A$2:A$1615),0)))</f>
        <v/>
      </c>
    </row>
    <row r="570" spans="1:25" ht="14">
      <c r="A570" s="53"/>
      <c r="B570" s="53"/>
      <c r="C570" s="53"/>
      <c r="D570" s="54" t="str">
        <f t="shared" si="42"/>
        <v/>
      </c>
      <c r="E570" s="53"/>
      <c r="G570" s="54" t="str">
        <f t="shared" si="43"/>
        <v/>
      </c>
      <c r="H570" s="4" t="str">
        <f>IF(A570="","",IF(ROW($A$2:$A$1036)=1,"Impossible",VLOOKUP($A$2:$A$1036,items!$A$2:$S$1008,{19}*SIGN(ROW($A$2:$A$1036)),FALSE)))</f>
        <v/>
      </c>
      <c r="I570" s="4" t="str">
        <f>IF(A570="","",IF(ROW($A$2:$A$1036)=1,"Impossible",VLOOKUP($A$2:$A$1036,items!$A$2:$T$1008,{20}*SIGN(ROW($A$2:$A$1036)),FALSE)))</f>
        <v/>
      </c>
      <c r="L570" s="53"/>
      <c r="M570" s="53"/>
      <c r="N570" s="53"/>
      <c r="O570" s="53"/>
      <c r="P570" s="53"/>
      <c r="Q570" s="53"/>
      <c r="R570" s="53"/>
      <c r="S570" s="53"/>
      <c r="T570" s="53"/>
      <c r="U570" s="53"/>
      <c r="V570" s="55" t="str">
        <f t="shared" si="44"/>
        <v xml:space="preserve">. </v>
      </c>
      <c r="W570" s="55" t="str">
        <f t="shared" si="45"/>
        <v xml:space="preserve">. </v>
      </c>
      <c r="X570" s="32" t="str">
        <f>IF(ISBLANK(F570),"",INDEX(choices!I$2:I$1615,MATCH(F570,IF(choices!J$2:J$1615="Last",choices!A$2:A$1615),0)))</f>
        <v/>
      </c>
      <c r="Y570" s="4" t="str">
        <f>IF(ISBLANK(F570),"",INDEX(choices!H$2:H$1615,MATCH(F570,IF(choices!J$2:J$1615="Last",choices!A$2:A$1615),0)))</f>
        <v/>
      </c>
    </row>
    <row r="571" spans="1:25" ht="14">
      <c r="A571" s="53"/>
      <c r="B571" s="53"/>
      <c r="C571" s="53"/>
      <c r="D571" s="54" t="str">
        <f t="shared" si="42"/>
        <v/>
      </c>
      <c r="E571" s="53"/>
      <c r="G571" s="54" t="str">
        <f t="shared" si="43"/>
        <v/>
      </c>
      <c r="H571" s="4" t="str">
        <f>IF(A571="","",IF(ROW($A$2:$A$1036)=1,"Impossible",VLOOKUP($A$2:$A$1036,items!$A$2:$S$1008,{19}*SIGN(ROW($A$2:$A$1036)),FALSE)))</f>
        <v/>
      </c>
      <c r="I571" s="4" t="str">
        <f>IF(A571="","",IF(ROW($A$2:$A$1036)=1,"Impossible",VLOOKUP($A$2:$A$1036,items!$A$2:$T$1008,{20}*SIGN(ROW($A$2:$A$1036)),FALSE)))</f>
        <v/>
      </c>
      <c r="L571" s="53"/>
      <c r="M571" s="53"/>
      <c r="N571" s="53"/>
      <c r="O571" s="53"/>
      <c r="P571" s="53"/>
      <c r="Q571" s="53"/>
      <c r="R571" s="53"/>
      <c r="S571" s="53"/>
      <c r="T571" s="53"/>
      <c r="U571" s="53"/>
      <c r="V571" s="55" t="str">
        <f t="shared" si="44"/>
        <v xml:space="preserve">. </v>
      </c>
      <c r="W571" s="55" t="str">
        <f t="shared" si="45"/>
        <v xml:space="preserve">. </v>
      </c>
      <c r="X571" s="32" t="str">
        <f>IF(ISBLANK(F571),"",INDEX(choices!I$2:I$1615,MATCH(F571,IF(choices!J$2:J$1615="Last",choices!A$2:A$1615),0)))</f>
        <v/>
      </c>
      <c r="Y571" s="4" t="str">
        <f>IF(ISBLANK(F571),"",INDEX(choices!H$2:H$1615,MATCH(F571,IF(choices!J$2:J$1615="Last",choices!A$2:A$1615),0)))</f>
        <v/>
      </c>
    </row>
    <row r="572" spans="1:25" ht="14">
      <c r="A572" s="53"/>
      <c r="B572" s="53"/>
      <c r="C572" s="53"/>
      <c r="D572" s="54" t="str">
        <f t="shared" si="42"/>
        <v/>
      </c>
      <c r="E572" s="53"/>
      <c r="G572" s="54" t="str">
        <f t="shared" si="43"/>
        <v/>
      </c>
      <c r="H572" s="4" t="str">
        <f>IF(A572="","",IF(ROW($A$2:$A$1036)=1,"Impossible",VLOOKUP($A$2:$A$1036,items!$A$2:$S$1008,{19}*SIGN(ROW($A$2:$A$1036)),FALSE)))</f>
        <v/>
      </c>
      <c r="I572" s="4" t="str">
        <f>IF(A572="","",IF(ROW($A$2:$A$1036)=1,"Impossible",VLOOKUP($A$2:$A$1036,items!$A$2:$T$1008,{20}*SIGN(ROW($A$2:$A$1036)),FALSE)))</f>
        <v/>
      </c>
      <c r="L572" s="53"/>
      <c r="M572" s="53"/>
      <c r="N572" s="53"/>
      <c r="O572" s="53"/>
      <c r="P572" s="53"/>
      <c r="Q572" s="53"/>
      <c r="R572" s="53"/>
      <c r="S572" s="53"/>
      <c r="T572" s="53"/>
      <c r="U572" s="53"/>
      <c r="V572" s="55" t="str">
        <f t="shared" si="44"/>
        <v xml:space="preserve">. </v>
      </c>
      <c r="W572" s="55" t="str">
        <f t="shared" si="45"/>
        <v xml:space="preserve">. </v>
      </c>
      <c r="X572" s="32" t="str">
        <f>IF(ISBLANK(F572),"",INDEX(choices!I$2:I$1615,MATCH(F572,IF(choices!J$2:J$1615="Last",choices!A$2:A$1615),0)))</f>
        <v/>
      </c>
      <c r="Y572" s="4" t="str">
        <f>IF(ISBLANK(F572),"",INDEX(choices!H$2:H$1615,MATCH(F572,IF(choices!J$2:J$1615="Last",choices!A$2:A$1615),0)))</f>
        <v/>
      </c>
    </row>
    <row r="573" spans="1:25" ht="14">
      <c r="A573" s="53"/>
      <c r="B573" s="53"/>
      <c r="C573" s="53"/>
      <c r="D573" s="54" t="str">
        <f t="shared" si="42"/>
        <v/>
      </c>
      <c r="E573" s="53"/>
      <c r="G573" s="54" t="str">
        <f t="shared" si="43"/>
        <v/>
      </c>
      <c r="H573" s="4" t="str">
        <f>IF(A573="","",IF(ROW($A$2:$A$1036)=1,"Impossible",VLOOKUP($A$2:$A$1036,items!$A$2:$S$1008,{19}*SIGN(ROW($A$2:$A$1036)),FALSE)))</f>
        <v/>
      </c>
      <c r="I573" s="4" t="str">
        <f>IF(A573="","",IF(ROW($A$2:$A$1036)=1,"Impossible",VLOOKUP($A$2:$A$1036,items!$A$2:$T$1008,{20}*SIGN(ROW($A$2:$A$1036)),FALSE)))</f>
        <v/>
      </c>
      <c r="L573" s="53"/>
      <c r="M573" s="53"/>
      <c r="N573" s="53"/>
      <c r="O573" s="53"/>
      <c r="P573" s="53"/>
      <c r="Q573" s="53"/>
      <c r="R573" s="53"/>
      <c r="S573" s="53"/>
      <c r="T573" s="53"/>
      <c r="U573" s="53"/>
      <c r="V573" s="55" t="str">
        <f t="shared" si="44"/>
        <v xml:space="preserve">. </v>
      </c>
      <c r="W573" s="55" t="str">
        <f t="shared" si="45"/>
        <v xml:space="preserve">. </v>
      </c>
      <c r="X573" s="32" t="str">
        <f>IF(ISBLANK(F573),"",INDEX(choices!I$2:I$1615,MATCH(F573,IF(choices!J$2:J$1615="Last",choices!A$2:A$1615),0)))</f>
        <v/>
      </c>
      <c r="Y573" s="4" t="str">
        <f>IF(ISBLANK(F573),"",INDEX(choices!H$2:H$1615,MATCH(F573,IF(choices!J$2:J$1615="Last",choices!A$2:A$1615),0)))</f>
        <v/>
      </c>
    </row>
    <row r="574" spans="1:25" ht="14">
      <c r="A574" s="53"/>
      <c r="B574" s="53"/>
      <c r="C574" s="53"/>
      <c r="D574" s="54" t="str">
        <f t="shared" si="42"/>
        <v/>
      </c>
      <c r="E574" s="53"/>
      <c r="G574" s="54" t="str">
        <f t="shared" si="43"/>
        <v/>
      </c>
      <c r="H574" s="4" t="str">
        <f>IF(A574="","",IF(ROW($A$2:$A$1036)=1,"Impossible",VLOOKUP($A$2:$A$1036,items!$A$2:$S$1008,{19}*SIGN(ROW($A$2:$A$1036)),FALSE)))</f>
        <v/>
      </c>
      <c r="I574" s="4" t="str">
        <f>IF(A574="","",IF(ROW($A$2:$A$1036)=1,"Impossible",VLOOKUP($A$2:$A$1036,items!$A$2:$T$1008,{20}*SIGN(ROW($A$2:$A$1036)),FALSE)))</f>
        <v/>
      </c>
      <c r="L574" s="53"/>
      <c r="M574" s="53"/>
      <c r="N574" s="53"/>
      <c r="O574" s="53"/>
      <c r="P574" s="53"/>
      <c r="Q574" s="53"/>
      <c r="R574" s="53"/>
      <c r="S574" s="53"/>
      <c r="T574" s="53"/>
      <c r="U574" s="53"/>
      <c r="V574" s="55" t="str">
        <f t="shared" si="44"/>
        <v xml:space="preserve">. </v>
      </c>
      <c r="W574" s="55" t="str">
        <f t="shared" si="45"/>
        <v xml:space="preserve">. </v>
      </c>
      <c r="X574" s="32" t="str">
        <f>IF(ISBLANK(F574),"",INDEX(choices!I$2:I$1615,MATCH(F574,IF(choices!J$2:J$1615="Last",choices!A$2:A$1615),0)))</f>
        <v/>
      </c>
      <c r="Y574" s="4" t="str">
        <f>IF(ISBLANK(F574),"",INDEX(choices!H$2:H$1615,MATCH(F574,IF(choices!J$2:J$1615="Last",choices!A$2:A$1615),0)))</f>
        <v/>
      </c>
    </row>
    <row r="575" spans="1:25" ht="14">
      <c r="A575" s="53"/>
      <c r="B575" s="53"/>
      <c r="C575" s="53"/>
      <c r="D575" s="54" t="str">
        <f t="shared" si="42"/>
        <v/>
      </c>
      <c r="E575" s="53"/>
      <c r="G575" s="54" t="str">
        <f t="shared" si="43"/>
        <v/>
      </c>
      <c r="H575" s="4" t="str">
        <f>IF(A575="","",IF(ROW($A$2:$A$1036)=1,"Impossible",VLOOKUP($A$2:$A$1036,items!$A$2:$S$1008,{19}*SIGN(ROW($A$2:$A$1036)),FALSE)))</f>
        <v/>
      </c>
      <c r="I575" s="4" t="str">
        <f>IF(A575="","",IF(ROW($A$2:$A$1036)=1,"Impossible",VLOOKUP($A$2:$A$1036,items!$A$2:$T$1008,{20}*SIGN(ROW($A$2:$A$1036)),FALSE)))</f>
        <v/>
      </c>
      <c r="L575" s="53"/>
      <c r="M575" s="53"/>
      <c r="N575" s="53"/>
      <c r="O575" s="53"/>
      <c r="P575" s="53"/>
      <c r="Q575" s="53"/>
      <c r="R575" s="53"/>
      <c r="S575" s="53"/>
      <c r="T575" s="53"/>
      <c r="U575" s="53"/>
      <c r="V575" s="55" t="str">
        <f t="shared" si="44"/>
        <v xml:space="preserve">. </v>
      </c>
      <c r="W575" s="55" t="str">
        <f t="shared" si="45"/>
        <v xml:space="preserve">. </v>
      </c>
      <c r="X575" s="32" t="str">
        <f>IF(ISBLANK(F575),"",INDEX(choices!I$2:I$1615,MATCH(F575,IF(choices!J$2:J$1615="Last",choices!A$2:A$1615),0)))</f>
        <v/>
      </c>
      <c r="Y575" s="4" t="str">
        <f>IF(ISBLANK(F575),"",INDEX(choices!H$2:H$1615,MATCH(F575,IF(choices!J$2:J$1615="Last",choices!A$2:A$1615),0)))</f>
        <v/>
      </c>
    </row>
    <row r="576" spans="1:25" ht="14">
      <c r="A576" s="53"/>
      <c r="B576" s="53"/>
      <c r="C576" s="53"/>
      <c r="D576" s="54" t="str">
        <f t="shared" si="42"/>
        <v/>
      </c>
      <c r="E576" s="53"/>
      <c r="G576" s="54" t="str">
        <f t="shared" si="43"/>
        <v/>
      </c>
      <c r="H576" s="4" t="str">
        <f>IF(A576="","",IF(ROW($A$2:$A$1036)=1,"Impossible",VLOOKUP($A$2:$A$1036,items!$A$2:$S$1008,{19}*SIGN(ROW($A$2:$A$1036)),FALSE)))</f>
        <v/>
      </c>
      <c r="I576" s="4" t="str">
        <f>IF(A576="","",IF(ROW($A$2:$A$1036)=1,"Impossible",VLOOKUP($A$2:$A$1036,items!$A$2:$T$1008,{20}*SIGN(ROW($A$2:$A$1036)),FALSE)))</f>
        <v/>
      </c>
      <c r="L576" s="53"/>
      <c r="M576" s="53"/>
      <c r="N576" s="53"/>
      <c r="O576" s="53"/>
      <c r="P576" s="53"/>
      <c r="Q576" s="53"/>
      <c r="R576" s="53"/>
      <c r="S576" s="53"/>
      <c r="T576" s="53"/>
      <c r="U576" s="53"/>
      <c r="V576" s="55" t="str">
        <f t="shared" si="44"/>
        <v xml:space="preserve">. </v>
      </c>
      <c r="W576" s="55" t="str">
        <f t="shared" si="45"/>
        <v xml:space="preserve">. </v>
      </c>
      <c r="X576" s="32" t="str">
        <f>IF(ISBLANK(F576),"",INDEX(choices!I$2:I$1615,MATCH(F576,IF(choices!J$2:J$1615="Last",choices!A$2:A$1615),0)))</f>
        <v/>
      </c>
      <c r="Y576" s="4" t="str">
        <f>IF(ISBLANK(F576),"",INDEX(choices!H$2:H$1615,MATCH(F576,IF(choices!J$2:J$1615="Last",choices!A$2:A$1615),0)))</f>
        <v/>
      </c>
    </row>
    <row r="577" spans="1:25" ht="14">
      <c r="A577" s="53"/>
      <c r="B577" s="53"/>
      <c r="C577" s="53"/>
      <c r="D577" s="54" t="str">
        <f t="shared" si="42"/>
        <v/>
      </c>
      <c r="E577" s="53"/>
      <c r="G577" s="54" t="str">
        <f t="shared" si="43"/>
        <v/>
      </c>
      <c r="H577" s="4" t="str">
        <f>IF(A577="","",IF(ROW($A$2:$A$1036)=1,"Impossible",VLOOKUP($A$2:$A$1036,items!$A$2:$S$1008,{19}*SIGN(ROW($A$2:$A$1036)),FALSE)))</f>
        <v/>
      </c>
      <c r="I577" s="4" t="str">
        <f>IF(A577="","",IF(ROW($A$2:$A$1036)=1,"Impossible",VLOOKUP($A$2:$A$1036,items!$A$2:$T$1008,{20}*SIGN(ROW($A$2:$A$1036)),FALSE)))</f>
        <v/>
      </c>
      <c r="L577" s="53"/>
      <c r="M577" s="53"/>
      <c r="N577" s="53"/>
      <c r="O577" s="53"/>
      <c r="P577" s="53"/>
      <c r="Q577" s="53"/>
      <c r="R577" s="53"/>
      <c r="S577" s="53"/>
      <c r="T577" s="53"/>
      <c r="U577" s="53"/>
      <c r="V577" s="55" t="str">
        <f t="shared" si="44"/>
        <v xml:space="preserve">. </v>
      </c>
      <c r="W577" s="55" t="str">
        <f t="shared" si="45"/>
        <v xml:space="preserve">. </v>
      </c>
      <c r="X577" s="32" t="str">
        <f>IF(ISBLANK(F577),"",INDEX(choices!I$2:I$1615,MATCH(F577,IF(choices!J$2:J$1615="Last",choices!A$2:A$1615),0)))</f>
        <v/>
      </c>
      <c r="Y577" s="4" t="str">
        <f>IF(ISBLANK(F577),"",INDEX(choices!H$2:H$1615,MATCH(F577,IF(choices!J$2:J$1615="Last",choices!A$2:A$1615),0)))</f>
        <v/>
      </c>
    </row>
    <row r="578" spans="1:25" ht="14">
      <c r="A578" s="53"/>
      <c r="B578" s="53"/>
      <c r="C578" s="53"/>
      <c r="D578" s="54" t="str">
        <f t="shared" si="42"/>
        <v/>
      </c>
      <c r="E578" s="53"/>
      <c r="G578" s="54" t="str">
        <f t="shared" si="43"/>
        <v/>
      </c>
      <c r="H578" s="4" t="str">
        <f>IF(A578="","",IF(ROW($A$2:$A$1036)=1,"Impossible",VLOOKUP($A$2:$A$1036,items!$A$2:$S$1008,{19}*SIGN(ROW($A$2:$A$1036)),FALSE)))</f>
        <v/>
      </c>
      <c r="I578" s="4" t="str">
        <f>IF(A578="","",IF(ROW($A$2:$A$1036)=1,"Impossible",VLOOKUP($A$2:$A$1036,items!$A$2:$T$1008,{20}*SIGN(ROW($A$2:$A$1036)),FALSE)))</f>
        <v/>
      </c>
      <c r="L578" s="53"/>
      <c r="M578" s="53"/>
      <c r="N578" s="53"/>
      <c r="O578" s="53"/>
      <c r="P578" s="53"/>
      <c r="Q578" s="53"/>
      <c r="R578" s="53"/>
      <c r="S578" s="53"/>
      <c r="T578" s="53"/>
      <c r="U578" s="53"/>
      <c r="V578" s="55" t="str">
        <f t="shared" si="44"/>
        <v xml:space="preserve">. </v>
      </c>
      <c r="W578" s="55" t="str">
        <f t="shared" si="45"/>
        <v xml:space="preserve">. </v>
      </c>
      <c r="X578" s="32" t="str">
        <f>IF(ISBLANK(F578),"",INDEX(choices!I$2:I$1615,MATCH(F578,IF(choices!J$2:J$1615="Last",choices!A$2:A$1615),0)))</f>
        <v/>
      </c>
      <c r="Y578" s="4" t="str">
        <f>IF(ISBLANK(F578),"",INDEX(choices!H$2:H$1615,MATCH(F578,IF(choices!J$2:J$1615="Last",choices!A$2:A$1615),0)))</f>
        <v/>
      </c>
    </row>
    <row r="579" spans="1:25" ht="14">
      <c r="A579" s="53"/>
      <c r="B579" s="53"/>
      <c r="C579" s="53"/>
      <c r="D579" s="54" t="str">
        <f t="shared" si="42"/>
        <v/>
      </c>
      <c r="E579" s="53"/>
      <c r="G579" s="54" t="str">
        <f t="shared" si="43"/>
        <v/>
      </c>
      <c r="H579" s="4" t="str">
        <f>IF(A579="","",IF(ROW($A$2:$A$1036)=1,"Impossible",VLOOKUP($A$2:$A$1036,items!$A$2:$S$1008,{19}*SIGN(ROW($A$2:$A$1036)),FALSE)))</f>
        <v/>
      </c>
      <c r="I579" s="4" t="str">
        <f>IF(A579="","",IF(ROW($A$2:$A$1036)=1,"Impossible",VLOOKUP($A$2:$A$1036,items!$A$2:$T$1008,{20}*SIGN(ROW($A$2:$A$1036)),FALSE)))</f>
        <v/>
      </c>
      <c r="L579" s="53"/>
      <c r="M579" s="53"/>
      <c r="N579" s="53"/>
      <c r="O579" s="53"/>
      <c r="P579" s="53"/>
      <c r="Q579" s="53"/>
      <c r="R579" s="53"/>
      <c r="S579" s="53"/>
      <c r="T579" s="53"/>
      <c r="U579" s="53"/>
      <c r="V579" s="55" t="str">
        <f t="shared" si="44"/>
        <v xml:space="preserve">. </v>
      </c>
      <c r="W579" s="55" t="str">
        <f t="shared" si="45"/>
        <v xml:space="preserve">. </v>
      </c>
      <c r="X579" s="32" t="str">
        <f>IF(ISBLANK(F579),"",INDEX(choices!I$2:I$1615,MATCH(F579,IF(choices!J$2:J$1615="Last",choices!A$2:A$1615),0)))</f>
        <v/>
      </c>
      <c r="Y579" s="4" t="str">
        <f>IF(ISBLANK(F579),"",INDEX(choices!H$2:H$1615,MATCH(F579,IF(choices!J$2:J$1615="Last",choices!A$2:A$1615),0)))</f>
        <v/>
      </c>
    </row>
    <row r="580" spans="1:25" ht="14">
      <c r="A580" s="53"/>
      <c r="B580" s="53"/>
      <c r="C580" s="53"/>
      <c r="D580" s="54" t="str">
        <f t="shared" si="42"/>
        <v/>
      </c>
      <c r="E580" s="53"/>
      <c r="G580" s="54" t="str">
        <f t="shared" si="43"/>
        <v/>
      </c>
      <c r="H580" s="4" t="str">
        <f>IF(A580="","",IF(ROW($A$2:$A$1036)=1,"Impossible",VLOOKUP($A$2:$A$1036,items!$A$2:$S$1008,{19}*SIGN(ROW($A$2:$A$1036)),FALSE)))</f>
        <v/>
      </c>
      <c r="I580" s="4" t="str">
        <f>IF(A580="","",IF(ROW($A$2:$A$1036)=1,"Impossible",VLOOKUP($A$2:$A$1036,items!$A$2:$T$1008,{20}*SIGN(ROW($A$2:$A$1036)),FALSE)))</f>
        <v/>
      </c>
      <c r="L580" s="53"/>
      <c r="M580" s="53"/>
      <c r="N580" s="53"/>
      <c r="O580" s="53"/>
      <c r="P580" s="53"/>
      <c r="Q580" s="53"/>
      <c r="R580" s="53"/>
      <c r="S580" s="53"/>
      <c r="T580" s="53"/>
      <c r="U580" s="53"/>
      <c r="V580" s="55" t="str">
        <f t="shared" si="44"/>
        <v xml:space="preserve">. </v>
      </c>
      <c r="W580" s="55" t="str">
        <f t="shared" si="45"/>
        <v xml:space="preserve">. </v>
      </c>
      <c r="X580" s="32" t="str">
        <f>IF(ISBLANK(F580),"",INDEX(choices!I$2:I$1615,MATCH(F580,IF(choices!J$2:J$1615="Last",choices!A$2:A$1615),0)))</f>
        <v/>
      </c>
      <c r="Y580" s="4" t="str">
        <f>IF(ISBLANK(F580),"",INDEX(choices!H$2:H$1615,MATCH(F580,IF(choices!J$2:J$1615="Last",choices!A$2:A$1615),0)))</f>
        <v/>
      </c>
    </row>
    <row r="581" spans="1:25" ht="14">
      <c r="A581" s="53"/>
      <c r="B581" s="53"/>
      <c r="C581" s="53"/>
      <c r="D581" s="54" t="str">
        <f t="shared" ref="D581:D644" si="46">CONCATENATE(B581,C581)</f>
        <v/>
      </c>
      <c r="E581" s="53"/>
      <c r="G581" s="54" t="str">
        <f t="shared" ref="G581:G589" si="47">IF(E581="","",IF(OR(E581="select_one", E581="select_multiple"), CONCATENATE(E581," ",F581),E581))</f>
        <v/>
      </c>
      <c r="H581" s="4" t="str">
        <f>IF(A581="","",IF(ROW($A$2:$A$1036)=1,"Impossible",VLOOKUP($A$2:$A$1036,items!$A$2:$S$1008,{19}*SIGN(ROW($A$2:$A$1036)),FALSE)))</f>
        <v/>
      </c>
      <c r="I581" s="4" t="str">
        <f>IF(A581="","",IF(ROW($A$2:$A$1036)=1,"Impossible",VLOOKUP($A$2:$A$1036,items!$A$2:$T$1008,{20}*SIGN(ROW($A$2:$A$1036)),FALSE)))</f>
        <v/>
      </c>
      <c r="L581" s="53"/>
      <c r="M581" s="53"/>
      <c r="N581" s="53"/>
      <c r="O581" s="53"/>
      <c r="P581" s="53"/>
      <c r="Q581" s="53"/>
      <c r="R581" s="53"/>
      <c r="S581" s="53"/>
      <c r="T581" s="53"/>
      <c r="U581" s="53"/>
      <c r="V581" s="55" t="str">
        <f t="shared" si="44"/>
        <v xml:space="preserve">. </v>
      </c>
      <c r="W581" s="55" t="str">
        <f t="shared" si="45"/>
        <v xml:space="preserve">. </v>
      </c>
      <c r="X581" s="32" t="str">
        <f>IF(ISBLANK(F581),"",INDEX(choices!I$2:I$1615,MATCH(F581,IF(choices!J$2:J$1615="Last",choices!A$2:A$1615),0)))</f>
        <v/>
      </c>
      <c r="Y581" s="4" t="str">
        <f>IF(ISBLANK(F581),"",INDEX(choices!H$2:H$1615,MATCH(F581,IF(choices!J$2:J$1615="Last",choices!A$2:A$1615),0)))</f>
        <v/>
      </c>
    </row>
    <row r="582" spans="1:25" ht="14">
      <c r="A582" s="53"/>
      <c r="B582" s="53"/>
      <c r="C582" s="53"/>
      <c r="D582" s="54" t="str">
        <f t="shared" si="46"/>
        <v/>
      </c>
      <c r="E582" s="53"/>
      <c r="G582" s="54" t="str">
        <f t="shared" si="47"/>
        <v/>
      </c>
      <c r="H582" s="4" t="str">
        <f>IF(A582="","",IF(ROW($A$2:$A$1036)=1,"Impossible",VLOOKUP($A$2:$A$1036,items!$A$2:$S$1008,{19}*SIGN(ROW($A$2:$A$1036)),FALSE)))</f>
        <v/>
      </c>
      <c r="I582" s="4" t="str">
        <f>IF(A582="","",IF(ROW($A$2:$A$1036)=1,"Impossible",VLOOKUP($A$2:$A$1036,items!$A$2:$T$1008,{20}*SIGN(ROW($A$2:$A$1036)),FALSE)))</f>
        <v/>
      </c>
      <c r="L582" s="53"/>
      <c r="M582" s="53"/>
      <c r="N582" s="53"/>
      <c r="O582" s="53"/>
      <c r="P582" s="53"/>
      <c r="Q582" s="53"/>
      <c r="R582" s="53"/>
      <c r="S582" s="53"/>
      <c r="T582" s="53"/>
      <c r="U582" s="53"/>
      <c r="V582" s="55" t="s">
        <v>2780</v>
      </c>
      <c r="W582" s="55" t="s">
        <v>2780</v>
      </c>
      <c r="X582" s="4"/>
    </row>
    <row r="583" spans="1:25" ht="14">
      <c r="A583" s="53"/>
      <c r="B583" s="53"/>
      <c r="C583" s="53"/>
      <c r="D583" s="54" t="str">
        <f t="shared" si="46"/>
        <v/>
      </c>
      <c r="E583" s="53"/>
      <c r="G583" s="54" t="str">
        <f t="shared" si="47"/>
        <v/>
      </c>
      <c r="H583" s="4" t="str">
        <f>IF(A583="","",IF(ROW($A$2:$A$1036)=1,"Impossible",VLOOKUP($A$2:$A$1036,items!$A$2:$S$1008,{19}*SIGN(ROW($A$2:$A$1036)),FALSE)))</f>
        <v/>
      </c>
      <c r="I583" s="4" t="str">
        <f>IF(A583="","",IF(ROW($A$2:$A$1036)=1,"Impossible",VLOOKUP($A$2:$A$1036,items!$A$2:$T$1008,{20}*SIGN(ROW($A$2:$A$1036)),FALSE)))</f>
        <v/>
      </c>
      <c r="L583" s="53"/>
      <c r="M583" s="53"/>
      <c r="N583" s="53"/>
      <c r="O583" s="53"/>
      <c r="P583" s="53"/>
      <c r="Q583" s="53"/>
      <c r="R583" s="53"/>
      <c r="S583" s="53"/>
      <c r="T583" s="53"/>
      <c r="U583" s="53"/>
      <c r="V583" s="55" t="s">
        <v>2780</v>
      </c>
      <c r="W583" s="55" t="s">
        <v>2780</v>
      </c>
      <c r="X583" s="4"/>
    </row>
    <row r="584" spans="1:25" ht="14">
      <c r="A584" s="53"/>
      <c r="B584" s="53"/>
      <c r="C584" s="53"/>
      <c r="D584" s="54" t="str">
        <f t="shared" si="46"/>
        <v/>
      </c>
      <c r="E584" s="53"/>
      <c r="G584" s="54" t="str">
        <f t="shared" si="47"/>
        <v/>
      </c>
      <c r="H584" s="4" t="str">
        <f>IF(A584="","",IF(ROW($A$2:$A$1036)=1,"Impossible",VLOOKUP($A$2:$A$1036,items!$A$2:$S$1008,{19}*SIGN(ROW($A$2:$A$1036)),FALSE)))</f>
        <v/>
      </c>
      <c r="I584" s="4" t="str">
        <f>IF(A584="","",IF(ROW($A$2:$A$1036)=1,"Impossible",VLOOKUP($A$2:$A$1036,items!$A$2:$T$1008,{20}*SIGN(ROW($A$2:$A$1036)),FALSE)))</f>
        <v/>
      </c>
      <c r="L584" s="53"/>
      <c r="M584" s="53"/>
      <c r="N584" s="53"/>
      <c r="O584" s="53"/>
      <c r="P584" s="53"/>
      <c r="Q584" s="53"/>
      <c r="R584" s="53"/>
      <c r="S584" s="53"/>
      <c r="T584" s="53"/>
      <c r="U584" s="53"/>
      <c r="V584" s="55" t="s">
        <v>2780</v>
      </c>
      <c r="W584" s="55" t="s">
        <v>2780</v>
      </c>
      <c r="X584" s="4"/>
    </row>
    <row r="585" spans="1:25" ht="14">
      <c r="A585" s="53"/>
      <c r="B585" s="53"/>
      <c r="C585" s="53"/>
      <c r="D585" s="54" t="str">
        <f t="shared" si="46"/>
        <v/>
      </c>
      <c r="E585" s="53"/>
      <c r="G585" s="54" t="str">
        <f t="shared" si="47"/>
        <v/>
      </c>
      <c r="H585" s="4" t="str">
        <f>IF(A585="","",IF(ROW($A$2:$A$1036)=1,"Impossible",VLOOKUP($A$2:$A$1036,items!$A$2:$S$1008,{19}*SIGN(ROW($A$2:$A$1036)),FALSE)))</f>
        <v/>
      </c>
      <c r="I585" s="4" t="str">
        <f>IF(A585="","",IF(ROW($A$2:$A$1036)=1,"Impossible",VLOOKUP($A$2:$A$1036,items!$A$2:$T$1008,{20}*SIGN(ROW($A$2:$A$1036)),FALSE)))</f>
        <v/>
      </c>
      <c r="L585" s="53"/>
      <c r="M585" s="53"/>
      <c r="N585" s="53"/>
      <c r="O585" s="53"/>
      <c r="P585" s="53"/>
      <c r="Q585" s="53"/>
      <c r="R585" s="53"/>
      <c r="S585" s="53"/>
      <c r="T585" s="53"/>
      <c r="U585" s="53"/>
      <c r="V585" s="55" t="s">
        <v>2780</v>
      </c>
      <c r="W585" s="55" t="s">
        <v>2780</v>
      </c>
      <c r="X585" s="4"/>
    </row>
    <row r="586" spans="1:25" ht="14">
      <c r="A586" s="53"/>
      <c r="B586" s="53"/>
      <c r="C586" s="53"/>
      <c r="D586" s="54" t="str">
        <f t="shared" si="46"/>
        <v/>
      </c>
      <c r="E586" s="53"/>
      <c r="G586" s="54" t="str">
        <f t="shared" si="47"/>
        <v/>
      </c>
      <c r="H586" s="4" t="str">
        <f>IF(A586="","",IF(ROW($A$2:$A$1036)=1,"Impossible",VLOOKUP($A$2:$A$1036,items!$A$2:$S$1008,{19}*SIGN(ROW($A$2:$A$1036)),FALSE)))</f>
        <v/>
      </c>
      <c r="I586" s="4" t="str">
        <f>IF(A586="","",IF(ROW($A$2:$A$1036)=1,"Impossible",VLOOKUP($A$2:$A$1036,items!$A$2:$T$1008,{20}*SIGN(ROW($A$2:$A$1036)),FALSE)))</f>
        <v/>
      </c>
      <c r="L586" s="53"/>
      <c r="M586" s="53"/>
      <c r="N586" s="53"/>
      <c r="O586" s="53"/>
      <c r="P586" s="53"/>
      <c r="Q586" s="53"/>
      <c r="R586" s="53"/>
      <c r="S586" s="53"/>
      <c r="T586" s="53"/>
      <c r="U586" s="53"/>
      <c r="V586" s="55" t="s">
        <v>2780</v>
      </c>
      <c r="W586" s="55" t="s">
        <v>2780</v>
      </c>
      <c r="X586" s="4"/>
    </row>
    <row r="587" spans="1:25" ht="14">
      <c r="A587" s="53"/>
      <c r="B587" s="53"/>
      <c r="C587" s="53"/>
      <c r="D587" s="54" t="str">
        <f t="shared" si="46"/>
        <v/>
      </c>
      <c r="E587" s="53"/>
      <c r="G587" s="54" t="str">
        <f t="shared" si="47"/>
        <v/>
      </c>
      <c r="H587" s="4" t="str">
        <f>IF(A587="","",IF(ROW($A$2:$A$1036)=1,"Impossible",VLOOKUP($A$2:$A$1036,items!$A$2:$S$1008,{19}*SIGN(ROW($A$2:$A$1036)),FALSE)))</f>
        <v/>
      </c>
      <c r="I587" s="4" t="str">
        <f>IF(A587="","",IF(ROW($A$2:$A$1036)=1,"Impossible",VLOOKUP($A$2:$A$1036,items!$A$2:$T$1008,{20}*SIGN(ROW($A$2:$A$1036)),FALSE)))</f>
        <v/>
      </c>
      <c r="L587" s="53"/>
      <c r="M587" s="53"/>
      <c r="N587" s="53"/>
      <c r="O587" s="53"/>
      <c r="P587" s="53"/>
      <c r="Q587" s="53"/>
      <c r="R587" s="53"/>
      <c r="S587" s="53"/>
      <c r="T587" s="53"/>
      <c r="U587" s="53"/>
      <c r="V587" s="55" t="s">
        <v>2780</v>
      </c>
      <c r="W587" s="55" t="s">
        <v>2780</v>
      </c>
      <c r="X587" s="4"/>
    </row>
    <row r="588" spans="1:25" ht="14">
      <c r="A588" s="53"/>
      <c r="B588" s="53"/>
      <c r="C588" s="53"/>
      <c r="D588" s="54" t="str">
        <f t="shared" si="46"/>
        <v/>
      </c>
      <c r="E588" s="53"/>
      <c r="G588" s="54" t="str">
        <f t="shared" si="47"/>
        <v/>
      </c>
      <c r="H588" s="4" t="str">
        <f>IF(A588="","",IF(ROW($A$2:$A$1036)=1,"Impossible",VLOOKUP($A$2:$A$1036,items!$A$2:$S$1008,{19}*SIGN(ROW($A$2:$A$1036)),FALSE)))</f>
        <v/>
      </c>
      <c r="I588" s="4" t="str">
        <f>IF(A588="","",IF(ROW($A$2:$A$1036)=1,"Impossible",VLOOKUP($A$2:$A$1036,items!$A$2:$T$1008,{20}*SIGN(ROW($A$2:$A$1036)),FALSE)))</f>
        <v/>
      </c>
      <c r="L588" s="53"/>
      <c r="M588" s="53"/>
      <c r="N588" s="53"/>
      <c r="O588" s="53"/>
      <c r="P588" s="53"/>
      <c r="Q588" s="53"/>
      <c r="R588" s="53"/>
      <c r="S588" s="53"/>
      <c r="T588" s="53"/>
      <c r="U588" s="53"/>
      <c r="V588" s="55" t="s">
        <v>2780</v>
      </c>
      <c r="W588" s="55" t="s">
        <v>2780</v>
      </c>
      <c r="X588" s="4"/>
    </row>
    <row r="589" spans="1:25" ht="14">
      <c r="A589" s="53"/>
      <c r="B589" s="53"/>
      <c r="C589" s="53"/>
      <c r="D589" s="54" t="str">
        <f t="shared" si="46"/>
        <v/>
      </c>
      <c r="E589" s="53"/>
      <c r="G589" s="54" t="str">
        <f t="shared" si="47"/>
        <v/>
      </c>
      <c r="H589" s="4" t="str">
        <f>IF(A589="","",IF(ROW($A$2:$A$1036)=1,"Impossible",VLOOKUP($A$2:$A$1036,items!$A$2:$S$1008,{19}*SIGN(ROW($A$2:$A$1036)),FALSE)))</f>
        <v/>
      </c>
      <c r="I589" s="4" t="str">
        <f>IF(A589="","",IF(ROW($A$2:$A$1036)=1,"Impossible",VLOOKUP($A$2:$A$1036,items!$A$2:$T$1008,{20}*SIGN(ROW($A$2:$A$1036)),FALSE)))</f>
        <v/>
      </c>
      <c r="L589" s="53"/>
      <c r="M589" s="53"/>
      <c r="N589" s="53"/>
      <c r="O589" s="53"/>
      <c r="P589" s="53"/>
      <c r="Q589" s="53"/>
      <c r="R589" s="53"/>
      <c r="S589" s="53"/>
      <c r="T589" s="53"/>
      <c r="U589" s="53"/>
      <c r="V589" s="55" t="s">
        <v>2780</v>
      </c>
      <c r="W589" s="55" t="s">
        <v>2780</v>
      </c>
      <c r="X589" s="4"/>
    </row>
    <row r="590" spans="1:25" ht="14">
      <c r="A590" s="53"/>
      <c r="B590" s="53"/>
      <c r="C590" s="53"/>
      <c r="D590" s="54" t="str">
        <f t="shared" si="46"/>
        <v/>
      </c>
      <c r="E590" s="53"/>
      <c r="G590" s="54" t="s">
        <v>2490</v>
      </c>
      <c r="H590" s="4" t="str">
        <f>IF(A590="","",IF(ROW($A$2:$A$1036)=1,"Impossible",VLOOKUP($A$2:$A$1036,items!$A$2:$S$1008,{19}*SIGN(ROW($A$2:$A$1036)),FALSE)))</f>
        <v/>
      </c>
      <c r="I590" s="4" t="str">
        <f>IF(A590="","",IF(ROW($A$2:$A$1036)=1,"Impossible",VLOOKUP($A$2:$A$1036,items!$A$2:$T$1008,{20}*SIGN(ROW($A$2:$A$1036)),FALSE)))</f>
        <v/>
      </c>
      <c r="L590" s="53"/>
      <c r="M590" s="53"/>
      <c r="N590" s="53"/>
      <c r="O590" s="53"/>
      <c r="P590" s="53"/>
      <c r="Q590" s="53"/>
      <c r="R590" s="53"/>
      <c r="S590" s="53"/>
      <c r="T590" s="53"/>
      <c r="U590" s="53"/>
      <c r="V590" s="55" t="s">
        <v>2780</v>
      </c>
      <c r="W590" s="55" t="s">
        <v>2780</v>
      </c>
      <c r="X590" s="4"/>
    </row>
    <row r="591" spans="1:25" ht="14">
      <c r="A591" s="53"/>
      <c r="B591" s="53"/>
      <c r="C591" s="53"/>
      <c r="D591" s="54" t="str">
        <f t="shared" si="46"/>
        <v/>
      </c>
      <c r="E591" s="53"/>
      <c r="G591" s="54" t="s">
        <v>2490</v>
      </c>
      <c r="H591" s="4" t="str">
        <f>IF(A591="","",IF(ROW($A$2:$A$1036)=1,"Impossible",VLOOKUP($A$2:$A$1036,items!$A$2:$S$1008,{19}*SIGN(ROW($A$2:$A$1036)),FALSE)))</f>
        <v/>
      </c>
      <c r="I591" s="4" t="str">
        <f>IF(A591="","",IF(ROW($A$2:$A$1036)=1,"Impossible",VLOOKUP($A$2:$A$1036,items!$A$2:$T$1008,{20}*SIGN(ROW($A$2:$A$1036)),FALSE)))</f>
        <v/>
      </c>
      <c r="L591" s="53"/>
      <c r="M591" s="53"/>
      <c r="N591" s="53"/>
      <c r="O591" s="53"/>
      <c r="P591" s="53"/>
      <c r="Q591" s="53"/>
      <c r="R591" s="53"/>
      <c r="S591" s="53"/>
      <c r="T591" s="53"/>
      <c r="U591" s="53"/>
      <c r="V591" s="55" t="s">
        <v>2780</v>
      </c>
      <c r="W591" s="55" t="s">
        <v>2780</v>
      </c>
      <c r="X591" s="4"/>
    </row>
    <row r="592" spans="1:25" ht="14">
      <c r="A592" s="53"/>
      <c r="B592" s="53"/>
      <c r="C592" s="53"/>
      <c r="D592" s="54" t="str">
        <f t="shared" si="46"/>
        <v/>
      </c>
      <c r="E592" s="53"/>
      <c r="G592" s="54" t="s">
        <v>2490</v>
      </c>
      <c r="H592" s="4" t="str">
        <f>IF(A592="","",IF(ROW($A$2:$A$1036)=1,"Impossible",VLOOKUP($A$2:$A$1036,items!$A$2:$S$1008,{19}*SIGN(ROW($A$2:$A$1036)),FALSE)))</f>
        <v/>
      </c>
      <c r="I592" s="4" t="str">
        <f>IF(A592="","",IF(ROW($A$2:$A$1036)=1,"Impossible",VLOOKUP($A$2:$A$1036,items!$A$2:$T$1008,{20}*SIGN(ROW($A$2:$A$1036)),FALSE)))</f>
        <v/>
      </c>
      <c r="L592" s="53"/>
      <c r="M592" s="53"/>
      <c r="N592" s="53"/>
      <c r="O592" s="53"/>
      <c r="P592" s="53"/>
      <c r="Q592" s="53"/>
      <c r="R592" s="53"/>
      <c r="S592" s="53"/>
      <c r="T592" s="53"/>
      <c r="U592" s="53"/>
      <c r="V592" s="55" t="s">
        <v>2780</v>
      </c>
      <c r="W592" s="55" t="s">
        <v>2780</v>
      </c>
      <c r="X592" s="4"/>
    </row>
    <row r="593" spans="1:24" ht="14">
      <c r="A593" s="53"/>
      <c r="B593" s="53"/>
      <c r="C593" s="53"/>
      <c r="D593" s="54" t="str">
        <f t="shared" si="46"/>
        <v/>
      </c>
      <c r="E593" s="53"/>
      <c r="G593" s="54" t="s">
        <v>2490</v>
      </c>
      <c r="H593" s="4" t="str">
        <f>IF(A593="","",IF(ROW($A$2:$A$1036)=1,"Impossible",VLOOKUP($A$2:$A$1036,items!$A$2:$S$1008,{19}*SIGN(ROW($A$2:$A$1036)),FALSE)))</f>
        <v/>
      </c>
      <c r="I593" s="4" t="str">
        <f>IF(A593="","",IF(ROW($A$2:$A$1036)=1,"Impossible",VLOOKUP($A$2:$A$1036,items!$A$2:$T$1008,{20}*SIGN(ROW($A$2:$A$1036)),FALSE)))</f>
        <v/>
      </c>
      <c r="L593" s="53"/>
      <c r="M593" s="53"/>
      <c r="N593" s="53"/>
      <c r="O593" s="53"/>
      <c r="P593" s="53"/>
      <c r="Q593" s="53"/>
      <c r="R593" s="53"/>
      <c r="S593" s="53"/>
      <c r="T593" s="53"/>
      <c r="U593" s="53"/>
      <c r="V593" s="55" t="s">
        <v>2780</v>
      </c>
      <c r="W593" s="55" t="s">
        <v>2780</v>
      </c>
      <c r="X593" s="4"/>
    </row>
    <row r="594" spans="1:24" ht="14">
      <c r="A594" s="53"/>
      <c r="B594" s="53"/>
      <c r="C594" s="53"/>
      <c r="D594" s="54" t="str">
        <f t="shared" si="46"/>
        <v/>
      </c>
      <c r="E594" s="53"/>
      <c r="G594" s="54" t="s">
        <v>2490</v>
      </c>
      <c r="H594" s="4" t="str">
        <f>IF(A594="","",IF(ROW($A$2:$A$1036)=1,"Impossible",VLOOKUP($A$2:$A$1036,items!$A$2:$S$1008,{19}*SIGN(ROW($A$2:$A$1036)),FALSE)))</f>
        <v/>
      </c>
      <c r="I594" s="4" t="str">
        <f>IF(A594="","",IF(ROW($A$2:$A$1036)=1,"Impossible",VLOOKUP($A$2:$A$1036,items!$A$2:$T$1008,{20}*SIGN(ROW($A$2:$A$1036)),FALSE)))</f>
        <v/>
      </c>
      <c r="L594" s="53"/>
      <c r="M594" s="53"/>
      <c r="N594" s="53"/>
      <c r="O594" s="53"/>
      <c r="P594" s="53"/>
      <c r="Q594" s="53"/>
      <c r="R594" s="53"/>
      <c r="S594" s="53"/>
      <c r="T594" s="53"/>
      <c r="U594" s="53"/>
      <c r="V594" s="55" t="s">
        <v>2780</v>
      </c>
      <c r="W594" s="55" t="s">
        <v>2780</v>
      </c>
      <c r="X594" s="4"/>
    </row>
    <row r="595" spans="1:24" ht="14">
      <c r="A595" s="53"/>
      <c r="B595" s="53"/>
      <c r="C595" s="53"/>
      <c r="D595" s="54" t="str">
        <f t="shared" si="46"/>
        <v/>
      </c>
      <c r="E595" s="53"/>
      <c r="G595" s="54" t="s">
        <v>2490</v>
      </c>
      <c r="H595" s="4" t="str">
        <f>IF(A595="","",IF(ROW($A$2:$A$1036)=1,"Impossible",VLOOKUP($A$2:$A$1036,items!$A$2:$S$1008,{19}*SIGN(ROW($A$2:$A$1036)),FALSE)))</f>
        <v/>
      </c>
      <c r="I595" s="4" t="str">
        <f>IF(A595="","",IF(ROW($A$2:$A$1036)=1,"Impossible",VLOOKUP($A$2:$A$1036,items!$A$2:$T$1008,{20}*SIGN(ROW($A$2:$A$1036)),FALSE)))</f>
        <v/>
      </c>
      <c r="L595" s="53"/>
      <c r="M595" s="53"/>
      <c r="N595" s="53"/>
      <c r="O595" s="53"/>
      <c r="P595" s="53"/>
      <c r="Q595" s="53"/>
      <c r="R595" s="53"/>
      <c r="S595" s="53"/>
      <c r="T595" s="53"/>
      <c r="U595" s="53"/>
      <c r="V595" s="55" t="s">
        <v>2780</v>
      </c>
      <c r="W595" s="55" t="s">
        <v>2780</v>
      </c>
      <c r="X595" s="4"/>
    </row>
    <row r="596" spans="1:24" ht="14">
      <c r="A596" s="53"/>
      <c r="B596" s="53"/>
      <c r="C596" s="53"/>
      <c r="D596" s="54" t="str">
        <f t="shared" si="46"/>
        <v/>
      </c>
      <c r="E596" s="53"/>
      <c r="G596" s="54" t="s">
        <v>2490</v>
      </c>
      <c r="H596" s="4" t="str">
        <f>IF(A596="","",IF(ROW($A$2:$A$1036)=1,"Impossible",VLOOKUP($A$2:$A$1036,items!$A$2:$S$1008,{19}*SIGN(ROW($A$2:$A$1036)),FALSE)))</f>
        <v/>
      </c>
      <c r="I596" s="4" t="str">
        <f>IF(A596="","",IF(ROW($A$2:$A$1036)=1,"Impossible",VLOOKUP($A$2:$A$1036,items!$A$2:$T$1008,{20}*SIGN(ROW($A$2:$A$1036)),FALSE)))</f>
        <v/>
      </c>
      <c r="L596" s="53"/>
      <c r="M596" s="53"/>
      <c r="N596" s="53"/>
      <c r="O596" s="53"/>
      <c r="P596" s="53"/>
      <c r="Q596" s="53"/>
      <c r="R596" s="53"/>
      <c r="S596" s="53"/>
      <c r="T596" s="53"/>
      <c r="U596" s="53"/>
      <c r="V596" s="55" t="s">
        <v>2780</v>
      </c>
      <c r="W596" s="55" t="s">
        <v>2780</v>
      </c>
      <c r="X596" s="4"/>
    </row>
    <row r="597" spans="1:24" ht="14">
      <c r="A597" s="53"/>
      <c r="B597" s="53"/>
      <c r="C597" s="53"/>
      <c r="D597" s="54" t="str">
        <f t="shared" si="46"/>
        <v/>
      </c>
      <c r="E597" s="53"/>
      <c r="G597" s="54" t="s">
        <v>2490</v>
      </c>
      <c r="H597" s="4" t="str">
        <f>IF(A597="","",IF(ROW($A$2:$A$1036)=1,"Impossible",VLOOKUP($A$2:$A$1036,items!$A$2:$S$1008,{19}*SIGN(ROW($A$2:$A$1036)),FALSE)))</f>
        <v/>
      </c>
      <c r="I597" s="4" t="str">
        <f>IF(A597="","",IF(ROW($A$2:$A$1036)=1,"Impossible",VLOOKUP($A$2:$A$1036,items!$A$2:$T$1008,{20}*SIGN(ROW($A$2:$A$1036)),FALSE)))</f>
        <v/>
      </c>
      <c r="L597" s="53"/>
      <c r="M597" s="53"/>
      <c r="N597" s="53"/>
      <c r="O597" s="53"/>
      <c r="P597" s="53"/>
      <c r="Q597" s="53"/>
      <c r="R597" s="53"/>
      <c r="S597" s="53"/>
      <c r="T597" s="53"/>
      <c r="U597" s="53"/>
      <c r="V597" s="55" t="s">
        <v>2780</v>
      </c>
      <c r="W597" s="55" t="s">
        <v>2780</v>
      </c>
      <c r="X597" s="4"/>
    </row>
    <row r="598" spans="1:24" ht="14">
      <c r="A598" s="53"/>
      <c r="B598" s="53"/>
      <c r="C598" s="53"/>
      <c r="D598" s="54" t="str">
        <f t="shared" si="46"/>
        <v/>
      </c>
      <c r="E598" s="53"/>
      <c r="G598" s="54" t="s">
        <v>2490</v>
      </c>
      <c r="H598" s="4" t="str">
        <f>IF(A598="","",IF(ROW($A$2:$A$1036)=1,"Impossible",VLOOKUP($A$2:$A$1036,items!$A$2:$S$1008,{19}*SIGN(ROW($A$2:$A$1036)),FALSE)))</f>
        <v/>
      </c>
      <c r="I598" s="4" t="str">
        <f>IF(A598="","",IF(ROW($A$2:$A$1036)=1,"Impossible",VLOOKUP($A$2:$A$1036,items!$A$2:$T$1008,{20}*SIGN(ROW($A$2:$A$1036)),FALSE)))</f>
        <v/>
      </c>
      <c r="L598" s="53"/>
      <c r="M598" s="53"/>
      <c r="N598" s="53"/>
      <c r="O598" s="53"/>
      <c r="P598" s="53"/>
      <c r="Q598" s="53"/>
      <c r="R598" s="53"/>
      <c r="S598" s="53"/>
      <c r="T598" s="53"/>
      <c r="U598" s="53"/>
      <c r="V598" s="55" t="s">
        <v>2780</v>
      </c>
      <c r="W598" s="55" t="s">
        <v>2780</v>
      </c>
      <c r="X598" s="4"/>
    </row>
    <row r="599" spans="1:24" ht="14">
      <c r="A599" s="53"/>
      <c r="B599" s="53"/>
      <c r="C599" s="53"/>
      <c r="D599" s="54" t="str">
        <f t="shared" si="46"/>
        <v/>
      </c>
      <c r="E599" s="53"/>
      <c r="G599" s="54" t="s">
        <v>2490</v>
      </c>
      <c r="H599" s="4" t="str">
        <f>IF(A599="","",IF(ROW($A$2:$A$1036)=1,"Impossible",VLOOKUP($A$2:$A$1036,items!$A$2:$S$1008,{19}*SIGN(ROW($A$2:$A$1036)),FALSE)))</f>
        <v/>
      </c>
      <c r="I599" s="4" t="str">
        <f>IF(A599="","",IF(ROW($A$2:$A$1036)=1,"Impossible",VLOOKUP($A$2:$A$1036,items!$A$2:$T$1008,{20}*SIGN(ROW($A$2:$A$1036)),FALSE)))</f>
        <v/>
      </c>
      <c r="L599" s="53"/>
      <c r="M599" s="53"/>
      <c r="N599" s="53"/>
      <c r="O599" s="53"/>
      <c r="P599" s="53"/>
      <c r="Q599" s="53"/>
      <c r="R599" s="53"/>
      <c r="S599" s="53"/>
      <c r="T599" s="53"/>
      <c r="U599" s="53"/>
      <c r="V599" s="55" t="s">
        <v>2780</v>
      </c>
      <c r="W599" s="55" t="s">
        <v>2780</v>
      </c>
      <c r="X599" s="4"/>
    </row>
    <row r="600" spans="1:24" ht="14">
      <c r="A600" s="53"/>
      <c r="B600" s="53"/>
      <c r="C600" s="53"/>
      <c r="D600" s="54" t="str">
        <f t="shared" si="46"/>
        <v/>
      </c>
      <c r="E600" s="53"/>
      <c r="G600" s="54" t="s">
        <v>2490</v>
      </c>
      <c r="H600" s="4" t="str">
        <f>IF(A600="","",IF(ROW($A$2:$A$1036)=1,"Impossible",VLOOKUP($A$2:$A$1036,items!$A$2:$S$1008,{19}*SIGN(ROW($A$2:$A$1036)),FALSE)))</f>
        <v/>
      </c>
      <c r="I600" s="4" t="str">
        <f>IF(A600="","",IF(ROW($A$2:$A$1036)=1,"Impossible",VLOOKUP($A$2:$A$1036,items!$A$2:$T$1008,{20}*SIGN(ROW($A$2:$A$1036)),FALSE)))</f>
        <v/>
      </c>
      <c r="L600" s="53"/>
      <c r="M600" s="53"/>
      <c r="N600" s="53"/>
      <c r="O600" s="53"/>
      <c r="P600" s="53"/>
      <c r="Q600" s="53"/>
      <c r="R600" s="53"/>
      <c r="S600" s="53"/>
      <c r="T600" s="53"/>
      <c r="U600" s="53"/>
      <c r="V600" s="55" t="s">
        <v>2780</v>
      </c>
      <c r="W600" s="55" t="s">
        <v>2780</v>
      </c>
      <c r="X600" s="4"/>
    </row>
    <row r="601" spans="1:24" ht="14">
      <c r="A601" s="53"/>
      <c r="B601" s="53"/>
      <c r="C601" s="53"/>
      <c r="D601" s="54" t="str">
        <f t="shared" si="46"/>
        <v/>
      </c>
      <c r="E601" s="53"/>
      <c r="G601" s="54" t="s">
        <v>2490</v>
      </c>
      <c r="H601" s="4" t="str">
        <f>IF(A601="","",IF(ROW($A$2:$A$1036)=1,"Impossible",VLOOKUP($A$2:$A$1036,items!$A$2:$S$1008,{19}*SIGN(ROW($A$2:$A$1036)),FALSE)))</f>
        <v/>
      </c>
      <c r="I601" s="4" t="str">
        <f>IF(A601="","",IF(ROW($A$2:$A$1036)=1,"Impossible",VLOOKUP($A$2:$A$1036,items!$A$2:$T$1008,{20}*SIGN(ROW($A$2:$A$1036)),FALSE)))</f>
        <v/>
      </c>
      <c r="L601" s="53"/>
      <c r="M601" s="53"/>
      <c r="N601" s="53"/>
      <c r="O601" s="53"/>
      <c r="P601" s="53"/>
      <c r="Q601" s="53"/>
      <c r="R601" s="53"/>
      <c r="S601" s="53"/>
      <c r="T601" s="53"/>
      <c r="U601" s="53"/>
      <c r="V601" s="55" t="s">
        <v>2780</v>
      </c>
      <c r="W601" s="55" t="s">
        <v>2780</v>
      </c>
      <c r="X601" s="4"/>
    </row>
    <row r="602" spans="1:24" ht="14">
      <c r="A602" s="53"/>
      <c r="B602" s="53"/>
      <c r="C602" s="53"/>
      <c r="D602" s="54" t="str">
        <f t="shared" si="46"/>
        <v/>
      </c>
      <c r="E602" s="53"/>
      <c r="G602" s="54" t="s">
        <v>2490</v>
      </c>
      <c r="H602" s="4" t="str">
        <f>IF(A602="","",IF(ROW($A$2:$A$1036)=1,"Impossible",VLOOKUP($A$2:$A$1036,items!$A$2:$S$1008,{19}*SIGN(ROW($A$2:$A$1036)),FALSE)))</f>
        <v/>
      </c>
      <c r="I602" s="4" t="str">
        <f>IF(A602="","",IF(ROW($A$2:$A$1036)=1,"Impossible",VLOOKUP($A$2:$A$1036,items!$A$2:$T$1008,{20}*SIGN(ROW($A$2:$A$1036)),FALSE)))</f>
        <v/>
      </c>
      <c r="L602" s="53"/>
      <c r="M602" s="53"/>
      <c r="N602" s="53"/>
      <c r="O602" s="53"/>
      <c r="P602" s="53"/>
      <c r="Q602" s="53"/>
      <c r="R602" s="53"/>
      <c r="S602" s="53"/>
      <c r="T602" s="53"/>
      <c r="U602" s="53"/>
      <c r="V602" s="55" t="s">
        <v>2780</v>
      </c>
      <c r="W602" s="55" t="s">
        <v>2780</v>
      </c>
      <c r="X602" s="4"/>
    </row>
    <row r="603" spans="1:24" ht="14">
      <c r="A603" s="53"/>
      <c r="B603" s="53"/>
      <c r="C603" s="53"/>
      <c r="D603" s="54" t="str">
        <f t="shared" si="46"/>
        <v/>
      </c>
      <c r="E603" s="53"/>
      <c r="G603" s="54" t="s">
        <v>2490</v>
      </c>
      <c r="H603" s="4" t="str">
        <f>IF(A603="","",IF(ROW($A$2:$A$1036)=1,"Impossible",VLOOKUP($A$2:$A$1036,items!$A$2:$S$1008,{19}*SIGN(ROW($A$2:$A$1036)),FALSE)))</f>
        <v/>
      </c>
      <c r="I603" s="4" t="str">
        <f>IF(A603="","",IF(ROW($A$2:$A$1036)=1,"Impossible",VLOOKUP($A$2:$A$1036,items!$A$2:$T$1008,{20}*SIGN(ROW($A$2:$A$1036)),FALSE)))</f>
        <v/>
      </c>
      <c r="L603" s="53"/>
      <c r="M603" s="53"/>
      <c r="N603" s="53"/>
      <c r="O603" s="53"/>
      <c r="P603" s="53"/>
      <c r="Q603" s="53"/>
      <c r="R603" s="53"/>
      <c r="S603" s="53"/>
      <c r="T603" s="53"/>
      <c r="U603" s="53"/>
      <c r="V603" s="55" t="s">
        <v>2780</v>
      </c>
      <c r="W603" s="55" t="s">
        <v>2780</v>
      </c>
      <c r="X603" s="4"/>
    </row>
    <row r="604" spans="1:24" ht="14">
      <c r="A604" s="53"/>
      <c r="B604" s="53"/>
      <c r="C604" s="53"/>
      <c r="D604" s="54" t="str">
        <f t="shared" si="46"/>
        <v/>
      </c>
      <c r="E604" s="53"/>
      <c r="G604" s="54" t="s">
        <v>2490</v>
      </c>
      <c r="H604" s="4" t="str">
        <f>IF(A604="","",IF(ROW($A$2:$A$1036)=1,"Impossible",VLOOKUP($A$2:$A$1036,items!$A$2:$S$1008,{19}*SIGN(ROW($A$2:$A$1036)),FALSE)))</f>
        <v/>
      </c>
      <c r="I604" s="4" t="str">
        <f>IF(A604="","",IF(ROW($A$2:$A$1036)=1,"Impossible",VLOOKUP($A$2:$A$1036,items!$A$2:$T$1008,{20}*SIGN(ROW($A$2:$A$1036)),FALSE)))</f>
        <v/>
      </c>
      <c r="L604" s="53"/>
      <c r="M604" s="53"/>
      <c r="N604" s="53"/>
      <c r="O604" s="53"/>
      <c r="P604" s="53"/>
      <c r="Q604" s="53"/>
      <c r="R604" s="53"/>
      <c r="S604" s="53"/>
      <c r="T604" s="53"/>
      <c r="U604" s="53"/>
      <c r="V604" s="55" t="s">
        <v>2780</v>
      </c>
      <c r="W604" s="55" t="s">
        <v>2780</v>
      </c>
      <c r="X604" s="4"/>
    </row>
    <row r="605" spans="1:24" ht="14">
      <c r="A605" s="53"/>
      <c r="B605" s="53"/>
      <c r="C605" s="53"/>
      <c r="D605" s="54" t="str">
        <f t="shared" si="46"/>
        <v/>
      </c>
      <c r="E605" s="53"/>
      <c r="G605" s="54" t="s">
        <v>2490</v>
      </c>
      <c r="H605" s="4" t="str">
        <f>IF(A605="","",IF(ROW($A$2:$A$1036)=1,"Impossible",VLOOKUP($A$2:$A$1036,items!$A$2:$S$1008,{19}*SIGN(ROW($A$2:$A$1036)),FALSE)))</f>
        <v/>
      </c>
      <c r="I605" s="4" t="str">
        <f>IF(A605="","",IF(ROW($A$2:$A$1036)=1,"Impossible",VLOOKUP($A$2:$A$1036,items!$A$2:$T$1008,{20}*SIGN(ROW($A$2:$A$1036)),FALSE)))</f>
        <v/>
      </c>
      <c r="L605" s="53"/>
      <c r="M605" s="53"/>
      <c r="N605" s="53"/>
      <c r="O605" s="53"/>
      <c r="P605" s="53"/>
      <c r="Q605" s="53"/>
      <c r="R605" s="53"/>
      <c r="S605" s="53"/>
      <c r="T605" s="53"/>
      <c r="U605" s="53"/>
      <c r="V605" s="55" t="s">
        <v>2780</v>
      </c>
      <c r="W605" s="55" t="s">
        <v>2780</v>
      </c>
      <c r="X605" s="4"/>
    </row>
    <row r="606" spans="1:24" ht="14">
      <c r="A606" s="53"/>
      <c r="B606" s="53"/>
      <c r="C606" s="53"/>
      <c r="D606" s="54" t="str">
        <f t="shared" si="46"/>
        <v/>
      </c>
      <c r="E606" s="53"/>
      <c r="G606" s="54" t="s">
        <v>2490</v>
      </c>
      <c r="H606" s="4" t="str">
        <f>IF(A606="","",IF(ROW($A$2:$A$1036)=1,"Impossible",VLOOKUP($A$2:$A$1036,items!$A$2:$S$1008,{19}*SIGN(ROW($A$2:$A$1036)),FALSE)))</f>
        <v/>
      </c>
      <c r="I606" s="4" t="str">
        <f>IF(A606="","",IF(ROW($A$2:$A$1036)=1,"Impossible",VLOOKUP($A$2:$A$1036,items!$A$2:$T$1008,{20}*SIGN(ROW($A$2:$A$1036)),FALSE)))</f>
        <v/>
      </c>
      <c r="L606" s="53"/>
      <c r="M606" s="53"/>
      <c r="N606" s="53"/>
      <c r="O606" s="53"/>
      <c r="P606" s="53"/>
      <c r="Q606" s="53"/>
      <c r="R606" s="53"/>
      <c r="S606" s="53"/>
      <c r="T606" s="53"/>
      <c r="U606" s="53"/>
      <c r="V606" s="55" t="s">
        <v>2780</v>
      </c>
      <c r="W606" s="55" t="s">
        <v>2780</v>
      </c>
      <c r="X606" s="4"/>
    </row>
    <row r="607" spans="1:24" ht="14">
      <c r="A607" s="53"/>
      <c r="B607" s="53"/>
      <c r="C607" s="53"/>
      <c r="D607" s="54" t="str">
        <f t="shared" si="46"/>
        <v/>
      </c>
      <c r="E607" s="53"/>
      <c r="G607" s="54" t="s">
        <v>2490</v>
      </c>
      <c r="H607" s="4" t="str">
        <f>IF(A607="","",IF(ROW($A$2:$A$1036)=1,"Impossible",VLOOKUP($A$2:$A$1036,items!$A$2:$S$1008,{19}*SIGN(ROW($A$2:$A$1036)),FALSE)))</f>
        <v/>
      </c>
      <c r="I607" s="4" t="str">
        <f>IF(A607="","",IF(ROW($A$2:$A$1036)=1,"Impossible",VLOOKUP($A$2:$A$1036,items!$A$2:$T$1008,{20}*SIGN(ROW($A$2:$A$1036)),FALSE)))</f>
        <v/>
      </c>
      <c r="L607" s="53"/>
      <c r="M607" s="53"/>
      <c r="N607" s="53"/>
      <c r="O607" s="53"/>
      <c r="P607" s="53"/>
      <c r="Q607" s="53"/>
      <c r="R607" s="53"/>
      <c r="S607" s="53"/>
      <c r="T607" s="53"/>
      <c r="U607" s="53"/>
      <c r="V607" s="55" t="s">
        <v>2780</v>
      </c>
      <c r="W607" s="55" t="s">
        <v>2780</v>
      </c>
      <c r="X607" s="4"/>
    </row>
    <row r="608" spans="1:24" ht="14">
      <c r="A608" s="53"/>
      <c r="B608" s="53"/>
      <c r="C608" s="53"/>
      <c r="D608" s="54" t="str">
        <f t="shared" si="46"/>
        <v/>
      </c>
      <c r="E608" s="53"/>
      <c r="G608" s="54" t="s">
        <v>2490</v>
      </c>
      <c r="H608" s="4" t="str">
        <f>IF(A608="","",IF(ROW($A$2:$A$1036)=1,"Impossible",VLOOKUP($A$2:$A$1036,items!$A$2:$S$1008,{19}*SIGN(ROW($A$2:$A$1036)),FALSE)))</f>
        <v/>
      </c>
      <c r="I608" s="4" t="str">
        <f>IF(A608="","",IF(ROW($A$2:$A$1036)=1,"Impossible",VLOOKUP($A$2:$A$1036,items!$A$2:$T$1008,{20}*SIGN(ROW($A$2:$A$1036)),FALSE)))</f>
        <v/>
      </c>
      <c r="L608" s="53"/>
      <c r="M608" s="53"/>
      <c r="N608" s="53"/>
      <c r="O608" s="53"/>
      <c r="P608" s="53"/>
      <c r="Q608" s="53"/>
      <c r="R608" s="53"/>
      <c r="S608" s="53"/>
      <c r="T608" s="53"/>
      <c r="U608" s="53"/>
      <c r="V608" s="55" t="s">
        <v>2780</v>
      </c>
      <c r="W608" s="55" t="s">
        <v>2780</v>
      </c>
      <c r="X608" s="4"/>
    </row>
    <row r="609" spans="1:24" ht="14">
      <c r="A609" s="53"/>
      <c r="B609" s="53"/>
      <c r="C609" s="53"/>
      <c r="D609" s="54" t="str">
        <f t="shared" si="46"/>
        <v/>
      </c>
      <c r="E609" s="53"/>
      <c r="G609" s="54" t="s">
        <v>2490</v>
      </c>
      <c r="H609" s="4" t="str">
        <f>IF(A609="","",IF(ROW($A$2:$A$1036)=1,"Impossible",VLOOKUP($A$2:$A$1036,items!$A$2:$S$1008,{19}*SIGN(ROW($A$2:$A$1036)),FALSE)))</f>
        <v/>
      </c>
      <c r="I609" s="4" t="str">
        <f>IF(A609="","",IF(ROW($A$2:$A$1036)=1,"Impossible",VLOOKUP($A$2:$A$1036,items!$A$2:$T$1008,{20}*SIGN(ROW($A$2:$A$1036)),FALSE)))</f>
        <v/>
      </c>
      <c r="L609" s="53"/>
      <c r="M609" s="53"/>
      <c r="N609" s="53"/>
      <c r="O609" s="53"/>
      <c r="P609" s="53"/>
      <c r="Q609" s="53"/>
      <c r="R609" s="53"/>
      <c r="S609" s="53"/>
      <c r="T609" s="53"/>
      <c r="U609" s="53"/>
      <c r="V609" s="55" t="s">
        <v>2780</v>
      </c>
      <c r="W609" s="55" t="s">
        <v>2780</v>
      </c>
      <c r="X609" s="4"/>
    </row>
    <row r="610" spans="1:24" ht="14">
      <c r="A610" s="53"/>
      <c r="B610" s="53"/>
      <c r="C610" s="53"/>
      <c r="D610" s="54" t="str">
        <f t="shared" si="46"/>
        <v/>
      </c>
      <c r="E610" s="53"/>
      <c r="G610" s="54" t="s">
        <v>2490</v>
      </c>
      <c r="H610" s="4" t="str">
        <f>IF(A610="","",IF(ROW($A$2:$A$1036)=1,"Impossible",VLOOKUP($A$2:$A$1036,items!$A$2:$S$1008,{19}*SIGN(ROW($A$2:$A$1036)),FALSE)))</f>
        <v/>
      </c>
      <c r="I610" s="4" t="str">
        <f>IF(A610="","",IF(ROW($A$2:$A$1036)=1,"Impossible",VLOOKUP($A$2:$A$1036,items!$A$2:$T$1008,{20}*SIGN(ROW($A$2:$A$1036)),FALSE)))</f>
        <v/>
      </c>
      <c r="L610" s="53"/>
      <c r="M610" s="53"/>
      <c r="N610" s="53"/>
      <c r="O610" s="53"/>
      <c r="P610" s="53"/>
      <c r="Q610" s="53"/>
      <c r="R610" s="53"/>
      <c r="S610" s="53"/>
      <c r="T610" s="53"/>
      <c r="U610" s="53"/>
      <c r="V610" s="55" t="s">
        <v>2780</v>
      </c>
      <c r="W610" s="55" t="s">
        <v>2780</v>
      </c>
      <c r="X610" s="4"/>
    </row>
    <row r="611" spans="1:24" ht="14">
      <c r="A611" s="53"/>
      <c r="B611" s="53"/>
      <c r="C611" s="53"/>
      <c r="D611" s="54" t="str">
        <f t="shared" si="46"/>
        <v/>
      </c>
      <c r="E611" s="53"/>
      <c r="G611" s="54" t="s">
        <v>2490</v>
      </c>
      <c r="H611" s="4" t="str">
        <f>IF(A611="","",IF(ROW($A$2:$A$1036)=1,"Impossible",VLOOKUP($A$2:$A$1036,items!$A$2:$S$1008,{19}*SIGN(ROW($A$2:$A$1036)),FALSE)))</f>
        <v/>
      </c>
      <c r="I611" s="4" t="str">
        <f>IF(A611="","",IF(ROW($A$2:$A$1036)=1,"Impossible",VLOOKUP($A$2:$A$1036,items!$A$2:$T$1008,{20}*SIGN(ROW($A$2:$A$1036)),FALSE)))</f>
        <v/>
      </c>
      <c r="L611" s="53"/>
      <c r="M611" s="53"/>
      <c r="N611" s="53"/>
      <c r="O611" s="53"/>
      <c r="P611" s="53"/>
      <c r="Q611" s="53"/>
      <c r="R611" s="53"/>
      <c r="S611" s="53"/>
      <c r="T611" s="53"/>
      <c r="U611" s="53"/>
      <c r="V611" s="55" t="s">
        <v>2780</v>
      </c>
      <c r="W611" s="55" t="s">
        <v>2780</v>
      </c>
      <c r="X611" s="4"/>
    </row>
    <row r="612" spans="1:24" ht="14">
      <c r="A612" s="53"/>
      <c r="B612" s="53"/>
      <c r="C612" s="53"/>
      <c r="D612" s="54" t="str">
        <f t="shared" si="46"/>
        <v/>
      </c>
      <c r="E612" s="53"/>
      <c r="G612" s="54" t="s">
        <v>2490</v>
      </c>
      <c r="H612" s="4" t="str">
        <f>IF(A612="","",IF(ROW($A$2:$A$1036)=1,"Impossible",VLOOKUP($A$2:$A$1036,items!$A$2:$S$1008,{19}*SIGN(ROW($A$2:$A$1036)),FALSE)))</f>
        <v/>
      </c>
      <c r="I612" s="4" t="str">
        <f>IF(A612="","",IF(ROW($A$2:$A$1036)=1,"Impossible",VLOOKUP($A$2:$A$1036,items!$A$2:$T$1008,{20}*SIGN(ROW($A$2:$A$1036)),FALSE)))</f>
        <v/>
      </c>
      <c r="L612" s="53"/>
      <c r="M612" s="53"/>
      <c r="N612" s="53"/>
      <c r="O612" s="53"/>
      <c r="P612" s="53"/>
      <c r="Q612" s="53"/>
      <c r="R612" s="53"/>
      <c r="S612" s="53"/>
      <c r="T612" s="53"/>
      <c r="U612" s="53"/>
      <c r="V612" s="55" t="s">
        <v>2780</v>
      </c>
      <c r="W612" s="55" t="s">
        <v>2780</v>
      </c>
      <c r="X612" s="4"/>
    </row>
    <row r="613" spans="1:24" ht="14">
      <c r="A613" s="53"/>
      <c r="B613" s="53"/>
      <c r="C613" s="53"/>
      <c r="D613" s="54" t="str">
        <f t="shared" si="46"/>
        <v/>
      </c>
      <c r="E613" s="53"/>
      <c r="G613" s="54" t="s">
        <v>2490</v>
      </c>
      <c r="H613" s="4" t="str">
        <f>IF(A613="","",IF(ROW($A$2:$A$1036)=1,"Impossible",VLOOKUP($A$2:$A$1036,items!$A$2:$S$1008,{19}*SIGN(ROW($A$2:$A$1036)),FALSE)))</f>
        <v/>
      </c>
      <c r="I613" s="4" t="str">
        <f>IF(A613="","",IF(ROW($A$2:$A$1036)=1,"Impossible",VLOOKUP($A$2:$A$1036,items!$A$2:$T$1008,{20}*SIGN(ROW($A$2:$A$1036)),FALSE)))</f>
        <v/>
      </c>
      <c r="L613" s="53"/>
      <c r="M613" s="53"/>
      <c r="N613" s="53"/>
      <c r="O613" s="53"/>
      <c r="P613" s="53"/>
      <c r="Q613" s="53"/>
      <c r="R613" s="53"/>
      <c r="S613" s="53"/>
      <c r="T613" s="53"/>
      <c r="U613" s="53"/>
      <c r="V613" s="55" t="s">
        <v>2780</v>
      </c>
      <c r="W613" s="55" t="s">
        <v>2780</v>
      </c>
      <c r="X613" s="4"/>
    </row>
    <row r="614" spans="1:24" ht="14">
      <c r="A614" s="53"/>
      <c r="B614" s="53"/>
      <c r="C614" s="53"/>
      <c r="D614" s="54" t="str">
        <f t="shared" si="46"/>
        <v/>
      </c>
      <c r="E614" s="53"/>
      <c r="G614" s="54" t="s">
        <v>2490</v>
      </c>
      <c r="H614" s="4" t="str">
        <f>IF(A614="","",IF(ROW($A$2:$A$1036)=1,"Impossible",VLOOKUP($A$2:$A$1036,items!$A$2:$S$1008,{19}*SIGN(ROW($A$2:$A$1036)),FALSE)))</f>
        <v/>
      </c>
      <c r="I614" s="4" t="str">
        <f>IF(A614="","",IF(ROW($A$2:$A$1036)=1,"Impossible",VLOOKUP($A$2:$A$1036,items!$A$2:$T$1008,{20}*SIGN(ROW($A$2:$A$1036)),FALSE)))</f>
        <v/>
      </c>
      <c r="L614" s="53"/>
      <c r="M614" s="53"/>
      <c r="N614" s="53"/>
      <c r="O614" s="53"/>
      <c r="P614" s="53"/>
      <c r="Q614" s="53"/>
      <c r="R614" s="53"/>
      <c r="S614" s="53"/>
      <c r="T614" s="53"/>
      <c r="U614" s="53"/>
      <c r="V614" s="55" t="s">
        <v>2780</v>
      </c>
      <c r="W614" s="55" t="s">
        <v>2780</v>
      </c>
      <c r="X614" s="4"/>
    </row>
    <row r="615" spans="1:24" ht="14">
      <c r="A615" s="53"/>
      <c r="B615" s="53"/>
      <c r="C615" s="53"/>
      <c r="D615" s="54" t="str">
        <f t="shared" si="46"/>
        <v/>
      </c>
      <c r="E615" s="53"/>
      <c r="G615" s="54" t="s">
        <v>2490</v>
      </c>
      <c r="H615" s="4" t="str">
        <f>IF(A615="","",IF(ROW($A$2:$A$1036)=1,"Impossible",VLOOKUP($A$2:$A$1036,items!$A$2:$S$1008,{19}*SIGN(ROW($A$2:$A$1036)),FALSE)))</f>
        <v/>
      </c>
      <c r="I615" s="4" t="str">
        <f>IF(A615="","",IF(ROW($A$2:$A$1036)=1,"Impossible",VLOOKUP($A$2:$A$1036,items!$A$2:$T$1008,{20}*SIGN(ROW($A$2:$A$1036)),FALSE)))</f>
        <v/>
      </c>
      <c r="L615" s="53"/>
      <c r="M615" s="53"/>
      <c r="N615" s="53"/>
      <c r="O615" s="53"/>
      <c r="P615" s="53"/>
      <c r="Q615" s="53"/>
      <c r="R615" s="53"/>
      <c r="S615" s="53"/>
      <c r="T615" s="53"/>
      <c r="U615" s="53"/>
      <c r="V615" s="55" t="s">
        <v>2780</v>
      </c>
      <c r="W615" s="55" t="s">
        <v>2780</v>
      </c>
      <c r="X615" s="4"/>
    </row>
    <row r="616" spans="1:24" ht="14">
      <c r="A616" s="53"/>
      <c r="B616" s="53"/>
      <c r="C616" s="53"/>
      <c r="D616" s="54" t="str">
        <f t="shared" si="46"/>
        <v/>
      </c>
      <c r="E616" s="53"/>
      <c r="G616" s="54" t="s">
        <v>2490</v>
      </c>
      <c r="H616" s="4" t="str">
        <f>IF(A616="","",IF(ROW($A$2:$A$1036)=1,"Impossible",VLOOKUP($A$2:$A$1036,items!$A$2:$S$1008,{19}*SIGN(ROW($A$2:$A$1036)),FALSE)))</f>
        <v/>
      </c>
      <c r="I616" s="4" t="str">
        <f>IF(A616="","",IF(ROW($A$2:$A$1036)=1,"Impossible",VLOOKUP($A$2:$A$1036,items!$A$2:$T$1008,{20}*SIGN(ROW($A$2:$A$1036)),FALSE)))</f>
        <v/>
      </c>
      <c r="L616" s="53"/>
      <c r="M616" s="53"/>
      <c r="N616" s="53"/>
      <c r="O616" s="53"/>
      <c r="P616" s="53"/>
      <c r="Q616" s="53"/>
      <c r="R616" s="53"/>
      <c r="S616" s="53"/>
      <c r="T616" s="53"/>
      <c r="U616" s="53"/>
      <c r="V616" s="55" t="s">
        <v>2780</v>
      </c>
      <c r="W616" s="55" t="s">
        <v>2780</v>
      </c>
      <c r="X616" s="4"/>
    </row>
    <row r="617" spans="1:24" ht="14">
      <c r="A617" s="53"/>
      <c r="B617" s="53"/>
      <c r="C617" s="53"/>
      <c r="D617" s="54" t="str">
        <f t="shared" si="46"/>
        <v/>
      </c>
      <c r="E617" s="53"/>
      <c r="G617" s="54" t="s">
        <v>2490</v>
      </c>
      <c r="H617" s="4" t="str">
        <f>IF(A617="","",IF(ROW($A$2:$A$1036)=1,"Impossible",VLOOKUP($A$2:$A$1036,items!$A$2:$S$1008,{19}*SIGN(ROW($A$2:$A$1036)),FALSE)))</f>
        <v/>
      </c>
      <c r="I617" s="4" t="str">
        <f>IF(A617="","",IF(ROW($A$2:$A$1036)=1,"Impossible",VLOOKUP($A$2:$A$1036,items!$A$2:$T$1008,{20}*SIGN(ROW($A$2:$A$1036)),FALSE)))</f>
        <v/>
      </c>
      <c r="L617" s="53"/>
      <c r="M617" s="53"/>
      <c r="N617" s="53"/>
      <c r="O617" s="53"/>
      <c r="P617" s="53"/>
      <c r="Q617" s="53"/>
      <c r="R617" s="53"/>
      <c r="S617" s="53"/>
      <c r="T617" s="53"/>
      <c r="U617" s="53"/>
      <c r="V617" s="55" t="s">
        <v>2780</v>
      </c>
      <c r="W617" s="55" t="s">
        <v>2780</v>
      </c>
      <c r="X617" s="4"/>
    </row>
    <row r="618" spans="1:24" ht="14">
      <c r="A618" s="53"/>
      <c r="B618" s="53"/>
      <c r="C618" s="53"/>
      <c r="D618" s="54" t="str">
        <f t="shared" si="46"/>
        <v/>
      </c>
      <c r="E618" s="53"/>
      <c r="G618" s="54" t="s">
        <v>2490</v>
      </c>
      <c r="H618" s="4" t="str">
        <f>IF(A618="","",IF(ROW($A$2:$A$1036)=1,"Impossible",VLOOKUP($A$2:$A$1036,items!$A$2:$S$1008,{19}*SIGN(ROW($A$2:$A$1036)),FALSE)))</f>
        <v/>
      </c>
      <c r="I618" s="4" t="str">
        <f>IF(A618="","",IF(ROW($A$2:$A$1036)=1,"Impossible",VLOOKUP($A$2:$A$1036,items!$A$2:$T$1008,{20}*SIGN(ROW($A$2:$A$1036)),FALSE)))</f>
        <v/>
      </c>
      <c r="L618" s="53"/>
      <c r="M618" s="53"/>
      <c r="N618" s="53"/>
      <c r="O618" s="53"/>
      <c r="P618" s="53"/>
      <c r="Q618" s="53"/>
      <c r="R618" s="53"/>
      <c r="S618" s="53"/>
      <c r="T618" s="53"/>
      <c r="U618" s="53"/>
      <c r="V618" s="55" t="s">
        <v>2780</v>
      </c>
      <c r="W618" s="55" t="s">
        <v>2780</v>
      </c>
      <c r="X618" s="4"/>
    </row>
    <row r="619" spans="1:24" ht="14">
      <c r="A619" s="53"/>
      <c r="B619" s="53"/>
      <c r="C619" s="53"/>
      <c r="D619" s="54" t="str">
        <f t="shared" si="46"/>
        <v/>
      </c>
      <c r="E619" s="53"/>
      <c r="G619" s="54" t="s">
        <v>2490</v>
      </c>
      <c r="H619" s="4" t="str">
        <f>IF(A619="","",IF(ROW($A$2:$A$1036)=1,"Impossible",VLOOKUP($A$2:$A$1036,items!$A$2:$S$1008,{19}*SIGN(ROW($A$2:$A$1036)),FALSE)))</f>
        <v/>
      </c>
      <c r="I619" s="4" t="str">
        <f>IF(A619="","",IF(ROW($A$2:$A$1036)=1,"Impossible",VLOOKUP($A$2:$A$1036,items!$A$2:$T$1008,{20}*SIGN(ROW($A$2:$A$1036)),FALSE)))</f>
        <v/>
      </c>
      <c r="L619" s="53"/>
      <c r="M619" s="53"/>
      <c r="N619" s="53"/>
      <c r="O619" s="53"/>
      <c r="P619" s="53"/>
      <c r="Q619" s="53"/>
      <c r="R619" s="53"/>
      <c r="S619" s="53"/>
      <c r="T619" s="53"/>
      <c r="U619" s="53"/>
      <c r="V619" s="55" t="s">
        <v>2780</v>
      </c>
      <c r="W619" s="55" t="s">
        <v>2780</v>
      </c>
      <c r="X619" s="4"/>
    </row>
    <row r="620" spans="1:24" ht="14">
      <c r="A620" s="53"/>
      <c r="B620" s="53"/>
      <c r="C620" s="53"/>
      <c r="D620" s="54" t="str">
        <f t="shared" si="46"/>
        <v/>
      </c>
      <c r="E620" s="53"/>
      <c r="G620" s="54" t="s">
        <v>2490</v>
      </c>
      <c r="H620" s="4" t="str">
        <f>IF(A620="","",IF(ROW($A$2:$A$1036)=1,"Impossible",VLOOKUP($A$2:$A$1036,items!$A$2:$S$1008,{19}*SIGN(ROW($A$2:$A$1036)),FALSE)))</f>
        <v/>
      </c>
      <c r="I620" s="4" t="str">
        <f>IF(A620="","",IF(ROW($A$2:$A$1036)=1,"Impossible",VLOOKUP($A$2:$A$1036,items!$A$2:$T$1008,{20}*SIGN(ROW($A$2:$A$1036)),FALSE)))</f>
        <v/>
      </c>
      <c r="L620" s="53"/>
      <c r="M620" s="53"/>
      <c r="N620" s="53"/>
      <c r="O620" s="53"/>
      <c r="P620" s="53"/>
      <c r="Q620" s="53"/>
      <c r="R620" s="53"/>
      <c r="S620" s="53"/>
      <c r="T620" s="53"/>
      <c r="U620" s="53"/>
      <c r="V620" s="55" t="s">
        <v>2780</v>
      </c>
      <c r="W620" s="55" t="s">
        <v>2780</v>
      </c>
      <c r="X620" s="4"/>
    </row>
    <row r="621" spans="1:24" ht="14">
      <c r="A621" s="53"/>
      <c r="B621" s="53"/>
      <c r="C621" s="53"/>
      <c r="D621" s="54" t="str">
        <f t="shared" si="46"/>
        <v/>
      </c>
      <c r="E621" s="53"/>
      <c r="G621" s="54" t="s">
        <v>2490</v>
      </c>
      <c r="H621" s="4" t="str">
        <f>IF(A621="","",IF(ROW($A$2:$A$1036)=1,"Impossible",VLOOKUP($A$2:$A$1036,items!$A$2:$S$1008,{19}*SIGN(ROW($A$2:$A$1036)),FALSE)))</f>
        <v/>
      </c>
      <c r="I621" s="4" t="str">
        <f>IF(A621="","",IF(ROW($A$2:$A$1036)=1,"Impossible",VLOOKUP($A$2:$A$1036,items!$A$2:$T$1008,{20}*SIGN(ROW($A$2:$A$1036)),FALSE)))</f>
        <v/>
      </c>
      <c r="L621" s="53"/>
      <c r="M621" s="53"/>
      <c r="N621" s="53"/>
      <c r="O621" s="53"/>
      <c r="P621" s="53"/>
      <c r="Q621" s="53"/>
      <c r="R621" s="53"/>
      <c r="S621" s="53"/>
      <c r="T621" s="53"/>
      <c r="U621" s="53"/>
      <c r="V621" s="55" t="s">
        <v>2780</v>
      </c>
      <c r="W621" s="55" t="s">
        <v>2780</v>
      </c>
      <c r="X621" s="4"/>
    </row>
    <row r="622" spans="1:24" ht="14">
      <c r="A622" s="53"/>
      <c r="B622" s="53"/>
      <c r="C622" s="53"/>
      <c r="D622" s="54" t="str">
        <f t="shared" si="46"/>
        <v/>
      </c>
      <c r="E622" s="53"/>
      <c r="G622" s="54" t="s">
        <v>2490</v>
      </c>
      <c r="H622" s="4" t="str">
        <f>IF(A622="","",IF(ROW($A$2:$A$1036)=1,"Impossible",VLOOKUP($A$2:$A$1036,items!$A$2:$S$1008,{19}*SIGN(ROW($A$2:$A$1036)),FALSE)))</f>
        <v/>
      </c>
      <c r="I622" s="4" t="str">
        <f>IF(A622="","",IF(ROW($A$2:$A$1036)=1,"Impossible",VLOOKUP($A$2:$A$1036,items!$A$2:$T$1008,{20}*SIGN(ROW($A$2:$A$1036)),FALSE)))</f>
        <v/>
      </c>
      <c r="L622" s="53"/>
      <c r="M622" s="53"/>
      <c r="N622" s="53"/>
      <c r="O622" s="53"/>
      <c r="P622" s="53"/>
      <c r="Q622" s="53"/>
      <c r="R622" s="53"/>
      <c r="S622" s="53"/>
      <c r="T622" s="53"/>
      <c r="U622" s="53"/>
      <c r="V622" s="55" t="s">
        <v>2780</v>
      </c>
      <c r="W622" s="55" t="s">
        <v>2780</v>
      </c>
      <c r="X622" s="4"/>
    </row>
    <row r="623" spans="1:24" ht="14">
      <c r="A623" s="53"/>
      <c r="B623" s="53"/>
      <c r="C623" s="53"/>
      <c r="D623" s="54" t="str">
        <f t="shared" si="46"/>
        <v/>
      </c>
      <c r="E623" s="53"/>
      <c r="G623" s="54" t="s">
        <v>2490</v>
      </c>
      <c r="H623" s="4" t="str">
        <f>IF(A623="","",IF(ROW($A$2:$A$1036)=1,"Impossible",VLOOKUP($A$2:$A$1036,items!$A$2:$S$1008,{19}*SIGN(ROW($A$2:$A$1036)),FALSE)))</f>
        <v/>
      </c>
      <c r="I623" s="4" t="str">
        <f>IF(A623="","",IF(ROW($A$2:$A$1036)=1,"Impossible",VLOOKUP($A$2:$A$1036,items!$A$2:$T$1008,{20}*SIGN(ROW($A$2:$A$1036)),FALSE)))</f>
        <v/>
      </c>
      <c r="L623" s="53"/>
      <c r="M623" s="53"/>
      <c r="N623" s="53"/>
      <c r="O623" s="53"/>
      <c r="P623" s="53"/>
      <c r="Q623" s="53"/>
      <c r="R623" s="53"/>
      <c r="S623" s="53"/>
      <c r="T623" s="53"/>
      <c r="U623" s="53"/>
      <c r="V623" s="55" t="s">
        <v>2780</v>
      </c>
      <c r="W623" s="55" t="s">
        <v>2780</v>
      </c>
      <c r="X623" s="4"/>
    </row>
    <row r="624" spans="1:24" ht="14">
      <c r="A624" s="53"/>
      <c r="B624" s="53"/>
      <c r="C624" s="53"/>
      <c r="D624" s="54" t="str">
        <f t="shared" si="46"/>
        <v/>
      </c>
      <c r="E624" s="53"/>
      <c r="G624" s="54" t="s">
        <v>2490</v>
      </c>
      <c r="H624" s="4" t="str">
        <f>IF(A624="","",IF(ROW($A$2:$A$1036)=1,"Impossible",VLOOKUP($A$2:$A$1036,items!$A$2:$S$1008,{19}*SIGN(ROW($A$2:$A$1036)),FALSE)))</f>
        <v/>
      </c>
      <c r="I624" s="4" t="str">
        <f>IF(A624="","",IF(ROW($A$2:$A$1036)=1,"Impossible",VLOOKUP($A$2:$A$1036,items!$A$2:$T$1008,{20}*SIGN(ROW($A$2:$A$1036)),FALSE)))</f>
        <v/>
      </c>
      <c r="L624" s="53"/>
      <c r="M624" s="53"/>
      <c r="N624" s="53"/>
      <c r="O624" s="53"/>
      <c r="P624" s="53"/>
      <c r="Q624" s="53"/>
      <c r="R624" s="53"/>
      <c r="S624" s="53"/>
      <c r="T624" s="53"/>
      <c r="U624" s="53"/>
      <c r="V624" s="55" t="s">
        <v>2780</v>
      </c>
      <c r="W624" s="55" t="s">
        <v>2780</v>
      </c>
      <c r="X624" s="4"/>
    </row>
    <row r="625" spans="1:24" ht="14">
      <c r="A625" s="53"/>
      <c r="B625" s="53"/>
      <c r="C625" s="53"/>
      <c r="D625" s="54" t="str">
        <f t="shared" si="46"/>
        <v/>
      </c>
      <c r="E625" s="53"/>
      <c r="G625" s="54" t="s">
        <v>2490</v>
      </c>
      <c r="H625" s="4" t="str">
        <f>IF(A625="","",IF(ROW($A$2:$A$1036)=1,"Impossible",VLOOKUP($A$2:$A$1036,items!$A$2:$S$1008,{19}*SIGN(ROW($A$2:$A$1036)),FALSE)))</f>
        <v/>
      </c>
      <c r="I625" s="4" t="str">
        <f>IF(A625="","",IF(ROW($A$2:$A$1036)=1,"Impossible",VLOOKUP($A$2:$A$1036,items!$A$2:$T$1008,{20}*SIGN(ROW($A$2:$A$1036)),FALSE)))</f>
        <v/>
      </c>
      <c r="L625" s="53"/>
      <c r="M625" s="53"/>
      <c r="N625" s="53"/>
      <c r="O625" s="53"/>
      <c r="P625" s="53"/>
      <c r="Q625" s="53"/>
      <c r="R625" s="53"/>
      <c r="S625" s="53"/>
      <c r="T625" s="53"/>
      <c r="U625" s="53"/>
      <c r="V625" s="55" t="s">
        <v>2780</v>
      </c>
      <c r="W625" s="55" t="s">
        <v>2780</v>
      </c>
      <c r="X625" s="4"/>
    </row>
    <row r="626" spans="1:24" ht="14">
      <c r="A626" s="53"/>
      <c r="B626" s="53"/>
      <c r="C626" s="53"/>
      <c r="D626" s="54" t="str">
        <f t="shared" si="46"/>
        <v/>
      </c>
      <c r="E626" s="53"/>
      <c r="G626" s="54" t="s">
        <v>2490</v>
      </c>
      <c r="H626" s="4" t="str">
        <f>IF(A626="","",IF(ROW($A$2:$A$1036)=1,"Impossible",VLOOKUP($A$2:$A$1036,items!$A$2:$S$1008,{19}*SIGN(ROW($A$2:$A$1036)),FALSE)))</f>
        <v/>
      </c>
      <c r="I626" s="4" t="str">
        <f>IF(A626="","",IF(ROW($A$2:$A$1036)=1,"Impossible",VLOOKUP($A$2:$A$1036,items!$A$2:$T$1008,{20}*SIGN(ROW($A$2:$A$1036)),FALSE)))</f>
        <v/>
      </c>
      <c r="L626" s="53"/>
      <c r="M626" s="53"/>
      <c r="N626" s="53"/>
      <c r="O626" s="53"/>
      <c r="P626" s="53"/>
      <c r="Q626" s="53"/>
      <c r="R626" s="53"/>
      <c r="S626" s="53"/>
      <c r="T626" s="53"/>
      <c r="U626" s="53"/>
      <c r="V626" s="55" t="s">
        <v>2780</v>
      </c>
      <c r="W626" s="55" t="s">
        <v>2780</v>
      </c>
      <c r="X626" s="4"/>
    </row>
    <row r="627" spans="1:24" ht="14">
      <c r="A627" s="53"/>
      <c r="B627" s="53"/>
      <c r="C627" s="53"/>
      <c r="D627" s="54" t="str">
        <f t="shared" si="46"/>
        <v/>
      </c>
      <c r="E627" s="53"/>
      <c r="G627" s="54" t="s">
        <v>2490</v>
      </c>
      <c r="H627" s="4" t="str">
        <f>IF(A627="","",IF(ROW($A$2:$A$1036)=1,"Impossible",VLOOKUP($A$2:$A$1036,items!$A$2:$S$1008,{19}*SIGN(ROW($A$2:$A$1036)),FALSE)))</f>
        <v/>
      </c>
      <c r="I627" s="4" t="str">
        <f>IF(A627="","",IF(ROW($A$2:$A$1036)=1,"Impossible",VLOOKUP($A$2:$A$1036,items!$A$2:$T$1008,{20}*SIGN(ROW($A$2:$A$1036)),FALSE)))</f>
        <v/>
      </c>
      <c r="L627" s="53"/>
      <c r="M627" s="53"/>
      <c r="N627" s="53"/>
      <c r="O627" s="53"/>
      <c r="P627" s="53"/>
      <c r="Q627" s="53"/>
      <c r="R627" s="53"/>
      <c r="S627" s="53"/>
      <c r="T627" s="53"/>
      <c r="U627" s="53"/>
      <c r="V627" s="55" t="s">
        <v>2780</v>
      </c>
      <c r="W627" s="55" t="s">
        <v>2780</v>
      </c>
      <c r="X627" s="4"/>
    </row>
    <row r="628" spans="1:24" ht="14">
      <c r="A628" s="53"/>
      <c r="B628" s="53"/>
      <c r="C628" s="53"/>
      <c r="D628" s="54" t="str">
        <f t="shared" si="46"/>
        <v/>
      </c>
      <c r="E628" s="53"/>
      <c r="G628" s="54" t="s">
        <v>2490</v>
      </c>
      <c r="H628" s="4" t="str">
        <f>IF(A628="","",IF(ROW($A$2:$A$1036)=1,"Impossible",VLOOKUP($A$2:$A$1036,items!$A$2:$S$1008,{19}*SIGN(ROW($A$2:$A$1036)),FALSE)))</f>
        <v/>
      </c>
      <c r="I628" s="4" t="str">
        <f>IF(A628="","",IF(ROW($A$2:$A$1036)=1,"Impossible",VLOOKUP($A$2:$A$1036,items!$A$2:$T$1008,{20}*SIGN(ROW($A$2:$A$1036)),FALSE)))</f>
        <v/>
      </c>
      <c r="L628" s="53"/>
      <c r="M628" s="53"/>
      <c r="N628" s="53"/>
      <c r="O628" s="53"/>
      <c r="P628" s="53"/>
      <c r="Q628" s="53"/>
      <c r="R628" s="53"/>
      <c r="S628" s="53"/>
      <c r="T628" s="53"/>
      <c r="U628" s="53"/>
      <c r="V628" s="55" t="s">
        <v>2780</v>
      </c>
      <c r="W628" s="55" t="s">
        <v>2780</v>
      </c>
      <c r="X628" s="4"/>
    </row>
    <row r="629" spans="1:24" ht="14">
      <c r="A629" s="53"/>
      <c r="B629" s="53"/>
      <c r="C629" s="53"/>
      <c r="D629" s="54" t="str">
        <f t="shared" si="46"/>
        <v/>
      </c>
      <c r="E629" s="53"/>
      <c r="G629" s="54" t="s">
        <v>2490</v>
      </c>
      <c r="H629" s="4" t="str">
        <f>IF(A629="","",IF(ROW($A$2:$A$1036)=1,"Impossible",VLOOKUP($A$2:$A$1036,items!$A$2:$S$1008,{19}*SIGN(ROW($A$2:$A$1036)),FALSE)))</f>
        <v/>
      </c>
      <c r="I629" s="4" t="str">
        <f>IF(A629="","",IF(ROW($A$2:$A$1036)=1,"Impossible",VLOOKUP($A$2:$A$1036,items!$A$2:$T$1008,{20}*SIGN(ROW($A$2:$A$1036)),FALSE)))</f>
        <v/>
      </c>
      <c r="L629" s="53"/>
      <c r="M629" s="53"/>
      <c r="N629" s="53"/>
      <c r="O629" s="53"/>
      <c r="P629" s="53"/>
      <c r="Q629" s="53"/>
      <c r="R629" s="53"/>
      <c r="S629" s="53"/>
      <c r="T629" s="53"/>
      <c r="U629" s="53"/>
      <c r="V629" s="55" t="s">
        <v>2780</v>
      </c>
      <c r="W629" s="55" t="s">
        <v>2780</v>
      </c>
      <c r="X629" s="4"/>
    </row>
    <row r="630" spans="1:24" ht="14">
      <c r="A630" s="53"/>
      <c r="B630" s="53"/>
      <c r="C630" s="53"/>
      <c r="D630" s="54" t="str">
        <f t="shared" si="46"/>
        <v/>
      </c>
      <c r="E630" s="53"/>
      <c r="G630" s="54" t="s">
        <v>2490</v>
      </c>
      <c r="H630" s="4" t="str">
        <f>IF(A630="","",IF(ROW($A$2:$A$1036)=1,"Impossible",VLOOKUP($A$2:$A$1036,items!$A$2:$S$1008,{19}*SIGN(ROW($A$2:$A$1036)),FALSE)))</f>
        <v/>
      </c>
      <c r="I630" s="4" t="str">
        <f>IF(A630="","",IF(ROW($A$2:$A$1036)=1,"Impossible",VLOOKUP($A$2:$A$1036,items!$A$2:$T$1008,{20}*SIGN(ROW($A$2:$A$1036)),FALSE)))</f>
        <v/>
      </c>
      <c r="L630" s="53"/>
      <c r="M630" s="53"/>
      <c r="N630" s="53"/>
      <c r="O630" s="53"/>
      <c r="P630" s="53"/>
      <c r="Q630" s="53"/>
      <c r="R630" s="53"/>
      <c r="S630" s="53"/>
      <c r="T630" s="53"/>
      <c r="U630" s="53"/>
      <c r="V630" s="55" t="s">
        <v>2780</v>
      </c>
      <c r="W630" s="55" t="s">
        <v>2780</v>
      </c>
      <c r="X630" s="4"/>
    </row>
    <row r="631" spans="1:24" ht="14">
      <c r="A631" s="53"/>
      <c r="B631" s="53"/>
      <c r="C631" s="53"/>
      <c r="D631" s="54" t="str">
        <f t="shared" si="46"/>
        <v/>
      </c>
      <c r="E631" s="53"/>
      <c r="G631" s="54" t="s">
        <v>2490</v>
      </c>
      <c r="H631" s="4" t="str">
        <f>IF(A631="","",IF(ROW($A$2:$A$1036)=1,"Impossible",VLOOKUP($A$2:$A$1036,items!$A$2:$S$1008,{19}*SIGN(ROW($A$2:$A$1036)),FALSE)))</f>
        <v/>
      </c>
      <c r="I631" s="4" t="str">
        <f>IF(A631="","",IF(ROW($A$2:$A$1036)=1,"Impossible",VLOOKUP($A$2:$A$1036,items!$A$2:$T$1008,{20}*SIGN(ROW($A$2:$A$1036)),FALSE)))</f>
        <v/>
      </c>
      <c r="L631" s="53"/>
      <c r="M631" s="53"/>
      <c r="N631" s="53"/>
      <c r="O631" s="53"/>
      <c r="P631" s="53"/>
      <c r="Q631" s="53"/>
      <c r="R631" s="53"/>
      <c r="S631" s="53"/>
      <c r="T631" s="53"/>
      <c r="U631" s="53"/>
      <c r="V631" s="55" t="s">
        <v>2780</v>
      </c>
      <c r="W631" s="55" t="s">
        <v>2780</v>
      </c>
      <c r="X631" s="4"/>
    </row>
    <row r="632" spans="1:24" ht="14">
      <c r="A632" s="53"/>
      <c r="B632" s="53"/>
      <c r="C632" s="53"/>
      <c r="D632" s="54" t="str">
        <f t="shared" si="46"/>
        <v/>
      </c>
      <c r="E632" s="53"/>
      <c r="G632" s="54" t="s">
        <v>2490</v>
      </c>
      <c r="H632" s="4" t="str">
        <f>IF(A632="","",IF(ROW($A$2:$A$1036)=1,"Impossible",VLOOKUP($A$2:$A$1036,items!$A$2:$S$1008,{19}*SIGN(ROW($A$2:$A$1036)),FALSE)))</f>
        <v/>
      </c>
      <c r="I632" s="4" t="str">
        <f>IF(A632="","",IF(ROW($A$2:$A$1036)=1,"Impossible",VLOOKUP($A$2:$A$1036,items!$A$2:$T$1008,{20}*SIGN(ROW($A$2:$A$1036)),FALSE)))</f>
        <v/>
      </c>
      <c r="L632" s="53"/>
      <c r="M632" s="53"/>
      <c r="N632" s="53"/>
      <c r="O632" s="53"/>
      <c r="P632" s="53"/>
      <c r="Q632" s="53"/>
      <c r="R632" s="53"/>
      <c r="S632" s="53"/>
      <c r="T632" s="53"/>
      <c r="U632" s="53"/>
      <c r="V632" s="55" t="s">
        <v>2780</v>
      </c>
      <c r="W632" s="55" t="s">
        <v>2780</v>
      </c>
      <c r="X632" s="4"/>
    </row>
    <row r="633" spans="1:24" ht="14">
      <c r="A633" s="53"/>
      <c r="B633" s="53"/>
      <c r="C633" s="53"/>
      <c r="D633" s="54" t="str">
        <f t="shared" si="46"/>
        <v/>
      </c>
      <c r="E633" s="53"/>
      <c r="G633" s="54" t="s">
        <v>2490</v>
      </c>
      <c r="H633" s="4" t="str">
        <f>IF(A633="","",IF(ROW($A$2:$A$1036)=1,"Impossible",VLOOKUP($A$2:$A$1036,items!$A$2:$S$1008,{19}*SIGN(ROW($A$2:$A$1036)),FALSE)))</f>
        <v/>
      </c>
      <c r="I633" s="4" t="str">
        <f>IF(A633="","",IF(ROW($A$2:$A$1036)=1,"Impossible",VLOOKUP($A$2:$A$1036,items!$A$2:$T$1008,{20}*SIGN(ROW($A$2:$A$1036)),FALSE)))</f>
        <v/>
      </c>
      <c r="L633" s="53"/>
      <c r="M633" s="53"/>
      <c r="N633" s="53"/>
      <c r="O633" s="53"/>
      <c r="P633" s="53"/>
      <c r="Q633" s="53"/>
      <c r="R633" s="53"/>
      <c r="S633" s="53"/>
      <c r="T633" s="53"/>
      <c r="U633" s="53"/>
      <c r="V633" s="55" t="s">
        <v>2780</v>
      </c>
      <c r="W633" s="55" t="s">
        <v>2780</v>
      </c>
      <c r="X633" s="4"/>
    </row>
    <row r="634" spans="1:24" ht="14">
      <c r="A634" s="53"/>
      <c r="B634" s="53"/>
      <c r="C634" s="53"/>
      <c r="D634" s="54" t="str">
        <f t="shared" si="46"/>
        <v/>
      </c>
      <c r="E634" s="53"/>
      <c r="G634" s="54" t="s">
        <v>2490</v>
      </c>
      <c r="H634" s="4" t="str">
        <f>IF(A634="","",IF(ROW($A$2:$A$1036)=1,"Impossible",VLOOKUP($A$2:$A$1036,items!$A$2:$S$1008,{19}*SIGN(ROW($A$2:$A$1036)),FALSE)))</f>
        <v/>
      </c>
      <c r="I634" s="4" t="str">
        <f>IF(A634="","",IF(ROW($A$2:$A$1036)=1,"Impossible",VLOOKUP($A$2:$A$1036,items!$A$2:$T$1008,{20}*SIGN(ROW($A$2:$A$1036)),FALSE)))</f>
        <v/>
      </c>
      <c r="L634" s="53"/>
      <c r="M634" s="53"/>
      <c r="N634" s="53"/>
      <c r="O634" s="53"/>
      <c r="P634" s="53"/>
      <c r="Q634" s="53"/>
      <c r="R634" s="53"/>
      <c r="S634" s="53"/>
      <c r="T634" s="53"/>
      <c r="U634" s="53"/>
      <c r="V634" s="55" t="s">
        <v>2780</v>
      </c>
      <c r="W634" s="55" t="s">
        <v>2780</v>
      </c>
      <c r="X634" s="4"/>
    </row>
    <row r="635" spans="1:24" ht="14">
      <c r="A635" s="53"/>
      <c r="B635" s="53"/>
      <c r="C635" s="53"/>
      <c r="D635" s="54" t="str">
        <f t="shared" si="46"/>
        <v/>
      </c>
      <c r="E635" s="53"/>
      <c r="G635" s="54" t="s">
        <v>2490</v>
      </c>
      <c r="H635" s="4" t="str">
        <f>IF(A635="","",IF(ROW($A$2:$A$1036)=1,"Impossible",VLOOKUP($A$2:$A$1036,items!$A$2:$S$1008,{19}*SIGN(ROW($A$2:$A$1036)),FALSE)))</f>
        <v/>
      </c>
      <c r="I635" s="4" t="str">
        <f>IF(A635="","",IF(ROW($A$2:$A$1036)=1,"Impossible",VLOOKUP($A$2:$A$1036,items!$A$2:$T$1008,{20}*SIGN(ROW($A$2:$A$1036)),FALSE)))</f>
        <v/>
      </c>
      <c r="L635" s="53"/>
      <c r="M635" s="53"/>
      <c r="N635" s="53"/>
      <c r="O635" s="53"/>
      <c r="P635" s="53"/>
      <c r="Q635" s="53"/>
      <c r="R635" s="53"/>
      <c r="S635" s="53"/>
      <c r="T635" s="53"/>
      <c r="U635" s="53"/>
      <c r="V635" s="55" t="s">
        <v>2780</v>
      </c>
      <c r="W635" s="55" t="s">
        <v>2780</v>
      </c>
      <c r="X635" s="4"/>
    </row>
    <row r="636" spans="1:24" ht="14">
      <c r="A636" s="53"/>
      <c r="B636" s="53"/>
      <c r="C636" s="53"/>
      <c r="D636" s="54" t="str">
        <f t="shared" si="46"/>
        <v/>
      </c>
      <c r="E636" s="53"/>
      <c r="G636" s="54" t="s">
        <v>2490</v>
      </c>
      <c r="H636" s="4" t="str">
        <f>IF(A636="","",IF(ROW($A$2:$A$1036)=1,"Impossible",VLOOKUP($A$2:$A$1036,items!$A$2:$S$1008,{19}*SIGN(ROW($A$2:$A$1036)),FALSE)))</f>
        <v/>
      </c>
      <c r="I636" s="4" t="str">
        <f>IF(A636="","",IF(ROW($A$2:$A$1036)=1,"Impossible",VLOOKUP($A$2:$A$1036,items!$A$2:$T$1008,{20}*SIGN(ROW($A$2:$A$1036)),FALSE)))</f>
        <v/>
      </c>
      <c r="L636" s="53"/>
      <c r="M636" s="53"/>
      <c r="N636" s="53"/>
      <c r="O636" s="53"/>
      <c r="P636" s="53"/>
      <c r="Q636" s="53"/>
      <c r="R636" s="53"/>
      <c r="S636" s="53"/>
      <c r="T636" s="53"/>
      <c r="U636" s="53"/>
      <c r="V636" s="55" t="s">
        <v>2780</v>
      </c>
      <c r="W636" s="55" t="s">
        <v>2780</v>
      </c>
      <c r="X636" s="4"/>
    </row>
    <row r="637" spans="1:24" ht="14">
      <c r="A637" s="53"/>
      <c r="B637" s="53"/>
      <c r="C637" s="53"/>
      <c r="D637" s="54" t="str">
        <f t="shared" si="46"/>
        <v/>
      </c>
      <c r="E637" s="53"/>
      <c r="G637" s="54" t="s">
        <v>2490</v>
      </c>
      <c r="H637" s="4" t="str">
        <f>IF(A637="","",IF(ROW($A$2:$A$1036)=1,"Impossible",VLOOKUP($A$2:$A$1036,items!$A$2:$S$1008,{19}*SIGN(ROW($A$2:$A$1036)),FALSE)))</f>
        <v/>
      </c>
      <c r="I637" s="4" t="str">
        <f>IF(A637="","",IF(ROW($A$2:$A$1036)=1,"Impossible",VLOOKUP($A$2:$A$1036,items!$A$2:$T$1008,{20}*SIGN(ROW($A$2:$A$1036)),FALSE)))</f>
        <v/>
      </c>
      <c r="L637" s="53"/>
      <c r="M637" s="53"/>
      <c r="N637" s="53"/>
      <c r="O637" s="53"/>
      <c r="P637" s="53"/>
      <c r="Q637" s="53"/>
      <c r="R637" s="53"/>
      <c r="S637" s="53"/>
      <c r="T637" s="53"/>
      <c r="U637" s="53"/>
      <c r="V637" s="55" t="s">
        <v>2780</v>
      </c>
      <c r="W637" s="55" t="s">
        <v>2780</v>
      </c>
      <c r="X637" s="4"/>
    </row>
    <row r="638" spans="1:24" ht="14">
      <c r="A638" s="53"/>
      <c r="B638" s="53"/>
      <c r="C638" s="53"/>
      <c r="D638" s="54" t="str">
        <f t="shared" si="46"/>
        <v/>
      </c>
      <c r="E638" s="53"/>
      <c r="G638" s="54" t="s">
        <v>2490</v>
      </c>
      <c r="H638" s="4" t="str">
        <f>IF(A638="","",IF(ROW($A$2:$A$1036)=1,"Impossible",VLOOKUP($A$2:$A$1036,items!$A$2:$S$1008,{19}*SIGN(ROW($A$2:$A$1036)),FALSE)))</f>
        <v/>
      </c>
      <c r="I638" s="4" t="str">
        <f>IF(A638="","",IF(ROW($A$2:$A$1036)=1,"Impossible",VLOOKUP($A$2:$A$1036,items!$A$2:$T$1008,{20}*SIGN(ROW($A$2:$A$1036)),FALSE)))</f>
        <v/>
      </c>
      <c r="L638" s="53"/>
      <c r="M638" s="53"/>
      <c r="N638" s="53"/>
      <c r="O638" s="53"/>
      <c r="P638" s="53"/>
      <c r="Q638" s="53"/>
      <c r="R638" s="53"/>
      <c r="S638" s="53"/>
      <c r="T638" s="53"/>
      <c r="U638" s="53"/>
      <c r="V638" s="55" t="s">
        <v>2780</v>
      </c>
      <c r="W638" s="55" t="s">
        <v>2780</v>
      </c>
      <c r="X638" s="4"/>
    </row>
    <row r="639" spans="1:24" ht="14">
      <c r="A639" s="53"/>
      <c r="B639" s="53"/>
      <c r="C639" s="53"/>
      <c r="D639" s="54" t="str">
        <f t="shared" si="46"/>
        <v/>
      </c>
      <c r="E639" s="53"/>
      <c r="G639" s="54" t="s">
        <v>2490</v>
      </c>
      <c r="H639" s="4" t="str">
        <f>IF(A639="","",IF(ROW($A$2:$A$1036)=1,"Impossible",VLOOKUP($A$2:$A$1036,items!$A$2:$S$1008,{19}*SIGN(ROW($A$2:$A$1036)),FALSE)))</f>
        <v/>
      </c>
      <c r="I639" s="4" t="str">
        <f>IF(A639="","",IF(ROW($A$2:$A$1036)=1,"Impossible",VLOOKUP($A$2:$A$1036,items!$A$2:$T$1008,{20}*SIGN(ROW($A$2:$A$1036)),FALSE)))</f>
        <v/>
      </c>
      <c r="L639" s="53"/>
      <c r="M639" s="53"/>
      <c r="N639" s="53"/>
      <c r="O639" s="53"/>
      <c r="P639" s="53"/>
      <c r="Q639" s="53"/>
      <c r="R639" s="53"/>
      <c r="S639" s="53"/>
      <c r="T639" s="53"/>
      <c r="U639" s="53"/>
      <c r="V639" s="55" t="s">
        <v>2780</v>
      </c>
      <c r="W639" s="55" t="s">
        <v>2780</v>
      </c>
      <c r="X639" s="4"/>
    </row>
    <row r="640" spans="1:24" ht="14">
      <c r="A640" s="53"/>
      <c r="B640" s="53"/>
      <c r="C640" s="53"/>
      <c r="D640" s="54" t="str">
        <f t="shared" si="46"/>
        <v/>
      </c>
      <c r="E640" s="53"/>
      <c r="G640" s="54" t="s">
        <v>2490</v>
      </c>
      <c r="H640" s="4" t="str">
        <f>IF(A640="","",IF(ROW($A$2:$A$1036)=1,"Impossible",VLOOKUP($A$2:$A$1036,items!$A$2:$S$1008,{19}*SIGN(ROW($A$2:$A$1036)),FALSE)))</f>
        <v/>
      </c>
      <c r="I640" s="4" t="str">
        <f>IF(A640="","",IF(ROW($A$2:$A$1036)=1,"Impossible",VLOOKUP($A$2:$A$1036,items!$A$2:$T$1008,{20}*SIGN(ROW($A$2:$A$1036)),FALSE)))</f>
        <v/>
      </c>
      <c r="L640" s="53"/>
      <c r="M640" s="53"/>
      <c r="N640" s="53"/>
      <c r="O640" s="53"/>
      <c r="P640" s="53"/>
      <c r="Q640" s="53"/>
      <c r="R640" s="53"/>
      <c r="S640" s="53"/>
      <c r="T640" s="53"/>
      <c r="U640" s="53"/>
      <c r="V640" s="55" t="s">
        <v>2780</v>
      </c>
      <c r="W640" s="55" t="s">
        <v>2780</v>
      </c>
      <c r="X640" s="4"/>
    </row>
    <row r="641" spans="1:24" ht="14">
      <c r="A641" s="53"/>
      <c r="B641" s="53"/>
      <c r="C641" s="53"/>
      <c r="D641" s="54" t="str">
        <f t="shared" si="46"/>
        <v/>
      </c>
      <c r="E641" s="53"/>
      <c r="G641" s="54" t="s">
        <v>2490</v>
      </c>
      <c r="H641" s="4" t="str">
        <f>IF(A641="","",IF(ROW($A$2:$A$1036)=1,"Impossible",VLOOKUP($A$2:$A$1036,items!$A$2:$S$1008,{19}*SIGN(ROW($A$2:$A$1036)),FALSE)))</f>
        <v/>
      </c>
      <c r="I641" s="4" t="str">
        <f>IF(A641="","",IF(ROW($A$2:$A$1036)=1,"Impossible",VLOOKUP($A$2:$A$1036,items!$A$2:$T$1008,{20}*SIGN(ROW($A$2:$A$1036)),FALSE)))</f>
        <v/>
      </c>
      <c r="L641" s="53"/>
      <c r="M641" s="53"/>
      <c r="N641" s="53"/>
      <c r="O641" s="53"/>
      <c r="P641" s="53"/>
      <c r="Q641" s="53"/>
      <c r="R641" s="53"/>
      <c r="S641" s="53"/>
      <c r="T641" s="53"/>
      <c r="U641" s="53"/>
      <c r="V641" s="55" t="s">
        <v>2780</v>
      </c>
      <c r="W641" s="55" t="s">
        <v>2780</v>
      </c>
      <c r="X641" s="4"/>
    </row>
    <row r="642" spans="1:24" ht="14">
      <c r="A642" s="53"/>
      <c r="B642" s="53"/>
      <c r="C642" s="53"/>
      <c r="D642" s="54" t="str">
        <f t="shared" si="46"/>
        <v/>
      </c>
      <c r="E642" s="53"/>
      <c r="G642" s="54" t="s">
        <v>2490</v>
      </c>
      <c r="H642" s="4" t="str">
        <f>IF(A642="","",IF(ROW($A$2:$A$1036)=1,"Impossible",VLOOKUP($A$2:$A$1036,items!$A$2:$S$1008,{19}*SIGN(ROW($A$2:$A$1036)),FALSE)))</f>
        <v/>
      </c>
      <c r="I642" s="4" t="str">
        <f>IF(A642="","",IF(ROW($A$2:$A$1036)=1,"Impossible",VLOOKUP($A$2:$A$1036,items!$A$2:$T$1008,{20}*SIGN(ROW($A$2:$A$1036)),FALSE)))</f>
        <v/>
      </c>
      <c r="L642" s="53"/>
      <c r="M642" s="53"/>
      <c r="N642" s="53"/>
      <c r="O642" s="53"/>
      <c r="P642" s="53"/>
      <c r="Q642" s="53"/>
      <c r="R642" s="53"/>
      <c r="S642" s="53"/>
      <c r="T642" s="53"/>
      <c r="U642" s="53"/>
      <c r="V642" s="55" t="s">
        <v>2780</v>
      </c>
      <c r="W642" s="55" t="s">
        <v>2780</v>
      </c>
      <c r="X642" s="4"/>
    </row>
    <row r="643" spans="1:24" ht="14">
      <c r="A643" s="53"/>
      <c r="B643" s="53"/>
      <c r="C643" s="53"/>
      <c r="D643" s="54" t="str">
        <f t="shared" si="46"/>
        <v/>
      </c>
      <c r="E643" s="53"/>
      <c r="G643" s="54" t="s">
        <v>2490</v>
      </c>
      <c r="H643" s="4" t="str">
        <f>IF(A643="","",IF(ROW($A$2:$A$1036)=1,"Impossible",VLOOKUP($A$2:$A$1036,items!$A$2:$S$1008,{19}*SIGN(ROW($A$2:$A$1036)),FALSE)))</f>
        <v/>
      </c>
      <c r="I643" s="4" t="str">
        <f>IF(A643="","",IF(ROW($A$2:$A$1036)=1,"Impossible",VLOOKUP($A$2:$A$1036,items!$A$2:$T$1008,{20}*SIGN(ROW($A$2:$A$1036)),FALSE)))</f>
        <v/>
      </c>
      <c r="L643" s="53"/>
      <c r="M643" s="53"/>
      <c r="N643" s="53"/>
      <c r="O643" s="53"/>
      <c r="P643" s="53"/>
      <c r="Q643" s="53"/>
      <c r="R643" s="53"/>
      <c r="S643" s="53"/>
      <c r="T643" s="53"/>
      <c r="U643" s="53"/>
      <c r="V643" s="55" t="s">
        <v>2780</v>
      </c>
      <c r="W643" s="55" t="s">
        <v>2780</v>
      </c>
      <c r="X643" s="4"/>
    </row>
    <row r="644" spans="1:24" ht="14">
      <c r="A644" s="53"/>
      <c r="B644" s="53"/>
      <c r="C644" s="53"/>
      <c r="D644" s="54" t="str">
        <f t="shared" si="46"/>
        <v/>
      </c>
      <c r="E644" s="53"/>
      <c r="G644" s="54" t="s">
        <v>2490</v>
      </c>
      <c r="H644" s="4" t="str">
        <f>IF(A644="","",IF(ROW($A$2:$A$1036)=1,"Impossible",VLOOKUP($A$2:$A$1036,items!$A$2:$S$1008,{19}*SIGN(ROW($A$2:$A$1036)),FALSE)))</f>
        <v/>
      </c>
      <c r="I644" s="4" t="str">
        <f>IF(A644="","",IF(ROW($A$2:$A$1036)=1,"Impossible",VLOOKUP($A$2:$A$1036,items!$A$2:$T$1008,{20}*SIGN(ROW($A$2:$A$1036)),FALSE)))</f>
        <v/>
      </c>
      <c r="L644" s="53"/>
      <c r="M644" s="53"/>
      <c r="N644" s="53"/>
      <c r="O644" s="53"/>
      <c r="P644" s="53"/>
      <c r="Q644" s="53"/>
      <c r="R644" s="53"/>
      <c r="S644" s="53"/>
      <c r="T644" s="53"/>
      <c r="U644" s="53"/>
      <c r="V644" s="55" t="s">
        <v>2780</v>
      </c>
      <c r="W644" s="55" t="s">
        <v>2780</v>
      </c>
      <c r="X644" s="4"/>
    </row>
    <row r="645" spans="1:24" ht="14">
      <c r="A645" s="53"/>
      <c r="B645" s="53"/>
      <c r="C645" s="53"/>
      <c r="D645" s="54" t="str">
        <f t="shared" ref="D645:D708" si="48">CONCATENATE(B645,C645)</f>
        <v/>
      </c>
      <c r="E645" s="53"/>
      <c r="G645" s="54" t="s">
        <v>2490</v>
      </c>
      <c r="H645" s="4" t="str">
        <f>IF(A645="","",IF(ROW($A$2:$A$1036)=1,"Impossible",VLOOKUP($A$2:$A$1036,items!$A$2:$S$1008,{19}*SIGN(ROW($A$2:$A$1036)),FALSE)))</f>
        <v/>
      </c>
      <c r="I645" s="4" t="str">
        <f>IF(A645="","",IF(ROW($A$2:$A$1036)=1,"Impossible",VLOOKUP($A$2:$A$1036,items!$A$2:$T$1008,{20}*SIGN(ROW($A$2:$A$1036)),FALSE)))</f>
        <v/>
      </c>
      <c r="L645" s="53"/>
      <c r="M645" s="53"/>
      <c r="N645" s="53"/>
      <c r="O645" s="53"/>
      <c r="P645" s="53"/>
      <c r="Q645" s="53"/>
      <c r="R645" s="53"/>
      <c r="S645" s="53"/>
      <c r="T645" s="53"/>
      <c r="U645" s="53"/>
      <c r="V645" s="55" t="s">
        <v>2780</v>
      </c>
      <c r="W645" s="55" t="s">
        <v>2780</v>
      </c>
      <c r="X645" s="4"/>
    </row>
    <row r="646" spans="1:24" ht="14">
      <c r="A646" s="53"/>
      <c r="B646" s="53"/>
      <c r="C646" s="53"/>
      <c r="D646" s="54" t="str">
        <f t="shared" si="48"/>
        <v/>
      </c>
      <c r="E646" s="53"/>
      <c r="G646" s="54" t="s">
        <v>2490</v>
      </c>
      <c r="H646" s="4" t="str">
        <f>IF(A646="","",IF(ROW($A$2:$A$1036)=1,"Impossible",VLOOKUP($A$2:$A$1036,items!$A$2:$S$1008,{19}*SIGN(ROW($A$2:$A$1036)),FALSE)))</f>
        <v/>
      </c>
      <c r="I646" s="4" t="str">
        <f>IF(A646="","",IF(ROW($A$2:$A$1036)=1,"Impossible",VLOOKUP($A$2:$A$1036,items!$A$2:$T$1008,{20}*SIGN(ROW($A$2:$A$1036)),FALSE)))</f>
        <v/>
      </c>
      <c r="L646" s="53"/>
      <c r="M646" s="53"/>
      <c r="N646" s="53"/>
      <c r="O646" s="53"/>
      <c r="P646" s="53"/>
      <c r="Q646" s="53"/>
      <c r="R646" s="53"/>
      <c r="S646" s="53"/>
      <c r="T646" s="53"/>
      <c r="U646" s="53"/>
      <c r="V646" s="55" t="s">
        <v>2780</v>
      </c>
      <c r="W646" s="55" t="s">
        <v>2780</v>
      </c>
      <c r="X646" s="4"/>
    </row>
    <row r="647" spans="1:24" ht="14">
      <c r="A647" s="53"/>
      <c r="B647" s="53"/>
      <c r="C647" s="53"/>
      <c r="D647" s="54" t="str">
        <f t="shared" si="48"/>
        <v/>
      </c>
      <c r="E647" s="53"/>
      <c r="G647" s="54" t="s">
        <v>2490</v>
      </c>
      <c r="H647" s="4" t="str">
        <f>IF(A647="","",IF(ROW($A$2:$A$1036)=1,"Impossible",VLOOKUP($A$2:$A$1036,items!$A$2:$S$1008,{19}*SIGN(ROW($A$2:$A$1036)),FALSE)))</f>
        <v/>
      </c>
      <c r="I647" s="4" t="str">
        <f>IF(A647="","",IF(ROW($A$2:$A$1036)=1,"Impossible",VLOOKUP($A$2:$A$1036,items!$A$2:$T$1008,{20}*SIGN(ROW($A$2:$A$1036)),FALSE)))</f>
        <v/>
      </c>
      <c r="L647" s="53"/>
      <c r="M647" s="53"/>
      <c r="N647" s="53"/>
      <c r="O647" s="53"/>
      <c r="P647" s="53"/>
      <c r="Q647" s="53"/>
      <c r="R647" s="53"/>
      <c r="S647" s="53"/>
      <c r="T647" s="53"/>
      <c r="U647" s="53"/>
      <c r="V647" s="55" t="s">
        <v>2780</v>
      </c>
      <c r="W647" s="55" t="s">
        <v>2780</v>
      </c>
      <c r="X647" s="4"/>
    </row>
    <row r="648" spans="1:24" ht="14">
      <c r="A648" s="53"/>
      <c r="B648" s="53"/>
      <c r="C648" s="53"/>
      <c r="D648" s="54" t="str">
        <f t="shared" si="48"/>
        <v/>
      </c>
      <c r="E648" s="53"/>
      <c r="G648" s="54" t="s">
        <v>2490</v>
      </c>
      <c r="H648" s="4" t="str">
        <f>IF(A648="","",IF(ROW($A$2:$A$1036)=1,"Impossible",VLOOKUP($A$2:$A$1036,items!$A$2:$S$1008,{19}*SIGN(ROW($A$2:$A$1036)),FALSE)))</f>
        <v/>
      </c>
      <c r="I648" s="4" t="str">
        <f>IF(A648="","",IF(ROW($A$2:$A$1036)=1,"Impossible",VLOOKUP($A$2:$A$1036,items!$A$2:$T$1008,{20}*SIGN(ROW($A$2:$A$1036)),FALSE)))</f>
        <v/>
      </c>
      <c r="L648" s="53"/>
      <c r="M648" s="53"/>
      <c r="N648" s="53"/>
      <c r="O648" s="53"/>
      <c r="P648" s="53"/>
      <c r="Q648" s="53"/>
      <c r="R648" s="53"/>
      <c r="S648" s="53"/>
      <c r="T648" s="53"/>
      <c r="U648" s="53"/>
      <c r="V648" s="55" t="s">
        <v>2780</v>
      </c>
      <c r="W648" s="55" t="s">
        <v>2780</v>
      </c>
      <c r="X648" s="4"/>
    </row>
    <row r="649" spans="1:24" ht="14">
      <c r="A649" s="53"/>
      <c r="B649" s="53"/>
      <c r="C649" s="53"/>
      <c r="D649" s="54" t="str">
        <f t="shared" si="48"/>
        <v/>
      </c>
      <c r="E649" s="53"/>
      <c r="G649" s="54" t="s">
        <v>2490</v>
      </c>
      <c r="H649" s="4" t="str">
        <f>IF(A649="","",IF(ROW($A$2:$A$1036)=1,"Impossible",VLOOKUP($A$2:$A$1036,items!$A$2:$S$1008,{19}*SIGN(ROW($A$2:$A$1036)),FALSE)))</f>
        <v/>
      </c>
      <c r="I649" s="4" t="str">
        <f>IF(A649="","",IF(ROW($A$2:$A$1036)=1,"Impossible",VLOOKUP($A$2:$A$1036,items!$A$2:$T$1008,{20}*SIGN(ROW($A$2:$A$1036)),FALSE)))</f>
        <v/>
      </c>
      <c r="L649" s="53"/>
      <c r="M649" s="53"/>
      <c r="N649" s="53"/>
      <c r="O649" s="53"/>
      <c r="P649" s="53"/>
      <c r="Q649" s="53"/>
      <c r="R649" s="53"/>
      <c r="S649" s="53"/>
      <c r="T649" s="53"/>
      <c r="U649" s="53"/>
      <c r="V649" s="55" t="s">
        <v>2780</v>
      </c>
      <c r="W649" s="55" t="s">
        <v>2780</v>
      </c>
      <c r="X649" s="4"/>
    </row>
    <row r="650" spans="1:24" ht="14">
      <c r="A650" s="53"/>
      <c r="B650" s="53"/>
      <c r="C650" s="53"/>
      <c r="D650" s="54" t="str">
        <f t="shared" si="48"/>
        <v/>
      </c>
      <c r="E650" s="53"/>
      <c r="G650" s="54" t="s">
        <v>2490</v>
      </c>
      <c r="H650" s="4" t="str">
        <f>IF(A650="","",IF(ROW($A$2:$A$1036)=1,"Impossible",VLOOKUP($A$2:$A$1036,items!$A$2:$S$1008,{19}*SIGN(ROW($A$2:$A$1036)),FALSE)))</f>
        <v/>
      </c>
      <c r="I650" s="4" t="str">
        <f>IF(A650="","",IF(ROW($A$2:$A$1036)=1,"Impossible",VLOOKUP($A$2:$A$1036,items!$A$2:$T$1008,{20}*SIGN(ROW($A$2:$A$1036)),FALSE)))</f>
        <v/>
      </c>
      <c r="L650" s="53"/>
      <c r="M650" s="53"/>
      <c r="N650" s="53"/>
      <c r="O650" s="53"/>
      <c r="P650" s="53"/>
      <c r="Q650" s="53"/>
      <c r="R650" s="53"/>
      <c r="S650" s="53"/>
      <c r="T650" s="53"/>
      <c r="U650" s="53"/>
      <c r="V650" s="55" t="s">
        <v>2780</v>
      </c>
      <c r="W650" s="55" t="s">
        <v>2780</v>
      </c>
      <c r="X650" s="4"/>
    </row>
    <row r="651" spans="1:24" ht="14">
      <c r="A651" s="53"/>
      <c r="B651" s="53"/>
      <c r="C651" s="53"/>
      <c r="D651" s="54" t="str">
        <f t="shared" si="48"/>
        <v/>
      </c>
      <c r="E651" s="53"/>
      <c r="G651" s="54" t="s">
        <v>2490</v>
      </c>
      <c r="H651" s="4" t="str">
        <f>IF(A651="","",IF(ROW($A$2:$A$1036)=1,"Impossible",VLOOKUP($A$2:$A$1036,items!$A$2:$S$1008,{19}*SIGN(ROW($A$2:$A$1036)),FALSE)))</f>
        <v/>
      </c>
      <c r="I651" s="4" t="str">
        <f>IF(A651="","",IF(ROW($A$2:$A$1036)=1,"Impossible",VLOOKUP($A$2:$A$1036,items!$A$2:$T$1008,{20}*SIGN(ROW($A$2:$A$1036)),FALSE)))</f>
        <v/>
      </c>
      <c r="L651" s="53"/>
      <c r="M651" s="53"/>
      <c r="N651" s="53"/>
      <c r="O651" s="53"/>
      <c r="P651" s="53"/>
      <c r="Q651" s="53"/>
      <c r="R651" s="53"/>
      <c r="S651" s="53"/>
      <c r="T651" s="53"/>
      <c r="U651" s="53"/>
      <c r="V651" s="55" t="s">
        <v>2780</v>
      </c>
      <c r="W651" s="55" t="s">
        <v>2780</v>
      </c>
      <c r="X651" s="4"/>
    </row>
    <row r="652" spans="1:24" ht="14">
      <c r="A652" s="53"/>
      <c r="B652" s="53"/>
      <c r="C652" s="53"/>
      <c r="D652" s="54" t="str">
        <f t="shared" si="48"/>
        <v/>
      </c>
      <c r="E652" s="53"/>
      <c r="G652" s="54" t="s">
        <v>2490</v>
      </c>
      <c r="H652" s="4" t="str">
        <f>IF(A652="","",IF(ROW($A$2:$A$1036)=1,"Impossible",VLOOKUP($A$2:$A$1036,items!$A$2:$S$1008,{19}*SIGN(ROW($A$2:$A$1036)),FALSE)))</f>
        <v/>
      </c>
      <c r="I652" s="4" t="str">
        <f>IF(A652="","",IF(ROW($A$2:$A$1036)=1,"Impossible",VLOOKUP($A$2:$A$1036,items!$A$2:$T$1008,{20}*SIGN(ROW($A$2:$A$1036)),FALSE)))</f>
        <v/>
      </c>
      <c r="L652" s="53"/>
      <c r="M652" s="53"/>
      <c r="N652" s="53"/>
      <c r="O652" s="53"/>
      <c r="P652" s="53"/>
      <c r="Q652" s="53"/>
      <c r="R652" s="53"/>
      <c r="S652" s="53"/>
      <c r="T652" s="53"/>
      <c r="U652" s="53"/>
      <c r="V652" s="55" t="s">
        <v>2780</v>
      </c>
      <c r="W652" s="55" t="s">
        <v>2780</v>
      </c>
      <c r="X652" s="4"/>
    </row>
    <row r="653" spans="1:24" ht="14">
      <c r="A653" s="53"/>
      <c r="B653" s="53"/>
      <c r="C653" s="53"/>
      <c r="D653" s="54" t="str">
        <f t="shared" si="48"/>
        <v/>
      </c>
      <c r="E653" s="53"/>
      <c r="G653" s="54" t="s">
        <v>2490</v>
      </c>
      <c r="H653" s="4" t="str">
        <f>IF(A653="","",IF(ROW($A$2:$A$1036)=1,"Impossible",VLOOKUP($A$2:$A$1036,items!$A$2:$S$1008,{19}*SIGN(ROW($A$2:$A$1036)),FALSE)))</f>
        <v/>
      </c>
      <c r="I653" s="4" t="str">
        <f>IF(A653="","",IF(ROW($A$2:$A$1036)=1,"Impossible",VLOOKUP($A$2:$A$1036,items!$A$2:$T$1008,{20}*SIGN(ROW($A$2:$A$1036)),FALSE)))</f>
        <v/>
      </c>
      <c r="L653" s="53"/>
      <c r="M653" s="53"/>
      <c r="N653" s="53"/>
      <c r="O653" s="53"/>
      <c r="P653" s="53"/>
      <c r="Q653" s="53"/>
      <c r="R653" s="53"/>
      <c r="S653" s="53"/>
      <c r="T653" s="53"/>
      <c r="U653" s="53"/>
      <c r="V653" s="55" t="s">
        <v>2780</v>
      </c>
      <c r="W653" s="55" t="s">
        <v>2780</v>
      </c>
      <c r="X653" s="4"/>
    </row>
    <row r="654" spans="1:24" ht="14">
      <c r="A654" s="53"/>
      <c r="B654" s="53"/>
      <c r="C654" s="53"/>
      <c r="D654" s="54" t="str">
        <f t="shared" si="48"/>
        <v/>
      </c>
      <c r="E654" s="53"/>
      <c r="G654" s="54" t="s">
        <v>2490</v>
      </c>
      <c r="H654" s="4" t="str">
        <f>IF(A654="","",IF(ROW($A$2:$A$1036)=1,"Impossible",VLOOKUP($A$2:$A$1036,items!$A$2:$S$1008,{19}*SIGN(ROW($A$2:$A$1036)),FALSE)))</f>
        <v/>
      </c>
      <c r="I654" s="4" t="str">
        <f>IF(A654="","",IF(ROW($A$2:$A$1036)=1,"Impossible",VLOOKUP($A$2:$A$1036,items!$A$2:$T$1008,{20}*SIGN(ROW($A$2:$A$1036)),FALSE)))</f>
        <v/>
      </c>
      <c r="L654" s="53"/>
      <c r="M654" s="53"/>
      <c r="N654" s="53"/>
      <c r="O654" s="53"/>
      <c r="P654" s="53"/>
      <c r="Q654" s="53"/>
      <c r="R654" s="53"/>
      <c r="S654" s="53"/>
      <c r="T654" s="53"/>
      <c r="U654" s="53"/>
      <c r="V654" s="55" t="s">
        <v>2780</v>
      </c>
      <c r="W654" s="55" t="s">
        <v>2780</v>
      </c>
      <c r="X654" s="4"/>
    </row>
    <row r="655" spans="1:24" ht="14">
      <c r="A655" s="53"/>
      <c r="B655" s="53"/>
      <c r="C655" s="53"/>
      <c r="D655" s="54" t="str">
        <f t="shared" si="48"/>
        <v/>
      </c>
      <c r="E655" s="53"/>
      <c r="G655" s="54" t="s">
        <v>2490</v>
      </c>
      <c r="H655" s="4" t="str">
        <f>IF(A655="","",IF(ROW($A$2:$A$1036)=1,"Impossible",VLOOKUP($A$2:$A$1036,items!$A$2:$S$1008,{19}*SIGN(ROW($A$2:$A$1036)),FALSE)))</f>
        <v/>
      </c>
      <c r="I655" s="4" t="str">
        <f>IF(A655="","",IF(ROW($A$2:$A$1036)=1,"Impossible",VLOOKUP($A$2:$A$1036,items!$A$2:$T$1008,{20}*SIGN(ROW($A$2:$A$1036)),FALSE)))</f>
        <v/>
      </c>
      <c r="L655" s="53"/>
      <c r="M655" s="53"/>
      <c r="N655" s="53"/>
      <c r="O655" s="53"/>
      <c r="P655" s="53"/>
      <c r="Q655" s="53"/>
      <c r="R655" s="53"/>
      <c r="S655" s="53"/>
      <c r="T655" s="53"/>
      <c r="U655" s="53"/>
      <c r="V655" s="55" t="s">
        <v>2780</v>
      </c>
      <c r="W655" s="55" t="s">
        <v>2780</v>
      </c>
      <c r="X655" s="4"/>
    </row>
    <row r="656" spans="1:24" ht="14">
      <c r="A656" s="53"/>
      <c r="B656" s="53"/>
      <c r="C656" s="53"/>
      <c r="D656" s="54" t="str">
        <f t="shared" si="48"/>
        <v/>
      </c>
      <c r="E656" s="53"/>
      <c r="G656" s="54" t="s">
        <v>2490</v>
      </c>
      <c r="H656" s="4" t="str">
        <f>IF(A656="","",IF(ROW($A$2:$A$1036)=1,"Impossible",VLOOKUP($A$2:$A$1036,items!$A$2:$S$1008,{19}*SIGN(ROW($A$2:$A$1036)),FALSE)))</f>
        <v/>
      </c>
      <c r="I656" s="4" t="str">
        <f>IF(A656="","",IF(ROW($A$2:$A$1036)=1,"Impossible",VLOOKUP($A$2:$A$1036,items!$A$2:$T$1008,{20}*SIGN(ROW($A$2:$A$1036)),FALSE)))</f>
        <v/>
      </c>
      <c r="L656" s="53"/>
      <c r="M656" s="53"/>
      <c r="N656" s="53"/>
      <c r="O656" s="53"/>
      <c r="P656" s="53"/>
      <c r="Q656" s="53"/>
      <c r="R656" s="53"/>
      <c r="S656" s="53"/>
      <c r="T656" s="53"/>
      <c r="U656" s="53"/>
      <c r="V656" s="55" t="s">
        <v>2780</v>
      </c>
      <c r="W656" s="55" t="s">
        <v>2780</v>
      </c>
      <c r="X656" s="4"/>
    </row>
    <row r="657" spans="1:24" ht="14">
      <c r="A657" s="53"/>
      <c r="B657" s="53"/>
      <c r="C657" s="53"/>
      <c r="D657" s="54" t="str">
        <f t="shared" si="48"/>
        <v/>
      </c>
      <c r="E657" s="53"/>
      <c r="G657" s="54" t="s">
        <v>2490</v>
      </c>
      <c r="H657" s="4" t="str">
        <f>IF(A657="","",IF(ROW($A$2:$A$1036)=1,"Impossible",VLOOKUP($A$2:$A$1036,items!$A$2:$S$1008,{19}*SIGN(ROW($A$2:$A$1036)),FALSE)))</f>
        <v/>
      </c>
      <c r="I657" s="4" t="str">
        <f>IF(A657="","",IF(ROW($A$2:$A$1036)=1,"Impossible",VLOOKUP($A$2:$A$1036,items!$A$2:$T$1008,{20}*SIGN(ROW($A$2:$A$1036)),FALSE)))</f>
        <v/>
      </c>
      <c r="L657" s="53"/>
      <c r="M657" s="53"/>
      <c r="N657" s="53"/>
      <c r="O657" s="53"/>
      <c r="P657" s="53"/>
      <c r="Q657" s="53"/>
      <c r="R657" s="53"/>
      <c r="S657" s="53"/>
      <c r="T657" s="53"/>
      <c r="U657" s="53"/>
      <c r="V657" s="55" t="s">
        <v>2780</v>
      </c>
      <c r="W657" s="55" t="s">
        <v>2780</v>
      </c>
      <c r="X657" s="4"/>
    </row>
    <row r="658" spans="1:24" ht="14">
      <c r="A658" s="53"/>
      <c r="B658" s="53"/>
      <c r="C658" s="53"/>
      <c r="D658" s="54" t="str">
        <f t="shared" si="48"/>
        <v/>
      </c>
      <c r="E658" s="53"/>
      <c r="G658" s="54" t="s">
        <v>2490</v>
      </c>
      <c r="H658" s="4" t="str">
        <f>IF(A658="","",IF(ROW($A$2:$A$1036)=1,"Impossible",VLOOKUP($A$2:$A$1036,items!$A$2:$S$1008,{19}*SIGN(ROW($A$2:$A$1036)),FALSE)))</f>
        <v/>
      </c>
      <c r="I658" s="4" t="str">
        <f>IF(A658="","",IF(ROW($A$2:$A$1036)=1,"Impossible",VLOOKUP($A$2:$A$1036,items!$A$2:$T$1008,{20}*SIGN(ROW($A$2:$A$1036)),FALSE)))</f>
        <v/>
      </c>
      <c r="L658" s="53"/>
      <c r="M658" s="53"/>
      <c r="N658" s="53"/>
      <c r="O658" s="53"/>
      <c r="P658" s="53"/>
      <c r="Q658" s="53"/>
      <c r="R658" s="53"/>
      <c r="S658" s="53"/>
      <c r="T658" s="53"/>
      <c r="U658" s="53"/>
      <c r="V658" s="55" t="s">
        <v>2780</v>
      </c>
      <c r="W658" s="55" t="s">
        <v>2780</v>
      </c>
      <c r="X658" s="4"/>
    </row>
    <row r="659" spans="1:24" ht="14">
      <c r="A659" s="53"/>
      <c r="B659" s="53"/>
      <c r="C659" s="53"/>
      <c r="D659" s="54" t="str">
        <f t="shared" si="48"/>
        <v/>
      </c>
      <c r="E659" s="53"/>
      <c r="G659" s="54" t="s">
        <v>2490</v>
      </c>
      <c r="H659" s="4" t="str">
        <f>IF(A659="","",IF(ROW($A$2:$A$1036)=1,"Impossible",VLOOKUP($A$2:$A$1036,items!$A$2:$S$1008,{19}*SIGN(ROW($A$2:$A$1036)),FALSE)))</f>
        <v/>
      </c>
      <c r="I659" s="4" t="str">
        <f>IF(A659="","",IF(ROW($A$2:$A$1036)=1,"Impossible",VLOOKUP($A$2:$A$1036,items!$A$2:$T$1008,{20}*SIGN(ROW($A$2:$A$1036)),FALSE)))</f>
        <v/>
      </c>
      <c r="L659" s="53"/>
      <c r="M659" s="53"/>
      <c r="N659" s="53"/>
      <c r="O659" s="53"/>
      <c r="P659" s="53"/>
      <c r="Q659" s="53"/>
      <c r="R659" s="53"/>
      <c r="S659" s="53"/>
      <c r="T659" s="53"/>
      <c r="U659" s="53"/>
      <c r="V659" s="55" t="s">
        <v>2780</v>
      </c>
      <c r="W659" s="55" t="s">
        <v>2780</v>
      </c>
      <c r="X659" s="4"/>
    </row>
    <row r="660" spans="1:24" ht="14">
      <c r="A660" s="53"/>
      <c r="B660" s="53"/>
      <c r="C660" s="53"/>
      <c r="D660" s="54" t="str">
        <f t="shared" si="48"/>
        <v/>
      </c>
      <c r="E660" s="53"/>
      <c r="G660" s="54" t="s">
        <v>2490</v>
      </c>
      <c r="H660" s="4" t="str">
        <f>IF(A660="","",IF(ROW($A$2:$A$1036)=1,"Impossible",VLOOKUP($A$2:$A$1036,items!$A$2:$S$1008,{19}*SIGN(ROW($A$2:$A$1036)),FALSE)))</f>
        <v/>
      </c>
      <c r="I660" s="4" t="str">
        <f>IF(A660="","",IF(ROW($A$2:$A$1036)=1,"Impossible",VLOOKUP($A$2:$A$1036,items!$A$2:$T$1008,{20}*SIGN(ROW($A$2:$A$1036)),FALSE)))</f>
        <v/>
      </c>
      <c r="L660" s="53"/>
      <c r="M660" s="53"/>
      <c r="N660" s="53"/>
      <c r="O660" s="53"/>
      <c r="P660" s="53"/>
      <c r="Q660" s="53"/>
      <c r="R660" s="53"/>
      <c r="S660" s="53"/>
      <c r="T660" s="53"/>
      <c r="U660" s="53"/>
      <c r="V660" s="55" t="s">
        <v>2780</v>
      </c>
      <c r="W660" s="55" t="s">
        <v>2780</v>
      </c>
      <c r="X660" s="4"/>
    </row>
    <row r="661" spans="1:24" ht="14">
      <c r="A661" s="53"/>
      <c r="B661" s="53"/>
      <c r="C661" s="53"/>
      <c r="D661" s="54" t="str">
        <f t="shared" si="48"/>
        <v/>
      </c>
      <c r="E661" s="53"/>
      <c r="G661" s="54" t="s">
        <v>2490</v>
      </c>
      <c r="H661" s="4" t="str">
        <f>IF(A661="","",IF(ROW($A$2:$A$1036)=1,"Impossible",VLOOKUP($A$2:$A$1036,items!$A$2:$S$1008,{19}*SIGN(ROW($A$2:$A$1036)),FALSE)))</f>
        <v/>
      </c>
      <c r="I661" s="4" t="str">
        <f>IF(A661="","",IF(ROW($A$2:$A$1036)=1,"Impossible",VLOOKUP($A$2:$A$1036,items!$A$2:$T$1008,{20}*SIGN(ROW($A$2:$A$1036)),FALSE)))</f>
        <v/>
      </c>
      <c r="L661" s="53"/>
      <c r="M661" s="53"/>
      <c r="N661" s="53"/>
      <c r="O661" s="53"/>
      <c r="P661" s="53"/>
      <c r="Q661" s="53"/>
      <c r="R661" s="53"/>
      <c r="S661" s="53"/>
      <c r="T661" s="53"/>
      <c r="U661" s="53"/>
      <c r="V661" s="55" t="s">
        <v>2780</v>
      </c>
      <c r="W661" s="55" t="s">
        <v>2780</v>
      </c>
      <c r="X661" s="4"/>
    </row>
    <row r="662" spans="1:24" ht="14">
      <c r="A662" s="53"/>
      <c r="B662" s="53"/>
      <c r="C662" s="53"/>
      <c r="D662" s="54" t="str">
        <f t="shared" si="48"/>
        <v/>
      </c>
      <c r="E662" s="53"/>
      <c r="G662" s="54" t="s">
        <v>2490</v>
      </c>
      <c r="H662" s="4" t="str">
        <f>IF(A662="","",IF(ROW($A$2:$A$1036)=1,"Impossible",VLOOKUP($A$2:$A$1036,items!$A$2:$S$1008,{19}*SIGN(ROW($A$2:$A$1036)),FALSE)))</f>
        <v/>
      </c>
      <c r="I662" s="4" t="str">
        <f>IF(A662="","",IF(ROW($A$2:$A$1036)=1,"Impossible",VLOOKUP($A$2:$A$1036,items!$A$2:$T$1008,{20}*SIGN(ROW($A$2:$A$1036)),FALSE)))</f>
        <v/>
      </c>
      <c r="L662" s="53"/>
      <c r="M662" s="53"/>
      <c r="N662" s="53"/>
      <c r="O662" s="53"/>
      <c r="P662" s="53"/>
      <c r="Q662" s="53"/>
      <c r="R662" s="53"/>
      <c r="S662" s="53"/>
      <c r="T662" s="53"/>
      <c r="U662" s="53"/>
      <c r="V662" s="55" t="s">
        <v>2780</v>
      </c>
      <c r="W662" s="55" t="s">
        <v>2780</v>
      </c>
      <c r="X662" s="4"/>
    </row>
    <row r="663" spans="1:24" ht="14">
      <c r="A663" s="53"/>
      <c r="B663" s="53"/>
      <c r="C663" s="53"/>
      <c r="D663" s="54" t="str">
        <f t="shared" si="48"/>
        <v/>
      </c>
      <c r="E663" s="53"/>
      <c r="G663" s="54" t="s">
        <v>2490</v>
      </c>
      <c r="H663" s="4" t="str">
        <f>IF(A663="","",IF(ROW($A$2:$A$1036)=1,"Impossible",VLOOKUP($A$2:$A$1036,items!$A$2:$S$1008,{19}*SIGN(ROW($A$2:$A$1036)),FALSE)))</f>
        <v/>
      </c>
      <c r="I663" s="4" t="str">
        <f>IF(A663="","",IF(ROW($A$2:$A$1036)=1,"Impossible",VLOOKUP($A$2:$A$1036,items!$A$2:$T$1008,{20}*SIGN(ROW($A$2:$A$1036)),FALSE)))</f>
        <v/>
      </c>
      <c r="L663" s="53"/>
      <c r="M663" s="53"/>
      <c r="N663" s="53"/>
      <c r="O663" s="53"/>
      <c r="P663" s="53"/>
      <c r="Q663" s="53"/>
      <c r="R663" s="53"/>
      <c r="S663" s="53"/>
      <c r="T663" s="53"/>
      <c r="U663" s="53"/>
      <c r="V663" s="55" t="s">
        <v>2780</v>
      </c>
      <c r="W663" s="55" t="s">
        <v>2780</v>
      </c>
      <c r="X663" s="4"/>
    </row>
    <row r="664" spans="1:24" ht="14">
      <c r="A664" s="53"/>
      <c r="B664" s="53"/>
      <c r="C664" s="53"/>
      <c r="D664" s="54" t="str">
        <f t="shared" si="48"/>
        <v/>
      </c>
      <c r="E664" s="53"/>
      <c r="G664" s="54" t="s">
        <v>2490</v>
      </c>
      <c r="H664" s="4" t="str">
        <f>IF(A664="","",IF(ROW($A$2:$A$1036)=1,"Impossible",VLOOKUP($A$2:$A$1036,items!$A$2:$S$1008,{19}*SIGN(ROW($A$2:$A$1036)),FALSE)))</f>
        <v/>
      </c>
      <c r="I664" s="4" t="str">
        <f>IF(A664="","",IF(ROW($A$2:$A$1036)=1,"Impossible",VLOOKUP($A$2:$A$1036,items!$A$2:$T$1008,{20}*SIGN(ROW($A$2:$A$1036)),FALSE)))</f>
        <v/>
      </c>
      <c r="L664" s="53"/>
      <c r="M664" s="53"/>
      <c r="N664" s="53"/>
      <c r="O664" s="53"/>
      <c r="P664" s="53"/>
      <c r="Q664" s="53"/>
      <c r="R664" s="53"/>
      <c r="S664" s="53"/>
      <c r="T664" s="53"/>
      <c r="U664" s="53"/>
      <c r="V664" s="55" t="s">
        <v>2780</v>
      </c>
      <c r="W664" s="55" t="s">
        <v>2780</v>
      </c>
      <c r="X664" s="4"/>
    </row>
    <row r="665" spans="1:24" ht="14">
      <c r="A665" s="53"/>
      <c r="B665" s="53"/>
      <c r="C665" s="53"/>
      <c r="D665" s="54" t="str">
        <f t="shared" si="48"/>
        <v/>
      </c>
      <c r="E665" s="53"/>
      <c r="G665" s="54" t="s">
        <v>2490</v>
      </c>
      <c r="H665" s="4" t="str">
        <f>IF(A665="","",IF(ROW($A$2:$A$1036)=1,"Impossible",VLOOKUP($A$2:$A$1036,items!$A$2:$S$1008,{19}*SIGN(ROW($A$2:$A$1036)),FALSE)))</f>
        <v/>
      </c>
      <c r="I665" s="4" t="str">
        <f>IF(A665="","",IF(ROW($A$2:$A$1036)=1,"Impossible",VLOOKUP($A$2:$A$1036,items!$A$2:$T$1008,{20}*SIGN(ROW($A$2:$A$1036)),FALSE)))</f>
        <v/>
      </c>
      <c r="L665" s="53"/>
      <c r="M665" s="53"/>
      <c r="N665" s="53"/>
      <c r="O665" s="53"/>
      <c r="P665" s="53"/>
      <c r="Q665" s="53"/>
      <c r="R665" s="53"/>
      <c r="S665" s="53"/>
      <c r="T665" s="53"/>
      <c r="U665" s="53"/>
      <c r="V665" s="55" t="s">
        <v>2780</v>
      </c>
      <c r="W665" s="55" t="s">
        <v>2780</v>
      </c>
      <c r="X665" s="4"/>
    </row>
    <row r="666" spans="1:24" ht="14">
      <c r="A666" s="53"/>
      <c r="B666" s="53"/>
      <c r="C666" s="53"/>
      <c r="D666" s="54" t="str">
        <f t="shared" si="48"/>
        <v/>
      </c>
      <c r="E666" s="53"/>
      <c r="G666" s="54" t="s">
        <v>2490</v>
      </c>
      <c r="H666" s="4" t="str">
        <f>IF(A666="","",IF(ROW($A$2:$A$1036)=1,"Impossible",VLOOKUP($A$2:$A$1036,items!$A$2:$S$1008,{19}*SIGN(ROW($A$2:$A$1036)),FALSE)))</f>
        <v/>
      </c>
      <c r="I666" s="4" t="str">
        <f>IF(A666="","",IF(ROW($A$2:$A$1036)=1,"Impossible",VLOOKUP($A$2:$A$1036,items!$A$2:$T$1008,{20}*SIGN(ROW($A$2:$A$1036)),FALSE)))</f>
        <v/>
      </c>
      <c r="L666" s="53"/>
      <c r="M666" s="53"/>
      <c r="N666" s="53"/>
      <c r="O666" s="53"/>
      <c r="P666" s="53"/>
      <c r="Q666" s="53"/>
      <c r="R666" s="53"/>
      <c r="S666" s="53"/>
      <c r="T666" s="53"/>
      <c r="U666" s="53"/>
      <c r="V666" s="55" t="s">
        <v>2780</v>
      </c>
      <c r="W666" s="55" t="s">
        <v>2780</v>
      </c>
      <c r="X666" s="4"/>
    </row>
    <row r="667" spans="1:24" ht="14">
      <c r="A667" s="53"/>
      <c r="B667" s="53"/>
      <c r="C667" s="53"/>
      <c r="D667" s="54" t="str">
        <f t="shared" si="48"/>
        <v/>
      </c>
      <c r="E667" s="53"/>
      <c r="G667" s="54" t="s">
        <v>2490</v>
      </c>
      <c r="H667" s="4" t="str">
        <f>IF(A667="","",IF(ROW($A$2:$A$1036)=1,"Impossible",VLOOKUP($A$2:$A$1036,items!$A$2:$S$1008,{19}*SIGN(ROW($A$2:$A$1036)),FALSE)))</f>
        <v/>
      </c>
      <c r="I667" s="4" t="str">
        <f>IF(A667="","",IF(ROW($A$2:$A$1036)=1,"Impossible",VLOOKUP($A$2:$A$1036,items!$A$2:$T$1008,{20}*SIGN(ROW($A$2:$A$1036)),FALSE)))</f>
        <v/>
      </c>
      <c r="L667" s="53"/>
      <c r="M667" s="53"/>
      <c r="N667" s="53"/>
      <c r="O667" s="53"/>
      <c r="P667" s="53"/>
      <c r="Q667" s="53"/>
      <c r="R667" s="53"/>
      <c r="S667" s="53"/>
      <c r="T667" s="53"/>
      <c r="U667" s="53"/>
      <c r="V667" s="55" t="s">
        <v>2780</v>
      </c>
      <c r="W667" s="55" t="s">
        <v>2780</v>
      </c>
      <c r="X667" s="4"/>
    </row>
    <row r="668" spans="1:24" ht="14">
      <c r="A668" s="53"/>
      <c r="B668" s="53"/>
      <c r="C668" s="53"/>
      <c r="D668" s="54" t="str">
        <f t="shared" si="48"/>
        <v/>
      </c>
      <c r="E668" s="53"/>
      <c r="G668" s="54" t="s">
        <v>2490</v>
      </c>
      <c r="H668" s="4" t="str">
        <f>IF(A668="","",IF(ROW($A$2:$A$1036)=1,"Impossible",VLOOKUP($A$2:$A$1036,items!$A$2:$S$1008,{19}*SIGN(ROW($A$2:$A$1036)),FALSE)))</f>
        <v/>
      </c>
      <c r="I668" s="4" t="str">
        <f>IF(A668="","",IF(ROW($A$2:$A$1036)=1,"Impossible",VLOOKUP($A$2:$A$1036,items!$A$2:$T$1008,{20}*SIGN(ROW($A$2:$A$1036)),FALSE)))</f>
        <v/>
      </c>
      <c r="L668" s="53"/>
      <c r="M668" s="53"/>
      <c r="N668" s="53"/>
      <c r="O668" s="53"/>
      <c r="P668" s="53"/>
      <c r="Q668" s="53"/>
      <c r="R668" s="53"/>
      <c r="S668" s="53"/>
      <c r="T668" s="53"/>
      <c r="U668" s="53"/>
      <c r="V668" s="55" t="s">
        <v>2780</v>
      </c>
      <c r="W668" s="55" t="s">
        <v>2780</v>
      </c>
      <c r="X668" s="4"/>
    </row>
    <row r="669" spans="1:24" ht="14">
      <c r="A669" s="53"/>
      <c r="B669" s="53"/>
      <c r="C669" s="53"/>
      <c r="D669" s="54" t="str">
        <f t="shared" si="48"/>
        <v/>
      </c>
      <c r="E669" s="53"/>
      <c r="G669" s="54" t="s">
        <v>2490</v>
      </c>
      <c r="H669" s="4" t="str">
        <f>IF(A669="","",IF(ROW($A$2:$A$1036)=1,"Impossible",VLOOKUP($A$2:$A$1036,items!$A$2:$S$1008,{19}*SIGN(ROW($A$2:$A$1036)),FALSE)))</f>
        <v/>
      </c>
      <c r="I669" s="4" t="str">
        <f>IF(A669="","",IF(ROW($A$2:$A$1036)=1,"Impossible",VLOOKUP($A$2:$A$1036,items!$A$2:$T$1008,{20}*SIGN(ROW($A$2:$A$1036)),FALSE)))</f>
        <v/>
      </c>
      <c r="L669" s="53"/>
      <c r="M669" s="53"/>
      <c r="N669" s="53"/>
      <c r="O669" s="53"/>
      <c r="P669" s="53"/>
      <c r="Q669" s="53"/>
      <c r="R669" s="53"/>
      <c r="S669" s="53"/>
      <c r="T669" s="53"/>
      <c r="U669" s="53"/>
      <c r="V669" s="55" t="s">
        <v>2780</v>
      </c>
      <c r="W669" s="55" t="s">
        <v>2780</v>
      </c>
      <c r="X669" s="4"/>
    </row>
    <row r="670" spans="1:24" ht="14">
      <c r="A670" s="53"/>
      <c r="B670" s="53"/>
      <c r="C670" s="53"/>
      <c r="D670" s="54" t="str">
        <f t="shared" si="48"/>
        <v/>
      </c>
      <c r="E670" s="53"/>
      <c r="G670" s="54" t="s">
        <v>2490</v>
      </c>
      <c r="H670" s="4" t="str">
        <f>IF(A670="","",IF(ROW($A$2:$A$1036)=1,"Impossible",VLOOKUP($A$2:$A$1036,items!$A$2:$S$1008,{19}*SIGN(ROW($A$2:$A$1036)),FALSE)))</f>
        <v/>
      </c>
      <c r="I670" s="4" t="str">
        <f>IF(A670="","",IF(ROW($A$2:$A$1036)=1,"Impossible",VLOOKUP($A$2:$A$1036,items!$A$2:$T$1008,{20}*SIGN(ROW($A$2:$A$1036)),FALSE)))</f>
        <v/>
      </c>
      <c r="L670" s="53"/>
      <c r="M670" s="53"/>
      <c r="N670" s="53"/>
      <c r="O670" s="53"/>
      <c r="P670" s="53"/>
      <c r="Q670" s="53"/>
      <c r="R670" s="53"/>
      <c r="S670" s="53"/>
      <c r="T670" s="53"/>
      <c r="U670" s="53"/>
      <c r="V670" s="55" t="s">
        <v>2780</v>
      </c>
      <c r="W670" s="55" t="s">
        <v>2780</v>
      </c>
      <c r="X670" s="4"/>
    </row>
    <row r="671" spans="1:24" ht="14">
      <c r="A671" s="53"/>
      <c r="B671" s="53"/>
      <c r="C671" s="53"/>
      <c r="D671" s="54" t="str">
        <f t="shared" si="48"/>
        <v/>
      </c>
      <c r="E671" s="53"/>
      <c r="G671" s="54" t="s">
        <v>2490</v>
      </c>
      <c r="H671" s="4" t="str">
        <f>IF(A671="","",IF(ROW($A$2:$A$1036)=1,"Impossible",VLOOKUP($A$2:$A$1036,items!$A$2:$S$1008,{19}*SIGN(ROW($A$2:$A$1036)),FALSE)))</f>
        <v/>
      </c>
      <c r="I671" s="4" t="str">
        <f>IF(A671="","",IF(ROW($A$2:$A$1036)=1,"Impossible",VLOOKUP($A$2:$A$1036,items!$A$2:$T$1008,{20}*SIGN(ROW($A$2:$A$1036)),FALSE)))</f>
        <v/>
      </c>
      <c r="L671" s="53"/>
      <c r="M671" s="53"/>
      <c r="N671" s="53"/>
      <c r="O671" s="53"/>
      <c r="P671" s="53"/>
      <c r="Q671" s="53"/>
      <c r="R671" s="53"/>
      <c r="S671" s="53"/>
      <c r="T671" s="53"/>
      <c r="U671" s="53"/>
      <c r="V671" s="55" t="s">
        <v>2780</v>
      </c>
      <c r="W671" s="55" t="s">
        <v>2780</v>
      </c>
      <c r="X671" s="4"/>
    </row>
    <row r="672" spans="1:24" ht="14">
      <c r="A672" s="53"/>
      <c r="B672" s="53"/>
      <c r="C672" s="53"/>
      <c r="D672" s="54" t="str">
        <f t="shared" si="48"/>
        <v/>
      </c>
      <c r="E672" s="53"/>
      <c r="G672" s="54" t="s">
        <v>2490</v>
      </c>
      <c r="H672" s="4" t="str">
        <f>IF(A672="","",IF(ROW($A$2:$A$1036)=1,"Impossible",VLOOKUP($A$2:$A$1036,items!$A$2:$S$1008,{19}*SIGN(ROW($A$2:$A$1036)),FALSE)))</f>
        <v/>
      </c>
      <c r="I672" s="4" t="str">
        <f>IF(A672="","",IF(ROW($A$2:$A$1036)=1,"Impossible",VLOOKUP($A$2:$A$1036,items!$A$2:$T$1008,{20}*SIGN(ROW($A$2:$A$1036)),FALSE)))</f>
        <v/>
      </c>
      <c r="L672" s="53"/>
      <c r="M672" s="53"/>
      <c r="N672" s="53"/>
      <c r="O672" s="53"/>
      <c r="P672" s="53"/>
      <c r="Q672" s="53"/>
      <c r="R672" s="53"/>
      <c r="S672" s="53"/>
      <c r="T672" s="53"/>
      <c r="U672" s="53"/>
      <c r="V672" s="55" t="s">
        <v>2780</v>
      </c>
      <c r="W672" s="55" t="s">
        <v>2780</v>
      </c>
      <c r="X672" s="4"/>
    </row>
    <row r="673" spans="1:24" ht="14">
      <c r="A673" s="53"/>
      <c r="B673" s="53"/>
      <c r="C673" s="53"/>
      <c r="D673" s="54" t="str">
        <f t="shared" si="48"/>
        <v/>
      </c>
      <c r="E673" s="53"/>
      <c r="G673" s="54" t="s">
        <v>2490</v>
      </c>
      <c r="H673" s="4" t="str">
        <f>IF(A673="","",IF(ROW($A$2:$A$1036)=1,"Impossible",VLOOKUP($A$2:$A$1036,items!$A$2:$S$1008,{19}*SIGN(ROW($A$2:$A$1036)),FALSE)))</f>
        <v/>
      </c>
      <c r="I673" s="4" t="str">
        <f>IF(A673="","",IF(ROW($A$2:$A$1036)=1,"Impossible",VLOOKUP($A$2:$A$1036,items!$A$2:$T$1008,{20}*SIGN(ROW($A$2:$A$1036)),FALSE)))</f>
        <v/>
      </c>
      <c r="L673" s="53"/>
      <c r="M673" s="53"/>
      <c r="N673" s="53"/>
      <c r="O673" s="53"/>
      <c r="P673" s="53"/>
      <c r="Q673" s="53"/>
      <c r="R673" s="53"/>
      <c r="S673" s="53"/>
      <c r="T673" s="53"/>
      <c r="U673" s="53"/>
      <c r="V673" s="55" t="s">
        <v>2780</v>
      </c>
      <c r="W673" s="55" t="s">
        <v>2780</v>
      </c>
      <c r="X673" s="4"/>
    </row>
    <row r="674" spans="1:24" ht="14">
      <c r="A674" s="53"/>
      <c r="B674" s="53"/>
      <c r="C674" s="53"/>
      <c r="D674" s="54" t="str">
        <f t="shared" si="48"/>
        <v/>
      </c>
      <c r="E674" s="53"/>
      <c r="G674" s="54" t="s">
        <v>2490</v>
      </c>
      <c r="H674" s="4" t="str">
        <f>IF(A674="","",IF(ROW($A$2:$A$1036)=1,"Impossible",VLOOKUP($A$2:$A$1036,items!$A$2:$S$1008,{19}*SIGN(ROW($A$2:$A$1036)),FALSE)))</f>
        <v/>
      </c>
      <c r="I674" s="4" t="str">
        <f>IF(A674="","",IF(ROW($A$2:$A$1036)=1,"Impossible",VLOOKUP($A$2:$A$1036,items!$A$2:$T$1008,{20}*SIGN(ROW($A$2:$A$1036)),FALSE)))</f>
        <v/>
      </c>
      <c r="L674" s="53"/>
      <c r="M674" s="53"/>
      <c r="N674" s="53"/>
      <c r="O674" s="53"/>
      <c r="P674" s="53"/>
      <c r="Q674" s="53"/>
      <c r="R674" s="53"/>
      <c r="S674" s="53"/>
      <c r="T674" s="53"/>
      <c r="U674" s="53"/>
      <c r="V674" s="55" t="s">
        <v>2780</v>
      </c>
      <c r="W674" s="55" t="s">
        <v>2780</v>
      </c>
      <c r="X674" s="4"/>
    </row>
    <row r="675" spans="1:24" ht="14">
      <c r="A675" s="53"/>
      <c r="B675" s="53"/>
      <c r="C675" s="53"/>
      <c r="D675" s="54" t="str">
        <f t="shared" si="48"/>
        <v/>
      </c>
      <c r="E675" s="53"/>
      <c r="G675" s="54" t="s">
        <v>2490</v>
      </c>
      <c r="H675" s="4" t="str">
        <f>IF(A675="","",IF(ROW($A$2:$A$1036)=1,"Impossible",VLOOKUP($A$2:$A$1036,items!$A$2:$S$1008,{19}*SIGN(ROW($A$2:$A$1036)),FALSE)))</f>
        <v/>
      </c>
      <c r="I675" s="4" t="str">
        <f>IF(A675="","",IF(ROW($A$2:$A$1036)=1,"Impossible",VLOOKUP($A$2:$A$1036,items!$A$2:$T$1008,{20}*SIGN(ROW($A$2:$A$1036)),FALSE)))</f>
        <v/>
      </c>
      <c r="L675" s="53"/>
      <c r="M675" s="53"/>
      <c r="N675" s="53"/>
      <c r="O675" s="53"/>
      <c r="P675" s="53"/>
      <c r="Q675" s="53"/>
      <c r="R675" s="53"/>
      <c r="S675" s="53"/>
      <c r="T675" s="53"/>
      <c r="U675" s="53"/>
      <c r="V675" s="55" t="s">
        <v>2780</v>
      </c>
      <c r="W675" s="55" t="s">
        <v>2780</v>
      </c>
      <c r="X675" s="4"/>
    </row>
    <row r="676" spans="1:24" ht="14">
      <c r="A676" s="53"/>
      <c r="B676" s="53"/>
      <c r="C676" s="53"/>
      <c r="D676" s="54" t="str">
        <f t="shared" si="48"/>
        <v/>
      </c>
      <c r="E676" s="53"/>
      <c r="G676" s="54" t="s">
        <v>2490</v>
      </c>
      <c r="H676" s="4" t="str">
        <f>IF(A676="","",IF(ROW($A$2:$A$1036)=1,"Impossible",VLOOKUP($A$2:$A$1036,items!$A$2:$S$1008,{19}*SIGN(ROW($A$2:$A$1036)),FALSE)))</f>
        <v/>
      </c>
      <c r="I676" s="4" t="str">
        <f>IF(A676="","",IF(ROW($A$2:$A$1036)=1,"Impossible",VLOOKUP($A$2:$A$1036,items!$A$2:$T$1008,{20}*SIGN(ROW($A$2:$A$1036)),FALSE)))</f>
        <v/>
      </c>
      <c r="L676" s="53"/>
      <c r="M676" s="53"/>
      <c r="N676" s="53"/>
      <c r="O676" s="53"/>
      <c r="P676" s="53"/>
      <c r="Q676" s="53"/>
      <c r="R676" s="53"/>
      <c r="S676" s="53"/>
      <c r="T676" s="53"/>
      <c r="U676" s="53"/>
      <c r="V676" s="55" t="s">
        <v>2780</v>
      </c>
      <c r="W676" s="55" t="s">
        <v>2780</v>
      </c>
      <c r="X676" s="4"/>
    </row>
    <row r="677" spans="1:24" ht="14">
      <c r="A677" s="53"/>
      <c r="B677" s="53"/>
      <c r="C677" s="53"/>
      <c r="D677" s="54" t="str">
        <f t="shared" si="48"/>
        <v/>
      </c>
      <c r="E677" s="53"/>
      <c r="G677" s="54" t="s">
        <v>2490</v>
      </c>
      <c r="H677" s="4" t="str">
        <f>IF(A677="","",IF(ROW($A$2:$A$1036)=1,"Impossible",VLOOKUP($A$2:$A$1036,items!$A$2:$S$1008,{19}*SIGN(ROW($A$2:$A$1036)),FALSE)))</f>
        <v/>
      </c>
      <c r="I677" s="4" t="str">
        <f>IF(A677="","",IF(ROW($A$2:$A$1036)=1,"Impossible",VLOOKUP($A$2:$A$1036,items!$A$2:$T$1008,{20}*SIGN(ROW($A$2:$A$1036)),FALSE)))</f>
        <v/>
      </c>
      <c r="L677" s="53"/>
      <c r="M677" s="53"/>
      <c r="N677" s="53"/>
      <c r="O677" s="53"/>
      <c r="P677" s="53"/>
      <c r="Q677" s="53"/>
      <c r="R677" s="53"/>
      <c r="S677" s="53"/>
      <c r="T677" s="53"/>
      <c r="U677" s="53"/>
      <c r="V677" s="55" t="s">
        <v>2780</v>
      </c>
      <c r="W677" s="55" t="s">
        <v>2780</v>
      </c>
      <c r="X677" s="4"/>
    </row>
    <row r="678" spans="1:24" ht="14">
      <c r="A678" s="53"/>
      <c r="B678" s="53"/>
      <c r="C678" s="53"/>
      <c r="D678" s="54" t="str">
        <f t="shared" si="48"/>
        <v/>
      </c>
      <c r="E678" s="53"/>
      <c r="G678" s="54" t="s">
        <v>2490</v>
      </c>
      <c r="H678" s="4" t="str">
        <f>IF(A678="","",IF(ROW($A$2:$A$1036)=1,"Impossible",VLOOKUP($A$2:$A$1036,items!$A$2:$S$1008,{19}*SIGN(ROW($A$2:$A$1036)),FALSE)))</f>
        <v/>
      </c>
      <c r="I678" s="4" t="str">
        <f>IF(A678="","",IF(ROW($A$2:$A$1036)=1,"Impossible",VLOOKUP($A$2:$A$1036,items!$A$2:$T$1008,{20}*SIGN(ROW($A$2:$A$1036)),FALSE)))</f>
        <v/>
      </c>
      <c r="L678" s="53"/>
      <c r="M678" s="53"/>
      <c r="N678" s="53"/>
      <c r="O678" s="53"/>
      <c r="P678" s="53"/>
      <c r="Q678" s="53"/>
      <c r="R678" s="53"/>
      <c r="S678" s="53"/>
      <c r="T678" s="53"/>
      <c r="U678" s="53"/>
      <c r="V678" s="55" t="s">
        <v>2780</v>
      </c>
      <c r="W678" s="55" t="s">
        <v>2780</v>
      </c>
      <c r="X678" s="4"/>
    </row>
    <row r="679" spans="1:24" ht="14">
      <c r="A679" s="53"/>
      <c r="B679" s="53"/>
      <c r="C679" s="53"/>
      <c r="D679" s="54" t="str">
        <f t="shared" si="48"/>
        <v/>
      </c>
      <c r="E679" s="53"/>
      <c r="G679" s="54" t="s">
        <v>2490</v>
      </c>
      <c r="H679" s="4" t="str">
        <f>IF(A679="","",IF(ROW($A$2:$A$1036)=1,"Impossible",VLOOKUP($A$2:$A$1036,items!$A$2:$S$1008,{19}*SIGN(ROW($A$2:$A$1036)),FALSE)))</f>
        <v/>
      </c>
      <c r="I679" s="4" t="str">
        <f>IF(A679="","",IF(ROW($A$2:$A$1036)=1,"Impossible",VLOOKUP($A$2:$A$1036,items!$A$2:$T$1008,{20}*SIGN(ROW($A$2:$A$1036)),FALSE)))</f>
        <v/>
      </c>
      <c r="L679" s="53"/>
      <c r="M679" s="53"/>
      <c r="N679" s="53"/>
      <c r="O679" s="53"/>
      <c r="P679" s="53"/>
      <c r="Q679" s="53"/>
      <c r="R679" s="53"/>
      <c r="S679" s="53"/>
      <c r="T679" s="53"/>
      <c r="U679" s="53"/>
      <c r="V679" s="55" t="s">
        <v>2780</v>
      </c>
      <c r="W679" s="55" t="s">
        <v>2780</v>
      </c>
      <c r="X679" s="4"/>
    </row>
    <row r="680" spans="1:24" ht="14">
      <c r="A680" s="53"/>
      <c r="B680" s="53"/>
      <c r="C680" s="53"/>
      <c r="D680" s="54" t="str">
        <f t="shared" si="48"/>
        <v/>
      </c>
      <c r="E680" s="53"/>
      <c r="G680" s="54" t="s">
        <v>2490</v>
      </c>
      <c r="H680" s="4" t="str">
        <f>IF(A680="","",IF(ROW($A$2:$A$1036)=1,"Impossible",VLOOKUP($A$2:$A$1036,items!$A$2:$S$1008,{19}*SIGN(ROW($A$2:$A$1036)),FALSE)))</f>
        <v/>
      </c>
      <c r="I680" s="4" t="str">
        <f>IF(A680="","",IF(ROW($A$2:$A$1036)=1,"Impossible",VLOOKUP($A$2:$A$1036,items!$A$2:$T$1008,{20}*SIGN(ROW($A$2:$A$1036)),FALSE)))</f>
        <v/>
      </c>
      <c r="L680" s="53"/>
      <c r="M680" s="53"/>
      <c r="N680" s="53"/>
      <c r="O680" s="53"/>
      <c r="P680" s="53"/>
      <c r="Q680" s="53"/>
      <c r="R680" s="53"/>
      <c r="S680" s="53"/>
      <c r="T680" s="53"/>
      <c r="U680" s="53"/>
      <c r="V680" s="55" t="s">
        <v>2780</v>
      </c>
      <c r="W680" s="55" t="s">
        <v>2780</v>
      </c>
      <c r="X680" s="4"/>
    </row>
    <row r="681" spans="1:24" ht="14">
      <c r="A681" s="53"/>
      <c r="B681" s="53"/>
      <c r="C681" s="53"/>
      <c r="D681" s="54" t="str">
        <f t="shared" si="48"/>
        <v/>
      </c>
      <c r="E681" s="53"/>
      <c r="G681" s="54" t="s">
        <v>2490</v>
      </c>
      <c r="H681" s="4" t="str">
        <f>IF(A681="","",IF(ROW($A$2:$A$1036)=1,"Impossible",VLOOKUP($A$2:$A$1036,items!$A$2:$S$1008,{19}*SIGN(ROW($A$2:$A$1036)),FALSE)))</f>
        <v/>
      </c>
      <c r="I681" s="4" t="str">
        <f>IF(A681="","",IF(ROW($A$2:$A$1036)=1,"Impossible",VLOOKUP($A$2:$A$1036,items!$A$2:$T$1008,{20}*SIGN(ROW($A$2:$A$1036)),FALSE)))</f>
        <v/>
      </c>
      <c r="L681" s="53"/>
      <c r="M681" s="53"/>
      <c r="N681" s="53"/>
      <c r="O681" s="53"/>
      <c r="P681" s="53"/>
      <c r="Q681" s="53"/>
      <c r="R681" s="53"/>
      <c r="S681" s="53"/>
      <c r="T681" s="53"/>
      <c r="U681" s="53"/>
      <c r="V681" s="55" t="s">
        <v>2780</v>
      </c>
      <c r="W681" s="55" t="s">
        <v>2780</v>
      </c>
      <c r="X681" s="4"/>
    </row>
    <row r="682" spans="1:24" ht="14">
      <c r="A682" s="53"/>
      <c r="B682" s="53"/>
      <c r="C682" s="53"/>
      <c r="D682" s="54" t="str">
        <f t="shared" si="48"/>
        <v/>
      </c>
      <c r="E682" s="53"/>
      <c r="G682" s="54" t="s">
        <v>2490</v>
      </c>
      <c r="H682" s="4" t="str">
        <f>IF(A682="","",IF(ROW($A$2:$A$1036)=1,"Impossible",VLOOKUP($A$2:$A$1036,items!$A$2:$S$1008,{19}*SIGN(ROW($A$2:$A$1036)),FALSE)))</f>
        <v/>
      </c>
      <c r="I682" s="4" t="str">
        <f>IF(A682="","",IF(ROW($A$2:$A$1036)=1,"Impossible",VLOOKUP($A$2:$A$1036,items!$A$2:$T$1008,{20}*SIGN(ROW($A$2:$A$1036)),FALSE)))</f>
        <v/>
      </c>
      <c r="L682" s="53"/>
      <c r="M682" s="53"/>
      <c r="N682" s="53"/>
      <c r="O682" s="53"/>
      <c r="P682" s="53"/>
      <c r="Q682" s="53"/>
      <c r="R682" s="53"/>
      <c r="S682" s="53"/>
      <c r="T682" s="53"/>
      <c r="U682" s="53"/>
      <c r="V682" s="55" t="s">
        <v>2780</v>
      </c>
      <c r="W682" s="55" t="s">
        <v>2780</v>
      </c>
      <c r="X682" s="4"/>
    </row>
    <row r="683" spans="1:24" ht="14">
      <c r="A683" s="53"/>
      <c r="B683" s="53"/>
      <c r="C683" s="53"/>
      <c r="D683" s="54" t="str">
        <f t="shared" si="48"/>
        <v/>
      </c>
      <c r="E683" s="53"/>
      <c r="G683" s="54" t="s">
        <v>2490</v>
      </c>
      <c r="H683" s="4" t="str">
        <f>IF(A683="","",IF(ROW($A$2:$A$1036)=1,"Impossible",VLOOKUP($A$2:$A$1036,items!$A$2:$S$1008,{19}*SIGN(ROW($A$2:$A$1036)),FALSE)))</f>
        <v/>
      </c>
      <c r="I683" s="4" t="str">
        <f>IF(A683="","",IF(ROW($A$2:$A$1036)=1,"Impossible",VLOOKUP($A$2:$A$1036,items!$A$2:$T$1008,{20}*SIGN(ROW($A$2:$A$1036)),FALSE)))</f>
        <v/>
      </c>
      <c r="L683" s="53"/>
      <c r="M683" s="53"/>
      <c r="N683" s="53"/>
      <c r="O683" s="53"/>
      <c r="P683" s="53"/>
      <c r="Q683" s="53"/>
      <c r="R683" s="53"/>
      <c r="S683" s="53"/>
      <c r="T683" s="53"/>
      <c r="U683" s="53"/>
      <c r="V683" s="55" t="s">
        <v>2780</v>
      </c>
      <c r="W683" s="55" t="s">
        <v>2780</v>
      </c>
      <c r="X683" s="4"/>
    </row>
    <row r="684" spans="1:24" ht="14">
      <c r="A684" s="53"/>
      <c r="B684" s="53"/>
      <c r="C684" s="53"/>
      <c r="D684" s="54" t="str">
        <f t="shared" si="48"/>
        <v/>
      </c>
      <c r="E684" s="53"/>
      <c r="G684" s="54" t="s">
        <v>2490</v>
      </c>
      <c r="H684" s="4" t="str">
        <f>IF(A684="","",IF(ROW($A$2:$A$1036)=1,"Impossible",VLOOKUP($A$2:$A$1036,items!$A$2:$S$1008,{19}*SIGN(ROW($A$2:$A$1036)),FALSE)))</f>
        <v/>
      </c>
      <c r="I684" s="4" t="str">
        <f>IF(A684="","",IF(ROW($A$2:$A$1036)=1,"Impossible",VLOOKUP($A$2:$A$1036,items!$A$2:$T$1008,{20}*SIGN(ROW($A$2:$A$1036)),FALSE)))</f>
        <v/>
      </c>
      <c r="L684" s="53"/>
      <c r="M684" s="53"/>
      <c r="N684" s="53"/>
      <c r="O684" s="53"/>
      <c r="P684" s="53"/>
      <c r="Q684" s="53"/>
      <c r="R684" s="53"/>
      <c r="S684" s="53"/>
      <c r="T684" s="53"/>
      <c r="U684" s="53"/>
      <c r="V684" s="55" t="s">
        <v>2780</v>
      </c>
      <c r="W684" s="55" t="s">
        <v>2780</v>
      </c>
      <c r="X684" s="4"/>
    </row>
    <row r="685" spans="1:24" ht="14">
      <c r="A685" s="53"/>
      <c r="B685" s="53"/>
      <c r="C685" s="53"/>
      <c r="D685" s="54" t="str">
        <f t="shared" si="48"/>
        <v/>
      </c>
      <c r="E685" s="53"/>
      <c r="G685" s="54" t="s">
        <v>2490</v>
      </c>
      <c r="H685" s="4" t="str">
        <f>IF(A685="","",IF(ROW($A$2:$A$1036)=1,"Impossible",VLOOKUP($A$2:$A$1036,items!$A$2:$S$1008,{19}*SIGN(ROW($A$2:$A$1036)),FALSE)))</f>
        <v/>
      </c>
      <c r="I685" s="4" t="str">
        <f>IF(A685="","",IF(ROW($A$2:$A$1036)=1,"Impossible",VLOOKUP($A$2:$A$1036,items!$A$2:$T$1008,{20}*SIGN(ROW($A$2:$A$1036)),FALSE)))</f>
        <v/>
      </c>
      <c r="L685" s="53"/>
      <c r="M685" s="53"/>
      <c r="N685" s="53"/>
      <c r="O685" s="53"/>
      <c r="P685" s="53"/>
      <c r="Q685" s="53"/>
      <c r="R685" s="53"/>
      <c r="S685" s="53"/>
      <c r="T685" s="53"/>
      <c r="U685" s="53"/>
      <c r="V685" s="55" t="s">
        <v>2780</v>
      </c>
      <c r="W685" s="55" t="s">
        <v>2780</v>
      </c>
      <c r="X685" s="4"/>
    </row>
    <row r="686" spans="1:24" ht="14">
      <c r="A686" s="53"/>
      <c r="B686" s="53"/>
      <c r="C686" s="53"/>
      <c r="D686" s="54" t="str">
        <f t="shared" si="48"/>
        <v/>
      </c>
      <c r="E686" s="53"/>
      <c r="G686" s="54" t="s">
        <v>2490</v>
      </c>
      <c r="H686" s="4" t="str">
        <f>IF(A686="","",IF(ROW($A$2:$A$1036)=1,"Impossible",VLOOKUP($A$2:$A$1036,items!$A$2:$S$1008,{19}*SIGN(ROW($A$2:$A$1036)),FALSE)))</f>
        <v/>
      </c>
      <c r="I686" s="4" t="str">
        <f>IF(A686="","",IF(ROW($A$2:$A$1036)=1,"Impossible",VLOOKUP($A$2:$A$1036,items!$A$2:$T$1008,{20}*SIGN(ROW($A$2:$A$1036)),FALSE)))</f>
        <v/>
      </c>
      <c r="L686" s="53"/>
      <c r="M686" s="53"/>
      <c r="N686" s="53"/>
      <c r="O686" s="53"/>
      <c r="P686" s="53"/>
      <c r="Q686" s="53"/>
      <c r="R686" s="53"/>
      <c r="S686" s="53"/>
      <c r="T686" s="53"/>
      <c r="U686" s="53"/>
      <c r="V686" s="55" t="s">
        <v>2780</v>
      </c>
      <c r="W686" s="55" t="s">
        <v>2780</v>
      </c>
      <c r="X686" s="4"/>
    </row>
    <row r="687" spans="1:24" ht="14">
      <c r="A687" s="53"/>
      <c r="B687" s="53"/>
      <c r="C687" s="53"/>
      <c r="D687" s="54" t="str">
        <f t="shared" si="48"/>
        <v/>
      </c>
      <c r="E687" s="53"/>
      <c r="G687" s="54" t="s">
        <v>2490</v>
      </c>
      <c r="H687" s="4" t="str">
        <f>IF(A687="","",IF(ROW($A$2:$A$1036)=1,"Impossible",VLOOKUP($A$2:$A$1036,items!$A$2:$S$1008,{19}*SIGN(ROW($A$2:$A$1036)),FALSE)))</f>
        <v/>
      </c>
      <c r="I687" s="4" t="str">
        <f>IF(A687="","",IF(ROW($A$2:$A$1036)=1,"Impossible",VLOOKUP($A$2:$A$1036,items!$A$2:$T$1008,{20}*SIGN(ROW($A$2:$A$1036)),FALSE)))</f>
        <v/>
      </c>
      <c r="L687" s="53"/>
      <c r="M687" s="53"/>
      <c r="N687" s="53"/>
      <c r="O687" s="53"/>
      <c r="P687" s="53"/>
      <c r="Q687" s="53"/>
      <c r="R687" s="53"/>
      <c r="S687" s="53"/>
      <c r="T687" s="53"/>
      <c r="U687" s="53"/>
      <c r="V687" s="55" t="s">
        <v>2780</v>
      </c>
      <c r="W687" s="55" t="s">
        <v>2780</v>
      </c>
      <c r="X687" s="4"/>
    </row>
    <row r="688" spans="1:24" ht="14">
      <c r="A688" s="53"/>
      <c r="B688" s="53"/>
      <c r="C688" s="53"/>
      <c r="D688" s="54" t="str">
        <f t="shared" si="48"/>
        <v/>
      </c>
      <c r="E688" s="53"/>
      <c r="G688" s="54" t="s">
        <v>2490</v>
      </c>
      <c r="H688" s="4" t="str">
        <f>IF(A688="","",IF(ROW($A$2:$A$1036)=1,"Impossible",VLOOKUP($A$2:$A$1036,items!$A$2:$S$1008,{19}*SIGN(ROW($A$2:$A$1036)),FALSE)))</f>
        <v/>
      </c>
      <c r="I688" s="4" t="str">
        <f>IF(A688="","",IF(ROW($A$2:$A$1036)=1,"Impossible",VLOOKUP($A$2:$A$1036,items!$A$2:$T$1008,{20}*SIGN(ROW($A$2:$A$1036)),FALSE)))</f>
        <v/>
      </c>
      <c r="L688" s="53"/>
      <c r="M688" s="53"/>
      <c r="N688" s="53"/>
      <c r="O688" s="53"/>
      <c r="P688" s="53"/>
      <c r="Q688" s="53"/>
      <c r="R688" s="53"/>
      <c r="S688" s="53"/>
      <c r="T688" s="53"/>
      <c r="U688" s="53"/>
      <c r="V688" s="55" t="s">
        <v>2780</v>
      </c>
      <c r="W688" s="55" t="s">
        <v>2780</v>
      </c>
      <c r="X688" s="4"/>
    </row>
    <row r="689" spans="1:24" ht="14">
      <c r="A689" s="53"/>
      <c r="B689" s="53"/>
      <c r="C689" s="53"/>
      <c r="D689" s="54" t="str">
        <f t="shared" si="48"/>
        <v/>
      </c>
      <c r="E689" s="53"/>
      <c r="G689" s="54" t="s">
        <v>2490</v>
      </c>
      <c r="H689" s="4" t="str">
        <f>IF(A689="","",IF(ROW($A$2:$A$1036)=1,"Impossible",VLOOKUP($A$2:$A$1036,items!$A$2:$S$1008,{19}*SIGN(ROW($A$2:$A$1036)),FALSE)))</f>
        <v/>
      </c>
      <c r="I689" s="4" t="str">
        <f>IF(A689="","",IF(ROW($A$2:$A$1036)=1,"Impossible",VLOOKUP($A$2:$A$1036,items!$A$2:$T$1008,{20}*SIGN(ROW($A$2:$A$1036)),FALSE)))</f>
        <v/>
      </c>
      <c r="L689" s="53"/>
      <c r="M689" s="53"/>
      <c r="N689" s="53"/>
      <c r="O689" s="53"/>
      <c r="P689" s="53"/>
      <c r="Q689" s="53"/>
      <c r="R689" s="53"/>
      <c r="S689" s="53"/>
      <c r="T689" s="53"/>
      <c r="U689" s="53"/>
      <c r="V689" s="55" t="s">
        <v>2780</v>
      </c>
      <c r="W689" s="55" t="s">
        <v>2780</v>
      </c>
      <c r="X689" s="4"/>
    </row>
    <row r="690" spans="1:24" ht="14">
      <c r="A690" s="53"/>
      <c r="B690" s="53"/>
      <c r="C690" s="53"/>
      <c r="D690" s="54" t="str">
        <f t="shared" si="48"/>
        <v/>
      </c>
      <c r="E690" s="53"/>
      <c r="G690" s="54" t="s">
        <v>2490</v>
      </c>
      <c r="H690" s="4" t="str">
        <f>IF(A690="","",IF(ROW($A$2:$A$1036)=1,"Impossible",VLOOKUP($A$2:$A$1036,items!$A$2:$S$1008,{19}*SIGN(ROW($A$2:$A$1036)),FALSE)))</f>
        <v/>
      </c>
      <c r="I690" s="4" t="str">
        <f>IF(A690="","",IF(ROW($A$2:$A$1036)=1,"Impossible",VLOOKUP($A$2:$A$1036,items!$A$2:$T$1008,{20}*SIGN(ROW($A$2:$A$1036)),FALSE)))</f>
        <v/>
      </c>
      <c r="L690" s="53"/>
      <c r="M690" s="53"/>
      <c r="N690" s="53"/>
      <c r="O690" s="53"/>
      <c r="P690" s="53"/>
      <c r="Q690" s="53"/>
      <c r="R690" s="53"/>
      <c r="S690" s="53"/>
      <c r="T690" s="53"/>
      <c r="U690" s="53"/>
      <c r="V690" s="55" t="s">
        <v>2780</v>
      </c>
      <c r="W690" s="55" t="s">
        <v>2780</v>
      </c>
      <c r="X690" s="4"/>
    </row>
    <row r="691" spans="1:24" ht="14">
      <c r="A691" s="53"/>
      <c r="B691" s="53"/>
      <c r="C691" s="53"/>
      <c r="D691" s="54" t="str">
        <f t="shared" si="48"/>
        <v/>
      </c>
      <c r="E691" s="53"/>
      <c r="G691" s="54" t="s">
        <v>2490</v>
      </c>
      <c r="H691" s="4" t="str">
        <f>IF(A691="","",IF(ROW($A$2:$A$1036)=1,"Impossible",VLOOKUP($A$2:$A$1036,items!$A$2:$S$1008,{19}*SIGN(ROW($A$2:$A$1036)),FALSE)))</f>
        <v/>
      </c>
      <c r="I691" s="4" t="str">
        <f>IF(A691="","",IF(ROW($A$2:$A$1036)=1,"Impossible",VLOOKUP($A$2:$A$1036,items!$A$2:$T$1008,{20}*SIGN(ROW($A$2:$A$1036)),FALSE)))</f>
        <v/>
      </c>
      <c r="L691" s="53"/>
      <c r="M691" s="53"/>
      <c r="N691" s="53"/>
      <c r="O691" s="53"/>
      <c r="P691" s="53"/>
      <c r="Q691" s="53"/>
      <c r="R691" s="53"/>
      <c r="S691" s="53"/>
      <c r="T691" s="53"/>
      <c r="U691" s="53"/>
      <c r="V691" s="55" t="s">
        <v>2780</v>
      </c>
      <c r="W691" s="55" t="s">
        <v>2780</v>
      </c>
      <c r="X691" s="4"/>
    </row>
    <row r="692" spans="1:24" ht="14">
      <c r="A692" s="53"/>
      <c r="B692" s="53"/>
      <c r="C692" s="53"/>
      <c r="D692" s="54" t="str">
        <f t="shared" si="48"/>
        <v/>
      </c>
      <c r="E692" s="53"/>
      <c r="G692" s="54" t="s">
        <v>2490</v>
      </c>
      <c r="H692" s="4" t="str">
        <f>IF(A692="","",IF(ROW($A$2:$A$1036)=1,"Impossible",VLOOKUP($A$2:$A$1036,items!$A$2:$S$1008,{19}*SIGN(ROW($A$2:$A$1036)),FALSE)))</f>
        <v/>
      </c>
      <c r="I692" s="4" t="str">
        <f>IF(A692="","",IF(ROW($A$2:$A$1036)=1,"Impossible",VLOOKUP($A$2:$A$1036,items!$A$2:$T$1008,{20}*SIGN(ROW($A$2:$A$1036)),FALSE)))</f>
        <v/>
      </c>
      <c r="L692" s="53"/>
      <c r="M692" s="53"/>
      <c r="N692" s="53"/>
      <c r="O692" s="53"/>
      <c r="P692" s="53"/>
      <c r="Q692" s="53"/>
      <c r="R692" s="53"/>
      <c r="S692" s="53"/>
      <c r="T692" s="53"/>
      <c r="U692" s="53"/>
      <c r="V692" s="55" t="s">
        <v>2780</v>
      </c>
      <c r="W692" s="55" t="s">
        <v>2780</v>
      </c>
      <c r="X692" s="4"/>
    </row>
    <row r="693" spans="1:24" ht="14">
      <c r="A693" s="53"/>
      <c r="B693" s="53"/>
      <c r="C693" s="53"/>
      <c r="D693" s="54" t="str">
        <f t="shared" si="48"/>
        <v/>
      </c>
      <c r="E693" s="53"/>
      <c r="G693" s="54" t="s">
        <v>2490</v>
      </c>
      <c r="H693" s="4" t="str">
        <f>IF(A693="","",IF(ROW($A$2:$A$1036)=1,"Impossible",VLOOKUP($A$2:$A$1036,items!$A$2:$S$1008,{19}*SIGN(ROW($A$2:$A$1036)),FALSE)))</f>
        <v/>
      </c>
      <c r="I693" s="4" t="str">
        <f>IF(A693="","",IF(ROW($A$2:$A$1036)=1,"Impossible",VLOOKUP($A$2:$A$1036,items!$A$2:$T$1008,{20}*SIGN(ROW($A$2:$A$1036)),FALSE)))</f>
        <v/>
      </c>
      <c r="L693" s="53"/>
      <c r="M693" s="53"/>
      <c r="N693" s="53"/>
      <c r="O693" s="53"/>
      <c r="P693" s="53"/>
      <c r="Q693" s="53"/>
      <c r="R693" s="53"/>
      <c r="S693" s="53"/>
      <c r="T693" s="53"/>
      <c r="U693" s="53"/>
      <c r="V693" s="55" t="s">
        <v>2780</v>
      </c>
      <c r="W693" s="55" t="s">
        <v>2780</v>
      </c>
      <c r="X693" s="4"/>
    </row>
    <row r="694" spans="1:24" ht="14">
      <c r="A694" s="53"/>
      <c r="B694" s="53"/>
      <c r="C694" s="53"/>
      <c r="D694" s="54" t="str">
        <f t="shared" si="48"/>
        <v/>
      </c>
      <c r="E694" s="53"/>
      <c r="G694" s="54" t="s">
        <v>2490</v>
      </c>
      <c r="H694" s="4" t="str">
        <f>IF(A694="","",IF(ROW($A$2:$A$1036)=1,"Impossible",VLOOKUP($A$2:$A$1036,items!$A$2:$S$1008,{19}*SIGN(ROW($A$2:$A$1036)),FALSE)))</f>
        <v/>
      </c>
      <c r="I694" s="4" t="str">
        <f>IF(A694="","",IF(ROW($A$2:$A$1036)=1,"Impossible",VLOOKUP($A$2:$A$1036,items!$A$2:$T$1008,{20}*SIGN(ROW($A$2:$A$1036)),FALSE)))</f>
        <v/>
      </c>
      <c r="L694" s="53"/>
      <c r="M694" s="53"/>
      <c r="N694" s="53"/>
      <c r="O694" s="53"/>
      <c r="P694" s="53"/>
      <c r="Q694" s="53"/>
      <c r="R694" s="53"/>
      <c r="S694" s="53"/>
      <c r="T694" s="53"/>
      <c r="U694" s="53"/>
      <c r="V694" s="55" t="s">
        <v>2780</v>
      </c>
      <c r="W694" s="55" t="s">
        <v>2780</v>
      </c>
      <c r="X694" s="4"/>
    </row>
    <row r="695" spans="1:24" ht="14">
      <c r="A695" s="53"/>
      <c r="B695" s="53"/>
      <c r="C695" s="53"/>
      <c r="D695" s="54" t="str">
        <f t="shared" si="48"/>
        <v/>
      </c>
      <c r="E695" s="53"/>
      <c r="G695" s="54" t="s">
        <v>2490</v>
      </c>
      <c r="H695" s="4" t="str">
        <f>IF(A695="","",IF(ROW($A$2:$A$1036)=1,"Impossible",VLOOKUP($A$2:$A$1036,items!$A$2:$S$1008,{19}*SIGN(ROW($A$2:$A$1036)),FALSE)))</f>
        <v/>
      </c>
      <c r="I695" s="4" t="str">
        <f>IF(A695="","",IF(ROW($A$2:$A$1036)=1,"Impossible",VLOOKUP($A$2:$A$1036,items!$A$2:$T$1008,{20}*SIGN(ROW($A$2:$A$1036)),FALSE)))</f>
        <v/>
      </c>
      <c r="L695" s="53"/>
      <c r="M695" s="53"/>
      <c r="N695" s="53"/>
      <c r="O695" s="53"/>
      <c r="P695" s="53"/>
      <c r="Q695" s="53"/>
      <c r="R695" s="53"/>
      <c r="S695" s="53"/>
      <c r="T695" s="53"/>
      <c r="U695" s="53"/>
      <c r="V695" s="55" t="s">
        <v>2780</v>
      </c>
      <c r="W695" s="55" t="s">
        <v>2780</v>
      </c>
      <c r="X695" s="4"/>
    </row>
    <row r="696" spans="1:24" ht="14">
      <c r="A696" s="53"/>
      <c r="B696" s="53"/>
      <c r="C696" s="53"/>
      <c r="D696" s="54" t="str">
        <f t="shared" si="48"/>
        <v/>
      </c>
      <c r="E696" s="53"/>
      <c r="G696" s="54" t="s">
        <v>2490</v>
      </c>
      <c r="H696" s="4" t="str">
        <f>IF(A696="","",IF(ROW($A$2:$A$1036)=1,"Impossible",VLOOKUP($A$2:$A$1036,items!$A$2:$S$1008,{19}*SIGN(ROW($A$2:$A$1036)),FALSE)))</f>
        <v/>
      </c>
      <c r="I696" s="4" t="str">
        <f>IF(A696="","",IF(ROW($A$2:$A$1036)=1,"Impossible",VLOOKUP($A$2:$A$1036,items!$A$2:$T$1008,{20}*SIGN(ROW($A$2:$A$1036)),FALSE)))</f>
        <v/>
      </c>
      <c r="L696" s="53"/>
      <c r="M696" s="53"/>
      <c r="N696" s="53"/>
      <c r="O696" s="53"/>
      <c r="P696" s="53"/>
      <c r="Q696" s="53"/>
      <c r="R696" s="53"/>
      <c r="S696" s="53"/>
      <c r="T696" s="53"/>
      <c r="U696" s="53"/>
      <c r="V696" s="55" t="s">
        <v>2780</v>
      </c>
      <c r="W696" s="55" t="s">
        <v>2780</v>
      </c>
      <c r="X696" s="4"/>
    </row>
    <row r="697" spans="1:24" ht="14">
      <c r="A697" s="53"/>
      <c r="B697" s="53"/>
      <c r="C697" s="53"/>
      <c r="D697" s="54" t="str">
        <f t="shared" si="48"/>
        <v/>
      </c>
      <c r="E697" s="53"/>
      <c r="G697" s="54" t="s">
        <v>2490</v>
      </c>
      <c r="H697" s="4" t="str">
        <f>IF(A697="","",IF(ROW($A$2:$A$1036)=1,"Impossible",VLOOKUP($A$2:$A$1036,items!$A$2:$S$1008,{19}*SIGN(ROW($A$2:$A$1036)),FALSE)))</f>
        <v/>
      </c>
      <c r="I697" s="4" t="str">
        <f>IF(A697="","",IF(ROW($A$2:$A$1036)=1,"Impossible",VLOOKUP($A$2:$A$1036,items!$A$2:$T$1008,{20}*SIGN(ROW($A$2:$A$1036)),FALSE)))</f>
        <v/>
      </c>
      <c r="L697" s="53"/>
      <c r="M697" s="53"/>
      <c r="N697" s="53"/>
      <c r="O697" s="53"/>
      <c r="P697" s="53"/>
      <c r="Q697" s="53"/>
      <c r="R697" s="53"/>
      <c r="S697" s="53"/>
      <c r="T697" s="53"/>
      <c r="U697" s="53"/>
      <c r="V697" s="55" t="s">
        <v>2780</v>
      </c>
      <c r="W697" s="55" t="s">
        <v>2780</v>
      </c>
      <c r="X697" s="4"/>
    </row>
    <row r="698" spans="1:24" ht="14">
      <c r="A698" s="53"/>
      <c r="B698" s="53"/>
      <c r="C698" s="53"/>
      <c r="D698" s="54" t="str">
        <f t="shared" si="48"/>
        <v/>
      </c>
      <c r="E698" s="53"/>
      <c r="G698" s="54" t="s">
        <v>2490</v>
      </c>
      <c r="H698" s="4" t="str">
        <f>IF(A698="","",IF(ROW($A$2:$A$1036)=1,"Impossible",VLOOKUP($A$2:$A$1036,items!$A$2:$S$1008,{19}*SIGN(ROW($A$2:$A$1036)),FALSE)))</f>
        <v/>
      </c>
      <c r="I698" s="4" t="str">
        <f>IF(A698="","",IF(ROW($A$2:$A$1036)=1,"Impossible",VLOOKUP($A$2:$A$1036,items!$A$2:$T$1008,{20}*SIGN(ROW($A$2:$A$1036)),FALSE)))</f>
        <v/>
      </c>
      <c r="L698" s="53"/>
      <c r="M698" s="53"/>
      <c r="N698" s="53"/>
      <c r="O698" s="53"/>
      <c r="P698" s="53"/>
      <c r="Q698" s="53"/>
      <c r="R698" s="53"/>
      <c r="S698" s="53"/>
      <c r="T698" s="53"/>
      <c r="U698" s="53"/>
      <c r="V698" s="55" t="s">
        <v>2780</v>
      </c>
      <c r="W698" s="55" t="s">
        <v>2780</v>
      </c>
      <c r="X698" s="4"/>
    </row>
    <row r="699" spans="1:24" ht="14">
      <c r="A699" s="53"/>
      <c r="B699" s="53"/>
      <c r="C699" s="53"/>
      <c r="D699" s="54" t="str">
        <f t="shared" si="48"/>
        <v/>
      </c>
      <c r="E699" s="53"/>
      <c r="G699" s="54" t="s">
        <v>2490</v>
      </c>
      <c r="H699" s="4" t="str">
        <f>IF(A699="","",IF(ROW($A$2:$A$1036)=1,"Impossible",VLOOKUP($A$2:$A$1036,items!$A$2:$S$1008,{19}*SIGN(ROW($A$2:$A$1036)),FALSE)))</f>
        <v/>
      </c>
      <c r="I699" s="4" t="str">
        <f>IF(A699="","",IF(ROW($A$2:$A$1036)=1,"Impossible",VLOOKUP($A$2:$A$1036,items!$A$2:$T$1008,{20}*SIGN(ROW($A$2:$A$1036)),FALSE)))</f>
        <v/>
      </c>
      <c r="L699" s="53"/>
      <c r="M699" s="53"/>
      <c r="N699" s="53"/>
      <c r="O699" s="53"/>
      <c r="P699" s="53"/>
      <c r="Q699" s="53"/>
      <c r="R699" s="53"/>
      <c r="S699" s="53"/>
      <c r="T699" s="53"/>
      <c r="U699" s="53"/>
      <c r="V699" s="55" t="s">
        <v>2780</v>
      </c>
      <c r="W699" s="55" t="s">
        <v>2780</v>
      </c>
      <c r="X699" s="4"/>
    </row>
    <row r="700" spans="1:24" ht="14">
      <c r="A700" s="53"/>
      <c r="B700" s="53"/>
      <c r="C700" s="53"/>
      <c r="D700" s="54" t="str">
        <f t="shared" si="48"/>
        <v/>
      </c>
      <c r="E700" s="53"/>
      <c r="G700" s="54" t="s">
        <v>2490</v>
      </c>
      <c r="H700" s="4" t="str">
        <f>IF(A700="","",IF(ROW($A$2:$A$1036)=1,"Impossible",VLOOKUP($A$2:$A$1036,items!$A$2:$S$1008,{19}*SIGN(ROW($A$2:$A$1036)),FALSE)))</f>
        <v/>
      </c>
      <c r="I700" s="4" t="str">
        <f>IF(A700="","",IF(ROW($A$2:$A$1036)=1,"Impossible",VLOOKUP($A$2:$A$1036,items!$A$2:$T$1008,{20}*SIGN(ROW($A$2:$A$1036)),FALSE)))</f>
        <v/>
      </c>
      <c r="L700" s="53"/>
      <c r="M700" s="53"/>
      <c r="N700" s="53"/>
      <c r="O700" s="53"/>
      <c r="P700" s="53"/>
      <c r="Q700" s="53"/>
      <c r="R700" s="53"/>
      <c r="S700" s="53"/>
      <c r="T700" s="53"/>
      <c r="U700" s="53"/>
      <c r="V700" s="55" t="s">
        <v>2780</v>
      </c>
      <c r="W700" s="55" t="s">
        <v>2780</v>
      </c>
      <c r="X700" s="4"/>
    </row>
    <row r="701" spans="1:24" ht="14">
      <c r="A701" s="53"/>
      <c r="B701" s="53"/>
      <c r="C701" s="53"/>
      <c r="D701" s="54" t="str">
        <f t="shared" si="48"/>
        <v/>
      </c>
      <c r="E701" s="53"/>
      <c r="G701" s="54" t="s">
        <v>2490</v>
      </c>
      <c r="H701" s="4" t="str">
        <f>IF(A701="","",IF(ROW($A$2:$A$1036)=1,"Impossible",VLOOKUP($A$2:$A$1036,items!$A$2:$S$1008,{19}*SIGN(ROW($A$2:$A$1036)),FALSE)))</f>
        <v/>
      </c>
      <c r="I701" s="4" t="str">
        <f>IF(A701="","",IF(ROW($A$2:$A$1036)=1,"Impossible",VLOOKUP($A$2:$A$1036,items!$A$2:$T$1008,{20}*SIGN(ROW($A$2:$A$1036)),FALSE)))</f>
        <v/>
      </c>
      <c r="L701" s="53"/>
      <c r="M701" s="53"/>
      <c r="N701" s="53"/>
      <c r="O701" s="53"/>
      <c r="P701" s="53"/>
      <c r="Q701" s="53"/>
      <c r="R701" s="53"/>
      <c r="S701" s="53"/>
      <c r="T701" s="53"/>
      <c r="U701" s="53"/>
      <c r="V701" s="55" t="s">
        <v>2780</v>
      </c>
      <c r="W701" s="55" t="s">
        <v>2780</v>
      </c>
      <c r="X701" s="4"/>
    </row>
    <row r="702" spans="1:24" ht="14">
      <c r="A702" s="53"/>
      <c r="B702" s="53"/>
      <c r="C702" s="53"/>
      <c r="D702" s="54" t="str">
        <f t="shared" si="48"/>
        <v/>
      </c>
      <c r="E702" s="53"/>
      <c r="G702" s="54" t="s">
        <v>2490</v>
      </c>
      <c r="H702" s="4" t="str">
        <f>IF(A702="","",IF(ROW($A$2:$A$1036)=1,"Impossible",VLOOKUP($A$2:$A$1036,items!$A$2:$S$1008,{19}*SIGN(ROW($A$2:$A$1036)),FALSE)))</f>
        <v/>
      </c>
      <c r="I702" s="4" t="str">
        <f>IF(A702="","",IF(ROW($A$2:$A$1036)=1,"Impossible",VLOOKUP($A$2:$A$1036,items!$A$2:$T$1008,{20}*SIGN(ROW($A$2:$A$1036)),FALSE)))</f>
        <v/>
      </c>
      <c r="L702" s="53"/>
      <c r="M702" s="53"/>
      <c r="N702" s="53"/>
      <c r="O702" s="53"/>
      <c r="P702" s="53"/>
      <c r="Q702" s="53"/>
      <c r="R702" s="53"/>
      <c r="S702" s="53"/>
      <c r="T702" s="53"/>
      <c r="U702" s="53"/>
      <c r="V702" s="55" t="s">
        <v>2780</v>
      </c>
      <c r="W702" s="55" t="s">
        <v>2780</v>
      </c>
      <c r="X702" s="4"/>
    </row>
    <row r="703" spans="1:24" ht="14">
      <c r="A703" s="53"/>
      <c r="B703" s="53"/>
      <c r="C703" s="53"/>
      <c r="D703" s="54" t="str">
        <f t="shared" si="48"/>
        <v/>
      </c>
      <c r="E703" s="53"/>
      <c r="G703" s="54" t="s">
        <v>2490</v>
      </c>
      <c r="H703" s="4" t="str">
        <f>IF(A703="","",IF(ROW($A$2:$A$1036)=1,"Impossible",VLOOKUP($A$2:$A$1036,items!$A$2:$S$1008,{19}*SIGN(ROW($A$2:$A$1036)),FALSE)))</f>
        <v/>
      </c>
      <c r="I703" s="4" t="str">
        <f>IF(A703="","",IF(ROW($A$2:$A$1036)=1,"Impossible",VLOOKUP($A$2:$A$1036,items!$A$2:$T$1008,{20}*SIGN(ROW($A$2:$A$1036)),FALSE)))</f>
        <v/>
      </c>
      <c r="L703" s="53"/>
      <c r="M703" s="53"/>
      <c r="N703" s="53"/>
      <c r="O703" s="53"/>
      <c r="P703" s="53"/>
      <c r="Q703" s="53"/>
      <c r="R703" s="53"/>
      <c r="S703" s="53"/>
      <c r="T703" s="53"/>
      <c r="U703" s="53"/>
      <c r="V703" s="55" t="s">
        <v>2780</v>
      </c>
      <c r="W703" s="55" t="s">
        <v>2780</v>
      </c>
      <c r="X703" s="4"/>
    </row>
    <row r="704" spans="1:24" ht="14">
      <c r="A704" s="53"/>
      <c r="B704" s="53"/>
      <c r="C704" s="53"/>
      <c r="D704" s="54" t="str">
        <f t="shared" si="48"/>
        <v/>
      </c>
      <c r="E704" s="53"/>
      <c r="G704" s="54" t="s">
        <v>2490</v>
      </c>
      <c r="H704" s="4" t="str">
        <f>IF(A704="","",IF(ROW($A$2:$A$1036)=1,"Impossible",VLOOKUP($A$2:$A$1036,items!$A$2:$S$1008,{19}*SIGN(ROW($A$2:$A$1036)),FALSE)))</f>
        <v/>
      </c>
      <c r="I704" s="4" t="str">
        <f>IF(A704="","",IF(ROW($A$2:$A$1036)=1,"Impossible",VLOOKUP($A$2:$A$1036,items!$A$2:$T$1008,{20}*SIGN(ROW($A$2:$A$1036)),FALSE)))</f>
        <v/>
      </c>
      <c r="L704" s="53"/>
      <c r="M704" s="53"/>
      <c r="N704" s="53"/>
      <c r="O704" s="53"/>
      <c r="P704" s="53"/>
      <c r="Q704" s="53"/>
      <c r="R704" s="53"/>
      <c r="S704" s="53"/>
      <c r="T704" s="53"/>
      <c r="U704" s="53"/>
      <c r="V704" s="55" t="s">
        <v>2780</v>
      </c>
      <c r="W704" s="55" t="s">
        <v>2780</v>
      </c>
      <c r="X704" s="4"/>
    </row>
    <row r="705" spans="1:24" ht="14">
      <c r="A705" s="53"/>
      <c r="B705" s="53"/>
      <c r="C705" s="53"/>
      <c r="D705" s="54" t="str">
        <f t="shared" si="48"/>
        <v/>
      </c>
      <c r="E705" s="53"/>
      <c r="G705" s="54" t="s">
        <v>2490</v>
      </c>
      <c r="H705" s="4" t="str">
        <f>IF(A705="","",IF(ROW($A$2:$A$1036)=1,"Impossible",VLOOKUP($A$2:$A$1036,items!$A$2:$S$1008,{19}*SIGN(ROW($A$2:$A$1036)),FALSE)))</f>
        <v/>
      </c>
      <c r="I705" s="4" t="str">
        <f>IF(A705="","",IF(ROW($A$2:$A$1036)=1,"Impossible",VLOOKUP($A$2:$A$1036,items!$A$2:$T$1008,{20}*SIGN(ROW($A$2:$A$1036)),FALSE)))</f>
        <v/>
      </c>
      <c r="L705" s="53"/>
      <c r="M705" s="53"/>
      <c r="N705" s="53"/>
      <c r="O705" s="53"/>
      <c r="P705" s="53"/>
      <c r="Q705" s="53"/>
      <c r="R705" s="53"/>
      <c r="S705" s="53"/>
      <c r="T705" s="53"/>
      <c r="U705" s="53"/>
      <c r="V705" s="55" t="s">
        <v>2780</v>
      </c>
      <c r="W705" s="55" t="s">
        <v>2780</v>
      </c>
      <c r="X705" s="4"/>
    </row>
    <row r="706" spans="1:24" ht="14">
      <c r="A706" s="53"/>
      <c r="B706" s="53"/>
      <c r="C706" s="53"/>
      <c r="D706" s="54" t="str">
        <f t="shared" si="48"/>
        <v/>
      </c>
      <c r="E706" s="53"/>
      <c r="G706" s="54" t="s">
        <v>2490</v>
      </c>
      <c r="H706" s="4" t="str">
        <f>IF(A706="","",IF(ROW($A$2:$A$1036)=1,"Impossible",VLOOKUP($A$2:$A$1036,items!$A$2:$S$1008,{19}*SIGN(ROW($A$2:$A$1036)),FALSE)))</f>
        <v/>
      </c>
      <c r="I706" s="4" t="str">
        <f>IF(A706="","",IF(ROW($A$2:$A$1036)=1,"Impossible",VLOOKUP($A$2:$A$1036,items!$A$2:$T$1008,{20}*SIGN(ROW($A$2:$A$1036)),FALSE)))</f>
        <v/>
      </c>
      <c r="L706" s="53"/>
      <c r="M706" s="53"/>
      <c r="N706" s="53"/>
      <c r="O706" s="53"/>
      <c r="P706" s="53"/>
      <c r="Q706" s="53"/>
      <c r="R706" s="53"/>
      <c r="S706" s="53"/>
      <c r="T706" s="53"/>
      <c r="U706" s="53"/>
      <c r="V706" s="55" t="s">
        <v>2780</v>
      </c>
      <c r="W706" s="55" t="s">
        <v>2780</v>
      </c>
      <c r="X706" s="4"/>
    </row>
    <row r="707" spans="1:24" ht="14">
      <c r="A707" s="53"/>
      <c r="B707" s="53"/>
      <c r="C707" s="53"/>
      <c r="D707" s="54" t="str">
        <f t="shared" si="48"/>
        <v/>
      </c>
      <c r="E707" s="53"/>
      <c r="G707" s="54" t="s">
        <v>2490</v>
      </c>
      <c r="H707" s="4" t="str">
        <f>IF(A707="","",IF(ROW($A$2:$A$1036)=1,"Impossible",VLOOKUP($A$2:$A$1036,items!$A$2:$S$1008,{19}*SIGN(ROW($A$2:$A$1036)),FALSE)))</f>
        <v/>
      </c>
      <c r="I707" s="4" t="str">
        <f>IF(A707="","",IF(ROW($A$2:$A$1036)=1,"Impossible",VLOOKUP($A$2:$A$1036,items!$A$2:$T$1008,{20}*SIGN(ROW($A$2:$A$1036)),FALSE)))</f>
        <v/>
      </c>
      <c r="L707" s="53"/>
      <c r="M707" s="53"/>
      <c r="N707" s="53"/>
      <c r="O707" s="53"/>
      <c r="P707" s="53"/>
      <c r="Q707" s="53"/>
      <c r="R707" s="53"/>
      <c r="S707" s="53"/>
      <c r="T707" s="53"/>
      <c r="U707" s="53"/>
      <c r="V707" s="55" t="s">
        <v>2780</v>
      </c>
      <c r="W707" s="55" t="s">
        <v>2780</v>
      </c>
      <c r="X707" s="4"/>
    </row>
    <row r="708" spans="1:24" ht="14">
      <c r="A708" s="53"/>
      <c r="B708" s="53"/>
      <c r="C708" s="53"/>
      <c r="D708" s="54" t="str">
        <f t="shared" si="48"/>
        <v/>
      </c>
      <c r="E708" s="53"/>
      <c r="G708" s="54" t="s">
        <v>2490</v>
      </c>
      <c r="H708" s="4" t="str">
        <f>IF(A708="","",IF(ROW($A$2:$A$1036)=1,"Impossible",VLOOKUP($A$2:$A$1036,items!$A$2:$S$1008,{19}*SIGN(ROW($A$2:$A$1036)),FALSE)))</f>
        <v/>
      </c>
      <c r="I708" s="4" t="str">
        <f>IF(A708="","",IF(ROW($A$2:$A$1036)=1,"Impossible",VLOOKUP($A$2:$A$1036,items!$A$2:$T$1008,{20}*SIGN(ROW($A$2:$A$1036)),FALSE)))</f>
        <v/>
      </c>
      <c r="L708" s="53"/>
      <c r="M708" s="53"/>
      <c r="N708" s="53"/>
      <c r="O708" s="53"/>
      <c r="P708" s="53"/>
      <c r="Q708" s="53"/>
      <c r="R708" s="53"/>
      <c r="S708" s="53"/>
      <c r="T708" s="53"/>
      <c r="U708" s="53"/>
      <c r="V708" s="55" t="s">
        <v>2780</v>
      </c>
      <c r="W708" s="55" t="s">
        <v>2780</v>
      </c>
      <c r="X708" s="4"/>
    </row>
    <row r="709" spans="1:24" ht="14">
      <c r="A709" s="53"/>
      <c r="B709" s="53"/>
      <c r="C709" s="53"/>
      <c r="D709" s="54" t="str">
        <f t="shared" ref="D709:D772" si="49">CONCATENATE(B709,C709)</f>
        <v/>
      </c>
      <c r="E709" s="53"/>
      <c r="G709" s="54" t="s">
        <v>2490</v>
      </c>
      <c r="H709" s="4" t="str">
        <f>IF(A709="","",IF(ROW($A$2:$A$1036)=1,"Impossible",VLOOKUP($A$2:$A$1036,items!$A$2:$S$1008,{19}*SIGN(ROW($A$2:$A$1036)),FALSE)))</f>
        <v/>
      </c>
      <c r="I709" s="4" t="str">
        <f>IF(A709="","",IF(ROW($A$2:$A$1036)=1,"Impossible",VLOOKUP($A$2:$A$1036,items!$A$2:$T$1008,{20}*SIGN(ROW($A$2:$A$1036)),FALSE)))</f>
        <v/>
      </c>
      <c r="L709" s="53"/>
      <c r="M709" s="53"/>
      <c r="N709" s="53"/>
      <c r="O709" s="53"/>
      <c r="P709" s="53"/>
      <c r="Q709" s="53"/>
      <c r="R709" s="53"/>
      <c r="S709" s="53"/>
      <c r="T709" s="53"/>
      <c r="U709" s="53"/>
      <c r="V709" s="55" t="s">
        <v>2780</v>
      </c>
      <c r="W709" s="55" t="s">
        <v>2780</v>
      </c>
      <c r="X709" s="4"/>
    </row>
    <row r="710" spans="1:24" ht="14">
      <c r="A710" s="53"/>
      <c r="B710" s="53"/>
      <c r="C710" s="53"/>
      <c r="D710" s="54" t="str">
        <f t="shared" si="49"/>
        <v/>
      </c>
      <c r="E710" s="53"/>
      <c r="G710" s="54" t="s">
        <v>2490</v>
      </c>
      <c r="H710" s="4" t="str">
        <f>IF(A710="","",IF(ROW($A$2:$A$1036)=1,"Impossible",VLOOKUP($A$2:$A$1036,items!$A$2:$S$1008,{19}*SIGN(ROW($A$2:$A$1036)),FALSE)))</f>
        <v/>
      </c>
      <c r="I710" s="4" t="str">
        <f>IF(A710="","",IF(ROW($A$2:$A$1036)=1,"Impossible",VLOOKUP($A$2:$A$1036,items!$A$2:$T$1008,{20}*SIGN(ROW($A$2:$A$1036)),FALSE)))</f>
        <v/>
      </c>
      <c r="L710" s="53"/>
      <c r="M710" s="53"/>
      <c r="N710" s="53"/>
      <c r="O710" s="53"/>
      <c r="P710" s="53"/>
      <c r="Q710" s="53"/>
      <c r="R710" s="53"/>
      <c r="S710" s="53"/>
      <c r="T710" s="53"/>
      <c r="U710" s="53"/>
      <c r="V710" s="55" t="s">
        <v>2780</v>
      </c>
      <c r="W710" s="55" t="s">
        <v>2780</v>
      </c>
      <c r="X710" s="4"/>
    </row>
    <row r="711" spans="1:24" ht="14">
      <c r="A711" s="53"/>
      <c r="B711" s="53"/>
      <c r="C711" s="53"/>
      <c r="D711" s="54" t="str">
        <f t="shared" si="49"/>
        <v/>
      </c>
      <c r="E711" s="53"/>
      <c r="G711" s="54" t="s">
        <v>2490</v>
      </c>
      <c r="H711" s="4" t="str">
        <f>IF(A711="","",IF(ROW($A$2:$A$1036)=1,"Impossible",VLOOKUP($A$2:$A$1036,items!$A$2:$S$1008,{19}*SIGN(ROW($A$2:$A$1036)),FALSE)))</f>
        <v/>
      </c>
      <c r="I711" s="4" t="str">
        <f>IF(A711="","",IF(ROW($A$2:$A$1036)=1,"Impossible",VLOOKUP($A$2:$A$1036,items!$A$2:$T$1008,{20}*SIGN(ROW($A$2:$A$1036)),FALSE)))</f>
        <v/>
      </c>
      <c r="L711" s="53"/>
      <c r="M711" s="53"/>
      <c r="N711" s="53"/>
      <c r="O711" s="53"/>
      <c r="P711" s="53"/>
      <c r="Q711" s="53"/>
      <c r="R711" s="53"/>
      <c r="S711" s="53"/>
      <c r="T711" s="53"/>
      <c r="U711" s="53"/>
      <c r="V711" s="55" t="s">
        <v>2780</v>
      </c>
      <c r="W711" s="55" t="s">
        <v>2780</v>
      </c>
      <c r="X711" s="4"/>
    </row>
    <row r="712" spans="1:24" ht="14">
      <c r="A712" s="53"/>
      <c r="B712" s="53"/>
      <c r="C712" s="53"/>
      <c r="D712" s="54" t="str">
        <f t="shared" si="49"/>
        <v/>
      </c>
      <c r="E712" s="53"/>
      <c r="G712" s="54" t="s">
        <v>2490</v>
      </c>
      <c r="H712" s="4" t="str">
        <f>IF(A712="","",IF(ROW($A$2:$A$1036)=1,"Impossible",VLOOKUP($A$2:$A$1036,items!$A$2:$S$1008,{19}*SIGN(ROW($A$2:$A$1036)),FALSE)))</f>
        <v/>
      </c>
      <c r="I712" s="4" t="str">
        <f>IF(A712="","",IF(ROW($A$2:$A$1036)=1,"Impossible",VLOOKUP($A$2:$A$1036,items!$A$2:$T$1008,{20}*SIGN(ROW($A$2:$A$1036)),FALSE)))</f>
        <v/>
      </c>
      <c r="L712" s="53"/>
      <c r="M712" s="53"/>
      <c r="N712" s="53"/>
      <c r="O712" s="53"/>
      <c r="P712" s="53"/>
      <c r="Q712" s="53"/>
      <c r="R712" s="53"/>
      <c r="S712" s="53"/>
      <c r="T712" s="53"/>
      <c r="U712" s="53"/>
      <c r="V712" s="55" t="s">
        <v>2780</v>
      </c>
      <c r="W712" s="55" t="s">
        <v>2780</v>
      </c>
      <c r="X712" s="4"/>
    </row>
    <row r="713" spans="1:24" ht="14">
      <c r="A713" s="53"/>
      <c r="B713" s="53"/>
      <c r="C713" s="53"/>
      <c r="D713" s="54" t="str">
        <f t="shared" si="49"/>
        <v/>
      </c>
      <c r="E713" s="53"/>
      <c r="G713" s="54" t="s">
        <v>2490</v>
      </c>
      <c r="H713" s="4" t="str">
        <f>IF(A713="","",IF(ROW($A$2:$A$1036)=1,"Impossible",VLOOKUP($A$2:$A$1036,items!$A$2:$S$1008,{19}*SIGN(ROW($A$2:$A$1036)),FALSE)))</f>
        <v/>
      </c>
      <c r="I713" s="4" t="str">
        <f>IF(A713="","",IF(ROW($A$2:$A$1036)=1,"Impossible",VLOOKUP($A$2:$A$1036,items!$A$2:$T$1008,{20}*SIGN(ROW($A$2:$A$1036)),FALSE)))</f>
        <v/>
      </c>
      <c r="L713" s="53"/>
      <c r="M713" s="53"/>
      <c r="N713" s="53"/>
      <c r="O713" s="53"/>
      <c r="P713" s="53"/>
      <c r="Q713" s="53"/>
      <c r="R713" s="53"/>
      <c r="S713" s="53"/>
      <c r="T713" s="53"/>
      <c r="U713" s="53"/>
      <c r="V713" s="55" t="s">
        <v>2780</v>
      </c>
      <c r="W713" s="55" t="s">
        <v>2780</v>
      </c>
      <c r="X713" s="4"/>
    </row>
    <row r="714" spans="1:24" ht="14">
      <c r="A714" s="53"/>
      <c r="B714" s="53"/>
      <c r="C714" s="53"/>
      <c r="D714" s="54" t="str">
        <f t="shared" si="49"/>
        <v/>
      </c>
      <c r="E714" s="53"/>
      <c r="G714" s="54" t="s">
        <v>2490</v>
      </c>
      <c r="H714" s="4" t="str">
        <f>IF(A714="","",IF(ROW($A$2:$A$1036)=1,"Impossible",VLOOKUP($A$2:$A$1036,items!$A$2:$S$1008,{19}*SIGN(ROW($A$2:$A$1036)),FALSE)))</f>
        <v/>
      </c>
      <c r="I714" s="4" t="str">
        <f>IF(A714="","",IF(ROW($A$2:$A$1036)=1,"Impossible",VLOOKUP($A$2:$A$1036,items!$A$2:$T$1008,{20}*SIGN(ROW($A$2:$A$1036)),FALSE)))</f>
        <v/>
      </c>
      <c r="L714" s="53"/>
      <c r="M714" s="53"/>
      <c r="N714" s="53"/>
      <c r="O714" s="53"/>
      <c r="P714" s="53"/>
      <c r="Q714" s="53"/>
      <c r="R714" s="53"/>
      <c r="S714" s="53"/>
      <c r="T714" s="53"/>
      <c r="U714" s="53"/>
      <c r="V714" s="55" t="s">
        <v>2780</v>
      </c>
      <c r="W714" s="55" t="s">
        <v>2780</v>
      </c>
      <c r="X714" s="4"/>
    </row>
    <row r="715" spans="1:24" ht="14">
      <c r="A715" s="53"/>
      <c r="B715" s="53"/>
      <c r="C715" s="53"/>
      <c r="D715" s="54" t="str">
        <f t="shared" si="49"/>
        <v/>
      </c>
      <c r="E715" s="53"/>
      <c r="G715" s="54" t="s">
        <v>2490</v>
      </c>
      <c r="H715" s="4" t="str">
        <f>IF(A715="","",IF(ROW($A$2:$A$1036)=1,"Impossible",VLOOKUP($A$2:$A$1036,items!$A$2:$S$1008,{19}*SIGN(ROW($A$2:$A$1036)),FALSE)))</f>
        <v/>
      </c>
      <c r="I715" s="4" t="str">
        <f>IF(A715="","",IF(ROW($A$2:$A$1036)=1,"Impossible",VLOOKUP($A$2:$A$1036,items!$A$2:$T$1008,{20}*SIGN(ROW($A$2:$A$1036)),FALSE)))</f>
        <v/>
      </c>
      <c r="L715" s="53"/>
      <c r="M715" s="53"/>
      <c r="N715" s="53"/>
      <c r="O715" s="53"/>
      <c r="P715" s="53"/>
      <c r="Q715" s="53"/>
      <c r="R715" s="53"/>
      <c r="S715" s="53"/>
      <c r="T715" s="53"/>
      <c r="U715" s="53"/>
      <c r="V715" s="55" t="s">
        <v>2780</v>
      </c>
      <c r="W715" s="55" t="s">
        <v>2780</v>
      </c>
      <c r="X715" s="4"/>
    </row>
    <row r="716" spans="1:24" ht="14">
      <c r="A716" s="53"/>
      <c r="B716" s="53"/>
      <c r="C716" s="53"/>
      <c r="D716" s="54" t="str">
        <f t="shared" si="49"/>
        <v/>
      </c>
      <c r="E716" s="53"/>
      <c r="G716" s="54" t="s">
        <v>2490</v>
      </c>
      <c r="H716" s="4" t="str">
        <f>IF(A716="","",IF(ROW($A$2:$A$1036)=1,"Impossible",VLOOKUP($A$2:$A$1036,items!$A$2:$S$1008,{19}*SIGN(ROW($A$2:$A$1036)),FALSE)))</f>
        <v/>
      </c>
      <c r="I716" s="4" t="str">
        <f>IF(A716="","",IF(ROW($A$2:$A$1036)=1,"Impossible",VLOOKUP($A$2:$A$1036,items!$A$2:$T$1008,{20}*SIGN(ROW($A$2:$A$1036)),FALSE)))</f>
        <v/>
      </c>
      <c r="L716" s="53"/>
      <c r="M716" s="53"/>
      <c r="N716" s="53"/>
      <c r="O716" s="53"/>
      <c r="P716" s="53"/>
      <c r="Q716" s="53"/>
      <c r="R716" s="53"/>
      <c r="S716" s="53"/>
      <c r="T716" s="53"/>
      <c r="U716" s="53"/>
      <c r="V716" s="55" t="s">
        <v>2780</v>
      </c>
      <c r="W716" s="55" t="s">
        <v>2780</v>
      </c>
      <c r="X716" s="4"/>
    </row>
    <row r="717" spans="1:24" ht="14">
      <c r="A717" s="53"/>
      <c r="B717" s="53"/>
      <c r="C717" s="53"/>
      <c r="D717" s="54" t="str">
        <f t="shared" si="49"/>
        <v/>
      </c>
      <c r="E717" s="53"/>
      <c r="G717" s="54" t="s">
        <v>2490</v>
      </c>
      <c r="H717" s="4" t="str">
        <f>IF(A717="","",IF(ROW($A$2:$A$1036)=1,"Impossible",VLOOKUP($A$2:$A$1036,items!$A$2:$S$1008,{19}*SIGN(ROW($A$2:$A$1036)),FALSE)))</f>
        <v/>
      </c>
      <c r="I717" s="4" t="str">
        <f>IF(A717="","",IF(ROW($A$2:$A$1036)=1,"Impossible",VLOOKUP($A$2:$A$1036,items!$A$2:$T$1008,{20}*SIGN(ROW($A$2:$A$1036)),FALSE)))</f>
        <v/>
      </c>
      <c r="L717" s="53"/>
      <c r="M717" s="53"/>
      <c r="N717" s="53"/>
      <c r="O717" s="53"/>
      <c r="P717" s="53"/>
      <c r="Q717" s="53"/>
      <c r="R717" s="53"/>
      <c r="S717" s="53"/>
      <c r="T717" s="53"/>
      <c r="U717" s="53"/>
      <c r="V717" s="55" t="s">
        <v>2780</v>
      </c>
      <c r="W717" s="55" t="s">
        <v>2780</v>
      </c>
      <c r="X717" s="4"/>
    </row>
    <row r="718" spans="1:24" ht="14">
      <c r="A718" s="53"/>
      <c r="B718" s="53"/>
      <c r="C718" s="53"/>
      <c r="D718" s="54" t="str">
        <f t="shared" si="49"/>
        <v/>
      </c>
      <c r="E718" s="53"/>
      <c r="G718" s="54" t="s">
        <v>2490</v>
      </c>
      <c r="H718" s="4" t="str">
        <f>IF(A718="","",IF(ROW($A$2:$A$1036)=1,"Impossible",VLOOKUP($A$2:$A$1036,items!$A$2:$S$1008,{19}*SIGN(ROW($A$2:$A$1036)),FALSE)))</f>
        <v/>
      </c>
      <c r="I718" s="4" t="str">
        <f>IF(A718="","",IF(ROW($A$2:$A$1036)=1,"Impossible",VLOOKUP($A$2:$A$1036,items!$A$2:$T$1008,{20}*SIGN(ROW($A$2:$A$1036)),FALSE)))</f>
        <v/>
      </c>
      <c r="L718" s="53"/>
      <c r="M718" s="53"/>
      <c r="N718" s="53"/>
      <c r="O718" s="53"/>
      <c r="P718" s="53"/>
      <c r="Q718" s="53"/>
      <c r="R718" s="53"/>
      <c r="S718" s="53"/>
      <c r="T718" s="53"/>
      <c r="U718" s="53"/>
      <c r="V718" s="55" t="s">
        <v>2780</v>
      </c>
      <c r="W718" s="55" t="s">
        <v>2780</v>
      </c>
      <c r="X718" s="4"/>
    </row>
    <row r="719" spans="1:24" ht="14">
      <c r="A719" s="53"/>
      <c r="B719" s="53"/>
      <c r="C719" s="53"/>
      <c r="D719" s="54" t="str">
        <f t="shared" si="49"/>
        <v/>
      </c>
      <c r="E719" s="53"/>
      <c r="G719" s="54" t="s">
        <v>2490</v>
      </c>
      <c r="H719" s="4" t="str">
        <f>IF(A719="","",IF(ROW($A$2:$A$1036)=1,"Impossible",VLOOKUP($A$2:$A$1036,items!$A$2:$S$1008,{19}*SIGN(ROW($A$2:$A$1036)),FALSE)))</f>
        <v/>
      </c>
      <c r="I719" s="4" t="str">
        <f>IF(A719="","",IF(ROW($A$2:$A$1036)=1,"Impossible",VLOOKUP($A$2:$A$1036,items!$A$2:$T$1008,{20}*SIGN(ROW($A$2:$A$1036)),FALSE)))</f>
        <v/>
      </c>
      <c r="L719" s="53"/>
      <c r="M719" s="53"/>
      <c r="N719" s="53"/>
      <c r="O719" s="53"/>
      <c r="P719" s="53"/>
      <c r="Q719" s="53"/>
      <c r="R719" s="53"/>
      <c r="S719" s="53"/>
      <c r="T719" s="53"/>
      <c r="U719" s="53"/>
      <c r="V719" s="55" t="s">
        <v>2780</v>
      </c>
      <c r="W719" s="55" t="s">
        <v>2780</v>
      </c>
      <c r="X719" s="4"/>
    </row>
    <row r="720" spans="1:24" ht="14">
      <c r="A720" s="53"/>
      <c r="B720" s="53"/>
      <c r="C720" s="53"/>
      <c r="D720" s="54" t="str">
        <f t="shared" si="49"/>
        <v/>
      </c>
      <c r="E720" s="53"/>
      <c r="G720" s="54" t="s">
        <v>2490</v>
      </c>
      <c r="H720" s="4" t="str">
        <f>IF(A720="","",IF(ROW($A$2:$A$1036)=1,"Impossible",VLOOKUP($A$2:$A$1036,items!$A$2:$S$1008,{19}*SIGN(ROW($A$2:$A$1036)),FALSE)))</f>
        <v/>
      </c>
      <c r="I720" s="4" t="str">
        <f>IF(A720="","",IF(ROW($A$2:$A$1036)=1,"Impossible",VLOOKUP($A$2:$A$1036,items!$A$2:$T$1008,{20}*SIGN(ROW($A$2:$A$1036)),FALSE)))</f>
        <v/>
      </c>
      <c r="L720" s="53"/>
      <c r="M720" s="53"/>
      <c r="N720" s="53"/>
      <c r="O720" s="53"/>
      <c r="P720" s="53"/>
      <c r="Q720" s="53"/>
      <c r="R720" s="53"/>
      <c r="S720" s="53"/>
      <c r="T720" s="53"/>
      <c r="U720" s="53"/>
      <c r="V720" s="55" t="s">
        <v>2780</v>
      </c>
      <c r="W720" s="55" t="s">
        <v>2780</v>
      </c>
      <c r="X720" s="4"/>
    </row>
    <row r="721" spans="1:24" ht="14">
      <c r="A721" s="53"/>
      <c r="B721" s="53"/>
      <c r="C721" s="53"/>
      <c r="D721" s="54" t="str">
        <f t="shared" si="49"/>
        <v/>
      </c>
      <c r="E721" s="53"/>
      <c r="G721" s="54" t="s">
        <v>2490</v>
      </c>
      <c r="H721" s="4" t="str">
        <f>IF(A721="","",IF(ROW($A$2:$A$1036)=1,"Impossible",VLOOKUP($A$2:$A$1036,items!$A$2:$S$1008,{19}*SIGN(ROW($A$2:$A$1036)),FALSE)))</f>
        <v/>
      </c>
      <c r="I721" s="4" t="str">
        <f>IF(A721="","",IF(ROW($A$2:$A$1036)=1,"Impossible",VLOOKUP($A$2:$A$1036,items!$A$2:$T$1008,{20}*SIGN(ROW($A$2:$A$1036)),FALSE)))</f>
        <v/>
      </c>
      <c r="L721" s="53"/>
      <c r="M721" s="53"/>
      <c r="N721" s="53"/>
      <c r="O721" s="53"/>
      <c r="P721" s="53"/>
      <c r="Q721" s="53"/>
      <c r="R721" s="53"/>
      <c r="S721" s="53"/>
      <c r="T721" s="53"/>
      <c r="U721" s="53"/>
      <c r="V721" s="55" t="s">
        <v>2780</v>
      </c>
      <c r="W721" s="55" t="s">
        <v>2780</v>
      </c>
      <c r="X721" s="4"/>
    </row>
    <row r="722" spans="1:24" ht="14">
      <c r="A722" s="53"/>
      <c r="B722" s="53"/>
      <c r="C722" s="53"/>
      <c r="D722" s="54" t="str">
        <f t="shared" si="49"/>
        <v/>
      </c>
      <c r="E722" s="53"/>
      <c r="G722" s="54" t="s">
        <v>2490</v>
      </c>
      <c r="H722" s="4" t="str">
        <f>IF(A722="","",IF(ROW($A$2:$A$1036)=1,"Impossible",VLOOKUP($A$2:$A$1036,items!$A$2:$S$1008,{19}*SIGN(ROW($A$2:$A$1036)),FALSE)))</f>
        <v/>
      </c>
      <c r="I722" s="4" t="str">
        <f>IF(A722="","",IF(ROW($A$2:$A$1036)=1,"Impossible",VLOOKUP($A$2:$A$1036,items!$A$2:$T$1008,{20}*SIGN(ROW($A$2:$A$1036)),FALSE)))</f>
        <v/>
      </c>
      <c r="L722" s="53"/>
      <c r="M722" s="53"/>
      <c r="N722" s="53"/>
      <c r="O722" s="53"/>
      <c r="P722" s="53"/>
      <c r="Q722" s="53"/>
      <c r="R722" s="53"/>
      <c r="S722" s="53"/>
      <c r="T722" s="53"/>
      <c r="U722" s="53"/>
      <c r="V722" s="55" t="s">
        <v>2780</v>
      </c>
      <c r="W722" s="55" t="s">
        <v>2780</v>
      </c>
      <c r="X722" s="4"/>
    </row>
    <row r="723" spans="1:24" ht="14">
      <c r="A723" s="53"/>
      <c r="B723" s="53"/>
      <c r="C723" s="53"/>
      <c r="D723" s="54" t="str">
        <f t="shared" si="49"/>
        <v/>
      </c>
      <c r="E723" s="53"/>
      <c r="G723" s="54" t="s">
        <v>2490</v>
      </c>
      <c r="H723" s="4" t="str">
        <f>IF(A723="","",IF(ROW($A$2:$A$1036)=1,"Impossible",VLOOKUP($A$2:$A$1036,items!$A$2:$S$1008,{19}*SIGN(ROW($A$2:$A$1036)),FALSE)))</f>
        <v/>
      </c>
      <c r="I723" s="4" t="str">
        <f>IF(A723="","",IF(ROW($A$2:$A$1036)=1,"Impossible",VLOOKUP($A$2:$A$1036,items!$A$2:$T$1008,{20}*SIGN(ROW($A$2:$A$1036)),FALSE)))</f>
        <v/>
      </c>
      <c r="L723" s="53"/>
      <c r="M723" s="53"/>
      <c r="N723" s="53"/>
      <c r="O723" s="53"/>
      <c r="P723" s="53"/>
      <c r="Q723" s="53"/>
      <c r="R723" s="53"/>
      <c r="S723" s="53"/>
      <c r="T723" s="53"/>
      <c r="U723" s="53"/>
      <c r="V723" s="55" t="s">
        <v>2780</v>
      </c>
      <c r="W723" s="55" t="s">
        <v>2780</v>
      </c>
      <c r="X723" s="4"/>
    </row>
    <row r="724" spans="1:24" ht="14">
      <c r="A724" s="53"/>
      <c r="B724" s="53"/>
      <c r="C724" s="53"/>
      <c r="D724" s="54" t="str">
        <f t="shared" si="49"/>
        <v/>
      </c>
      <c r="E724" s="53"/>
      <c r="G724" s="54" t="s">
        <v>2490</v>
      </c>
      <c r="H724" s="4" t="str">
        <f>IF(A724="","",IF(ROW($A$2:$A$1036)=1,"Impossible",VLOOKUP($A$2:$A$1036,items!$A$2:$S$1008,{19}*SIGN(ROW($A$2:$A$1036)),FALSE)))</f>
        <v/>
      </c>
      <c r="I724" s="4" t="str">
        <f>IF(A724="","",IF(ROW($A$2:$A$1036)=1,"Impossible",VLOOKUP($A$2:$A$1036,items!$A$2:$T$1008,{20}*SIGN(ROW($A$2:$A$1036)),FALSE)))</f>
        <v/>
      </c>
      <c r="L724" s="53"/>
      <c r="M724" s="53"/>
      <c r="N724" s="53"/>
      <c r="O724" s="53"/>
      <c r="P724" s="53"/>
      <c r="Q724" s="53"/>
      <c r="R724" s="53"/>
      <c r="S724" s="53"/>
      <c r="T724" s="53"/>
      <c r="U724" s="53"/>
      <c r="V724" s="55" t="s">
        <v>2780</v>
      </c>
      <c r="W724" s="55" t="s">
        <v>2780</v>
      </c>
      <c r="X724" s="4"/>
    </row>
    <row r="725" spans="1:24" ht="14">
      <c r="A725" s="53"/>
      <c r="B725" s="53"/>
      <c r="C725" s="53"/>
      <c r="D725" s="54" t="str">
        <f t="shared" si="49"/>
        <v/>
      </c>
      <c r="E725" s="53"/>
      <c r="G725" s="54" t="s">
        <v>2490</v>
      </c>
      <c r="H725" s="4" t="str">
        <f>IF(A725="","",IF(ROW($A$2:$A$1036)=1,"Impossible",VLOOKUP($A$2:$A$1036,items!$A$2:$S$1008,{19}*SIGN(ROW($A$2:$A$1036)),FALSE)))</f>
        <v/>
      </c>
      <c r="I725" s="4" t="str">
        <f>IF(A725="","",IF(ROW($A$2:$A$1036)=1,"Impossible",VLOOKUP($A$2:$A$1036,items!$A$2:$T$1008,{20}*SIGN(ROW($A$2:$A$1036)),FALSE)))</f>
        <v/>
      </c>
      <c r="L725" s="53"/>
      <c r="M725" s="53"/>
      <c r="N725" s="53"/>
      <c r="O725" s="53"/>
      <c r="P725" s="53"/>
      <c r="Q725" s="53"/>
      <c r="R725" s="53"/>
      <c r="S725" s="53"/>
      <c r="T725" s="53"/>
      <c r="U725" s="53"/>
      <c r="V725" s="55" t="s">
        <v>2780</v>
      </c>
      <c r="W725" s="55" t="s">
        <v>2780</v>
      </c>
      <c r="X725" s="4"/>
    </row>
    <row r="726" spans="1:24" ht="14">
      <c r="A726" s="53"/>
      <c r="B726" s="53"/>
      <c r="C726" s="53"/>
      <c r="D726" s="54" t="str">
        <f t="shared" si="49"/>
        <v/>
      </c>
      <c r="E726" s="53"/>
      <c r="G726" s="54" t="s">
        <v>2490</v>
      </c>
      <c r="H726" s="4" t="str">
        <f>IF(A726="","",IF(ROW($A$2:$A$1036)=1,"Impossible",VLOOKUP($A$2:$A$1036,items!$A$2:$S$1008,{19}*SIGN(ROW($A$2:$A$1036)),FALSE)))</f>
        <v/>
      </c>
      <c r="I726" s="4" t="str">
        <f>IF(A726="","",IF(ROW($A$2:$A$1036)=1,"Impossible",VLOOKUP($A$2:$A$1036,items!$A$2:$T$1008,{20}*SIGN(ROW($A$2:$A$1036)),FALSE)))</f>
        <v/>
      </c>
      <c r="L726" s="53"/>
      <c r="M726" s="53"/>
      <c r="N726" s="53"/>
      <c r="O726" s="53"/>
      <c r="P726" s="53"/>
      <c r="Q726" s="53"/>
      <c r="R726" s="53"/>
      <c r="S726" s="53"/>
      <c r="T726" s="53"/>
      <c r="U726" s="53"/>
      <c r="V726" s="55" t="s">
        <v>2780</v>
      </c>
      <c r="W726" s="55" t="s">
        <v>2780</v>
      </c>
      <c r="X726" s="4"/>
    </row>
    <row r="727" spans="1:24" ht="14">
      <c r="A727" s="53"/>
      <c r="B727" s="53"/>
      <c r="C727" s="53"/>
      <c r="D727" s="54" t="str">
        <f t="shared" si="49"/>
        <v/>
      </c>
      <c r="E727" s="53"/>
      <c r="G727" s="54" t="s">
        <v>2490</v>
      </c>
      <c r="H727" s="4" t="str">
        <f>IF(A727="","",IF(ROW($A$2:$A$1036)=1,"Impossible",VLOOKUP($A$2:$A$1036,items!$A$2:$S$1008,{19}*SIGN(ROW($A$2:$A$1036)),FALSE)))</f>
        <v/>
      </c>
      <c r="I727" s="4" t="str">
        <f>IF(A727="","",IF(ROW($A$2:$A$1036)=1,"Impossible",VLOOKUP($A$2:$A$1036,items!$A$2:$T$1008,{20}*SIGN(ROW($A$2:$A$1036)),FALSE)))</f>
        <v/>
      </c>
      <c r="L727" s="53"/>
      <c r="M727" s="53"/>
      <c r="N727" s="53"/>
      <c r="O727" s="53"/>
      <c r="P727" s="53"/>
      <c r="Q727" s="53"/>
      <c r="R727" s="53"/>
      <c r="S727" s="53"/>
      <c r="T727" s="53"/>
      <c r="U727" s="53"/>
      <c r="V727" s="55" t="s">
        <v>2780</v>
      </c>
      <c r="W727" s="55" t="s">
        <v>2780</v>
      </c>
      <c r="X727" s="4"/>
    </row>
    <row r="728" spans="1:24" ht="14">
      <c r="A728" s="53"/>
      <c r="B728" s="53"/>
      <c r="C728" s="53"/>
      <c r="D728" s="54" t="str">
        <f t="shared" si="49"/>
        <v/>
      </c>
      <c r="E728" s="53"/>
      <c r="G728" s="54" t="s">
        <v>2490</v>
      </c>
      <c r="H728" s="4" t="str">
        <f>IF(A728="","",IF(ROW($A$2:$A$1036)=1,"Impossible",VLOOKUP($A$2:$A$1036,items!$A$2:$S$1008,{19}*SIGN(ROW($A$2:$A$1036)),FALSE)))</f>
        <v/>
      </c>
      <c r="I728" s="4" t="str">
        <f>IF(A728="","",IF(ROW($A$2:$A$1036)=1,"Impossible",VLOOKUP($A$2:$A$1036,items!$A$2:$T$1008,{20}*SIGN(ROW($A$2:$A$1036)),FALSE)))</f>
        <v/>
      </c>
      <c r="L728" s="53"/>
      <c r="M728" s="53"/>
      <c r="N728" s="53"/>
      <c r="O728" s="53"/>
      <c r="P728" s="53"/>
      <c r="Q728" s="53"/>
      <c r="R728" s="53"/>
      <c r="S728" s="53"/>
      <c r="T728" s="53"/>
      <c r="U728" s="53"/>
      <c r="V728" s="55" t="s">
        <v>2780</v>
      </c>
      <c r="W728" s="55" t="s">
        <v>2780</v>
      </c>
      <c r="X728" s="4"/>
    </row>
    <row r="729" spans="1:24" ht="14">
      <c r="A729" s="53"/>
      <c r="B729" s="53"/>
      <c r="C729" s="53"/>
      <c r="D729" s="54" t="str">
        <f t="shared" si="49"/>
        <v/>
      </c>
      <c r="E729" s="53"/>
      <c r="G729" s="54" t="s">
        <v>2490</v>
      </c>
      <c r="H729" s="4" t="str">
        <f>IF(A729="","",IF(ROW($A$2:$A$1036)=1,"Impossible",VLOOKUP($A$2:$A$1036,items!$A$2:$S$1008,{19}*SIGN(ROW($A$2:$A$1036)),FALSE)))</f>
        <v/>
      </c>
      <c r="I729" s="4" t="str">
        <f>IF(A729="","",IF(ROW($A$2:$A$1036)=1,"Impossible",VLOOKUP($A$2:$A$1036,items!$A$2:$T$1008,{20}*SIGN(ROW($A$2:$A$1036)),FALSE)))</f>
        <v/>
      </c>
      <c r="L729" s="53"/>
      <c r="M729" s="53"/>
      <c r="N729" s="53"/>
      <c r="O729" s="53"/>
      <c r="P729" s="53"/>
      <c r="Q729" s="53"/>
      <c r="R729" s="53"/>
      <c r="S729" s="53"/>
      <c r="T729" s="53"/>
      <c r="U729" s="53"/>
      <c r="V729" s="55" t="s">
        <v>2780</v>
      </c>
      <c r="W729" s="55" t="s">
        <v>2780</v>
      </c>
      <c r="X729" s="4"/>
    </row>
    <row r="730" spans="1:24" ht="14">
      <c r="A730" s="53"/>
      <c r="B730" s="53"/>
      <c r="C730" s="53"/>
      <c r="D730" s="54" t="str">
        <f t="shared" si="49"/>
        <v/>
      </c>
      <c r="E730" s="53"/>
      <c r="G730" s="54" t="s">
        <v>2490</v>
      </c>
      <c r="H730" s="4" t="str">
        <f>IF(A730="","",IF(ROW($A$2:$A$1036)=1,"Impossible",VLOOKUP($A$2:$A$1036,items!$A$2:$S$1008,{19}*SIGN(ROW($A$2:$A$1036)),FALSE)))</f>
        <v/>
      </c>
      <c r="I730" s="4" t="str">
        <f>IF(A730="","",IF(ROW($A$2:$A$1036)=1,"Impossible",VLOOKUP($A$2:$A$1036,items!$A$2:$T$1008,{20}*SIGN(ROW($A$2:$A$1036)),FALSE)))</f>
        <v/>
      </c>
      <c r="L730" s="53"/>
      <c r="M730" s="53"/>
      <c r="N730" s="53"/>
      <c r="O730" s="53"/>
      <c r="P730" s="53"/>
      <c r="Q730" s="53"/>
      <c r="R730" s="53"/>
      <c r="S730" s="53"/>
      <c r="T730" s="53"/>
      <c r="U730" s="53"/>
      <c r="V730" s="55" t="s">
        <v>2780</v>
      </c>
      <c r="W730" s="55" t="s">
        <v>2780</v>
      </c>
      <c r="X730" s="4"/>
    </row>
    <row r="731" spans="1:24" ht="14">
      <c r="A731" s="53"/>
      <c r="B731" s="53"/>
      <c r="C731" s="53"/>
      <c r="D731" s="54" t="str">
        <f t="shared" si="49"/>
        <v/>
      </c>
      <c r="E731" s="53"/>
      <c r="G731" s="54" t="s">
        <v>2490</v>
      </c>
      <c r="H731" s="4" t="str">
        <f>IF(A731="","",IF(ROW($A$2:$A$1036)=1,"Impossible",VLOOKUP($A$2:$A$1036,items!$A$2:$S$1008,{19}*SIGN(ROW($A$2:$A$1036)),FALSE)))</f>
        <v/>
      </c>
      <c r="I731" s="4" t="str">
        <f>IF(A731="","",IF(ROW($A$2:$A$1036)=1,"Impossible",VLOOKUP($A$2:$A$1036,items!$A$2:$T$1008,{20}*SIGN(ROW($A$2:$A$1036)),FALSE)))</f>
        <v/>
      </c>
      <c r="L731" s="53"/>
      <c r="M731" s="53"/>
      <c r="N731" s="53"/>
      <c r="O731" s="53"/>
      <c r="P731" s="53"/>
      <c r="Q731" s="53"/>
      <c r="R731" s="53"/>
      <c r="S731" s="53"/>
      <c r="T731" s="53"/>
      <c r="U731" s="53"/>
      <c r="V731" s="55" t="s">
        <v>2780</v>
      </c>
      <c r="W731" s="55" t="s">
        <v>2780</v>
      </c>
      <c r="X731" s="4"/>
    </row>
    <row r="732" spans="1:24" ht="14">
      <c r="A732" s="53"/>
      <c r="B732" s="53"/>
      <c r="C732" s="53"/>
      <c r="D732" s="54" t="str">
        <f t="shared" si="49"/>
        <v/>
      </c>
      <c r="E732" s="53"/>
      <c r="G732" s="54" t="s">
        <v>2490</v>
      </c>
      <c r="H732" s="4" t="str">
        <f>IF(A732="","",IF(ROW($A$2:$A$1036)=1,"Impossible",VLOOKUP($A$2:$A$1036,items!$A$2:$S$1008,{19}*SIGN(ROW($A$2:$A$1036)),FALSE)))</f>
        <v/>
      </c>
      <c r="I732" s="4" t="str">
        <f>IF(A732="","",IF(ROW($A$2:$A$1036)=1,"Impossible",VLOOKUP($A$2:$A$1036,items!$A$2:$T$1008,{20}*SIGN(ROW($A$2:$A$1036)),FALSE)))</f>
        <v/>
      </c>
      <c r="L732" s="53"/>
      <c r="M732" s="53"/>
      <c r="N732" s="53"/>
      <c r="O732" s="53"/>
      <c r="P732" s="53"/>
      <c r="Q732" s="53"/>
      <c r="R732" s="53"/>
      <c r="S732" s="53"/>
      <c r="T732" s="53"/>
      <c r="U732" s="53"/>
      <c r="V732" s="55" t="s">
        <v>2780</v>
      </c>
      <c r="W732" s="55" t="s">
        <v>2780</v>
      </c>
      <c r="X732" s="4"/>
    </row>
    <row r="733" spans="1:24" ht="14">
      <c r="A733" s="53"/>
      <c r="B733" s="53"/>
      <c r="C733" s="53"/>
      <c r="D733" s="54" t="str">
        <f t="shared" si="49"/>
        <v/>
      </c>
      <c r="E733" s="53"/>
      <c r="G733" s="54" t="s">
        <v>2490</v>
      </c>
      <c r="H733" s="4" t="str">
        <f>IF(A733="","",IF(ROW($A$2:$A$1036)=1,"Impossible",VLOOKUP($A$2:$A$1036,items!$A$2:$S$1008,{19}*SIGN(ROW($A$2:$A$1036)),FALSE)))</f>
        <v/>
      </c>
      <c r="I733" s="4" t="str">
        <f>IF(A733="","",IF(ROW($A$2:$A$1036)=1,"Impossible",VLOOKUP($A$2:$A$1036,items!$A$2:$T$1008,{20}*SIGN(ROW($A$2:$A$1036)),FALSE)))</f>
        <v/>
      </c>
      <c r="L733" s="53"/>
      <c r="M733" s="53"/>
      <c r="N733" s="53"/>
      <c r="O733" s="53"/>
      <c r="P733" s="53"/>
      <c r="Q733" s="53"/>
      <c r="R733" s="53"/>
      <c r="S733" s="53"/>
      <c r="T733" s="53"/>
      <c r="U733" s="53"/>
      <c r="V733" s="55" t="s">
        <v>2780</v>
      </c>
      <c r="W733" s="55" t="s">
        <v>2780</v>
      </c>
      <c r="X733" s="4"/>
    </row>
    <row r="734" spans="1:24" ht="14">
      <c r="A734" s="53"/>
      <c r="B734" s="53"/>
      <c r="C734" s="53"/>
      <c r="D734" s="54" t="str">
        <f t="shared" si="49"/>
        <v/>
      </c>
      <c r="E734" s="53"/>
      <c r="G734" s="54" t="s">
        <v>2490</v>
      </c>
      <c r="H734" s="4" t="str">
        <f>IF(A734="","",IF(ROW($A$2:$A$1036)=1,"Impossible",VLOOKUP($A$2:$A$1036,items!$A$2:$S$1008,{19}*SIGN(ROW($A$2:$A$1036)),FALSE)))</f>
        <v/>
      </c>
      <c r="I734" s="4" t="str">
        <f>IF(A734="","",IF(ROW($A$2:$A$1036)=1,"Impossible",VLOOKUP($A$2:$A$1036,items!$A$2:$T$1008,{20}*SIGN(ROW($A$2:$A$1036)),FALSE)))</f>
        <v/>
      </c>
      <c r="L734" s="53"/>
      <c r="M734" s="53"/>
      <c r="N734" s="53"/>
      <c r="O734" s="53"/>
      <c r="P734" s="53"/>
      <c r="Q734" s="53"/>
      <c r="R734" s="53"/>
      <c r="S734" s="53"/>
      <c r="T734" s="53"/>
      <c r="U734" s="53"/>
      <c r="V734" s="55" t="s">
        <v>2780</v>
      </c>
      <c r="W734" s="55" t="s">
        <v>2780</v>
      </c>
      <c r="X734" s="4"/>
    </row>
    <row r="735" spans="1:24" ht="14">
      <c r="A735" s="53"/>
      <c r="B735" s="53"/>
      <c r="C735" s="53"/>
      <c r="D735" s="54" t="str">
        <f t="shared" si="49"/>
        <v/>
      </c>
      <c r="E735" s="53"/>
      <c r="G735" s="54" t="s">
        <v>2490</v>
      </c>
      <c r="H735" s="4" t="str">
        <f>IF(A735="","",IF(ROW($A$2:$A$1036)=1,"Impossible",VLOOKUP($A$2:$A$1036,items!$A$2:$S$1008,{19}*SIGN(ROW($A$2:$A$1036)),FALSE)))</f>
        <v/>
      </c>
      <c r="I735" s="4" t="str">
        <f>IF(A735="","",IF(ROW($A$2:$A$1036)=1,"Impossible",VLOOKUP($A$2:$A$1036,items!$A$2:$T$1008,{20}*SIGN(ROW($A$2:$A$1036)),FALSE)))</f>
        <v/>
      </c>
      <c r="L735" s="53"/>
      <c r="M735" s="53"/>
      <c r="N735" s="53"/>
      <c r="O735" s="53"/>
      <c r="P735" s="53"/>
      <c r="Q735" s="53"/>
      <c r="R735" s="53"/>
      <c r="S735" s="53"/>
      <c r="T735" s="53"/>
      <c r="U735" s="53"/>
      <c r="V735" s="55" t="s">
        <v>2780</v>
      </c>
      <c r="W735" s="55" t="s">
        <v>2780</v>
      </c>
      <c r="X735" s="4"/>
    </row>
    <row r="736" spans="1:24" ht="14">
      <c r="A736" s="53"/>
      <c r="B736" s="53"/>
      <c r="C736" s="53"/>
      <c r="D736" s="54" t="str">
        <f t="shared" si="49"/>
        <v/>
      </c>
      <c r="E736" s="53"/>
      <c r="G736" s="54" t="s">
        <v>2490</v>
      </c>
      <c r="H736" s="4" t="str">
        <f>IF(A736="","",IF(ROW($A$2:$A$1036)=1,"Impossible",VLOOKUP($A$2:$A$1036,items!$A$2:$S$1008,{19}*SIGN(ROW($A$2:$A$1036)),FALSE)))</f>
        <v/>
      </c>
      <c r="I736" s="4" t="str">
        <f>IF(A736="","",IF(ROW($A$2:$A$1036)=1,"Impossible",VLOOKUP($A$2:$A$1036,items!$A$2:$T$1008,{20}*SIGN(ROW($A$2:$A$1036)),FALSE)))</f>
        <v/>
      </c>
      <c r="L736" s="53"/>
      <c r="M736" s="53"/>
      <c r="N736" s="53"/>
      <c r="O736" s="53"/>
      <c r="P736" s="53"/>
      <c r="Q736" s="53"/>
      <c r="R736" s="53"/>
      <c r="S736" s="53"/>
      <c r="T736" s="53"/>
      <c r="U736" s="53"/>
      <c r="V736" s="55" t="s">
        <v>2780</v>
      </c>
      <c r="W736" s="55" t="s">
        <v>2780</v>
      </c>
      <c r="X736" s="4"/>
    </row>
    <row r="737" spans="1:24" ht="14">
      <c r="A737" s="53"/>
      <c r="B737" s="53"/>
      <c r="C737" s="53"/>
      <c r="D737" s="54" t="str">
        <f t="shared" si="49"/>
        <v/>
      </c>
      <c r="E737" s="53"/>
      <c r="G737" s="54" t="s">
        <v>2490</v>
      </c>
      <c r="H737" s="4" t="str">
        <f>IF(A737="","",IF(ROW($A$2:$A$1036)=1,"Impossible",VLOOKUP($A$2:$A$1036,items!$A$2:$S$1008,{19}*SIGN(ROW($A$2:$A$1036)),FALSE)))</f>
        <v/>
      </c>
      <c r="I737" s="4" t="str">
        <f>IF(A737="","",IF(ROW($A$2:$A$1036)=1,"Impossible",VLOOKUP($A$2:$A$1036,items!$A$2:$T$1008,{20}*SIGN(ROW($A$2:$A$1036)),FALSE)))</f>
        <v/>
      </c>
      <c r="L737" s="53"/>
      <c r="M737" s="53"/>
      <c r="N737" s="53"/>
      <c r="O737" s="53"/>
      <c r="P737" s="53"/>
      <c r="Q737" s="53"/>
      <c r="R737" s="53"/>
      <c r="S737" s="53"/>
      <c r="T737" s="53"/>
      <c r="U737" s="53"/>
      <c r="V737" s="55" t="s">
        <v>2780</v>
      </c>
      <c r="W737" s="55" t="s">
        <v>2780</v>
      </c>
      <c r="X737" s="4"/>
    </row>
    <row r="738" spans="1:24" ht="14">
      <c r="A738" s="53"/>
      <c r="B738" s="53"/>
      <c r="C738" s="53"/>
      <c r="D738" s="54" t="str">
        <f t="shared" si="49"/>
        <v/>
      </c>
      <c r="E738" s="53"/>
      <c r="G738" s="54" t="s">
        <v>2490</v>
      </c>
      <c r="H738" s="4" t="str">
        <f>IF(A738="","",IF(ROW($A$2:$A$1036)=1,"Impossible",VLOOKUP($A$2:$A$1036,items!$A$2:$S$1008,{19}*SIGN(ROW($A$2:$A$1036)),FALSE)))</f>
        <v/>
      </c>
      <c r="I738" s="4" t="str">
        <f>IF(A738="","",IF(ROW($A$2:$A$1036)=1,"Impossible",VLOOKUP($A$2:$A$1036,items!$A$2:$T$1008,{20}*SIGN(ROW($A$2:$A$1036)),FALSE)))</f>
        <v/>
      </c>
      <c r="L738" s="53"/>
      <c r="M738" s="53"/>
      <c r="N738" s="53"/>
      <c r="O738" s="53"/>
      <c r="P738" s="53"/>
      <c r="Q738" s="53"/>
      <c r="R738" s="53"/>
      <c r="S738" s="53"/>
      <c r="T738" s="53"/>
      <c r="U738" s="53"/>
      <c r="V738" s="55" t="s">
        <v>2780</v>
      </c>
      <c r="W738" s="55" t="s">
        <v>2780</v>
      </c>
      <c r="X738" s="4"/>
    </row>
    <row r="739" spans="1:24" ht="14">
      <c r="A739" s="53"/>
      <c r="B739" s="53"/>
      <c r="C739" s="53"/>
      <c r="D739" s="54" t="str">
        <f t="shared" si="49"/>
        <v/>
      </c>
      <c r="E739" s="53"/>
      <c r="G739" s="54" t="s">
        <v>2490</v>
      </c>
      <c r="H739" s="4" t="str">
        <f>IF(A739="","",IF(ROW($A$2:$A$1036)=1,"Impossible",VLOOKUP($A$2:$A$1036,items!$A$2:$S$1008,{19}*SIGN(ROW($A$2:$A$1036)),FALSE)))</f>
        <v/>
      </c>
      <c r="I739" s="4" t="str">
        <f>IF(A739="","",IF(ROW($A$2:$A$1036)=1,"Impossible",VLOOKUP($A$2:$A$1036,items!$A$2:$T$1008,{20}*SIGN(ROW($A$2:$A$1036)),FALSE)))</f>
        <v/>
      </c>
      <c r="L739" s="53"/>
      <c r="M739" s="53"/>
      <c r="N739" s="53"/>
      <c r="O739" s="53"/>
      <c r="P739" s="53"/>
      <c r="Q739" s="53"/>
      <c r="R739" s="53"/>
      <c r="S739" s="53"/>
      <c r="T739" s="53"/>
      <c r="U739" s="53"/>
      <c r="V739" s="55" t="s">
        <v>2780</v>
      </c>
      <c r="W739" s="55" t="s">
        <v>2780</v>
      </c>
      <c r="X739" s="4"/>
    </row>
    <row r="740" spans="1:24" ht="14">
      <c r="A740" s="53"/>
      <c r="B740" s="53"/>
      <c r="C740" s="53"/>
      <c r="D740" s="54" t="str">
        <f t="shared" si="49"/>
        <v/>
      </c>
      <c r="E740" s="53"/>
      <c r="G740" s="54" t="s">
        <v>2490</v>
      </c>
      <c r="H740" s="4" t="str">
        <f>IF(A740="","",IF(ROW($A$2:$A$1036)=1,"Impossible",VLOOKUP($A$2:$A$1036,items!$A$2:$S$1008,{19}*SIGN(ROW($A$2:$A$1036)),FALSE)))</f>
        <v/>
      </c>
      <c r="I740" s="4" t="str">
        <f>IF(A740="","",IF(ROW($A$2:$A$1036)=1,"Impossible",VLOOKUP($A$2:$A$1036,items!$A$2:$T$1008,{20}*SIGN(ROW($A$2:$A$1036)),FALSE)))</f>
        <v/>
      </c>
      <c r="L740" s="53"/>
      <c r="M740" s="53"/>
      <c r="N740" s="53"/>
      <c r="O740" s="53"/>
      <c r="P740" s="53"/>
      <c r="Q740" s="53"/>
      <c r="R740" s="53"/>
      <c r="S740" s="53"/>
      <c r="T740" s="53"/>
      <c r="U740" s="53"/>
      <c r="V740" s="55" t="s">
        <v>2780</v>
      </c>
      <c r="W740" s="55" t="s">
        <v>2780</v>
      </c>
      <c r="X740" s="4"/>
    </row>
    <row r="741" spans="1:24" ht="14">
      <c r="A741" s="53"/>
      <c r="B741" s="53"/>
      <c r="C741" s="53"/>
      <c r="D741" s="54" t="str">
        <f t="shared" si="49"/>
        <v/>
      </c>
      <c r="E741" s="53"/>
      <c r="G741" s="54" t="s">
        <v>2490</v>
      </c>
      <c r="H741" s="4" t="str">
        <f>IF(A741="","",IF(ROW($A$2:$A$1036)=1,"Impossible",VLOOKUP($A$2:$A$1036,items!$A$2:$S$1008,{19}*SIGN(ROW($A$2:$A$1036)),FALSE)))</f>
        <v/>
      </c>
      <c r="I741" s="4" t="str">
        <f>IF(A741="","",IF(ROW($A$2:$A$1036)=1,"Impossible",VLOOKUP($A$2:$A$1036,items!$A$2:$T$1008,{20}*SIGN(ROW($A$2:$A$1036)),FALSE)))</f>
        <v/>
      </c>
      <c r="L741" s="53"/>
      <c r="M741" s="53"/>
      <c r="N741" s="53"/>
      <c r="O741" s="53"/>
      <c r="P741" s="53"/>
      <c r="Q741" s="53"/>
      <c r="R741" s="53"/>
      <c r="S741" s="53"/>
      <c r="T741" s="53"/>
      <c r="U741" s="53"/>
      <c r="V741" s="55" t="s">
        <v>2780</v>
      </c>
      <c r="W741" s="55" t="s">
        <v>2780</v>
      </c>
      <c r="X741" s="4"/>
    </row>
    <row r="742" spans="1:24" ht="14">
      <c r="A742" s="53"/>
      <c r="B742" s="53"/>
      <c r="C742" s="53"/>
      <c r="D742" s="54" t="str">
        <f t="shared" si="49"/>
        <v/>
      </c>
      <c r="E742" s="53"/>
      <c r="G742" s="54" t="s">
        <v>2490</v>
      </c>
      <c r="H742" s="4" t="str">
        <f>IF(A742="","",IF(ROW($A$2:$A$1036)=1,"Impossible",VLOOKUP($A$2:$A$1036,items!$A$2:$S$1008,{19}*SIGN(ROW($A$2:$A$1036)),FALSE)))</f>
        <v/>
      </c>
      <c r="I742" s="4" t="str">
        <f>IF(A742="","",IF(ROW($A$2:$A$1036)=1,"Impossible",VLOOKUP($A$2:$A$1036,items!$A$2:$T$1008,{20}*SIGN(ROW($A$2:$A$1036)),FALSE)))</f>
        <v/>
      </c>
      <c r="L742" s="53"/>
      <c r="M742" s="53"/>
      <c r="N742" s="53"/>
      <c r="O742" s="53"/>
      <c r="P742" s="53"/>
      <c r="Q742" s="53"/>
      <c r="R742" s="53"/>
      <c r="S742" s="53"/>
      <c r="T742" s="53"/>
      <c r="U742" s="53"/>
      <c r="V742" s="55" t="s">
        <v>2780</v>
      </c>
      <c r="W742" s="55" t="s">
        <v>2780</v>
      </c>
      <c r="X742" s="4"/>
    </row>
    <row r="743" spans="1:24" ht="14">
      <c r="A743" s="53"/>
      <c r="B743" s="53"/>
      <c r="C743" s="53"/>
      <c r="D743" s="54" t="str">
        <f t="shared" si="49"/>
        <v/>
      </c>
      <c r="E743" s="53"/>
      <c r="G743" s="54" t="s">
        <v>2490</v>
      </c>
      <c r="H743" s="4" t="str">
        <f>IF(A743="","",IF(ROW($A$2:$A$1036)=1,"Impossible",VLOOKUP($A$2:$A$1036,items!$A$2:$S$1008,{19}*SIGN(ROW($A$2:$A$1036)),FALSE)))</f>
        <v/>
      </c>
      <c r="I743" s="4" t="str">
        <f>IF(A743="","",IF(ROW($A$2:$A$1036)=1,"Impossible",VLOOKUP($A$2:$A$1036,items!$A$2:$T$1008,{20}*SIGN(ROW($A$2:$A$1036)),FALSE)))</f>
        <v/>
      </c>
      <c r="L743" s="53"/>
      <c r="M743" s="53"/>
      <c r="N743" s="53"/>
      <c r="O743" s="53"/>
      <c r="P743" s="53"/>
      <c r="Q743" s="53"/>
      <c r="R743" s="53"/>
      <c r="S743" s="53"/>
      <c r="T743" s="53"/>
      <c r="U743" s="53"/>
      <c r="V743" s="55" t="s">
        <v>2780</v>
      </c>
      <c r="W743" s="55" t="s">
        <v>2780</v>
      </c>
      <c r="X743" s="4"/>
    </row>
    <row r="744" spans="1:24" ht="14">
      <c r="A744" s="53"/>
      <c r="B744" s="53"/>
      <c r="C744" s="53"/>
      <c r="D744" s="54" t="str">
        <f t="shared" si="49"/>
        <v/>
      </c>
      <c r="E744" s="53"/>
      <c r="G744" s="54" t="s">
        <v>2490</v>
      </c>
      <c r="H744" s="4" t="str">
        <f>IF(A744="","",IF(ROW($A$2:$A$1036)=1,"Impossible",VLOOKUP($A$2:$A$1036,items!$A$2:$S$1008,{19}*SIGN(ROW($A$2:$A$1036)),FALSE)))</f>
        <v/>
      </c>
      <c r="I744" s="4" t="str">
        <f>IF(A744="","",IF(ROW($A$2:$A$1036)=1,"Impossible",VLOOKUP($A$2:$A$1036,items!$A$2:$T$1008,{20}*SIGN(ROW($A$2:$A$1036)),FALSE)))</f>
        <v/>
      </c>
      <c r="L744" s="53"/>
      <c r="M744" s="53"/>
      <c r="N744" s="53"/>
      <c r="O744" s="53"/>
      <c r="P744" s="53"/>
      <c r="Q744" s="53"/>
      <c r="R744" s="53"/>
      <c r="S744" s="53"/>
      <c r="T744" s="53"/>
      <c r="U744" s="53"/>
      <c r="V744" s="55" t="s">
        <v>2780</v>
      </c>
      <c r="W744" s="55" t="s">
        <v>2780</v>
      </c>
      <c r="X744" s="4"/>
    </row>
    <row r="745" spans="1:24" ht="14">
      <c r="A745" s="53"/>
      <c r="B745" s="53"/>
      <c r="C745" s="53"/>
      <c r="D745" s="54" t="str">
        <f t="shared" si="49"/>
        <v/>
      </c>
      <c r="E745" s="53"/>
      <c r="G745" s="54" t="s">
        <v>2490</v>
      </c>
      <c r="H745" s="4" t="str">
        <f>IF(A745="","",IF(ROW($A$2:$A$1036)=1,"Impossible",VLOOKUP($A$2:$A$1036,items!$A$2:$S$1008,{19}*SIGN(ROW($A$2:$A$1036)),FALSE)))</f>
        <v/>
      </c>
      <c r="I745" s="4" t="str">
        <f>IF(A745="","",IF(ROW($A$2:$A$1036)=1,"Impossible",VLOOKUP($A$2:$A$1036,items!$A$2:$T$1008,{20}*SIGN(ROW($A$2:$A$1036)),FALSE)))</f>
        <v/>
      </c>
      <c r="L745" s="53"/>
      <c r="M745" s="53"/>
      <c r="N745" s="53"/>
      <c r="O745" s="53"/>
      <c r="P745" s="53"/>
      <c r="Q745" s="53"/>
      <c r="R745" s="53"/>
      <c r="S745" s="53"/>
      <c r="T745" s="53"/>
      <c r="U745" s="53"/>
      <c r="V745" s="55" t="s">
        <v>2780</v>
      </c>
      <c r="W745" s="55" t="s">
        <v>2780</v>
      </c>
      <c r="X745" s="4"/>
    </row>
    <row r="746" spans="1:24" ht="14">
      <c r="A746" s="53"/>
      <c r="B746" s="53"/>
      <c r="C746" s="53"/>
      <c r="D746" s="54" t="str">
        <f t="shared" si="49"/>
        <v/>
      </c>
      <c r="E746" s="53"/>
      <c r="G746" s="54" t="s">
        <v>2490</v>
      </c>
      <c r="H746" s="4" t="str">
        <f>IF(A746="","",IF(ROW($A$2:$A$1036)=1,"Impossible",VLOOKUP($A$2:$A$1036,items!$A$2:$S$1008,{19}*SIGN(ROW($A$2:$A$1036)),FALSE)))</f>
        <v/>
      </c>
      <c r="I746" s="4" t="str">
        <f>IF(A746="","",IF(ROW($A$2:$A$1036)=1,"Impossible",VLOOKUP($A$2:$A$1036,items!$A$2:$T$1008,{20}*SIGN(ROW($A$2:$A$1036)),FALSE)))</f>
        <v/>
      </c>
      <c r="L746" s="53"/>
      <c r="M746" s="53"/>
      <c r="N746" s="53"/>
      <c r="O746" s="53"/>
      <c r="P746" s="53"/>
      <c r="Q746" s="53"/>
      <c r="R746" s="53"/>
      <c r="S746" s="53"/>
      <c r="T746" s="53"/>
      <c r="U746" s="53"/>
      <c r="V746" s="55" t="s">
        <v>2780</v>
      </c>
      <c r="W746" s="55" t="s">
        <v>2780</v>
      </c>
      <c r="X746" s="4"/>
    </row>
    <row r="747" spans="1:24" ht="14">
      <c r="A747" s="53"/>
      <c r="B747" s="53"/>
      <c r="C747" s="53"/>
      <c r="D747" s="54" t="str">
        <f t="shared" si="49"/>
        <v/>
      </c>
      <c r="E747" s="53"/>
      <c r="G747" s="54" t="s">
        <v>2490</v>
      </c>
      <c r="H747" s="4" t="str">
        <f>IF(A747="","",IF(ROW($A$2:$A$1036)=1,"Impossible",VLOOKUP($A$2:$A$1036,items!$A$2:$S$1008,{19}*SIGN(ROW($A$2:$A$1036)),FALSE)))</f>
        <v/>
      </c>
      <c r="I747" s="4" t="str">
        <f>IF(A747="","",IF(ROW($A$2:$A$1036)=1,"Impossible",VLOOKUP($A$2:$A$1036,items!$A$2:$T$1008,{20}*SIGN(ROW($A$2:$A$1036)),FALSE)))</f>
        <v/>
      </c>
      <c r="L747" s="53"/>
      <c r="M747" s="53"/>
      <c r="N747" s="53"/>
      <c r="O747" s="53"/>
      <c r="P747" s="53"/>
      <c r="Q747" s="53"/>
      <c r="R747" s="53"/>
      <c r="S747" s="53"/>
      <c r="T747" s="53"/>
      <c r="U747" s="53"/>
      <c r="V747" s="55" t="s">
        <v>2780</v>
      </c>
      <c r="W747" s="55" t="s">
        <v>2780</v>
      </c>
      <c r="X747" s="4"/>
    </row>
    <row r="748" spans="1:24" ht="14">
      <c r="A748" s="53"/>
      <c r="B748" s="53"/>
      <c r="C748" s="53"/>
      <c r="D748" s="54" t="str">
        <f t="shared" si="49"/>
        <v/>
      </c>
      <c r="E748" s="53"/>
      <c r="G748" s="54" t="s">
        <v>2490</v>
      </c>
      <c r="H748" s="4" t="str">
        <f>IF(A748="","",IF(ROW($A$2:$A$1036)=1,"Impossible",VLOOKUP($A$2:$A$1036,items!$A$2:$S$1008,{19}*SIGN(ROW($A$2:$A$1036)),FALSE)))</f>
        <v/>
      </c>
      <c r="I748" s="4" t="str">
        <f>IF(A748="","",IF(ROW($A$2:$A$1036)=1,"Impossible",VLOOKUP($A$2:$A$1036,items!$A$2:$T$1008,{20}*SIGN(ROW($A$2:$A$1036)),FALSE)))</f>
        <v/>
      </c>
      <c r="L748" s="53"/>
      <c r="M748" s="53"/>
      <c r="N748" s="53"/>
      <c r="O748" s="53"/>
      <c r="P748" s="53"/>
      <c r="Q748" s="53"/>
      <c r="R748" s="53"/>
      <c r="S748" s="53"/>
      <c r="T748" s="53"/>
      <c r="U748" s="53"/>
      <c r="V748" s="55" t="s">
        <v>2780</v>
      </c>
      <c r="W748" s="55" t="s">
        <v>2780</v>
      </c>
      <c r="X748" s="4"/>
    </row>
    <row r="749" spans="1:24" ht="14">
      <c r="A749" s="53"/>
      <c r="B749" s="53"/>
      <c r="C749" s="53"/>
      <c r="D749" s="54" t="str">
        <f t="shared" si="49"/>
        <v/>
      </c>
      <c r="E749" s="53"/>
      <c r="G749" s="54" t="s">
        <v>2490</v>
      </c>
      <c r="H749" s="4" t="str">
        <f>IF(A749="","",IF(ROW($A$2:$A$1036)=1,"Impossible",VLOOKUP($A$2:$A$1036,items!$A$2:$S$1008,{19}*SIGN(ROW($A$2:$A$1036)),FALSE)))</f>
        <v/>
      </c>
      <c r="I749" s="4" t="str">
        <f>IF(A749="","",IF(ROW($A$2:$A$1036)=1,"Impossible",VLOOKUP($A$2:$A$1036,items!$A$2:$T$1008,{20}*SIGN(ROW($A$2:$A$1036)),FALSE)))</f>
        <v/>
      </c>
      <c r="L749" s="53"/>
      <c r="M749" s="53"/>
      <c r="N749" s="53"/>
      <c r="O749" s="53"/>
      <c r="P749" s="53"/>
      <c r="Q749" s="53"/>
      <c r="R749" s="53"/>
      <c r="S749" s="53"/>
      <c r="T749" s="53"/>
      <c r="U749" s="53"/>
      <c r="V749" s="55" t="s">
        <v>2780</v>
      </c>
      <c r="W749" s="55" t="s">
        <v>2780</v>
      </c>
      <c r="X749" s="4"/>
    </row>
    <row r="750" spans="1:24" ht="14">
      <c r="A750" s="53"/>
      <c r="B750" s="53"/>
      <c r="C750" s="53"/>
      <c r="D750" s="54" t="str">
        <f t="shared" si="49"/>
        <v/>
      </c>
      <c r="E750" s="53"/>
      <c r="G750" s="54" t="s">
        <v>2490</v>
      </c>
      <c r="H750" s="4" t="str">
        <f>IF(A750="","",IF(ROW($A$2:$A$1036)=1,"Impossible",VLOOKUP($A$2:$A$1036,items!$A$2:$S$1008,{19}*SIGN(ROW($A$2:$A$1036)),FALSE)))</f>
        <v/>
      </c>
      <c r="I750" s="4" t="str">
        <f>IF(A750="","",IF(ROW($A$2:$A$1036)=1,"Impossible",VLOOKUP($A$2:$A$1036,items!$A$2:$T$1008,{20}*SIGN(ROW($A$2:$A$1036)),FALSE)))</f>
        <v/>
      </c>
      <c r="L750" s="53"/>
      <c r="M750" s="53"/>
      <c r="N750" s="53"/>
      <c r="O750" s="53"/>
      <c r="P750" s="53"/>
      <c r="Q750" s="53"/>
      <c r="R750" s="53"/>
      <c r="S750" s="53"/>
      <c r="T750" s="53"/>
      <c r="U750" s="53"/>
      <c r="V750" s="55" t="s">
        <v>2780</v>
      </c>
      <c r="W750" s="55" t="s">
        <v>2780</v>
      </c>
      <c r="X750" s="4"/>
    </row>
    <row r="751" spans="1:24" ht="14">
      <c r="A751" s="53"/>
      <c r="B751" s="53"/>
      <c r="C751" s="53"/>
      <c r="D751" s="54" t="str">
        <f t="shared" si="49"/>
        <v/>
      </c>
      <c r="E751" s="53"/>
      <c r="G751" s="54" t="s">
        <v>2490</v>
      </c>
      <c r="H751" s="4" t="str">
        <f>IF(A751="","",IF(ROW($A$2:$A$1036)=1,"Impossible",VLOOKUP($A$2:$A$1036,items!$A$2:$S$1008,{19}*SIGN(ROW($A$2:$A$1036)),FALSE)))</f>
        <v/>
      </c>
      <c r="I751" s="4" t="str">
        <f>IF(A751="","",IF(ROW($A$2:$A$1036)=1,"Impossible",VLOOKUP($A$2:$A$1036,items!$A$2:$T$1008,{20}*SIGN(ROW($A$2:$A$1036)),FALSE)))</f>
        <v/>
      </c>
      <c r="L751" s="53"/>
      <c r="M751" s="53"/>
      <c r="N751" s="53"/>
      <c r="O751" s="53"/>
      <c r="P751" s="53"/>
      <c r="Q751" s="53"/>
      <c r="R751" s="53"/>
      <c r="S751" s="53"/>
      <c r="T751" s="53"/>
      <c r="U751" s="53"/>
      <c r="V751" s="55" t="s">
        <v>2780</v>
      </c>
      <c r="W751" s="55" t="s">
        <v>2780</v>
      </c>
      <c r="X751" s="4"/>
    </row>
    <row r="752" spans="1:24" ht="14">
      <c r="A752" s="53"/>
      <c r="B752" s="53"/>
      <c r="C752" s="53"/>
      <c r="D752" s="54" t="str">
        <f t="shared" si="49"/>
        <v/>
      </c>
      <c r="E752" s="53"/>
      <c r="G752" s="54" t="s">
        <v>2490</v>
      </c>
      <c r="H752" s="4" t="str">
        <f>IF(A752="","",IF(ROW($A$2:$A$1036)=1,"Impossible",VLOOKUP($A$2:$A$1036,items!$A$2:$S$1008,{19}*SIGN(ROW($A$2:$A$1036)),FALSE)))</f>
        <v/>
      </c>
      <c r="I752" s="4" t="str">
        <f>IF(A752="","",IF(ROW($A$2:$A$1036)=1,"Impossible",VLOOKUP($A$2:$A$1036,items!$A$2:$T$1008,{20}*SIGN(ROW($A$2:$A$1036)),FALSE)))</f>
        <v/>
      </c>
      <c r="L752" s="53"/>
      <c r="M752" s="53"/>
      <c r="N752" s="53"/>
      <c r="O752" s="53"/>
      <c r="P752" s="53"/>
      <c r="Q752" s="53"/>
      <c r="R752" s="53"/>
      <c r="S752" s="53"/>
      <c r="T752" s="53"/>
      <c r="U752" s="53"/>
      <c r="V752" s="55" t="s">
        <v>2780</v>
      </c>
      <c r="W752" s="55" t="s">
        <v>2780</v>
      </c>
      <c r="X752" s="4"/>
    </row>
    <row r="753" spans="1:24" ht="14">
      <c r="A753" s="53"/>
      <c r="B753" s="53"/>
      <c r="C753" s="53"/>
      <c r="D753" s="54" t="str">
        <f t="shared" si="49"/>
        <v/>
      </c>
      <c r="E753" s="53"/>
      <c r="G753" s="54" t="s">
        <v>2490</v>
      </c>
      <c r="H753" s="4" t="str">
        <f>IF(A753="","",IF(ROW($A$2:$A$1036)=1,"Impossible",VLOOKUP($A$2:$A$1036,items!$A$2:$S$1008,{19}*SIGN(ROW($A$2:$A$1036)),FALSE)))</f>
        <v/>
      </c>
      <c r="I753" s="4" t="str">
        <f>IF(A753="","",IF(ROW($A$2:$A$1036)=1,"Impossible",VLOOKUP($A$2:$A$1036,items!$A$2:$T$1008,{20}*SIGN(ROW($A$2:$A$1036)),FALSE)))</f>
        <v/>
      </c>
      <c r="L753" s="53"/>
      <c r="M753" s="53"/>
      <c r="N753" s="53"/>
      <c r="O753" s="53"/>
      <c r="P753" s="53"/>
      <c r="Q753" s="53"/>
      <c r="R753" s="53"/>
      <c r="S753" s="53"/>
      <c r="T753" s="53"/>
      <c r="U753" s="53"/>
      <c r="V753" s="55" t="s">
        <v>2780</v>
      </c>
      <c r="W753" s="55" t="s">
        <v>2780</v>
      </c>
      <c r="X753" s="4"/>
    </row>
    <row r="754" spans="1:24" ht="14">
      <c r="A754" s="53"/>
      <c r="B754" s="53"/>
      <c r="C754" s="53"/>
      <c r="D754" s="54" t="str">
        <f t="shared" si="49"/>
        <v/>
      </c>
      <c r="E754" s="53"/>
      <c r="G754" s="54" t="s">
        <v>2490</v>
      </c>
      <c r="H754" s="4" t="str">
        <f>IF(A754="","",IF(ROW($A$2:$A$1036)=1,"Impossible",VLOOKUP($A$2:$A$1036,items!$A$2:$S$1008,{19}*SIGN(ROW($A$2:$A$1036)),FALSE)))</f>
        <v/>
      </c>
      <c r="I754" s="4" t="str">
        <f>IF(A754="","",IF(ROW($A$2:$A$1036)=1,"Impossible",VLOOKUP($A$2:$A$1036,items!$A$2:$T$1008,{20}*SIGN(ROW($A$2:$A$1036)),FALSE)))</f>
        <v/>
      </c>
      <c r="L754" s="53"/>
      <c r="M754" s="53"/>
      <c r="N754" s="53"/>
      <c r="O754" s="53"/>
      <c r="P754" s="53"/>
      <c r="Q754" s="53"/>
      <c r="R754" s="53"/>
      <c r="S754" s="53"/>
      <c r="T754" s="53"/>
      <c r="U754" s="53"/>
      <c r="V754" s="55" t="s">
        <v>2780</v>
      </c>
      <c r="W754" s="55" t="s">
        <v>2780</v>
      </c>
      <c r="X754" s="4"/>
    </row>
    <row r="755" spans="1:24" ht="14">
      <c r="A755" s="53"/>
      <c r="B755" s="53"/>
      <c r="C755" s="53"/>
      <c r="D755" s="54" t="str">
        <f t="shared" si="49"/>
        <v/>
      </c>
      <c r="E755" s="53"/>
      <c r="G755" s="54" t="s">
        <v>2490</v>
      </c>
      <c r="H755" s="4" t="str">
        <f>IF(A755="","",IF(ROW($A$2:$A$1036)=1,"Impossible",VLOOKUP($A$2:$A$1036,items!$A$2:$S$1008,{19}*SIGN(ROW($A$2:$A$1036)),FALSE)))</f>
        <v/>
      </c>
      <c r="I755" s="4" t="str">
        <f>IF(A755="","",IF(ROW($A$2:$A$1036)=1,"Impossible",VLOOKUP($A$2:$A$1036,items!$A$2:$T$1008,{20}*SIGN(ROW($A$2:$A$1036)),FALSE)))</f>
        <v/>
      </c>
      <c r="L755" s="53"/>
      <c r="M755" s="53"/>
      <c r="N755" s="53"/>
      <c r="O755" s="53"/>
      <c r="P755" s="53"/>
      <c r="Q755" s="53"/>
      <c r="R755" s="53"/>
      <c r="S755" s="53"/>
      <c r="T755" s="53"/>
      <c r="U755" s="53"/>
      <c r="V755" s="55" t="s">
        <v>2780</v>
      </c>
      <c r="W755" s="55" t="s">
        <v>2780</v>
      </c>
      <c r="X755" s="4"/>
    </row>
    <row r="756" spans="1:24" ht="14">
      <c r="A756" s="53"/>
      <c r="B756" s="53"/>
      <c r="C756" s="53"/>
      <c r="D756" s="54" t="str">
        <f t="shared" si="49"/>
        <v/>
      </c>
      <c r="E756" s="53"/>
      <c r="G756" s="54" t="s">
        <v>2490</v>
      </c>
      <c r="H756" s="4" t="str">
        <f>IF(A756="","",IF(ROW($A$2:$A$1036)=1,"Impossible",VLOOKUP($A$2:$A$1036,items!$A$2:$S$1008,{19}*SIGN(ROW($A$2:$A$1036)),FALSE)))</f>
        <v/>
      </c>
      <c r="I756" s="4" t="str">
        <f>IF(A756="","",IF(ROW($A$2:$A$1036)=1,"Impossible",VLOOKUP($A$2:$A$1036,items!$A$2:$T$1008,{20}*SIGN(ROW($A$2:$A$1036)),FALSE)))</f>
        <v/>
      </c>
      <c r="L756" s="53"/>
      <c r="M756" s="53"/>
      <c r="N756" s="53"/>
      <c r="O756" s="53"/>
      <c r="P756" s="53"/>
      <c r="Q756" s="53"/>
      <c r="R756" s="53"/>
      <c r="S756" s="53"/>
      <c r="T756" s="53"/>
      <c r="U756" s="53"/>
      <c r="V756" s="55" t="s">
        <v>2780</v>
      </c>
      <c r="W756" s="55" t="s">
        <v>2780</v>
      </c>
      <c r="X756" s="4"/>
    </row>
    <row r="757" spans="1:24" ht="14">
      <c r="A757" s="53"/>
      <c r="B757" s="53"/>
      <c r="C757" s="53"/>
      <c r="D757" s="54" t="str">
        <f t="shared" si="49"/>
        <v/>
      </c>
      <c r="E757" s="53"/>
      <c r="G757" s="54" t="s">
        <v>2490</v>
      </c>
      <c r="H757" s="4" t="str">
        <f>IF(A757="","",IF(ROW($A$2:$A$1036)=1,"Impossible",VLOOKUP($A$2:$A$1036,items!$A$2:$S$1008,{19}*SIGN(ROW($A$2:$A$1036)),FALSE)))</f>
        <v/>
      </c>
      <c r="I757" s="4" t="str">
        <f>IF(A757="","",IF(ROW($A$2:$A$1036)=1,"Impossible",VLOOKUP($A$2:$A$1036,items!$A$2:$T$1008,{20}*SIGN(ROW($A$2:$A$1036)),FALSE)))</f>
        <v/>
      </c>
      <c r="L757" s="53"/>
      <c r="M757" s="53"/>
      <c r="N757" s="53"/>
      <c r="O757" s="53"/>
      <c r="P757" s="53"/>
      <c r="Q757" s="53"/>
      <c r="R757" s="53"/>
      <c r="S757" s="53"/>
      <c r="T757" s="53"/>
      <c r="U757" s="53"/>
      <c r="V757" s="55" t="s">
        <v>2780</v>
      </c>
      <c r="W757" s="55" t="s">
        <v>2780</v>
      </c>
      <c r="X757" s="4"/>
    </row>
    <row r="758" spans="1:24" ht="14">
      <c r="A758" s="53"/>
      <c r="B758" s="53"/>
      <c r="C758" s="53"/>
      <c r="D758" s="54" t="str">
        <f t="shared" si="49"/>
        <v/>
      </c>
      <c r="E758" s="53"/>
      <c r="G758" s="54" t="s">
        <v>2490</v>
      </c>
      <c r="H758" s="4" t="str">
        <f>IF(A758="","",IF(ROW($A$2:$A$1036)=1,"Impossible",VLOOKUP($A$2:$A$1036,items!$A$2:$S$1008,{19}*SIGN(ROW($A$2:$A$1036)),FALSE)))</f>
        <v/>
      </c>
      <c r="I758" s="4" t="str">
        <f>IF(A758="","",IF(ROW($A$2:$A$1036)=1,"Impossible",VLOOKUP($A$2:$A$1036,items!$A$2:$T$1008,{20}*SIGN(ROW($A$2:$A$1036)),FALSE)))</f>
        <v/>
      </c>
      <c r="L758" s="53"/>
      <c r="M758" s="53"/>
      <c r="N758" s="53"/>
      <c r="O758" s="53"/>
      <c r="P758" s="53"/>
      <c r="Q758" s="53"/>
      <c r="R758" s="53"/>
      <c r="S758" s="53"/>
      <c r="T758" s="53"/>
      <c r="U758" s="53"/>
      <c r="V758" s="55" t="s">
        <v>2780</v>
      </c>
      <c r="W758" s="55" t="s">
        <v>2780</v>
      </c>
      <c r="X758" s="4"/>
    </row>
    <row r="759" spans="1:24" ht="14">
      <c r="A759" s="53"/>
      <c r="B759" s="53"/>
      <c r="C759" s="53"/>
      <c r="D759" s="54" t="str">
        <f t="shared" si="49"/>
        <v/>
      </c>
      <c r="E759" s="53"/>
      <c r="G759" s="54" t="s">
        <v>2490</v>
      </c>
      <c r="H759" s="4" t="str">
        <f>IF(A759="","",IF(ROW($A$2:$A$1036)=1,"Impossible",VLOOKUP($A$2:$A$1036,items!$A$2:$S$1008,{19}*SIGN(ROW($A$2:$A$1036)),FALSE)))</f>
        <v/>
      </c>
      <c r="I759" s="4" t="str">
        <f>IF(A759="","",IF(ROW($A$2:$A$1036)=1,"Impossible",VLOOKUP($A$2:$A$1036,items!$A$2:$T$1008,{20}*SIGN(ROW($A$2:$A$1036)),FALSE)))</f>
        <v/>
      </c>
      <c r="L759" s="53"/>
      <c r="M759" s="53"/>
      <c r="N759" s="53"/>
      <c r="O759" s="53"/>
      <c r="P759" s="53"/>
      <c r="Q759" s="53"/>
      <c r="R759" s="53"/>
      <c r="S759" s="53"/>
      <c r="T759" s="53"/>
      <c r="U759" s="53"/>
      <c r="V759" s="55" t="s">
        <v>2780</v>
      </c>
      <c r="W759" s="55" t="s">
        <v>2780</v>
      </c>
      <c r="X759" s="4"/>
    </row>
    <row r="760" spans="1:24" ht="14">
      <c r="A760" s="53"/>
      <c r="B760" s="53"/>
      <c r="C760" s="53"/>
      <c r="D760" s="54" t="str">
        <f t="shared" si="49"/>
        <v/>
      </c>
      <c r="E760" s="53"/>
      <c r="G760" s="54" t="s">
        <v>2490</v>
      </c>
      <c r="H760" s="4" t="str">
        <f>IF(A760="","",IF(ROW($A$2:$A$1036)=1,"Impossible",VLOOKUP($A$2:$A$1036,items!$A$2:$S$1008,{19}*SIGN(ROW($A$2:$A$1036)),FALSE)))</f>
        <v/>
      </c>
      <c r="I760" s="4" t="str">
        <f>IF(A760="","",IF(ROW($A$2:$A$1036)=1,"Impossible",VLOOKUP($A$2:$A$1036,items!$A$2:$T$1008,{20}*SIGN(ROW($A$2:$A$1036)),FALSE)))</f>
        <v/>
      </c>
      <c r="L760" s="53"/>
      <c r="M760" s="53"/>
      <c r="N760" s="53"/>
      <c r="O760" s="53"/>
      <c r="P760" s="53"/>
      <c r="Q760" s="53"/>
      <c r="R760" s="53"/>
      <c r="S760" s="53"/>
      <c r="T760" s="53"/>
      <c r="U760" s="53"/>
      <c r="V760" s="55" t="s">
        <v>2780</v>
      </c>
      <c r="W760" s="55" t="s">
        <v>2780</v>
      </c>
      <c r="X760" s="4"/>
    </row>
    <row r="761" spans="1:24" ht="14">
      <c r="A761" s="53"/>
      <c r="B761" s="53"/>
      <c r="C761" s="53"/>
      <c r="D761" s="54" t="str">
        <f t="shared" si="49"/>
        <v/>
      </c>
      <c r="E761" s="53"/>
      <c r="G761" s="54" t="s">
        <v>2490</v>
      </c>
      <c r="H761" s="4" t="str">
        <f>IF(A761="","",IF(ROW($A$2:$A$1036)=1,"Impossible",VLOOKUP($A$2:$A$1036,items!$A$2:$S$1008,{19}*SIGN(ROW($A$2:$A$1036)),FALSE)))</f>
        <v/>
      </c>
      <c r="I761" s="4" t="str">
        <f>IF(A761="","",IF(ROW($A$2:$A$1036)=1,"Impossible",VLOOKUP($A$2:$A$1036,items!$A$2:$T$1008,{20}*SIGN(ROW($A$2:$A$1036)),FALSE)))</f>
        <v/>
      </c>
      <c r="L761" s="53"/>
      <c r="M761" s="53"/>
      <c r="N761" s="53"/>
      <c r="O761" s="53"/>
      <c r="P761" s="53"/>
      <c r="Q761" s="53"/>
      <c r="R761" s="53"/>
      <c r="S761" s="53"/>
      <c r="T761" s="53"/>
      <c r="U761" s="53"/>
      <c r="V761" s="55" t="s">
        <v>2780</v>
      </c>
      <c r="W761" s="55" t="s">
        <v>2780</v>
      </c>
      <c r="X761" s="4"/>
    </row>
    <row r="762" spans="1:24" ht="14">
      <c r="A762" s="53"/>
      <c r="B762" s="53"/>
      <c r="C762" s="53"/>
      <c r="D762" s="54" t="str">
        <f t="shared" si="49"/>
        <v/>
      </c>
      <c r="E762" s="53"/>
      <c r="G762" s="54" t="s">
        <v>2490</v>
      </c>
      <c r="H762" s="4" t="str">
        <f>IF(A762="","",IF(ROW($A$2:$A$1036)=1,"Impossible",VLOOKUP($A$2:$A$1036,items!$A$2:$S$1008,{19}*SIGN(ROW($A$2:$A$1036)),FALSE)))</f>
        <v/>
      </c>
      <c r="I762" s="4" t="str">
        <f>IF(A762="","",IF(ROW($A$2:$A$1036)=1,"Impossible",VLOOKUP($A$2:$A$1036,items!$A$2:$T$1008,{20}*SIGN(ROW($A$2:$A$1036)),FALSE)))</f>
        <v/>
      </c>
      <c r="L762" s="53"/>
      <c r="M762" s="53"/>
      <c r="N762" s="53"/>
      <c r="O762" s="53"/>
      <c r="P762" s="53"/>
      <c r="Q762" s="53"/>
      <c r="R762" s="53"/>
      <c r="S762" s="53"/>
      <c r="T762" s="53"/>
      <c r="U762" s="53"/>
      <c r="V762" s="55" t="s">
        <v>2780</v>
      </c>
      <c r="W762" s="55" t="s">
        <v>2780</v>
      </c>
      <c r="X762" s="4"/>
    </row>
    <row r="763" spans="1:24" ht="14">
      <c r="A763" s="53"/>
      <c r="B763" s="53"/>
      <c r="C763" s="53"/>
      <c r="D763" s="54" t="str">
        <f t="shared" si="49"/>
        <v/>
      </c>
      <c r="E763" s="53"/>
      <c r="G763" s="54" t="s">
        <v>2490</v>
      </c>
      <c r="H763" s="4" t="str">
        <f>IF(A763="","",IF(ROW($A$2:$A$1036)=1,"Impossible",VLOOKUP($A$2:$A$1036,items!$A$2:$S$1008,{19}*SIGN(ROW($A$2:$A$1036)),FALSE)))</f>
        <v/>
      </c>
      <c r="I763" s="4" t="str">
        <f>IF(A763="","",IF(ROW($A$2:$A$1036)=1,"Impossible",VLOOKUP($A$2:$A$1036,items!$A$2:$T$1008,{20}*SIGN(ROW($A$2:$A$1036)),FALSE)))</f>
        <v/>
      </c>
      <c r="L763" s="53"/>
      <c r="M763" s="53"/>
      <c r="N763" s="53"/>
      <c r="O763" s="53"/>
      <c r="P763" s="53"/>
      <c r="Q763" s="53"/>
      <c r="R763" s="53"/>
      <c r="S763" s="53"/>
      <c r="T763" s="53"/>
      <c r="U763" s="53"/>
      <c r="V763" s="55" t="s">
        <v>2780</v>
      </c>
      <c r="W763" s="55" t="s">
        <v>2780</v>
      </c>
      <c r="X763" s="4"/>
    </row>
    <row r="764" spans="1:24" ht="14">
      <c r="A764" s="53"/>
      <c r="B764" s="53"/>
      <c r="C764" s="53"/>
      <c r="D764" s="54" t="str">
        <f t="shared" si="49"/>
        <v/>
      </c>
      <c r="E764" s="53"/>
      <c r="G764" s="54" t="s">
        <v>2490</v>
      </c>
      <c r="H764" s="4" t="str">
        <f>IF(A764="","",IF(ROW($A$2:$A$1036)=1,"Impossible",VLOOKUP($A$2:$A$1036,items!$A$2:$S$1008,{19}*SIGN(ROW($A$2:$A$1036)),FALSE)))</f>
        <v/>
      </c>
      <c r="I764" s="4" t="str">
        <f>IF(A764="","",IF(ROW($A$2:$A$1036)=1,"Impossible",VLOOKUP($A$2:$A$1036,items!$A$2:$T$1008,{20}*SIGN(ROW($A$2:$A$1036)),FALSE)))</f>
        <v/>
      </c>
      <c r="L764" s="53"/>
      <c r="M764" s="53"/>
      <c r="N764" s="53"/>
      <c r="O764" s="53"/>
      <c r="P764" s="53"/>
      <c r="Q764" s="53"/>
      <c r="R764" s="53"/>
      <c r="S764" s="53"/>
      <c r="T764" s="53"/>
      <c r="U764" s="53"/>
      <c r="V764" s="55" t="s">
        <v>2780</v>
      </c>
      <c r="W764" s="55" t="s">
        <v>2780</v>
      </c>
      <c r="X764" s="4"/>
    </row>
    <row r="765" spans="1:24" ht="14">
      <c r="A765" s="53"/>
      <c r="B765" s="53"/>
      <c r="C765" s="53"/>
      <c r="D765" s="54" t="str">
        <f t="shared" si="49"/>
        <v/>
      </c>
      <c r="E765" s="53"/>
      <c r="G765" s="54" t="s">
        <v>2490</v>
      </c>
      <c r="H765" s="4" t="str">
        <f>IF(A765="","",IF(ROW($A$2:$A$1036)=1,"Impossible",VLOOKUP($A$2:$A$1036,items!$A$2:$S$1008,{19}*SIGN(ROW($A$2:$A$1036)),FALSE)))</f>
        <v/>
      </c>
      <c r="I765" s="4" t="str">
        <f>IF(A765="","",IF(ROW($A$2:$A$1036)=1,"Impossible",VLOOKUP($A$2:$A$1036,items!$A$2:$T$1008,{20}*SIGN(ROW($A$2:$A$1036)),FALSE)))</f>
        <v/>
      </c>
      <c r="L765" s="53"/>
      <c r="M765" s="53"/>
      <c r="N765" s="53"/>
      <c r="O765" s="53"/>
      <c r="P765" s="53"/>
      <c r="Q765" s="53"/>
      <c r="R765" s="53"/>
      <c r="S765" s="53"/>
      <c r="T765" s="53"/>
      <c r="U765" s="53"/>
      <c r="V765" s="55" t="s">
        <v>2780</v>
      </c>
      <c r="W765" s="55" t="s">
        <v>2780</v>
      </c>
      <c r="X765" s="4"/>
    </row>
    <row r="766" spans="1:24" ht="14">
      <c r="A766" s="53"/>
      <c r="B766" s="53"/>
      <c r="C766" s="53"/>
      <c r="D766" s="54" t="str">
        <f t="shared" si="49"/>
        <v/>
      </c>
      <c r="E766" s="53"/>
      <c r="G766" s="54" t="s">
        <v>2490</v>
      </c>
      <c r="H766" s="4" t="str">
        <f>IF(A766="","",IF(ROW($A$2:$A$1036)=1,"Impossible",VLOOKUP($A$2:$A$1036,items!$A$2:$S$1008,{19}*SIGN(ROW($A$2:$A$1036)),FALSE)))</f>
        <v/>
      </c>
      <c r="I766" s="4" t="str">
        <f>IF(A766="","",IF(ROW($A$2:$A$1036)=1,"Impossible",VLOOKUP($A$2:$A$1036,items!$A$2:$T$1008,{20}*SIGN(ROW($A$2:$A$1036)),FALSE)))</f>
        <v/>
      </c>
      <c r="L766" s="53"/>
      <c r="M766" s="53"/>
      <c r="N766" s="53"/>
      <c r="O766" s="53"/>
      <c r="P766" s="53"/>
      <c r="Q766" s="53"/>
      <c r="R766" s="53"/>
      <c r="S766" s="53"/>
      <c r="T766" s="53"/>
      <c r="U766" s="53"/>
      <c r="V766" s="55" t="s">
        <v>2780</v>
      </c>
      <c r="W766" s="55" t="s">
        <v>2780</v>
      </c>
      <c r="X766" s="4"/>
    </row>
    <row r="767" spans="1:24" ht="14">
      <c r="A767" s="53"/>
      <c r="B767" s="53"/>
      <c r="C767" s="53"/>
      <c r="D767" s="54" t="str">
        <f t="shared" si="49"/>
        <v/>
      </c>
      <c r="E767" s="53"/>
      <c r="G767" s="54" t="s">
        <v>2490</v>
      </c>
      <c r="H767" s="4" t="str">
        <f>IF(A767="","",IF(ROW($A$2:$A$1036)=1,"Impossible",VLOOKUP($A$2:$A$1036,items!$A$2:$S$1008,{19}*SIGN(ROW($A$2:$A$1036)),FALSE)))</f>
        <v/>
      </c>
      <c r="I767" s="4" t="str">
        <f>IF(A767="","",IF(ROW($A$2:$A$1036)=1,"Impossible",VLOOKUP($A$2:$A$1036,items!$A$2:$T$1008,{20}*SIGN(ROW($A$2:$A$1036)),FALSE)))</f>
        <v/>
      </c>
      <c r="L767" s="53"/>
      <c r="M767" s="53"/>
      <c r="N767" s="53"/>
      <c r="O767" s="53"/>
      <c r="P767" s="53"/>
      <c r="Q767" s="53"/>
      <c r="R767" s="53"/>
      <c r="S767" s="53"/>
      <c r="T767" s="53"/>
      <c r="U767" s="53"/>
      <c r="V767" s="55" t="s">
        <v>2780</v>
      </c>
      <c r="W767" s="55" t="s">
        <v>2780</v>
      </c>
      <c r="X767" s="4"/>
    </row>
    <row r="768" spans="1:24" ht="14">
      <c r="A768" s="53"/>
      <c r="B768" s="53"/>
      <c r="C768" s="53"/>
      <c r="D768" s="54" t="str">
        <f t="shared" si="49"/>
        <v/>
      </c>
      <c r="E768" s="53"/>
      <c r="G768" s="54" t="s">
        <v>2490</v>
      </c>
      <c r="H768" s="4" t="str">
        <f>IF(A768="","",IF(ROW($A$2:$A$1036)=1,"Impossible",VLOOKUP($A$2:$A$1036,items!$A$2:$S$1008,{19}*SIGN(ROW($A$2:$A$1036)),FALSE)))</f>
        <v/>
      </c>
      <c r="I768" s="4" t="str">
        <f>IF(A768="","",IF(ROW($A$2:$A$1036)=1,"Impossible",VLOOKUP($A$2:$A$1036,items!$A$2:$T$1008,{20}*SIGN(ROW($A$2:$A$1036)),FALSE)))</f>
        <v/>
      </c>
      <c r="L768" s="53"/>
      <c r="M768" s="53"/>
      <c r="N768" s="53"/>
      <c r="O768" s="53"/>
      <c r="P768" s="53"/>
      <c r="Q768" s="53"/>
      <c r="R768" s="53"/>
      <c r="S768" s="53"/>
      <c r="T768" s="53"/>
      <c r="U768" s="53"/>
      <c r="V768" s="55" t="s">
        <v>2780</v>
      </c>
      <c r="W768" s="55" t="s">
        <v>2780</v>
      </c>
      <c r="X768" s="4"/>
    </row>
    <row r="769" spans="1:24" ht="14">
      <c r="A769" s="53"/>
      <c r="B769" s="53"/>
      <c r="C769" s="53"/>
      <c r="D769" s="54" t="str">
        <f t="shared" si="49"/>
        <v/>
      </c>
      <c r="E769" s="53"/>
      <c r="G769" s="54" t="s">
        <v>2490</v>
      </c>
      <c r="H769" s="4" t="str">
        <f>IF(A769="","",IF(ROW($A$2:$A$1036)=1,"Impossible",VLOOKUP($A$2:$A$1036,items!$A$2:$S$1008,{19}*SIGN(ROW($A$2:$A$1036)),FALSE)))</f>
        <v/>
      </c>
      <c r="I769" s="4" t="str">
        <f>IF(A769="","",IF(ROW($A$2:$A$1036)=1,"Impossible",VLOOKUP($A$2:$A$1036,items!$A$2:$T$1008,{20}*SIGN(ROW($A$2:$A$1036)),FALSE)))</f>
        <v/>
      </c>
      <c r="L769" s="53"/>
      <c r="M769" s="53"/>
      <c r="N769" s="53"/>
      <c r="O769" s="53"/>
      <c r="P769" s="53"/>
      <c r="Q769" s="53"/>
      <c r="R769" s="53"/>
      <c r="S769" s="53"/>
      <c r="T769" s="53"/>
      <c r="U769" s="53"/>
      <c r="V769" s="55" t="s">
        <v>2780</v>
      </c>
      <c r="W769" s="55" t="s">
        <v>2780</v>
      </c>
      <c r="X769" s="4"/>
    </row>
    <row r="770" spans="1:24" ht="14">
      <c r="A770" s="53"/>
      <c r="B770" s="53"/>
      <c r="C770" s="53"/>
      <c r="D770" s="54" t="str">
        <f t="shared" si="49"/>
        <v/>
      </c>
      <c r="E770" s="53"/>
      <c r="G770" s="54" t="s">
        <v>2490</v>
      </c>
      <c r="H770" s="4" t="str">
        <f>IF(A770="","",IF(ROW($A$2:$A$1036)=1,"Impossible",VLOOKUP($A$2:$A$1036,items!$A$2:$S$1008,{19}*SIGN(ROW($A$2:$A$1036)),FALSE)))</f>
        <v/>
      </c>
      <c r="I770" s="4" t="str">
        <f>IF(A770="","",IF(ROW($A$2:$A$1036)=1,"Impossible",VLOOKUP($A$2:$A$1036,items!$A$2:$T$1008,{20}*SIGN(ROW($A$2:$A$1036)),FALSE)))</f>
        <v/>
      </c>
      <c r="L770" s="53"/>
      <c r="M770" s="53"/>
      <c r="N770" s="53"/>
      <c r="O770" s="53"/>
      <c r="P770" s="53"/>
      <c r="Q770" s="53"/>
      <c r="R770" s="53"/>
      <c r="S770" s="53"/>
      <c r="T770" s="53"/>
      <c r="U770" s="53"/>
      <c r="V770" s="55" t="s">
        <v>2780</v>
      </c>
      <c r="W770" s="55" t="s">
        <v>2780</v>
      </c>
      <c r="X770" s="4"/>
    </row>
    <row r="771" spans="1:24" ht="14">
      <c r="A771" s="53"/>
      <c r="B771" s="53"/>
      <c r="C771" s="53"/>
      <c r="D771" s="54" t="str">
        <f t="shared" si="49"/>
        <v/>
      </c>
      <c r="E771" s="53"/>
      <c r="G771" s="54" t="s">
        <v>2490</v>
      </c>
      <c r="H771" s="4" t="str">
        <f>IF(A771="","",IF(ROW($A$2:$A$1036)=1,"Impossible",VLOOKUP($A$2:$A$1036,items!$A$2:$S$1008,{19}*SIGN(ROW($A$2:$A$1036)),FALSE)))</f>
        <v/>
      </c>
      <c r="I771" s="4" t="str">
        <f>IF(A771="","",IF(ROW($A$2:$A$1036)=1,"Impossible",VLOOKUP($A$2:$A$1036,items!$A$2:$T$1008,{20}*SIGN(ROW($A$2:$A$1036)),FALSE)))</f>
        <v/>
      </c>
      <c r="L771" s="53"/>
      <c r="M771" s="53"/>
      <c r="N771" s="53"/>
      <c r="O771" s="53"/>
      <c r="P771" s="53"/>
      <c r="Q771" s="53"/>
      <c r="R771" s="53"/>
      <c r="S771" s="53"/>
      <c r="T771" s="53"/>
      <c r="U771" s="53"/>
      <c r="V771" s="55" t="s">
        <v>2780</v>
      </c>
      <c r="W771" s="55" t="s">
        <v>2780</v>
      </c>
      <c r="X771" s="4"/>
    </row>
    <row r="772" spans="1:24" ht="14">
      <c r="A772" s="53"/>
      <c r="B772" s="53"/>
      <c r="C772" s="53"/>
      <c r="D772" s="54" t="str">
        <f t="shared" si="49"/>
        <v/>
      </c>
      <c r="E772" s="53"/>
      <c r="G772" s="54" t="s">
        <v>2490</v>
      </c>
      <c r="H772" s="4" t="str">
        <f>IF(A772="","",IF(ROW($A$2:$A$1036)=1,"Impossible",VLOOKUP($A$2:$A$1036,items!$A$2:$S$1008,{19}*SIGN(ROW($A$2:$A$1036)),FALSE)))</f>
        <v/>
      </c>
      <c r="I772" s="4" t="str">
        <f>IF(A772="","",IF(ROW($A$2:$A$1036)=1,"Impossible",VLOOKUP($A$2:$A$1036,items!$A$2:$T$1008,{20}*SIGN(ROW($A$2:$A$1036)),FALSE)))</f>
        <v/>
      </c>
      <c r="L772" s="53"/>
      <c r="M772" s="53"/>
      <c r="N772" s="53"/>
      <c r="O772" s="53"/>
      <c r="P772" s="53"/>
      <c r="Q772" s="53"/>
      <c r="R772" s="53"/>
      <c r="S772" s="53"/>
      <c r="T772" s="53"/>
      <c r="U772" s="53"/>
      <c r="V772" s="55" t="s">
        <v>2780</v>
      </c>
      <c r="W772" s="55" t="s">
        <v>2780</v>
      </c>
      <c r="X772" s="4"/>
    </row>
    <row r="773" spans="1:24" ht="14">
      <c r="A773" s="53"/>
      <c r="B773" s="53"/>
      <c r="C773" s="53"/>
      <c r="D773" s="54" t="str">
        <f t="shared" ref="D773:D802" si="50">CONCATENATE(B773,C773)</f>
        <v/>
      </c>
      <c r="E773" s="53"/>
      <c r="G773" s="54" t="s">
        <v>2490</v>
      </c>
      <c r="H773" s="4" t="str">
        <f>IF(A773="","",IF(ROW($A$2:$A$1036)=1,"Impossible",VLOOKUP($A$2:$A$1036,items!$A$2:$S$1008,{19}*SIGN(ROW($A$2:$A$1036)),FALSE)))</f>
        <v/>
      </c>
      <c r="I773" s="4" t="str">
        <f>IF(A773="","",IF(ROW($A$2:$A$1036)=1,"Impossible",VLOOKUP($A$2:$A$1036,items!$A$2:$T$1008,{20}*SIGN(ROW($A$2:$A$1036)),FALSE)))</f>
        <v/>
      </c>
      <c r="L773" s="53"/>
      <c r="M773" s="53"/>
      <c r="N773" s="53"/>
      <c r="O773" s="53"/>
      <c r="P773" s="53"/>
      <c r="Q773" s="53"/>
      <c r="R773" s="53"/>
      <c r="S773" s="53"/>
      <c r="T773" s="53"/>
      <c r="U773" s="53"/>
      <c r="V773" s="55" t="s">
        <v>2780</v>
      </c>
      <c r="W773" s="55" t="s">
        <v>2780</v>
      </c>
      <c r="X773" s="4"/>
    </row>
    <row r="774" spans="1:24" ht="14">
      <c r="A774" s="53"/>
      <c r="B774" s="53"/>
      <c r="C774" s="53"/>
      <c r="D774" s="54" t="str">
        <f t="shared" si="50"/>
        <v/>
      </c>
      <c r="E774" s="53"/>
      <c r="G774" s="54" t="s">
        <v>2490</v>
      </c>
      <c r="H774" s="4" t="str">
        <f>IF(A774="","",IF(ROW($A$2:$A$1036)=1,"Impossible",VLOOKUP($A$2:$A$1036,items!$A$2:$S$1008,{19}*SIGN(ROW($A$2:$A$1036)),FALSE)))</f>
        <v/>
      </c>
      <c r="I774" s="4" t="str">
        <f>IF(A774="","",IF(ROW($A$2:$A$1036)=1,"Impossible",VLOOKUP($A$2:$A$1036,items!$A$2:$T$1008,{20}*SIGN(ROW($A$2:$A$1036)),FALSE)))</f>
        <v/>
      </c>
      <c r="L774" s="53"/>
      <c r="M774" s="53"/>
      <c r="N774" s="53"/>
      <c r="O774" s="53"/>
      <c r="P774" s="53"/>
      <c r="Q774" s="53"/>
      <c r="R774" s="53"/>
      <c r="S774" s="53"/>
      <c r="T774" s="53"/>
      <c r="U774" s="53"/>
      <c r="V774" s="55" t="s">
        <v>2780</v>
      </c>
      <c r="W774" s="55" t="s">
        <v>2780</v>
      </c>
      <c r="X774" s="4"/>
    </row>
    <row r="775" spans="1:24" ht="14">
      <c r="A775" s="53"/>
      <c r="B775" s="53"/>
      <c r="C775" s="53"/>
      <c r="D775" s="54" t="str">
        <f t="shared" si="50"/>
        <v/>
      </c>
      <c r="E775" s="53"/>
      <c r="G775" s="54" t="s">
        <v>2490</v>
      </c>
      <c r="H775" s="4" t="str">
        <f>IF(A775="","",IF(ROW($A$2:$A$1036)=1,"Impossible",VLOOKUP($A$2:$A$1036,items!$A$2:$S$1008,{19}*SIGN(ROW($A$2:$A$1036)),FALSE)))</f>
        <v/>
      </c>
      <c r="I775" s="4" t="str">
        <f>IF(A775="","",IF(ROW($A$2:$A$1036)=1,"Impossible",VLOOKUP($A$2:$A$1036,items!$A$2:$T$1008,{20}*SIGN(ROW($A$2:$A$1036)),FALSE)))</f>
        <v/>
      </c>
      <c r="L775" s="53"/>
      <c r="M775" s="53"/>
      <c r="N775" s="53"/>
      <c r="O775" s="53"/>
      <c r="P775" s="53"/>
      <c r="Q775" s="53"/>
      <c r="R775" s="53"/>
      <c r="S775" s="53"/>
      <c r="T775" s="53"/>
      <c r="U775" s="53"/>
      <c r="V775" s="55" t="s">
        <v>2780</v>
      </c>
      <c r="W775" s="55" t="s">
        <v>2780</v>
      </c>
      <c r="X775" s="4"/>
    </row>
    <row r="776" spans="1:24" ht="14">
      <c r="A776" s="53"/>
      <c r="B776" s="53"/>
      <c r="C776" s="53"/>
      <c r="D776" s="54" t="str">
        <f t="shared" si="50"/>
        <v/>
      </c>
      <c r="E776" s="53"/>
      <c r="G776" s="54" t="s">
        <v>2490</v>
      </c>
      <c r="H776" s="4" t="str">
        <f>IF(A776="","",IF(ROW($A$2:$A$1036)=1,"Impossible",VLOOKUP($A$2:$A$1036,items!$A$2:$S$1008,{19}*SIGN(ROW($A$2:$A$1036)),FALSE)))</f>
        <v/>
      </c>
      <c r="I776" s="4" t="str">
        <f>IF(A776="","",IF(ROW($A$2:$A$1036)=1,"Impossible",VLOOKUP($A$2:$A$1036,items!$A$2:$T$1008,{20}*SIGN(ROW($A$2:$A$1036)),FALSE)))</f>
        <v/>
      </c>
      <c r="L776" s="53"/>
      <c r="M776" s="53"/>
      <c r="N776" s="53"/>
      <c r="O776" s="53"/>
      <c r="P776" s="53"/>
      <c r="Q776" s="53"/>
      <c r="R776" s="53"/>
      <c r="S776" s="53"/>
      <c r="T776" s="53"/>
      <c r="U776" s="53"/>
      <c r="V776" s="55" t="s">
        <v>2780</v>
      </c>
      <c r="W776" s="55" t="s">
        <v>2780</v>
      </c>
      <c r="X776" s="4"/>
    </row>
    <row r="777" spans="1:24" ht="14">
      <c r="A777" s="53"/>
      <c r="B777" s="53"/>
      <c r="C777" s="53"/>
      <c r="D777" s="54" t="str">
        <f t="shared" si="50"/>
        <v/>
      </c>
      <c r="E777" s="53"/>
      <c r="G777" s="54" t="s">
        <v>2490</v>
      </c>
      <c r="H777" s="4" t="str">
        <f>IF(A777="","",IF(ROW($A$2:$A$1036)=1,"Impossible",VLOOKUP($A$2:$A$1036,items!$A$2:$S$1008,{19}*SIGN(ROW($A$2:$A$1036)),FALSE)))</f>
        <v/>
      </c>
      <c r="I777" s="4" t="str">
        <f>IF(A777="","",IF(ROW($A$2:$A$1036)=1,"Impossible",VLOOKUP($A$2:$A$1036,items!$A$2:$T$1008,{20}*SIGN(ROW($A$2:$A$1036)),FALSE)))</f>
        <v/>
      </c>
      <c r="L777" s="53"/>
      <c r="M777" s="53"/>
      <c r="N777" s="53"/>
      <c r="O777" s="53"/>
      <c r="P777" s="53"/>
      <c r="Q777" s="53"/>
      <c r="R777" s="53"/>
      <c r="S777" s="53"/>
      <c r="T777" s="53"/>
      <c r="U777" s="53"/>
      <c r="V777" s="55" t="s">
        <v>2780</v>
      </c>
      <c r="W777" s="55" t="s">
        <v>2780</v>
      </c>
      <c r="X777" s="4"/>
    </row>
    <row r="778" spans="1:24" ht="14">
      <c r="A778" s="53"/>
      <c r="B778" s="53"/>
      <c r="C778" s="53"/>
      <c r="D778" s="54" t="str">
        <f t="shared" si="50"/>
        <v/>
      </c>
      <c r="E778" s="53"/>
      <c r="G778" s="54" t="s">
        <v>2490</v>
      </c>
      <c r="H778" s="4" t="str">
        <f>IF(A778="","",IF(ROW($A$2:$A$1036)=1,"Impossible",VLOOKUP($A$2:$A$1036,items!$A$2:$S$1008,{19}*SIGN(ROW($A$2:$A$1036)),FALSE)))</f>
        <v/>
      </c>
      <c r="I778" s="4" t="str">
        <f>IF(A778="","",IF(ROW($A$2:$A$1036)=1,"Impossible",VLOOKUP($A$2:$A$1036,items!$A$2:$T$1008,{20}*SIGN(ROW($A$2:$A$1036)),FALSE)))</f>
        <v/>
      </c>
      <c r="L778" s="53"/>
      <c r="M778" s="53"/>
      <c r="N778" s="53"/>
      <c r="O778" s="53"/>
      <c r="P778" s="53"/>
      <c r="Q778" s="53"/>
      <c r="R778" s="53"/>
      <c r="S778" s="53"/>
      <c r="T778" s="53"/>
      <c r="U778" s="53"/>
      <c r="V778" s="55" t="s">
        <v>2780</v>
      </c>
      <c r="W778" s="55" t="s">
        <v>2780</v>
      </c>
      <c r="X778" s="4"/>
    </row>
    <row r="779" spans="1:24" ht="14">
      <c r="A779" s="53"/>
      <c r="B779" s="53"/>
      <c r="C779" s="53"/>
      <c r="D779" s="54" t="str">
        <f t="shared" si="50"/>
        <v/>
      </c>
      <c r="E779" s="53"/>
      <c r="G779" s="54" t="s">
        <v>2490</v>
      </c>
      <c r="H779" s="4" t="str">
        <f>IF(A779="","",IF(ROW($A$2:$A$1036)=1,"Impossible",VLOOKUP($A$2:$A$1036,items!$A$2:$S$1008,{19}*SIGN(ROW($A$2:$A$1036)),FALSE)))</f>
        <v/>
      </c>
      <c r="I779" s="4" t="str">
        <f>IF(A779="","",IF(ROW($A$2:$A$1036)=1,"Impossible",VLOOKUP($A$2:$A$1036,items!$A$2:$T$1008,{20}*SIGN(ROW($A$2:$A$1036)),FALSE)))</f>
        <v/>
      </c>
      <c r="L779" s="53"/>
      <c r="M779" s="53"/>
      <c r="N779" s="53"/>
      <c r="O779" s="53"/>
      <c r="P779" s="53"/>
      <c r="Q779" s="53"/>
      <c r="R779" s="53"/>
      <c r="S779" s="53"/>
      <c r="T779" s="53"/>
      <c r="U779" s="53"/>
      <c r="V779" s="55" t="s">
        <v>2780</v>
      </c>
      <c r="W779" s="55" t="s">
        <v>2780</v>
      </c>
      <c r="X779" s="4"/>
    </row>
    <row r="780" spans="1:24" ht="14">
      <c r="A780" s="53"/>
      <c r="B780" s="53"/>
      <c r="C780" s="53"/>
      <c r="D780" s="54" t="str">
        <f t="shared" si="50"/>
        <v/>
      </c>
      <c r="E780" s="53"/>
      <c r="G780" s="54" t="s">
        <v>2490</v>
      </c>
      <c r="H780" s="4" t="str">
        <f>IF(A780="","",IF(ROW($A$2:$A$1036)=1,"Impossible",VLOOKUP($A$2:$A$1036,items!$A$2:$S$1008,{19}*SIGN(ROW($A$2:$A$1036)),FALSE)))</f>
        <v/>
      </c>
      <c r="I780" s="4" t="str">
        <f>IF(A780="","",IF(ROW($A$2:$A$1036)=1,"Impossible",VLOOKUP($A$2:$A$1036,items!$A$2:$T$1008,{20}*SIGN(ROW($A$2:$A$1036)),FALSE)))</f>
        <v/>
      </c>
      <c r="L780" s="53"/>
      <c r="M780" s="53"/>
      <c r="N780" s="53"/>
      <c r="O780" s="53"/>
      <c r="P780" s="53"/>
      <c r="Q780" s="53"/>
      <c r="R780" s="53"/>
      <c r="S780" s="53"/>
      <c r="T780" s="53"/>
      <c r="U780" s="53"/>
      <c r="V780" s="55" t="s">
        <v>2780</v>
      </c>
      <c r="W780" s="55" t="s">
        <v>2780</v>
      </c>
      <c r="X780" s="4"/>
    </row>
    <row r="781" spans="1:24" ht="14">
      <c r="A781" s="53"/>
      <c r="B781" s="53"/>
      <c r="C781" s="53"/>
      <c r="D781" s="54" t="str">
        <f t="shared" si="50"/>
        <v/>
      </c>
      <c r="E781" s="53"/>
      <c r="G781" s="54" t="s">
        <v>2490</v>
      </c>
      <c r="H781" s="4" t="str">
        <f>IF(A781="","",IF(ROW($A$2:$A$1036)=1,"Impossible",VLOOKUP($A$2:$A$1036,items!$A$2:$S$1008,{19}*SIGN(ROW($A$2:$A$1036)),FALSE)))</f>
        <v/>
      </c>
      <c r="I781" s="4" t="str">
        <f>IF(A781="","",IF(ROW($A$2:$A$1036)=1,"Impossible",VLOOKUP($A$2:$A$1036,items!$A$2:$T$1008,{20}*SIGN(ROW($A$2:$A$1036)),FALSE)))</f>
        <v/>
      </c>
      <c r="L781" s="53"/>
      <c r="M781" s="53"/>
      <c r="N781" s="53"/>
      <c r="O781" s="53"/>
      <c r="P781" s="53"/>
      <c r="Q781" s="53"/>
      <c r="R781" s="53"/>
      <c r="S781" s="53"/>
      <c r="T781" s="53"/>
      <c r="U781" s="53"/>
      <c r="V781" s="55" t="s">
        <v>2780</v>
      </c>
      <c r="W781" s="55" t="s">
        <v>2780</v>
      </c>
      <c r="X781" s="4"/>
    </row>
    <row r="782" spans="1:24" ht="14">
      <c r="A782" s="53"/>
      <c r="B782" s="53"/>
      <c r="C782" s="53"/>
      <c r="D782" s="54" t="str">
        <f t="shared" si="50"/>
        <v/>
      </c>
      <c r="E782" s="53"/>
      <c r="G782" s="54" t="s">
        <v>2490</v>
      </c>
      <c r="H782" s="4" t="str">
        <f>IF(A782="","",IF(ROW($A$2:$A$1036)=1,"Impossible",VLOOKUP($A$2:$A$1036,items!$A$2:$S$1008,{19}*SIGN(ROW($A$2:$A$1036)),FALSE)))</f>
        <v/>
      </c>
      <c r="I782" s="4" t="str">
        <f>IF(A782="","",IF(ROW($A$2:$A$1036)=1,"Impossible",VLOOKUP($A$2:$A$1036,items!$A$2:$T$1008,{20}*SIGN(ROW($A$2:$A$1036)),FALSE)))</f>
        <v/>
      </c>
      <c r="L782" s="53"/>
      <c r="M782" s="53"/>
      <c r="N782" s="53"/>
      <c r="O782" s="53"/>
      <c r="P782" s="53"/>
      <c r="Q782" s="53"/>
      <c r="R782" s="53"/>
      <c r="S782" s="53"/>
      <c r="T782" s="53"/>
      <c r="U782" s="53"/>
      <c r="V782" s="55" t="s">
        <v>2780</v>
      </c>
      <c r="W782" s="55" t="s">
        <v>2780</v>
      </c>
      <c r="X782" s="4"/>
    </row>
    <row r="783" spans="1:24" ht="14">
      <c r="A783" s="53"/>
      <c r="B783" s="53"/>
      <c r="C783" s="53"/>
      <c r="D783" s="54" t="str">
        <f t="shared" si="50"/>
        <v/>
      </c>
      <c r="E783" s="53"/>
      <c r="G783" s="54" t="s">
        <v>2490</v>
      </c>
      <c r="H783" s="4" t="str">
        <f>IF(A783="","",IF(ROW($A$2:$A$1036)=1,"Impossible",VLOOKUP($A$2:$A$1036,items!$A$2:$S$1008,{19}*SIGN(ROW($A$2:$A$1036)),FALSE)))</f>
        <v/>
      </c>
      <c r="I783" s="4" t="str">
        <f>IF(A783="","",IF(ROW($A$2:$A$1036)=1,"Impossible",VLOOKUP($A$2:$A$1036,items!$A$2:$T$1008,{20}*SIGN(ROW($A$2:$A$1036)),FALSE)))</f>
        <v/>
      </c>
      <c r="L783" s="53"/>
      <c r="M783" s="53"/>
      <c r="N783" s="53"/>
      <c r="O783" s="53"/>
      <c r="P783" s="53"/>
      <c r="Q783" s="53"/>
      <c r="R783" s="53"/>
      <c r="S783" s="53"/>
      <c r="T783" s="53"/>
      <c r="U783" s="53"/>
      <c r="V783" s="55" t="s">
        <v>2780</v>
      </c>
      <c r="W783" s="55" t="s">
        <v>2780</v>
      </c>
      <c r="X783" s="4"/>
    </row>
    <row r="784" spans="1:24" ht="14">
      <c r="A784" s="53"/>
      <c r="B784" s="53"/>
      <c r="C784" s="53"/>
      <c r="D784" s="54" t="str">
        <f t="shared" si="50"/>
        <v/>
      </c>
      <c r="E784" s="53"/>
      <c r="G784" s="54" t="s">
        <v>2490</v>
      </c>
      <c r="H784" s="4" t="str">
        <f>IF(A784="","",IF(ROW($A$2:$A$1036)=1,"Impossible",VLOOKUP($A$2:$A$1036,items!$A$2:$S$1008,{19}*SIGN(ROW($A$2:$A$1036)),FALSE)))</f>
        <v/>
      </c>
      <c r="I784" s="4" t="str">
        <f>IF(A784="","",IF(ROW($A$2:$A$1036)=1,"Impossible",VLOOKUP($A$2:$A$1036,items!$A$2:$T$1008,{20}*SIGN(ROW($A$2:$A$1036)),FALSE)))</f>
        <v/>
      </c>
      <c r="L784" s="53"/>
      <c r="M784" s="53"/>
      <c r="N784" s="53"/>
      <c r="O784" s="53"/>
      <c r="P784" s="53"/>
      <c r="Q784" s="53"/>
      <c r="R784" s="53"/>
      <c r="S784" s="53"/>
      <c r="T784" s="53"/>
      <c r="U784" s="53"/>
      <c r="V784" s="55" t="s">
        <v>2780</v>
      </c>
      <c r="W784" s="55" t="s">
        <v>2780</v>
      </c>
      <c r="X784" s="4"/>
    </row>
    <row r="785" spans="1:24" ht="14">
      <c r="A785" s="53"/>
      <c r="B785" s="53"/>
      <c r="C785" s="53"/>
      <c r="D785" s="54" t="str">
        <f t="shared" si="50"/>
        <v/>
      </c>
      <c r="E785" s="53"/>
      <c r="G785" s="54" t="s">
        <v>2490</v>
      </c>
      <c r="H785" s="4" t="str">
        <f>IF(A785="","",IF(ROW($A$2:$A$1036)=1,"Impossible",VLOOKUP($A$2:$A$1036,items!$A$2:$S$1008,{19}*SIGN(ROW($A$2:$A$1036)),FALSE)))</f>
        <v/>
      </c>
      <c r="I785" s="4" t="str">
        <f>IF(A785="","",IF(ROW($A$2:$A$1036)=1,"Impossible",VLOOKUP($A$2:$A$1036,items!$A$2:$T$1008,{20}*SIGN(ROW($A$2:$A$1036)),FALSE)))</f>
        <v/>
      </c>
      <c r="L785" s="53"/>
      <c r="M785" s="53"/>
      <c r="N785" s="53"/>
      <c r="O785" s="53"/>
      <c r="P785" s="53"/>
      <c r="Q785" s="53"/>
      <c r="R785" s="53"/>
      <c r="S785" s="53"/>
      <c r="T785" s="53"/>
      <c r="U785" s="53"/>
      <c r="V785" s="55" t="s">
        <v>2780</v>
      </c>
      <c r="W785" s="55" t="s">
        <v>2780</v>
      </c>
      <c r="X785" s="4"/>
    </row>
    <row r="786" spans="1:24" ht="14">
      <c r="A786" s="53"/>
      <c r="B786" s="53"/>
      <c r="C786" s="53"/>
      <c r="D786" s="54" t="str">
        <f t="shared" si="50"/>
        <v/>
      </c>
      <c r="E786" s="53"/>
      <c r="G786" s="54" t="s">
        <v>2490</v>
      </c>
      <c r="H786" s="4" t="str">
        <f>IF(A786="","",IF(ROW($A$2:$A$1036)=1,"Impossible",VLOOKUP($A$2:$A$1036,items!$A$2:$S$1008,{19}*SIGN(ROW($A$2:$A$1036)),FALSE)))</f>
        <v/>
      </c>
      <c r="I786" s="4" t="str">
        <f>IF(A786="","",IF(ROW($A$2:$A$1036)=1,"Impossible",VLOOKUP($A$2:$A$1036,items!$A$2:$T$1008,{20}*SIGN(ROW($A$2:$A$1036)),FALSE)))</f>
        <v/>
      </c>
      <c r="L786" s="53"/>
      <c r="M786" s="53"/>
      <c r="N786" s="53"/>
      <c r="O786" s="53"/>
      <c r="P786" s="53"/>
      <c r="Q786" s="53"/>
      <c r="R786" s="53"/>
      <c r="S786" s="53"/>
      <c r="T786" s="53"/>
      <c r="U786" s="53"/>
      <c r="V786" s="55" t="s">
        <v>2780</v>
      </c>
      <c r="W786" s="55" t="s">
        <v>2780</v>
      </c>
      <c r="X786" s="4"/>
    </row>
    <row r="787" spans="1:24" ht="14">
      <c r="A787" s="53"/>
      <c r="B787" s="53"/>
      <c r="C787" s="53"/>
      <c r="D787" s="54" t="str">
        <f t="shared" si="50"/>
        <v/>
      </c>
      <c r="E787" s="53"/>
      <c r="G787" s="54" t="s">
        <v>2490</v>
      </c>
      <c r="H787" s="4" t="str">
        <f>IF(A787="","",IF(ROW($A$2:$A$1036)=1,"Impossible",VLOOKUP($A$2:$A$1036,items!$A$2:$S$1008,{19}*SIGN(ROW($A$2:$A$1036)),FALSE)))</f>
        <v/>
      </c>
      <c r="I787" s="4" t="str">
        <f>IF(A787="","",IF(ROW($A$2:$A$1036)=1,"Impossible",VLOOKUP($A$2:$A$1036,items!$A$2:$T$1008,{20}*SIGN(ROW($A$2:$A$1036)),FALSE)))</f>
        <v/>
      </c>
      <c r="L787" s="53"/>
      <c r="M787" s="53"/>
      <c r="N787" s="53"/>
      <c r="O787" s="53"/>
      <c r="P787" s="53"/>
      <c r="Q787" s="53"/>
      <c r="R787" s="53"/>
      <c r="S787" s="53"/>
      <c r="T787" s="53"/>
      <c r="U787" s="53"/>
      <c r="V787" s="55" t="s">
        <v>2780</v>
      </c>
      <c r="W787" s="55" t="s">
        <v>2780</v>
      </c>
      <c r="X787" s="4"/>
    </row>
    <row r="788" spans="1:24" ht="14">
      <c r="A788" s="53"/>
      <c r="B788" s="53"/>
      <c r="C788" s="53"/>
      <c r="D788" s="54" t="str">
        <f t="shared" si="50"/>
        <v/>
      </c>
      <c r="E788" s="53"/>
      <c r="G788" s="54" t="s">
        <v>2490</v>
      </c>
      <c r="H788" s="4" t="str">
        <f>IF(A788="","",IF(ROW($A$2:$A$1036)=1,"Impossible",VLOOKUP($A$2:$A$1036,items!$A$2:$S$1008,{19}*SIGN(ROW($A$2:$A$1036)),FALSE)))</f>
        <v/>
      </c>
      <c r="I788" s="4" t="str">
        <f>IF(A788="","",IF(ROW($A$2:$A$1036)=1,"Impossible",VLOOKUP($A$2:$A$1036,items!$A$2:$T$1008,{20}*SIGN(ROW($A$2:$A$1036)),FALSE)))</f>
        <v/>
      </c>
      <c r="L788" s="53"/>
      <c r="M788" s="53"/>
      <c r="N788" s="53"/>
      <c r="O788" s="53"/>
      <c r="P788" s="53"/>
      <c r="Q788" s="53"/>
      <c r="R788" s="53"/>
      <c r="S788" s="53"/>
      <c r="T788" s="53"/>
      <c r="U788" s="53"/>
      <c r="V788" s="55" t="s">
        <v>2780</v>
      </c>
      <c r="W788" s="55" t="s">
        <v>2780</v>
      </c>
      <c r="X788" s="4"/>
    </row>
    <row r="789" spans="1:24" ht="14">
      <c r="A789" s="53"/>
      <c r="B789" s="53"/>
      <c r="C789" s="53"/>
      <c r="D789" s="54" t="str">
        <f t="shared" si="50"/>
        <v/>
      </c>
      <c r="E789" s="53"/>
      <c r="G789" s="54" t="s">
        <v>2490</v>
      </c>
      <c r="H789" s="4" t="str">
        <f>IF(A789="","",IF(ROW($A$2:$A$1036)=1,"Impossible",VLOOKUP($A$2:$A$1036,items!$A$2:$S$1008,{19}*SIGN(ROW($A$2:$A$1036)),FALSE)))</f>
        <v/>
      </c>
      <c r="I789" s="4" t="str">
        <f>IF(A789="","",IF(ROW($A$2:$A$1036)=1,"Impossible",VLOOKUP($A$2:$A$1036,items!$A$2:$T$1008,{20}*SIGN(ROW($A$2:$A$1036)),FALSE)))</f>
        <v/>
      </c>
      <c r="L789" s="53"/>
      <c r="M789" s="53"/>
      <c r="N789" s="53"/>
      <c r="O789" s="53"/>
      <c r="P789" s="53"/>
      <c r="Q789" s="53"/>
      <c r="R789" s="53"/>
      <c r="S789" s="53"/>
      <c r="T789" s="53"/>
      <c r="U789" s="53"/>
      <c r="V789" s="55" t="s">
        <v>2780</v>
      </c>
      <c r="W789" s="55" t="s">
        <v>2780</v>
      </c>
      <c r="X789" s="4"/>
    </row>
    <row r="790" spans="1:24" ht="14">
      <c r="A790" s="53"/>
      <c r="B790" s="53"/>
      <c r="C790" s="53"/>
      <c r="D790" s="54" t="str">
        <f t="shared" si="50"/>
        <v/>
      </c>
      <c r="E790" s="53"/>
      <c r="G790" s="54" t="s">
        <v>2490</v>
      </c>
      <c r="H790" s="4" t="str">
        <f>IF(A790="","",IF(ROW($A$2:$A$1036)=1,"Impossible",VLOOKUP($A$2:$A$1036,items!$A$2:$S$1008,{19}*SIGN(ROW($A$2:$A$1036)),FALSE)))</f>
        <v/>
      </c>
      <c r="I790" s="4" t="str">
        <f>IF(A790="","",IF(ROW($A$2:$A$1036)=1,"Impossible",VLOOKUP($A$2:$A$1036,items!$A$2:$T$1008,{20}*SIGN(ROW($A$2:$A$1036)),FALSE)))</f>
        <v/>
      </c>
      <c r="L790" s="53"/>
      <c r="M790" s="53"/>
      <c r="N790" s="53"/>
      <c r="O790" s="53"/>
      <c r="P790" s="53"/>
      <c r="Q790" s="53"/>
      <c r="R790" s="53"/>
      <c r="S790" s="53"/>
      <c r="T790" s="53"/>
      <c r="U790" s="53"/>
      <c r="V790" s="55" t="s">
        <v>2780</v>
      </c>
      <c r="W790" s="55" t="s">
        <v>2780</v>
      </c>
      <c r="X790" s="4"/>
    </row>
    <row r="791" spans="1:24" ht="14">
      <c r="A791" s="53"/>
      <c r="B791" s="53"/>
      <c r="C791" s="53"/>
      <c r="D791" s="54" t="str">
        <f t="shared" si="50"/>
        <v/>
      </c>
      <c r="E791" s="53"/>
      <c r="G791" s="54" t="s">
        <v>2490</v>
      </c>
      <c r="H791" s="4" t="str">
        <f>IF(A791="","",IF(ROW($A$2:$A$1036)=1,"Impossible",VLOOKUP($A$2:$A$1036,items!$A$2:$S$1008,{19}*SIGN(ROW($A$2:$A$1036)),FALSE)))</f>
        <v/>
      </c>
      <c r="I791" s="4" t="str">
        <f>IF(A791="","",IF(ROW($A$2:$A$1036)=1,"Impossible",VLOOKUP($A$2:$A$1036,items!$A$2:$T$1008,{20}*SIGN(ROW($A$2:$A$1036)),FALSE)))</f>
        <v/>
      </c>
      <c r="L791" s="53"/>
      <c r="M791" s="53"/>
      <c r="N791" s="53"/>
      <c r="O791" s="53"/>
      <c r="P791" s="53"/>
      <c r="Q791" s="53"/>
      <c r="R791" s="53"/>
      <c r="S791" s="53"/>
      <c r="T791" s="53"/>
      <c r="U791" s="53"/>
      <c r="V791" s="55" t="s">
        <v>2780</v>
      </c>
      <c r="W791" s="55" t="s">
        <v>2780</v>
      </c>
      <c r="X791" s="4"/>
    </row>
    <row r="792" spans="1:24" ht="14">
      <c r="A792" s="53"/>
      <c r="B792" s="53"/>
      <c r="C792" s="53"/>
      <c r="D792" s="54" t="str">
        <f t="shared" si="50"/>
        <v/>
      </c>
      <c r="E792" s="53"/>
      <c r="G792" s="54" t="s">
        <v>2490</v>
      </c>
      <c r="H792" s="4" t="str">
        <f>IF(A792="","",IF(ROW($A$2:$A$1036)=1,"Impossible",VLOOKUP($A$2:$A$1036,items!$A$2:$S$1008,{19}*SIGN(ROW($A$2:$A$1036)),FALSE)))</f>
        <v/>
      </c>
      <c r="I792" s="4" t="str">
        <f>IF(A792="","",IF(ROW($A$2:$A$1036)=1,"Impossible",VLOOKUP($A$2:$A$1036,items!$A$2:$T$1008,{20}*SIGN(ROW($A$2:$A$1036)),FALSE)))</f>
        <v/>
      </c>
      <c r="L792" s="53"/>
      <c r="M792" s="53"/>
      <c r="N792" s="53"/>
      <c r="O792" s="53"/>
      <c r="P792" s="53"/>
      <c r="Q792" s="53"/>
      <c r="R792" s="53"/>
      <c r="S792" s="53"/>
      <c r="T792" s="53"/>
      <c r="U792" s="53"/>
      <c r="V792" s="55" t="s">
        <v>2780</v>
      </c>
      <c r="W792" s="55" t="s">
        <v>2780</v>
      </c>
      <c r="X792" s="4"/>
    </row>
    <row r="793" spans="1:24" ht="14">
      <c r="A793" s="53"/>
      <c r="B793" s="53"/>
      <c r="C793" s="53"/>
      <c r="D793" s="54" t="str">
        <f t="shared" si="50"/>
        <v/>
      </c>
      <c r="E793" s="53"/>
      <c r="G793" s="54" t="s">
        <v>2490</v>
      </c>
      <c r="H793" s="4" t="str">
        <f>IF(A793="","",IF(ROW($A$2:$A$1036)=1,"Impossible",VLOOKUP($A$2:$A$1036,items!$A$2:$S$1008,{19}*SIGN(ROW($A$2:$A$1036)),FALSE)))</f>
        <v/>
      </c>
      <c r="I793" s="4" t="str">
        <f>IF(A793="","",IF(ROW($A$2:$A$1036)=1,"Impossible",VLOOKUP($A$2:$A$1036,items!$A$2:$T$1008,{20}*SIGN(ROW($A$2:$A$1036)),FALSE)))</f>
        <v/>
      </c>
      <c r="L793" s="53"/>
      <c r="M793" s="53"/>
      <c r="N793" s="53"/>
      <c r="O793" s="53"/>
      <c r="P793" s="53"/>
      <c r="Q793" s="53"/>
      <c r="R793" s="53"/>
      <c r="S793" s="53"/>
      <c r="T793" s="53"/>
      <c r="U793" s="53"/>
      <c r="V793" s="55" t="s">
        <v>2780</v>
      </c>
      <c r="W793" s="55" t="s">
        <v>2780</v>
      </c>
      <c r="X793" s="4"/>
    </row>
    <row r="794" spans="1:24" ht="14">
      <c r="A794" s="53"/>
      <c r="B794" s="53"/>
      <c r="C794" s="53"/>
      <c r="D794" s="54" t="str">
        <f t="shared" si="50"/>
        <v/>
      </c>
      <c r="E794" s="53"/>
      <c r="G794" s="54" t="s">
        <v>2490</v>
      </c>
      <c r="H794" s="4" t="str">
        <f>IF(A794="","",IF(ROW($A$2:$A$1036)=1,"Impossible",VLOOKUP($A$2:$A$1036,items!$A$2:$S$1008,{19}*SIGN(ROW($A$2:$A$1036)),FALSE)))</f>
        <v/>
      </c>
      <c r="I794" s="4" t="str">
        <f>IF(A794="","",IF(ROW($A$2:$A$1036)=1,"Impossible",VLOOKUP($A$2:$A$1036,items!$A$2:$T$1008,{20}*SIGN(ROW($A$2:$A$1036)),FALSE)))</f>
        <v/>
      </c>
      <c r="L794" s="53"/>
      <c r="M794" s="53"/>
      <c r="N794" s="53"/>
      <c r="O794" s="53"/>
      <c r="P794" s="53"/>
      <c r="Q794" s="53"/>
      <c r="R794" s="53"/>
      <c r="S794" s="53"/>
      <c r="T794" s="53"/>
      <c r="U794" s="53"/>
      <c r="V794" s="55" t="s">
        <v>2780</v>
      </c>
      <c r="W794" s="55" t="s">
        <v>2780</v>
      </c>
      <c r="X794" s="4"/>
    </row>
    <row r="795" spans="1:24" ht="14">
      <c r="A795" s="53"/>
      <c r="B795" s="53"/>
      <c r="C795" s="53"/>
      <c r="D795" s="54" t="str">
        <f t="shared" si="50"/>
        <v/>
      </c>
      <c r="E795" s="53"/>
      <c r="G795" s="54" t="s">
        <v>2490</v>
      </c>
      <c r="H795" s="4" t="str">
        <f>IF(A795="","",IF(ROW($A$2:$A$1036)=1,"Impossible",VLOOKUP($A$2:$A$1036,items!$A$2:$S$1008,{19}*SIGN(ROW($A$2:$A$1036)),FALSE)))</f>
        <v/>
      </c>
      <c r="I795" s="4" t="str">
        <f>IF(A795="","",IF(ROW($A$2:$A$1036)=1,"Impossible",VLOOKUP($A$2:$A$1036,items!$A$2:$T$1008,{20}*SIGN(ROW($A$2:$A$1036)),FALSE)))</f>
        <v/>
      </c>
      <c r="L795" s="53"/>
      <c r="M795" s="53"/>
      <c r="N795" s="53"/>
      <c r="O795" s="53"/>
      <c r="P795" s="53"/>
      <c r="Q795" s="53"/>
      <c r="R795" s="53"/>
      <c r="S795" s="53"/>
      <c r="T795" s="53"/>
      <c r="U795" s="53"/>
      <c r="V795" s="55" t="s">
        <v>2780</v>
      </c>
      <c r="W795" s="55" t="s">
        <v>2780</v>
      </c>
      <c r="X795" s="4"/>
    </row>
    <row r="796" spans="1:24" ht="14">
      <c r="A796" s="53"/>
      <c r="B796" s="53"/>
      <c r="C796" s="53"/>
      <c r="D796" s="54" t="str">
        <f t="shared" si="50"/>
        <v/>
      </c>
      <c r="E796" s="53"/>
      <c r="G796" s="54" t="s">
        <v>2490</v>
      </c>
      <c r="H796" s="4" t="str">
        <f>IF(A796="","",IF(ROW($A$2:$A$1036)=1,"Impossible",VLOOKUP($A$2:$A$1036,items!$A$2:$S$1008,{19}*SIGN(ROW($A$2:$A$1036)),FALSE)))</f>
        <v/>
      </c>
      <c r="I796" s="4" t="str">
        <f>IF(A796="","",IF(ROW($A$2:$A$1036)=1,"Impossible",VLOOKUP($A$2:$A$1036,items!$A$2:$T$1008,{20}*SIGN(ROW($A$2:$A$1036)),FALSE)))</f>
        <v/>
      </c>
      <c r="L796" s="53"/>
      <c r="M796" s="53"/>
      <c r="N796" s="53"/>
      <c r="O796" s="53"/>
      <c r="P796" s="53"/>
      <c r="Q796" s="53"/>
      <c r="R796" s="53"/>
      <c r="S796" s="53"/>
      <c r="T796" s="53"/>
      <c r="U796" s="53"/>
      <c r="V796" s="55" t="s">
        <v>2780</v>
      </c>
      <c r="W796" s="55" t="s">
        <v>2780</v>
      </c>
      <c r="X796" s="4"/>
    </row>
    <row r="797" spans="1:24" ht="14">
      <c r="A797" s="53"/>
      <c r="B797" s="53"/>
      <c r="C797" s="53"/>
      <c r="D797" s="54" t="str">
        <f t="shared" si="50"/>
        <v/>
      </c>
      <c r="E797" s="53"/>
      <c r="G797" s="54" t="s">
        <v>2490</v>
      </c>
      <c r="H797" s="4" t="str">
        <f>IF(A797="","",IF(ROW($A$2:$A$1036)=1,"Impossible",VLOOKUP($A$2:$A$1036,items!$A$2:$S$1008,{19}*SIGN(ROW($A$2:$A$1036)),FALSE)))</f>
        <v/>
      </c>
      <c r="I797" s="4" t="str">
        <f>IF(A797="","",IF(ROW($A$2:$A$1036)=1,"Impossible",VLOOKUP($A$2:$A$1036,items!$A$2:$T$1008,{20}*SIGN(ROW($A$2:$A$1036)),FALSE)))</f>
        <v/>
      </c>
      <c r="L797" s="53"/>
      <c r="M797" s="53"/>
      <c r="N797" s="53"/>
      <c r="O797" s="53"/>
      <c r="P797" s="53"/>
      <c r="Q797" s="53"/>
      <c r="R797" s="53"/>
      <c r="S797" s="53"/>
      <c r="T797" s="53"/>
      <c r="U797" s="53"/>
      <c r="V797" s="55" t="s">
        <v>2780</v>
      </c>
      <c r="W797" s="55" t="s">
        <v>2780</v>
      </c>
      <c r="X797" s="4"/>
    </row>
    <row r="798" spans="1:24" ht="14">
      <c r="A798" s="53"/>
      <c r="B798" s="53"/>
      <c r="C798" s="53"/>
      <c r="D798" s="54" t="str">
        <f t="shared" si="50"/>
        <v/>
      </c>
      <c r="E798" s="53"/>
      <c r="G798" s="54" t="s">
        <v>2490</v>
      </c>
      <c r="H798" s="4" t="str">
        <f>IF(A798="","",IF(ROW($A$2:$A$1036)=1,"Impossible",VLOOKUP($A$2:$A$1036,items!$A$2:$S$1008,{19}*SIGN(ROW($A$2:$A$1036)),FALSE)))</f>
        <v/>
      </c>
      <c r="I798" s="4" t="str">
        <f>IF(A798="","",IF(ROW($A$2:$A$1036)=1,"Impossible",VLOOKUP($A$2:$A$1036,items!$A$2:$T$1008,{20}*SIGN(ROW($A$2:$A$1036)),FALSE)))</f>
        <v/>
      </c>
      <c r="L798" s="53"/>
      <c r="M798" s="53"/>
      <c r="N798" s="53"/>
      <c r="O798" s="53"/>
      <c r="P798" s="53"/>
      <c r="Q798" s="53"/>
      <c r="R798" s="53"/>
      <c r="S798" s="53"/>
      <c r="T798" s="53"/>
      <c r="U798" s="53"/>
      <c r="V798" s="55" t="s">
        <v>2780</v>
      </c>
      <c r="W798" s="55" t="s">
        <v>2780</v>
      </c>
      <c r="X798" s="4"/>
    </row>
    <row r="799" spans="1:24" ht="14">
      <c r="A799" s="53"/>
      <c r="B799" s="53"/>
      <c r="C799" s="53"/>
      <c r="D799" s="54" t="str">
        <f t="shared" si="50"/>
        <v/>
      </c>
      <c r="E799" s="53"/>
      <c r="G799" s="54" t="s">
        <v>2490</v>
      </c>
      <c r="H799" s="4" t="str">
        <f>IF(A799="","",IF(ROW($A$2:$A$1036)=1,"Impossible",VLOOKUP($A$2:$A$1036,items!$A$2:$S$1008,{19}*SIGN(ROW($A$2:$A$1036)),FALSE)))</f>
        <v/>
      </c>
      <c r="I799" s="4" t="str">
        <f>IF(A799="","",IF(ROW($A$2:$A$1036)=1,"Impossible",VLOOKUP($A$2:$A$1036,items!$A$2:$T$1008,{20}*SIGN(ROW($A$2:$A$1036)),FALSE)))</f>
        <v/>
      </c>
      <c r="L799" s="53"/>
      <c r="M799" s="53"/>
      <c r="N799" s="53"/>
      <c r="O799" s="53"/>
      <c r="P799" s="53"/>
      <c r="Q799" s="53"/>
      <c r="R799" s="53"/>
      <c r="S799" s="53"/>
      <c r="T799" s="53"/>
      <c r="U799" s="53"/>
      <c r="V799" s="55" t="s">
        <v>2780</v>
      </c>
      <c r="W799" s="55" t="s">
        <v>2780</v>
      </c>
      <c r="X799" s="4"/>
    </row>
    <row r="800" spans="1:24" ht="14">
      <c r="A800" s="53"/>
      <c r="B800" s="53"/>
      <c r="C800" s="53"/>
      <c r="D800" s="54" t="str">
        <f t="shared" si="50"/>
        <v/>
      </c>
      <c r="E800" s="53"/>
      <c r="G800" s="54" t="s">
        <v>2490</v>
      </c>
      <c r="H800" s="4" t="str">
        <f>IF(A800="","",IF(ROW($A$2:$A$1036)=1,"Impossible",VLOOKUP($A$2:$A$1036,items!$A$2:$S$1008,{19}*SIGN(ROW($A$2:$A$1036)),FALSE)))</f>
        <v/>
      </c>
      <c r="I800" s="4" t="str">
        <f>IF(A800="","",IF(ROW($A$2:$A$1036)=1,"Impossible",VLOOKUP($A$2:$A$1036,items!$A$2:$T$1008,{20}*SIGN(ROW($A$2:$A$1036)),FALSE)))</f>
        <v/>
      </c>
      <c r="L800" s="53"/>
      <c r="M800" s="53"/>
      <c r="N800" s="53"/>
      <c r="O800" s="53"/>
      <c r="P800" s="53"/>
      <c r="Q800" s="53"/>
      <c r="R800" s="53"/>
      <c r="S800" s="53"/>
      <c r="T800" s="53"/>
      <c r="U800" s="53"/>
      <c r="V800" s="55" t="s">
        <v>2780</v>
      </c>
      <c r="W800" s="55" t="s">
        <v>2780</v>
      </c>
      <c r="X800" s="4"/>
    </row>
    <row r="801" spans="1:24" ht="14">
      <c r="A801" s="53"/>
      <c r="B801" s="53"/>
      <c r="C801" s="53"/>
      <c r="D801" s="54" t="str">
        <f t="shared" si="50"/>
        <v/>
      </c>
      <c r="E801" s="53"/>
      <c r="G801" s="54" t="s">
        <v>2490</v>
      </c>
      <c r="H801" s="4" t="str">
        <f>IF(A801="","",IF(ROW($A$2:$A$1036)=1,"Impossible",VLOOKUP($A$2:$A$1036,items!$A$2:$S$1008,{19}*SIGN(ROW($A$2:$A$1036)),FALSE)))</f>
        <v/>
      </c>
      <c r="I801" s="4" t="str">
        <f>IF(A801="","",IF(ROW($A$2:$A$1036)=1,"Impossible",VLOOKUP($A$2:$A$1036,items!$A$2:$T$1008,{20}*SIGN(ROW($A$2:$A$1036)),FALSE)))</f>
        <v/>
      </c>
      <c r="L801" s="53"/>
      <c r="M801" s="53"/>
      <c r="N801" s="53"/>
      <c r="O801" s="53"/>
      <c r="P801" s="53"/>
      <c r="Q801" s="53"/>
      <c r="R801" s="53"/>
      <c r="S801" s="53"/>
      <c r="T801" s="53"/>
      <c r="U801" s="53"/>
      <c r="V801" s="55" t="s">
        <v>2780</v>
      </c>
      <c r="W801" s="55" t="s">
        <v>2780</v>
      </c>
      <c r="X801" s="4"/>
    </row>
    <row r="802" spans="1:24" ht="14">
      <c r="A802" s="53"/>
      <c r="B802" s="53"/>
      <c r="C802" s="53"/>
      <c r="D802" s="54" t="str">
        <f t="shared" si="50"/>
        <v/>
      </c>
      <c r="E802" s="53"/>
      <c r="G802" s="54" t="s">
        <v>2490</v>
      </c>
      <c r="H802" s="4" t="s">
        <v>2490</v>
      </c>
      <c r="I802" s="4" t="s">
        <v>2490</v>
      </c>
      <c r="L802" s="53"/>
      <c r="M802" s="53"/>
      <c r="N802" s="53"/>
      <c r="O802" s="53"/>
      <c r="P802" s="53"/>
      <c r="Q802" s="53"/>
      <c r="R802" s="53"/>
      <c r="S802" s="53"/>
      <c r="T802" s="53"/>
      <c r="U802" s="53"/>
      <c r="V802" s="55" t="s">
        <v>2780</v>
      </c>
      <c r="W802" s="55" t="s">
        <v>2780</v>
      </c>
      <c r="X802" s="4"/>
    </row>
    <row r="803" spans="1:24" ht="14">
      <c r="A803" s="53"/>
      <c r="B803" s="53"/>
      <c r="C803" s="53"/>
      <c r="D803" s="54" t="s">
        <v>2490</v>
      </c>
      <c r="E803" s="53"/>
      <c r="G803" s="54" t="s">
        <v>2490</v>
      </c>
      <c r="H803" s="4" t="s">
        <v>2490</v>
      </c>
      <c r="I803" s="4" t="s">
        <v>2490</v>
      </c>
      <c r="L803" s="53"/>
      <c r="M803" s="53"/>
      <c r="N803" s="53"/>
      <c r="O803" s="53"/>
      <c r="P803" s="53"/>
      <c r="Q803" s="53"/>
      <c r="R803" s="53"/>
      <c r="S803" s="53"/>
      <c r="T803" s="53"/>
      <c r="U803" s="53"/>
      <c r="V803" s="55" t="s">
        <v>2780</v>
      </c>
      <c r="W803" s="55" t="s">
        <v>2780</v>
      </c>
      <c r="X803" s="4"/>
    </row>
    <row r="804" spans="1:24" ht="14">
      <c r="A804" s="53"/>
      <c r="B804" s="53"/>
      <c r="C804" s="53"/>
      <c r="D804" s="54" t="s">
        <v>2490</v>
      </c>
      <c r="E804" s="53"/>
      <c r="G804" s="54" t="s">
        <v>2490</v>
      </c>
      <c r="H804" s="4" t="s">
        <v>2490</v>
      </c>
      <c r="I804" s="4" t="s">
        <v>2490</v>
      </c>
      <c r="L804" s="53"/>
      <c r="M804" s="53"/>
      <c r="N804" s="53"/>
      <c r="O804" s="53"/>
      <c r="P804" s="53"/>
      <c r="Q804" s="53"/>
      <c r="R804" s="53"/>
      <c r="S804" s="53"/>
      <c r="T804" s="53"/>
      <c r="U804" s="53"/>
      <c r="V804" s="55" t="s">
        <v>2780</v>
      </c>
      <c r="W804" s="55" t="s">
        <v>2780</v>
      </c>
      <c r="X804" s="4"/>
    </row>
    <row r="805" spans="1:24" ht="14">
      <c r="D805" s="54" t="s">
        <v>2490</v>
      </c>
      <c r="H805" s="4" t="s">
        <v>2490</v>
      </c>
      <c r="I805" s="4" t="s">
        <v>2490</v>
      </c>
      <c r="V805" s="4"/>
      <c r="W805" s="4"/>
      <c r="X805" s="4"/>
    </row>
    <row r="806" spans="1:24" ht="14">
      <c r="D806" s="54" t="s">
        <v>2490</v>
      </c>
      <c r="H806" s="4" t="s">
        <v>2490</v>
      </c>
      <c r="I806" s="4" t="s">
        <v>2490</v>
      </c>
      <c r="V806" s="4"/>
      <c r="W806" s="4"/>
      <c r="X806" s="4"/>
    </row>
    <row r="807" spans="1:24" ht="14">
      <c r="D807" s="54" t="s">
        <v>2490</v>
      </c>
      <c r="H807" s="4" t="s">
        <v>2490</v>
      </c>
      <c r="I807" s="4" t="s">
        <v>2490</v>
      </c>
      <c r="V807" s="4"/>
      <c r="W807" s="4"/>
      <c r="X807" s="4"/>
    </row>
    <row r="808" spans="1:24" ht="14">
      <c r="D808" s="54" t="s">
        <v>2490</v>
      </c>
      <c r="H808" s="4" t="s">
        <v>2490</v>
      </c>
      <c r="I808" s="4" t="s">
        <v>2490</v>
      </c>
      <c r="V808" s="4"/>
      <c r="W808" s="4"/>
      <c r="X808" s="4"/>
    </row>
    <row r="809" spans="1:24" ht="14">
      <c r="D809" s="54" t="s">
        <v>2490</v>
      </c>
      <c r="H809" s="4" t="s">
        <v>2490</v>
      </c>
      <c r="I809" s="4" t="s">
        <v>2490</v>
      </c>
      <c r="V809" s="4"/>
      <c r="W809" s="4"/>
      <c r="X809" s="4"/>
    </row>
    <row r="810" spans="1:24" ht="14">
      <c r="D810" s="54" t="s">
        <v>2490</v>
      </c>
      <c r="H810" s="4" t="s">
        <v>2490</v>
      </c>
      <c r="I810" s="4" t="s">
        <v>2490</v>
      </c>
      <c r="V810" s="4"/>
      <c r="W810" s="4"/>
      <c r="X810" s="4"/>
    </row>
    <row r="811" spans="1:24" ht="14">
      <c r="D811" s="54" t="s">
        <v>2490</v>
      </c>
      <c r="H811" s="4" t="s">
        <v>2490</v>
      </c>
      <c r="I811" s="4" t="s">
        <v>2490</v>
      </c>
      <c r="V811" s="4"/>
      <c r="W811" s="4"/>
      <c r="X811" s="4"/>
    </row>
    <row r="812" spans="1:24" ht="14">
      <c r="D812" s="54" t="s">
        <v>2490</v>
      </c>
      <c r="H812" s="4" t="s">
        <v>2490</v>
      </c>
      <c r="I812" s="4" t="s">
        <v>2490</v>
      </c>
      <c r="V812" s="4"/>
      <c r="W812" s="4"/>
      <c r="X812" s="4"/>
    </row>
    <row r="813" spans="1:24" ht="14">
      <c r="D813" s="54" t="s">
        <v>2490</v>
      </c>
      <c r="H813" s="4" t="s">
        <v>2490</v>
      </c>
      <c r="I813" s="4" t="s">
        <v>2490</v>
      </c>
      <c r="V813" s="4"/>
      <c r="W813" s="4"/>
      <c r="X813" s="4"/>
    </row>
    <row r="814" spans="1:24" ht="14">
      <c r="D814" s="54" t="s">
        <v>2490</v>
      </c>
      <c r="H814" s="4" t="s">
        <v>2490</v>
      </c>
      <c r="I814" s="4" t="s">
        <v>2490</v>
      </c>
      <c r="V814" s="4"/>
      <c r="W814" s="4"/>
      <c r="X814" s="4"/>
    </row>
    <row r="815" spans="1:24" ht="14">
      <c r="D815" s="54" t="s">
        <v>2490</v>
      </c>
      <c r="H815" s="4" t="s">
        <v>2490</v>
      </c>
      <c r="I815" s="4" t="s">
        <v>2490</v>
      </c>
      <c r="V815" s="4"/>
      <c r="W815" s="4"/>
      <c r="X815" s="4"/>
    </row>
    <row r="816" spans="1:24" ht="14">
      <c r="D816" s="54" t="s">
        <v>2490</v>
      </c>
      <c r="H816" s="4" t="s">
        <v>2490</v>
      </c>
      <c r="I816" s="4" t="s">
        <v>2490</v>
      </c>
      <c r="V816" s="4"/>
      <c r="W816" s="4"/>
      <c r="X816" s="4"/>
    </row>
    <row r="817" spans="4:24" ht="14">
      <c r="D817" s="54" t="s">
        <v>2490</v>
      </c>
      <c r="H817" s="4" t="s">
        <v>2490</v>
      </c>
      <c r="I817" s="4" t="s">
        <v>2490</v>
      </c>
      <c r="V817" s="4"/>
      <c r="W817" s="4"/>
      <c r="X817" s="4"/>
    </row>
    <row r="818" spans="4:24" ht="14">
      <c r="D818" s="54" t="s">
        <v>2490</v>
      </c>
      <c r="H818" s="4" t="s">
        <v>2490</v>
      </c>
      <c r="I818" s="4" t="s">
        <v>2490</v>
      </c>
      <c r="V818" s="4"/>
      <c r="W818" s="4"/>
      <c r="X818" s="4"/>
    </row>
    <row r="819" spans="4:24" ht="14">
      <c r="D819" s="54" t="s">
        <v>2490</v>
      </c>
      <c r="H819" s="4" t="s">
        <v>2490</v>
      </c>
      <c r="I819" s="4" t="s">
        <v>2490</v>
      </c>
      <c r="V819" s="4"/>
      <c r="W819" s="4"/>
      <c r="X819" s="4"/>
    </row>
    <row r="820" spans="4:24" ht="14">
      <c r="D820" s="54" t="s">
        <v>2490</v>
      </c>
      <c r="H820" s="4" t="s">
        <v>2490</v>
      </c>
      <c r="I820" s="4" t="s">
        <v>2490</v>
      </c>
      <c r="V820" s="4"/>
      <c r="W820" s="4"/>
      <c r="X820" s="4"/>
    </row>
    <row r="821" spans="4:24" ht="14">
      <c r="D821" s="54" t="s">
        <v>2490</v>
      </c>
      <c r="H821" s="4" t="s">
        <v>2490</v>
      </c>
      <c r="I821" s="4" t="s">
        <v>2490</v>
      </c>
      <c r="V821" s="4"/>
      <c r="W821" s="4"/>
      <c r="X821" s="4"/>
    </row>
    <row r="822" spans="4:24" ht="14">
      <c r="D822" s="54" t="s">
        <v>2490</v>
      </c>
      <c r="H822" s="4" t="s">
        <v>2490</v>
      </c>
      <c r="I822" s="4" t="s">
        <v>2490</v>
      </c>
      <c r="V822" s="4"/>
      <c r="W822" s="4"/>
      <c r="X822" s="4"/>
    </row>
    <row r="823" spans="4:24" ht="14">
      <c r="D823" s="54" t="s">
        <v>2490</v>
      </c>
      <c r="H823" s="4" t="s">
        <v>2490</v>
      </c>
      <c r="I823" s="4" t="s">
        <v>2490</v>
      </c>
      <c r="V823" s="4"/>
      <c r="W823" s="4"/>
      <c r="X823" s="4"/>
    </row>
    <row r="824" spans="4:24" ht="14">
      <c r="D824" s="54" t="s">
        <v>2490</v>
      </c>
      <c r="H824" s="4" t="s">
        <v>2490</v>
      </c>
      <c r="I824" s="4" t="s">
        <v>2490</v>
      </c>
      <c r="V824" s="4"/>
      <c r="W824" s="4"/>
      <c r="X824" s="4"/>
    </row>
    <row r="825" spans="4:24" ht="14">
      <c r="D825" s="54" t="s">
        <v>2490</v>
      </c>
      <c r="H825" s="4" t="s">
        <v>2490</v>
      </c>
      <c r="I825" s="4" t="s">
        <v>2490</v>
      </c>
      <c r="V825" s="4"/>
      <c r="W825" s="4"/>
      <c r="X825" s="4"/>
    </row>
    <row r="826" spans="4:24" ht="14">
      <c r="D826" s="54" t="s">
        <v>2490</v>
      </c>
      <c r="H826" s="4" t="s">
        <v>2490</v>
      </c>
      <c r="I826" s="4" t="s">
        <v>2490</v>
      </c>
      <c r="V826" s="4"/>
      <c r="W826" s="4"/>
      <c r="X826" s="4"/>
    </row>
    <row r="827" spans="4:24" ht="14">
      <c r="D827" s="54" t="s">
        <v>2490</v>
      </c>
      <c r="H827" s="4" t="s">
        <v>2490</v>
      </c>
      <c r="I827" s="4" t="s">
        <v>2490</v>
      </c>
      <c r="V827" s="4"/>
      <c r="W827" s="4"/>
      <c r="X827" s="4"/>
    </row>
    <row r="828" spans="4:24" ht="14">
      <c r="D828" s="54" t="s">
        <v>2490</v>
      </c>
      <c r="H828" s="4" t="s">
        <v>2490</v>
      </c>
      <c r="I828" s="4" t="s">
        <v>2490</v>
      </c>
      <c r="V828" s="4"/>
      <c r="W828" s="4"/>
      <c r="X828" s="4"/>
    </row>
    <row r="829" spans="4:24" ht="14">
      <c r="D829" s="54" t="s">
        <v>2490</v>
      </c>
      <c r="H829" s="4" t="s">
        <v>2490</v>
      </c>
      <c r="I829" s="4" t="s">
        <v>2490</v>
      </c>
      <c r="V829" s="4"/>
      <c r="W829" s="4"/>
      <c r="X829" s="4"/>
    </row>
    <row r="830" spans="4:24" ht="14">
      <c r="D830" s="54" t="s">
        <v>2490</v>
      </c>
      <c r="H830" s="4" t="s">
        <v>2490</v>
      </c>
      <c r="I830" s="4" t="s">
        <v>2490</v>
      </c>
      <c r="V830" s="4"/>
      <c r="W830" s="4"/>
      <c r="X830" s="4"/>
    </row>
    <row r="831" spans="4:24" ht="14">
      <c r="D831" s="54" t="s">
        <v>2490</v>
      </c>
      <c r="H831" s="4" t="s">
        <v>2490</v>
      </c>
      <c r="I831" s="4" t="s">
        <v>2490</v>
      </c>
      <c r="V831" s="4"/>
      <c r="W831" s="4"/>
      <c r="X831" s="4"/>
    </row>
    <row r="832" spans="4:24" ht="14">
      <c r="D832" s="54" t="s">
        <v>2490</v>
      </c>
      <c r="H832" s="4" t="s">
        <v>2490</v>
      </c>
      <c r="I832" s="4" t="s">
        <v>2490</v>
      </c>
      <c r="V832" s="4"/>
      <c r="W832" s="4"/>
      <c r="X832" s="4"/>
    </row>
    <row r="833" spans="4:24" ht="14">
      <c r="D833" s="54" t="s">
        <v>2490</v>
      </c>
      <c r="H833" s="4" t="s">
        <v>2490</v>
      </c>
      <c r="I833" s="4" t="s">
        <v>2490</v>
      </c>
      <c r="V833" s="4"/>
      <c r="W833" s="4"/>
      <c r="X833" s="4"/>
    </row>
    <row r="834" spans="4:24" ht="14">
      <c r="D834" s="54" t="s">
        <v>2490</v>
      </c>
      <c r="H834" s="4" t="s">
        <v>2490</v>
      </c>
      <c r="I834" s="4" t="s">
        <v>2490</v>
      </c>
      <c r="V834" s="4"/>
      <c r="W834" s="4"/>
      <c r="X834" s="4"/>
    </row>
    <row r="835" spans="4:24" ht="14">
      <c r="D835" s="54" t="s">
        <v>2490</v>
      </c>
      <c r="H835" s="4" t="s">
        <v>2490</v>
      </c>
      <c r="I835" s="4" t="s">
        <v>2490</v>
      </c>
      <c r="V835" s="4"/>
      <c r="W835" s="4"/>
      <c r="X835" s="4"/>
    </row>
    <row r="836" spans="4:24" ht="14">
      <c r="D836" s="54" t="s">
        <v>2490</v>
      </c>
      <c r="H836" s="4" t="s">
        <v>2490</v>
      </c>
      <c r="I836" s="4" t="s">
        <v>2490</v>
      </c>
      <c r="V836" s="4"/>
      <c r="W836" s="4"/>
      <c r="X836" s="4"/>
    </row>
    <row r="837" spans="4:24" ht="14">
      <c r="D837" s="54" t="s">
        <v>2490</v>
      </c>
      <c r="H837" s="4" t="s">
        <v>2490</v>
      </c>
      <c r="I837" s="4" t="s">
        <v>2490</v>
      </c>
      <c r="V837" s="4"/>
      <c r="W837" s="4"/>
      <c r="X837" s="4"/>
    </row>
    <row r="838" spans="4:24" ht="14">
      <c r="D838" s="54" t="s">
        <v>2490</v>
      </c>
      <c r="H838" s="4" t="s">
        <v>2490</v>
      </c>
      <c r="I838" s="4" t="s">
        <v>2490</v>
      </c>
      <c r="V838" s="4"/>
      <c r="W838" s="4"/>
      <c r="X838" s="4"/>
    </row>
    <row r="839" spans="4:24" ht="14">
      <c r="D839" s="54" t="s">
        <v>2490</v>
      </c>
      <c r="H839" s="4" t="s">
        <v>2490</v>
      </c>
      <c r="I839" s="4" t="s">
        <v>2490</v>
      </c>
      <c r="V839" s="4"/>
      <c r="W839" s="4"/>
      <c r="X839" s="4"/>
    </row>
    <row r="840" spans="4:24" ht="14">
      <c r="D840" s="54" t="s">
        <v>2490</v>
      </c>
      <c r="H840" s="4" t="s">
        <v>2490</v>
      </c>
      <c r="I840" s="4" t="s">
        <v>2490</v>
      </c>
      <c r="V840" s="4"/>
      <c r="W840" s="4"/>
      <c r="X840" s="4"/>
    </row>
    <row r="841" spans="4:24" ht="14">
      <c r="D841" s="54" t="s">
        <v>2490</v>
      </c>
      <c r="H841" s="4" t="s">
        <v>2490</v>
      </c>
      <c r="I841" s="4" t="s">
        <v>2490</v>
      </c>
      <c r="V841" s="4"/>
      <c r="W841" s="4"/>
      <c r="X841" s="4"/>
    </row>
    <row r="842" spans="4:24" ht="14">
      <c r="D842" s="54" t="s">
        <v>2490</v>
      </c>
      <c r="H842" s="4" t="s">
        <v>2490</v>
      </c>
      <c r="I842" s="4" t="s">
        <v>2490</v>
      </c>
      <c r="V842" s="4"/>
      <c r="W842" s="4"/>
      <c r="X842" s="4"/>
    </row>
    <row r="843" spans="4:24" ht="14">
      <c r="D843" s="54" t="s">
        <v>2490</v>
      </c>
      <c r="H843" s="4" t="s">
        <v>2490</v>
      </c>
      <c r="I843" s="4" t="s">
        <v>2490</v>
      </c>
      <c r="V843" s="4"/>
      <c r="W843" s="4"/>
      <c r="X843" s="4"/>
    </row>
    <row r="844" spans="4:24" ht="14">
      <c r="D844" s="54" t="s">
        <v>2490</v>
      </c>
      <c r="H844" s="4" t="s">
        <v>2490</v>
      </c>
      <c r="I844" s="4" t="s">
        <v>2490</v>
      </c>
      <c r="V844" s="4"/>
      <c r="W844" s="4"/>
      <c r="X844" s="4"/>
    </row>
    <row r="845" spans="4:24" ht="14">
      <c r="D845" s="54" t="s">
        <v>2490</v>
      </c>
      <c r="H845" s="4" t="s">
        <v>2490</v>
      </c>
      <c r="I845" s="4" t="s">
        <v>2490</v>
      </c>
      <c r="V845" s="4"/>
      <c r="W845" s="4"/>
      <c r="X845" s="4"/>
    </row>
    <row r="846" spans="4:24" ht="14">
      <c r="D846" s="54" t="s">
        <v>2490</v>
      </c>
      <c r="H846" s="4" t="s">
        <v>2490</v>
      </c>
      <c r="I846" s="4" t="s">
        <v>2490</v>
      </c>
      <c r="V846" s="4"/>
      <c r="W846" s="4"/>
      <c r="X846" s="4"/>
    </row>
    <row r="847" spans="4:24" ht="14">
      <c r="D847" s="54" t="s">
        <v>2490</v>
      </c>
      <c r="H847" s="4" t="s">
        <v>2490</v>
      </c>
      <c r="I847" s="4" t="s">
        <v>2490</v>
      </c>
      <c r="V847" s="4"/>
      <c r="W847" s="4"/>
      <c r="X847" s="4"/>
    </row>
    <row r="848" spans="4:24" ht="14">
      <c r="D848" s="54" t="s">
        <v>2490</v>
      </c>
      <c r="H848" s="4" t="s">
        <v>2490</v>
      </c>
      <c r="I848" s="4" t="s">
        <v>2490</v>
      </c>
      <c r="V848" s="4"/>
      <c r="W848" s="4"/>
      <c r="X848" s="4"/>
    </row>
    <row r="849" spans="4:24" ht="14">
      <c r="D849" s="54" t="s">
        <v>2490</v>
      </c>
      <c r="H849" s="4" t="s">
        <v>2490</v>
      </c>
      <c r="I849" s="4" t="s">
        <v>2490</v>
      </c>
      <c r="V849" s="4"/>
      <c r="W849" s="4"/>
      <c r="X849" s="4"/>
    </row>
    <row r="850" spans="4:24" ht="14">
      <c r="D850" s="54" t="s">
        <v>2490</v>
      </c>
      <c r="H850" s="4" t="s">
        <v>2490</v>
      </c>
      <c r="I850" s="4" t="s">
        <v>2490</v>
      </c>
      <c r="V850" s="4"/>
      <c r="W850" s="4"/>
      <c r="X850" s="4"/>
    </row>
    <row r="851" spans="4:24" ht="14">
      <c r="D851" s="54" t="s">
        <v>2490</v>
      </c>
      <c r="H851" s="4" t="s">
        <v>2490</v>
      </c>
      <c r="I851" s="4" t="s">
        <v>2490</v>
      </c>
      <c r="V851" s="4"/>
      <c r="W851" s="4"/>
      <c r="X851" s="4"/>
    </row>
    <row r="852" spans="4:24" ht="14">
      <c r="D852" s="54" t="s">
        <v>2490</v>
      </c>
      <c r="H852" s="4" t="s">
        <v>2490</v>
      </c>
      <c r="I852" s="4" t="s">
        <v>2490</v>
      </c>
      <c r="V852" s="4"/>
      <c r="W852" s="4"/>
      <c r="X852" s="4"/>
    </row>
    <row r="853" spans="4:24" ht="14">
      <c r="D853" s="54" t="s">
        <v>2490</v>
      </c>
      <c r="H853" s="4" t="s">
        <v>2490</v>
      </c>
      <c r="I853" s="4" t="s">
        <v>2490</v>
      </c>
      <c r="V853" s="4"/>
      <c r="W853" s="4"/>
      <c r="X853" s="4"/>
    </row>
    <row r="854" spans="4:24" ht="14">
      <c r="D854" s="54" t="s">
        <v>2490</v>
      </c>
      <c r="H854" s="4" t="s">
        <v>2490</v>
      </c>
      <c r="I854" s="4" t="s">
        <v>2490</v>
      </c>
      <c r="V854" s="4"/>
      <c r="W854" s="4"/>
      <c r="X854" s="4"/>
    </row>
    <row r="855" spans="4:24" ht="14">
      <c r="D855" s="54" t="s">
        <v>2490</v>
      </c>
      <c r="H855" s="4" t="s">
        <v>2490</v>
      </c>
      <c r="I855" s="4" t="s">
        <v>2490</v>
      </c>
      <c r="V855" s="4"/>
      <c r="W855" s="4"/>
      <c r="X855" s="4"/>
    </row>
    <row r="856" spans="4:24" ht="14">
      <c r="D856" s="54" t="s">
        <v>2490</v>
      </c>
      <c r="H856" s="4" t="s">
        <v>2490</v>
      </c>
      <c r="I856" s="4" t="s">
        <v>2490</v>
      </c>
      <c r="V856" s="4"/>
      <c r="W856" s="4"/>
      <c r="X856" s="4"/>
    </row>
    <row r="857" spans="4:24" ht="14">
      <c r="D857" s="54" t="s">
        <v>2490</v>
      </c>
      <c r="H857" s="4" t="s">
        <v>2490</v>
      </c>
      <c r="I857" s="4" t="s">
        <v>2490</v>
      </c>
      <c r="V857" s="4"/>
      <c r="W857" s="4"/>
      <c r="X857" s="4"/>
    </row>
    <row r="858" spans="4:24" ht="14">
      <c r="D858" s="54" t="s">
        <v>2490</v>
      </c>
      <c r="H858" s="4" t="s">
        <v>2490</v>
      </c>
      <c r="I858" s="4" t="s">
        <v>2490</v>
      </c>
      <c r="V858" s="4"/>
      <c r="W858" s="4"/>
      <c r="X858" s="4"/>
    </row>
    <row r="859" spans="4:24" ht="14">
      <c r="D859" s="54" t="s">
        <v>2490</v>
      </c>
      <c r="H859" s="4" t="s">
        <v>2490</v>
      </c>
      <c r="I859" s="4" t="s">
        <v>2490</v>
      </c>
      <c r="V859" s="4"/>
      <c r="W859" s="4"/>
      <c r="X859" s="4"/>
    </row>
    <row r="860" spans="4:24" ht="14">
      <c r="D860" s="54" t="s">
        <v>2490</v>
      </c>
      <c r="H860" s="4" t="s">
        <v>2490</v>
      </c>
      <c r="I860" s="4" t="s">
        <v>2490</v>
      </c>
      <c r="V860" s="4"/>
      <c r="W860" s="4"/>
      <c r="X860" s="4"/>
    </row>
    <row r="861" spans="4:24" ht="14">
      <c r="D861" s="54" t="s">
        <v>2490</v>
      </c>
      <c r="H861" s="4" t="s">
        <v>2490</v>
      </c>
      <c r="I861" s="4" t="s">
        <v>2490</v>
      </c>
      <c r="V861" s="4"/>
      <c r="W861" s="4"/>
      <c r="X861" s="4"/>
    </row>
    <row r="862" spans="4:24" ht="14">
      <c r="D862" s="54" t="s">
        <v>2490</v>
      </c>
      <c r="H862" s="4" t="s">
        <v>2490</v>
      </c>
      <c r="I862" s="4" t="s">
        <v>2490</v>
      </c>
      <c r="V862" s="4"/>
      <c r="W862" s="4"/>
      <c r="X862" s="4"/>
    </row>
    <row r="863" spans="4:24" ht="14">
      <c r="D863" s="54" t="s">
        <v>2490</v>
      </c>
      <c r="H863" s="4" t="s">
        <v>2490</v>
      </c>
      <c r="I863" s="4" t="s">
        <v>2490</v>
      </c>
      <c r="V863" s="4"/>
      <c r="W863" s="4"/>
      <c r="X863" s="4"/>
    </row>
    <row r="864" spans="4:24" ht="14">
      <c r="D864" s="54" t="s">
        <v>2490</v>
      </c>
      <c r="H864" s="4" t="s">
        <v>2490</v>
      </c>
      <c r="I864" s="4" t="s">
        <v>2490</v>
      </c>
      <c r="V864" s="4"/>
      <c r="W864" s="4"/>
      <c r="X864" s="4"/>
    </row>
    <row r="865" spans="4:24" ht="14">
      <c r="D865" s="54" t="s">
        <v>2490</v>
      </c>
      <c r="H865" s="4" t="s">
        <v>2490</v>
      </c>
      <c r="I865" s="4" t="s">
        <v>2490</v>
      </c>
      <c r="V865" s="4"/>
      <c r="W865" s="4"/>
      <c r="X865" s="4"/>
    </row>
    <row r="866" spans="4:24" ht="14">
      <c r="D866" s="54" t="s">
        <v>2490</v>
      </c>
      <c r="H866" s="4" t="s">
        <v>2490</v>
      </c>
      <c r="I866" s="4" t="s">
        <v>2490</v>
      </c>
      <c r="V866" s="4"/>
      <c r="W866" s="4"/>
      <c r="X866" s="4"/>
    </row>
    <row r="867" spans="4:24" ht="14">
      <c r="D867" s="54" t="s">
        <v>2490</v>
      </c>
      <c r="H867" s="4" t="s">
        <v>2490</v>
      </c>
      <c r="I867" s="4" t="s">
        <v>2490</v>
      </c>
      <c r="V867" s="4"/>
      <c r="W867" s="4"/>
      <c r="X867" s="4"/>
    </row>
    <row r="868" spans="4:24" ht="14">
      <c r="D868" s="54" t="s">
        <v>2490</v>
      </c>
      <c r="H868" s="4" t="s">
        <v>2490</v>
      </c>
      <c r="I868" s="4" t="s">
        <v>2490</v>
      </c>
      <c r="V868" s="4"/>
      <c r="W868" s="4"/>
      <c r="X868" s="4"/>
    </row>
    <row r="869" spans="4:24" ht="14">
      <c r="D869" s="54" t="s">
        <v>2490</v>
      </c>
      <c r="H869" s="4" t="s">
        <v>2490</v>
      </c>
      <c r="I869" s="4" t="s">
        <v>2490</v>
      </c>
      <c r="V869" s="4"/>
      <c r="W869" s="4"/>
      <c r="X869" s="4"/>
    </row>
    <row r="870" spans="4:24" ht="14">
      <c r="D870" s="54" t="s">
        <v>2490</v>
      </c>
      <c r="H870" s="4" t="s">
        <v>2490</v>
      </c>
      <c r="I870" s="4" t="s">
        <v>2490</v>
      </c>
      <c r="V870" s="4"/>
      <c r="W870" s="4"/>
      <c r="X870" s="4"/>
    </row>
    <row r="871" spans="4:24" ht="14">
      <c r="D871" s="54" t="s">
        <v>2490</v>
      </c>
      <c r="H871" s="4" t="s">
        <v>2490</v>
      </c>
      <c r="I871" s="4" t="s">
        <v>2490</v>
      </c>
      <c r="V871" s="4"/>
      <c r="W871" s="4"/>
      <c r="X871" s="4"/>
    </row>
    <row r="872" spans="4:24" ht="14">
      <c r="D872" s="54" t="s">
        <v>2490</v>
      </c>
      <c r="H872" s="4" t="s">
        <v>2490</v>
      </c>
      <c r="I872" s="4" t="s">
        <v>2490</v>
      </c>
      <c r="V872" s="4"/>
      <c r="W872" s="4"/>
      <c r="X872" s="4"/>
    </row>
    <row r="873" spans="4:24" ht="14">
      <c r="D873" s="54" t="s">
        <v>2490</v>
      </c>
      <c r="H873" s="4" t="s">
        <v>2490</v>
      </c>
      <c r="I873" s="4" t="s">
        <v>2490</v>
      </c>
      <c r="V873" s="4"/>
      <c r="W873" s="4"/>
      <c r="X873" s="4"/>
    </row>
    <row r="874" spans="4:24" ht="14">
      <c r="D874" s="54" t="s">
        <v>2490</v>
      </c>
      <c r="H874" s="4" t="s">
        <v>2490</v>
      </c>
      <c r="I874" s="4" t="s">
        <v>2490</v>
      </c>
      <c r="V874" s="4"/>
      <c r="W874" s="4"/>
      <c r="X874" s="4"/>
    </row>
    <row r="875" spans="4:24" ht="14">
      <c r="D875" s="54" t="s">
        <v>2490</v>
      </c>
      <c r="H875" s="4" t="s">
        <v>2490</v>
      </c>
      <c r="I875" s="4" t="s">
        <v>2490</v>
      </c>
      <c r="V875" s="4"/>
      <c r="W875" s="4"/>
      <c r="X875" s="4"/>
    </row>
    <row r="876" spans="4:24" ht="14">
      <c r="D876" s="54" t="s">
        <v>2490</v>
      </c>
      <c r="H876" s="4" t="s">
        <v>2490</v>
      </c>
      <c r="I876" s="4" t="s">
        <v>2490</v>
      </c>
      <c r="V876" s="4"/>
      <c r="W876" s="4"/>
      <c r="X876" s="4"/>
    </row>
    <row r="877" spans="4:24" ht="14">
      <c r="D877" s="54" t="s">
        <v>2490</v>
      </c>
      <c r="H877" s="4" t="s">
        <v>2490</v>
      </c>
      <c r="I877" s="4" t="s">
        <v>2490</v>
      </c>
      <c r="V877" s="4"/>
      <c r="W877" s="4"/>
      <c r="X877" s="4"/>
    </row>
    <row r="878" spans="4:24" ht="14">
      <c r="D878" s="54" t="s">
        <v>2490</v>
      </c>
      <c r="H878" s="4" t="s">
        <v>2490</v>
      </c>
      <c r="I878" s="4" t="s">
        <v>2490</v>
      </c>
      <c r="V878" s="4"/>
      <c r="W878" s="4"/>
      <c r="X878" s="4"/>
    </row>
    <row r="879" spans="4:24" ht="14">
      <c r="D879" s="54" t="s">
        <v>2490</v>
      </c>
      <c r="H879" s="4" t="s">
        <v>2490</v>
      </c>
      <c r="I879" s="4" t="s">
        <v>2490</v>
      </c>
      <c r="V879" s="4"/>
      <c r="W879" s="4"/>
      <c r="X879" s="4"/>
    </row>
    <row r="880" spans="4:24" ht="14">
      <c r="D880" s="54" t="s">
        <v>2490</v>
      </c>
      <c r="H880" s="4" t="s">
        <v>2490</v>
      </c>
      <c r="I880" s="4" t="s">
        <v>2490</v>
      </c>
      <c r="V880" s="4"/>
      <c r="W880" s="4"/>
      <c r="X880" s="4"/>
    </row>
    <row r="881" spans="4:24" ht="14">
      <c r="D881" s="54" t="s">
        <v>2490</v>
      </c>
      <c r="H881" s="4" t="s">
        <v>2490</v>
      </c>
      <c r="I881" s="4" t="s">
        <v>2490</v>
      </c>
      <c r="V881" s="4"/>
      <c r="W881" s="4"/>
      <c r="X881" s="4"/>
    </row>
    <row r="882" spans="4:24" ht="14">
      <c r="D882" s="54" t="s">
        <v>2490</v>
      </c>
      <c r="H882" s="4" t="s">
        <v>2490</v>
      </c>
      <c r="I882" s="4" t="s">
        <v>2490</v>
      </c>
      <c r="V882" s="4"/>
      <c r="W882" s="4"/>
      <c r="X882" s="4"/>
    </row>
    <row r="883" spans="4:24" ht="14">
      <c r="D883" s="54" t="s">
        <v>2490</v>
      </c>
      <c r="H883" s="4" t="s">
        <v>2490</v>
      </c>
      <c r="I883" s="4" t="s">
        <v>2490</v>
      </c>
      <c r="V883" s="4"/>
      <c r="W883" s="4"/>
      <c r="X883" s="4"/>
    </row>
    <row r="884" spans="4:24" ht="14">
      <c r="D884" s="54" t="s">
        <v>2490</v>
      </c>
      <c r="H884" s="4" t="s">
        <v>2490</v>
      </c>
      <c r="I884" s="4" t="s">
        <v>2490</v>
      </c>
      <c r="V884" s="4"/>
      <c r="W884" s="4"/>
      <c r="X884" s="4"/>
    </row>
    <row r="885" spans="4:24" ht="14">
      <c r="D885" s="54" t="s">
        <v>2490</v>
      </c>
      <c r="H885" s="4" t="s">
        <v>2490</v>
      </c>
      <c r="I885" s="4" t="s">
        <v>2490</v>
      </c>
      <c r="V885" s="4"/>
      <c r="W885" s="4"/>
      <c r="X885" s="4"/>
    </row>
    <row r="886" spans="4:24" ht="14">
      <c r="D886" s="54" t="s">
        <v>2490</v>
      </c>
      <c r="H886" s="4" t="s">
        <v>2490</v>
      </c>
      <c r="I886" s="4" t="s">
        <v>2490</v>
      </c>
      <c r="V886" s="4"/>
      <c r="W886" s="4"/>
      <c r="X886" s="4"/>
    </row>
    <row r="887" spans="4:24" ht="14">
      <c r="D887" s="54" t="s">
        <v>2490</v>
      </c>
      <c r="H887" s="4" t="s">
        <v>2490</v>
      </c>
      <c r="I887" s="4" t="s">
        <v>2490</v>
      </c>
      <c r="V887" s="4"/>
      <c r="W887" s="4"/>
      <c r="X887" s="4"/>
    </row>
    <row r="888" spans="4:24" ht="14">
      <c r="D888" s="54" t="s">
        <v>2490</v>
      </c>
      <c r="H888" s="4" t="s">
        <v>2490</v>
      </c>
      <c r="I888" s="4" t="s">
        <v>2490</v>
      </c>
      <c r="V888" s="4"/>
      <c r="W888" s="4"/>
      <c r="X888" s="4"/>
    </row>
    <row r="889" spans="4:24" ht="14">
      <c r="D889" s="54" t="s">
        <v>2490</v>
      </c>
      <c r="H889" s="4" t="s">
        <v>2490</v>
      </c>
      <c r="I889" s="4" t="s">
        <v>2490</v>
      </c>
      <c r="V889" s="4"/>
      <c r="W889" s="4"/>
      <c r="X889" s="4"/>
    </row>
    <row r="890" spans="4:24" ht="14">
      <c r="D890" s="54" t="s">
        <v>2490</v>
      </c>
      <c r="H890" s="4" t="s">
        <v>2490</v>
      </c>
      <c r="I890" s="4" t="s">
        <v>2490</v>
      </c>
      <c r="V890" s="4"/>
      <c r="W890" s="4"/>
      <c r="X890" s="4"/>
    </row>
    <row r="891" spans="4:24" ht="14">
      <c r="D891" s="54" t="s">
        <v>2490</v>
      </c>
      <c r="H891" s="4" t="s">
        <v>2490</v>
      </c>
      <c r="I891" s="4" t="s">
        <v>2490</v>
      </c>
      <c r="V891" s="4"/>
      <c r="W891" s="4"/>
      <c r="X891" s="4"/>
    </row>
    <row r="892" spans="4:24" ht="14">
      <c r="D892" s="54" t="s">
        <v>2490</v>
      </c>
      <c r="H892" s="4" t="s">
        <v>2490</v>
      </c>
      <c r="I892" s="4" t="s">
        <v>2490</v>
      </c>
      <c r="V892" s="4"/>
      <c r="W892" s="4"/>
      <c r="X892" s="4"/>
    </row>
    <row r="893" spans="4:24" ht="14">
      <c r="D893" s="54" t="s">
        <v>2490</v>
      </c>
      <c r="H893" s="4" t="s">
        <v>2490</v>
      </c>
      <c r="I893" s="4" t="s">
        <v>2490</v>
      </c>
      <c r="V893" s="4"/>
      <c r="W893" s="4"/>
      <c r="X893" s="4"/>
    </row>
    <row r="894" spans="4:24" ht="14">
      <c r="D894" s="54" t="s">
        <v>2490</v>
      </c>
      <c r="H894" s="4" t="s">
        <v>2490</v>
      </c>
      <c r="I894" s="4" t="s">
        <v>2490</v>
      </c>
      <c r="V894" s="4"/>
      <c r="W894" s="4"/>
      <c r="X894" s="4"/>
    </row>
    <row r="895" spans="4:24" ht="14">
      <c r="D895" s="54" t="s">
        <v>2490</v>
      </c>
      <c r="H895" s="4" t="s">
        <v>2490</v>
      </c>
      <c r="I895" s="4" t="s">
        <v>2490</v>
      </c>
      <c r="V895" s="4"/>
      <c r="W895" s="4"/>
      <c r="X895" s="4"/>
    </row>
    <row r="896" spans="4:24" ht="14">
      <c r="D896" s="54" t="s">
        <v>2490</v>
      </c>
      <c r="H896" s="4" t="s">
        <v>2490</v>
      </c>
      <c r="I896" s="4" t="s">
        <v>2490</v>
      </c>
      <c r="V896" s="4"/>
      <c r="W896" s="4"/>
      <c r="X896" s="4"/>
    </row>
    <row r="897" spans="4:24" ht="14">
      <c r="D897" s="54" t="s">
        <v>2490</v>
      </c>
      <c r="H897" s="4" t="s">
        <v>2490</v>
      </c>
      <c r="I897" s="4" t="s">
        <v>2490</v>
      </c>
      <c r="V897" s="4"/>
      <c r="W897" s="4"/>
      <c r="X897" s="4"/>
    </row>
    <row r="898" spans="4:24" ht="14">
      <c r="D898" s="54" t="s">
        <v>2490</v>
      </c>
      <c r="H898" s="4" t="s">
        <v>2490</v>
      </c>
      <c r="I898" s="4" t="s">
        <v>2490</v>
      </c>
      <c r="V898" s="4"/>
      <c r="W898" s="4"/>
      <c r="X898" s="4"/>
    </row>
    <row r="899" spans="4:24" ht="14">
      <c r="D899" s="54" t="s">
        <v>2490</v>
      </c>
      <c r="H899" s="4" t="s">
        <v>2490</v>
      </c>
      <c r="I899" s="4" t="s">
        <v>2490</v>
      </c>
      <c r="V899" s="4"/>
      <c r="W899" s="4"/>
      <c r="X899" s="4"/>
    </row>
    <row r="900" spans="4:24" ht="14">
      <c r="D900" s="54" t="s">
        <v>2490</v>
      </c>
      <c r="H900" s="4" t="s">
        <v>2490</v>
      </c>
      <c r="I900" s="4" t="s">
        <v>2490</v>
      </c>
      <c r="V900" s="4"/>
      <c r="W900" s="4"/>
      <c r="X900" s="4"/>
    </row>
    <row r="901" spans="4:24" ht="14">
      <c r="D901" s="54" t="s">
        <v>2490</v>
      </c>
      <c r="H901" s="4" t="s">
        <v>2490</v>
      </c>
      <c r="I901" s="4" t="s">
        <v>2490</v>
      </c>
      <c r="V901" s="4"/>
      <c r="W901" s="4"/>
      <c r="X901" s="4"/>
    </row>
    <row r="902" spans="4:24" ht="14">
      <c r="D902" s="54" t="s">
        <v>2490</v>
      </c>
      <c r="H902" s="4" t="s">
        <v>2490</v>
      </c>
      <c r="I902" s="4" t="s">
        <v>2490</v>
      </c>
      <c r="V902" s="4"/>
      <c r="W902" s="4"/>
      <c r="X902" s="4"/>
    </row>
    <row r="903" spans="4:24" ht="14">
      <c r="D903" s="54" t="s">
        <v>2490</v>
      </c>
      <c r="H903" s="4" t="s">
        <v>2490</v>
      </c>
      <c r="I903" s="4" t="s">
        <v>2490</v>
      </c>
      <c r="V903" s="4"/>
      <c r="W903" s="4"/>
      <c r="X903" s="4"/>
    </row>
    <row r="904" spans="4:24" ht="14">
      <c r="D904" s="54" t="s">
        <v>2490</v>
      </c>
      <c r="H904" s="4" t="s">
        <v>2490</v>
      </c>
      <c r="I904" s="4" t="s">
        <v>2490</v>
      </c>
      <c r="V904" s="4"/>
      <c r="W904" s="4"/>
      <c r="X904" s="4"/>
    </row>
    <row r="905" spans="4:24" ht="14">
      <c r="D905" s="54" t="s">
        <v>2490</v>
      </c>
      <c r="H905" s="4" t="s">
        <v>2490</v>
      </c>
      <c r="I905" s="4" t="s">
        <v>2490</v>
      </c>
      <c r="V905" s="4"/>
      <c r="W905" s="4"/>
      <c r="X905" s="4"/>
    </row>
    <row r="906" spans="4:24" ht="14">
      <c r="D906" s="54" t="s">
        <v>2490</v>
      </c>
      <c r="H906" s="4" t="s">
        <v>2490</v>
      </c>
      <c r="I906" s="4" t="s">
        <v>2490</v>
      </c>
      <c r="V906" s="4"/>
      <c r="W906" s="4"/>
      <c r="X906" s="4"/>
    </row>
    <row r="907" spans="4:24" ht="14">
      <c r="D907" s="54" t="s">
        <v>2490</v>
      </c>
      <c r="H907" s="4" t="s">
        <v>2490</v>
      </c>
      <c r="I907" s="4" t="s">
        <v>2490</v>
      </c>
      <c r="V907" s="4"/>
      <c r="W907" s="4"/>
      <c r="X907" s="4"/>
    </row>
    <row r="908" spans="4:24" ht="14">
      <c r="D908" s="54" t="s">
        <v>2490</v>
      </c>
      <c r="H908" s="4" t="s">
        <v>2490</v>
      </c>
      <c r="I908" s="4" t="s">
        <v>2490</v>
      </c>
      <c r="V908" s="4"/>
      <c r="W908" s="4"/>
      <c r="X908" s="4"/>
    </row>
    <row r="909" spans="4:24" ht="14">
      <c r="D909" s="54" t="s">
        <v>2490</v>
      </c>
      <c r="H909" s="4" t="s">
        <v>2490</v>
      </c>
      <c r="I909" s="4" t="s">
        <v>2490</v>
      </c>
      <c r="V909" s="4"/>
      <c r="W909" s="4"/>
      <c r="X909" s="4"/>
    </row>
    <row r="910" spans="4:24" ht="14">
      <c r="D910" s="54" t="s">
        <v>2490</v>
      </c>
      <c r="H910" s="4" t="s">
        <v>2490</v>
      </c>
      <c r="I910" s="4" t="s">
        <v>2490</v>
      </c>
      <c r="V910" s="4"/>
      <c r="W910" s="4"/>
      <c r="X910" s="4"/>
    </row>
    <row r="911" spans="4:24" ht="14">
      <c r="D911" s="54" t="s">
        <v>2490</v>
      </c>
      <c r="H911" s="4" t="s">
        <v>2490</v>
      </c>
      <c r="I911" s="4" t="s">
        <v>2490</v>
      </c>
      <c r="V911" s="4"/>
      <c r="W911" s="4"/>
      <c r="X911" s="4"/>
    </row>
    <row r="912" spans="4:24" ht="14">
      <c r="D912" s="54" t="s">
        <v>2490</v>
      </c>
      <c r="H912" s="4" t="s">
        <v>2490</v>
      </c>
      <c r="I912" s="4" t="s">
        <v>2490</v>
      </c>
      <c r="V912" s="4"/>
      <c r="W912" s="4"/>
      <c r="X912" s="4"/>
    </row>
    <row r="913" spans="4:24" ht="14">
      <c r="D913" s="54" t="s">
        <v>2490</v>
      </c>
      <c r="H913" s="4" t="s">
        <v>2490</v>
      </c>
      <c r="I913" s="4" t="s">
        <v>2490</v>
      </c>
      <c r="V913" s="4"/>
      <c r="W913" s="4"/>
      <c r="X913" s="4"/>
    </row>
    <row r="914" spans="4:24" ht="14">
      <c r="D914" s="54" t="s">
        <v>2490</v>
      </c>
      <c r="H914" s="4" t="s">
        <v>2490</v>
      </c>
      <c r="I914" s="4" t="s">
        <v>2490</v>
      </c>
      <c r="V914" s="4"/>
      <c r="W914" s="4"/>
      <c r="X914" s="4"/>
    </row>
    <row r="915" spans="4:24" ht="14">
      <c r="D915" s="54" t="s">
        <v>2490</v>
      </c>
      <c r="H915" s="4" t="s">
        <v>2490</v>
      </c>
      <c r="I915" s="4" t="s">
        <v>2490</v>
      </c>
      <c r="V915" s="4"/>
      <c r="W915" s="4"/>
      <c r="X915" s="4"/>
    </row>
    <row r="916" spans="4:24" ht="14">
      <c r="D916" s="54" t="s">
        <v>2490</v>
      </c>
      <c r="H916" s="4" t="s">
        <v>2490</v>
      </c>
      <c r="I916" s="4" t="s">
        <v>2490</v>
      </c>
      <c r="V916" s="4"/>
      <c r="W916" s="4"/>
      <c r="X916" s="4"/>
    </row>
    <row r="917" spans="4:24" ht="14">
      <c r="D917" s="54" t="s">
        <v>2490</v>
      </c>
      <c r="H917" s="4" t="s">
        <v>2490</v>
      </c>
      <c r="I917" s="4" t="s">
        <v>2490</v>
      </c>
      <c r="V917" s="4"/>
      <c r="W917" s="4"/>
      <c r="X917" s="4"/>
    </row>
    <row r="918" spans="4:24" ht="14">
      <c r="D918" s="54" t="s">
        <v>2490</v>
      </c>
      <c r="H918" s="4" t="s">
        <v>2490</v>
      </c>
      <c r="I918" s="4" t="s">
        <v>2490</v>
      </c>
      <c r="V918" s="4"/>
      <c r="W918" s="4"/>
      <c r="X918" s="4"/>
    </row>
    <row r="919" spans="4:24" ht="14">
      <c r="D919" s="54" t="s">
        <v>2490</v>
      </c>
      <c r="H919" s="4" t="s">
        <v>2490</v>
      </c>
      <c r="I919" s="4" t="s">
        <v>2490</v>
      </c>
      <c r="V919" s="4"/>
      <c r="W919" s="4"/>
      <c r="X919" s="4"/>
    </row>
    <row r="920" spans="4:24" ht="14">
      <c r="D920" s="54" t="s">
        <v>2490</v>
      </c>
      <c r="H920" s="4" t="s">
        <v>2490</v>
      </c>
      <c r="I920" s="4" t="s">
        <v>2490</v>
      </c>
      <c r="V920" s="4"/>
      <c r="W920" s="4"/>
      <c r="X920" s="4"/>
    </row>
    <row r="921" spans="4:24" ht="14">
      <c r="D921" s="54" t="s">
        <v>2490</v>
      </c>
      <c r="H921" s="4" t="s">
        <v>2490</v>
      </c>
      <c r="I921" s="4" t="s">
        <v>2490</v>
      </c>
      <c r="V921" s="4"/>
      <c r="W921" s="4"/>
      <c r="X921" s="4"/>
    </row>
    <row r="922" spans="4:24" ht="14">
      <c r="D922" s="54" t="s">
        <v>2490</v>
      </c>
      <c r="H922" s="4" t="s">
        <v>2490</v>
      </c>
      <c r="I922" s="4" t="s">
        <v>2490</v>
      </c>
      <c r="V922" s="4"/>
      <c r="W922" s="4"/>
      <c r="X922" s="4"/>
    </row>
    <row r="923" spans="4:24" ht="14">
      <c r="D923" s="54" t="s">
        <v>2490</v>
      </c>
      <c r="H923" s="4" t="s">
        <v>2490</v>
      </c>
      <c r="I923" s="4" t="s">
        <v>2490</v>
      </c>
      <c r="V923" s="4"/>
      <c r="W923" s="4"/>
      <c r="X923" s="4"/>
    </row>
    <row r="924" spans="4:24" ht="14">
      <c r="D924" s="54" t="s">
        <v>2490</v>
      </c>
      <c r="H924" s="4" t="s">
        <v>2490</v>
      </c>
      <c r="I924" s="4" t="s">
        <v>2490</v>
      </c>
      <c r="V924" s="4"/>
      <c r="W924" s="4"/>
      <c r="X924" s="4"/>
    </row>
    <row r="925" spans="4:24" ht="14">
      <c r="D925" s="54" t="s">
        <v>2490</v>
      </c>
      <c r="H925" s="4" t="s">
        <v>2490</v>
      </c>
      <c r="I925" s="4" t="s">
        <v>2490</v>
      </c>
      <c r="V925" s="4"/>
      <c r="W925" s="4"/>
      <c r="X925" s="4"/>
    </row>
    <row r="926" spans="4:24" ht="14">
      <c r="D926" s="54" t="s">
        <v>2490</v>
      </c>
      <c r="H926" s="4" t="s">
        <v>2490</v>
      </c>
      <c r="I926" s="4" t="s">
        <v>2490</v>
      </c>
      <c r="V926" s="4"/>
      <c r="W926" s="4"/>
      <c r="X926" s="4"/>
    </row>
    <row r="927" spans="4:24" ht="14">
      <c r="D927" s="54" t="s">
        <v>2490</v>
      </c>
      <c r="H927" s="4" t="s">
        <v>2490</v>
      </c>
      <c r="I927" s="4" t="s">
        <v>2490</v>
      </c>
      <c r="V927" s="4"/>
      <c r="W927" s="4"/>
      <c r="X927" s="4"/>
    </row>
    <row r="928" spans="4:24" ht="14">
      <c r="D928" s="54" t="s">
        <v>2490</v>
      </c>
      <c r="H928" s="4" t="s">
        <v>2490</v>
      </c>
      <c r="I928" s="4" t="s">
        <v>2490</v>
      </c>
      <c r="V928" s="4"/>
      <c r="W928" s="4"/>
      <c r="X928" s="4"/>
    </row>
    <row r="929" spans="4:24" ht="14">
      <c r="D929" s="54" t="s">
        <v>2490</v>
      </c>
      <c r="H929" s="4" t="s">
        <v>2490</v>
      </c>
      <c r="I929" s="4" t="s">
        <v>2490</v>
      </c>
      <c r="V929" s="4"/>
      <c r="W929" s="4"/>
      <c r="X929" s="4"/>
    </row>
    <row r="930" spans="4:24" ht="14">
      <c r="D930" s="54" t="s">
        <v>2490</v>
      </c>
      <c r="H930" s="4" t="s">
        <v>2490</v>
      </c>
      <c r="I930" s="4" t="s">
        <v>2490</v>
      </c>
      <c r="V930" s="4"/>
      <c r="W930" s="4"/>
      <c r="X930" s="4"/>
    </row>
    <row r="931" spans="4:24" ht="14">
      <c r="D931" s="54" t="s">
        <v>2490</v>
      </c>
      <c r="H931" s="4" t="s">
        <v>2490</v>
      </c>
      <c r="I931" s="4" t="s">
        <v>2490</v>
      </c>
      <c r="V931" s="4"/>
      <c r="W931" s="4"/>
      <c r="X931" s="4"/>
    </row>
    <row r="932" spans="4:24" ht="14">
      <c r="D932" s="54" t="s">
        <v>2490</v>
      </c>
      <c r="H932" s="4" t="s">
        <v>2490</v>
      </c>
      <c r="I932" s="4" t="s">
        <v>2490</v>
      </c>
      <c r="V932" s="4"/>
      <c r="W932" s="4"/>
      <c r="X932" s="4"/>
    </row>
    <row r="933" spans="4:24" ht="14">
      <c r="D933" s="54" t="s">
        <v>2490</v>
      </c>
      <c r="H933" s="4" t="s">
        <v>2490</v>
      </c>
      <c r="I933" s="4" t="s">
        <v>2490</v>
      </c>
      <c r="V933" s="4"/>
      <c r="W933" s="4"/>
      <c r="X933" s="4"/>
    </row>
    <row r="934" spans="4:24" ht="14">
      <c r="D934" s="54" t="s">
        <v>2490</v>
      </c>
      <c r="H934" s="4" t="s">
        <v>2490</v>
      </c>
      <c r="I934" s="4" t="s">
        <v>2490</v>
      </c>
      <c r="V934" s="4"/>
      <c r="W934" s="4"/>
      <c r="X934" s="4"/>
    </row>
    <row r="935" spans="4:24" ht="14">
      <c r="D935" s="54" t="s">
        <v>2490</v>
      </c>
      <c r="H935" s="4" t="s">
        <v>2490</v>
      </c>
      <c r="I935" s="4" t="s">
        <v>2490</v>
      </c>
      <c r="V935" s="4"/>
      <c r="W935" s="4"/>
      <c r="X935" s="4"/>
    </row>
    <row r="936" spans="4:24" ht="14">
      <c r="D936" s="54" t="s">
        <v>2490</v>
      </c>
      <c r="H936" s="4" t="s">
        <v>2490</v>
      </c>
      <c r="I936" s="4" t="s">
        <v>2490</v>
      </c>
      <c r="V936" s="4"/>
      <c r="W936" s="4"/>
      <c r="X936" s="4"/>
    </row>
    <row r="937" spans="4:24" ht="14">
      <c r="D937" s="54" t="s">
        <v>2490</v>
      </c>
      <c r="H937" s="4" t="s">
        <v>2490</v>
      </c>
      <c r="I937" s="4" t="s">
        <v>2490</v>
      </c>
      <c r="V937" s="4"/>
      <c r="W937" s="4"/>
      <c r="X937" s="4"/>
    </row>
    <row r="938" spans="4:24" ht="14">
      <c r="D938" s="54" t="s">
        <v>2490</v>
      </c>
      <c r="H938" s="4" t="s">
        <v>2490</v>
      </c>
      <c r="I938" s="4" t="s">
        <v>2490</v>
      </c>
      <c r="V938" s="4"/>
      <c r="W938" s="4"/>
      <c r="X938" s="4"/>
    </row>
    <row r="939" spans="4:24" ht="14">
      <c r="D939" s="54" t="s">
        <v>2490</v>
      </c>
      <c r="H939" s="4" t="s">
        <v>2490</v>
      </c>
      <c r="I939" s="4" t="s">
        <v>2490</v>
      </c>
      <c r="V939" s="4"/>
      <c r="W939" s="4"/>
      <c r="X939" s="4"/>
    </row>
    <row r="940" spans="4:24" ht="14">
      <c r="D940" s="54" t="s">
        <v>2490</v>
      </c>
      <c r="H940" s="4" t="s">
        <v>2490</v>
      </c>
      <c r="I940" s="4" t="s">
        <v>2490</v>
      </c>
      <c r="V940" s="4"/>
      <c r="W940" s="4"/>
      <c r="X940" s="4"/>
    </row>
    <row r="941" spans="4:24" ht="14">
      <c r="D941" s="54" t="s">
        <v>2490</v>
      </c>
      <c r="H941" s="4" t="s">
        <v>2490</v>
      </c>
      <c r="I941" s="4" t="s">
        <v>2490</v>
      </c>
      <c r="V941" s="4"/>
      <c r="W941" s="4"/>
      <c r="X941" s="4"/>
    </row>
    <row r="942" spans="4:24" ht="14">
      <c r="D942" s="54" t="s">
        <v>2490</v>
      </c>
      <c r="H942" s="4" t="s">
        <v>2490</v>
      </c>
      <c r="I942" s="4" t="s">
        <v>2490</v>
      </c>
      <c r="V942" s="4"/>
      <c r="W942" s="4"/>
      <c r="X942" s="4"/>
    </row>
    <row r="943" spans="4:24" ht="14">
      <c r="D943" s="54" t="s">
        <v>2490</v>
      </c>
      <c r="H943" s="4" t="s">
        <v>2490</v>
      </c>
      <c r="I943" s="4" t="s">
        <v>2490</v>
      </c>
      <c r="V943" s="4"/>
      <c r="W943" s="4"/>
      <c r="X943" s="4"/>
    </row>
    <row r="944" spans="4:24" ht="14">
      <c r="D944" s="54" t="s">
        <v>2490</v>
      </c>
      <c r="H944" s="4" t="s">
        <v>2490</v>
      </c>
      <c r="I944" s="4" t="s">
        <v>2490</v>
      </c>
      <c r="V944" s="4"/>
      <c r="W944" s="4"/>
      <c r="X944" s="4"/>
    </row>
    <row r="945" spans="4:24" ht="14">
      <c r="D945" s="54" t="s">
        <v>2490</v>
      </c>
      <c r="H945" s="4" t="s">
        <v>2490</v>
      </c>
      <c r="I945" s="4" t="s">
        <v>2490</v>
      </c>
      <c r="V945" s="4"/>
      <c r="W945" s="4"/>
      <c r="X945" s="4"/>
    </row>
    <row r="946" spans="4:24" ht="14">
      <c r="D946" s="54" t="s">
        <v>2490</v>
      </c>
      <c r="H946" s="4" t="s">
        <v>2490</v>
      </c>
      <c r="I946" s="4" t="s">
        <v>2490</v>
      </c>
      <c r="V946" s="4"/>
      <c r="W946" s="4"/>
      <c r="X946" s="4"/>
    </row>
    <row r="947" spans="4:24" ht="14">
      <c r="D947" s="54" t="s">
        <v>2490</v>
      </c>
      <c r="H947" s="4" t="s">
        <v>2490</v>
      </c>
      <c r="I947" s="4" t="s">
        <v>2490</v>
      </c>
      <c r="V947" s="4"/>
      <c r="W947" s="4"/>
      <c r="X947" s="4"/>
    </row>
    <row r="948" spans="4:24" ht="14">
      <c r="D948" s="54" t="s">
        <v>2490</v>
      </c>
      <c r="H948" s="4" t="s">
        <v>2490</v>
      </c>
      <c r="I948" s="4" t="s">
        <v>2490</v>
      </c>
      <c r="V948" s="4"/>
      <c r="W948" s="4"/>
      <c r="X948" s="4"/>
    </row>
    <row r="949" spans="4:24" ht="14">
      <c r="D949" s="54" t="s">
        <v>2490</v>
      </c>
      <c r="H949" s="4" t="s">
        <v>2490</v>
      </c>
      <c r="I949" s="4" t="s">
        <v>2490</v>
      </c>
      <c r="V949" s="4"/>
      <c r="W949" s="4"/>
      <c r="X949" s="4"/>
    </row>
    <row r="950" spans="4:24" ht="14">
      <c r="D950" s="54" t="s">
        <v>2490</v>
      </c>
      <c r="H950" s="4" t="s">
        <v>2490</v>
      </c>
      <c r="I950" s="4" t="s">
        <v>2490</v>
      </c>
      <c r="V950" s="4"/>
      <c r="W950" s="4"/>
      <c r="X950" s="4"/>
    </row>
    <row r="951" spans="4:24" ht="14">
      <c r="D951" s="54" t="s">
        <v>2490</v>
      </c>
      <c r="H951" s="4" t="s">
        <v>2490</v>
      </c>
      <c r="I951" s="4" t="s">
        <v>2490</v>
      </c>
      <c r="V951" s="4"/>
      <c r="W951" s="4"/>
      <c r="X951" s="4"/>
    </row>
    <row r="952" spans="4:24" ht="14">
      <c r="D952" s="54" t="s">
        <v>2490</v>
      </c>
      <c r="H952" s="4" t="s">
        <v>2490</v>
      </c>
      <c r="I952" s="4" t="s">
        <v>2490</v>
      </c>
      <c r="V952" s="4"/>
      <c r="W952" s="4"/>
      <c r="X952" s="4"/>
    </row>
    <row r="953" spans="4:24" ht="14">
      <c r="D953" s="54" t="s">
        <v>2490</v>
      </c>
      <c r="H953" s="4" t="s">
        <v>2490</v>
      </c>
      <c r="I953" s="4" t="s">
        <v>2490</v>
      </c>
      <c r="V953" s="4"/>
      <c r="W953" s="4"/>
      <c r="X953" s="4"/>
    </row>
    <row r="954" spans="4:24" ht="14">
      <c r="D954" s="54" t="s">
        <v>2490</v>
      </c>
      <c r="H954" s="4" t="s">
        <v>2490</v>
      </c>
      <c r="I954" s="4" t="s">
        <v>2490</v>
      </c>
      <c r="V954" s="4"/>
      <c r="W954" s="4"/>
      <c r="X954" s="4"/>
    </row>
    <row r="955" spans="4:24" ht="14">
      <c r="D955" s="54" t="s">
        <v>2490</v>
      </c>
      <c r="H955" s="4" t="s">
        <v>2490</v>
      </c>
      <c r="I955" s="4" t="s">
        <v>2490</v>
      </c>
      <c r="V955" s="4"/>
      <c r="W955" s="4"/>
      <c r="X955" s="4"/>
    </row>
    <row r="956" spans="4:24" ht="14">
      <c r="D956" s="54" t="s">
        <v>2490</v>
      </c>
      <c r="H956" s="4" t="s">
        <v>2490</v>
      </c>
      <c r="I956" s="4" t="s">
        <v>2490</v>
      </c>
      <c r="V956" s="4"/>
      <c r="W956" s="4"/>
      <c r="X956" s="4"/>
    </row>
    <row r="957" spans="4:24" ht="14">
      <c r="D957" s="54" t="s">
        <v>2490</v>
      </c>
      <c r="H957" s="4" t="s">
        <v>2490</v>
      </c>
      <c r="I957" s="4" t="s">
        <v>2490</v>
      </c>
      <c r="V957" s="4"/>
      <c r="W957" s="4"/>
      <c r="X957" s="4"/>
    </row>
    <row r="958" spans="4:24" ht="14">
      <c r="D958" s="54" t="s">
        <v>2490</v>
      </c>
      <c r="H958" s="4" t="s">
        <v>2490</v>
      </c>
      <c r="I958" s="4" t="s">
        <v>2490</v>
      </c>
      <c r="V958" s="4"/>
      <c r="W958" s="4"/>
      <c r="X958" s="4"/>
    </row>
    <row r="959" spans="4:24" ht="14">
      <c r="D959" s="54" t="s">
        <v>2490</v>
      </c>
      <c r="H959" s="4" t="s">
        <v>2490</v>
      </c>
      <c r="I959" s="4" t="s">
        <v>2490</v>
      </c>
      <c r="V959" s="4"/>
      <c r="W959" s="4"/>
      <c r="X959" s="4"/>
    </row>
    <row r="960" spans="4:24" ht="14">
      <c r="D960" s="54" t="s">
        <v>2490</v>
      </c>
      <c r="H960" s="4" t="s">
        <v>2490</v>
      </c>
      <c r="I960" s="4" t="s">
        <v>2490</v>
      </c>
      <c r="V960" s="4"/>
      <c r="W960" s="4"/>
      <c r="X960" s="4"/>
    </row>
    <row r="961" spans="4:24" ht="14">
      <c r="D961" s="54" t="s">
        <v>2490</v>
      </c>
      <c r="H961" s="4" t="s">
        <v>2490</v>
      </c>
      <c r="I961" s="4" t="s">
        <v>2490</v>
      </c>
      <c r="V961" s="4"/>
      <c r="W961" s="4"/>
      <c r="X961" s="4"/>
    </row>
    <row r="962" spans="4:24" ht="14">
      <c r="D962" s="54" t="s">
        <v>2490</v>
      </c>
      <c r="H962" s="4" t="s">
        <v>2490</v>
      </c>
      <c r="I962" s="4" t="s">
        <v>2490</v>
      </c>
      <c r="V962" s="4"/>
      <c r="W962" s="4"/>
      <c r="X962" s="4"/>
    </row>
    <row r="963" spans="4:24" ht="14">
      <c r="D963" s="54" t="s">
        <v>2490</v>
      </c>
      <c r="H963" s="4" t="s">
        <v>2490</v>
      </c>
      <c r="I963" s="4" t="s">
        <v>2490</v>
      </c>
      <c r="V963" s="4"/>
      <c r="W963" s="4"/>
      <c r="X963" s="4"/>
    </row>
    <row r="964" spans="4:24" ht="14">
      <c r="D964" s="54" t="s">
        <v>2490</v>
      </c>
      <c r="H964" s="4" t="s">
        <v>2490</v>
      </c>
      <c r="I964" s="4" t="s">
        <v>2490</v>
      </c>
      <c r="V964" s="4"/>
      <c r="W964" s="4"/>
      <c r="X964" s="4"/>
    </row>
    <row r="965" spans="4:24" ht="14">
      <c r="D965" s="54" t="s">
        <v>2490</v>
      </c>
      <c r="H965" s="4" t="s">
        <v>2490</v>
      </c>
      <c r="I965" s="4" t="s">
        <v>2490</v>
      </c>
      <c r="V965" s="4"/>
      <c r="W965" s="4"/>
      <c r="X965" s="4"/>
    </row>
    <row r="966" spans="4:24" ht="14">
      <c r="D966" s="54" t="s">
        <v>2490</v>
      </c>
      <c r="H966" s="4" t="s">
        <v>2490</v>
      </c>
      <c r="I966" s="4" t="s">
        <v>2490</v>
      </c>
      <c r="V966" s="4"/>
      <c r="W966" s="4"/>
      <c r="X966" s="4"/>
    </row>
    <row r="967" spans="4:24" ht="14">
      <c r="D967" s="54" t="s">
        <v>2490</v>
      </c>
      <c r="H967" s="4" t="s">
        <v>2490</v>
      </c>
      <c r="I967" s="4" t="s">
        <v>2490</v>
      </c>
      <c r="V967" s="4"/>
      <c r="W967" s="4"/>
      <c r="X967" s="4"/>
    </row>
    <row r="968" spans="4:24" ht="14">
      <c r="D968" s="54" t="s">
        <v>2490</v>
      </c>
      <c r="H968" s="4" t="s">
        <v>2490</v>
      </c>
      <c r="I968" s="4" t="s">
        <v>2490</v>
      </c>
      <c r="V968" s="4"/>
      <c r="W968" s="4"/>
      <c r="X968" s="4"/>
    </row>
    <row r="969" spans="4:24" ht="14">
      <c r="D969" s="54" t="s">
        <v>2490</v>
      </c>
      <c r="H969" s="4" t="s">
        <v>2490</v>
      </c>
      <c r="I969" s="4" t="s">
        <v>2490</v>
      </c>
      <c r="V969" s="4"/>
      <c r="W969" s="4"/>
      <c r="X969" s="4"/>
    </row>
    <row r="970" spans="4:24" ht="14">
      <c r="D970" s="54" t="s">
        <v>2490</v>
      </c>
      <c r="H970" s="4" t="s">
        <v>2490</v>
      </c>
      <c r="I970" s="4" t="s">
        <v>2490</v>
      </c>
      <c r="V970" s="4"/>
      <c r="W970" s="4"/>
      <c r="X970" s="4"/>
    </row>
    <row r="971" spans="4:24" ht="14">
      <c r="D971" s="54" t="s">
        <v>2490</v>
      </c>
      <c r="H971" s="4" t="s">
        <v>2490</v>
      </c>
      <c r="I971" s="4" t="s">
        <v>2490</v>
      </c>
      <c r="V971" s="4"/>
      <c r="W971" s="4"/>
      <c r="X971" s="4"/>
    </row>
    <row r="972" spans="4:24" ht="14">
      <c r="D972" s="54" t="s">
        <v>2490</v>
      </c>
      <c r="H972" s="4" t="s">
        <v>2490</v>
      </c>
      <c r="I972" s="4" t="s">
        <v>2490</v>
      </c>
      <c r="V972" s="4"/>
      <c r="W972" s="4"/>
      <c r="X972" s="4"/>
    </row>
    <row r="973" spans="4:24" ht="14">
      <c r="D973" s="54" t="s">
        <v>2490</v>
      </c>
      <c r="H973" s="4" t="s">
        <v>2490</v>
      </c>
      <c r="I973" s="4" t="s">
        <v>2490</v>
      </c>
      <c r="V973" s="4"/>
      <c r="W973" s="4"/>
      <c r="X973" s="4"/>
    </row>
    <row r="974" spans="4:24" ht="14">
      <c r="D974" s="54" t="s">
        <v>2490</v>
      </c>
      <c r="H974" s="4" t="s">
        <v>2490</v>
      </c>
      <c r="I974" s="4" t="s">
        <v>2490</v>
      </c>
      <c r="V974" s="4"/>
      <c r="W974" s="4"/>
      <c r="X974" s="4"/>
    </row>
    <row r="975" spans="4:24" ht="14">
      <c r="D975" s="54" t="s">
        <v>2490</v>
      </c>
      <c r="H975" s="4" t="s">
        <v>2490</v>
      </c>
      <c r="I975" s="4" t="s">
        <v>2490</v>
      </c>
      <c r="V975" s="4"/>
      <c r="W975" s="4"/>
      <c r="X975" s="4"/>
    </row>
    <row r="976" spans="4:24" ht="14">
      <c r="D976" s="54" t="s">
        <v>2490</v>
      </c>
      <c r="H976" s="4" t="s">
        <v>2490</v>
      </c>
      <c r="I976" s="4" t="s">
        <v>2490</v>
      </c>
      <c r="V976" s="4"/>
      <c r="W976" s="4"/>
      <c r="X976" s="4"/>
    </row>
    <row r="977" spans="4:24" ht="14">
      <c r="D977" s="54" t="s">
        <v>2490</v>
      </c>
      <c r="H977" s="4" t="s">
        <v>2490</v>
      </c>
      <c r="I977" s="4" t="s">
        <v>2490</v>
      </c>
      <c r="V977" s="4"/>
      <c r="W977" s="4"/>
      <c r="X977" s="4"/>
    </row>
    <row r="978" spans="4:24" ht="14">
      <c r="D978" s="54" t="s">
        <v>2490</v>
      </c>
      <c r="H978" s="4" t="s">
        <v>2490</v>
      </c>
      <c r="I978" s="4" t="s">
        <v>2490</v>
      </c>
      <c r="V978" s="4"/>
      <c r="W978" s="4"/>
      <c r="X978" s="4"/>
    </row>
    <row r="979" spans="4:24" ht="14">
      <c r="D979" s="54" t="s">
        <v>2490</v>
      </c>
      <c r="H979" s="4" t="s">
        <v>2490</v>
      </c>
      <c r="I979" s="4" t="s">
        <v>2490</v>
      </c>
      <c r="V979" s="4"/>
      <c r="W979" s="4"/>
      <c r="X979" s="4"/>
    </row>
    <row r="980" spans="4:24" ht="14">
      <c r="D980" s="54" t="s">
        <v>2490</v>
      </c>
      <c r="H980" s="4" t="s">
        <v>2490</v>
      </c>
      <c r="I980" s="4" t="s">
        <v>2490</v>
      </c>
      <c r="V980" s="4"/>
      <c r="W980" s="4"/>
      <c r="X980" s="4"/>
    </row>
    <row r="981" spans="4:24" ht="14">
      <c r="D981" s="54" t="s">
        <v>2490</v>
      </c>
      <c r="H981" s="4" t="s">
        <v>2490</v>
      </c>
      <c r="I981" s="4" t="s">
        <v>2490</v>
      </c>
      <c r="V981" s="4"/>
      <c r="W981" s="4"/>
      <c r="X981" s="4"/>
    </row>
    <row r="982" spans="4:24" ht="14">
      <c r="D982" s="54" t="s">
        <v>2490</v>
      </c>
      <c r="H982" s="4" t="s">
        <v>2490</v>
      </c>
      <c r="I982" s="4" t="s">
        <v>2490</v>
      </c>
      <c r="V982" s="4"/>
      <c r="W982" s="4"/>
      <c r="X982" s="4"/>
    </row>
    <row r="983" spans="4:24" ht="14">
      <c r="D983" s="54" t="s">
        <v>2490</v>
      </c>
      <c r="H983" s="4" t="s">
        <v>2490</v>
      </c>
      <c r="I983" s="4" t="s">
        <v>2490</v>
      </c>
      <c r="V983" s="4"/>
      <c r="W983" s="4"/>
      <c r="X983" s="4"/>
    </row>
    <row r="984" spans="4:24" ht="14">
      <c r="D984" s="54" t="s">
        <v>2490</v>
      </c>
      <c r="H984" s="4" t="s">
        <v>2490</v>
      </c>
      <c r="I984" s="4" t="s">
        <v>2490</v>
      </c>
      <c r="V984" s="4"/>
      <c r="W984" s="4"/>
      <c r="X984" s="4"/>
    </row>
    <row r="985" spans="4:24" ht="14">
      <c r="D985" s="54" t="s">
        <v>2490</v>
      </c>
      <c r="H985" s="4" t="s">
        <v>2490</v>
      </c>
      <c r="I985" s="4" t="s">
        <v>2490</v>
      </c>
      <c r="V985" s="4"/>
      <c r="W985" s="4"/>
      <c r="X985" s="4"/>
    </row>
    <row r="986" spans="4:24" ht="14">
      <c r="D986" s="54" t="s">
        <v>2490</v>
      </c>
      <c r="H986" s="4" t="s">
        <v>2490</v>
      </c>
      <c r="I986" s="4" t="s">
        <v>2490</v>
      </c>
      <c r="V986" s="4"/>
      <c r="W986" s="4"/>
      <c r="X986" s="4"/>
    </row>
    <row r="987" spans="4:24" ht="14">
      <c r="D987" s="54" t="s">
        <v>2490</v>
      </c>
      <c r="H987" s="4" t="s">
        <v>2490</v>
      </c>
      <c r="I987" s="4" t="s">
        <v>2490</v>
      </c>
      <c r="V987" s="4"/>
      <c r="W987" s="4"/>
      <c r="X987" s="4"/>
    </row>
    <row r="988" spans="4:24" ht="14">
      <c r="D988" s="54" t="s">
        <v>2490</v>
      </c>
      <c r="H988" s="4" t="s">
        <v>2490</v>
      </c>
      <c r="I988" s="4" t="s">
        <v>2490</v>
      </c>
      <c r="V988" s="4"/>
      <c r="W988" s="4"/>
      <c r="X988" s="4"/>
    </row>
    <row r="989" spans="4:24" ht="14">
      <c r="D989" s="54" t="s">
        <v>2490</v>
      </c>
      <c r="H989" s="4" t="s">
        <v>2490</v>
      </c>
      <c r="I989" s="4" t="s">
        <v>2490</v>
      </c>
      <c r="V989" s="4"/>
      <c r="W989" s="4"/>
      <c r="X989" s="4"/>
    </row>
    <row r="990" spans="4:24" ht="14">
      <c r="D990" s="54" t="s">
        <v>2490</v>
      </c>
      <c r="H990" s="4" t="s">
        <v>2490</v>
      </c>
      <c r="I990" s="4" t="s">
        <v>2490</v>
      </c>
      <c r="V990" s="4"/>
      <c r="W990" s="4"/>
      <c r="X990" s="4"/>
    </row>
    <row r="991" spans="4:24" ht="14">
      <c r="D991" s="54" t="s">
        <v>2490</v>
      </c>
      <c r="H991" s="4" t="s">
        <v>2490</v>
      </c>
      <c r="I991" s="4" t="s">
        <v>2490</v>
      </c>
      <c r="V991" s="4"/>
      <c r="W991" s="4"/>
      <c r="X991" s="4"/>
    </row>
    <row r="992" spans="4:24" ht="14">
      <c r="D992" s="54" t="s">
        <v>2490</v>
      </c>
      <c r="H992" s="4" t="s">
        <v>2490</v>
      </c>
      <c r="I992" s="4" t="s">
        <v>2490</v>
      </c>
      <c r="V992" s="4"/>
      <c r="W992" s="4"/>
      <c r="X992" s="4"/>
    </row>
    <row r="993" spans="4:24" ht="14">
      <c r="D993" s="54" t="s">
        <v>2490</v>
      </c>
      <c r="H993" s="4" t="s">
        <v>2490</v>
      </c>
      <c r="I993" s="4" t="s">
        <v>2490</v>
      </c>
      <c r="V993" s="4"/>
      <c r="W993" s="4"/>
      <c r="X993" s="4"/>
    </row>
    <row r="994" spans="4:24" ht="14">
      <c r="D994" s="54" t="s">
        <v>2490</v>
      </c>
      <c r="H994" s="4" t="s">
        <v>2490</v>
      </c>
      <c r="I994" s="4" t="s">
        <v>2490</v>
      </c>
      <c r="V994" s="4"/>
      <c r="W994" s="4"/>
      <c r="X994" s="4"/>
    </row>
    <row r="995" spans="4:24" ht="14">
      <c r="D995" s="54" t="s">
        <v>2490</v>
      </c>
      <c r="H995" s="4" t="s">
        <v>2490</v>
      </c>
      <c r="I995" s="4" t="s">
        <v>2490</v>
      </c>
      <c r="V995" s="4"/>
      <c r="W995" s="4"/>
      <c r="X995" s="4"/>
    </row>
    <row r="996" spans="4:24" ht="14">
      <c r="D996" s="54" t="s">
        <v>2490</v>
      </c>
      <c r="H996" s="4" t="s">
        <v>2490</v>
      </c>
      <c r="I996" s="4" t="s">
        <v>2490</v>
      </c>
      <c r="V996" s="4"/>
      <c r="W996" s="4"/>
      <c r="X996" s="4"/>
    </row>
    <row r="997" spans="4:24" ht="14">
      <c r="D997" s="54" t="s">
        <v>2490</v>
      </c>
      <c r="H997" s="4" t="s">
        <v>2490</v>
      </c>
      <c r="I997" s="4" t="s">
        <v>2490</v>
      </c>
      <c r="V997" s="4"/>
      <c r="W997" s="4"/>
      <c r="X997" s="4"/>
    </row>
    <row r="998" spans="4:24" ht="14">
      <c r="D998" s="54" t="s">
        <v>2490</v>
      </c>
      <c r="H998" s="4" t="s">
        <v>2490</v>
      </c>
      <c r="I998" s="4" t="s">
        <v>2490</v>
      </c>
      <c r="V998" s="4"/>
      <c r="W998" s="4"/>
      <c r="X998" s="4"/>
    </row>
    <row r="999" spans="4:24" ht="14">
      <c r="D999" s="54" t="s">
        <v>2490</v>
      </c>
      <c r="H999" s="4" t="s">
        <v>2490</v>
      </c>
      <c r="I999" s="4" t="s">
        <v>2490</v>
      </c>
      <c r="V999" s="4"/>
      <c r="W999" s="4"/>
      <c r="X999" s="4"/>
    </row>
    <row r="1000" spans="4:24" ht="14">
      <c r="D1000" s="54" t="s">
        <v>2490</v>
      </c>
      <c r="H1000" s="4" t="s">
        <v>2490</v>
      </c>
      <c r="I1000" s="4" t="s">
        <v>2490</v>
      </c>
      <c r="V1000" s="4"/>
      <c r="W1000" s="4"/>
      <c r="X1000" s="4"/>
    </row>
    <row r="1001" spans="4:24" ht="14">
      <c r="D1001" s="54" t="s">
        <v>2490</v>
      </c>
      <c r="H1001" s="4" t="s">
        <v>2490</v>
      </c>
      <c r="I1001" s="4" t="s">
        <v>2490</v>
      </c>
      <c r="V1001" s="4"/>
      <c r="W1001" s="4"/>
      <c r="X1001" s="4"/>
    </row>
    <row r="1002" spans="4:24" ht="14">
      <c r="D1002" s="54" t="s">
        <v>2490</v>
      </c>
      <c r="H1002" s="4" t="s">
        <v>2490</v>
      </c>
      <c r="I1002" s="4" t="s">
        <v>2490</v>
      </c>
      <c r="V1002" s="4"/>
      <c r="W1002" s="4"/>
      <c r="X1002" s="4"/>
    </row>
    <row r="1003" spans="4:24" ht="14">
      <c r="D1003" s="54" t="s">
        <v>2490</v>
      </c>
      <c r="H1003" s="4" t="s">
        <v>2490</v>
      </c>
      <c r="I1003" s="4" t="s">
        <v>2490</v>
      </c>
      <c r="V1003" s="4"/>
      <c r="W1003" s="4"/>
      <c r="X1003" s="4"/>
    </row>
    <row r="1004" spans="4:24" ht="14">
      <c r="D1004" s="54" t="s">
        <v>2490</v>
      </c>
      <c r="H1004" s="4" t="s">
        <v>2490</v>
      </c>
      <c r="I1004" s="4" t="s">
        <v>2490</v>
      </c>
      <c r="V1004" s="4"/>
      <c r="W1004" s="4"/>
      <c r="X1004" s="4"/>
    </row>
    <row r="1005" spans="4:24" ht="14">
      <c r="D1005" s="54" t="s">
        <v>2490</v>
      </c>
      <c r="H1005" s="4" t="s">
        <v>2490</v>
      </c>
      <c r="I1005" s="4" t="s">
        <v>2490</v>
      </c>
      <c r="V1005" s="4"/>
      <c r="W1005" s="4"/>
      <c r="X1005" s="4"/>
    </row>
    <row r="1006" spans="4:24" ht="14">
      <c r="D1006" s="54" t="s">
        <v>2490</v>
      </c>
      <c r="H1006" s="4" t="s">
        <v>2490</v>
      </c>
      <c r="I1006" s="4" t="s">
        <v>2490</v>
      </c>
      <c r="V1006" s="4"/>
      <c r="W1006" s="4"/>
      <c r="X1006" s="4"/>
    </row>
    <row r="1007" spans="4:24" ht="14">
      <c r="D1007" s="54" t="s">
        <v>2490</v>
      </c>
      <c r="H1007" s="4" t="s">
        <v>2490</v>
      </c>
      <c r="I1007" s="4" t="s">
        <v>2490</v>
      </c>
      <c r="V1007" s="4"/>
      <c r="W1007" s="4"/>
      <c r="X1007" s="4"/>
    </row>
    <row r="1008" spans="4:24" ht="14">
      <c r="D1008" s="54" t="s">
        <v>2490</v>
      </c>
      <c r="H1008" s="4" t="s">
        <v>2490</v>
      </c>
      <c r="I1008" s="4" t="s">
        <v>2490</v>
      </c>
      <c r="V1008" s="4"/>
      <c r="W1008" s="4"/>
      <c r="X1008" s="4"/>
    </row>
    <row r="1009" spans="4:24" ht="14">
      <c r="D1009" s="54" t="s">
        <v>2490</v>
      </c>
      <c r="H1009" s="4" t="s">
        <v>2490</v>
      </c>
      <c r="I1009" s="4" t="s">
        <v>2490</v>
      </c>
      <c r="V1009" s="4"/>
      <c r="W1009" s="4"/>
      <c r="X1009" s="4"/>
    </row>
    <row r="1010" spans="4:24" ht="14">
      <c r="D1010" s="54" t="s">
        <v>2490</v>
      </c>
      <c r="H1010" s="4" t="s">
        <v>2490</v>
      </c>
      <c r="I1010" s="4" t="s">
        <v>2490</v>
      </c>
      <c r="V1010" s="4"/>
      <c r="W1010" s="4"/>
      <c r="X1010" s="4"/>
    </row>
    <row r="1011" spans="4:24" ht="14">
      <c r="D1011" s="54" t="s">
        <v>2490</v>
      </c>
      <c r="H1011" s="4" t="s">
        <v>2490</v>
      </c>
      <c r="I1011" s="4" t="s">
        <v>2490</v>
      </c>
      <c r="V1011" s="4"/>
      <c r="W1011" s="4"/>
      <c r="X1011" s="4"/>
    </row>
    <row r="1012" spans="4:24" ht="14">
      <c r="D1012" s="54" t="s">
        <v>2490</v>
      </c>
      <c r="H1012" s="4" t="s">
        <v>2490</v>
      </c>
      <c r="I1012" s="4" t="s">
        <v>2490</v>
      </c>
      <c r="V1012" s="4"/>
      <c r="W1012" s="4"/>
      <c r="X1012" s="4"/>
    </row>
    <row r="1013" spans="4:24" ht="14">
      <c r="D1013" s="54" t="s">
        <v>2490</v>
      </c>
      <c r="H1013" s="4" t="s">
        <v>2490</v>
      </c>
      <c r="I1013" s="4" t="s">
        <v>2490</v>
      </c>
      <c r="V1013" s="4"/>
      <c r="W1013" s="4"/>
      <c r="X1013" s="4"/>
    </row>
    <row r="1014" spans="4:24" ht="14">
      <c r="D1014" s="54" t="s">
        <v>2490</v>
      </c>
      <c r="H1014" s="4" t="s">
        <v>2490</v>
      </c>
      <c r="I1014" s="4" t="s">
        <v>2490</v>
      </c>
      <c r="V1014" s="4"/>
      <c r="W1014" s="4"/>
      <c r="X1014" s="4"/>
    </row>
    <row r="1015" spans="4:24" ht="14">
      <c r="D1015" s="54" t="s">
        <v>2490</v>
      </c>
      <c r="H1015" s="4" t="s">
        <v>2490</v>
      </c>
      <c r="I1015" s="4" t="s">
        <v>2490</v>
      </c>
      <c r="V1015" s="4"/>
      <c r="W1015" s="4"/>
      <c r="X1015" s="4"/>
    </row>
    <row r="1016" spans="4:24" ht="14">
      <c r="D1016" s="54" t="s">
        <v>2490</v>
      </c>
      <c r="H1016" s="4" t="s">
        <v>2490</v>
      </c>
      <c r="I1016" s="4" t="s">
        <v>2490</v>
      </c>
      <c r="V1016" s="4"/>
      <c r="W1016" s="4"/>
      <c r="X1016" s="4"/>
    </row>
    <row r="1017" spans="4:24" ht="14">
      <c r="D1017" s="54" t="s">
        <v>2490</v>
      </c>
      <c r="H1017" s="4" t="s">
        <v>2490</v>
      </c>
      <c r="I1017" s="4" t="s">
        <v>2490</v>
      </c>
      <c r="V1017" s="4"/>
      <c r="W1017" s="4"/>
      <c r="X1017" s="4"/>
    </row>
    <row r="1018" spans="4:24" ht="14">
      <c r="D1018" s="54" t="s">
        <v>2490</v>
      </c>
      <c r="H1018" s="4" t="s">
        <v>2490</v>
      </c>
      <c r="I1018" s="4" t="s">
        <v>2490</v>
      </c>
      <c r="V1018" s="4"/>
      <c r="W1018" s="4"/>
      <c r="X1018" s="4"/>
    </row>
    <row r="1019" spans="4:24" ht="14">
      <c r="D1019" s="54" t="s">
        <v>2490</v>
      </c>
      <c r="H1019" s="4" t="s">
        <v>2490</v>
      </c>
      <c r="I1019" s="4" t="s">
        <v>2490</v>
      </c>
      <c r="V1019" s="4"/>
      <c r="W1019" s="4"/>
      <c r="X1019" s="4"/>
    </row>
    <row r="1020" spans="4:24" ht="14">
      <c r="D1020" s="54" t="s">
        <v>2490</v>
      </c>
      <c r="H1020" s="4" t="s">
        <v>2490</v>
      </c>
      <c r="I1020" s="4" t="s">
        <v>2490</v>
      </c>
      <c r="V1020" s="4"/>
      <c r="W1020" s="4"/>
      <c r="X1020" s="4"/>
    </row>
    <row r="1021" spans="4:24" ht="14">
      <c r="D1021" s="54" t="s">
        <v>2490</v>
      </c>
      <c r="H1021" s="4" t="s">
        <v>2490</v>
      </c>
      <c r="I1021" s="4" t="s">
        <v>2490</v>
      </c>
      <c r="V1021" s="4"/>
      <c r="W1021" s="4"/>
      <c r="X1021" s="4"/>
    </row>
    <row r="1022" spans="4:24" ht="14">
      <c r="D1022" s="54" t="s">
        <v>2490</v>
      </c>
      <c r="H1022" s="4" t="s">
        <v>2490</v>
      </c>
      <c r="I1022" s="4" t="s">
        <v>2490</v>
      </c>
      <c r="V1022" s="4"/>
      <c r="W1022" s="4"/>
      <c r="X1022" s="4"/>
    </row>
    <row r="1023" spans="4:24" ht="14">
      <c r="D1023" s="54" t="s">
        <v>2490</v>
      </c>
      <c r="H1023" s="4" t="s">
        <v>2490</v>
      </c>
      <c r="I1023" s="4" t="s">
        <v>2490</v>
      </c>
      <c r="V1023" s="4"/>
      <c r="W1023" s="4"/>
      <c r="X1023" s="4"/>
    </row>
    <row r="1024" spans="4:24" ht="14">
      <c r="D1024" s="54" t="s">
        <v>2490</v>
      </c>
      <c r="H1024" s="4" t="s">
        <v>2490</v>
      </c>
      <c r="I1024" s="4" t="s">
        <v>2490</v>
      </c>
      <c r="V1024" s="4"/>
      <c r="W1024" s="4"/>
      <c r="X1024" s="4"/>
    </row>
    <row r="1025" spans="4:24" ht="14">
      <c r="D1025" s="54" t="s">
        <v>2490</v>
      </c>
      <c r="H1025" s="4" t="s">
        <v>2490</v>
      </c>
      <c r="I1025" s="4" t="s">
        <v>2490</v>
      </c>
      <c r="V1025" s="4"/>
      <c r="W1025" s="4"/>
      <c r="X1025" s="4"/>
    </row>
    <row r="1026" spans="4:24" ht="14">
      <c r="D1026" s="54" t="s">
        <v>2490</v>
      </c>
      <c r="H1026" s="4" t="s">
        <v>2490</v>
      </c>
      <c r="I1026" s="4" t="s">
        <v>2490</v>
      </c>
      <c r="V1026" s="4"/>
      <c r="W1026" s="4"/>
      <c r="X1026" s="4"/>
    </row>
    <row r="1027" spans="4:24" ht="14">
      <c r="D1027" s="54" t="s">
        <v>2490</v>
      </c>
      <c r="H1027" s="4" t="s">
        <v>2490</v>
      </c>
      <c r="I1027" s="4" t="s">
        <v>2490</v>
      </c>
      <c r="V1027" s="4"/>
      <c r="W1027" s="4"/>
      <c r="X1027" s="4"/>
    </row>
    <row r="1028" spans="4:24" ht="14">
      <c r="D1028" s="54" t="s">
        <v>2490</v>
      </c>
      <c r="H1028" s="4" t="s">
        <v>2490</v>
      </c>
      <c r="I1028" s="4" t="s">
        <v>2490</v>
      </c>
      <c r="V1028" s="4"/>
      <c r="W1028" s="4"/>
      <c r="X1028" s="4"/>
    </row>
    <row r="1029" spans="4:24" ht="14">
      <c r="D1029" s="54" t="s">
        <v>2490</v>
      </c>
      <c r="H1029" s="4" t="s">
        <v>2490</v>
      </c>
      <c r="I1029" s="4" t="s">
        <v>2490</v>
      </c>
      <c r="V1029" s="4"/>
      <c r="W1029" s="4"/>
      <c r="X1029" s="4"/>
    </row>
    <row r="1030" spans="4:24" ht="14">
      <c r="D1030" s="54" t="s">
        <v>2490</v>
      </c>
      <c r="H1030" s="4" t="s">
        <v>2490</v>
      </c>
      <c r="I1030" s="4" t="s">
        <v>2490</v>
      </c>
      <c r="V1030" s="4"/>
      <c r="W1030" s="4"/>
      <c r="X1030" s="4"/>
    </row>
    <row r="1031" spans="4:24" ht="14">
      <c r="D1031" s="54" t="s">
        <v>2490</v>
      </c>
      <c r="H1031" s="4" t="s">
        <v>2490</v>
      </c>
      <c r="I1031" s="4" t="s">
        <v>2490</v>
      </c>
      <c r="V1031" s="4"/>
      <c r="W1031" s="4"/>
      <c r="X1031" s="4"/>
    </row>
    <row r="1032" spans="4:24" ht="14">
      <c r="D1032" s="54" t="s">
        <v>2490</v>
      </c>
      <c r="H1032" s="4" t="s">
        <v>2490</v>
      </c>
      <c r="I1032" s="4" t="s">
        <v>2490</v>
      </c>
      <c r="V1032" s="4"/>
      <c r="W1032" s="4"/>
      <c r="X1032" s="4"/>
    </row>
    <row r="1033" spans="4:24" ht="14">
      <c r="D1033" s="54" t="s">
        <v>2490</v>
      </c>
      <c r="H1033" s="4" t="s">
        <v>2490</v>
      </c>
      <c r="I1033" s="4" t="s">
        <v>2490</v>
      </c>
      <c r="V1033" s="4"/>
      <c r="W1033" s="4"/>
      <c r="X1033" s="4"/>
    </row>
    <row r="1034" spans="4:24" ht="14">
      <c r="D1034" s="54" t="s">
        <v>2490</v>
      </c>
      <c r="H1034" s="4" t="s">
        <v>2490</v>
      </c>
      <c r="I1034" s="4" t="s">
        <v>2490</v>
      </c>
      <c r="V1034" s="4"/>
      <c r="W1034" s="4"/>
      <c r="X1034" s="4"/>
    </row>
    <row r="1035" spans="4:24" ht="14">
      <c r="D1035" s="54" t="s">
        <v>2490</v>
      </c>
      <c r="H1035" s="4" t="s">
        <v>2490</v>
      </c>
      <c r="I1035" s="4" t="s">
        <v>2490</v>
      </c>
      <c r="V1035" s="4"/>
      <c r="W1035" s="4"/>
      <c r="X1035" s="4"/>
    </row>
    <row r="1036" spans="4:24" ht="14">
      <c r="D1036" s="54" t="s">
        <v>2490</v>
      </c>
      <c r="H1036" s="4" t="s">
        <v>2490</v>
      </c>
      <c r="I1036" s="4" t="s">
        <v>2490</v>
      </c>
      <c r="V1036" s="4"/>
      <c r="W1036" s="4"/>
      <c r="X1036" s="4"/>
    </row>
    <row r="1037" spans="4:24" ht="14">
      <c r="D1037" s="54" t="s">
        <v>2490</v>
      </c>
      <c r="H1037" s="4" t="s">
        <v>2490</v>
      </c>
      <c r="I1037" s="4" t="s">
        <v>2490</v>
      </c>
      <c r="V1037" s="4"/>
      <c r="W1037" s="4"/>
      <c r="X1037" s="4"/>
    </row>
    <row r="1038" spans="4:24" ht="14">
      <c r="D1038" s="54" t="s">
        <v>2490</v>
      </c>
      <c r="H1038" s="4" t="s">
        <v>2490</v>
      </c>
      <c r="I1038" s="4" t="s">
        <v>2490</v>
      </c>
      <c r="V1038" s="4"/>
      <c r="W1038" s="4"/>
      <c r="X1038" s="4"/>
    </row>
    <row r="1039" spans="4:24" ht="14">
      <c r="H1039" s="4" t="s">
        <v>2490</v>
      </c>
      <c r="I1039" s="4" t="s">
        <v>2490</v>
      </c>
      <c r="V1039" s="4"/>
      <c r="W1039" s="4"/>
      <c r="X1039" s="4"/>
    </row>
    <row r="1040" spans="4:24" ht="14">
      <c r="H1040" s="4" t="s">
        <v>2490</v>
      </c>
      <c r="I1040" s="4" t="s">
        <v>2490</v>
      </c>
      <c r="V1040" s="4"/>
      <c r="W1040" s="4"/>
      <c r="X1040" s="4"/>
    </row>
    <row r="1041" spans="4:24" ht="14">
      <c r="H1041" s="4" t="s">
        <v>2490</v>
      </c>
      <c r="I1041" s="4" t="s">
        <v>2490</v>
      </c>
      <c r="V1041" s="4"/>
      <c r="W1041" s="4"/>
      <c r="X1041" s="4"/>
    </row>
    <row r="1042" spans="4:24" ht="14">
      <c r="H1042" s="4" t="s">
        <v>2490</v>
      </c>
      <c r="I1042" s="4" t="s">
        <v>2490</v>
      </c>
      <c r="V1042" s="4"/>
      <c r="W1042" s="4"/>
      <c r="X1042" s="4"/>
    </row>
    <row r="1043" spans="4:24" ht="14">
      <c r="H1043" s="4" t="s">
        <v>2490</v>
      </c>
      <c r="I1043" s="4" t="s">
        <v>2490</v>
      </c>
      <c r="V1043" s="4"/>
      <c r="W1043" s="4"/>
      <c r="X1043" s="4"/>
    </row>
    <row r="1044" spans="4:24" ht="14">
      <c r="H1044" s="4" t="s">
        <v>2490</v>
      </c>
      <c r="I1044" s="4" t="s">
        <v>2490</v>
      </c>
      <c r="V1044" s="4"/>
      <c r="W1044" s="4"/>
      <c r="X1044" s="4"/>
    </row>
    <row r="1045" spans="4:24" ht="14">
      <c r="D1045" s="4"/>
      <c r="G1045" s="4"/>
      <c r="H1045" s="4" t="s">
        <v>2490</v>
      </c>
      <c r="I1045" s="4" t="s">
        <v>2490</v>
      </c>
      <c r="V1045" s="4"/>
      <c r="W1045" s="4"/>
      <c r="X1045" s="4"/>
    </row>
    <row r="1046" spans="4:24" ht="14">
      <c r="D1046" s="4"/>
      <c r="G1046" s="4"/>
      <c r="H1046" s="4" t="s">
        <v>2490</v>
      </c>
      <c r="I1046" s="4" t="s">
        <v>2490</v>
      </c>
      <c r="V1046" s="4"/>
      <c r="W1046" s="4"/>
      <c r="X1046" s="4"/>
    </row>
    <row r="1047" spans="4:24" ht="14">
      <c r="D1047" s="4"/>
      <c r="G1047" s="4"/>
      <c r="H1047" s="4" t="s">
        <v>2490</v>
      </c>
      <c r="I1047" s="4" t="s">
        <v>2490</v>
      </c>
      <c r="V1047" s="4"/>
      <c r="W1047" s="4"/>
      <c r="X1047" s="4"/>
    </row>
    <row r="1048" spans="4:24" ht="14">
      <c r="D1048" s="4"/>
      <c r="G1048" s="4"/>
      <c r="H1048" s="4" t="s">
        <v>2490</v>
      </c>
      <c r="I1048" s="4" t="s">
        <v>2490</v>
      </c>
      <c r="V1048" s="4"/>
      <c r="W1048" s="4"/>
      <c r="X1048" s="4"/>
    </row>
    <row r="1049" spans="4:24" ht="14">
      <c r="D1049" s="4"/>
      <c r="G1049" s="4"/>
      <c r="H1049" s="4" t="s">
        <v>2490</v>
      </c>
      <c r="I1049" s="4" t="s">
        <v>2490</v>
      </c>
      <c r="V1049" s="4"/>
      <c r="W1049" s="4"/>
      <c r="X1049" s="4"/>
    </row>
    <row r="1050" spans="4:24" ht="14">
      <c r="D1050" s="4"/>
      <c r="G1050" s="4"/>
      <c r="H1050" s="4" t="s">
        <v>2490</v>
      </c>
      <c r="I1050" s="4" t="s">
        <v>2490</v>
      </c>
      <c r="V1050" s="4"/>
      <c r="W1050" s="4"/>
      <c r="X1050" s="4"/>
    </row>
    <row r="1051" spans="4:24" ht="14">
      <c r="D1051" s="4"/>
      <c r="G1051" s="4"/>
      <c r="H1051" s="4" t="s">
        <v>2490</v>
      </c>
      <c r="I1051" s="4" t="s">
        <v>2490</v>
      </c>
      <c r="V1051" s="4"/>
      <c r="W1051" s="4"/>
      <c r="X1051" s="4"/>
    </row>
    <row r="1052" spans="4:24" ht="14">
      <c r="D1052" s="4"/>
      <c r="G1052" s="4"/>
      <c r="H1052" s="4" t="s">
        <v>2490</v>
      </c>
      <c r="I1052" s="4" t="s">
        <v>2490</v>
      </c>
      <c r="V1052" s="4"/>
      <c r="W1052" s="4"/>
      <c r="X1052" s="4"/>
    </row>
    <row r="1053" spans="4:24" ht="14">
      <c r="D1053" s="4"/>
      <c r="G1053" s="4"/>
      <c r="H1053" s="4" t="s">
        <v>2490</v>
      </c>
      <c r="I1053" s="4" t="s">
        <v>2490</v>
      </c>
      <c r="V1053" s="4"/>
      <c r="W1053" s="4"/>
      <c r="X1053" s="4"/>
    </row>
    <row r="1054" spans="4:24" ht="14">
      <c r="D1054" s="4"/>
      <c r="G1054" s="4"/>
      <c r="H1054" s="4" t="s">
        <v>2490</v>
      </c>
      <c r="I1054" s="4" t="s">
        <v>2490</v>
      </c>
      <c r="V1054" s="4"/>
      <c r="W1054" s="4"/>
      <c r="X1054" s="4"/>
    </row>
    <row r="1055" spans="4:24" ht="14">
      <c r="D1055" s="4"/>
      <c r="G1055" s="4"/>
      <c r="H1055" s="4" t="s">
        <v>2490</v>
      </c>
      <c r="I1055" s="4" t="s">
        <v>2490</v>
      </c>
      <c r="V1055" s="4"/>
      <c r="W1055" s="4"/>
      <c r="X1055" s="4"/>
    </row>
    <row r="1056" spans="4:24" ht="14">
      <c r="D1056" s="4"/>
      <c r="G1056" s="4"/>
      <c r="H1056" s="4" t="s">
        <v>2490</v>
      </c>
      <c r="I1056" s="4" t="s">
        <v>2490</v>
      </c>
      <c r="V1056" s="4"/>
      <c r="W1056" s="4"/>
      <c r="X1056" s="4"/>
    </row>
    <row r="1057" spans="4:24" ht="14">
      <c r="D1057" s="4"/>
      <c r="G1057" s="4"/>
      <c r="H1057" s="4" t="s">
        <v>2490</v>
      </c>
      <c r="I1057" s="4" t="s">
        <v>2490</v>
      </c>
      <c r="V1057" s="4"/>
      <c r="W1057" s="4"/>
      <c r="X1057" s="4"/>
    </row>
    <row r="1058" spans="4:24" ht="14">
      <c r="D1058" s="4"/>
      <c r="G1058" s="4"/>
      <c r="H1058" s="4" t="s">
        <v>2490</v>
      </c>
      <c r="I1058" s="4" t="s">
        <v>2490</v>
      </c>
      <c r="V1058" s="4"/>
      <c r="W1058" s="4"/>
      <c r="X1058" s="4"/>
    </row>
    <row r="1059" spans="4:24" ht="14">
      <c r="D1059" s="4"/>
      <c r="G1059" s="4"/>
      <c r="H1059" s="4" t="s">
        <v>2490</v>
      </c>
      <c r="I1059" s="4" t="s">
        <v>2490</v>
      </c>
      <c r="V1059" s="4"/>
      <c r="W1059" s="4"/>
      <c r="X1059" s="4"/>
    </row>
    <row r="1060" spans="4:24" ht="14">
      <c r="D1060" s="4"/>
      <c r="G1060" s="4"/>
      <c r="H1060" s="4" t="s">
        <v>2490</v>
      </c>
      <c r="I1060" s="4" t="s">
        <v>2490</v>
      </c>
      <c r="V1060" s="4"/>
      <c r="W1060" s="4"/>
      <c r="X1060" s="4"/>
    </row>
    <row r="1061" spans="4:24" ht="14">
      <c r="D1061" s="4"/>
      <c r="G1061" s="4"/>
      <c r="H1061" s="4" t="s">
        <v>2490</v>
      </c>
      <c r="I1061" s="4" t="s">
        <v>2490</v>
      </c>
      <c r="V1061" s="4"/>
      <c r="W1061" s="4"/>
      <c r="X1061" s="4"/>
    </row>
    <row r="1062" spans="4:24" ht="14">
      <c r="D1062" s="4"/>
      <c r="G1062" s="4"/>
      <c r="H1062" s="4" t="s">
        <v>2490</v>
      </c>
      <c r="I1062" s="4" t="s">
        <v>2490</v>
      </c>
      <c r="V1062" s="4"/>
      <c r="W1062" s="4"/>
      <c r="X1062" s="4"/>
    </row>
    <row r="1063" spans="4:24" ht="14">
      <c r="D1063" s="4"/>
      <c r="G1063" s="4"/>
      <c r="H1063" s="4" t="s">
        <v>2490</v>
      </c>
      <c r="I1063" s="4" t="s">
        <v>2490</v>
      </c>
      <c r="V1063" s="4"/>
      <c r="W1063" s="4"/>
      <c r="X1063" s="4"/>
    </row>
    <row r="1064" spans="4:24" ht="14">
      <c r="D1064" s="4"/>
      <c r="G1064" s="4"/>
      <c r="H1064" s="4" t="s">
        <v>2490</v>
      </c>
      <c r="I1064" s="4" t="s">
        <v>2490</v>
      </c>
      <c r="V1064" s="4"/>
      <c r="W1064" s="4"/>
      <c r="X1064" s="4"/>
    </row>
    <row r="1065" spans="4:24" ht="14">
      <c r="D1065" s="4"/>
      <c r="G1065" s="4"/>
      <c r="H1065" s="4" t="s">
        <v>2490</v>
      </c>
      <c r="I1065" s="4" t="s">
        <v>2490</v>
      </c>
      <c r="V1065" s="4"/>
      <c r="W1065" s="4"/>
      <c r="X1065" s="4"/>
    </row>
    <row r="1066" spans="4:24" ht="14">
      <c r="D1066" s="4"/>
      <c r="G1066" s="4"/>
      <c r="H1066" s="4" t="s">
        <v>2490</v>
      </c>
      <c r="I1066" s="4" t="s">
        <v>2490</v>
      </c>
      <c r="V1066" s="4"/>
      <c r="W1066" s="4"/>
      <c r="X1066" s="4"/>
    </row>
    <row r="1067" spans="4:24" ht="14">
      <c r="D1067" s="4"/>
      <c r="G1067" s="4"/>
      <c r="H1067" s="4" t="s">
        <v>2490</v>
      </c>
      <c r="I1067" s="4" t="s">
        <v>2490</v>
      </c>
      <c r="V1067" s="4"/>
      <c r="W1067" s="4"/>
      <c r="X1067" s="4"/>
    </row>
    <row r="1068" spans="4:24" ht="14">
      <c r="D1068" s="4"/>
      <c r="G1068" s="4"/>
      <c r="H1068" s="4" t="s">
        <v>2490</v>
      </c>
      <c r="I1068" s="4" t="s">
        <v>2490</v>
      </c>
      <c r="V1068" s="4"/>
      <c r="W1068" s="4"/>
      <c r="X1068" s="4"/>
    </row>
    <row r="1069" spans="4:24" ht="14">
      <c r="D1069" s="4"/>
      <c r="G1069" s="4"/>
      <c r="H1069" s="4" t="s">
        <v>2490</v>
      </c>
      <c r="I1069" s="4" t="s">
        <v>2490</v>
      </c>
      <c r="V1069" s="4"/>
      <c r="W1069" s="4"/>
      <c r="X1069" s="4"/>
    </row>
    <row r="1070" spans="4:24" ht="14">
      <c r="D1070" s="4"/>
      <c r="G1070" s="4"/>
      <c r="H1070" s="4" t="s">
        <v>2490</v>
      </c>
      <c r="I1070" s="4" t="s">
        <v>2490</v>
      </c>
      <c r="V1070" s="4"/>
      <c r="W1070" s="4"/>
      <c r="X1070" s="4"/>
    </row>
    <row r="1071" spans="4:24" ht="14">
      <c r="D1071" s="4"/>
      <c r="G1071" s="4"/>
      <c r="H1071" s="4" t="s">
        <v>2490</v>
      </c>
      <c r="I1071" s="4" t="s">
        <v>2490</v>
      </c>
      <c r="V1071" s="4"/>
      <c r="W1071" s="4"/>
      <c r="X1071" s="4"/>
    </row>
    <row r="1072" spans="4:24" ht="14">
      <c r="D1072" s="4"/>
      <c r="G1072" s="4"/>
      <c r="H1072" s="4" t="s">
        <v>2490</v>
      </c>
      <c r="I1072" s="4" t="s">
        <v>2490</v>
      </c>
      <c r="V1072" s="4"/>
      <c r="W1072" s="4"/>
      <c r="X1072" s="4"/>
    </row>
    <row r="1073" spans="4:24" ht="14">
      <c r="D1073" s="4"/>
      <c r="G1073" s="4"/>
      <c r="H1073" s="4" t="s">
        <v>2490</v>
      </c>
      <c r="I1073" s="4" t="s">
        <v>2490</v>
      </c>
      <c r="V1073" s="4"/>
      <c r="W1073" s="4"/>
      <c r="X1073" s="4"/>
    </row>
    <row r="1074" spans="4:24" ht="14">
      <c r="D1074" s="4"/>
      <c r="G1074" s="4"/>
      <c r="H1074" s="4" t="s">
        <v>2490</v>
      </c>
      <c r="I1074" s="4" t="s">
        <v>2490</v>
      </c>
      <c r="V1074" s="4"/>
      <c r="W1074" s="4"/>
      <c r="X1074" s="4"/>
    </row>
    <row r="1075" spans="4:24" ht="14">
      <c r="D1075" s="4"/>
      <c r="G1075" s="4"/>
      <c r="H1075" s="4" t="s">
        <v>2490</v>
      </c>
      <c r="I1075" s="4" t="s">
        <v>2490</v>
      </c>
      <c r="V1075" s="4"/>
      <c r="W1075" s="4"/>
      <c r="X1075" s="4"/>
    </row>
    <row r="1076" spans="4:24" ht="14">
      <c r="D1076" s="4"/>
      <c r="G1076" s="4"/>
      <c r="H1076" s="4" t="s">
        <v>2490</v>
      </c>
      <c r="I1076" s="4" t="s">
        <v>2490</v>
      </c>
      <c r="V1076" s="4"/>
      <c r="W1076" s="4"/>
      <c r="X1076" s="4"/>
    </row>
    <row r="1077" spans="4:24" ht="14">
      <c r="D1077" s="4"/>
      <c r="G1077" s="4"/>
      <c r="H1077" s="4" t="s">
        <v>2490</v>
      </c>
      <c r="I1077" s="4" t="s">
        <v>2490</v>
      </c>
      <c r="V1077" s="4"/>
      <c r="W1077" s="4"/>
      <c r="X1077" s="4"/>
    </row>
    <row r="1078" spans="4:24" ht="14">
      <c r="D1078" s="4"/>
      <c r="G1078" s="4"/>
      <c r="H1078" s="4" t="s">
        <v>2490</v>
      </c>
      <c r="I1078" s="4" t="s">
        <v>2490</v>
      </c>
      <c r="V1078" s="4"/>
      <c r="W1078" s="4"/>
      <c r="X1078" s="4"/>
    </row>
    <row r="1079" spans="4:24" ht="14">
      <c r="D1079" s="4"/>
      <c r="G1079" s="4"/>
      <c r="H1079" s="4" t="s">
        <v>2490</v>
      </c>
      <c r="I1079" s="4" t="s">
        <v>2490</v>
      </c>
      <c r="V1079" s="4"/>
      <c r="W1079" s="4"/>
      <c r="X1079" s="4"/>
    </row>
    <row r="1080" spans="4:24" ht="14">
      <c r="D1080" s="4"/>
      <c r="G1080" s="4"/>
      <c r="H1080" s="4" t="s">
        <v>2490</v>
      </c>
      <c r="I1080" s="4" t="s">
        <v>2490</v>
      </c>
      <c r="V1080" s="4"/>
      <c r="W1080" s="4"/>
      <c r="X1080" s="4"/>
    </row>
    <row r="1081" spans="4:24" ht="14">
      <c r="D1081" s="4"/>
      <c r="G1081" s="4"/>
      <c r="H1081" s="4" t="s">
        <v>2490</v>
      </c>
      <c r="I1081" s="4" t="s">
        <v>2490</v>
      </c>
      <c r="V1081" s="4"/>
      <c r="W1081" s="4"/>
      <c r="X1081" s="4"/>
    </row>
    <row r="1082" spans="4:24" ht="14">
      <c r="D1082" s="4"/>
      <c r="G1082" s="4"/>
      <c r="H1082" s="4" t="s">
        <v>2490</v>
      </c>
      <c r="I1082" s="4" t="s">
        <v>2490</v>
      </c>
      <c r="V1082" s="4"/>
      <c r="W1082" s="4"/>
      <c r="X1082" s="4"/>
    </row>
    <row r="1083" spans="4:24" ht="14">
      <c r="D1083" s="4"/>
      <c r="G1083" s="4"/>
      <c r="H1083" s="4" t="s">
        <v>2490</v>
      </c>
      <c r="I1083" s="4" t="s">
        <v>2490</v>
      </c>
      <c r="V1083" s="4"/>
      <c r="W1083" s="4"/>
      <c r="X1083" s="4"/>
    </row>
    <row r="1084" spans="4:24" ht="14">
      <c r="D1084" s="4"/>
      <c r="G1084" s="4"/>
      <c r="H1084" s="4" t="s">
        <v>2490</v>
      </c>
      <c r="I1084" s="4" t="s">
        <v>2490</v>
      </c>
      <c r="V1084" s="4"/>
      <c r="W1084" s="4"/>
      <c r="X1084" s="4"/>
    </row>
    <row r="1085" spans="4:24" ht="14">
      <c r="D1085" s="4"/>
      <c r="G1085" s="4"/>
      <c r="H1085" s="4" t="s">
        <v>2490</v>
      </c>
      <c r="I1085" s="4" t="s">
        <v>2490</v>
      </c>
      <c r="V1085" s="4"/>
      <c r="W1085" s="4"/>
      <c r="X1085" s="4"/>
    </row>
    <row r="1086" spans="4:24" ht="14">
      <c r="D1086" s="4"/>
      <c r="G1086" s="4"/>
      <c r="H1086" s="4" t="s">
        <v>2490</v>
      </c>
      <c r="I1086" s="4" t="s">
        <v>2490</v>
      </c>
      <c r="V1086" s="4"/>
      <c r="W1086" s="4"/>
      <c r="X1086" s="4"/>
    </row>
    <row r="1087" spans="4:24" ht="14">
      <c r="D1087" s="4"/>
      <c r="G1087" s="4"/>
      <c r="H1087" s="4" t="s">
        <v>2490</v>
      </c>
      <c r="I1087" s="4" t="s">
        <v>2490</v>
      </c>
      <c r="V1087" s="4"/>
      <c r="W1087" s="4"/>
      <c r="X1087" s="4"/>
    </row>
    <row r="1088" spans="4:24" ht="14">
      <c r="D1088" s="4"/>
      <c r="G1088" s="4"/>
      <c r="H1088" s="4" t="s">
        <v>2490</v>
      </c>
      <c r="I1088" s="4" t="s">
        <v>2490</v>
      </c>
      <c r="V1088" s="4"/>
      <c r="W1088" s="4"/>
      <c r="X1088" s="4"/>
    </row>
    <row r="1089" spans="4:24" ht="14">
      <c r="D1089" s="4"/>
      <c r="G1089" s="4"/>
      <c r="H1089" s="4" t="s">
        <v>2490</v>
      </c>
      <c r="I1089" s="4" t="s">
        <v>2490</v>
      </c>
      <c r="V1089" s="4"/>
      <c r="W1089" s="4"/>
      <c r="X1089" s="4"/>
    </row>
    <row r="1090" spans="4:24" ht="14">
      <c r="D1090" s="4"/>
      <c r="G1090" s="4"/>
      <c r="H1090" s="4" t="s">
        <v>2490</v>
      </c>
      <c r="I1090" s="4" t="s">
        <v>2490</v>
      </c>
      <c r="V1090" s="4"/>
      <c r="W1090" s="4"/>
      <c r="X1090" s="4"/>
    </row>
    <row r="1091" spans="4:24" ht="14">
      <c r="D1091" s="4"/>
      <c r="G1091" s="4"/>
      <c r="H1091" s="4" t="s">
        <v>2490</v>
      </c>
      <c r="I1091" s="4" t="s">
        <v>2490</v>
      </c>
      <c r="V1091" s="4"/>
      <c r="W1091" s="4"/>
      <c r="X1091" s="4"/>
    </row>
    <row r="1092" spans="4:24" ht="14">
      <c r="D1092" s="4"/>
      <c r="G1092" s="4"/>
      <c r="H1092" s="4" t="s">
        <v>2490</v>
      </c>
      <c r="I1092" s="4" t="s">
        <v>2490</v>
      </c>
      <c r="V1092" s="4"/>
      <c r="W1092" s="4"/>
      <c r="X1092" s="4"/>
    </row>
    <row r="1093" spans="4:24" ht="14">
      <c r="D1093" s="4"/>
      <c r="G1093" s="4"/>
      <c r="H1093" s="4" t="s">
        <v>2490</v>
      </c>
      <c r="I1093" s="4" t="s">
        <v>2490</v>
      </c>
      <c r="V1093" s="4"/>
      <c r="W1093" s="4"/>
      <c r="X1093" s="4"/>
    </row>
    <row r="1094" spans="4:24" ht="14">
      <c r="D1094" s="4"/>
      <c r="G1094" s="4"/>
      <c r="H1094" s="4" t="s">
        <v>2490</v>
      </c>
      <c r="I1094" s="4" t="s">
        <v>2490</v>
      </c>
      <c r="V1094" s="4"/>
      <c r="W1094" s="4"/>
      <c r="X1094" s="4"/>
    </row>
    <row r="1095" spans="4:24" ht="14">
      <c r="D1095" s="4"/>
      <c r="G1095" s="4"/>
      <c r="H1095" s="4" t="s">
        <v>2490</v>
      </c>
      <c r="I1095" s="4" t="s">
        <v>2490</v>
      </c>
      <c r="V1095" s="4"/>
      <c r="W1095" s="4"/>
      <c r="X1095" s="4"/>
    </row>
    <row r="1096" spans="4:24" ht="14">
      <c r="D1096" s="4"/>
      <c r="G1096" s="4"/>
      <c r="H1096" s="4" t="s">
        <v>2490</v>
      </c>
      <c r="I1096" s="4" t="s">
        <v>2490</v>
      </c>
      <c r="V1096" s="4"/>
      <c r="W1096" s="4"/>
      <c r="X1096" s="4"/>
    </row>
    <row r="1097" spans="4:24" ht="14">
      <c r="D1097" s="4"/>
      <c r="G1097" s="4"/>
      <c r="H1097" s="4" t="s">
        <v>2490</v>
      </c>
      <c r="I1097" s="4" t="s">
        <v>2490</v>
      </c>
      <c r="V1097" s="4"/>
      <c r="W1097" s="4"/>
      <c r="X1097" s="4"/>
    </row>
    <row r="1098" spans="4:24" ht="14">
      <c r="D1098" s="4"/>
      <c r="G1098" s="4"/>
      <c r="H1098" s="4" t="s">
        <v>2490</v>
      </c>
      <c r="I1098" s="4" t="s">
        <v>2490</v>
      </c>
      <c r="V1098" s="4"/>
      <c r="W1098" s="4"/>
      <c r="X1098" s="4"/>
    </row>
    <row r="1099" spans="4:24" ht="14">
      <c r="D1099" s="4"/>
      <c r="G1099" s="4"/>
      <c r="H1099" s="4" t="s">
        <v>2490</v>
      </c>
      <c r="I1099" s="4" t="s">
        <v>2490</v>
      </c>
      <c r="V1099" s="4"/>
      <c r="W1099" s="4"/>
      <c r="X1099" s="4"/>
    </row>
    <row r="1100" spans="4:24" ht="14">
      <c r="D1100" s="4"/>
      <c r="G1100" s="4"/>
      <c r="H1100" s="4" t="s">
        <v>2490</v>
      </c>
      <c r="I1100" s="4" t="s">
        <v>2490</v>
      </c>
      <c r="V1100" s="4"/>
      <c r="W1100" s="4"/>
      <c r="X1100" s="4"/>
    </row>
    <row r="1101" spans="4:24" ht="14">
      <c r="D1101" s="4"/>
      <c r="G1101" s="4"/>
      <c r="H1101" s="4" t="s">
        <v>2490</v>
      </c>
      <c r="I1101" s="4" t="s">
        <v>2490</v>
      </c>
      <c r="V1101" s="4"/>
      <c r="W1101" s="4"/>
      <c r="X1101" s="4"/>
    </row>
    <row r="1102" spans="4:24" ht="14">
      <c r="D1102" s="4"/>
      <c r="G1102" s="4"/>
      <c r="H1102" s="4" t="s">
        <v>2490</v>
      </c>
      <c r="I1102" s="4" t="s">
        <v>2490</v>
      </c>
      <c r="V1102" s="4"/>
      <c r="W1102" s="4"/>
      <c r="X1102" s="4"/>
    </row>
  </sheetData>
  <conditionalFormatting sqref="J75 J69:Q69 J58:Q58 J47:Q47 J70:K74 F2:G2 J2:R5 F3:F6 J288:R288 D7:F7 B2:D2 E58 E45 E40 E96 E288:E290 D805:D1038 E138:E139 J124:J126 A279:A287 A288:C290 A292:B306 J290:R290 J289 L289:R289 J308 L308:R308 A321:B327 J319:R319 J318 L318:R318 E347 A338:B353 A355:B366 L336:R336 J368 L368:R368 A409:A415 E409:F415 A419 F492:F1038 N32:R33 N36:R37 N40:R41 N44:R45 N30:Q31 N34:Q35 N38:Q39 N42:Q43 N46:Q46 N51:R52 N55:R56 N49:Q50 N53:Q54 N57:Q57 N59:R60 N66:R67 N61:Q62 N64:Q65 N68:Q68 J76:K80 N74:R80 N70:R71 N72:Q73 J120:K123 N120:R126 J127:R129 J279:K287 N279:R287 J292:R307 J309:R317 J355:R367 J370:K371 N370:R378 L379:R415 A120:B126 A138:C139 J138:R140 L419:R421 N422:R447 A367:C368 A398:C400 H7:R7 J337:R353 J321:R335 J372:J415 J336 A20:F20 J6:M6 O6:R6 L20:R20 J108:M108 O108:R108 F16:F17 A7:B7 J137:Q137 B8 N25:R29 J25:M38 J40:M46 J39 L39:M39 E47:E56 N48:R48 J48:M57 N63:R63 J59:M68 J81:R83 F25:F83 J92:R107 J109:R110 E120:E130 A127:C129 J130:Q135 R130:R137 A140:A159 B140:C140 J141:K159 N141:R159 F92:F110 E142:F171 L141:M171 B192:B208 A208 A192:A198 N208:R208 L192:R198 J208 J192:J198 B209:C211 L200:M208 J113:R118 A116:C118 L448:R804 J419:J804 B3:B6 D3:D6 C3:C18 E25:E34 A92:B104 A85:B90 A113:B115 A105:C107 C119:C126 E131:F135 A130:B135 A137:B137 C130:C137 B141:B171 C141:C172 B212:B216 C291:C306 A307:C319 C320:C327 A328:C337 C338:C366 A370:B397 A401:B408 C401:C419 A803:E804 F370 F373 F375:F400 T113:U118 T192:U198 T208:U208 T92:U110 T582:X804 T137:U159 T370:U415 T120:U135 T355:U368 T321:U353 T292:U319 T279:U290 T3:W7 T2:XFD2 C212:C231 A420:C802 E467:E802 E113:F118 E192:F216 E105:E110 E81:E83 E21:F24 E370:E408 E367:F368 E419:F466 E335:E337 E328:E330 E317:E318 E307:E309 A21:D83 J21:R24 H20:J20 G3:G83 H21:I83 T419:U581 T20:W83 X3:Y83 V85:Y110 T85:U90 G85:I110 D85:D110 E85:E89 F85:F90 J85:R90 D112:D802 G112:G804 H112:I1102 V112:Y581 A108:B110 C108:C115">
    <cfRule type="expression" dxfId="770" priority="472">
      <formula>$E2="begin group"</formula>
    </cfRule>
  </conditionalFormatting>
  <conditionalFormatting sqref="A277:A278 N277:R277 P278:R278 J277:J278 T278 T277:U277">
    <cfRule type="expression" dxfId="769" priority="452">
      <formula>$E277="begin group"</formula>
    </cfRule>
  </conditionalFormatting>
  <conditionalFormatting sqref="A273:A276 N273:R273 N275:R275 P274:R274 P276:R276 J273:J276 T276 T274 T275:U275 T273:U273">
    <cfRule type="expression" dxfId="768" priority="451">
      <formula>$E273="begin group"</formula>
    </cfRule>
  </conditionalFormatting>
  <conditionalFormatting sqref="A269:A272 N269:R269 N271:R271 P270:R270 P272:R272 J269:J272 T272 T270 T271:U271 T269:U269">
    <cfRule type="expression" dxfId="767" priority="450">
      <formula>$E269="begin group"</formula>
    </cfRule>
  </conditionalFormatting>
  <conditionalFormatting sqref="A265:A268 N265:R265 N267:R267 P266:R266 P268:R268 J265:J268 T268 T266 T267:U267 T265:U265">
    <cfRule type="expression" dxfId="766" priority="449">
      <formula>$E265="begin group"</formula>
    </cfRule>
  </conditionalFormatting>
  <conditionalFormatting sqref="A261:A264 N261:R261 N263:R263 P262:R262 P264:R264 J261:J264 T264 T262 T263:U263 T261:U261">
    <cfRule type="expression" dxfId="765" priority="448">
      <formula>$E261="begin group"</formula>
    </cfRule>
  </conditionalFormatting>
  <conditionalFormatting sqref="A257:A260 N257:R257 N259:R259 P258:R258 P260:R260 J257:J260 T260 T258 T259:U259 T257:U257">
    <cfRule type="expression" dxfId="764" priority="447">
      <formula>$E257="begin group"</formula>
    </cfRule>
  </conditionalFormatting>
  <conditionalFormatting sqref="A253:A256 N253:R253 N255:R255 P254:R254 P256:R256 J253:J256 T256 T254 T255:U255 T253:U253">
    <cfRule type="expression" dxfId="763" priority="446">
      <formula>$E253="begin group"</formula>
    </cfRule>
  </conditionalFormatting>
  <conditionalFormatting sqref="A249:A252 N249:R249 N251:R251 P250:R250 P252:R252 J249:J251 T252 T250 T251:U251 T249:U249">
    <cfRule type="expression" dxfId="762" priority="445">
      <formula>$E249="begin group"</formula>
    </cfRule>
  </conditionalFormatting>
  <conditionalFormatting sqref="A245:A248 N245:R245 N247:R247 P246:R246 P248:R248 J245:J248 T248 T246 T247:U247 T245:U245">
    <cfRule type="expression" dxfId="761" priority="444">
      <formula>$E245="begin group"</formula>
    </cfRule>
  </conditionalFormatting>
  <conditionalFormatting sqref="A241:A244 J241:K242 J243:J244 N241:R244 C251:C287 T241:U244">
    <cfRule type="expression" dxfId="760" priority="443">
      <formula>$E241="begin group"</formula>
    </cfRule>
  </conditionalFormatting>
  <conditionalFormatting sqref="J237:J238 A237:A240 J239:K240 B251:B287 N237:R240 T237:U240">
    <cfRule type="expression" dxfId="759" priority="442">
      <formula>$E237="begin group"</formula>
    </cfRule>
  </conditionalFormatting>
  <conditionalFormatting sqref="A233:A236 N233:R236 J233:J236 T233:U236">
    <cfRule type="expression" dxfId="758" priority="441">
      <formula>$E233="begin group"</formula>
    </cfRule>
  </conditionalFormatting>
  <conditionalFormatting sqref="A229:A232 N229:R232 J229:J232 T229:U232">
    <cfRule type="expression" dxfId="757" priority="440">
      <formula>$E229="begin group"</formula>
    </cfRule>
  </conditionalFormatting>
  <conditionalFormatting sqref="A225:A228 N225:R228 J225:J228 T225:U228">
    <cfRule type="expression" dxfId="756" priority="439">
      <formula>$E225="begin group"</formula>
    </cfRule>
  </conditionalFormatting>
  <conditionalFormatting sqref="A219:A221 N219:R221 J219:J221 T219:U221 T224:U224 J224 N224:R224 A224">
    <cfRule type="expression" dxfId="755" priority="438">
      <formula>$E219="begin group"</formula>
    </cfRule>
  </conditionalFormatting>
  <conditionalFormatting sqref="A213:A216 N213:R216 J213:J216 T213:U216">
    <cfRule type="expression" dxfId="754" priority="437">
      <formula>$E213="begin group"</formula>
    </cfRule>
  </conditionalFormatting>
  <conditionalFormatting sqref="A209:A212 N209:R212 J209:J212 T209:U212">
    <cfRule type="expression" dxfId="753" priority="436">
      <formula>$E209="begin group"</formula>
    </cfRule>
  </conditionalFormatting>
  <conditionalFormatting sqref="A204:A207 N204:R207 J206:K206 J204:J205 J207 T204:U207">
    <cfRule type="expression" dxfId="752" priority="433">
      <formula>$E204="begin group"</formula>
    </cfRule>
  </conditionalFormatting>
  <conditionalFormatting sqref="A200:A203 N200:R203 J200:J203 T200:U203">
    <cfRule type="expression" dxfId="751" priority="432">
      <formula>$E200="begin group"</formula>
    </cfRule>
  </conditionalFormatting>
  <conditionalFormatting sqref="A189:A191 N189:R191 J189:J191 J199 N199:R199 A199 T199:U199 T189:U191">
    <cfRule type="expression" dxfId="750" priority="431">
      <formula>$E189="begin group"</formula>
    </cfRule>
  </conditionalFormatting>
  <conditionalFormatting sqref="A185:A188 N185:R188 J185:J188 T185:U188">
    <cfRule type="expression" dxfId="749" priority="430">
      <formula>$E185="begin group"</formula>
    </cfRule>
  </conditionalFormatting>
  <conditionalFormatting sqref="A181:A184 J181:K181 N181:R184 J182:J184 T181:U184">
    <cfRule type="expression" dxfId="748" priority="429">
      <formula>$E181="begin group"</formula>
    </cfRule>
  </conditionalFormatting>
  <conditionalFormatting sqref="A177:A180 J177:K179 N177:R180 J180 T177:U180">
    <cfRule type="expression" dxfId="747" priority="428">
      <formula>$E177="begin group"</formula>
    </cfRule>
  </conditionalFormatting>
  <conditionalFormatting sqref="A173:A176 J173:K173 N173:R176 J175:K176 J174 T173:U176">
    <cfRule type="expression" dxfId="746" priority="427">
      <formula>$E173="begin group"</formula>
    </cfRule>
  </conditionalFormatting>
  <conditionalFormatting sqref="A168:A171 J168:K168 N168:R171 J170:K170 J169 J171 T168:U171">
    <cfRule type="expression" dxfId="745" priority="426">
      <formula>$E168="begin group"</formula>
    </cfRule>
  </conditionalFormatting>
  <conditionalFormatting sqref="A164:A167 J164:K164 N164:R167 J166:K166 J165 J167 T164:U167">
    <cfRule type="expression" dxfId="744" priority="425">
      <formula>$E164="begin group"</formula>
    </cfRule>
  </conditionalFormatting>
  <conditionalFormatting sqref="A160:A163 J160:K163 N160:R163 B219:B221 B173:C191 C192:C208 B232:C250 T160:U163 B224:B231">
    <cfRule type="expression" dxfId="743" priority="424">
      <formula>$E160="begin group"</formula>
    </cfRule>
  </conditionalFormatting>
  <conditionalFormatting sqref="E173:E176 E189:E191 E219:E221 E224:E234">
    <cfRule type="expression" dxfId="742" priority="423">
      <formula>$E173="begin group"</formula>
    </cfRule>
  </conditionalFormatting>
  <conditionalFormatting sqref="L173:M175 L189:M191 L209:M211 L232:M234 L199:M199">
    <cfRule type="expression" dxfId="741" priority="387">
      <formula>$E173="begin group"</formula>
    </cfRule>
  </conditionalFormatting>
  <conditionalFormatting sqref="E251">
    <cfRule type="expression" dxfId="740" priority="374">
      <formula>$E251="begin group"</formula>
    </cfRule>
  </conditionalFormatting>
  <conditionalFormatting sqref="E252">
    <cfRule type="expression" dxfId="739" priority="373">
      <formula>$E252="begin group"</formula>
    </cfRule>
  </conditionalFormatting>
  <conditionalFormatting sqref="E270">
    <cfRule type="expression" dxfId="738" priority="346">
      <formula>$E270="begin group"</formula>
    </cfRule>
  </conditionalFormatting>
  <conditionalFormatting sqref="E272">
    <cfRule type="expression" dxfId="737" priority="343">
      <formula>$E272="begin group"</formula>
    </cfRule>
  </conditionalFormatting>
  <conditionalFormatting sqref="E253">
    <cfRule type="expression" dxfId="736" priority="371">
      <formula>$E253="begin group"</formula>
    </cfRule>
  </conditionalFormatting>
  <conditionalFormatting sqref="E254">
    <cfRule type="expression" dxfId="735" priority="370">
      <formula>$E254="begin group"</formula>
    </cfRule>
  </conditionalFormatting>
  <conditionalFormatting sqref="E271">
    <cfRule type="expression" dxfId="734" priority="344">
      <formula>$E271="begin group"</formula>
    </cfRule>
  </conditionalFormatting>
  <conditionalFormatting sqref="E273">
    <cfRule type="expression" dxfId="733" priority="341">
      <formula>$E273="begin group"</formula>
    </cfRule>
  </conditionalFormatting>
  <conditionalFormatting sqref="N254:O254">
    <cfRule type="expression" dxfId="732" priority="328">
      <formula>$E254="begin group"</formula>
    </cfRule>
  </conditionalFormatting>
  <conditionalFormatting sqref="N260:O260">
    <cfRule type="expression" dxfId="731" priority="325">
      <formula>$E260="begin group"</formula>
    </cfRule>
  </conditionalFormatting>
  <conditionalFormatting sqref="N246:O246">
    <cfRule type="expression" dxfId="730" priority="332">
      <formula>$E246="begin group"</formula>
    </cfRule>
  </conditionalFormatting>
  <conditionalFormatting sqref="N252:O252">
    <cfRule type="expression" dxfId="729" priority="329">
      <formula>$E252="begin group"</formula>
    </cfRule>
  </conditionalFormatting>
  <conditionalFormatting sqref="N258:O258">
    <cfRule type="expression" dxfId="728" priority="326">
      <formula>$E258="begin group"</formula>
    </cfRule>
  </conditionalFormatting>
  <conditionalFormatting sqref="N250:O250">
    <cfRule type="expression" dxfId="727" priority="330">
      <formula>$E250="begin group"</formula>
    </cfRule>
  </conditionalFormatting>
  <conditionalFormatting sqref="N264:O264">
    <cfRule type="expression" dxfId="726" priority="323">
      <formula>$E264="begin group"</formula>
    </cfRule>
  </conditionalFormatting>
  <conditionalFormatting sqref="N256:O256">
    <cfRule type="expression" dxfId="725" priority="327">
      <formula>$E256="begin group"</formula>
    </cfRule>
  </conditionalFormatting>
  <conditionalFormatting sqref="N270:O270">
    <cfRule type="expression" dxfId="724" priority="320">
      <formula>$E270="begin group"</formula>
    </cfRule>
  </conditionalFormatting>
  <conditionalFormatting sqref="N262:O262">
    <cfRule type="expression" dxfId="723" priority="324">
      <formula>$E262="begin group"</formula>
    </cfRule>
  </conditionalFormatting>
  <conditionalFormatting sqref="L251:M253 L270:M272">
    <cfRule type="expression" dxfId="722" priority="333">
      <formula>$E251="begin group"</formula>
    </cfRule>
  </conditionalFormatting>
  <conditionalFormatting sqref="N248:O248">
    <cfRule type="expression" dxfId="721" priority="331">
      <formula>$E248="begin group"</formula>
    </cfRule>
  </conditionalFormatting>
  <conditionalFormatting sqref="N266:O266">
    <cfRule type="expression" dxfId="720" priority="322">
      <formula>$E266="begin group"</formula>
    </cfRule>
  </conditionalFormatting>
  <conditionalFormatting sqref="N268:O268">
    <cfRule type="expression" dxfId="719" priority="321">
      <formula>$E268="begin group"</formula>
    </cfRule>
  </conditionalFormatting>
  <conditionalFormatting sqref="N272:O272">
    <cfRule type="expression" dxfId="718" priority="319">
      <formula>$E272="begin group"</formula>
    </cfRule>
  </conditionalFormatting>
  <conditionalFormatting sqref="N274:O274">
    <cfRule type="expression" dxfId="717" priority="318">
      <formula>$E274="begin group"</formula>
    </cfRule>
  </conditionalFormatting>
  <conditionalFormatting sqref="N276:O276">
    <cfRule type="expression" dxfId="716" priority="317">
      <formula>$E276="begin group"</formula>
    </cfRule>
  </conditionalFormatting>
  <conditionalFormatting sqref="N278:O278">
    <cfRule type="expression" dxfId="715" priority="316">
      <formula>$E278="begin group"</formula>
    </cfRule>
  </conditionalFormatting>
  <conditionalFormatting sqref="U246">
    <cfRule type="expression" dxfId="714" priority="298">
      <formula>$E246="begin group"</formula>
    </cfRule>
  </conditionalFormatting>
  <conditionalFormatting sqref="U248">
    <cfRule type="expression" dxfId="713" priority="297">
      <formula>$E248="begin group"</formula>
    </cfRule>
  </conditionalFormatting>
  <conditionalFormatting sqref="U250">
    <cfRule type="expression" dxfId="712" priority="296">
      <formula>$E250="begin group"</formula>
    </cfRule>
  </conditionalFormatting>
  <conditionalFormatting sqref="U252">
    <cfRule type="expression" dxfId="711" priority="295">
      <formula>$E252="begin group"</formula>
    </cfRule>
  </conditionalFormatting>
  <conditionalFormatting sqref="U254">
    <cfRule type="expression" dxfId="710" priority="294">
      <formula>$E254="begin group"</formula>
    </cfRule>
  </conditionalFormatting>
  <conditionalFormatting sqref="U256">
    <cfRule type="expression" dxfId="709" priority="293">
      <formula>$E256="begin group"</formula>
    </cfRule>
  </conditionalFormatting>
  <conditionalFormatting sqref="U258">
    <cfRule type="expression" dxfId="708" priority="292">
      <formula>$E258="begin group"</formula>
    </cfRule>
  </conditionalFormatting>
  <conditionalFormatting sqref="U260">
    <cfRule type="expression" dxfId="707" priority="291">
      <formula>$E260="begin group"</formula>
    </cfRule>
  </conditionalFormatting>
  <conditionalFormatting sqref="U262">
    <cfRule type="expression" dxfId="706" priority="290">
      <formula>$E262="begin group"</formula>
    </cfRule>
  </conditionalFormatting>
  <conditionalFormatting sqref="U264">
    <cfRule type="expression" dxfId="705" priority="289">
      <formula>$E264="begin group"</formula>
    </cfRule>
  </conditionalFormatting>
  <conditionalFormatting sqref="U266">
    <cfRule type="expression" dxfId="704" priority="288">
      <formula>$E266="begin group"</formula>
    </cfRule>
  </conditionalFormatting>
  <conditionalFormatting sqref="U268">
    <cfRule type="expression" dxfId="703" priority="287">
      <formula>$E268="begin group"</formula>
    </cfRule>
  </conditionalFormatting>
  <conditionalFormatting sqref="U270">
    <cfRule type="expression" dxfId="702" priority="286">
      <formula>$E270="begin group"</formula>
    </cfRule>
  </conditionalFormatting>
  <conditionalFormatting sqref="U272">
    <cfRule type="expression" dxfId="701" priority="285">
      <formula>$E272="begin group"</formula>
    </cfRule>
  </conditionalFormatting>
  <conditionalFormatting sqref="U274">
    <cfRule type="expression" dxfId="700" priority="284">
      <formula>$E274="begin group"</formula>
    </cfRule>
  </conditionalFormatting>
  <conditionalFormatting sqref="U276">
    <cfRule type="expression" dxfId="699" priority="283">
      <formula>$E276="begin group"</formula>
    </cfRule>
  </conditionalFormatting>
  <conditionalFormatting sqref="U278">
    <cfRule type="expression" dxfId="698" priority="282">
      <formula>$E278="begin group"</formula>
    </cfRule>
  </conditionalFormatting>
  <conditionalFormatting sqref="K165">
    <cfRule type="expression" dxfId="697" priority="281">
      <formula>$E165="begin group"</formula>
    </cfRule>
  </conditionalFormatting>
  <conditionalFormatting sqref="A2:A6">
    <cfRule type="expression" dxfId="696" priority="278">
      <formula>$E2="begin group"</formula>
    </cfRule>
  </conditionalFormatting>
  <conditionalFormatting sqref="E2:E6">
    <cfRule type="expression" dxfId="695" priority="277">
      <formula>$E2="begin group"</formula>
    </cfRule>
  </conditionalFormatting>
  <conditionalFormatting sqref="H2:I6">
    <cfRule type="expression" dxfId="694" priority="276">
      <formula>$E2="begin group"</formula>
    </cfRule>
  </conditionalFormatting>
  <conditionalFormatting sqref="F173:F176 F138:F139 F189:F191 F251:F254 F270:F273 F288:F290 F307:F310 F317:F319 F328:F330 F321 F335:F336 F219:F221 F120:F130 F224:F234">
    <cfRule type="expression" dxfId="693" priority="238">
      <formula>$E120="begin group"</formula>
    </cfRule>
  </conditionalFormatting>
  <conditionalFormatting sqref="E140:E141">
    <cfRule type="expression" dxfId="692" priority="237">
      <formula>$E140="begin group"</formula>
    </cfRule>
  </conditionalFormatting>
  <conditionalFormatting sqref="F140:F141">
    <cfRule type="expression" dxfId="691" priority="236">
      <formula>$E140="begin group"</formula>
    </cfRule>
  </conditionalFormatting>
  <conditionalFormatting sqref="E137">
    <cfRule type="expression" dxfId="690" priority="231">
      <formula>$E137="begin group"</formula>
    </cfRule>
  </conditionalFormatting>
  <conditionalFormatting sqref="F137">
    <cfRule type="expression" dxfId="689" priority="230">
      <formula>$E137="begin group"</formula>
    </cfRule>
  </conditionalFormatting>
  <conditionalFormatting sqref="E177:E188">
    <cfRule type="expression" dxfId="688" priority="227">
      <formula>$E177="begin group"</formula>
    </cfRule>
  </conditionalFormatting>
  <conditionalFormatting sqref="F177:F188">
    <cfRule type="expression" dxfId="687" priority="226">
      <formula>$E177="begin group"</formula>
    </cfRule>
  </conditionalFormatting>
  <conditionalFormatting sqref="K210">
    <cfRule type="expression" dxfId="686" priority="223">
      <formula>$E210="begin group"</formula>
    </cfRule>
  </conditionalFormatting>
  <conditionalFormatting sqref="K174">
    <cfRule type="expression" dxfId="685" priority="224">
      <formula>$E174="begin group"</formula>
    </cfRule>
  </conditionalFormatting>
  <conditionalFormatting sqref="K190">
    <cfRule type="expression" dxfId="684" priority="222">
      <formula>$E190="begin group"</formula>
    </cfRule>
  </conditionalFormatting>
  <conditionalFormatting sqref="E235:E250">
    <cfRule type="expression" dxfId="683" priority="221">
      <formula>$E235="begin group"</formula>
    </cfRule>
  </conditionalFormatting>
  <conditionalFormatting sqref="F235:F250">
    <cfRule type="expression" dxfId="682" priority="220">
      <formula>$E235="begin group"</formula>
    </cfRule>
  </conditionalFormatting>
  <conditionalFormatting sqref="K252">
    <cfRule type="expression" dxfId="681" priority="212">
      <formula>$E252="begin group"</formula>
    </cfRule>
  </conditionalFormatting>
  <conditionalFormatting sqref="E255:E269">
    <cfRule type="expression" dxfId="680" priority="217">
      <formula>$E255="begin group"</formula>
    </cfRule>
  </conditionalFormatting>
  <conditionalFormatting sqref="E274:E287">
    <cfRule type="expression" dxfId="679" priority="214">
      <formula>$E274="begin group"</formula>
    </cfRule>
  </conditionalFormatting>
  <conditionalFormatting sqref="J252">
    <cfRule type="expression" dxfId="678" priority="215">
      <formula>$E252="begin group"</formula>
    </cfRule>
  </conditionalFormatting>
  <conditionalFormatting sqref="F274:F287">
    <cfRule type="expression" dxfId="677" priority="213">
      <formula>$E274="begin group"</formula>
    </cfRule>
  </conditionalFormatting>
  <conditionalFormatting sqref="K233">
    <cfRule type="expression" dxfId="676" priority="211">
      <formula>$E233="begin group"</formula>
    </cfRule>
  </conditionalFormatting>
  <conditionalFormatting sqref="K271">
    <cfRule type="expression" dxfId="675" priority="209">
      <formula>$E271="begin group"</formula>
    </cfRule>
  </conditionalFormatting>
  <conditionalFormatting sqref="E292">
    <cfRule type="expression" dxfId="674" priority="208">
      <formula>$E292="begin group"</formula>
    </cfRule>
  </conditionalFormatting>
  <conditionalFormatting sqref="F292">
    <cfRule type="expression" dxfId="673" priority="207">
      <formula>$E292="begin group"</formula>
    </cfRule>
  </conditionalFormatting>
  <conditionalFormatting sqref="E293:E306">
    <cfRule type="expression" dxfId="672" priority="206">
      <formula>$E293="begin group"</formula>
    </cfRule>
  </conditionalFormatting>
  <conditionalFormatting sqref="A291:B291 J291:R291 E291 T291:U291">
    <cfRule type="expression" dxfId="671" priority="204">
      <formula>$E291="begin group"</formula>
    </cfRule>
  </conditionalFormatting>
  <conditionalFormatting sqref="F291">
    <cfRule type="expression" dxfId="670" priority="203">
      <formula>$E291="begin group"</formula>
    </cfRule>
  </conditionalFormatting>
  <conditionalFormatting sqref="E310">
    <cfRule type="expression" dxfId="669" priority="201">
      <formula>$E310="begin group"</formula>
    </cfRule>
  </conditionalFormatting>
  <conditionalFormatting sqref="F311:F316">
    <cfRule type="expression" dxfId="668" priority="200">
      <formula>$E311="begin group"</formula>
    </cfRule>
  </conditionalFormatting>
  <conditionalFormatting sqref="E311:E316">
    <cfRule type="expression" dxfId="667" priority="199">
      <formula>$E311="begin group"</formula>
    </cfRule>
  </conditionalFormatting>
  <conditionalFormatting sqref="K308">
    <cfRule type="expression" dxfId="666" priority="198">
      <formula>$E308="begin group"</formula>
    </cfRule>
  </conditionalFormatting>
  <conditionalFormatting sqref="E319">
    <cfRule type="expression" dxfId="665" priority="197">
      <formula>$E319="begin group"</formula>
    </cfRule>
  </conditionalFormatting>
  <conditionalFormatting sqref="E321">
    <cfRule type="expression" dxfId="664" priority="196">
      <formula>$E321="begin group"</formula>
    </cfRule>
  </conditionalFormatting>
  <conditionalFormatting sqref="F322:F327">
    <cfRule type="expression" dxfId="663" priority="195">
      <formula>$E322="begin group"</formula>
    </cfRule>
  </conditionalFormatting>
  <conditionalFormatting sqref="E322:E327">
    <cfRule type="expression" dxfId="662" priority="194">
      <formula>$E322="begin group"</formula>
    </cfRule>
  </conditionalFormatting>
  <conditionalFormatting sqref="A320:B320 J320:R320 T320:U320">
    <cfRule type="expression" dxfId="661" priority="193">
      <formula>$E320="begin group"</formula>
    </cfRule>
  </conditionalFormatting>
  <conditionalFormatting sqref="F320">
    <cfRule type="expression" dxfId="660" priority="192">
      <formula>$E320="begin group"</formula>
    </cfRule>
  </conditionalFormatting>
  <conditionalFormatting sqref="E320">
    <cfRule type="expression" dxfId="659" priority="191">
      <formula>$E320="begin group"</formula>
    </cfRule>
  </conditionalFormatting>
  <conditionalFormatting sqref="F331:F334">
    <cfRule type="expression" dxfId="658" priority="189">
      <formula>$E331="begin group"</formula>
    </cfRule>
  </conditionalFormatting>
  <conditionalFormatting sqref="E331:E334">
    <cfRule type="expression" dxfId="657" priority="188">
      <formula>$E331="begin group"</formula>
    </cfRule>
  </conditionalFormatting>
  <conditionalFormatting sqref="F337:F353 F355:F366 F468:F491">
    <cfRule type="expression" dxfId="656" priority="187">
      <formula>$Y337="problem"</formula>
    </cfRule>
  </conditionalFormatting>
  <conditionalFormatting sqref="E338">
    <cfRule type="expression" dxfId="655" priority="186">
      <formula>$E338="begin group"</formula>
    </cfRule>
  </conditionalFormatting>
  <conditionalFormatting sqref="E339:E346">
    <cfRule type="expression" dxfId="654" priority="185">
      <formula>$E339="begin group"</formula>
    </cfRule>
  </conditionalFormatting>
  <conditionalFormatting sqref="E348:E353 E355:E366">
    <cfRule type="expression" dxfId="653" priority="184">
      <formula>$E348="begin group"</formula>
    </cfRule>
  </conditionalFormatting>
  <conditionalFormatting sqref="A354:B354 J354:R354 T354:U354">
    <cfRule type="expression" dxfId="652" priority="183">
      <formula>$E354="begin group"</formula>
    </cfRule>
  </conditionalFormatting>
  <conditionalFormatting sqref="F354">
    <cfRule type="expression" dxfId="651" priority="182">
      <formula>$Y354="problem"</formula>
    </cfRule>
  </conditionalFormatting>
  <conditionalFormatting sqref="E354">
    <cfRule type="expression" dxfId="650" priority="181">
      <formula>$E354="begin group"</formula>
    </cfRule>
  </conditionalFormatting>
  <conditionalFormatting sqref="K336">
    <cfRule type="expression" dxfId="649" priority="180">
      <formula>$E336="begin group"</formula>
    </cfRule>
  </conditionalFormatting>
  <conditionalFormatting sqref="F401:F408">
    <cfRule type="expression" dxfId="648" priority="178">
      <formula>$Y401="problem"</formula>
    </cfRule>
  </conditionalFormatting>
  <conditionalFormatting sqref="K399">
    <cfRule type="expression" dxfId="647" priority="176">
      <formula>$E399="begin group"</formula>
    </cfRule>
  </conditionalFormatting>
  <conditionalFormatting sqref="L416:R416 A416 E416:F416 J416 T416:U416">
    <cfRule type="expression" dxfId="646" priority="174">
      <formula>$E416="begin group"</formula>
    </cfRule>
  </conditionalFormatting>
  <conditionalFormatting sqref="B409:B416 B419">
    <cfRule type="expression" dxfId="645" priority="173">
      <formula>$E409="begin group"</formula>
    </cfRule>
  </conditionalFormatting>
  <conditionalFormatting sqref="L417:Q417 A417 F417 J417 T417:U417">
    <cfRule type="expression" dxfId="644" priority="171">
      <formula>$E417="begin group"</formula>
    </cfRule>
  </conditionalFormatting>
  <conditionalFormatting sqref="B417">
    <cfRule type="expression" dxfId="643" priority="170">
      <formula>$E417="begin group"</formula>
    </cfRule>
  </conditionalFormatting>
  <conditionalFormatting sqref="N418:Q418 A418 E418:F418 J418 T418:U418">
    <cfRule type="expression" dxfId="642" priority="168">
      <formula>$E418="begin group"</formula>
    </cfRule>
  </conditionalFormatting>
  <conditionalFormatting sqref="B418">
    <cfRule type="expression" dxfId="641" priority="167">
      <formula>$E418="begin group"</formula>
    </cfRule>
  </conditionalFormatting>
  <conditionalFormatting sqref="E417">
    <cfRule type="expression" dxfId="640" priority="166">
      <formula>$E417="begin group"</formula>
    </cfRule>
  </conditionalFormatting>
  <conditionalFormatting sqref="K449">
    <cfRule type="expression" dxfId="639" priority="165">
      <formula>$E449="begin group"</formula>
    </cfRule>
  </conditionalFormatting>
  <conditionalFormatting sqref="F467">
    <cfRule type="expression" dxfId="638" priority="164">
      <formula>$Y467="problem"</formula>
    </cfRule>
  </conditionalFormatting>
  <conditionalFormatting sqref="K465">
    <cfRule type="expression" dxfId="637" priority="161">
      <formula>$E465="begin group"</formula>
    </cfRule>
  </conditionalFormatting>
  <conditionalFormatting sqref="K456">
    <cfRule type="expression" dxfId="636" priority="160">
      <formula>$E456="begin group"</formula>
    </cfRule>
  </conditionalFormatting>
  <conditionalFormatting sqref="K494">
    <cfRule type="expression" dxfId="635" priority="159">
      <formula>$E494="begin group"</formula>
    </cfRule>
  </conditionalFormatting>
  <conditionalFormatting sqref="K493">
    <cfRule type="expression" dxfId="634" priority="158">
      <formula>$E493="begin group"</formula>
    </cfRule>
  </conditionalFormatting>
  <conditionalFormatting sqref="K518">
    <cfRule type="expression" dxfId="633" priority="157">
      <formula>$E518="begin group"</formula>
    </cfRule>
  </conditionalFormatting>
  <conditionalFormatting sqref="L70:M80">
    <cfRule type="expression" dxfId="632" priority="153">
      <formula>$E70="begin group"</formula>
    </cfRule>
  </conditionalFormatting>
  <conditionalFormatting sqref="L120:M126">
    <cfRule type="expression" dxfId="631" priority="152">
      <formula>$E120="begin group"</formula>
    </cfRule>
  </conditionalFormatting>
  <conditionalFormatting sqref="L176:M188">
    <cfRule type="expression" dxfId="630" priority="150">
      <formula>$E176="begin group"</formula>
    </cfRule>
  </conditionalFormatting>
  <conditionalFormatting sqref="L212:M216 L219:M221 L224:M231">
    <cfRule type="expression" dxfId="629" priority="148">
      <formula>$E212="begin group"</formula>
    </cfRule>
  </conditionalFormatting>
  <conditionalFormatting sqref="L235:M250">
    <cfRule type="expression" dxfId="628" priority="147">
      <formula>$E235="begin group"</formula>
    </cfRule>
  </conditionalFormatting>
  <conditionalFormatting sqref="L254:M269">
    <cfRule type="expression" dxfId="627" priority="146">
      <formula>$E254="begin group"</formula>
    </cfRule>
  </conditionalFormatting>
  <conditionalFormatting sqref="L273:M287">
    <cfRule type="expression" dxfId="626" priority="145">
      <formula>$E273="begin group"</formula>
    </cfRule>
  </conditionalFormatting>
  <conditionalFormatting sqref="L370:M378">
    <cfRule type="expression" dxfId="625" priority="144">
      <formula>$E370="begin group"</formula>
    </cfRule>
  </conditionalFormatting>
  <conditionalFormatting sqref="L418:M418">
    <cfRule type="expression" dxfId="624" priority="143">
      <formula>$E418="begin group"</formula>
    </cfRule>
  </conditionalFormatting>
  <conditionalFormatting sqref="A119:B119 J119:R119 E119 T119:U119">
    <cfRule type="expression" dxfId="623" priority="142">
      <formula>$E119="begin group"</formula>
    </cfRule>
  </conditionalFormatting>
  <conditionalFormatting sqref="F119">
    <cfRule type="expression" dxfId="622" priority="141">
      <formula>$E119="begin group"</formula>
    </cfRule>
  </conditionalFormatting>
  <conditionalFormatting sqref="A136:B136 J136:Q136 T136:U136">
    <cfRule type="expression" dxfId="621" priority="140">
      <formula>$E136="begin group"</formula>
    </cfRule>
  </conditionalFormatting>
  <conditionalFormatting sqref="E136">
    <cfRule type="expression" dxfId="620" priority="139">
      <formula>$E136="begin group"</formula>
    </cfRule>
  </conditionalFormatting>
  <conditionalFormatting sqref="F136">
    <cfRule type="expression" dxfId="619" priority="138">
      <formula>$E136="begin group"</formula>
    </cfRule>
  </conditionalFormatting>
  <conditionalFormatting sqref="K420">
    <cfRule type="expression" dxfId="618" priority="135">
      <formula>$E420="begin group"</formula>
    </cfRule>
  </conditionalFormatting>
  <conditionalFormatting sqref="L422:M447">
    <cfRule type="expression" dxfId="617" priority="134">
      <formula>$E422="begin group"</formula>
    </cfRule>
  </conditionalFormatting>
  <conditionalFormatting sqref="N369:R369 A369:C369 J369:K369 C370:C397 T369:U369 E369">
    <cfRule type="expression" dxfId="616" priority="133">
      <formula>$E369="begin group"</formula>
    </cfRule>
  </conditionalFormatting>
  <conditionalFormatting sqref="L369:M369">
    <cfRule type="expression" dxfId="615" priority="132">
      <formula>$E369="begin group"</formula>
    </cfRule>
  </conditionalFormatting>
  <conditionalFormatting sqref="A218 N218:R218 J218 T218:U218">
    <cfRule type="expression" dxfId="614" priority="130">
      <formula>$E218="begin group"</formula>
    </cfRule>
  </conditionalFormatting>
  <conditionalFormatting sqref="B218">
    <cfRule type="expression" dxfId="613" priority="129">
      <formula>$E218="begin group"</formula>
    </cfRule>
  </conditionalFormatting>
  <conditionalFormatting sqref="E218">
    <cfRule type="expression" dxfId="612" priority="128">
      <formula>$E218="begin group"</formula>
    </cfRule>
  </conditionalFormatting>
  <conditionalFormatting sqref="F218">
    <cfRule type="expression" dxfId="611" priority="127">
      <formula>$E218="begin group"</formula>
    </cfRule>
  </conditionalFormatting>
  <conditionalFormatting sqref="L218:M218">
    <cfRule type="expression" dxfId="610" priority="126">
      <formula>$E218="begin group"</formula>
    </cfRule>
  </conditionalFormatting>
  <conditionalFormatting sqref="F12">
    <cfRule type="expression" dxfId="609" priority="123">
      <formula>$E12="begin group"</formula>
    </cfRule>
  </conditionalFormatting>
  <conditionalFormatting sqref="F13:F15 F18">
    <cfRule type="expression" dxfId="608" priority="121">
      <formula>$E13="begin group"</formula>
    </cfRule>
  </conditionalFormatting>
  <conditionalFormatting sqref="A19:F19 T19:W19 H19:R19">
    <cfRule type="expression" dxfId="607" priority="117">
      <formula>$E19="begin group"</formula>
    </cfRule>
  </conditionalFormatting>
  <conditionalFormatting sqref="A8 D8 F8 N8:R8 T8:U8 H8:K8">
    <cfRule type="expression" dxfId="606" priority="116">
      <formula>#REF!="begin group"</formula>
    </cfRule>
  </conditionalFormatting>
  <conditionalFormatting sqref="E15">
    <cfRule type="expression" dxfId="605" priority="113">
      <formula>$E15="begin group"</formula>
    </cfRule>
  </conditionalFormatting>
  <conditionalFormatting sqref="R418">
    <cfRule type="expression" dxfId="604" priority="94">
      <formula>$E418="begin group"</formula>
    </cfRule>
  </conditionalFormatting>
  <conditionalFormatting sqref="R417">
    <cfRule type="expression" dxfId="603" priority="93">
      <formula>$E417="begin group"</formula>
    </cfRule>
  </conditionalFormatting>
  <conditionalFormatting sqref="E8">
    <cfRule type="expression" dxfId="602" priority="91">
      <formula>$E8="begin group"</formula>
    </cfRule>
  </conditionalFormatting>
  <conditionalFormatting sqref="L8:M8">
    <cfRule type="expression" dxfId="601" priority="90">
      <formula>$E8="begin group"</formula>
    </cfRule>
  </conditionalFormatting>
  <conditionalFormatting sqref="K39">
    <cfRule type="expression" dxfId="600" priority="89">
      <formula>$E39="begin group"</formula>
    </cfRule>
  </conditionalFormatting>
  <conditionalFormatting sqref="A91:B91 F91 T91:U91 J91:R91">
    <cfRule type="expression" dxfId="599" priority="88">
      <formula>$E91="begin group"</formula>
    </cfRule>
  </conditionalFormatting>
  <conditionalFormatting sqref="B172 L172:M172 E172:F172">
    <cfRule type="expression" dxfId="598" priority="87">
      <formula>$E172="begin group"</formula>
    </cfRule>
  </conditionalFormatting>
  <conditionalFormatting sqref="A172 N172:R172 J172 T172:U172">
    <cfRule type="expression" dxfId="597" priority="86">
      <formula>$E172="begin group"</formula>
    </cfRule>
  </conditionalFormatting>
  <conditionalFormatting sqref="A217 N217:R217 J217 T217:U217">
    <cfRule type="expression" dxfId="596" priority="84">
      <formula>$E217="begin group"</formula>
    </cfRule>
  </conditionalFormatting>
  <conditionalFormatting sqref="B217">
    <cfRule type="expression" dxfId="595" priority="83">
      <formula>$E217="begin group"</formula>
    </cfRule>
  </conditionalFormatting>
  <conditionalFormatting sqref="E217">
    <cfRule type="expression" dxfId="594" priority="82">
      <formula>$E217="begin group"</formula>
    </cfRule>
  </conditionalFormatting>
  <conditionalFormatting sqref="F217">
    <cfRule type="expression" dxfId="593" priority="81">
      <formula>$E217="begin group"</formula>
    </cfRule>
  </conditionalFormatting>
  <conditionalFormatting sqref="L217:M217">
    <cfRule type="expression" dxfId="592" priority="80">
      <formula>$E217="begin group"</formula>
    </cfRule>
  </conditionalFormatting>
  <conditionalFormatting sqref="A112:B112 J112:R112 T112:U112">
    <cfRule type="expression" dxfId="591" priority="79">
      <formula>$E112="begin group"</formula>
    </cfRule>
  </conditionalFormatting>
  <conditionalFormatting sqref="E112:F112">
    <cfRule type="expression" dxfId="590" priority="78">
      <formula>$E112="begin group"</formula>
    </cfRule>
  </conditionalFormatting>
  <conditionalFormatting sqref="K397">
    <cfRule type="expression" dxfId="589" priority="77">
      <formula>$E397="begin group"</formula>
    </cfRule>
  </conditionalFormatting>
  <conditionalFormatting sqref="K528">
    <cfRule type="expression" dxfId="588" priority="76">
      <formula>$E528="begin group"</formula>
    </cfRule>
  </conditionalFormatting>
  <conditionalFormatting sqref="K529">
    <cfRule type="expression" dxfId="587" priority="75">
      <formula>$E529="begin group"</formula>
    </cfRule>
  </conditionalFormatting>
  <conditionalFormatting sqref="F255:F269">
    <cfRule type="expression" dxfId="586" priority="74">
      <formula>$E255="begin group"</formula>
    </cfRule>
  </conditionalFormatting>
  <conditionalFormatting sqref="F369">
    <cfRule type="expression" dxfId="585" priority="73">
      <formula>$E369="begin group"</formula>
    </cfRule>
  </conditionalFormatting>
  <conditionalFormatting sqref="F293:F306">
    <cfRule type="expression" dxfId="584" priority="72">
      <formula>$E293="begin group"</formula>
    </cfRule>
  </conditionalFormatting>
  <conditionalFormatting sqref="F371">
    <cfRule type="expression" dxfId="583" priority="71">
      <formula>$E371="begin group"</formula>
    </cfRule>
  </conditionalFormatting>
  <conditionalFormatting sqref="F372">
    <cfRule type="expression" dxfId="582" priority="70">
      <formula>$E372="begin group"</formula>
    </cfRule>
  </conditionalFormatting>
  <conditionalFormatting sqref="F374">
    <cfRule type="expression" dxfId="581" priority="69">
      <formula>$E374="begin group"</formula>
    </cfRule>
  </conditionalFormatting>
  <conditionalFormatting sqref="S32:S33 S36:S37 S40:S41 S44:S45 S51:S52 S55:S56 S59:S60 S66:S67 S70:S71 S279:S290 S292:S319 S355:S368 S370:S415 S321:S353 S2:S7 S20:S29 S48 S63 S74:S83 S92:S110 S120:S159 S208 S192:S198 S113:S118 S419:S804 S85:S90">
    <cfRule type="expression" dxfId="580" priority="68">
      <formula>$E2="begin group"</formula>
    </cfRule>
  </conditionalFormatting>
  <conditionalFormatting sqref="S277:S278">
    <cfRule type="expression" dxfId="579" priority="67">
      <formula>$E277="begin group"</formula>
    </cfRule>
  </conditionalFormatting>
  <conditionalFormatting sqref="S273:S276">
    <cfRule type="expression" dxfId="578" priority="66">
      <formula>$E273="begin group"</formula>
    </cfRule>
  </conditionalFormatting>
  <conditionalFormatting sqref="S269:S272">
    <cfRule type="expression" dxfId="577" priority="65">
      <formula>$E269="begin group"</formula>
    </cfRule>
  </conditionalFormatting>
  <conditionalFormatting sqref="S265:S268">
    <cfRule type="expression" dxfId="576" priority="64">
      <formula>$E265="begin group"</formula>
    </cfRule>
  </conditionalFormatting>
  <conditionalFormatting sqref="S261:S264">
    <cfRule type="expression" dxfId="575" priority="63">
      <formula>$E261="begin group"</formula>
    </cfRule>
  </conditionalFormatting>
  <conditionalFormatting sqref="S257:S260">
    <cfRule type="expression" dxfId="574" priority="62">
      <formula>$E257="begin group"</formula>
    </cfRule>
  </conditionalFormatting>
  <conditionalFormatting sqref="S253:S256">
    <cfRule type="expression" dxfId="573" priority="61">
      <formula>$E253="begin group"</formula>
    </cfRule>
  </conditionalFormatting>
  <conditionalFormatting sqref="S249:S252">
    <cfRule type="expression" dxfId="572" priority="60">
      <formula>$E249="begin group"</formula>
    </cfRule>
  </conditionalFormatting>
  <conditionalFormatting sqref="S245:S248">
    <cfRule type="expression" dxfId="571" priority="59">
      <formula>$E245="begin group"</formula>
    </cfRule>
  </conditionalFormatting>
  <conditionalFormatting sqref="S241:S244">
    <cfRule type="expression" dxfId="570" priority="58">
      <formula>$E241="begin group"</formula>
    </cfRule>
  </conditionalFormatting>
  <conditionalFormatting sqref="S237:S240">
    <cfRule type="expression" dxfId="569" priority="57">
      <formula>$E237="begin group"</formula>
    </cfRule>
  </conditionalFormatting>
  <conditionalFormatting sqref="S233:S236">
    <cfRule type="expression" dxfId="568" priority="56">
      <formula>$E233="begin group"</formula>
    </cfRule>
  </conditionalFormatting>
  <conditionalFormatting sqref="S229:S232">
    <cfRule type="expression" dxfId="567" priority="55">
      <formula>$E229="begin group"</formula>
    </cfRule>
  </conditionalFormatting>
  <conditionalFormatting sqref="S225:S228">
    <cfRule type="expression" dxfId="566" priority="54">
      <formula>$E225="begin group"</formula>
    </cfRule>
  </conditionalFormatting>
  <conditionalFormatting sqref="S219:S221 S224">
    <cfRule type="expression" dxfId="565" priority="53">
      <formula>$E219="begin group"</formula>
    </cfRule>
  </conditionalFormatting>
  <conditionalFormatting sqref="S213:S216">
    <cfRule type="expression" dxfId="564" priority="52">
      <formula>$E213="begin group"</formula>
    </cfRule>
  </conditionalFormatting>
  <conditionalFormatting sqref="S209:S212">
    <cfRule type="expression" dxfId="563" priority="51">
      <formula>$E209="begin group"</formula>
    </cfRule>
  </conditionalFormatting>
  <conditionalFormatting sqref="S204:S207">
    <cfRule type="expression" dxfId="562" priority="50">
      <formula>$E204="begin group"</formula>
    </cfRule>
  </conditionalFormatting>
  <conditionalFormatting sqref="S200:S203">
    <cfRule type="expression" dxfId="561" priority="49">
      <formula>$E200="begin group"</formula>
    </cfRule>
  </conditionalFormatting>
  <conditionalFormatting sqref="S189:S191 S199">
    <cfRule type="expression" dxfId="560" priority="48">
      <formula>$E189="begin group"</formula>
    </cfRule>
  </conditionalFormatting>
  <conditionalFormatting sqref="S185:S188">
    <cfRule type="expression" dxfId="559" priority="47">
      <formula>$E185="begin group"</formula>
    </cfRule>
  </conditionalFormatting>
  <conditionalFormatting sqref="S181:S184">
    <cfRule type="expression" dxfId="558" priority="46">
      <formula>$E181="begin group"</formula>
    </cfRule>
  </conditionalFormatting>
  <conditionalFormatting sqref="S177:S180">
    <cfRule type="expression" dxfId="557" priority="45">
      <formula>$E177="begin group"</formula>
    </cfRule>
  </conditionalFormatting>
  <conditionalFormatting sqref="S173:S176">
    <cfRule type="expression" dxfId="556" priority="44">
      <formula>$E173="begin group"</formula>
    </cfRule>
  </conditionalFormatting>
  <conditionalFormatting sqref="S168:S171">
    <cfRule type="expression" dxfId="555" priority="43">
      <formula>$E168="begin group"</formula>
    </cfRule>
  </conditionalFormatting>
  <conditionalFormatting sqref="S164:S167">
    <cfRule type="expression" dxfId="554" priority="42">
      <formula>$E164="begin group"</formula>
    </cfRule>
  </conditionalFormatting>
  <conditionalFormatting sqref="S160:S163">
    <cfRule type="expression" dxfId="553" priority="41">
      <formula>$E160="begin group"</formula>
    </cfRule>
  </conditionalFormatting>
  <conditionalFormatting sqref="S291">
    <cfRule type="expression" dxfId="552" priority="40">
      <formula>$E291="begin group"</formula>
    </cfRule>
  </conditionalFormatting>
  <conditionalFormatting sqref="S320">
    <cfRule type="expression" dxfId="551" priority="39">
      <formula>$E320="begin group"</formula>
    </cfRule>
  </conditionalFormatting>
  <conditionalFormatting sqref="S354">
    <cfRule type="expression" dxfId="550" priority="38">
      <formula>$E354="begin group"</formula>
    </cfRule>
  </conditionalFormatting>
  <conditionalFormatting sqref="S416">
    <cfRule type="expression" dxfId="549" priority="37">
      <formula>$E416="begin group"</formula>
    </cfRule>
  </conditionalFormatting>
  <conditionalFormatting sqref="S119">
    <cfRule type="expression" dxfId="548" priority="36">
      <formula>$E119="begin group"</formula>
    </cfRule>
  </conditionalFormatting>
  <conditionalFormatting sqref="S369">
    <cfRule type="expression" dxfId="547" priority="35">
      <formula>$E369="begin group"</formula>
    </cfRule>
  </conditionalFormatting>
  <conditionalFormatting sqref="S218">
    <cfRule type="expression" dxfId="546" priority="34">
      <formula>$E218="begin group"</formula>
    </cfRule>
  </conditionalFormatting>
  <conditionalFormatting sqref="S19">
    <cfRule type="expression" dxfId="545" priority="32">
      <formula>$E19="begin group"</formula>
    </cfRule>
  </conditionalFormatting>
  <conditionalFormatting sqref="S8">
    <cfRule type="expression" dxfId="544" priority="31">
      <formula>#REF!="begin group"</formula>
    </cfRule>
  </conditionalFormatting>
  <conditionalFormatting sqref="S418">
    <cfRule type="expression" dxfId="543" priority="30">
      <formula>$E418="begin group"</formula>
    </cfRule>
  </conditionalFormatting>
  <conditionalFormatting sqref="S417">
    <cfRule type="expression" dxfId="542" priority="29">
      <formula>$E417="begin group"</formula>
    </cfRule>
  </conditionalFormatting>
  <conditionalFormatting sqref="S91">
    <cfRule type="expression" dxfId="541" priority="28">
      <formula>$E91="begin group"</formula>
    </cfRule>
  </conditionalFormatting>
  <conditionalFormatting sqref="S172">
    <cfRule type="expression" dxfId="540" priority="27">
      <formula>$E172="begin group"</formula>
    </cfRule>
  </conditionalFormatting>
  <conditionalFormatting sqref="S217">
    <cfRule type="expression" dxfId="539" priority="26">
      <formula>$E217="begin group"</formula>
    </cfRule>
  </conditionalFormatting>
  <conditionalFormatting sqref="S112">
    <cfRule type="expression" dxfId="538" priority="25">
      <formula>$E112="begin group"</formula>
    </cfRule>
  </conditionalFormatting>
  <conditionalFormatting sqref="A222 N222:R222 J222 T222:U222">
    <cfRule type="expression" dxfId="537" priority="23">
      <formula>$E222="begin group"</formula>
    </cfRule>
  </conditionalFormatting>
  <conditionalFormatting sqref="B222">
    <cfRule type="expression" dxfId="536" priority="22">
      <formula>$E222="begin group"</formula>
    </cfRule>
  </conditionalFormatting>
  <conditionalFormatting sqref="E222">
    <cfRule type="expression" dxfId="535" priority="21">
      <formula>$E222="begin group"</formula>
    </cfRule>
  </conditionalFormatting>
  <conditionalFormatting sqref="L222:M222">
    <cfRule type="expression" dxfId="534" priority="19">
      <formula>$E222="begin group"</formula>
    </cfRule>
  </conditionalFormatting>
  <conditionalFormatting sqref="S222">
    <cfRule type="expression" dxfId="533" priority="18">
      <formula>$E222="begin group"</formula>
    </cfRule>
  </conditionalFormatting>
  <conditionalFormatting sqref="A223 N223:R223 J223 T223:U223">
    <cfRule type="expression" dxfId="532" priority="16">
      <formula>$E223="begin group"</formula>
    </cfRule>
  </conditionalFormatting>
  <conditionalFormatting sqref="B223">
    <cfRule type="expression" dxfId="531" priority="15">
      <formula>$E223="begin group"</formula>
    </cfRule>
  </conditionalFormatting>
  <conditionalFormatting sqref="L223:M223">
    <cfRule type="expression" dxfId="530" priority="12">
      <formula>$E223="begin group"</formula>
    </cfRule>
  </conditionalFormatting>
  <conditionalFormatting sqref="S223">
    <cfRule type="expression" dxfId="529" priority="11">
      <formula>$E223="begin group"</formula>
    </cfRule>
  </conditionalFormatting>
  <conditionalFormatting sqref="F222">
    <cfRule type="expression" dxfId="528" priority="10">
      <formula>$E222="begin group"</formula>
    </cfRule>
  </conditionalFormatting>
  <conditionalFormatting sqref="E223">
    <cfRule type="expression" dxfId="527" priority="9">
      <formula>$E223="begin group"</formula>
    </cfRule>
  </conditionalFormatting>
  <conditionalFormatting sqref="F223">
    <cfRule type="expression" dxfId="526" priority="8">
      <formula>$E223="begin group"</formula>
    </cfRule>
  </conditionalFormatting>
  <conditionalFormatting sqref="T84:Y84 A84:R84 C85:C104">
    <cfRule type="expression" dxfId="525" priority="7">
      <formula>$E84="begin group"</formula>
    </cfRule>
  </conditionalFormatting>
  <conditionalFormatting sqref="S84">
    <cfRule type="expression" dxfId="524" priority="6">
      <formula>$E84="begin group"</formula>
    </cfRule>
  </conditionalFormatting>
  <conditionalFormatting sqref="T111:Y111 A111:B111 D111:R111">
    <cfRule type="expression" dxfId="523" priority="5">
      <formula>$E111="begin group"</formula>
    </cfRule>
  </conditionalFormatting>
  <conditionalFormatting sqref="S111">
    <cfRule type="expression" dxfId="522" priority="4">
      <formula>$E111="begin group"</formula>
    </cfRule>
  </conditionalFormatting>
  <conditionalFormatting sqref="K289">
    <cfRule type="expression" dxfId="521" priority="3">
      <formula>$E289="begin group"</formula>
    </cfRule>
  </conditionalFormatting>
  <conditionalFormatting sqref="K318">
    <cfRule type="expression" dxfId="520" priority="2">
      <formula>$E318="begin group"</formula>
    </cfRule>
  </conditionalFormatting>
  <conditionalFormatting sqref="K368">
    <cfRule type="expression" dxfId="519" priority="1">
      <formula>$E368="begin group"</formula>
    </cfRule>
  </conditionalFormatting>
  <pageMargins left="0.75" right="0.75" top="1" bottom="1" header="0.5" footer="0.5"/>
  <pageSetup orientation="portrait" horizontalDpi="4294967292" verticalDpi="4294967292"/>
  <extLst>
    <ext xmlns:x14="http://schemas.microsoft.com/office/spreadsheetml/2009/9/main" uri="{78C0D931-6437-407d-A8EE-F0AAD7539E65}">
      <x14:conditionalFormattings>
        <x14:conditionalFormatting xmlns:xm="http://schemas.microsoft.com/office/excel/2006/main">
          <x14:cfRule type="expression" priority="125" id="{94556A4D-3B77-FD4B-B2F1-1BAEE15509D8}">
            <xm:f>'/Users/ericpgreen/Box Sync/PMD2/7. Instruments_Quantitative/survey/xlsforms/[master-p1-v15.xlsx]survey-c1-end'!#REF!="begin group"</xm:f>
            <x14:dxf>
              <font>
                <color rgb="FF006100"/>
              </font>
              <fill>
                <patternFill>
                  <bgColor rgb="FFC6EFCE"/>
                </patternFill>
              </fill>
            </x14:dxf>
          </x14:cfRule>
          <xm:sqref>D12:E12 V8:W8 D9:F11 A9:B18 D13:D18 T9:W18 H9:R18</xm:sqref>
        </x14:conditionalFormatting>
        <x14:conditionalFormatting xmlns:xm="http://schemas.microsoft.com/office/excel/2006/main">
          <x14:cfRule type="expression" priority="124" id="{7FB0C0E4-00C5-8848-B033-9842DEFDFA40}">
            <xm:f>'/Users/ericpgreen/Box Sync/PMD2/7. Instruments_Quantitative/survey/xlsforms/[master-p1-v15.xlsx]survey-c1-end'!#REF!="begin group"</xm:f>
            <x14:dxf>
              <font>
                <color rgb="FF006100"/>
              </font>
              <fill>
                <patternFill>
                  <bgColor rgb="FFC6EFCE"/>
                </patternFill>
              </fill>
            </x14:dxf>
          </x14:cfRule>
          <xm:sqref>N6</xm:sqref>
        </x14:conditionalFormatting>
        <x14:conditionalFormatting xmlns:xm="http://schemas.microsoft.com/office/excel/2006/main">
          <x14:cfRule type="expression" priority="122" id="{61391504-0BF9-3642-BC56-3E37F4E7F8F1}">
            <xm:f>'/Users/ericpgreen/Box Sync/PMD2/7. Instruments_Quantitative/survey/xlsforms/[master-p1-v15.xlsx]survey-c1-end'!#REF!="begin group"</xm:f>
            <x14:dxf>
              <font>
                <color rgb="FF006100"/>
              </font>
              <fill>
                <patternFill>
                  <bgColor rgb="FFC6EFCE"/>
                </patternFill>
              </fill>
            </x14:dxf>
          </x14:cfRule>
          <xm:sqref>E13:E14</xm:sqref>
        </x14:conditionalFormatting>
        <x14:conditionalFormatting xmlns:xm="http://schemas.microsoft.com/office/excel/2006/main">
          <x14:cfRule type="expression" priority="120" id="{C205BC78-5C68-254C-AE6D-8A62CE2CC8B3}">
            <xm:f>'/Users/ericpgreen/Box Sync/PMD2/7. Instruments_Quantitative/survey/xlsforms/[master-p1-v15.xlsx]survey-c1-end'!#REF!="begin group"</xm:f>
            <x14:dxf>
              <font>
                <color rgb="FF006100"/>
              </font>
              <fill>
                <patternFill>
                  <bgColor rgb="FFC6EFCE"/>
                </patternFill>
              </fill>
            </x14:dxf>
          </x14:cfRule>
          <xm:sqref>E18</xm:sqref>
        </x14:conditionalFormatting>
        <x14:conditionalFormatting xmlns:xm="http://schemas.microsoft.com/office/excel/2006/main">
          <x14:cfRule type="expression" priority="119" id="{CE944EF1-F668-8B41-93C6-523B104579A9}">
            <xm:f>'/Users/ericpgreen/Box Sync/PMD2/7. Instruments_Quantitative/survey/xlsforms/[master-p1-v15.xlsx]survey-c1-end'!#REF!="begin group"</xm:f>
            <x14:dxf>
              <font>
                <color rgb="FF006100"/>
              </font>
              <fill>
                <patternFill>
                  <bgColor rgb="FFC6EFCE"/>
                </patternFill>
              </fill>
            </x14:dxf>
          </x14:cfRule>
          <xm:sqref>K20</xm:sqref>
        </x14:conditionalFormatting>
        <x14:conditionalFormatting xmlns:xm="http://schemas.microsoft.com/office/excel/2006/main">
          <x14:cfRule type="expression" priority="109" id="{41A5E296-595A-DD4B-8602-F8B0F2A3C484}">
            <xm:f>'/Users/ericpgreen/Box Sync/PMD2/7. Instruments_Quantitative/survey/xlsforms/[master-p1-v15.xlsx]survey-c1-end'!#REF!="begin group"</xm:f>
            <x14:dxf>
              <font>
                <color rgb="FF006100"/>
              </font>
              <fill>
                <patternFill>
                  <bgColor rgb="FFC6EFCE"/>
                </patternFill>
              </fill>
            </x14:dxf>
          </x14:cfRule>
          <xm:sqref>N108</xm:sqref>
        </x14:conditionalFormatting>
        <x14:conditionalFormatting xmlns:xm="http://schemas.microsoft.com/office/excel/2006/main">
          <x14:cfRule type="expression" priority="108" id="{4A2FCD3E-7A77-5B4B-A7AB-CB677288F38E}">
            <xm:f>'/Users/ericpgreen/Box Sync/PMD2/7. Instruments_Quantitative/survey/xlsforms/[master-p1-v15.xlsx]survey-c1-end'!#REF!="begin group"</xm:f>
            <x14:dxf>
              <font>
                <color rgb="FF006100"/>
              </font>
              <fill>
                <patternFill>
                  <bgColor rgb="FFC6EFCE"/>
                </patternFill>
              </fill>
            </x14:dxf>
          </x14:cfRule>
          <xm:sqref>E16:E17</xm:sqref>
        </x14:conditionalFormatting>
        <x14:conditionalFormatting xmlns:xm="http://schemas.microsoft.com/office/excel/2006/main">
          <x14:cfRule type="expression" priority="33" id="{96CF6095-F3CC-1049-86FD-AE6F4405FC96}">
            <xm:f>'/Users/ericpgreen/Box Sync/PMD2/7. Instruments_Quantitative/survey/xlsforms/[master-p1-v15.xlsx]survey-c1-end'!#REF!="begin group"</xm:f>
            <x14:dxf>
              <font>
                <color rgb="FF006100"/>
              </font>
              <fill>
                <patternFill>
                  <bgColor rgb="FFC6EFCE"/>
                </patternFill>
              </fill>
            </x14:dxf>
          </x14:cfRule>
          <xm:sqref>S9:S18</xm:sqref>
        </x14:conditionalFormatting>
      </x14:conditionalFormattings>
    </ext>
    <ext xmlns:x14="http://schemas.microsoft.com/office/spreadsheetml/2009/9/main" uri="{CCE6A557-97BC-4b89-ADB6-D9C93CAAB3DF}">
      <x14:dataValidations xmlns:xm="http://schemas.microsoft.com/office/excel/2006/main" count="6">
        <x14:dataValidation type="list" allowBlank="1" showInputMessage="1" showErrorMessage="1" xr:uid="{00000000-0002-0000-0300-000000000000}">
          <x14:formula1>
            <xm:f>menus!$A:$A</xm:f>
          </x14:formula1>
          <xm:sqref>E40 E45 E58 E19:E34 E96 E1:E8 E15 E47:E56 E81:E89 E105:E1048576</xm:sqref>
        </x14:dataValidation>
        <x14:dataValidation type="list" allowBlank="1" showInputMessage="1" showErrorMessage="1" xr:uid="{00000000-0002-0000-0300-000001000000}">
          <x14:formula1>
            <xm:f>menus!$K$2</xm:f>
          </x14:formula1>
          <xm:sqref>L2:L8 L19:L804</xm:sqref>
        </x14:dataValidation>
        <x14:dataValidation type="list" allowBlank="1" showInputMessage="1" showErrorMessage="1" xr:uid="{00000000-0002-0000-0300-000002000000}">
          <x14:formula1>
            <xm:f>menus!$D:$D</xm:f>
          </x14:formula1>
          <xm:sqref>F12:F18 F24:F1038</xm:sqref>
        </x14:dataValidation>
        <x14:dataValidation type="list" allowBlank="1" showErrorMessage="1" xr:uid="{00000000-0002-0000-0300-000003000000}">
          <x14:formula1>
            <xm:f>'/Users/ericpgreen/Box Sync/PMD2/7. Instruments_Quantitative/survey/xlsforms/[master-p1-v15.xlsx]menus'!#REF!</xm:f>
          </x14:formula1>
          <xm:sqref>E16:E18 E9:E14</xm:sqref>
        </x14:dataValidation>
        <x14:dataValidation type="list" allowBlank="1" showInputMessage="1" showErrorMessage="1" xr:uid="{00000000-0002-0000-0300-000004000000}">
          <x14:formula1>
            <xm:f>'/Users/ericpgreen/Box Sync/PMD2/7. Instruments_Quantitative/survey/xlsforms/[master-p1-v15.xlsx]choiceslist'!#REF!</xm:f>
          </x14:formula1>
          <xm:sqref>F8:F11</xm:sqref>
        </x14:dataValidation>
        <x14:dataValidation type="list" allowBlank="1" showInputMessage="1" showErrorMessage="1" xr:uid="{00000000-0002-0000-0300-000005000000}">
          <x14:formula1>
            <xm:f>'/Users/ericpgreen/Box Sync/PMD2/7. Instruments_Quantitative/survey/xlsforms/[master-p1-v15.xlsx]menus'!#REF!</xm:f>
          </x14:formula1>
          <xm:sqref>L9:L18</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Z967"/>
  <sheetViews>
    <sheetView zoomScale="97" zoomScaleNormal="97" zoomScalePageLayoutView="97" workbookViewId="0">
      <pane xSplit="1" ySplit="1" topLeftCell="B185" activePane="bottomRight" state="frozen"/>
      <selection pane="topRight" activeCell="B1" sqref="B1"/>
      <selection pane="bottomLeft" activeCell="A2" sqref="A2"/>
      <selection pane="bottomRight" activeCell="A196" sqref="A196"/>
    </sheetView>
  </sheetViews>
  <sheetFormatPr baseColWidth="10" defaultColWidth="17.1640625" defaultRowHeight="13"/>
  <cols>
    <col min="1" max="1" width="20.6640625" style="4" customWidth="1"/>
    <col min="2" max="2" width="7.1640625" style="4" customWidth="1"/>
    <col min="3" max="3" width="4.83203125" style="4" customWidth="1"/>
    <col min="4" max="4" width="5.6640625" style="55" customWidth="1"/>
    <col min="5" max="5" width="17.5" style="4" customWidth="1"/>
    <col min="6" max="6" width="20" style="4" customWidth="1"/>
    <col min="7" max="7" width="26.5" style="55" bestFit="1" customWidth="1"/>
    <col min="8" max="8" width="45" style="32" customWidth="1"/>
    <col min="9" max="9" width="47.5" style="32" customWidth="1"/>
    <col min="10" max="10" width="39.83203125" style="4" customWidth="1"/>
    <col min="11" max="11" width="38.5" style="4" customWidth="1"/>
    <col min="12" max="12" width="8" style="4" bestFit="1" customWidth="1"/>
    <col min="13" max="13" width="14" style="4" customWidth="1"/>
    <col min="14" max="14" width="19.5" style="4" bestFit="1" customWidth="1"/>
    <col min="15" max="15" width="38.6640625" style="4" customWidth="1"/>
    <col min="16" max="21" width="17.1640625" style="4"/>
    <col min="22" max="23" width="47.1640625" style="55" customWidth="1"/>
    <col min="24" max="24" width="47.1640625" style="32" customWidth="1"/>
    <col min="25" max="25" width="43.6640625" style="4" customWidth="1"/>
    <col min="26" max="26" width="2.6640625" style="4" bestFit="1" customWidth="1"/>
    <col min="27" max="16384" width="17.1640625" style="4"/>
  </cols>
  <sheetData>
    <row r="1" spans="1:26" ht="28">
      <c r="A1" s="17" t="s">
        <v>8</v>
      </c>
      <c r="B1" s="17" t="s">
        <v>85</v>
      </c>
      <c r="C1" s="17" t="s">
        <v>86</v>
      </c>
      <c r="D1" s="19" t="s">
        <v>68</v>
      </c>
      <c r="E1" s="1" t="s">
        <v>2039</v>
      </c>
      <c r="F1" s="1" t="s">
        <v>7</v>
      </c>
      <c r="G1" s="19" t="s">
        <v>6</v>
      </c>
      <c r="H1" s="21" t="s">
        <v>87</v>
      </c>
      <c r="I1" s="21" t="s">
        <v>1040</v>
      </c>
      <c r="J1" s="19" t="s">
        <v>9</v>
      </c>
      <c r="K1" s="19" t="s">
        <v>10</v>
      </c>
      <c r="L1" s="19" t="s">
        <v>75</v>
      </c>
      <c r="M1" s="19" t="s">
        <v>2522</v>
      </c>
      <c r="N1" s="19" t="s">
        <v>77</v>
      </c>
      <c r="O1" s="19" t="s">
        <v>78</v>
      </c>
      <c r="P1" s="19" t="s">
        <v>80</v>
      </c>
      <c r="Q1" s="19" t="s">
        <v>82</v>
      </c>
      <c r="R1" s="19" t="s">
        <v>2768</v>
      </c>
      <c r="S1" s="19" t="s">
        <v>2769</v>
      </c>
      <c r="T1" s="19" t="s">
        <v>83</v>
      </c>
      <c r="U1" s="19" t="s">
        <v>84</v>
      </c>
      <c r="V1" s="19" t="s">
        <v>90</v>
      </c>
      <c r="W1" s="19" t="s">
        <v>249</v>
      </c>
      <c r="X1" s="21" t="s">
        <v>2036</v>
      </c>
      <c r="Y1" s="21" t="s">
        <v>2035</v>
      </c>
      <c r="Z1" s="1" t="s">
        <v>2032</v>
      </c>
    </row>
    <row r="2" spans="1:26" ht="14">
      <c r="A2" s="53" t="s">
        <v>96</v>
      </c>
      <c r="B2" s="53" t="s">
        <v>108</v>
      </c>
      <c r="C2" s="53">
        <v>1</v>
      </c>
      <c r="D2" s="54" t="str">
        <f>CONCATENATE(B2,C2)</f>
        <v>A1</v>
      </c>
      <c r="E2" s="53" t="s">
        <v>96</v>
      </c>
      <c r="F2" s="53"/>
      <c r="G2" s="54" t="str">
        <f>IF(E2="","",IF(OR(E2="select_one", E2="select_multiple"), CONCATENATE(E2," ",F2),E2))</f>
        <v>start</v>
      </c>
      <c r="H2" s="4" t="s">
        <v>101</v>
      </c>
      <c r="I2" s="4" t="s">
        <v>101</v>
      </c>
      <c r="L2" s="53"/>
      <c r="M2" s="53"/>
      <c r="N2" s="53"/>
      <c r="O2" s="53"/>
      <c r="P2" s="53"/>
      <c r="Q2" s="53"/>
      <c r="R2" s="53"/>
      <c r="S2" s="53"/>
      <c r="T2" s="53"/>
      <c r="U2" s="53"/>
      <c r="V2" s="55" t="str">
        <f>IF(OR(ISNA(H2),ISBLANK(H2)),"",CONCATENATE($B2,$C2,"."," ",H2))</f>
        <v>A1. Start Time</v>
      </c>
      <c r="W2" s="55" t="str">
        <f>IF(OR(ISBLANK(I2),ISNA(I2)),"",CONCATENATE($B2,$C2,"."," ",I2))</f>
        <v>A1. Start Time</v>
      </c>
      <c r="X2" s="32" t="str">
        <f t="array" ref="X2">IF(ISBLANK(F2),"",INDEX([1]choices!L$2:L$1452,MATCH(F2,IF([1]choices!M$2:M$1452="Last",[1]choices!A$2:A$1452),0)))</f>
        <v/>
      </c>
      <c r="Y2" s="4" t="str">
        <f t="array" ref="Y2">IF(ISBLANK(F2),"",INDEX([1]choices!K$2:K$1452,MATCH(F2,IF([1]choices!M$2:M$1452="Last",[1]choices!A$2:A$1452),0)))</f>
        <v/>
      </c>
    </row>
    <row r="3" spans="1:26" ht="14">
      <c r="A3" s="53" t="s">
        <v>97</v>
      </c>
      <c r="B3" s="53" t="s">
        <v>108</v>
      </c>
      <c r="C3" s="53">
        <v>2</v>
      </c>
      <c r="D3" s="54" t="str">
        <f t="shared" ref="D3:D7" si="0">CONCATENATE(B3,C3)</f>
        <v>A2</v>
      </c>
      <c r="E3" s="53" t="s">
        <v>97</v>
      </c>
      <c r="F3" s="53"/>
      <c r="G3" s="54" t="str">
        <f t="shared" ref="G3:G7" si="1">IF(E3="","",IF(OR(E3="select_one", E3="select_multiple"), CONCATENATE(E3," ",F3),E3))</f>
        <v>end</v>
      </c>
      <c r="H3" s="4" t="s">
        <v>102</v>
      </c>
      <c r="I3" s="4" t="s">
        <v>102</v>
      </c>
      <c r="J3" s="4" t="s">
        <v>2490</v>
      </c>
      <c r="L3" s="53"/>
      <c r="M3" s="53"/>
      <c r="N3" s="53"/>
      <c r="O3" s="53"/>
      <c r="P3" s="53"/>
      <c r="Q3" s="53"/>
      <c r="R3" s="53"/>
      <c r="S3" s="53"/>
      <c r="T3" s="53"/>
      <c r="U3" s="53"/>
      <c r="V3" s="55" t="str">
        <f t="shared" ref="V3:V7" si="2">IF(OR(ISNA(H3),ISBLANK(H3)),"",CONCATENATE($B3,$C3,"."," ",H3))</f>
        <v>A2. End Time</v>
      </c>
      <c r="W3" s="55" t="str">
        <f t="shared" ref="W3:W7" si="3">IF(OR(ISBLANK(I3),ISNA(I3)),"",CONCATENATE($B3,$C3,"."," ",I3))</f>
        <v>A2. End Time</v>
      </c>
      <c r="X3" s="32" t="str">
        <f t="array" ref="X3">IF(ISBLANK(F3),"",INDEX([1]choices!L$2:L$1452,MATCH(F3,IF([1]choices!M$2:M$1452="Last",[1]choices!A$2:A$1452),0)))</f>
        <v/>
      </c>
      <c r="Y3" s="4" t="str">
        <f t="array" ref="Y3">IF(ISBLANK(F3),"",INDEX([1]choices!K$2:K$1452,MATCH(F3,IF([1]choices!M$2:M$1452="Last",[1]choices!A$2:A$1452),0)))</f>
        <v/>
      </c>
    </row>
    <row r="4" spans="1:26" ht="14">
      <c r="A4" s="53" t="s">
        <v>98</v>
      </c>
      <c r="B4" s="53" t="s">
        <v>108</v>
      </c>
      <c r="C4" s="53">
        <v>3</v>
      </c>
      <c r="D4" s="54" t="str">
        <f t="shared" si="0"/>
        <v>A3</v>
      </c>
      <c r="E4" s="53" t="s">
        <v>98</v>
      </c>
      <c r="F4" s="53"/>
      <c r="G4" s="54" t="str">
        <f t="shared" si="1"/>
        <v>today</v>
      </c>
      <c r="H4" s="4" t="s">
        <v>103</v>
      </c>
      <c r="I4" s="4" t="s">
        <v>103</v>
      </c>
      <c r="L4" s="53"/>
      <c r="M4" s="53"/>
      <c r="N4" s="53"/>
      <c r="O4" s="53"/>
      <c r="P4" s="53"/>
      <c r="Q4" s="53"/>
      <c r="R4" s="53"/>
      <c r="S4" s="53"/>
      <c r="T4" s="53"/>
      <c r="U4" s="53"/>
      <c r="V4" s="55" t="str">
        <f t="shared" si="2"/>
        <v>A3. Date of Survey</v>
      </c>
      <c r="W4" s="55" t="str">
        <f t="shared" si="3"/>
        <v>A3. Date of Survey</v>
      </c>
      <c r="X4" s="32" t="str">
        <f t="array" ref="X4">IF(ISBLANK(F4),"",INDEX([1]choices!L$2:L$1452,MATCH(F4,IF([1]choices!M$2:M$1452="Last",[1]choices!A$2:A$1452),0)))</f>
        <v/>
      </c>
      <c r="Y4" s="4" t="str">
        <f t="array" ref="Y4">IF(ISBLANK(F4),"",INDEX([1]choices!K$2:K$1452,MATCH(F4,IF([1]choices!M$2:M$1452="Last",[1]choices!A$2:A$1452),0)))</f>
        <v/>
      </c>
    </row>
    <row r="5" spans="1:26" ht="14">
      <c r="A5" s="53" t="s">
        <v>99</v>
      </c>
      <c r="B5" s="53" t="s">
        <v>108</v>
      </c>
      <c r="C5" s="53">
        <v>4</v>
      </c>
      <c r="D5" s="54" t="str">
        <f t="shared" si="0"/>
        <v>A4</v>
      </c>
      <c r="E5" s="53" t="s">
        <v>99</v>
      </c>
      <c r="F5" s="53"/>
      <c r="G5" s="54" t="str">
        <f t="shared" si="1"/>
        <v>deviceid</v>
      </c>
      <c r="H5" s="4" t="s">
        <v>104</v>
      </c>
      <c r="I5" s="4" t="s">
        <v>104</v>
      </c>
      <c r="L5" s="53"/>
      <c r="M5" s="53"/>
      <c r="N5" s="53"/>
      <c r="O5" s="53"/>
      <c r="P5" s="53"/>
      <c r="Q5" s="53"/>
      <c r="R5" s="53"/>
      <c r="S5" s="53"/>
      <c r="T5" s="53"/>
      <c r="U5" s="53"/>
      <c r="V5" s="55" t="str">
        <f t="shared" si="2"/>
        <v>A4. Device</v>
      </c>
      <c r="W5" s="55" t="str">
        <f t="shared" si="3"/>
        <v>A4. Device</v>
      </c>
      <c r="X5" s="32" t="str">
        <f t="array" ref="X5">IF(ISBLANK(F5),"",INDEX([1]choices!L$2:L$1452,MATCH(F5,IF([1]choices!M$2:M$1452="Last",[1]choices!A$2:A$1452),0)))</f>
        <v/>
      </c>
      <c r="Y5" s="4" t="str">
        <f t="array" ref="Y5">IF(ISBLANK(F5),"",INDEX([1]choices!K$2:K$1452,MATCH(F5,IF([1]choices!M$2:M$1452="Last",[1]choices!A$2:A$1452),0)))</f>
        <v/>
      </c>
    </row>
    <row r="6" spans="1:26" ht="14">
      <c r="A6" s="53" t="s">
        <v>100</v>
      </c>
      <c r="B6" s="53" t="s">
        <v>108</v>
      </c>
      <c r="C6" s="53">
        <v>5</v>
      </c>
      <c r="D6" s="54" t="str">
        <f t="shared" si="0"/>
        <v>A5</v>
      </c>
      <c r="E6" s="53" t="s">
        <v>13</v>
      </c>
      <c r="F6" s="53"/>
      <c r="G6" s="54" t="str">
        <f t="shared" si="1"/>
        <v>integer</v>
      </c>
      <c r="H6" s="4" t="s">
        <v>105</v>
      </c>
      <c r="I6" s="4" t="s">
        <v>105</v>
      </c>
      <c r="L6" s="53" t="s">
        <v>27</v>
      </c>
      <c r="M6" s="53"/>
      <c r="N6" s="85" t="s">
        <v>2358</v>
      </c>
      <c r="O6" s="53"/>
      <c r="P6" s="53"/>
      <c r="Q6" s="53"/>
      <c r="R6" s="53"/>
      <c r="S6" s="53"/>
      <c r="T6" s="53"/>
      <c r="U6" s="53"/>
      <c r="V6" s="55" t="str">
        <f t="shared" si="2"/>
        <v>A5. Enumerator ID</v>
      </c>
      <c r="W6" s="55" t="str">
        <f t="shared" si="3"/>
        <v>A5. Enumerator ID</v>
      </c>
      <c r="X6" s="32" t="str">
        <f t="array" ref="X6">IF(ISBLANK(F6),"",INDEX([1]choices!L$2:L$1452,MATCH(F6,IF([1]choices!M$2:M$1452="Last",[1]choices!A$2:A$1452),0)))</f>
        <v/>
      </c>
      <c r="Y6" s="4" t="str">
        <f t="array" ref="Y6">IF(ISBLANK(F6),"",INDEX([1]choices!K$2:K$1452,MATCH(F6,IF([1]choices!M$2:M$1452="Last",[1]choices!A$2:A$1452),0)))</f>
        <v/>
      </c>
    </row>
    <row r="7" spans="1:26" ht="14">
      <c r="A7" s="53" t="s">
        <v>106</v>
      </c>
      <c r="B7" s="53" t="s">
        <v>108</v>
      </c>
      <c r="C7" s="53">
        <v>6</v>
      </c>
      <c r="D7" s="54" t="str">
        <f t="shared" si="0"/>
        <v>A6</v>
      </c>
      <c r="E7" s="53" t="s">
        <v>13</v>
      </c>
      <c r="F7" s="53"/>
      <c r="G7" s="54" t="str">
        <f t="shared" si="1"/>
        <v>integer</v>
      </c>
      <c r="H7" s="4" t="s">
        <v>107</v>
      </c>
      <c r="I7" s="4" t="s">
        <v>107</v>
      </c>
      <c r="L7" s="53" t="s">
        <v>27</v>
      </c>
      <c r="M7" s="53"/>
      <c r="N7" s="53"/>
      <c r="O7" s="53"/>
      <c r="P7" s="53"/>
      <c r="Q7" s="53"/>
      <c r="R7" s="53"/>
      <c r="S7" s="53"/>
      <c r="T7" s="53"/>
      <c r="U7" s="53"/>
      <c r="V7" s="55" t="str">
        <f t="shared" si="2"/>
        <v>A6. [Enter participant ID]</v>
      </c>
      <c r="W7" s="55" t="str">
        <f t="shared" si="3"/>
        <v>A6. [Enter participant ID]</v>
      </c>
      <c r="X7" s="32" t="str">
        <f t="array" ref="X7">IF(ISBLANK(F7),"",INDEX([1]choices!L$2:L$1452,MATCH(F7,IF([1]choices!M$2:M$1452="Last",[1]choices!A$2:A$1452),0)))</f>
        <v/>
      </c>
      <c r="Y7" s="4" t="str">
        <f t="array" ref="Y7">IF(ISBLANK(F7),"",INDEX([1]choices!K$2:K$1452,MATCH(F7,IF([1]choices!M$2:M$1452="Last",[1]choices!A$2:A$1452),0)))</f>
        <v/>
      </c>
    </row>
    <row r="8" spans="1:26" s="2" customFormat="1" ht="14">
      <c r="A8" s="85" t="s">
        <v>2353</v>
      </c>
      <c r="B8" s="85" t="s">
        <v>108</v>
      </c>
      <c r="C8" s="53">
        <v>7</v>
      </c>
      <c r="D8" s="86" t="str">
        <f>CONCATENATE(B8,C8)</f>
        <v>A7</v>
      </c>
      <c r="E8" s="85" t="s">
        <v>11</v>
      </c>
      <c r="F8" s="85" t="s">
        <v>2350</v>
      </c>
      <c r="G8" s="54" t="str">
        <f>IF(E8="","",IF(OR(E8="select_one", E8="select_multiple"), CONCATENATE(E8," ",F8),E8))</f>
        <v>select_one care</v>
      </c>
      <c r="H8" s="2" t="s">
        <v>2400</v>
      </c>
      <c r="I8" s="2" t="s">
        <v>2400</v>
      </c>
      <c r="J8" s="85"/>
      <c r="L8" s="85" t="s">
        <v>27</v>
      </c>
      <c r="M8" s="85"/>
      <c r="N8" s="85"/>
      <c r="O8" s="85"/>
      <c r="P8" s="85"/>
      <c r="Q8" s="85" t="s">
        <v>2357</v>
      </c>
      <c r="R8" s="85"/>
      <c r="S8" s="85"/>
      <c r="T8" s="85"/>
      <c r="U8" s="85"/>
      <c r="V8" s="20" t="str">
        <f>IF(OR(ISNA(H8),ISBLANK(H8)),"",CONCATENATE($B8,$C8,"."," ",H8))</f>
        <v>A7. [Caregiver's initials]</v>
      </c>
      <c r="W8" s="20" t="str">
        <f>IF(OR(ISBLANK(I8),ISNA(I8)),"",CONCATENATE($B8,$C8,"."," ",I8))</f>
        <v>A7. [Caregiver's initials]</v>
      </c>
      <c r="X8" s="32" t="e">
        <f t="array" ref="X8">IF(ISBLANK(F8),"",INDEX([1]choices!L$2:L$1452,MATCH(F8,IF([1]choices!M$2:M$1452="Last",[1]choices!A$2:A$1452),0)))</f>
        <v>#N/A</v>
      </c>
      <c r="Y8" s="4" t="e">
        <f t="array" ref="Y8">IF(ISBLANK(F8),"",INDEX([1]choices!K$2:K$1452,MATCH(F8,IF([1]choices!M$2:M$1452="Last",[1]choices!A$2:A$1452),0)))</f>
        <v>#N/A</v>
      </c>
    </row>
    <row r="9" spans="1:26" s="2" customFormat="1" ht="14">
      <c r="A9" s="85" t="s">
        <v>2354</v>
      </c>
      <c r="B9" s="85" t="s">
        <v>108</v>
      </c>
      <c r="C9" s="53">
        <v>8</v>
      </c>
      <c r="D9" s="86" t="str">
        <f>CONCATENATE(B9,C9)</f>
        <v>A8</v>
      </c>
      <c r="E9" s="85" t="s">
        <v>24</v>
      </c>
      <c r="F9" s="85"/>
      <c r="G9" s="54" t="str">
        <f>IF(E9="","",IF(OR(E9="select_one", E9="select_multiple"), CONCATENATE(E9," ",F9),E9))</f>
        <v>calculate</v>
      </c>
      <c r="J9" s="85" t="s">
        <v>2355</v>
      </c>
      <c r="L9" s="85"/>
      <c r="M9" s="85"/>
      <c r="N9" s="85"/>
      <c r="O9" s="85"/>
      <c r="P9" s="85"/>
      <c r="Q9" s="85"/>
      <c r="R9" s="85"/>
      <c r="S9" s="85"/>
      <c r="T9" s="85"/>
      <c r="U9" s="85"/>
      <c r="V9" s="20" t="str">
        <f>IF(OR(ISNA(H9),ISBLANK(H9)),"",CONCATENATE($B9,$C9,"."," ",H9))</f>
        <v/>
      </c>
      <c r="W9" s="20" t="str">
        <f>IF(OR(ISBLANK(I9),ISNA(I9)),"",CONCATENATE($B9,$C9,"."," ",I9))</f>
        <v/>
      </c>
      <c r="X9" s="32" t="str">
        <f t="array" ref="X9">IF(ISBLANK(F9),"",INDEX([1]choices!L$2:L$1452,MATCH(F9,IF([1]choices!M$2:M$1452="Last",[1]choices!A$2:A$1452),0)))</f>
        <v/>
      </c>
      <c r="Y9" s="4" t="str">
        <f t="array" ref="Y9">IF(ISBLANK(F9),"",INDEX([1]choices!K$2:K$1452,MATCH(F9,IF([1]choices!M$2:M$1452="Last",[1]choices!A$2:A$1452),0)))</f>
        <v/>
      </c>
    </row>
    <row r="10" spans="1:26" s="2" customFormat="1" ht="28">
      <c r="A10" s="85" t="s">
        <v>2356</v>
      </c>
      <c r="B10" s="85" t="s">
        <v>108</v>
      </c>
      <c r="C10" s="53">
        <v>9</v>
      </c>
      <c r="D10" s="86" t="str">
        <f>CONCATENATE(B10,C10)</f>
        <v>A9</v>
      </c>
      <c r="E10" s="85" t="s">
        <v>16</v>
      </c>
      <c r="F10" s="85"/>
      <c r="G10" s="54" t="str">
        <f>IF(E10="","",IF(OR(E10="select_one", E10="select_multiple"), CONCATENATE(E10," ",F10),E10))</f>
        <v>note</v>
      </c>
      <c r="H10" s="2" t="s">
        <v>2359</v>
      </c>
      <c r="I10" s="2" t="s">
        <v>2359</v>
      </c>
      <c r="J10" s="85"/>
      <c r="L10" s="85"/>
      <c r="M10" s="85"/>
      <c r="N10" s="85"/>
      <c r="O10" s="85"/>
      <c r="P10" s="85"/>
      <c r="Q10" s="85"/>
      <c r="R10" s="85"/>
      <c r="S10" s="85"/>
      <c r="T10" s="85"/>
      <c r="U10" s="85"/>
      <c r="V10" s="20" t="str">
        <f>IF(OR(ISNA(H10),ISBLANK(H10)),"",CONCATENATE($B10,$C10,"."," ",H10))</f>
        <v>A9. [You chose: ${careName}. If this is not the ID you intended to enter, swipe back.]</v>
      </c>
      <c r="W10" s="20" t="str">
        <f>IF(OR(ISBLANK(I10),ISNA(I10)),"",CONCATENATE($B10,$C10,"."," ",I10))</f>
        <v>A9. [You chose: ${careName}. If this is not the ID you intended to enter, swipe back.]</v>
      </c>
      <c r="X10" s="32" t="str">
        <f t="array" ref="X10">IF(ISBLANK(F10),"",INDEX([1]choices!L$2:L$1452,MATCH(F10,IF([1]choices!M$2:M$1452="Last",[1]choices!A$2:A$1452),0)))</f>
        <v/>
      </c>
      <c r="Y10" s="4" t="str">
        <f t="array" ref="Y10">IF(ISBLANK(F10),"",INDEX([1]choices!K$2:K$1452,MATCH(F10,IF([1]choices!M$2:M$1452="Last",[1]choices!A$2:A$1452),0)))</f>
        <v/>
      </c>
    </row>
    <row r="11" spans="1:26" s="2" customFormat="1" ht="14">
      <c r="A11" s="91" t="s">
        <v>2912</v>
      </c>
      <c r="B11" s="85" t="s">
        <v>108</v>
      </c>
      <c r="C11" s="53">
        <v>10</v>
      </c>
      <c r="D11" s="86" t="str">
        <f t="shared" ref="D11:D29" si="4">CONCATENATE(B11,C11)</f>
        <v>A10</v>
      </c>
      <c r="E11" s="85" t="s">
        <v>11</v>
      </c>
      <c r="F11" s="85" t="s">
        <v>2913</v>
      </c>
      <c r="G11" s="54" t="str">
        <f t="shared" ref="G11:G29" si="5">IF(E11="","",IF(OR(E11="select_one", E11="select_multiple"), CONCATENATE(E11," ",F11),E11))</f>
        <v>select_one cName</v>
      </c>
      <c r="H11" s="2" t="s">
        <v>2914</v>
      </c>
      <c r="I11" s="2" t="s">
        <v>2914</v>
      </c>
      <c r="J11" s="85"/>
      <c r="L11" s="85" t="s">
        <v>27</v>
      </c>
      <c r="M11" s="85"/>
      <c r="N11" s="85"/>
      <c r="O11" s="85"/>
      <c r="P11" s="85"/>
      <c r="Q11" s="85" t="s">
        <v>2357</v>
      </c>
      <c r="R11" s="85"/>
      <c r="S11" s="85"/>
      <c r="T11" s="85"/>
      <c r="U11" s="85"/>
      <c r="V11" s="20" t="str">
        <f t="shared" ref="V11:V29" si="6">IF(OR(ISNA(H11),ISBLANK(H11)),"",CONCATENATE($B11,$C11,"."," ",H11))</f>
        <v>A10. [Child info]</v>
      </c>
      <c r="W11" s="20" t="str">
        <f t="shared" ref="W11:W29" si="7">IF(OR(ISBLANK(I11),ISNA(I11)),"",CONCATENATE($B11,$C11,"."," ",I11))</f>
        <v>A10. [Child info]</v>
      </c>
      <c r="X11" s="32" t="e">
        <f t="array" ref="X11">IF(ISBLANK(F11),"",INDEX([1]choices!L$2:L$1452,MATCH(F11,IF([1]choices!M$2:M$1452="Last",[1]choices!A$2:A$1452),0)))</f>
        <v>#N/A</v>
      </c>
      <c r="Y11" s="4" t="e">
        <f t="array" ref="Y11">IF(ISBLANK(F11),"",INDEX([1]choices!K$2:K$1452,MATCH(F11,IF([1]choices!M$2:M$1452="Last",[1]choices!A$2:A$1452),0)))</f>
        <v>#N/A</v>
      </c>
    </row>
    <row r="12" spans="1:26" s="2" customFormat="1" ht="14">
      <c r="A12" s="91" t="s">
        <v>2370</v>
      </c>
      <c r="B12" s="85" t="s">
        <v>108</v>
      </c>
      <c r="C12" s="53">
        <v>11</v>
      </c>
      <c r="D12" s="86" t="str">
        <f t="shared" si="4"/>
        <v>A11</v>
      </c>
      <c r="E12" s="85" t="s">
        <v>24</v>
      </c>
      <c r="F12" s="85"/>
      <c r="G12" s="54" t="str">
        <f t="shared" si="5"/>
        <v>calculate</v>
      </c>
      <c r="J12" s="85" t="s">
        <v>2915</v>
      </c>
      <c r="L12" s="85"/>
      <c r="M12" s="85"/>
      <c r="N12" s="85"/>
      <c r="O12" s="85"/>
      <c r="P12" s="85"/>
      <c r="Q12" s="85"/>
      <c r="R12" s="85"/>
      <c r="S12" s="85"/>
      <c r="T12" s="85"/>
      <c r="U12" s="85"/>
      <c r="V12" s="20" t="str">
        <f t="shared" si="6"/>
        <v/>
      </c>
      <c r="W12" s="20" t="str">
        <f t="shared" si="7"/>
        <v/>
      </c>
      <c r="X12" s="32" t="str">
        <f t="array" ref="X12">IF(ISBLANK(F12),"",INDEX([1]choices!L$2:L$1452,MATCH(F12,IF([1]choices!M$2:M$1452="Last",[1]choices!A$2:A$1452),0)))</f>
        <v/>
      </c>
      <c r="Y12" s="4" t="str">
        <f t="array" ref="Y12">IF(ISBLANK(F12),"",INDEX([1]choices!K$2:K$1452,MATCH(F12,IF([1]choices!M$2:M$1452="Last",[1]choices!A$2:A$1452),0)))</f>
        <v/>
      </c>
    </row>
    <row r="13" spans="1:26" s="2" customFormat="1" ht="28">
      <c r="A13" s="91" t="s">
        <v>2916</v>
      </c>
      <c r="B13" s="85" t="s">
        <v>108</v>
      </c>
      <c r="C13" s="53">
        <v>12</v>
      </c>
      <c r="D13" s="86" t="str">
        <f t="shared" si="4"/>
        <v>A12</v>
      </c>
      <c r="E13" s="85" t="s">
        <v>16</v>
      </c>
      <c r="F13" s="85"/>
      <c r="G13" s="54" t="str">
        <f t="shared" si="5"/>
        <v>note</v>
      </c>
      <c r="H13" s="2" t="s">
        <v>2917</v>
      </c>
      <c r="I13" s="2" t="s">
        <v>2917</v>
      </c>
      <c r="J13" s="85"/>
      <c r="L13" s="85"/>
      <c r="M13" s="85"/>
      <c r="N13" s="85"/>
      <c r="O13" s="85"/>
      <c r="P13" s="85"/>
      <c r="Q13" s="85"/>
      <c r="R13" s="85"/>
      <c r="S13" s="85"/>
      <c r="T13" s="85"/>
      <c r="U13" s="85"/>
      <c r="V13" s="20" t="str">
        <f t="shared" si="6"/>
        <v>A12. [You chose: ${childName}. If this is not the ID you intended to enter, swipe back.]</v>
      </c>
      <c r="W13" s="20" t="str">
        <f t="shared" si="7"/>
        <v>A12. [You chose: ${childName}. If this is not the ID you intended to enter, swipe back.]</v>
      </c>
      <c r="X13" s="32" t="str">
        <f t="array" ref="X13">IF(ISBLANK(F13),"",INDEX([1]choices!L$2:L$1452,MATCH(F13,IF([1]choices!M$2:M$1452="Last",[1]choices!A$2:A$1452),0)))</f>
        <v/>
      </c>
      <c r="Y13" s="4" t="str">
        <f t="array" ref="Y13">IF(ISBLANK(F13),"",INDEX([1]choices!K$2:K$1452,MATCH(F13,IF([1]choices!M$2:M$1452="Last",[1]choices!A$2:A$1452),0)))</f>
        <v/>
      </c>
    </row>
    <row r="14" spans="1:26" s="2" customFormat="1" ht="28">
      <c r="A14" s="85" t="s">
        <v>2360</v>
      </c>
      <c r="B14" s="85" t="s">
        <v>108</v>
      </c>
      <c r="C14" s="53">
        <v>13</v>
      </c>
      <c r="D14" s="86" t="str">
        <f t="shared" si="4"/>
        <v>A13</v>
      </c>
      <c r="E14" s="85" t="s">
        <v>11</v>
      </c>
      <c r="F14" s="4" t="s">
        <v>205</v>
      </c>
      <c r="G14" s="54" t="str">
        <f t="shared" si="5"/>
        <v>select_one yn</v>
      </c>
      <c r="H14" s="2" t="s">
        <v>2363</v>
      </c>
      <c r="I14" s="2" t="s">
        <v>2363</v>
      </c>
      <c r="J14" s="85"/>
      <c r="L14" s="85" t="s">
        <v>27</v>
      </c>
      <c r="M14" s="85"/>
      <c r="N14" s="85"/>
      <c r="O14" s="85"/>
      <c r="P14" s="85"/>
      <c r="Q14" s="85"/>
      <c r="R14" s="85"/>
      <c r="S14" s="85"/>
      <c r="T14" s="85"/>
      <c r="U14" s="85"/>
      <c r="V14" s="20" t="str">
        <f t="shared" si="6"/>
        <v>A13. [Is ${careName} the person reporting for the survey for ID ${pid}?]</v>
      </c>
      <c r="W14" s="20" t="str">
        <f t="shared" si="7"/>
        <v>A13. [Is ${careName} the person reporting for the survey for ID ${pid}?]</v>
      </c>
      <c r="X14" s="32" t="str">
        <f t="array" ref="X14">IF(ISBLANK(F14),"",INDEX([1]choices!L$2:L$1452,MATCH(F14,IF([1]choices!M$2:M$1452="Last",[1]choices!A$2:A$1452),0)))</f>
        <v>yes, no</v>
      </c>
      <c r="Y14" s="4" t="str">
        <f t="array" ref="Y14">IF(ISBLANK(F14),"",INDEX([1]choices!K$2:K$1452,MATCH(F14,IF([1]choices!M$2:M$1452="Last",[1]choices!A$2:A$1452),0)))</f>
        <v>hongu, kwete</v>
      </c>
    </row>
    <row r="15" spans="1:26" s="2" customFormat="1" ht="28">
      <c r="A15" s="85" t="s">
        <v>2918</v>
      </c>
      <c r="B15" s="85" t="s">
        <v>108</v>
      </c>
      <c r="C15" s="53">
        <v>14</v>
      </c>
      <c r="D15" s="86" t="str">
        <f t="shared" si="4"/>
        <v>A14</v>
      </c>
      <c r="E15" s="85" t="s">
        <v>11</v>
      </c>
      <c r="F15" s="4" t="s">
        <v>205</v>
      </c>
      <c r="G15" s="54" t="str">
        <f t="shared" si="5"/>
        <v>select_one yn</v>
      </c>
      <c r="H15" s="2" t="s">
        <v>2919</v>
      </c>
      <c r="I15" s="2" t="s">
        <v>2919</v>
      </c>
      <c r="J15" s="85"/>
      <c r="K15" s="2" t="s">
        <v>2361</v>
      </c>
      <c r="L15" s="85" t="s">
        <v>27</v>
      </c>
      <c r="M15" s="85"/>
      <c r="N15" s="85"/>
      <c r="O15" s="85"/>
      <c r="P15" s="85"/>
      <c r="Q15" s="85"/>
      <c r="R15" s="85"/>
      <c r="S15" s="85"/>
      <c r="T15" s="85"/>
      <c r="U15" s="85"/>
      <c r="V15" s="20" t="str">
        <f t="shared" si="6"/>
        <v>A14. Did the person reporting today participate in the previous survey about ${childName}?</v>
      </c>
      <c r="W15" s="20" t="str">
        <f t="shared" si="7"/>
        <v>A14. Did the person reporting today participate in the previous survey about ${childName}?</v>
      </c>
      <c r="X15" s="32" t="str">
        <f t="array" ref="X15">IF(ISBLANK(F15),"",INDEX([1]choices!L$2:L$1452,MATCH(F15,IF([1]choices!M$2:M$1452="Last",[1]choices!A$2:A$1452),0)))</f>
        <v>yes, no</v>
      </c>
      <c r="Y15" s="4" t="str">
        <f t="array" ref="Y15">IF(ISBLANK(F15),"",INDEX([1]choices!K$2:K$1452,MATCH(F15,IF([1]choices!M$2:M$1452="Last",[1]choices!A$2:A$1452),0)))</f>
        <v>hongu, kwete</v>
      </c>
    </row>
    <row r="16" spans="1:26" s="2" customFormat="1" ht="28">
      <c r="A16" s="85" t="s">
        <v>2920</v>
      </c>
      <c r="B16" s="85" t="s">
        <v>108</v>
      </c>
      <c r="C16" s="53">
        <v>15</v>
      </c>
      <c r="D16" s="86" t="str">
        <f t="shared" si="4"/>
        <v>A15</v>
      </c>
      <c r="E16" s="85" t="s">
        <v>11</v>
      </c>
      <c r="F16" s="4" t="s">
        <v>205</v>
      </c>
      <c r="G16" s="54" t="str">
        <f t="shared" si="5"/>
        <v>select_one yn</v>
      </c>
      <c r="H16" s="2" t="s">
        <v>2921</v>
      </c>
      <c r="I16" s="2" t="s">
        <v>2921</v>
      </c>
      <c r="J16" s="85"/>
      <c r="K16" s="2" t="s">
        <v>2922</v>
      </c>
      <c r="L16" s="85" t="s">
        <v>27</v>
      </c>
      <c r="M16" s="85"/>
      <c r="N16" s="85"/>
      <c r="O16" s="85"/>
      <c r="P16" s="85"/>
      <c r="Q16" s="85"/>
      <c r="R16" s="85"/>
      <c r="S16" s="85"/>
      <c r="T16" s="85"/>
      <c r="U16" s="85"/>
      <c r="V16" s="20" t="str">
        <f t="shared" si="6"/>
        <v>A15. You need permission from the survey supervisor to continue. Do you have permission?</v>
      </c>
      <c r="W16" s="20" t="str">
        <f t="shared" si="7"/>
        <v>A15. You need permission from the survey supervisor to continue. Do you have permission?</v>
      </c>
      <c r="X16" s="32" t="str">
        <f t="array" ref="X16">IF(ISBLANK(F16),"",INDEX([1]choices!L$2:L$1452,MATCH(F16,IF([1]choices!M$2:M$1452="Last",[1]choices!A$2:A$1452),0)))</f>
        <v>yes, no</v>
      </c>
      <c r="Y16" s="4" t="str">
        <f t="array" ref="Y16">IF(ISBLANK(F16),"",INDEX([1]choices!K$2:K$1452,MATCH(F16,IF([1]choices!M$2:M$1452="Last",[1]choices!A$2:A$1452),0)))</f>
        <v>hongu, kwete</v>
      </c>
    </row>
    <row r="17" spans="1:26" s="2" customFormat="1" ht="14">
      <c r="A17" s="85" t="s">
        <v>2365</v>
      </c>
      <c r="B17" s="85" t="s">
        <v>108</v>
      </c>
      <c r="C17" s="53">
        <v>16</v>
      </c>
      <c r="D17" s="86" t="str">
        <f t="shared" si="4"/>
        <v>A16</v>
      </c>
      <c r="E17" s="85" t="s">
        <v>11</v>
      </c>
      <c r="F17" s="4" t="s">
        <v>205</v>
      </c>
      <c r="G17" s="54" t="str">
        <f t="shared" si="5"/>
        <v>select_one yn</v>
      </c>
      <c r="H17" s="2" t="s">
        <v>2372</v>
      </c>
      <c r="I17" s="2" t="s">
        <v>2372</v>
      </c>
      <c r="J17" s="85"/>
      <c r="K17" s="2" t="s">
        <v>2923</v>
      </c>
      <c r="L17" s="85" t="s">
        <v>27</v>
      </c>
      <c r="M17" s="85"/>
      <c r="N17" s="85"/>
      <c r="O17" s="85"/>
      <c r="P17" s="85"/>
      <c r="Q17" s="85"/>
      <c r="R17" s="85"/>
      <c r="S17" s="85"/>
      <c r="T17" s="85"/>
      <c r="U17" s="85"/>
      <c r="V17" s="20" t="str">
        <f t="shared" si="6"/>
        <v>A16. Are you a primary caregiver for ${childName}?</v>
      </c>
      <c r="W17" s="20" t="str">
        <f t="shared" si="7"/>
        <v>A16. Are you a primary caregiver for ${childName}?</v>
      </c>
      <c r="X17" s="32" t="str">
        <f t="array" ref="X17">IF(ISBLANK(F17),"",INDEX([1]choices!L$2:L$1452,MATCH(F17,IF([1]choices!M$2:M$1452="Last",[1]choices!A$2:A$1452),0)))</f>
        <v>yes, no</v>
      </c>
      <c r="Y17" s="4" t="str">
        <f t="array" ref="Y17">IF(ISBLANK(F17),"",INDEX([1]choices!K$2:K$1452,MATCH(F17,IF([1]choices!M$2:M$1452="Last",[1]choices!A$2:A$1452),0)))</f>
        <v>hongu, kwete</v>
      </c>
    </row>
    <row r="18" spans="1:26" s="2" customFormat="1" ht="42">
      <c r="A18" s="85" t="s">
        <v>2369</v>
      </c>
      <c r="B18" s="85" t="s">
        <v>108</v>
      </c>
      <c r="C18" s="53">
        <v>17</v>
      </c>
      <c r="D18" s="86" t="str">
        <f t="shared" si="4"/>
        <v>A17</v>
      </c>
      <c r="E18" s="85" t="s">
        <v>11</v>
      </c>
      <c r="F18" s="4" t="s">
        <v>2369</v>
      </c>
      <c r="G18" s="54" t="str">
        <f t="shared" si="5"/>
        <v>select_one replaceRel</v>
      </c>
      <c r="H18" s="2" t="s">
        <v>2371</v>
      </c>
      <c r="I18" s="2" t="s">
        <v>2371</v>
      </c>
      <c r="J18" s="85"/>
      <c r="K18" s="2" t="s">
        <v>2373</v>
      </c>
      <c r="L18" s="85" t="s">
        <v>27</v>
      </c>
      <c r="M18" s="85"/>
      <c r="N18" s="85"/>
      <c r="O18" s="85"/>
      <c r="P18" s="85"/>
      <c r="Q18" s="85"/>
      <c r="R18" s="85"/>
      <c r="S18" s="85"/>
      <c r="T18" s="85"/>
      <c r="U18" s="85"/>
      <c r="V18" s="20" t="str">
        <f t="shared" si="6"/>
        <v>A17. How are you related to ${childName}?</v>
      </c>
      <c r="W18" s="20" t="str">
        <f t="shared" si="7"/>
        <v>A17. How are you related to ${childName}?</v>
      </c>
      <c r="X18" s="32" t="str">
        <f t="array" ref="X18">IF(ISBLANK(F18),"",INDEX([1]choices!L$2:L$1452,MATCH(F18,IF([1]choices!M$2:M$1452="Last",[1]choices!A$2:A$1452),0)))</f>
        <v>son or daughter (biological), son or daughter (in law), adopted_foster_step, grandchild, brother or sister, other relative, not related</v>
      </c>
      <c r="Y18" s="4" t="str">
        <f t="array" ref="Y18">IF(ISBLANK(F18),"",INDEX([1]choices!K$2:K$1452,MATCH(F18,IF([1]choices!M$2:M$1452="Last",[1]choices!A$2:A$1452),0)))</f>
        <v>son or daughter (biological), son or daughter (in law), adopted_foster_step, grandchild, brother or sister, other relative, not related</v>
      </c>
    </row>
    <row r="19" spans="1:26" s="2" customFormat="1" ht="42">
      <c r="A19" s="85" t="s">
        <v>2402</v>
      </c>
      <c r="B19" s="85" t="s">
        <v>108</v>
      </c>
      <c r="C19" s="53">
        <v>18</v>
      </c>
      <c r="D19" s="86" t="str">
        <f t="shared" si="4"/>
        <v>A18</v>
      </c>
      <c r="E19" s="53" t="s">
        <v>16</v>
      </c>
      <c r="F19" s="4"/>
      <c r="G19" s="54" t="str">
        <f t="shared" si="5"/>
        <v>note</v>
      </c>
      <c r="H19" s="2" t="s">
        <v>2401</v>
      </c>
      <c r="I19" s="2" t="s">
        <v>2401</v>
      </c>
      <c r="J19" s="85"/>
      <c r="K19" s="2" t="s">
        <v>2373</v>
      </c>
      <c r="L19" s="85"/>
      <c r="M19" s="85"/>
      <c r="N19" s="85"/>
      <c r="O19" s="85"/>
      <c r="P19" s="85"/>
      <c r="Q19" s="85"/>
      <c r="R19" s="85"/>
      <c r="S19" s="85"/>
      <c r="T19" s="85"/>
      <c r="U19" s="85"/>
      <c r="V19" s="20" t="str">
        <f t="shared" si="6"/>
        <v>A18. [Write the name of the replacement caregiver in the consent register and then indicate this person's relationship to the child.]</v>
      </c>
      <c r="W19" s="20" t="str">
        <f t="shared" si="7"/>
        <v>A18. [Write the name of the replacement caregiver in the consent register and then indicate this person's relationship to the child.]</v>
      </c>
      <c r="X19" s="32" t="str">
        <f t="array" ref="X19">IF(ISBLANK(F19),"",INDEX([1]choices!L$2:L$1452,MATCH(F19,IF([1]choices!M$2:M$1452="Last",[1]choices!A$2:A$1452),0)))</f>
        <v/>
      </c>
      <c r="Y19" s="4" t="str">
        <f t="array" ref="Y19">IF(ISBLANK(F19),"",INDEX([1]choices!K$2:K$1452,MATCH(F19,IF([1]choices!M$2:M$1452="Last",[1]choices!A$2:A$1452),0)))</f>
        <v/>
      </c>
    </row>
    <row r="20" spans="1:26" s="2" customFormat="1" ht="14">
      <c r="A20" s="85" t="s">
        <v>2924</v>
      </c>
      <c r="B20" s="85" t="s">
        <v>108</v>
      </c>
      <c r="C20" s="53">
        <v>19</v>
      </c>
      <c r="D20" s="86" t="str">
        <f t="shared" si="4"/>
        <v>A19</v>
      </c>
      <c r="E20" s="53" t="s">
        <v>12</v>
      </c>
      <c r="F20" s="4"/>
      <c r="G20" s="54" t="str">
        <f t="shared" si="5"/>
        <v>text</v>
      </c>
      <c r="H20" s="2" t="s">
        <v>2925</v>
      </c>
      <c r="I20" s="2" t="s">
        <v>2925</v>
      </c>
      <c r="J20" s="85"/>
      <c r="K20" s="2" t="s">
        <v>2373</v>
      </c>
      <c r="L20" s="85" t="s">
        <v>27</v>
      </c>
      <c r="M20" s="85"/>
      <c r="N20" s="85"/>
      <c r="O20" s="85"/>
      <c r="P20" s="85"/>
      <c r="Q20" s="85"/>
      <c r="R20" s="85"/>
      <c r="S20" s="85"/>
      <c r="T20" s="85"/>
      <c r="U20" s="85"/>
      <c r="V20" s="20" t="str">
        <f t="shared" si="6"/>
        <v>A19. Why is this person replacing the original caregiver?</v>
      </c>
      <c r="W20" s="20" t="str">
        <f t="shared" si="7"/>
        <v>A19. Why is this person replacing the original caregiver?</v>
      </c>
      <c r="X20" s="32"/>
      <c r="Y20" s="4"/>
    </row>
    <row r="21" spans="1:26" s="2" customFormat="1" ht="42">
      <c r="A21" s="85" t="s">
        <v>2362</v>
      </c>
      <c r="B21" s="85" t="s">
        <v>108</v>
      </c>
      <c r="C21" s="53">
        <v>20</v>
      </c>
      <c r="D21" s="86" t="str">
        <f t="shared" si="4"/>
        <v>A20</v>
      </c>
      <c r="E21" s="85" t="s">
        <v>16</v>
      </c>
      <c r="F21" s="4"/>
      <c r="G21" s="54" t="str">
        <f t="shared" si="5"/>
        <v>note</v>
      </c>
      <c r="H21" s="2" t="s">
        <v>2364</v>
      </c>
      <c r="I21" s="2" t="s">
        <v>2364</v>
      </c>
      <c r="J21" s="85"/>
      <c r="K21" s="2" t="s">
        <v>2926</v>
      </c>
      <c r="L21" s="85"/>
      <c r="M21" s="85"/>
      <c r="N21" s="85"/>
      <c r="O21" s="85"/>
      <c r="P21" s="85"/>
      <c r="Q21" s="85"/>
      <c r="R21" s="85"/>
      <c r="S21" s="85"/>
      <c r="T21" s="85"/>
      <c r="U21" s="85"/>
      <c r="V21" s="20" t="str">
        <f t="shared" si="6"/>
        <v>A20. [You may not proceed with the survey at this time. Please report the details of the case to your supervisor.]</v>
      </c>
      <c r="W21" s="20" t="str">
        <f t="shared" si="7"/>
        <v>A20. [You may not proceed with the survey at this time. Please report the details of the case to your supervisor.]</v>
      </c>
      <c r="X21" s="32" t="str">
        <f t="array" ref="X21">IF(ISBLANK(F21),"",INDEX([1]choices!L$2:L$1452,MATCH(F21,IF([1]choices!M$2:M$1452="Last",[1]choices!A$2:A$1452),0)))</f>
        <v/>
      </c>
      <c r="Y21" s="4" t="str">
        <f t="array" ref="Y21">IF(ISBLANK(F21),"",INDEX([1]choices!K$2:K$1452,MATCH(F21,IF([1]choices!M$2:M$1452="Last",[1]choices!A$2:A$1452),0)))</f>
        <v/>
      </c>
    </row>
    <row r="22" spans="1:26" ht="28">
      <c r="A22" s="53" t="s">
        <v>2367</v>
      </c>
      <c r="B22" s="53" t="s">
        <v>108</v>
      </c>
      <c r="C22" s="53">
        <v>21</v>
      </c>
      <c r="D22" s="54" t="str">
        <f t="shared" si="4"/>
        <v>A21</v>
      </c>
      <c r="E22" s="53" t="s">
        <v>79</v>
      </c>
      <c r="G22" s="54" t="str">
        <f t="shared" si="5"/>
        <v>begin group</v>
      </c>
      <c r="H22" s="4" t="e">
        <v>#N/A</v>
      </c>
      <c r="I22" s="4" t="e">
        <v>#N/A</v>
      </c>
      <c r="K22" s="4" t="s">
        <v>2927</v>
      </c>
      <c r="L22" s="53"/>
      <c r="M22" s="53"/>
      <c r="N22" s="53"/>
      <c r="O22" s="53"/>
      <c r="P22" s="53"/>
      <c r="Q22" s="53"/>
      <c r="R22" s="53"/>
      <c r="S22" s="53"/>
      <c r="T22" s="53"/>
      <c r="U22" s="53"/>
      <c r="V22" s="55" t="str">
        <f t="shared" si="6"/>
        <v/>
      </c>
      <c r="W22" s="55" t="str">
        <f t="shared" si="7"/>
        <v/>
      </c>
      <c r="X22" s="32" t="str">
        <f t="array" ref="X22">IF(ISBLANK(F22),"",INDEX([1]choices!L$2:L$1452,MATCH(F22,IF([1]choices!M$2:M$1452="Last",[1]choices!A$2:A$1452),0)))</f>
        <v/>
      </c>
      <c r="Y22" s="4" t="str">
        <f t="array" ref="Y22">IF(ISBLANK(F22),"",INDEX([1]choices!K$2:K$1452,MATCH(F22,IF([1]choices!M$2:M$1452="Last",[1]choices!A$2:A$1452),0)))</f>
        <v/>
      </c>
    </row>
    <row r="23" spans="1:26" ht="70">
      <c r="A23" s="53" t="s">
        <v>1037</v>
      </c>
      <c r="B23" s="53" t="s">
        <v>108</v>
      </c>
      <c r="C23" s="53">
        <v>22</v>
      </c>
      <c r="D23" s="54" t="str">
        <f t="shared" si="4"/>
        <v>A22</v>
      </c>
      <c r="E23" s="53" t="s">
        <v>16</v>
      </c>
      <c r="G23" s="54" t="str">
        <f t="shared" si="5"/>
        <v>note</v>
      </c>
      <c r="H23" s="4" t="str">
        <f>IF(A23="","",IF(ROW($A$2:$A$1036)=1,"Impossible",VLOOKUP($A$2:$A$1036,items!$A$2:$S$1008,{19}*SIGN(ROW($A$2:$A$1036)),FALSE)))</f>
        <v xml:space="preserve">Before we begin, I want to remind you that there are no right or wrong answers to the questions I will ask you. I'll say this several times throughout our time together today, and I really mean it. </v>
      </c>
      <c r="I23" s="4" t="str">
        <f>IF(A23="","",IF(ROW($A$2:$A$1036)=1,"Impossible",VLOOKUP($A$2:$A$1036,items!$A$2:$T$1008,{20}*SIGN(ROW($A$2:$A$1036)),FALSE)))</f>
        <v>Tisati tatanga, ndiri kuda kukuyeuchidzai kuti hapana mhinduro dzakanaka kana kuipa pamibvunzo yandichakubvunzai. Ndicharamba ndichidzokorora mashoko aya patichataura zuva ranhasi, uye ndinonyatsorevesa.</v>
      </c>
      <c r="K23" s="2"/>
      <c r="L23" s="53"/>
      <c r="M23" s="53"/>
      <c r="N23" s="53"/>
      <c r="O23" s="53"/>
      <c r="P23" s="53"/>
      <c r="Q23" s="53"/>
      <c r="R23" s="53"/>
      <c r="S23" s="53"/>
      <c r="T23" s="53"/>
      <c r="U23" s="53"/>
      <c r="V23" s="55" t="str">
        <f t="shared" si="6"/>
        <v xml:space="preserve">A22. Before we begin, I want to remind you that there are no right or wrong answers to the questions I will ask you. I'll say this several times throughout our time together today, and I really mean it. </v>
      </c>
      <c r="W23" s="55" t="str">
        <f t="shared" si="7"/>
        <v>A22. Tisati tatanga, ndiri kuda kukuyeuchidzai kuti hapana mhinduro dzakanaka kana kuipa pamibvunzo yandichakubvunzai. Ndicharamba ndichidzokorora mashoko aya patichataura zuva ranhasi, uye ndinonyatsorevesa.</v>
      </c>
      <c r="X23" s="32" t="str">
        <f t="array" ref="X23">IF(ISBLANK(F23),"",INDEX([1]choices!L$2:L$1452,MATCH(F23,IF([1]choices!M$2:M$1452="Last",[1]choices!A$2:A$1452),0)))</f>
        <v/>
      </c>
      <c r="Y23" s="4" t="str">
        <f t="array" ref="Y23">IF(ISBLANK(F23),"",INDEX([1]choices!K$2:K$1452,MATCH(F23,IF([1]choices!M$2:M$1452="Last",[1]choices!A$2:A$1452),0)))</f>
        <v/>
      </c>
    </row>
    <row r="24" spans="1:26" ht="56">
      <c r="A24" s="53" t="s">
        <v>1038</v>
      </c>
      <c r="B24" s="53" t="s">
        <v>108</v>
      </c>
      <c r="C24" s="53">
        <v>23</v>
      </c>
      <c r="D24" s="54" t="str">
        <f t="shared" si="4"/>
        <v>A23</v>
      </c>
      <c r="E24" s="53" t="s">
        <v>16</v>
      </c>
      <c r="G24" s="54" t="str">
        <f t="shared" si="5"/>
        <v>note</v>
      </c>
      <c r="H24" s="4" t="str">
        <f>IF(A24="","",IF(ROW($A$2:$A$1036)=1,"Impossible",VLOOKUP($A$2:$A$1036,items!$A$2:$S$1008,{19}*SIGN(ROW($A$2:$A$1036)),FALSE)))</f>
        <v>I want you to answer freely, so I'll remind you that we will not link your name to your answers. You can trust that what you tell me will remain private. However, the choice to respond is always yours.</v>
      </c>
      <c r="I24" s="4" t="str">
        <f>IF(A24="","",IF(ROW($A$2:$A$1036)=1,"Impossible",VLOOKUP($A$2:$A$1036,items!$A$2:$T$1008,{20}*SIGN(ROW($A$2:$A$1036)),FALSE)))</f>
        <v>Ndiri kuda kuti mupindure makasununguka, saka ndichakuyeuchidzai zvakare kuti hatinanganidzi zita renyu nemhinduro dzenyu. Munofanira kuva nechokwadi chekuti zvamuchandiudza hazviudzwi mumwe munhu.</v>
      </c>
      <c r="L24" s="53"/>
      <c r="M24" s="53"/>
      <c r="N24" s="53"/>
      <c r="O24" s="53"/>
      <c r="P24" s="53"/>
      <c r="Q24" s="53"/>
      <c r="R24" s="53"/>
      <c r="S24" s="53"/>
      <c r="T24" s="53"/>
      <c r="U24" s="53"/>
      <c r="V24" s="55" t="str">
        <f t="shared" si="6"/>
        <v>A23. I want you to answer freely, so I'll remind you that we will not link your name to your answers. You can trust that what you tell me will remain private. However, the choice to respond is always yours.</v>
      </c>
      <c r="W24" s="55" t="str">
        <f t="shared" si="7"/>
        <v>A23. Ndiri kuda kuti mupindure makasununguka, saka ndichakuyeuchidzai zvakare kuti hatinanganidzi zita renyu nemhinduro dzenyu. Munofanira kuva nechokwadi chekuti zvamuchandiudza hazviudzwi mumwe munhu.</v>
      </c>
      <c r="X24" s="32" t="str">
        <f t="array" ref="X24">IF(ISBLANK(F24),"",INDEX([1]choices!L$2:L$1452,MATCH(F24,IF([1]choices!M$2:M$1452="Last",[1]choices!A$2:A$1452),0)))</f>
        <v/>
      </c>
      <c r="Y24" s="4" t="str">
        <f t="array" ref="Y24">IF(ISBLANK(F24),"",INDEX([1]choices!K$2:K$1452,MATCH(F24,IF([1]choices!M$2:M$1452="Last",[1]choices!A$2:A$1452),0)))</f>
        <v/>
      </c>
    </row>
    <row r="25" spans="1:26" ht="56">
      <c r="A25" s="53" t="s">
        <v>1039</v>
      </c>
      <c r="B25" s="53" t="s">
        <v>108</v>
      </c>
      <c r="C25" s="53">
        <v>24</v>
      </c>
      <c r="D25" s="54" t="str">
        <f t="shared" si="4"/>
        <v>A24</v>
      </c>
      <c r="E25" s="53" t="s">
        <v>16</v>
      </c>
      <c r="G25" s="54" t="str">
        <f t="shared" si="5"/>
        <v>note</v>
      </c>
      <c r="H25" s="4" t="str">
        <f>IF(A25="","",IF(ROW($A$2:$A$1036)=1,"Impossible",VLOOKUP($A$2:$A$1036,items!$A$2:$S$1008,{19}*SIGN(ROW($A$2:$A$1036)),FALSE)))</f>
        <v>If there is a question that you do not want to answer, you can just tell me to skip it.</v>
      </c>
      <c r="I25" s="4" t="str">
        <f>IF(A25="","",IF(ROW($A$2:$A$1036)=1,"Impossible",VLOOKUP($A$2:$A$1036,items!$A$2:$T$1008,{20}*SIGN(ROW($A$2:$A$1036)),FALSE)))</f>
        <v>Zvichakadaro, ndimi munosarudza kupindura kana kusapindura. Kana paine mubvunzo wamunenge musingadi kupindura, munongondiudza kuti ndiende pane unotevera.</v>
      </c>
      <c r="L25" s="53"/>
      <c r="M25" s="53"/>
      <c r="N25" s="53"/>
      <c r="O25" s="53"/>
      <c r="P25" s="53"/>
      <c r="Q25" s="53"/>
      <c r="R25" s="53"/>
      <c r="S25" s="53"/>
      <c r="T25" s="53"/>
      <c r="U25" s="53"/>
      <c r="V25" s="55" t="str">
        <f t="shared" si="6"/>
        <v>A24. If there is a question that you do not want to answer, you can just tell me to skip it.</v>
      </c>
      <c r="W25" s="55" t="str">
        <f t="shared" si="7"/>
        <v>A24. Zvichakadaro, ndimi munosarudza kupindura kana kusapindura. Kana paine mubvunzo wamunenge musingadi kupindura, munongondiudza kuti ndiende pane unotevera.</v>
      </c>
      <c r="X25" s="32" t="str">
        <f t="array" ref="X25">IF(ISBLANK(F25),"",INDEX([1]choices!L$2:L$1452,MATCH(F25,IF([1]choices!M$2:M$1452="Last",[1]choices!A$2:A$1452),0)))</f>
        <v/>
      </c>
      <c r="Y25" s="4" t="str">
        <f t="array" ref="Y25">IF(ISBLANK(F25),"",INDEX([1]choices!K$2:K$1452,MATCH(F25,IF([1]choices!M$2:M$1452="Last",[1]choices!A$2:A$1452),0)))</f>
        <v/>
      </c>
    </row>
    <row r="26" spans="1:26" ht="14">
      <c r="A26" s="53" t="s">
        <v>1100</v>
      </c>
      <c r="B26" s="53" t="s">
        <v>393</v>
      </c>
      <c r="C26" s="53">
        <v>0</v>
      </c>
      <c r="D26" s="54" t="str">
        <f t="shared" si="4"/>
        <v>C0</v>
      </c>
      <c r="E26" s="53" t="s">
        <v>79</v>
      </c>
      <c r="G26" s="54" t="str">
        <f t="shared" si="5"/>
        <v>begin group</v>
      </c>
      <c r="H26" s="4" t="e">
        <f>IF(A26="","",IF(ROW($A$2:$A$1036)=1,"Impossible",VLOOKUP($A$2:$A$1036,items!$A$2:$S$1008,{19}*SIGN(ROW($A$2:$A$1036)),FALSE)))</f>
        <v>#N/A</v>
      </c>
      <c r="I26" s="4" t="e">
        <f>IF(A26="","",IF(ROW($A$2:$A$1036)=1,"Impossible",VLOOKUP($A$2:$A$1036,items!$A$2:$T$1008,{20}*SIGN(ROW($A$2:$A$1036)),FALSE)))</f>
        <v>#N/A</v>
      </c>
      <c r="K26" s="53"/>
      <c r="L26" s="53"/>
      <c r="M26" s="53"/>
      <c r="N26" s="53"/>
      <c r="O26" s="53"/>
      <c r="P26" s="53"/>
      <c r="Q26" s="53"/>
      <c r="R26" s="53"/>
      <c r="S26" s="53"/>
      <c r="T26" s="53"/>
      <c r="U26" s="53"/>
      <c r="V26" s="55" t="str">
        <f t="shared" si="6"/>
        <v/>
      </c>
      <c r="W26" s="55" t="str">
        <f t="shared" si="7"/>
        <v/>
      </c>
      <c r="X26" s="32" t="str">
        <f t="array" ref="X26">IF(ISBLANK(F26),"",INDEX([1]choices!L$2:L$1452,MATCH(F26,IF([1]choices!M$2:M$1452="Last",[1]choices!A$2:A$1452),0)))</f>
        <v/>
      </c>
      <c r="Y26" s="4" t="str">
        <f t="array" ref="Y26">IF(ISBLANK(F26),"",INDEX([1]choices!K$2:K$1452,MATCH(F26,IF([1]choices!M$2:M$1452="Last",[1]choices!A$2:A$1452),0)))</f>
        <v/>
      </c>
    </row>
    <row r="27" spans="1:26" ht="28">
      <c r="A27" s="53" t="s">
        <v>1101</v>
      </c>
      <c r="B27" s="53" t="s">
        <v>393</v>
      </c>
      <c r="C27" s="53">
        <v>1</v>
      </c>
      <c r="D27" s="54" t="str">
        <f t="shared" si="4"/>
        <v>C1</v>
      </c>
      <c r="E27" s="53" t="s">
        <v>16</v>
      </c>
      <c r="G27" s="54" t="str">
        <f t="shared" si="5"/>
        <v>note</v>
      </c>
      <c r="H27" s="4" t="str">
        <f>IF(A27="","",IF(ROW($A$2:$A$1036)=1,"Impossible",VLOOKUP($A$2:$A$1036,items!$A$2:$S$1008,{19}*SIGN(ROW($A$2:$A$1036)),FALSE)))</f>
        <v>Now I'll ask some questions about you.</v>
      </c>
      <c r="I27" s="4" t="str">
        <f>IF(A27="","",IF(ROW($A$2:$A$1036)=1,"Impossible",VLOOKUP($A$2:$A$1036,items!$A$2:$T$1008,{20}*SIGN(ROW($A$2:$A$1036)),FALSE)))</f>
        <v>Iye zvino, ndava kukubvunzai mibvunzo yakanangana nemi.</v>
      </c>
      <c r="L27" s="53"/>
      <c r="M27" s="53"/>
      <c r="N27" s="53"/>
      <c r="O27" s="53"/>
      <c r="P27" s="53"/>
      <c r="Q27" s="53"/>
      <c r="R27" s="53"/>
      <c r="S27" s="53"/>
      <c r="T27" s="53"/>
      <c r="U27" s="53"/>
      <c r="V27" s="55" t="str">
        <f t="shared" si="6"/>
        <v>C1. Now I'll ask some questions about you.</v>
      </c>
      <c r="W27" s="55" t="str">
        <f t="shared" si="7"/>
        <v>C1. Iye zvino, ndava kukubvunzai mibvunzo yakanangana nemi.</v>
      </c>
      <c r="X27" s="32" t="str">
        <f t="array" ref="X27">IF(ISBLANK(F27),"",INDEX([1]choices!L$2:L$1452,MATCH(F27,IF([1]choices!M$2:M$1452="Last",[1]choices!A$2:A$1452),0)))</f>
        <v/>
      </c>
      <c r="Y27" s="4" t="str">
        <f t="array" ref="Y27">IF(ISBLANK(F27),"",INDEX([1]choices!K$2:K$1452,MATCH(F27,IF([1]choices!M$2:M$1452="Last",[1]choices!A$2:A$1452),0)))</f>
        <v/>
      </c>
    </row>
    <row r="28" spans="1:26" ht="14">
      <c r="A28" s="53" t="s">
        <v>2783</v>
      </c>
      <c r="B28" s="53" t="s">
        <v>393</v>
      </c>
      <c r="C28" s="53">
        <v>2</v>
      </c>
      <c r="D28" s="54" t="str">
        <f t="shared" si="4"/>
        <v>C2</v>
      </c>
      <c r="E28" s="53" t="s">
        <v>11</v>
      </c>
      <c r="F28" s="4" t="s">
        <v>220</v>
      </c>
      <c r="G28" s="54" t="str">
        <f t="shared" si="5"/>
        <v>select_one female</v>
      </c>
      <c r="H28" s="4" t="str">
        <f>IF(A28="","",IF(ROW($A$2:$A$1036)=1,"Impossible",VLOOKUP($A$2:$A$1036,items!$A$2:$S$1008,{19}*SIGN(ROW($A$2:$A$1036)),FALSE)))</f>
        <v>[Is the caregiver male or female?]</v>
      </c>
      <c r="I28" s="4" t="str">
        <f>IF(A28="","",IF(ROW($A$2:$A$1036)=1,"Impossible",VLOOKUP($A$2:$A$1036,items!$A$2:$T$1008,{20}*SIGN(ROW($A$2:$A$1036)),FALSE)))</f>
        <v>[Is the caregiver male or female?]</v>
      </c>
      <c r="K28" s="53" t="s">
        <v>2373</v>
      </c>
      <c r="L28" s="53" t="s">
        <v>27</v>
      </c>
      <c r="M28" s="53"/>
      <c r="N28" s="53"/>
      <c r="O28" s="53"/>
      <c r="P28" s="53"/>
      <c r="Q28" s="53"/>
      <c r="R28" s="53"/>
      <c r="S28" s="53"/>
      <c r="T28" s="53"/>
      <c r="U28" s="53"/>
      <c r="V28" s="55" t="str">
        <f t="shared" si="6"/>
        <v>C2. [Is the caregiver male or female?]</v>
      </c>
      <c r="W28" s="55" t="str">
        <f t="shared" si="7"/>
        <v>C2. [Is the caregiver male or female?]</v>
      </c>
      <c r="X28" s="32" t="str">
        <f t="array" ref="X28">IF(ISBLANK(F28),"",INDEX([1]choices!L$2:L$1452,MATCH(F28,IF([1]choices!M$2:M$1452="Last",[1]choices!A$2:A$1452),0)))</f>
        <v>male, female</v>
      </c>
      <c r="Y28" s="4" t="str">
        <f t="array" ref="Y28">IF(ISBLANK(F28),"",INDEX([1]choices!K$2:K$1452,MATCH(F28,IF([1]choices!M$2:M$1452="Last",[1]choices!A$2:A$1452),0)))</f>
        <v>male, female</v>
      </c>
      <c r="Z28" s="4" t="s">
        <v>1331</v>
      </c>
    </row>
    <row r="29" spans="1:26" ht="28">
      <c r="A29" s="53" t="s">
        <v>2928</v>
      </c>
      <c r="B29" s="53" t="s">
        <v>393</v>
      </c>
      <c r="C29" s="53">
        <v>3</v>
      </c>
      <c r="D29" s="54" t="str">
        <f t="shared" si="4"/>
        <v>C3</v>
      </c>
      <c r="E29" s="53" t="s">
        <v>11</v>
      </c>
      <c r="F29" s="4" t="s">
        <v>204</v>
      </c>
      <c r="G29" s="54" t="str">
        <f t="shared" si="5"/>
        <v>select_one ynr</v>
      </c>
      <c r="H29" s="4" t="str">
        <f>IF(A29="","",IF(ROW($A$2:$A$1036)=1,"Impossible",VLOOKUP($A$2:$A$1036,items!$A$2:$S$1008,{19}*SIGN(ROW($A$2:$A$1036)),FALSE)))</f>
        <v>Do you still live in the same household as you did in June/July?</v>
      </c>
      <c r="I29" s="4" t="str">
        <f>IF(A29="","",IF(ROW($A$2:$A$1036)=1,"Impossible",VLOOKUP($A$2:$A$1036,items!$A$2:$T$1008,{20}*SIGN(ROW($A$2:$A$1036)),FALSE)))</f>
        <v>Muchiri kugara pamusha umwechete wamaigara muna June/ July?</v>
      </c>
      <c r="K29" s="53" t="s">
        <v>2374</v>
      </c>
      <c r="L29" s="53" t="s">
        <v>27</v>
      </c>
      <c r="M29" s="53"/>
      <c r="N29" s="53"/>
      <c r="O29" s="53"/>
      <c r="P29" s="53"/>
      <c r="Q29" s="53"/>
      <c r="R29" s="53"/>
      <c r="S29" s="53"/>
      <c r="T29" s="53"/>
      <c r="U29" s="53"/>
      <c r="V29" s="55" t="str">
        <f t="shared" si="6"/>
        <v>C3. Do you still live in the same household as you did in June/July?</v>
      </c>
      <c r="W29" s="55" t="str">
        <f t="shared" si="7"/>
        <v>C3. Muchiri kugara pamusha umwechete wamaigara muna June/ July?</v>
      </c>
      <c r="X29" s="32" t="str">
        <f t="array" ref="X29">IF(ISBLANK(F29),"",INDEX([1]choices!L$2:L$1452,MATCH(F29,IF([1]choices!M$2:M$1452="Last",[1]choices!A$2:A$1452),0)))</f>
        <v>yes, no, refuse</v>
      </c>
      <c r="Y29" s="4" t="str">
        <f t="array" ref="Y29">IF(ISBLANK(F29),"",INDEX([1]choices!K$2:K$1452,MATCH(F29,IF([1]choices!M$2:M$1452="Last",[1]choices!A$2:A$1452),0)))</f>
        <v>hongu, kwete, kuramba kupindura</v>
      </c>
      <c r="Z29" s="4" t="s">
        <v>1331</v>
      </c>
    </row>
    <row r="30" spans="1:26" s="2" customFormat="1" ht="14">
      <c r="A30" s="85" t="s">
        <v>2929</v>
      </c>
      <c r="B30" s="85" t="s">
        <v>393</v>
      </c>
      <c r="C30" s="53">
        <v>4</v>
      </c>
      <c r="D30" s="86" t="str">
        <f>CONCATENATE(B30,C30)</f>
        <v>C4</v>
      </c>
      <c r="E30" s="85" t="s">
        <v>11</v>
      </c>
      <c r="F30" s="85" t="s">
        <v>2929</v>
      </c>
      <c r="G30" s="54" t="str">
        <f>IF(E30="","",IF(OR(E30="select_one", E30="select_multiple"), CONCATENATE(E30," ",F30),E30))</f>
        <v>select_one maritalBase</v>
      </c>
      <c r="H30" s="2" t="s">
        <v>2930</v>
      </c>
      <c r="I30" s="2" t="s">
        <v>2930</v>
      </c>
      <c r="J30" s="85"/>
      <c r="L30" s="85" t="s">
        <v>27</v>
      </c>
      <c r="M30" s="85"/>
      <c r="N30" s="85"/>
      <c r="O30" s="85"/>
      <c r="P30" s="85"/>
      <c r="Q30" s="85" t="s">
        <v>2357</v>
      </c>
      <c r="R30" s="85"/>
      <c r="S30" s="85"/>
      <c r="T30" s="85"/>
      <c r="U30" s="85"/>
      <c r="V30" s="20" t="str">
        <f>IF(OR(ISNA(H30),ISBLANK(H30)),"",CONCATENATE($B30,$C30,"."," ",H30))</f>
        <v>C4. [Reported marital status at baseline]</v>
      </c>
      <c r="W30" s="20" t="str">
        <f>IF(OR(ISBLANK(I30),ISNA(I30)),"",CONCATENATE($B30,$C30,"."," ",I30))</f>
        <v>C4. [Reported marital status at baseline]</v>
      </c>
      <c r="X30" s="32" t="e">
        <f t="array" ref="X30">IF(ISBLANK(F30),"",INDEX([1]choices!L$2:L$1452,MATCH(F30,IF([1]choices!M$2:M$1452="Last",[1]choices!A$2:A$1452),0)))</f>
        <v>#N/A</v>
      </c>
      <c r="Y30" s="4" t="e">
        <f t="array" ref="Y30">IF(ISBLANK(F30),"",INDEX([1]choices!K$2:K$1452,MATCH(F30,IF([1]choices!M$2:M$1452="Last",[1]choices!A$2:A$1452),0)))</f>
        <v>#N/A</v>
      </c>
    </row>
    <row r="31" spans="1:26" s="2" customFormat="1" ht="14">
      <c r="A31" s="85" t="s">
        <v>2931</v>
      </c>
      <c r="B31" s="85" t="s">
        <v>393</v>
      </c>
      <c r="C31" s="53">
        <v>5</v>
      </c>
      <c r="D31" s="86" t="str">
        <f>CONCATENATE(B31,C31)</f>
        <v>C5</v>
      </c>
      <c r="E31" s="85" t="s">
        <v>24</v>
      </c>
      <c r="F31" s="85"/>
      <c r="G31" s="54" t="str">
        <f>IF(E31="","",IF(OR(E31="select_one", E31="select_multiple"), CONCATENATE(E31," ",F31),E31))</f>
        <v>calculate</v>
      </c>
      <c r="H31" s="4"/>
      <c r="I31" s="4"/>
      <c r="J31" s="85" t="s">
        <v>2932</v>
      </c>
      <c r="L31" s="85"/>
      <c r="M31" s="85"/>
      <c r="N31" s="85"/>
      <c r="O31" s="85"/>
      <c r="P31" s="85"/>
      <c r="Q31" s="85"/>
      <c r="R31" s="85"/>
      <c r="S31" s="85"/>
      <c r="T31" s="85"/>
      <c r="U31" s="85"/>
      <c r="V31" s="20" t="str">
        <f>IF(OR(ISNA(H31),ISBLANK(H31)),"",CONCATENATE($B31,$C31,"."," ",H31))</f>
        <v/>
      </c>
      <c r="W31" s="20" t="str">
        <f>IF(OR(ISBLANK(I31),ISNA(I31)),"",CONCATENATE($B31,$C31,"."," ",I31))</f>
        <v/>
      </c>
      <c r="X31" s="32" t="str">
        <f t="array" ref="X31">IF(ISBLANK(F31),"",INDEX([1]choices!L$2:L$1452,MATCH(F31,IF([1]choices!M$2:M$1452="Last",[1]choices!A$2:A$1452),0)))</f>
        <v/>
      </c>
      <c r="Y31" s="4" t="str">
        <f t="array" ref="Y31">IF(ISBLANK(F31),"",INDEX([1]choices!K$2:K$1452,MATCH(F31,IF([1]choices!M$2:M$1452="Last",[1]choices!A$2:A$1452),0)))</f>
        <v/>
      </c>
    </row>
    <row r="32" spans="1:26" ht="42">
      <c r="A32" s="53" t="s">
        <v>2933</v>
      </c>
      <c r="B32" s="53" t="s">
        <v>393</v>
      </c>
      <c r="C32" s="53">
        <v>6</v>
      </c>
      <c r="D32" s="54" t="str">
        <f t="shared" ref="D32:D72" si="8">CONCATENATE(B32,C32)</f>
        <v>C6</v>
      </c>
      <c r="E32" s="53" t="s">
        <v>11</v>
      </c>
      <c r="F32" s="4" t="s">
        <v>2934</v>
      </c>
      <c r="G32" s="54" t="str">
        <f t="shared" ref="G32:G72" si="9">IF(E32="","",IF(OR(E32="select_one", E32="select_multiple"), CONCATENATE(E32," ",F32),E32))</f>
        <v>select_one ynrw</v>
      </c>
      <c r="H32" s="4" t="str">
        <f>IF(A32="","",IF(ROW($A$2:$A$1036)=1,"Impossible",VLOOKUP($A$2:$A$1036,items!$A$2:$S$1008,{19}*SIGN(ROW($A$2:$A$1036)),FALSE)))</f>
        <v>In the last survey you reported that you were ${mBase}. Has there been any change in your marital status since we talked with you in June/July?</v>
      </c>
      <c r="I32" s="4" t="str">
        <f>IF(A32="","",IF(ROW($A$2:$A$1036)=1,"Impossible",VLOOKUP($A$2:$A$1036,items!$A$2:$T$1008,{20}*SIGN(ROW($A$2:$A$1036)),FALSE)))</f>
        <v>Muhurukuro dzatakamboita nemi makatizivisa kuti ${mBase}. Pane here shanduko muwanano yenyu kubvira patapedzisira kutawura nemi muna June /July?</v>
      </c>
      <c r="K32" s="53" t="s">
        <v>2374</v>
      </c>
      <c r="L32" s="53" t="s">
        <v>27</v>
      </c>
      <c r="M32" s="53"/>
      <c r="N32" s="53"/>
      <c r="O32" s="53"/>
      <c r="P32" s="53"/>
      <c r="Q32" s="53"/>
      <c r="R32" s="53"/>
      <c r="S32" s="53"/>
      <c r="T32" s="53"/>
      <c r="U32" s="53"/>
      <c r="V32" s="55" t="str">
        <f t="shared" ref="V32:V72" si="10">IF(OR(ISNA(H32),ISBLANK(H32)),"",CONCATENATE($B32,$C32,"."," ",H32))</f>
        <v>C6. In the last survey you reported that you were ${mBase}. Has there been any change in your marital status since we talked with you in June/July?</v>
      </c>
      <c r="W32" s="55" t="str">
        <f t="shared" ref="W32:W72" si="11">IF(OR(ISBLANK(I32),ISNA(I32)),"",CONCATENATE($B32,$C32,"."," ",I32))</f>
        <v>C6. Muhurukuro dzatakamboita nemi makatizivisa kuti ${mBase}. Pane here shanduko muwanano yenyu kubvira patapedzisira kutawura nemi muna June /July?</v>
      </c>
      <c r="X32" s="32" t="e">
        <f t="array" ref="X32">IF(ISBLANK(F32),"",INDEX([1]choices!L$2:L$1452,MATCH(F32,IF([1]choices!M$2:M$1452="Last",[1]choices!A$2:A$1452),0)))</f>
        <v>#N/A</v>
      </c>
      <c r="Y32" s="4" t="e">
        <f t="array" ref="Y32">IF(ISBLANK(F32),"",INDEX([1]choices!K$2:K$1452,MATCH(F32,IF([1]choices!M$2:M$1452="Last",[1]choices!A$2:A$1452),0)))</f>
        <v>#N/A</v>
      </c>
      <c r="Z32" s="4" t="s">
        <v>1331</v>
      </c>
    </row>
    <row r="33" spans="1:26" ht="28">
      <c r="A33" s="53" t="s">
        <v>1108</v>
      </c>
      <c r="B33" s="53" t="s">
        <v>393</v>
      </c>
      <c r="C33" s="53">
        <v>7</v>
      </c>
      <c r="D33" s="54" t="str">
        <f t="shared" si="8"/>
        <v>C7</v>
      </c>
      <c r="E33" s="53" t="s">
        <v>11</v>
      </c>
      <c r="F33" s="4" t="s">
        <v>233</v>
      </c>
      <c r="G33" s="54" t="str">
        <f t="shared" si="9"/>
        <v>select_one married</v>
      </c>
      <c r="H33" s="4" t="str">
        <f>IF(A33="","",IF(ROW($A$2:$A$1036)=1,"Impossible",VLOOKUP($A$2:$A$1036,items!$A$2:$S$1008,{19}*SIGN(ROW($A$2:$A$1036)),FALSE)))</f>
        <v>Are you currently married or living together with someone as if married?</v>
      </c>
      <c r="I33" s="4" t="str">
        <f>IF(A33="","",IF(ROW($A$2:$A$1036)=1,"Impossible",VLOOKUP($A$2:$A$1036,items!$A$2:$T$1008,{20}*SIGN(ROW($A$2:$A$1036)),FALSE)))</f>
        <v>Pari zvino makaroorwa here kana kuti muri kugara nemurume sekunge makaroorana here?</v>
      </c>
      <c r="K33" s="4" t="s">
        <v>2935</v>
      </c>
      <c r="L33" s="53" t="s">
        <v>27</v>
      </c>
      <c r="M33" s="53"/>
      <c r="N33" s="53"/>
      <c r="O33" s="53"/>
      <c r="P33" s="53"/>
      <c r="Q33" s="53"/>
      <c r="R33" s="53"/>
      <c r="S33" s="53"/>
      <c r="T33" s="53"/>
      <c r="U33" s="53"/>
      <c r="V33" s="55" t="str">
        <f t="shared" si="10"/>
        <v>C7. Are you currently married or living together with someone as if married?</v>
      </c>
      <c r="W33" s="55" t="str">
        <f t="shared" si="11"/>
        <v>C7. Pari zvino makaroorwa here kana kuti muri kugara nemurume sekunge makaroorana here?</v>
      </c>
      <c r="X33" s="32" t="str">
        <f t="array" ref="X33">IF(ISBLANK(F33),"",INDEX([1]choices!L$2:L$1452,MATCH(F33,IF([1]choices!M$2:M$1452="Last",[1]choices!A$2:A$1452),0)))</f>
        <v>yes, currently married, yes, living with someone, no, not in union</v>
      </c>
      <c r="Y33" s="4" t="str">
        <f t="array" ref="Y33">IF(ISBLANK(F33),"",INDEX([1]choices!K$2:K$1452,MATCH(F33,IF([1]choices!M$2:M$1452="Last",[1]choices!A$2:A$1452),0)))</f>
        <v>yes, currently married, yes, living with someone, no, not in union</v>
      </c>
      <c r="Z33" s="4" t="s">
        <v>1331</v>
      </c>
    </row>
    <row r="34" spans="1:26" ht="28">
      <c r="A34" s="53" t="s">
        <v>1109</v>
      </c>
      <c r="B34" s="53" t="s">
        <v>393</v>
      </c>
      <c r="C34" s="53">
        <v>8</v>
      </c>
      <c r="D34" s="54" t="str">
        <f t="shared" si="8"/>
        <v>C8</v>
      </c>
      <c r="E34" s="53" t="s">
        <v>11</v>
      </c>
      <c r="F34" s="4" t="s">
        <v>234</v>
      </c>
      <c r="G34" s="54" t="str">
        <f t="shared" si="9"/>
        <v>select_one everMarried</v>
      </c>
      <c r="H34" s="4" t="str">
        <f>IF(A34="","",IF(ROW($A$2:$A$1036)=1,"Impossible",VLOOKUP($A$2:$A$1036,items!$A$2:$S$1008,{19}*SIGN(ROW($A$2:$A$1036)),FALSE)))</f>
        <v>Have you ever been married or lived together with someone as if married?</v>
      </c>
      <c r="I34" s="4" t="str">
        <f>IF(A34="","",IF(ROW($A$2:$A$1036)=1,"Impossible",VLOOKUP($A$2:$A$1036,items!$A$2:$T$1008,{20}*SIGN(ROW($A$2:$A$1036)),FALSE)))</f>
        <v xml:space="preserve">Makamboroorwa/Makamboroora here kana kugara nemumwe munhu sekunge makaroorana? </v>
      </c>
      <c r="K34" s="4" t="s">
        <v>2410</v>
      </c>
      <c r="L34" s="53" t="s">
        <v>27</v>
      </c>
      <c r="M34" s="53"/>
      <c r="N34" s="53"/>
      <c r="O34" s="53"/>
      <c r="P34" s="53"/>
      <c r="Q34" s="53"/>
      <c r="R34" s="53"/>
      <c r="S34" s="53"/>
      <c r="T34" s="53"/>
      <c r="U34" s="53"/>
      <c r="V34" s="55" t="str">
        <f t="shared" si="10"/>
        <v>C8. Have you ever been married or lived together with someone as if married?</v>
      </c>
      <c r="W34" s="55" t="str">
        <f t="shared" si="11"/>
        <v xml:space="preserve">C8. Makamboroorwa/Makamboroora here kana kugara nemumwe munhu sekunge makaroorana? </v>
      </c>
      <c r="X34" s="32" t="str">
        <f t="array" ref="X34">IF(ISBLANK(F34),"",INDEX([1]choices!L$2:L$1452,MATCH(F34,IF([1]choices!M$2:M$1452="Last",[1]choices!A$2:A$1452),0)))</f>
        <v>yes, formerly married, yes, lived with someone, no</v>
      </c>
      <c r="Y34" s="4" t="str">
        <f t="array" ref="Y34">IF(ISBLANK(F34),"",INDEX([1]choices!K$2:K$1452,MATCH(F34,IF([1]choices!M$2:M$1452="Last",[1]choices!A$2:A$1452),0)))</f>
        <v>yes, formerly married, yes, lived with someone, no</v>
      </c>
      <c r="Z34" s="4" t="s">
        <v>1331</v>
      </c>
    </row>
    <row r="35" spans="1:26" ht="28">
      <c r="A35" s="53" t="s">
        <v>1110</v>
      </c>
      <c r="B35" s="53" t="s">
        <v>393</v>
      </c>
      <c r="C35" s="53">
        <v>9</v>
      </c>
      <c r="D35" s="54" t="str">
        <f t="shared" si="8"/>
        <v>C9</v>
      </c>
      <c r="E35" s="53" t="s">
        <v>11</v>
      </c>
      <c r="F35" s="4" t="s">
        <v>235</v>
      </c>
      <c r="G35" s="54" t="str">
        <f t="shared" si="9"/>
        <v>select_one marriedStatus</v>
      </c>
      <c r="H35" s="4" t="str">
        <f>IF(A35="","",IF(ROW($A$2:$A$1036)=1,"Impossible",VLOOKUP($A$2:$A$1036,items!$A$2:$S$1008,{19}*SIGN(ROW($A$2:$A$1036)),FALSE)))</f>
        <v>What is your marital status now: are you widowed, divorced, or separated?</v>
      </c>
      <c r="I35" s="4" t="str">
        <f>IF(A35="","",IF(ROW($A$2:$A$1036)=1,"Impossible",VLOOKUP($A$2:$A$1036,items!$A$2:$T$1008,{20}*SIGN(ROW($A$2:$A$1036)),FALSE)))</f>
        <v>Pari zvino makamira sei: makafirwa, makarambana kana kuti hamuchagari mese here?</v>
      </c>
      <c r="K35" s="4" t="s">
        <v>2451</v>
      </c>
      <c r="L35" s="53" t="s">
        <v>27</v>
      </c>
      <c r="M35" s="53"/>
      <c r="N35" s="53"/>
      <c r="O35" s="53"/>
      <c r="P35" s="53"/>
      <c r="Q35" s="53"/>
      <c r="R35" s="53"/>
      <c r="S35" s="53"/>
      <c r="T35" s="53"/>
      <c r="U35" s="53"/>
      <c r="V35" s="55" t="str">
        <f t="shared" si="10"/>
        <v>C9. What is your marital status now: are you widowed, divorced, or separated?</v>
      </c>
      <c r="W35" s="55" t="str">
        <f t="shared" si="11"/>
        <v>C9. Pari zvino makamira sei: makafirwa, makarambana kana kuti hamuchagari mese here?</v>
      </c>
      <c r="X35" s="32" t="str">
        <f t="array" ref="X35">IF(ISBLANK(F35),"",INDEX([1]choices!L$2:L$1452,MATCH(F35,IF([1]choices!M$2:M$1452="Last",[1]choices!A$2:A$1452),0)))</f>
        <v>widowed, divorced, separated</v>
      </c>
      <c r="Y35" s="4" t="str">
        <f t="array" ref="Y35">IF(ISBLANK(F35),"",INDEX([1]choices!K$2:K$1452,MATCH(F35,IF([1]choices!M$2:M$1452="Last",[1]choices!A$2:A$1452),0)))</f>
        <v>widowed, divorced, separated</v>
      </c>
      <c r="Z35" s="4" t="s">
        <v>1331</v>
      </c>
    </row>
    <row r="36" spans="1:26" ht="28">
      <c r="A36" s="53" t="s">
        <v>1111</v>
      </c>
      <c r="B36" s="53" t="s">
        <v>393</v>
      </c>
      <c r="C36" s="53">
        <v>10</v>
      </c>
      <c r="D36" s="54" t="str">
        <f t="shared" si="8"/>
        <v>C10</v>
      </c>
      <c r="E36" s="53" t="s">
        <v>11</v>
      </c>
      <c r="F36" s="4" t="s">
        <v>236</v>
      </c>
      <c r="G36" s="54" t="str">
        <f t="shared" si="9"/>
        <v>select_one livingWhere</v>
      </c>
      <c r="H36" s="4" t="str">
        <f>IF(A36="","",IF(ROW($A$2:$A$1036)=1,"Impossible",VLOOKUP($A$2:$A$1036,items!$A$2:$S$1008,{19}*SIGN(ROW($A$2:$A$1036)),FALSE)))</f>
        <v>Is your (spouse/partner) living with you now or staying elsewhere?</v>
      </c>
      <c r="I36" s="4" t="str">
        <f>IF(A36="","",IF(ROW($A$2:$A$1036)=1,"Impossible",VLOOKUP($A$2:$A$1036,items!$A$2:$T$1008,{20}*SIGN(ROW($A$2:$A$1036)),FALSE)))</f>
        <v>Mumwe wenyu ari kugara nemi here pari zvino kana kuti ari kugara kumwewo?</v>
      </c>
      <c r="K36" s="4" t="s">
        <v>2936</v>
      </c>
      <c r="L36" s="53" t="s">
        <v>27</v>
      </c>
      <c r="M36" s="53"/>
      <c r="N36" s="53"/>
      <c r="O36" s="53"/>
      <c r="P36" s="53"/>
      <c r="Q36" s="53"/>
      <c r="R36" s="53"/>
      <c r="S36" s="53"/>
      <c r="T36" s="53"/>
      <c r="U36" s="53"/>
      <c r="V36" s="55" t="str">
        <f t="shared" si="10"/>
        <v>C10. Is your (spouse/partner) living with you now or staying elsewhere?</v>
      </c>
      <c r="W36" s="55" t="str">
        <f t="shared" si="11"/>
        <v>C10. Mumwe wenyu ari kugara nemi here pari zvino kana kuti ari kugara kumwewo?</v>
      </c>
      <c r="X36" s="32" t="str">
        <f t="array" ref="X36">IF(ISBLANK(F36),"",INDEX([1]choices!L$2:L$1452,MATCH(F36,IF([1]choices!M$2:M$1452="Last",[1]choices!A$2:A$1452),0)))</f>
        <v>living together, staying elsewhere, refuse</v>
      </c>
      <c r="Y36" s="4" t="str">
        <f t="array" ref="Y36">IF(ISBLANK(F36),"",INDEX([1]choices!K$2:K$1452,MATCH(F36,IF([1]choices!M$2:M$1452="Last",[1]choices!A$2:A$1452),0)))</f>
        <v>living together, staying elsewhere, kuramba kupindura</v>
      </c>
      <c r="Z36" s="4" t="s">
        <v>1331</v>
      </c>
    </row>
    <row r="37" spans="1:26" ht="28">
      <c r="A37" s="53" t="s">
        <v>1112</v>
      </c>
      <c r="B37" s="53" t="s">
        <v>393</v>
      </c>
      <c r="C37" s="53">
        <v>11</v>
      </c>
      <c r="D37" s="54" t="str">
        <f t="shared" si="8"/>
        <v>C11</v>
      </c>
      <c r="E37" s="53" t="s">
        <v>13</v>
      </c>
      <c r="G37" s="54" t="str">
        <f t="shared" si="9"/>
        <v>integer</v>
      </c>
      <c r="H37" s="4" t="str">
        <f>IF(A37="","",IF(ROW($A$2:$A$1036)=1,"Impossible",VLOOKUP($A$2:$A$1036,items!$A$2:$S$1008,{19}*SIGN(ROW($A$2:$A$1036)),FALSE)))</f>
        <v>How old was your (spouse/partner) on [his/her] last birthday?</v>
      </c>
      <c r="I37" s="4" t="str">
        <f>IF(A37="","",IF(ROW($A$2:$A$1036)=1,"Impossible",VLOOKUP($A$2:$A$1036,items!$A$2:$T$1008,{20}*SIGN(ROW($A$2:$A$1036)),FALSE)))</f>
        <v>Mumwe wenyu akange ava nemakore mangani pabirthday rake rakapedzisira kusvika?</v>
      </c>
      <c r="K37" s="4" t="s">
        <v>2936</v>
      </c>
      <c r="L37" s="53" t="s">
        <v>27</v>
      </c>
      <c r="M37" s="53"/>
      <c r="N37" s="53"/>
      <c r="O37" s="53"/>
      <c r="P37" s="53"/>
      <c r="Q37" s="53"/>
      <c r="R37" s="53"/>
      <c r="S37" s="53"/>
      <c r="T37" s="53"/>
      <c r="U37" s="53"/>
      <c r="V37" s="55" t="str">
        <f t="shared" si="10"/>
        <v>C11. How old was your (spouse/partner) on [his/her] last birthday?</v>
      </c>
      <c r="W37" s="55" t="str">
        <f t="shared" si="11"/>
        <v>C11. Mumwe wenyu akange ava nemakore mangani pabirthday rake rakapedzisira kusvika?</v>
      </c>
      <c r="X37" s="32" t="str">
        <f t="array" ref="X37">IF(ISBLANK(F37),"",INDEX([1]choices!L$2:L$1452,MATCH(F37,IF([1]choices!M$2:M$1452="Last",[1]choices!A$2:A$1452),0)))</f>
        <v/>
      </c>
      <c r="Y37" s="4" t="str">
        <f t="array" ref="Y37">IF(ISBLANK(F37),"",INDEX([1]choices!K$2:K$1452,MATCH(F37,IF([1]choices!M$2:M$1452="Last",[1]choices!A$2:A$1452),0)))</f>
        <v/>
      </c>
      <c r="Z37" s="4" t="s">
        <v>1331</v>
      </c>
    </row>
    <row r="38" spans="1:26" ht="28">
      <c r="A38" s="53" t="s">
        <v>1113</v>
      </c>
      <c r="B38" s="53" t="s">
        <v>393</v>
      </c>
      <c r="C38" s="53">
        <v>12</v>
      </c>
      <c r="D38" s="54" t="str">
        <f t="shared" si="8"/>
        <v>C12</v>
      </c>
      <c r="E38" s="53" t="s">
        <v>11</v>
      </c>
      <c r="F38" s="4" t="s">
        <v>209</v>
      </c>
      <c r="G38" s="54" t="str">
        <f t="shared" si="9"/>
        <v>select_one yndr</v>
      </c>
      <c r="H38" s="4" t="str">
        <f>IF(A38="","",IF(ROW($A$2:$A$1036)=1,"Impossible",VLOOKUP($A$2:$A$1036,items!$A$2:$S$1008,{19}*SIGN(ROW($A$2:$A$1036)),FALSE)))</f>
        <v>Has your (spouse/partner) done any work in the last 7 days?</v>
      </c>
      <c r="I38" s="4" t="str">
        <f>IF(A38="","",IF(ROW($A$2:$A$1036)=1,"Impossible",VLOOKUP($A$2:$A$1036,items!$A$2:$T$1008,{20}*SIGN(ROW($A$2:$A$1036)),FALSE)))</f>
        <v>Mumwe wenyu ane basa raakaita here muMAZUVA MANOMWE apfuura?</v>
      </c>
      <c r="K38" s="4" t="s">
        <v>2936</v>
      </c>
      <c r="L38" s="53" t="s">
        <v>27</v>
      </c>
      <c r="M38" s="53"/>
      <c r="N38" s="53"/>
      <c r="O38" s="53"/>
      <c r="P38" s="53"/>
      <c r="Q38" s="53"/>
      <c r="R38" s="53"/>
      <c r="S38" s="53"/>
      <c r="T38" s="53"/>
      <c r="U38" s="53"/>
      <c r="V38" s="55" t="str">
        <f t="shared" si="10"/>
        <v>C12. Has your (spouse/partner) done any work in the last 7 days?</v>
      </c>
      <c r="W38" s="55" t="str">
        <f t="shared" si="11"/>
        <v>C12. Mumwe wenyu ane basa raakaita here muMAZUVA MANOMWE apfuura?</v>
      </c>
      <c r="X38" s="32" t="str">
        <f t="array" ref="X38">IF(ISBLANK(F38),"",INDEX([1]choices!L$2:L$1452,MATCH(F38,IF([1]choices!M$2:M$1452="Last",[1]choices!A$2:A$1452),0)))</f>
        <v>yes, no, dk, refuse</v>
      </c>
      <c r="Y38" s="4" t="str">
        <f t="array" ref="Y38">IF(ISBLANK(F38),"",INDEX([1]choices!K$2:K$1452,MATCH(F38,IF([1]choices!M$2:M$1452="Last",[1]choices!A$2:A$1452),0)))</f>
        <v>Hongu, Kwete, dk, kuramba kupindura</v>
      </c>
      <c r="Z38" s="4" t="s">
        <v>1331</v>
      </c>
    </row>
    <row r="39" spans="1:26" ht="28">
      <c r="A39" s="53" t="s">
        <v>1114</v>
      </c>
      <c r="B39" s="53" t="s">
        <v>393</v>
      </c>
      <c r="C39" s="53">
        <v>13</v>
      </c>
      <c r="D39" s="54" t="str">
        <f t="shared" si="8"/>
        <v>C13</v>
      </c>
      <c r="E39" s="53" t="s">
        <v>11</v>
      </c>
      <c r="F39" s="4" t="s">
        <v>204</v>
      </c>
      <c r="G39" s="54" t="str">
        <f t="shared" si="9"/>
        <v>select_one ynr</v>
      </c>
      <c r="H39" s="4" t="str">
        <f>IF(A39="","",IF(ROW($A$2:$A$1036)=1,"Impossible",VLOOKUP($A$2:$A$1036,items!$A$2:$S$1008,{19}*SIGN(ROW($A$2:$A$1036)),FALSE)))</f>
        <v>Aside from your own housework, have you done any work in the last seven days?</v>
      </c>
      <c r="I39" s="4" t="str">
        <f>IF(A39="","",IF(ROW($A$2:$A$1036)=1,"Impossible",VLOOKUP($A$2:$A$1036,items!$A$2:$T$1008,{20}*SIGN(ROW($A$2:$A$1036)),FALSE)))</f>
        <v xml:space="preserve">Kunze kwebasa ramunoita pamba, pane basa ramakaita here muMAZUVA MANOMWE apfuura? </v>
      </c>
      <c r="L39" s="53" t="s">
        <v>27</v>
      </c>
      <c r="M39" s="53"/>
      <c r="N39" s="53"/>
      <c r="O39" s="53"/>
      <c r="P39" s="53"/>
      <c r="Q39" s="53"/>
      <c r="R39" s="53"/>
      <c r="S39" s="53"/>
      <c r="T39" s="53"/>
      <c r="U39" s="53"/>
      <c r="V39" s="55" t="str">
        <f t="shared" si="10"/>
        <v>C13. Aside from your own housework, have you done any work in the last seven days?</v>
      </c>
      <c r="W39" s="55" t="str">
        <f t="shared" si="11"/>
        <v xml:space="preserve">C13. Kunze kwebasa ramunoita pamba, pane basa ramakaita here muMAZUVA MANOMWE apfuura? </v>
      </c>
      <c r="X39" s="32" t="str">
        <f t="array" ref="X39">IF(ISBLANK(F39),"",INDEX([1]choices!L$2:L$1452,MATCH(F39,IF([1]choices!M$2:M$1452="Last",[1]choices!A$2:A$1452),0)))</f>
        <v>yes, no, refuse</v>
      </c>
      <c r="Y39" s="4" t="str">
        <f t="array" ref="Y39">IF(ISBLANK(F39),"",INDEX([1]choices!K$2:K$1452,MATCH(F39,IF([1]choices!M$2:M$1452="Last",[1]choices!A$2:A$1452),0)))</f>
        <v>hongu, kwete, kuramba kupindura</v>
      </c>
      <c r="Z39" s="4" t="s">
        <v>1331</v>
      </c>
    </row>
    <row r="40" spans="1:26" ht="84">
      <c r="A40" s="53" t="s">
        <v>1115</v>
      </c>
      <c r="B40" s="53" t="s">
        <v>393</v>
      </c>
      <c r="C40" s="53">
        <v>14</v>
      </c>
      <c r="D40" s="54" t="str">
        <f t="shared" si="8"/>
        <v>C14</v>
      </c>
      <c r="E40" s="53" t="s">
        <v>11</v>
      </c>
      <c r="F40" s="4" t="s">
        <v>204</v>
      </c>
      <c r="G40" s="54" t="str">
        <f t="shared" si="9"/>
        <v>select_one ynr</v>
      </c>
      <c r="H40" s="4" t="str">
        <f>IF(A40="","",IF(ROW($A$2:$A$1036)=1,"Impossible",VLOOKUP($A$2:$A$1036,items!$A$2:$S$1008,{19}*SIGN(ROW($A$2:$A$1036)),FALSE)))</f>
        <v>As you know, some people take up jobs for which they are paid in cash or kind. Others sell things, have a small business or work on the family farm or in the family business. In the last seven days, have you done any of these things or any other work?</v>
      </c>
      <c r="I40" s="4" t="str">
        <f>IF(A40="","",IF(ROW($A$2:$A$1036)=1,"Impossible",VLOOKUP($A$2:$A$1036,items!$A$2:$T$1008,{20}*SIGN(ROW($A$2:$A$1036)),FALSE)))</f>
        <v>Sezvamunoziva, vamwe vakadzi vanoita mabasa avanobhadharwa nemari kana zvimwewo. Vamwe vanotengesa zvinhu, vane tumabhizimusi, vanorima kana kushanda mubhizimusi remhuri. MuMAZUVA MANOMWE apfuura, pane zvimwe zvezvinhu izvi zvamakaita here kana rimwewo basa zvaro?</v>
      </c>
      <c r="K40" s="4" t="s">
        <v>2414</v>
      </c>
      <c r="L40" s="53" t="s">
        <v>27</v>
      </c>
      <c r="M40" s="53"/>
      <c r="N40" s="53"/>
      <c r="O40" s="53"/>
      <c r="P40" s="53"/>
      <c r="Q40" s="53"/>
      <c r="R40" s="53"/>
      <c r="S40" s="53"/>
      <c r="T40" s="53"/>
      <c r="U40" s="53"/>
      <c r="V40" s="55" t="str">
        <f t="shared" si="10"/>
        <v>C14. As you know, some people take up jobs for which they are paid in cash or kind. Others sell things, have a small business or work on the family farm or in the family business. In the last seven days, have you done any of these things or any other work?</v>
      </c>
      <c r="W40" s="55" t="str">
        <f t="shared" si="11"/>
        <v>C14. Sezvamunoziva, vamwe vakadzi vanoita mabasa avanobhadharwa nemari kana zvimwewo. Vamwe vanotengesa zvinhu, vane tumabhizimusi, vanorima kana kushanda mubhizimusi remhuri. MuMAZUVA MANOMWE apfuura, pane zvimwe zvezvinhu izvi zvamakaita here kana rimwewo basa zvaro?</v>
      </c>
      <c r="X40" s="32" t="str">
        <f t="array" ref="X40">IF(ISBLANK(F40),"",INDEX([1]choices!L$2:L$1452,MATCH(F40,IF([1]choices!M$2:M$1452="Last",[1]choices!A$2:A$1452),0)))</f>
        <v>yes, no, refuse</v>
      </c>
      <c r="Y40" s="4" t="str">
        <f t="array" ref="Y40">IF(ISBLANK(F40),"",INDEX([1]choices!K$2:K$1452,MATCH(F40,IF([1]choices!M$2:M$1452="Last",[1]choices!A$2:A$1452),0)))</f>
        <v>hongu, kwete, kuramba kupindura</v>
      </c>
      <c r="Z40" s="4" t="s">
        <v>1331</v>
      </c>
    </row>
    <row r="41" spans="1:26" ht="70">
      <c r="A41" s="53" t="s">
        <v>1116</v>
      </c>
      <c r="B41" s="53" t="s">
        <v>393</v>
      </c>
      <c r="C41" s="53">
        <v>15</v>
      </c>
      <c r="D41" s="54" t="str">
        <f t="shared" si="8"/>
        <v>C15</v>
      </c>
      <c r="E41" s="53" t="s">
        <v>11</v>
      </c>
      <c r="F41" s="4" t="s">
        <v>204</v>
      </c>
      <c r="G41" s="54" t="str">
        <f t="shared" si="9"/>
        <v>select_one ynr</v>
      </c>
      <c r="H41" s="4" t="str">
        <f>IF(A41="","",IF(ROW($A$2:$A$1036)=1,"Impossible",VLOOKUP($A$2:$A$1036,items!$A$2:$S$1008,{19}*SIGN(ROW($A$2:$A$1036)),FALSE)))</f>
        <v>Although you did not work in the last seven days, do you have any job or business from which you were absent for leave, illness, vacation, maternity leave, or any other such reason?</v>
      </c>
      <c r="I41" s="4" t="str">
        <f>IF(A41="","",IF(ROW($A$2:$A$1036)=1,"Impossible",VLOOKUP($A$2:$A$1036,items!$A$2:$T$1008,{20}*SIGN(ROW($A$2:$A$1036)),FALSE)))</f>
        <v>Kunyange zvazvo musina kushanda muMAZUVA  MANOMWE apfuura, mune basa kana bhizimusi renyu ramusina kuita here nekuda kwekuti maiva pazororo, mairwara, maiva pamaternity leave kana kuti nekuda kwechimwewo chikonzero?</v>
      </c>
      <c r="K41" s="4" t="s">
        <v>2415</v>
      </c>
      <c r="L41" s="53" t="s">
        <v>27</v>
      </c>
      <c r="M41" s="53"/>
      <c r="N41" s="53"/>
      <c r="O41" s="53"/>
      <c r="P41" s="53"/>
      <c r="Q41" s="53"/>
      <c r="R41" s="53"/>
      <c r="S41" s="53"/>
      <c r="T41" s="53"/>
      <c r="U41" s="53"/>
      <c r="V41" s="55" t="str">
        <f t="shared" si="10"/>
        <v>C15. Although you did not work in the last seven days, do you have any job or business from which you were absent for leave, illness, vacation, maternity leave, or any other such reason?</v>
      </c>
      <c r="W41" s="55" t="str">
        <f t="shared" si="11"/>
        <v>C15. Kunyange zvazvo musina kushanda muMAZUVA  MANOMWE apfuura, mune basa kana bhizimusi renyu ramusina kuita here nekuda kwekuti maiva pazororo, mairwara, maiva pamaternity leave kana kuti nekuda kwechimwewo chikonzero?</v>
      </c>
      <c r="X41" s="32" t="str">
        <f t="array" ref="X41">IF(ISBLANK(F41),"",INDEX([1]choices!L$2:L$1452,MATCH(F41,IF([1]choices!M$2:M$1452="Last",[1]choices!A$2:A$1452),0)))</f>
        <v>yes, no, refuse</v>
      </c>
      <c r="Y41" s="4" t="str">
        <f t="array" ref="Y41">IF(ISBLANK(F41),"",INDEX([1]choices!K$2:K$1452,MATCH(F41,IF([1]choices!M$2:M$1452="Last",[1]choices!A$2:A$1452),0)))</f>
        <v>hongu, kwete, kuramba kupindura</v>
      </c>
      <c r="Z41" s="4" t="s">
        <v>1331</v>
      </c>
    </row>
    <row r="42" spans="1:26" ht="84">
      <c r="A42" s="53" t="s">
        <v>1120</v>
      </c>
      <c r="B42" s="53" t="s">
        <v>393</v>
      </c>
      <c r="C42" s="53">
        <v>16</v>
      </c>
      <c r="D42" s="54" t="str">
        <f t="shared" si="8"/>
        <v>C16</v>
      </c>
      <c r="E42" s="53" t="s">
        <v>11</v>
      </c>
      <c r="F42" s="4" t="s">
        <v>202</v>
      </c>
      <c r="G42" s="54" t="str">
        <f t="shared" si="9"/>
        <v>select_one ladder10</v>
      </c>
      <c r="H42" s="4" t="str">
        <f>IF(A42="","",IF(ROW($A$2:$A$1036)=1,"Impossible",VLOOKUP($A$2:$A$1036,items!$A$2:$S$1008,{19}*SIGN(ROW($A$2:$A$1036)),FALSE)))</f>
        <v xml:space="preserve">Imagine a ladder with 10 steps. On the first step, 1, are households with no financial problems. On the top step, 10, are households with many financial problems. On which step does your household stand? You can pick any number from 1 to 10. </v>
      </c>
      <c r="I42" s="4" t="str">
        <f>IF(A42="","",IF(ROW($A$2:$A$1036)=1,"Impossible",VLOOKUP($A$2:$A$1036,items!$A$2:$T$1008,{20}*SIGN(ROW($A$2:$A$1036)),FALSE)))</f>
        <v>Tomboti pane manera ane matanho 10. Danho 1, rekutangisisa rine dzimba dzisina matambudziko ezvemari. Pamusoro soro, padanho 10, pane dzimba dzine matambudziko akawanda ezvemari. Imba yenyu imi ingamira papi? Munokwanisa kusarudza nhamba ipi zvayo kubva pa1 kusvika pa10.</v>
      </c>
      <c r="L42" s="53" t="s">
        <v>27</v>
      </c>
      <c r="M42" s="53"/>
      <c r="N42" s="53"/>
      <c r="O42" s="53"/>
      <c r="P42" s="53"/>
      <c r="Q42" s="53"/>
      <c r="R42" s="53" t="s">
        <v>2397</v>
      </c>
      <c r="S42" s="53" t="s">
        <v>2397</v>
      </c>
      <c r="T42" s="53"/>
      <c r="U42" s="53"/>
      <c r="V42" s="55" t="str">
        <f t="shared" si="10"/>
        <v xml:space="preserve">C16. Imagine a ladder with 10 steps. On the first step, 1, are households with no financial problems. On the top step, 10, are households with many financial problems. On which step does your household stand? You can pick any number from 1 to 10. </v>
      </c>
      <c r="W42" s="55" t="str">
        <f t="shared" si="11"/>
        <v>C16. Tomboti pane manera ane matanho 10. Danho 1, rekutangisisa rine dzimba dzisina matambudziko ezvemari. Pamusoro soro, padanho 10, pane dzimba dzine matambudziko akawanda ezvemari. Imba yenyu imi ingamira papi? Munokwanisa kusarudza nhamba ipi zvayo kubva pa1 kusvika pa10.</v>
      </c>
      <c r="X42" s="32" t="str">
        <f t="array" ref="X42">IF(ISBLANK(F42),"",INDEX([1]choices!L$2:L$1452,MATCH(F42,IF([1]choices!M$2:M$1452="Last",[1]choices!A$2:A$1452),0)))</f>
        <v>1, 2, 3, 4, 5, 6, 7, 8, 9, 10, refuse</v>
      </c>
      <c r="Y42" s="4" t="str">
        <f t="array" ref="Y42">IF(ISBLANK(F42),"",INDEX([1]choices!K$2:K$1452,MATCH(F42,IF([1]choices!M$2:M$1452="Last",[1]choices!A$2:A$1452),0)))</f>
        <v>1, 2, 3, 4, 5, 6, 7, 8, 9, 10, kuramba kupindura</v>
      </c>
      <c r="Z42" s="4" t="s">
        <v>1331</v>
      </c>
    </row>
    <row r="43" spans="1:26" ht="14">
      <c r="A43" s="53" t="s">
        <v>1121</v>
      </c>
      <c r="B43" s="53" t="s">
        <v>393</v>
      </c>
      <c r="C43" s="53"/>
      <c r="D43" s="54" t="str">
        <f t="shared" si="8"/>
        <v>C</v>
      </c>
      <c r="E43" s="53" t="s">
        <v>81</v>
      </c>
      <c r="G43" s="54" t="str">
        <f t="shared" si="9"/>
        <v>end group</v>
      </c>
      <c r="H43" s="4" t="e">
        <f>IF(A43="","",IF(ROW($A$2:$A$1036)=1,"Impossible",VLOOKUP($A$2:$A$1036,items!$A$2:$S$1008,{19}*SIGN(ROW($A$2:$A$1036)),FALSE)))</f>
        <v>#N/A</v>
      </c>
      <c r="I43" s="4" t="e">
        <f>IF(A43="","",IF(ROW($A$2:$A$1036)=1,"Impossible",VLOOKUP($A$2:$A$1036,items!$A$2:$T$1008,{20}*SIGN(ROW($A$2:$A$1036)),FALSE)))</f>
        <v>#N/A</v>
      </c>
      <c r="L43" s="53"/>
      <c r="M43" s="53"/>
      <c r="N43" s="53"/>
      <c r="O43" s="53"/>
      <c r="P43" s="53"/>
      <c r="Q43" s="53"/>
      <c r="R43" s="53"/>
      <c r="S43" s="53"/>
      <c r="T43" s="53"/>
      <c r="U43" s="53"/>
      <c r="V43" s="55" t="str">
        <f t="shared" si="10"/>
        <v/>
      </c>
      <c r="W43" s="55" t="str">
        <f t="shared" si="11"/>
        <v/>
      </c>
      <c r="X43" s="32" t="str">
        <f t="array" ref="X43">IF(ISBLANK(F43),"",INDEX([1]choices!L$2:L$1452,MATCH(F43,IF([1]choices!M$2:M$1452="Last",[1]choices!A$2:A$1452),0)))</f>
        <v/>
      </c>
      <c r="Y43" s="4" t="str">
        <f t="array" ref="Y43">IF(ISBLANK(F43),"",INDEX([1]choices!K$2:K$1452,MATCH(F43,IF([1]choices!M$2:M$1452="Last",[1]choices!A$2:A$1452),0)))</f>
        <v/>
      </c>
    </row>
    <row r="44" spans="1:26" ht="14">
      <c r="A44" s="53" t="s">
        <v>1129</v>
      </c>
      <c r="B44" s="53" t="s">
        <v>395</v>
      </c>
      <c r="C44" s="53">
        <v>0</v>
      </c>
      <c r="D44" s="54" t="str">
        <f t="shared" si="8"/>
        <v>D0</v>
      </c>
      <c r="E44" s="53" t="s">
        <v>79</v>
      </c>
      <c r="G44" s="54" t="str">
        <f t="shared" si="9"/>
        <v>begin group</v>
      </c>
      <c r="H44" s="4" t="e">
        <f>IF(A44="","",IF(ROW($A$2:$A$1036)=1,"Impossible",VLOOKUP($A$2:$A$1036,items!$A$2:$S$1008,{19}*SIGN(ROW($A$2:$A$1036)),FALSE)))</f>
        <v>#N/A</v>
      </c>
      <c r="I44" s="4" t="e">
        <f>IF(A44="","",IF(ROW($A$2:$A$1036)=1,"Impossible",VLOOKUP($A$2:$A$1036,items!$A$2:$T$1008,{20}*SIGN(ROW($A$2:$A$1036)),FALSE)))</f>
        <v>#N/A</v>
      </c>
      <c r="L44" s="53"/>
      <c r="M44" s="53"/>
      <c r="N44" s="53"/>
      <c r="O44" s="53"/>
      <c r="P44" s="53"/>
      <c r="Q44" s="53"/>
      <c r="R44" s="53"/>
      <c r="S44" s="53"/>
      <c r="T44" s="53"/>
      <c r="U44" s="53"/>
      <c r="V44" s="55" t="str">
        <f t="shared" si="10"/>
        <v/>
      </c>
      <c r="W44" s="55" t="str">
        <f t="shared" si="11"/>
        <v/>
      </c>
      <c r="X44" s="32" t="str">
        <f t="array" ref="X44">IF(ISBLANK(F44),"",INDEX([1]choices!L$2:L$1452,MATCH(F44,IF([1]choices!M$2:M$1452="Last",[1]choices!A$2:A$1452),0)))</f>
        <v/>
      </c>
      <c r="Y44" s="4" t="str">
        <f t="array" ref="Y44">IF(ISBLANK(F44),"",INDEX([1]choices!K$2:K$1452,MATCH(F44,IF([1]choices!M$2:M$1452="Last",[1]choices!A$2:A$1452),0)))</f>
        <v/>
      </c>
    </row>
    <row r="45" spans="1:26" ht="28">
      <c r="A45" s="53" t="s">
        <v>1122</v>
      </c>
      <c r="B45" s="53" t="s">
        <v>395</v>
      </c>
      <c r="C45" s="53">
        <v>1</v>
      </c>
      <c r="D45" s="54" t="str">
        <f t="shared" si="8"/>
        <v>D1</v>
      </c>
      <c r="E45" s="53" t="s">
        <v>16</v>
      </c>
      <c r="G45" s="54" t="str">
        <f t="shared" si="9"/>
        <v>note</v>
      </c>
      <c r="H45" s="4" t="str">
        <f>IF(A45="","",IF(ROW($A$2:$A$1036)=1,"Impossible",VLOOKUP($A$2:$A$1036,items!$A$2:$S$1008,{19}*SIGN(ROW($A$2:$A$1036)),FALSE)))</f>
        <v>Now I am going to ask you some questions about you and ${childName}.</v>
      </c>
      <c r="I45" s="4" t="str">
        <f>IF(A45="","",IF(ROW($A$2:$A$1036)=1,"Impossible",VLOOKUP($A$2:$A$1036,items!$A$2:$T$1008,{20}*SIGN(ROW($A$2:$A$1036)),FALSE)))</f>
        <v>Iye zvino, ndava kukubvunzai mibvunzo yakanangana nemi pamwe chete na ${childName}.</v>
      </c>
      <c r="L45" s="53"/>
      <c r="M45" s="53"/>
      <c r="N45" s="53"/>
      <c r="O45" s="53"/>
      <c r="P45" s="53"/>
      <c r="Q45" s="53"/>
      <c r="R45" s="53"/>
      <c r="S45" s="53"/>
      <c r="T45" s="53"/>
      <c r="U45" s="53"/>
      <c r="V45" s="55" t="str">
        <f t="shared" si="10"/>
        <v>D1. Now I am going to ask you some questions about you and ${childName}.</v>
      </c>
      <c r="W45" s="55" t="str">
        <f t="shared" si="11"/>
        <v>D1. Iye zvino, ndava kukubvunzai mibvunzo yakanangana nemi pamwe chete na ${childName}.</v>
      </c>
      <c r="X45" s="32" t="str">
        <f t="array" ref="X45">IF(ISBLANK(F45),"",INDEX([1]choices!L$2:L$1452,MATCH(F45,IF([1]choices!M$2:M$1452="Last",[1]choices!A$2:A$1452),0)))</f>
        <v/>
      </c>
      <c r="Y45" s="4" t="str">
        <f t="array" ref="Y45">IF(ISBLANK(F45),"",INDEX([1]choices!K$2:K$1452,MATCH(F45,IF([1]choices!M$2:M$1452="Last",[1]choices!A$2:A$1452),0)))</f>
        <v/>
      </c>
      <c r="Z45" s="4" t="s">
        <v>1331</v>
      </c>
    </row>
    <row r="46" spans="1:26" ht="28">
      <c r="A46" s="53" t="s">
        <v>1125</v>
      </c>
      <c r="B46" s="53" t="s">
        <v>395</v>
      </c>
      <c r="C46" s="53">
        <v>2</v>
      </c>
      <c r="D46" s="54" t="str">
        <f t="shared" si="8"/>
        <v>D2</v>
      </c>
      <c r="E46" s="53" t="s">
        <v>11</v>
      </c>
      <c r="F46" s="4" t="s">
        <v>239</v>
      </c>
      <c r="G46" s="54" t="str">
        <f t="shared" si="9"/>
        <v>select_one relation</v>
      </c>
      <c r="H46" s="4" t="str">
        <f>IF(A46="","",IF(ROW($A$2:$A$1036)=1,"Impossible",VLOOKUP($A$2:$A$1036,items!$A$2:$S$1008,{19}*SIGN(ROW($A$2:$A$1036)),FALSE)))</f>
        <v>How are you related to ${childName}?</v>
      </c>
      <c r="I46" s="4" t="str">
        <f>IF(A46="","",IF(ROW($A$2:$A$1036)=1,"Impossible",VLOOKUP($A$2:$A$1036,items!$A$2:$T$1008,{20}*SIGN(ROW($A$2:$A$1036)),FALSE)))</f>
        <v>Ukama hwenyu na ${childName} hwakamira sei?</v>
      </c>
      <c r="K46" s="4" t="s">
        <v>2373</v>
      </c>
      <c r="L46" s="53" t="s">
        <v>27</v>
      </c>
      <c r="M46" s="53"/>
      <c r="N46" s="53"/>
      <c r="O46" s="53"/>
      <c r="P46" s="53"/>
      <c r="Q46" s="53"/>
      <c r="R46" s="53"/>
      <c r="S46" s="53"/>
      <c r="T46" s="53"/>
      <c r="U46" s="53"/>
      <c r="V46" s="55" t="str">
        <f t="shared" si="10"/>
        <v>D2. How are you related to ${childName}?</v>
      </c>
      <c r="W46" s="55" t="str">
        <f t="shared" si="11"/>
        <v>D2. Ukama hwenyu na ${childName} hwakamira sei?</v>
      </c>
      <c r="X46" s="32" t="str">
        <f t="array" ref="X46">IF(ISBLANK(F46),"",INDEX([1]choices!L$2:L$1452,MATCH(F46,IF([1]choices!M$2:M$1452="Last",[1]choices!A$2:A$1452),0)))</f>
        <v>biological parent, step parent, foster parent, adopted parent, grandparent, sibling, aunt/uncle, other</v>
      </c>
      <c r="Y46" s="4" t="str">
        <f t="array" ref="Y46">IF(ISBLANK(F46),"",INDEX([1]choices!K$2:K$1452,MATCH(F46,IF([1]choices!M$2:M$1452="Last",[1]choices!A$2:A$1452),0)))</f>
        <v>biological parent, step parent, foster parent, adopted parent, grandparent, sibling, aunt/uncle, other</v>
      </c>
      <c r="Z46" s="4" t="s">
        <v>1331</v>
      </c>
    </row>
    <row r="47" spans="1:26" ht="28">
      <c r="A47" s="53" t="s">
        <v>2788</v>
      </c>
      <c r="B47" s="53" t="s">
        <v>395</v>
      </c>
      <c r="C47" s="53">
        <v>3</v>
      </c>
      <c r="D47" s="54" t="str">
        <f t="shared" si="8"/>
        <v>D3</v>
      </c>
      <c r="E47" s="53" t="s">
        <v>13</v>
      </c>
      <c r="G47" s="54" t="str">
        <f t="shared" si="9"/>
        <v>integer</v>
      </c>
      <c r="H47" s="4" t="str">
        <f>IF(A47="","",IF(ROW($A$2:$A$1036)=1,"Impossible",VLOOKUP($A$2:$A$1036,items!$A$2:$S$1008,{19}*SIGN(ROW($A$2:$A$1036)),FALSE)))</f>
        <v>How long have you been a primary caregiver for this child? [enter years]</v>
      </c>
      <c r="I47" s="4" t="str">
        <f>IF(A47="","",IF(ROW($A$2:$A$1036)=1,"Impossible",VLOOKUP($A$2:$A$1036,items!$A$2:$T$1008,{20}*SIGN(ROW($A$2:$A$1036)),FALSE)))</f>
        <v>How long have you been a primary caregiver for this child? [enter years]</v>
      </c>
      <c r="K47" s="4" t="s">
        <v>2937</v>
      </c>
      <c r="L47" s="53" t="s">
        <v>27</v>
      </c>
      <c r="M47" s="53"/>
      <c r="N47" s="53"/>
      <c r="O47" s="53"/>
      <c r="P47" s="53"/>
      <c r="Q47" s="53"/>
      <c r="R47" s="53"/>
      <c r="S47" s="53"/>
      <c r="T47" s="53"/>
      <c r="U47" s="53" t="s">
        <v>2790</v>
      </c>
      <c r="V47" s="55" t="str">
        <f t="shared" si="10"/>
        <v>D3. How long have you been a primary caregiver for this child? [enter years]</v>
      </c>
      <c r="W47" s="55" t="str">
        <f t="shared" si="11"/>
        <v>D3. How long have you been a primary caregiver for this child? [enter years]</v>
      </c>
      <c r="X47" s="32" t="str">
        <f t="array" ref="X47">IF(ISBLANK(F47),"",INDEX([1]choices!L$2:L$1452,MATCH(F47,IF([1]choices!M$2:M$1452="Last",[1]choices!A$2:A$1452),0)))</f>
        <v/>
      </c>
      <c r="Y47" s="4" t="str">
        <f t="array" ref="Y47">IF(ISBLANK(F47),"",INDEX([1]choices!K$2:K$1452,MATCH(F47,IF([1]choices!M$2:M$1452="Last",[1]choices!A$2:A$1452),0)))</f>
        <v/>
      </c>
      <c r="Z47" s="4" t="s">
        <v>1331</v>
      </c>
    </row>
    <row r="48" spans="1:26" ht="28">
      <c r="A48" s="53" t="s">
        <v>2465</v>
      </c>
      <c r="B48" s="53" t="s">
        <v>395</v>
      </c>
      <c r="C48" s="53">
        <v>4</v>
      </c>
      <c r="D48" s="54" t="str">
        <f t="shared" si="8"/>
        <v>D4</v>
      </c>
      <c r="E48" s="53" t="s">
        <v>11</v>
      </c>
      <c r="F48" s="4" t="s">
        <v>205</v>
      </c>
      <c r="G48" s="54" t="str">
        <f t="shared" si="9"/>
        <v>select_one yn</v>
      </c>
      <c r="H48" s="4" t="str">
        <f>IF(A48="","",IF(ROW($A$2:$A$1036)=1,"Impossible",VLOOKUP($A$2:$A$1036,items!$A$2:$S$1008,{19}*SIGN(ROW($A$2:$A$1036)),FALSE)))</f>
        <v>Do you share parenting responsibilities for this child with anyone else?</v>
      </c>
      <c r="I48" s="4" t="str">
        <f>IF(A48="","",IF(ROW($A$2:$A$1036)=1,"Impossible",VLOOKUP($A$2:$A$1036,items!$A$2:$T$1008,{20}*SIGN(ROW($A$2:$A$1036)),FALSE)))</f>
        <v>Pane mumwe munhu ari kukubatsirai kuchengeta mwana uyu here?</v>
      </c>
      <c r="L48" s="53" t="s">
        <v>27</v>
      </c>
      <c r="M48" s="53"/>
      <c r="N48" s="53"/>
      <c r="O48" s="53"/>
      <c r="P48" s="53"/>
      <c r="Q48" s="53"/>
      <c r="R48" s="53"/>
      <c r="S48" s="53"/>
      <c r="T48" s="53"/>
      <c r="U48" s="53"/>
      <c r="V48" s="55" t="str">
        <f t="shared" si="10"/>
        <v>D4. Do you share parenting responsibilities for this child with anyone else?</v>
      </c>
      <c r="W48" s="55" t="str">
        <f t="shared" si="11"/>
        <v>D4. Pane mumwe munhu ari kukubatsirai kuchengeta mwana uyu here?</v>
      </c>
      <c r="X48" s="32" t="str">
        <f t="array" ref="X48">IF(ISBLANK(F48),"",INDEX([5]choices!L$2:L$2067,MATCH(F48,IF([5]choices!M$2:M$2067="Last",[5]choices!A$2:A$2067),0)))</f>
        <v>yes, no</v>
      </c>
      <c r="Y48" s="4" t="str">
        <f t="array" ref="Y48">IF(ISBLANK(F48),"",INDEX([5]choices!K$2:K$2067,MATCH(F48,IF([5]choices!M$2:M$2067="Last",[5]choices!A$2:A$2067),0)))</f>
        <v>hongu, kwete</v>
      </c>
      <c r="Z48" s="4" t="s">
        <v>1331</v>
      </c>
    </row>
    <row r="49" spans="1:26" ht="28">
      <c r="A49" s="53" t="s">
        <v>1127</v>
      </c>
      <c r="B49" s="53" t="s">
        <v>395</v>
      </c>
      <c r="C49" s="53">
        <v>5</v>
      </c>
      <c r="D49" s="54" t="str">
        <f t="shared" si="8"/>
        <v>D5</v>
      </c>
      <c r="E49" s="53" t="s">
        <v>11</v>
      </c>
      <c r="F49" s="4" t="s">
        <v>205</v>
      </c>
      <c r="G49" s="54" t="str">
        <f t="shared" si="9"/>
        <v>select_one yn</v>
      </c>
      <c r="H49" s="4" t="str">
        <f>IF(A49="","",IF(ROW($A$2:$A$1036)=1,"Impossible",VLOOKUP($A$2:$A$1036,items!$A$2:$S$1008,{19}*SIGN(ROW($A$2:$A$1036)),FALSE)))</f>
        <v>Is ${childName} enrolled in school now [or in the previous term if it is currently a holiday]?</v>
      </c>
      <c r="I49" s="4" t="str">
        <f>IF(A49="","",IF(ROW($A$2:$A$1036)=1,"Impossible",VLOOKUP($A$2:$A$1036,items!$A$2:$T$1008,{20}*SIGN(ROW($A$2:$A$1036)),FALSE)))</f>
        <v>${childName} ari kuenda kuchikoro here pari zvino [or in the previous term if it is currently a holiday]?</v>
      </c>
      <c r="L49" s="53" t="s">
        <v>27</v>
      </c>
      <c r="M49" s="53"/>
      <c r="N49" s="53"/>
      <c r="O49" s="53"/>
      <c r="P49" s="53"/>
      <c r="Q49" s="53"/>
      <c r="R49" s="53"/>
      <c r="S49" s="53"/>
      <c r="T49" s="53"/>
      <c r="U49" s="53"/>
      <c r="V49" s="55" t="str">
        <f t="shared" si="10"/>
        <v>D5. Is ${childName} enrolled in school now [or in the previous term if it is currently a holiday]?</v>
      </c>
      <c r="W49" s="55" t="str">
        <f t="shared" si="11"/>
        <v>D5. ${childName} ari kuenda kuchikoro here pari zvino [or in the previous term if it is currently a holiday]?</v>
      </c>
      <c r="X49" s="32" t="str">
        <f t="array" ref="X49">IF(ISBLANK(F49),"",INDEX([1]choices!L$2:L$1452,MATCH(F49,IF([1]choices!M$2:M$1452="Last",[1]choices!A$2:A$1452),0)))</f>
        <v>yes, no</v>
      </c>
      <c r="Y49" s="4" t="str">
        <f t="array" ref="Y49">IF(ISBLANK(F49),"",INDEX([1]choices!K$2:K$1452,MATCH(F49,IF([1]choices!M$2:M$1452="Last",[1]choices!A$2:A$1452),0)))</f>
        <v>hongu, kwete</v>
      </c>
      <c r="Z49" s="4" t="s">
        <v>1331</v>
      </c>
    </row>
    <row r="50" spans="1:26" ht="14">
      <c r="A50" s="53" t="s">
        <v>1130</v>
      </c>
      <c r="B50" s="53" t="s">
        <v>395</v>
      </c>
      <c r="C50" s="53"/>
      <c r="D50" s="54" t="str">
        <f t="shared" si="8"/>
        <v>D</v>
      </c>
      <c r="E50" s="53" t="s">
        <v>81</v>
      </c>
      <c r="G50" s="54" t="str">
        <f t="shared" si="9"/>
        <v>end group</v>
      </c>
      <c r="H50" s="4" t="e">
        <f>IF(A50="","",IF(ROW($A$2:$A$1036)=1,"Impossible",VLOOKUP($A$2:$A$1036,items!$A$2:$S$1008,{19}*SIGN(ROW($A$2:$A$1036)),FALSE)))</f>
        <v>#N/A</v>
      </c>
      <c r="I50" s="4" t="e">
        <f>IF(A50="","",IF(ROW($A$2:$A$1036)=1,"Impossible",VLOOKUP($A$2:$A$1036,items!$A$2:$T$1008,{20}*SIGN(ROW($A$2:$A$1036)),FALSE)))</f>
        <v>#N/A</v>
      </c>
      <c r="L50" s="53"/>
      <c r="M50" s="53"/>
      <c r="N50" s="53"/>
      <c r="O50" s="53"/>
      <c r="P50" s="53"/>
      <c r="Q50" s="53"/>
      <c r="R50" s="53"/>
      <c r="S50" s="53"/>
      <c r="T50" s="53"/>
      <c r="U50" s="53"/>
      <c r="V50" s="55" t="str">
        <f t="shared" si="10"/>
        <v/>
      </c>
      <c r="W50" s="55" t="str">
        <f t="shared" si="11"/>
        <v/>
      </c>
      <c r="X50" s="32" t="str">
        <f t="array" ref="X50">IF(ISBLANK(F50),"",INDEX([1]choices!L$2:L$1452,MATCH(F50,IF([1]choices!M$2:M$1452="Last",[1]choices!A$2:A$1452),0)))</f>
        <v/>
      </c>
      <c r="Y50" s="4" t="str">
        <f t="array" ref="Y50">IF(ISBLANK(F50),"",INDEX([1]choices!K$2:K$1452,MATCH(F50,IF([1]choices!M$2:M$1452="Last",[1]choices!A$2:A$1452),0)))</f>
        <v/>
      </c>
    </row>
    <row r="51" spans="1:26" ht="14">
      <c r="A51" s="53" t="s">
        <v>1261</v>
      </c>
      <c r="B51" s="53" t="s">
        <v>1242</v>
      </c>
      <c r="C51" s="53">
        <v>0</v>
      </c>
      <c r="D51" s="54" t="str">
        <f t="shared" si="8"/>
        <v>I0</v>
      </c>
      <c r="E51" s="53" t="s">
        <v>79</v>
      </c>
      <c r="G51" s="54" t="str">
        <f t="shared" si="9"/>
        <v>begin group</v>
      </c>
      <c r="H51" s="4" t="e">
        <f>IF(A51="","",IF(ROW($A$2:$A$1036)=1,"Impossible",VLOOKUP($A$2:$A$1036,items!$A$2:$S$1008,{19}*SIGN(ROW($A$2:$A$1036)),FALSE)))</f>
        <v>#N/A</v>
      </c>
      <c r="I51" s="4" t="e">
        <f>IF(A51="","",IF(ROW($A$2:$A$1036)=1,"Impossible",VLOOKUP($A$2:$A$1036,items!$A$2:$T$1008,{20}*SIGN(ROW($A$2:$A$1036)),FALSE)))</f>
        <v>#N/A</v>
      </c>
      <c r="L51" s="53"/>
      <c r="M51" s="53"/>
      <c r="N51" s="53"/>
      <c r="O51" s="53"/>
      <c r="P51" s="53"/>
      <c r="Q51" s="53"/>
      <c r="R51" s="53"/>
      <c r="S51" s="53"/>
      <c r="T51" s="53"/>
      <c r="U51" s="53"/>
      <c r="V51" s="55" t="str">
        <f t="shared" si="10"/>
        <v/>
      </c>
      <c r="W51" s="55" t="str">
        <f t="shared" si="11"/>
        <v/>
      </c>
      <c r="X51" s="32" t="str">
        <f t="array" ref="X51">IF(ISBLANK(F51),"",INDEX([1]choices!L$2:L$1452,MATCH(F51,IF([1]choices!M$2:M$1452="Last",[1]choices!A$2:A$1452),0)))</f>
        <v/>
      </c>
      <c r="Y51" s="4" t="str">
        <f t="array" ref="Y51">IF(ISBLANK(F51),"",INDEX([1]choices!K$2:K$1452,MATCH(F51,IF([1]choices!M$2:M$1452="Last",[1]choices!A$2:A$1452),0)))</f>
        <v/>
      </c>
    </row>
    <row r="52" spans="1:26" ht="28">
      <c r="A52" s="53" t="s">
        <v>1243</v>
      </c>
      <c r="B52" s="53" t="s">
        <v>1242</v>
      </c>
      <c r="C52" s="53">
        <v>1</v>
      </c>
      <c r="D52" s="54" t="str">
        <f t="shared" si="8"/>
        <v>I1</v>
      </c>
      <c r="E52" s="53" t="s">
        <v>16</v>
      </c>
      <c r="G52" s="54" t="str">
        <f t="shared" si="9"/>
        <v>note</v>
      </c>
      <c r="H52" s="4" t="str">
        <f>IF(A52="","",IF(ROW($A$2:$A$1036)=1,"Impossible",VLOOKUP($A$2:$A$1036,items!$A$2:$S$1008,{19}*SIGN(ROW($A$2:$A$1036)),FALSE)))</f>
        <v>I'd like to ask you a few questions about how you've been feeling.</v>
      </c>
      <c r="I52" s="4" t="str">
        <f>IF(A52="","",IF(ROW($A$2:$A$1036)=1,"Impossible",VLOOKUP($A$2:$A$1036,items!$A$2:$T$1008,{20}*SIGN(ROW($A$2:$A$1036)),FALSE)))</f>
        <v>Ndiri kuda kumbokubvunzai mibvunzo mishomanana iri pamusoro pezvamanga muchinzwa.</v>
      </c>
      <c r="L52" s="53"/>
      <c r="M52" s="53"/>
      <c r="N52" s="53"/>
      <c r="O52" s="53"/>
      <c r="P52" s="53"/>
      <c r="Q52" s="53"/>
      <c r="R52" s="53"/>
      <c r="S52" s="53"/>
      <c r="T52" s="53"/>
      <c r="U52" s="53"/>
      <c r="V52" s="55" t="str">
        <f t="shared" si="10"/>
        <v>I1. I'd like to ask you a few questions about how you've been feeling.</v>
      </c>
      <c r="W52" s="55" t="str">
        <f t="shared" si="11"/>
        <v>I1. Ndiri kuda kumbokubvunzai mibvunzo mishomanana iri pamusoro pezvamanga muchinzwa.</v>
      </c>
      <c r="X52" s="32" t="str">
        <f t="array" ref="X52">IF(ISBLANK(F52),"",INDEX([1]choices!L$2:L$1452,MATCH(F52,IF([1]choices!M$2:M$1452="Last",[1]choices!A$2:A$1452),0)))</f>
        <v/>
      </c>
      <c r="Y52" s="4" t="str">
        <f t="array" ref="Y52">IF(ISBLANK(F52),"",INDEX([1]choices!K$2:K$1452,MATCH(F52,IF([1]choices!M$2:M$1452="Last",[1]choices!A$2:A$1452),0)))</f>
        <v/>
      </c>
      <c r="Z52" s="4" t="s">
        <v>1223</v>
      </c>
    </row>
    <row r="53" spans="1:26" ht="56">
      <c r="A53" s="53" t="s">
        <v>1254</v>
      </c>
      <c r="B53" s="53" t="s">
        <v>1242</v>
      </c>
      <c r="C53" s="53">
        <v>2</v>
      </c>
      <c r="D53" s="54" t="str">
        <f t="shared" si="8"/>
        <v>I2</v>
      </c>
      <c r="E53" s="53" t="s">
        <v>11</v>
      </c>
      <c r="F53" s="4" t="s">
        <v>216</v>
      </c>
      <c r="G53" s="54" t="str">
        <f t="shared" si="9"/>
        <v>select_one betterusual4</v>
      </c>
      <c r="H53" s="4" t="str">
        <f>IF(A53="","",IF(ROW($A$2:$A$1036)=1,"Impossible",VLOOKUP($A$2:$A$1036,items!$A$2:$S$1008,{19}*SIGN(ROW($A$2:$A$1036)),FALSE)))</f>
        <v>Have you recently been feeling perfectly well and in good health?</v>
      </c>
      <c r="I53" s="4" t="str">
        <f>IF(A53="","",IF(ROW($A$2:$A$1036)=1,"Impossible",VLOOKUP($A$2:$A$1036,items!$A$2:$T$1008,{20}*SIGN(ROW($A$2:$A$1036)),FALSE)))</f>
        <v xml:space="preserve">Manga muchinzwa zvakanaka uye muine hutano hwakanaka here munguva pfupi yadarika? </v>
      </c>
      <c r="L53" s="53" t="s">
        <v>27</v>
      </c>
      <c r="M53" s="53"/>
      <c r="N53" s="53"/>
      <c r="O53" s="53"/>
      <c r="P53" s="53"/>
      <c r="Q53" s="53"/>
      <c r="R53" s="53"/>
      <c r="S53" s="53"/>
      <c r="T53" s="53"/>
      <c r="U53" s="53"/>
      <c r="V53" s="55" t="str">
        <f t="shared" si="10"/>
        <v>I2. Have you recently been feeling perfectly well and in good health?</v>
      </c>
      <c r="W53" s="55" t="str">
        <f t="shared" si="11"/>
        <v xml:space="preserve">I2. Manga muchinzwa zvakanaka uye muine hutano hwakanaka here munguva pfupi yadarika? </v>
      </c>
      <c r="X53" s="32" t="str">
        <f t="array" ref="X53">IF(ISBLANK(F53),"",INDEX([1]choices!L$2:L$1452,MATCH(F53,IF([1]choices!M$2:M$1452="Last",[1]choices!A$2:A$1452),0)))</f>
        <v>Better than Usual, Same as Usual, Worse than Usual, Much Worse than Usual, dk_refuse</v>
      </c>
      <c r="Y53" s="4" t="str">
        <f t="array" ref="Y53">IF(ISBLANK(F53),"",INDEX([1]choices!K$2:K$1452,MATCH(F53,IF([1]choices!M$2:M$1452="Last",[1]choices!A$2:A$1452),0)))</f>
        <v>Zvakanaka kudarika zvemazuva ose, Zvakafanana nemazuva ose, Zvakashata kudarika zvemazuva ose, Zvakanyanya kushata kudarika zvemazuva ose, Handizivi_aramba</v>
      </c>
      <c r="Z53" s="4" t="s">
        <v>1223</v>
      </c>
    </row>
    <row r="54" spans="1:26" ht="42">
      <c r="A54" s="53" t="s">
        <v>1255</v>
      </c>
      <c r="B54" s="53" t="s">
        <v>1242</v>
      </c>
      <c r="C54" s="53">
        <v>3</v>
      </c>
      <c r="D54" s="54" t="str">
        <f t="shared" si="8"/>
        <v>I3</v>
      </c>
      <c r="E54" s="53" t="s">
        <v>11</v>
      </c>
      <c r="F54" s="4" t="s">
        <v>217</v>
      </c>
      <c r="G54" s="54" t="str">
        <f t="shared" si="9"/>
        <v>select_one notusual4</v>
      </c>
      <c r="H54" s="4" t="str">
        <f>IF(A54="","",IF(ROW($A$2:$A$1036)=1,"Impossible",VLOOKUP($A$2:$A$1036,items!$A$2:$S$1008,{19}*SIGN(ROW($A$2:$A$1036)),FALSE)))</f>
        <v>Have you recently been feeling in need of a good tonic?</v>
      </c>
      <c r="I54" s="4" t="str">
        <f>IF(A54="","",IF(ROW($A$2:$A$1036)=1,"Impossible",VLOOKUP($A$2:$A$1036,items!$A$2:$T$1008,{20}*SIGN(ROW($A$2:$A$1036)),FALSE)))</f>
        <v xml:space="preserve">Manga muchinzwa muchida chinhu chinokwanisa kukupai simba here munguva pfupi yadarika? </v>
      </c>
      <c r="L54" s="53" t="s">
        <v>27</v>
      </c>
      <c r="M54" s="53"/>
      <c r="N54" s="53"/>
      <c r="O54" s="53"/>
      <c r="P54" s="53"/>
      <c r="Q54" s="53"/>
      <c r="R54" s="53"/>
      <c r="S54" s="53"/>
      <c r="T54" s="53"/>
      <c r="U54" s="53"/>
      <c r="V54" s="55" t="str">
        <f t="shared" si="10"/>
        <v>I3. Have you recently been feeling in need of a good tonic?</v>
      </c>
      <c r="W54" s="55" t="str">
        <f t="shared" si="11"/>
        <v xml:space="preserve">I3. Manga muchinzwa muchida chinhu chinokwanisa kukupai simba here munguva pfupi yadarika? </v>
      </c>
      <c r="X54" s="32" t="str">
        <f t="array" ref="X54">IF(ISBLANK(F54),"",INDEX([1]choices!L$2:L$1452,MATCH(F54,IF([1]choices!M$2:M$1452="Last",[1]choices!A$2:A$1452),0)))</f>
        <v>Not At All, No More than Usual, Rather More than Usual, Much More than Usual, dk_refuse</v>
      </c>
      <c r="Y54" s="4" t="str">
        <f t="array" ref="Y54">IF(ISBLANK(F54),"",INDEX([1]choices!K$2:K$1452,MATCH(F54,IF([1]choices!M$2:M$1452="Last",[1]choices!A$2:A$1452),0)))</f>
        <v>Kwete zvachose, Hazvina kusiyana nemazuva ose , Zvingangodarika zvemazuva ose , Zvakanyanya kudarika zvemazuva ose, Handizivi_aramba</v>
      </c>
      <c r="Z54" s="4" t="s">
        <v>1223</v>
      </c>
    </row>
    <row r="55" spans="1:26" ht="42">
      <c r="A55" s="53" t="s">
        <v>1256</v>
      </c>
      <c r="B55" s="53" t="s">
        <v>1242</v>
      </c>
      <c r="C55" s="53">
        <v>4</v>
      </c>
      <c r="D55" s="54" t="str">
        <f t="shared" si="8"/>
        <v>I4</v>
      </c>
      <c r="E55" s="53" t="s">
        <v>11</v>
      </c>
      <c r="F55" s="4" t="s">
        <v>217</v>
      </c>
      <c r="G55" s="54" t="str">
        <f t="shared" si="9"/>
        <v>select_one notusual4</v>
      </c>
      <c r="H55" s="4" t="str">
        <f>IF(A55="","",IF(ROW($A$2:$A$1036)=1,"Impossible",VLOOKUP($A$2:$A$1036,items!$A$2:$S$1008,{19}*SIGN(ROW($A$2:$A$1036)),FALSE)))</f>
        <v>Have you recently been feeling run down and out of sorts?</v>
      </c>
      <c r="I55" s="4" t="str">
        <f>IF(A55="","",IF(ROW($A$2:$A$1036)=1,"Impossible",VLOOKUP($A$2:$A$1036,items!$A$2:$T$1008,{20}*SIGN(ROW($A$2:$A$1036)),FALSE)))</f>
        <v>Manga muchinzwa kuneta kana semusiri imi here munguva pfupi yadarika?</v>
      </c>
      <c r="L55" s="53" t="s">
        <v>27</v>
      </c>
      <c r="M55" s="53"/>
      <c r="N55" s="53"/>
      <c r="O55" s="53"/>
      <c r="P55" s="53"/>
      <c r="Q55" s="53"/>
      <c r="R55" s="53"/>
      <c r="S55" s="53"/>
      <c r="T55" s="53"/>
      <c r="U55" s="53"/>
      <c r="V55" s="55" t="str">
        <f t="shared" si="10"/>
        <v>I4. Have you recently been feeling run down and out of sorts?</v>
      </c>
      <c r="W55" s="55" t="str">
        <f t="shared" si="11"/>
        <v>I4. Manga muchinzwa kuneta kana semusiri imi here munguva pfupi yadarika?</v>
      </c>
      <c r="X55" s="32" t="str">
        <f t="array" ref="X55">IF(ISBLANK(F55),"",INDEX([1]choices!L$2:L$1452,MATCH(F55,IF([1]choices!M$2:M$1452="Last",[1]choices!A$2:A$1452),0)))</f>
        <v>Not At All, No More than Usual, Rather More than Usual, Much More than Usual, dk_refuse</v>
      </c>
      <c r="Y55" s="4" t="str">
        <f t="array" ref="Y55">IF(ISBLANK(F55),"",INDEX([1]choices!K$2:K$1452,MATCH(F55,IF([1]choices!M$2:M$1452="Last",[1]choices!A$2:A$1452),0)))</f>
        <v>Kwete zvachose, Hazvina kusiyana nemazuva ose , Zvingangodarika zvemazuva ose , Zvakanyanya kudarika zvemazuva ose, Handizivi_aramba</v>
      </c>
      <c r="Z55" s="4" t="s">
        <v>1223</v>
      </c>
    </row>
    <row r="56" spans="1:26" ht="42">
      <c r="A56" s="53" t="s">
        <v>1257</v>
      </c>
      <c r="B56" s="53" t="s">
        <v>1242</v>
      </c>
      <c r="C56" s="53">
        <v>5</v>
      </c>
      <c r="D56" s="54" t="str">
        <f t="shared" si="8"/>
        <v>I5</v>
      </c>
      <c r="E56" s="53" t="s">
        <v>11</v>
      </c>
      <c r="F56" s="4" t="s">
        <v>217</v>
      </c>
      <c r="G56" s="54" t="str">
        <f t="shared" si="9"/>
        <v>select_one notusual4</v>
      </c>
      <c r="H56" s="4" t="str">
        <f>IF(A56="","",IF(ROW($A$2:$A$1036)=1,"Impossible",VLOOKUP($A$2:$A$1036,items!$A$2:$S$1008,{19}*SIGN(ROW($A$2:$A$1036)),FALSE)))</f>
        <v>Have you recently felt that you are ill?</v>
      </c>
      <c r="I56" s="4" t="str">
        <f>IF(A56="","",IF(ROW($A$2:$A$1036)=1,"Impossible",VLOOKUP($A$2:$A$1036,items!$A$2:$T$1008,{20}*SIGN(ROW($A$2:$A$1036)),FALSE)))</f>
        <v>Manga muchinzwa sekunge muri kurwara here munguva pfupi yadarika?</v>
      </c>
      <c r="L56" s="53" t="s">
        <v>27</v>
      </c>
      <c r="M56" s="53"/>
      <c r="N56" s="53"/>
      <c r="O56" s="53"/>
      <c r="P56" s="53"/>
      <c r="Q56" s="53"/>
      <c r="R56" s="53"/>
      <c r="S56" s="53"/>
      <c r="T56" s="53"/>
      <c r="U56" s="53"/>
      <c r="V56" s="55" t="str">
        <f t="shared" si="10"/>
        <v>I5. Have you recently felt that you are ill?</v>
      </c>
      <c r="W56" s="55" t="str">
        <f t="shared" si="11"/>
        <v>I5. Manga muchinzwa sekunge muri kurwara here munguva pfupi yadarika?</v>
      </c>
      <c r="X56" s="32" t="str">
        <f t="array" ref="X56">IF(ISBLANK(F56),"",INDEX([1]choices!L$2:L$1452,MATCH(F56,IF([1]choices!M$2:M$1452="Last",[1]choices!A$2:A$1452),0)))</f>
        <v>Not At All, No More than Usual, Rather More than Usual, Much More than Usual, dk_refuse</v>
      </c>
      <c r="Y56" s="4" t="str">
        <f t="array" ref="Y56">IF(ISBLANK(F56),"",INDEX([1]choices!K$2:K$1452,MATCH(F56,IF([1]choices!M$2:M$1452="Last",[1]choices!A$2:A$1452),0)))</f>
        <v>Kwete zvachose, Hazvina kusiyana nemazuva ose , Zvingangodarika zvemazuva ose , Zvakanyanya kudarika zvemazuva ose, Handizivi_aramba</v>
      </c>
      <c r="Z56" s="4" t="s">
        <v>1223</v>
      </c>
    </row>
    <row r="57" spans="1:26" ht="42">
      <c r="A57" s="53" t="s">
        <v>1258</v>
      </c>
      <c r="B57" s="53" t="s">
        <v>1242</v>
      </c>
      <c r="C57" s="53">
        <v>6</v>
      </c>
      <c r="D57" s="54" t="str">
        <f t="shared" si="8"/>
        <v>I6</v>
      </c>
      <c r="E57" s="53" t="s">
        <v>11</v>
      </c>
      <c r="F57" s="4" t="s">
        <v>217</v>
      </c>
      <c r="G57" s="54" t="str">
        <f t="shared" si="9"/>
        <v>select_one notusual4</v>
      </c>
      <c r="H57" s="4" t="str">
        <f>IF(A57="","",IF(ROW($A$2:$A$1036)=1,"Impossible",VLOOKUP($A$2:$A$1036,items!$A$2:$S$1008,{19}*SIGN(ROW($A$2:$A$1036)),FALSE)))</f>
        <v>Have you recently been getting any pains in your head?</v>
      </c>
      <c r="I57" s="4" t="str">
        <f>IF(A57="","",IF(ROW($A$2:$A$1036)=1,"Impossible",VLOOKUP($A$2:$A$1036,items!$A$2:$T$1008,{20}*SIGN(ROW($A$2:$A$1036)),FALSE)))</f>
        <v>Manga muchimbonzwa marwadzo here mumusoro menyu munguva pfupi yadarika?</v>
      </c>
      <c r="L57" s="53" t="s">
        <v>27</v>
      </c>
      <c r="M57" s="53"/>
      <c r="N57" s="53"/>
      <c r="O57" s="53"/>
      <c r="P57" s="53"/>
      <c r="Q57" s="53"/>
      <c r="R57" s="53"/>
      <c r="S57" s="53"/>
      <c r="T57" s="53"/>
      <c r="U57" s="53"/>
      <c r="V57" s="55" t="str">
        <f t="shared" si="10"/>
        <v>I6. Have you recently been getting any pains in your head?</v>
      </c>
      <c r="W57" s="55" t="str">
        <f t="shared" si="11"/>
        <v>I6. Manga muchimbonzwa marwadzo here mumusoro menyu munguva pfupi yadarika?</v>
      </c>
      <c r="X57" s="32" t="str">
        <f t="array" ref="X57">IF(ISBLANK(F57),"",INDEX([1]choices!L$2:L$1452,MATCH(F57,IF([1]choices!M$2:M$1452="Last",[1]choices!A$2:A$1452),0)))</f>
        <v>Not At All, No More than Usual, Rather More than Usual, Much More than Usual, dk_refuse</v>
      </c>
      <c r="Y57" s="4" t="str">
        <f t="array" ref="Y57">IF(ISBLANK(F57),"",INDEX([1]choices!K$2:K$1452,MATCH(F57,IF([1]choices!M$2:M$1452="Last",[1]choices!A$2:A$1452),0)))</f>
        <v>Kwete zvachose, Hazvina kusiyana nemazuva ose , Zvingangodarika zvemazuva ose , Zvakanyanya kudarika zvemazuva ose, Handizivi_aramba</v>
      </c>
      <c r="Z57" s="4" t="s">
        <v>1223</v>
      </c>
    </row>
    <row r="58" spans="1:26" ht="42">
      <c r="A58" s="53" t="s">
        <v>1259</v>
      </c>
      <c r="B58" s="53" t="s">
        <v>1242</v>
      </c>
      <c r="C58" s="53">
        <v>7</v>
      </c>
      <c r="D58" s="54" t="str">
        <f t="shared" si="8"/>
        <v>I7</v>
      </c>
      <c r="E58" s="53" t="s">
        <v>11</v>
      </c>
      <c r="F58" s="4" t="s">
        <v>217</v>
      </c>
      <c r="G58" s="54" t="str">
        <f t="shared" si="9"/>
        <v>select_one notusual4</v>
      </c>
      <c r="H58" s="4" t="str">
        <f>IF(A58="","",IF(ROW($A$2:$A$1036)=1,"Impossible",VLOOKUP($A$2:$A$1036,items!$A$2:$S$1008,{19}*SIGN(ROW($A$2:$A$1036)),FALSE)))</f>
        <v>Have you recently been getting a feeling of tightness or pressure in your head?</v>
      </c>
      <c r="I58" s="4" t="str">
        <f>IF(A58="","",IF(ROW($A$2:$A$1036)=1,"Impossible",VLOOKUP($A$2:$A$1036,items!$A$2:$T$1008,{20}*SIGN(ROW($A$2:$A$1036)),FALSE)))</f>
        <v>Manga muchimbonzwa kusungikana mumusoro menyu here kana kunzwa sekunge musoro wenyu uri kuda kuputika here munguva pfupi yadarika?</v>
      </c>
      <c r="L58" s="53" t="s">
        <v>27</v>
      </c>
      <c r="M58" s="53"/>
      <c r="N58" s="53"/>
      <c r="O58" s="53"/>
      <c r="P58" s="53"/>
      <c r="Q58" s="53"/>
      <c r="R58" s="53"/>
      <c r="S58" s="53"/>
      <c r="T58" s="53"/>
      <c r="U58" s="53"/>
      <c r="V58" s="55" t="str">
        <f t="shared" si="10"/>
        <v>I7. Have you recently been getting a feeling of tightness or pressure in your head?</v>
      </c>
      <c r="W58" s="55" t="str">
        <f t="shared" si="11"/>
        <v>I7. Manga muchimbonzwa kusungikana mumusoro menyu here kana kunzwa sekunge musoro wenyu uri kuda kuputika here munguva pfupi yadarika?</v>
      </c>
      <c r="X58" s="32" t="str">
        <f t="array" ref="X58">IF(ISBLANK(F58),"",INDEX([1]choices!L$2:L$1452,MATCH(F58,IF([1]choices!M$2:M$1452="Last",[1]choices!A$2:A$1452),0)))</f>
        <v>Not At All, No More than Usual, Rather More than Usual, Much More than Usual, dk_refuse</v>
      </c>
      <c r="Y58" s="4" t="str">
        <f t="array" ref="Y58">IF(ISBLANK(F58),"",INDEX([1]choices!K$2:K$1452,MATCH(F58,IF([1]choices!M$2:M$1452="Last",[1]choices!A$2:A$1452),0)))</f>
        <v>Kwete zvachose, Hazvina kusiyana nemazuva ose , Zvingangodarika zvemazuva ose , Zvakanyanya kudarika zvemazuva ose, Handizivi_aramba</v>
      </c>
      <c r="Z58" s="4" t="s">
        <v>1223</v>
      </c>
    </row>
    <row r="59" spans="1:26" ht="42">
      <c r="A59" s="53" t="s">
        <v>1260</v>
      </c>
      <c r="B59" s="53" t="s">
        <v>1242</v>
      </c>
      <c r="C59" s="53">
        <v>8</v>
      </c>
      <c r="D59" s="54" t="str">
        <f t="shared" si="8"/>
        <v>I8</v>
      </c>
      <c r="E59" s="53" t="s">
        <v>11</v>
      </c>
      <c r="F59" s="4" t="s">
        <v>217</v>
      </c>
      <c r="G59" s="54" t="str">
        <f t="shared" si="9"/>
        <v>select_one notusual4</v>
      </c>
      <c r="H59" s="4" t="str">
        <f>IF(A59="","",IF(ROW($A$2:$A$1036)=1,"Impossible",VLOOKUP($A$2:$A$1036,items!$A$2:$S$1008,{19}*SIGN(ROW($A$2:$A$1036)),FALSE)))</f>
        <v>Have you recently been having hot or cold spells?</v>
      </c>
      <c r="I59" s="4" t="str">
        <f>IF(A59="","",IF(ROW($A$2:$A$1036)=1,"Impossible",VLOOKUP($A$2:$A$1036,items!$A$2:$T$1008,{20}*SIGN(ROW($A$2:$A$1036)),FALSE)))</f>
        <v>Manga muchimbonzwa kupiswa kana kupindwa nechando muviri wenyu here munguva pfupi yadarika?</v>
      </c>
      <c r="L59" s="53" t="s">
        <v>27</v>
      </c>
      <c r="M59" s="53"/>
      <c r="N59" s="53"/>
      <c r="O59" s="53"/>
      <c r="P59" s="53"/>
      <c r="Q59" s="53"/>
      <c r="R59" s="53"/>
      <c r="S59" s="53"/>
      <c r="T59" s="53"/>
      <c r="U59" s="53"/>
      <c r="V59" s="55" t="str">
        <f t="shared" si="10"/>
        <v>I8. Have you recently been having hot or cold spells?</v>
      </c>
      <c r="W59" s="55" t="str">
        <f t="shared" si="11"/>
        <v>I8. Manga muchimbonzwa kupiswa kana kupindwa nechando muviri wenyu here munguva pfupi yadarika?</v>
      </c>
      <c r="X59" s="32" t="str">
        <f t="array" ref="X59">IF(ISBLANK(F59),"",INDEX([1]choices!L$2:L$1452,MATCH(F59,IF([1]choices!M$2:M$1452="Last",[1]choices!A$2:A$1452),0)))</f>
        <v>Not At All, No More than Usual, Rather More than Usual, Much More than Usual, dk_refuse</v>
      </c>
      <c r="Y59" s="4" t="str">
        <f t="array" ref="Y59">IF(ISBLANK(F59),"",INDEX([1]choices!K$2:K$1452,MATCH(F59,IF([1]choices!M$2:M$1452="Last",[1]choices!A$2:A$1452),0)))</f>
        <v>Kwete zvachose, Hazvina kusiyana nemazuva ose , Zvingangodarika zvemazuva ose , Zvakanyanya kudarika zvemazuva ose, Handizivi_aramba</v>
      </c>
      <c r="Z59" s="4" t="s">
        <v>1223</v>
      </c>
    </row>
    <row r="60" spans="1:26" ht="42">
      <c r="A60" s="53" t="s">
        <v>1244</v>
      </c>
      <c r="B60" s="53" t="s">
        <v>1242</v>
      </c>
      <c r="C60" s="53">
        <v>9</v>
      </c>
      <c r="D60" s="54" t="str">
        <f t="shared" si="8"/>
        <v>I9</v>
      </c>
      <c r="E60" s="53" t="s">
        <v>16</v>
      </c>
      <c r="G60" s="54" t="str">
        <f t="shared" si="9"/>
        <v>note</v>
      </c>
      <c r="H60" s="4" t="str">
        <f>IF(A60="","",IF(ROW($A$2:$A$1036)=1,"Impossible",VLOOKUP($A$2:$A$1036,items!$A$2:$S$1008,{19}*SIGN(ROW($A$2:$A$1036)),FALSE)))</f>
        <v>Over the last 2 weeks, how often have you been bothered by any of the following problems?</v>
      </c>
      <c r="I60" s="4" t="str">
        <f>IF(A60="","",IF(ROW($A$2:$A$1036)=1,"Impossible",VLOOKUP($A$2:$A$1036,items!$A$2:$T$1008,{20}*SIGN(ROW($A$2:$A$1036)),FALSE)))</f>
        <v>MUMASVONDO MAVIRI adarika, manga muchishungurudzwa kakawanda zvakadii nechero dambudziko pane ari kutevera?</v>
      </c>
      <c r="L60" s="53"/>
      <c r="M60" s="53"/>
      <c r="N60" s="53"/>
      <c r="O60" s="53"/>
      <c r="P60" s="53"/>
      <c r="Q60" s="53"/>
      <c r="R60" s="53"/>
      <c r="S60" s="53"/>
      <c r="T60" s="53"/>
      <c r="U60" s="53"/>
      <c r="V60" s="55" t="str">
        <f t="shared" si="10"/>
        <v>I9. Over the last 2 weeks, how often have you been bothered by any of the following problems?</v>
      </c>
      <c r="W60" s="55" t="str">
        <f t="shared" si="11"/>
        <v>I9. MUMASVONDO MAVIRI adarika, manga muchishungurudzwa kakawanda zvakadii nechero dambudziko pane ari kutevera?</v>
      </c>
      <c r="X60" s="32" t="str">
        <f t="array" ref="X60">IF(ISBLANK(F60),"",INDEX([1]choices!L$2:L$1452,MATCH(F60,IF([1]choices!M$2:M$1452="Last",[1]choices!A$2:A$1452),0)))</f>
        <v/>
      </c>
      <c r="Y60" s="4" t="str">
        <f t="array" ref="Y60">IF(ISBLANK(F60),"",INDEX([1]choices!K$2:K$1452,MATCH(F60,IF([1]choices!M$2:M$1452="Last",[1]choices!A$2:A$1452),0)))</f>
        <v/>
      </c>
      <c r="Z60" s="4" t="s">
        <v>1223</v>
      </c>
    </row>
    <row r="61" spans="1:26" ht="42">
      <c r="A61" s="53" t="s">
        <v>1245</v>
      </c>
      <c r="B61" s="53" t="s">
        <v>1242</v>
      </c>
      <c r="C61" s="53">
        <v>10</v>
      </c>
      <c r="D61" s="54" t="str">
        <f t="shared" si="8"/>
        <v>I10</v>
      </c>
      <c r="E61" s="53" t="s">
        <v>11</v>
      </c>
      <c r="F61" s="4" t="s">
        <v>215</v>
      </c>
      <c r="G61" s="54" t="str">
        <f t="shared" si="9"/>
        <v>select_one time4</v>
      </c>
      <c r="H61" s="4" t="str">
        <f>IF(A61="","",IF(ROW($A$2:$A$1036)=1,"Impossible",VLOOKUP($A$2:$A$1036,items!$A$2:$S$1008,{19}*SIGN(ROW($A$2:$A$1036)),FALSE)))</f>
        <v>Little interest or pleasure in doing things</v>
      </c>
      <c r="I61" s="4" t="str">
        <f>IF(A61="","",IF(ROW($A$2:$A$1036)=1,"Impossible",VLOOKUP($A$2:$A$1036,items!$A$2:$T$1008,{20}*SIGN(ROW($A$2:$A$1036)),FALSE)))</f>
        <v>Kusava nechido chakanyanya kana kusanyatsofarira kuita zvinhu</v>
      </c>
      <c r="L61" s="53" t="s">
        <v>27</v>
      </c>
      <c r="M61" s="53"/>
      <c r="N61" s="53"/>
      <c r="O61" s="53"/>
      <c r="P61" s="53"/>
      <c r="Q61" s="53"/>
      <c r="R61" s="53"/>
      <c r="S61" s="53"/>
      <c r="T61" s="53"/>
      <c r="U61" s="53"/>
      <c r="V61" s="55" t="str">
        <f t="shared" si="10"/>
        <v>I10. Little interest or pleasure in doing things</v>
      </c>
      <c r="W61" s="55" t="str">
        <f t="shared" si="11"/>
        <v>I10. Kusava nechido chakanyanya kana kusanyatsofarira kuita zvinhu</v>
      </c>
      <c r="X61" s="32" t="str">
        <f t="array" ref="X61">IF(ISBLANK(F61),"",INDEX([1]choices!L$2:L$1452,MATCH(F61,IF([1]choices!M$2:M$1452="Last",[1]choices!A$2:A$1452),0)))</f>
        <v>not at all, several days, more than half the days, nearly every day, refuse</v>
      </c>
      <c r="Y61" s="4" t="str">
        <f t="array" ref="Y61">IF(ISBLANK(F61),"",INDEX([1]choices!K$2:K$1452,MATCH(F61,IF([1]choices!M$2:M$1452="Last",[1]choices!A$2:A$1452),0)))</f>
        <v>Kwete zvachose, Mazuva akati wandei, Mazuva akawanda kupfuura pakati nepakati, Zvingangoitika zuva rega rega , kuramba kupindura</v>
      </c>
      <c r="Z61" s="4" t="s">
        <v>1223</v>
      </c>
    </row>
    <row r="62" spans="1:26" ht="42">
      <c r="A62" s="53" t="s">
        <v>1246</v>
      </c>
      <c r="B62" s="53" t="s">
        <v>1242</v>
      </c>
      <c r="C62" s="53">
        <v>11</v>
      </c>
      <c r="D62" s="54" t="str">
        <f t="shared" si="8"/>
        <v>I11</v>
      </c>
      <c r="E62" s="53" t="s">
        <v>11</v>
      </c>
      <c r="F62" s="4" t="s">
        <v>215</v>
      </c>
      <c r="G62" s="54" t="str">
        <f t="shared" si="9"/>
        <v>select_one time4</v>
      </c>
      <c r="H62" s="4" t="str">
        <f>IF(A62="","",IF(ROW($A$2:$A$1036)=1,"Impossible",VLOOKUP($A$2:$A$1036,items!$A$2:$S$1008,{19}*SIGN(ROW($A$2:$A$1036)),FALSE)))</f>
        <v>Feeling down, depressed, or hopeless</v>
      </c>
      <c r="I62" s="4" t="str">
        <f>IF(A62="","",IF(ROW($A$2:$A$1036)=1,"Impossible",VLOOKUP($A$2:$A$1036,items!$A$2:$T$1008,{20}*SIGN(ROW($A$2:$A$1036)),FALSE)))</f>
        <v>Kunzwa kusurukirwa, kusuwa kana kusava netariro</v>
      </c>
      <c r="L62" s="53" t="s">
        <v>27</v>
      </c>
      <c r="M62" s="53"/>
      <c r="N62" s="53"/>
      <c r="O62" s="53"/>
      <c r="P62" s="53"/>
      <c r="Q62" s="53"/>
      <c r="R62" s="53"/>
      <c r="S62" s="53"/>
      <c r="T62" s="53"/>
      <c r="U62" s="53"/>
      <c r="V62" s="55" t="str">
        <f t="shared" si="10"/>
        <v>I11. Feeling down, depressed, or hopeless</v>
      </c>
      <c r="W62" s="55" t="str">
        <f t="shared" si="11"/>
        <v>I11. Kunzwa kusurukirwa, kusuwa kana kusava netariro</v>
      </c>
      <c r="X62" s="32" t="str">
        <f t="array" ref="X62">IF(ISBLANK(F62),"",INDEX([1]choices!L$2:L$1452,MATCH(F62,IF([1]choices!M$2:M$1452="Last",[1]choices!A$2:A$1452),0)))</f>
        <v>not at all, several days, more than half the days, nearly every day, refuse</v>
      </c>
      <c r="Y62" s="4" t="str">
        <f t="array" ref="Y62">IF(ISBLANK(F62),"",INDEX([1]choices!K$2:K$1452,MATCH(F62,IF([1]choices!M$2:M$1452="Last",[1]choices!A$2:A$1452),0)))</f>
        <v>Kwete zvachose, Mazuva akati wandei, Mazuva akawanda kupfuura pakati nepakati, Zvingangoitika zuva rega rega , kuramba kupindura</v>
      </c>
      <c r="Z62" s="4" t="s">
        <v>1223</v>
      </c>
    </row>
    <row r="63" spans="1:26" ht="42">
      <c r="A63" s="53" t="s">
        <v>1247</v>
      </c>
      <c r="B63" s="53" t="s">
        <v>1242</v>
      </c>
      <c r="C63" s="53">
        <v>12</v>
      </c>
      <c r="D63" s="54" t="str">
        <f t="shared" si="8"/>
        <v>I12</v>
      </c>
      <c r="E63" s="53" t="s">
        <v>11</v>
      </c>
      <c r="F63" s="4" t="s">
        <v>215</v>
      </c>
      <c r="G63" s="54" t="str">
        <f t="shared" si="9"/>
        <v>select_one time4</v>
      </c>
      <c r="H63" s="4" t="str">
        <f>IF(A63="","",IF(ROW($A$2:$A$1036)=1,"Impossible",VLOOKUP($A$2:$A$1036,items!$A$2:$S$1008,{19}*SIGN(ROW($A$2:$A$1036)),FALSE)))</f>
        <v>Trouble falling or staying asleep, or sleeping too much</v>
      </c>
      <c r="I63" s="4" t="str">
        <f>IF(A63="","",IF(ROW($A$2:$A$1036)=1,"Impossible",VLOOKUP($A$2:$A$1036,items!$A$2:$T$1008,{20}*SIGN(ROW($A$2:$A$1036)),FALSE)))</f>
        <v>Kunetsekana kuwana hope, kungoramba ndakarara, kana kunyanyisa kurara</v>
      </c>
      <c r="L63" s="53" t="s">
        <v>27</v>
      </c>
      <c r="M63" s="53"/>
      <c r="N63" s="53"/>
      <c r="O63" s="53"/>
      <c r="P63" s="53"/>
      <c r="Q63" s="53"/>
      <c r="R63" s="53"/>
      <c r="S63" s="53"/>
      <c r="T63" s="53"/>
      <c r="U63" s="53"/>
      <c r="V63" s="55" t="str">
        <f t="shared" si="10"/>
        <v>I12. Trouble falling or staying asleep, or sleeping too much</v>
      </c>
      <c r="W63" s="55" t="str">
        <f t="shared" si="11"/>
        <v>I12. Kunetsekana kuwana hope, kungoramba ndakarara, kana kunyanyisa kurara</v>
      </c>
      <c r="X63" s="32" t="str">
        <f t="array" ref="X63">IF(ISBLANK(F63),"",INDEX([1]choices!L$2:L$1452,MATCH(F63,IF([1]choices!M$2:M$1452="Last",[1]choices!A$2:A$1452),0)))</f>
        <v>not at all, several days, more than half the days, nearly every day, refuse</v>
      </c>
      <c r="Y63" s="4" t="str">
        <f t="array" ref="Y63">IF(ISBLANK(F63),"",INDEX([1]choices!K$2:K$1452,MATCH(F63,IF([1]choices!M$2:M$1452="Last",[1]choices!A$2:A$1452),0)))</f>
        <v>Kwete zvachose, Mazuva akati wandei, Mazuva akawanda kupfuura pakati nepakati, Zvingangoitika zuva rega rega , kuramba kupindura</v>
      </c>
      <c r="Z63" s="4" t="s">
        <v>1223</v>
      </c>
    </row>
    <row r="64" spans="1:26" ht="42">
      <c r="A64" s="53" t="s">
        <v>1248</v>
      </c>
      <c r="B64" s="53" t="s">
        <v>1242</v>
      </c>
      <c r="C64" s="53">
        <v>13</v>
      </c>
      <c r="D64" s="54" t="str">
        <f t="shared" si="8"/>
        <v>I13</v>
      </c>
      <c r="E64" s="53" t="s">
        <v>11</v>
      </c>
      <c r="F64" s="4" t="s">
        <v>215</v>
      </c>
      <c r="G64" s="54" t="str">
        <f t="shared" si="9"/>
        <v>select_one time4</v>
      </c>
      <c r="H64" s="4" t="str">
        <f>IF(A64="","",IF(ROW($A$2:$A$1036)=1,"Impossible",VLOOKUP($A$2:$A$1036,items!$A$2:$S$1008,{19}*SIGN(ROW($A$2:$A$1036)),FALSE)))</f>
        <v>Feeling tired or having little energy</v>
      </c>
      <c r="I64" s="4" t="str">
        <f>IF(A64="","",IF(ROW($A$2:$A$1036)=1,"Impossible",VLOOKUP($A$2:$A$1036,items!$A$2:$T$1008,{20}*SIGN(ROW($A$2:$A$1036)),FALSE)))</f>
        <v xml:space="preserve">Kunzwa kuneta kana kushaiwa simba </v>
      </c>
      <c r="L64" s="53" t="s">
        <v>27</v>
      </c>
      <c r="M64" s="53"/>
      <c r="N64" s="53"/>
      <c r="O64" s="53"/>
      <c r="P64" s="53"/>
      <c r="Q64" s="53"/>
      <c r="R64" s="53"/>
      <c r="S64" s="53"/>
      <c r="T64" s="53"/>
      <c r="U64" s="53"/>
      <c r="V64" s="55" t="str">
        <f t="shared" si="10"/>
        <v>I13. Feeling tired or having little energy</v>
      </c>
      <c r="W64" s="55" t="str">
        <f t="shared" si="11"/>
        <v xml:space="preserve">I13. Kunzwa kuneta kana kushaiwa simba </v>
      </c>
      <c r="X64" s="32" t="str">
        <f t="array" ref="X64">IF(ISBLANK(F64),"",INDEX([1]choices!L$2:L$1452,MATCH(F64,IF([1]choices!M$2:M$1452="Last",[1]choices!A$2:A$1452),0)))</f>
        <v>not at all, several days, more than half the days, nearly every day, refuse</v>
      </c>
      <c r="Y64" s="4" t="str">
        <f t="array" ref="Y64">IF(ISBLANK(F64),"",INDEX([1]choices!K$2:K$1452,MATCH(F64,IF([1]choices!M$2:M$1452="Last",[1]choices!A$2:A$1452),0)))</f>
        <v>Kwete zvachose, Mazuva akati wandei, Mazuva akawanda kupfuura pakati nepakati, Zvingangoitika zuva rega rega , kuramba kupindura</v>
      </c>
      <c r="Z64" s="4" t="s">
        <v>1223</v>
      </c>
    </row>
    <row r="65" spans="1:26" ht="42">
      <c r="A65" s="53" t="s">
        <v>1249</v>
      </c>
      <c r="B65" s="53" t="s">
        <v>1242</v>
      </c>
      <c r="C65" s="53">
        <v>14</v>
      </c>
      <c r="D65" s="54" t="str">
        <f t="shared" si="8"/>
        <v>I14</v>
      </c>
      <c r="E65" s="53" t="s">
        <v>11</v>
      </c>
      <c r="F65" s="4" t="s">
        <v>215</v>
      </c>
      <c r="G65" s="54" t="str">
        <f t="shared" si="9"/>
        <v>select_one time4</v>
      </c>
      <c r="H65" s="4" t="str">
        <f>IF(A65="","",IF(ROW($A$2:$A$1036)=1,"Impossible",VLOOKUP($A$2:$A$1036,items!$A$2:$S$1008,{19}*SIGN(ROW($A$2:$A$1036)),FALSE)))</f>
        <v>Poor appetite or overeating</v>
      </c>
      <c r="I65" s="4" t="str">
        <f>IF(A65="","",IF(ROW($A$2:$A$1036)=1,"Impossible",VLOOKUP($A$2:$A$1036,items!$A$2:$T$1008,{20}*SIGN(ROW($A$2:$A$1036)),FALSE)))</f>
        <v>Kusanzwa kufaririra kudya kana kudya zvakanyanyisa</v>
      </c>
      <c r="L65" s="53" t="s">
        <v>27</v>
      </c>
      <c r="M65" s="53"/>
      <c r="N65" s="53"/>
      <c r="O65" s="53"/>
      <c r="P65" s="53"/>
      <c r="Q65" s="53"/>
      <c r="R65" s="53"/>
      <c r="S65" s="53"/>
      <c r="T65" s="53"/>
      <c r="U65" s="53"/>
      <c r="V65" s="55" t="str">
        <f t="shared" si="10"/>
        <v>I14. Poor appetite or overeating</v>
      </c>
      <c r="W65" s="55" t="str">
        <f t="shared" si="11"/>
        <v>I14. Kusanzwa kufaririra kudya kana kudya zvakanyanyisa</v>
      </c>
      <c r="X65" s="32" t="str">
        <f t="array" ref="X65">IF(ISBLANK(F65),"",INDEX([1]choices!L$2:L$1452,MATCH(F65,IF([1]choices!M$2:M$1452="Last",[1]choices!A$2:A$1452),0)))</f>
        <v>not at all, several days, more than half the days, nearly every day, refuse</v>
      </c>
      <c r="Y65" s="4" t="str">
        <f t="array" ref="Y65">IF(ISBLANK(F65),"",INDEX([1]choices!K$2:K$1452,MATCH(F65,IF([1]choices!M$2:M$1452="Last",[1]choices!A$2:A$1452),0)))</f>
        <v>Kwete zvachose, Mazuva akati wandei, Mazuva akawanda kupfuura pakati nepakati, Zvingangoitika zuva rega rega , kuramba kupindura</v>
      </c>
      <c r="Z65" s="4" t="s">
        <v>1223</v>
      </c>
    </row>
    <row r="66" spans="1:26" ht="42">
      <c r="A66" s="53" t="s">
        <v>1250</v>
      </c>
      <c r="B66" s="53" t="s">
        <v>1242</v>
      </c>
      <c r="C66" s="53">
        <v>15</v>
      </c>
      <c r="D66" s="54" t="str">
        <f t="shared" si="8"/>
        <v>I15</v>
      </c>
      <c r="E66" s="53" t="s">
        <v>11</v>
      </c>
      <c r="F66" s="4" t="s">
        <v>215</v>
      </c>
      <c r="G66" s="54" t="str">
        <f t="shared" si="9"/>
        <v>select_one time4</v>
      </c>
      <c r="H66" s="4" t="str">
        <f>IF(A66="","",IF(ROW($A$2:$A$1036)=1,"Impossible",VLOOKUP($A$2:$A$1036,items!$A$2:$S$1008,{19}*SIGN(ROW($A$2:$A$1036)),FALSE)))</f>
        <v>Feeling bad about yourself (e.g. that you are a failure or have let yourself or your family down)</v>
      </c>
      <c r="I66" s="4" t="str">
        <f>IF(A66="","",IF(ROW($A$2:$A$1036)=1,"Impossible",VLOOKUP($A$2:$A$1036,items!$A$2:$T$1008,{20}*SIGN(ROW($A$2:$A$1036)),FALSE)))</f>
        <v>Kuzvishora kana kunzwa sekunge muri mukundikani (semuenzaniso kuti makazvikanganisira imi kana kukanganisira mhuri yenyu)</v>
      </c>
      <c r="L66" s="53" t="s">
        <v>27</v>
      </c>
      <c r="M66" s="53"/>
      <c r="N66" s="53"/>
      <c r="O66" s="53"/>
      <c r="P66" s="53"/>
      <c r="Q66" s="53"/>
      <c r="R66" s="53"/>
      <c r="S66" s="53"/>
      <c r="T66" s="53"/>
      <c r="U66" s="53"/>
      <c r="V66" s="55" t="str">
        <f t="shared" si="10"/>
        <v>I15. Feeling bad about yourself (e.g. that you are a failure or have let yourself or your family down)</v>
      </c>
      <c r="W66" s="55" t="str">
        <f t="shared" si="11"/>
        <v>I15. Kuzvishora kana kunzwa sekunge muri mukundikani (semuenzaniso kuti makazvikanganisira imi kana kukanganisira mhuri yenyu)</v>
      </c>
      <c r="X66" s="32" t="str">
        <f t="array" ref="X66">IF(ISBLANK(F66),"",INDEX([1]choices!L$2:L$1452,MATCH(F66,IF([1]choices!M$2:M$1452="Last",[1]choices!A$2:A$1452),0)))</f>
        <v>not at all, several days, more than half the days, nearly every day, refuse</v>
      </c>
      <c r="Y66" s="4" t="str">
        <f t="array" ref="Y66">IF(ISBLANK(F66),"",INDEX([1]choices!K$2:K$1452,MATCH(F66,IF([1]choices!M$2:M$1452="Last",[1]choices!A$2:A$1452),0)))</f>
        <v>Kwete zvachose, Mazuva akati wandei, Mazuva akawanda kupfuura pakati nepakati, Zvingangoitika zuva rega rega , kuramba kupindura</v>
      </c>
      <c r="Z66" s="4" t="s">
        <v>1223</v>
      </c>
    </row>
    <row r="67" spans="1:26" ht="42">
      <c r="A67" s="53" t="s">
        <v>1251</v>
      </c>
      <c r="B67" s="53" t="s">
        <v>1242</v>
      </c>
      <c r="C67" s="53">
        <v>16</v>
      </c>
      <c r="D67" s="54" t="str">
        <f t="shared" si="8"/>
        <v>I16</v>
      </c>
      <c r="E67" s="53" t="s">
        <v>11</v>
      </c>
      <c r="F67" s="4" t="s">
        <v>215</v>
      </c>
      <c r="G67" s="54" t="str">
        <f t="shared" si="9"/>
        <v>select_one time4</v>
      </c>
      <c r="H67" s="4" t="str">
        <f>IF(A67="","",IF(ROW($A$2:$A$1036)=1,"Impossible",VLOOKUP($A$2:$A$1036,items!$A$2:$S$1008,{19}*SIGN(ROW($A$2:$A$1036)),FALSE)))</f>
        <v>Trouble concentrating on things, such as reading the newspaper or watching television</v>
      </c>
      <c r="I67" s="4" t="str">
        <f>IF(A67="","",IF(ROW($A$2:$A$1036)=1,"Impossible",VLOOKUP($A$2:$A$1036,items!$A$2:$T$1008,{20}*SIGN(ROW($A$2:$A$1036)),FALSE)))</f>
        <v>Kunetseka nekuramba muchiita chinhu chimwe chete,  sekuverenga bepanhau kana kuona terevhizheni</v>
      </c>
      <c r="L67" s="53" t="s">
        <v>27</v>
      </c>
      <c r="M67" s="53"/>
      <c r="N67" s="53"/>
      <c r="O67" s="53"/>
      <c r="P67" s="53"/>
      <c r="Q67" s="53"/>
      <c r="R67" s="53"/>
      <c r="S67" s="53"/>
      <c r="T67" s="53"/>
      <c r="U67" s="53"/>
      <c r="V67" s="55" t="str">
        <f t="shared" si="10"/>
        <v>I16. Trouble concentrating on things, such as reading the newspaper or watching television</v>
      </c>
      <c r="W67" s="55" t="str">
        <f t="shared" si="11"/>
        <v>I16. Kunetseka nekuramba muchiita chinhu chimwe chete,  sekuverenga bepanhau kana kuona terevhizheni</v>
      </c>
      <c r="X67" s="32" t="str">
        <f t="array" ref="X67">IF(ISBLANK(F67),"",INDEX([1]choices!L$2:L$1452,MATCH(F67,IF([1]choices!M$2:M$1452="Last",[1]choices!A$2:A$1452),0)))</f>
        <v>not at all, several days, more than half the days, nearly every day, refuse</v>
      </c>
      <c r="Y67" s="4" t="str">
        <f t="array" ref="Y67">IF(ISBLANK(F67),"",INDEX([1]choices!K$2:K$1452,MATCH(F67,IF([1]choices!M$2:M$1452="Last",[1]choices!A$2:A$1452),0)))</f>
        <v>Kwete zvachose, Mazuva akati wandei, Mazuva akawanda kupfuura pakati nepakati, Zvingangoitika zuva rega rega , kuramba kupindura</v>
      </c>
      <c r="Z67" s="4" t="s">
        <v>1223</v>
      </c>
    </row>
    <row r="68" spans="1:26" ht="70">
      <c r="A68" s="53" t="s">
        <v>1252</v>
      </c>
      <c r="B68" s="53" t="s">
        <v>1242</v>
      </c>
      <c r="C68" s="53">
        <v>17</v>
      </c>
      <c r="D68" s="54" t="str">
        <f t="shared" si="8"/>
        <v>I17</v>
      </c>
      <c r="E68" s="53" t="s">
        <v>11</v>
      </c>
      <c r="F68" s="4" t="s">
        <v>215</v>
      </c>
      <c r="G68" s="54" t="str">
        <f t="shared" si="9"/>
        <v>select_one time4</v>
      </c>
      <c r="H68" s="4" t="str">
        <f>IF(A68="","",IF(ROW($A$2:$A$1036)=1,"Impossible",VLOOKUP($A$2:$A$1036,items!$A$2:$S$1008,{19}*SIGN(ROW($A$2:$A$1036)),FALSE)))</f>
        <v>Moving or speaking so slowly that other people could have noticed. Or the opposite- being so fidgety or restless that you have been moving around a lot more than usual</v>
      </c>
      <c r="I68" s="4" t="str">
        <f>IF(A68="","",IF(ROW($A$2:$A$1036)=1,"Impossible",VLOOKUP($A$2:$A$1036,items!$A$2:$T$1008,{20}*SIGN(ROW($A$2:$A$1036)),FALSE)))</f>
        <v xml:space="preserve">Kufamba kana kutaura zvinyoro-nyoro zvekuti vamwe vanhu vanogona kunge vakazviona. Kana zvinoreva zvakasiyana neizvi-kusagadzikana zvekuti manga muchifamba famba zvakanyanyisa kudarika zvamunoita mazuva ese </v>
      </c>
      <c r="L68" s="53" t="s">
        <v>27</v>
      </c>
      <c r="M68" s="53"/>
      <c r="N68" s="53"/>
      <c r="O68" s="53"/>
      <c r="P68" s="53"/>
      <c r="Q68" s="53"/>
      <c r="R68" s="53"/>
      <c r="S68" s="53"/>
      <c r="T68" s="53"/>
      <c r="U68" s="53"/>
      <c r="V68" s="55" t="str">
        <f t="shared" si="10"/>
        <v>I17. Moving or speaking so slowly that other people could have noticed. Or the opposite- being so fidgety or restless that you have been moving around a lot more than usual</v>
      </c>
      <c r="W68" s="55" t="str">
        <f t="shared" si="11"/>
        <v xml:space="preserve">I17. Kufamba kana kutaura zvinyoro-nyoro zvekuti vamwe vanhu vanogona kunge vakazviona. Kana zvinoreva zvakasiyana neizvi-kusagadzikana zvekuti manga muchifamba famba zvakanyanyisa kudarika zvamunoita mazuva ese </v>
      </c>
      <c r="X68" s="32" t="str">
        <f t="array" ref="X68">IF(ISBLANK(F68),"",INDEX([1]choices!L$2:L$1452,MATCH(F68,IF([1]choices!M$2:M$1452="Last",[1]choices!A$2:A$1452),0)))</f>
        <v>not at all, several days, more than half the days, nearly every day, refuse</v>
      </c>
      <c r="Y68" s="4" t="str">
        <f t="array" ref="Y68">IF(ISBLANK(F68),"",INDEX([1]choices!K$2:K$1452,MATCH(F68,IF([1]choices!M$2:M$1452="Last",[1]choices!A$2:A$1452),0)))</f>
        <v>Kwete zvachose, Mazuva akati wandei, Mazuva akawanda kupfuura pakati nepakati, Zvingangoitika zuva rega rega , kuramba kupindura</v>
      </c>
      <c r="Z68" s="4" t="s">
        <v>1223</v>
      </c>
    </row>
    <row r="69" spans="1:26" ht="42">
      <c r="A69" s="53" t="s">
        <v>1253</v>
      </c>
      <c r="B69" s="53" t="s">
        <v>1242</v>
      </c>
      <c r="C69" s="53">
        <v>18</v>
      </c>
      <c r="D69" s="54" t="str">
        <f t="shared" si="8"/>
        <v>I18</v>
      </c>
      <c r="E69" s="53" t="s">
        <v>11</v>
      </c>
      <c r="F69" s="4" t="s">
        <v>215</v>
      </c>
      <c r="G69" s="54" t="str">
        <f t="shared" si="9"/>
        <v>select_one time4</v>
      </c>
      <c r="H69" s="4" t="str">
        <f>IF(A69="","",IF(ROW($A$2:$A$1036)=1,"Impossible",VLOOKUP($A$2:$A$1036,items!$A$2:$S$1008,{19}*SIGN(ROW($A$2:$A$1036)),FALSE)))</f>
        <v>Thoughts that you would be better off dead or of hurting yourself in some way</v>
      </c>
      <c r="I69" s="4" t="str">
        <f>IF(A69="","",IF(ROW($A$2:$A$1036)=1,"Impossible",VLOOKUP($A$2:$A$1036,items!$A$2:$T$1008,{20}*SIGN(ROW($A$2:$A$1036)),FALSE)))</f>
        <v>Pfungwa dzekuti zvaitove nani dai makafa zvenyu kana dzekuzvikuwadza neimwewo nzira</v>
      </c>
      <c r="L69" s="53" t="s">
        <v>27</v>
      </c>
      <c r="M69" s="53"/>
      <c r="N69" s="53"/>
      <c r="O69" s="53"/>
      <c r="P69" s="53"/>
      <c r="Q69" s="53"/>
      <c r="R69" s="53"/>
      <c r="S69" s="53"/>
      <c r="T69" s="53"/>
      <c r="U69" s="53"/>
      <c r="V69" s="55" t="str">
        <f t="shared" si="10"/>
        <v>I18. Thoughts that you would be better off dead or of hurting yourself in some way</v>
      </c>
      <c r="W69" s="55" t="str">
        <f t="shared" si="11"/>
        <v>I18. Pfungwa dzekuti zvaitove nani dai makafa zvenyu kana dzekuzvikuwadza neimwewo nzira</v>
      </c>
      <c r="X69" s="32" t="str">
        <f t="array" ref="X69">IF(ISBLANK(F69),"",INDEX([1]choices!L$2:L$1452,MATCH(F69,IF([1]choices!M$2:M$1452="Last",[1]choices!A$2:A$1452),0)))</f>
        <v>not at all, several days, more than half the days, nearly every day, refuse</v>
      </c>
      <c r="Y69" s="4" t="str">
        <f t="array" ref="Y69">IF(ISBLANK(F69),"",INDEX([1]choices!K$2:K$1452,MATCH(F69,IF([1]choices!M$2:M$1452="Last",[1]choices!A$2:A$1452),0)))</f>
        <v>Kwete zvachose, Mazuva akati wandei, Mazuva akawanda kupfuura pakati nepakati, Zvingangoitika zuva rega rega , kuramba kupindura</v>
      </c>
      <c r="Z69" s="4" t="s">
        <v>1223</v>
      </c>
    </row>
    <row r="70" spans="1:26" ht="14">
      <c r="A70" s="53" t="s">
        <v>1262</v>
      </c>
      <c r="B70" s="53" t="s">
        <v>1242</v>
      </c>
      <c r="C70" s="53"/>
      <c r="D70" s="54" t="str">
        <f t="shared" si="8"/>
        <v>I</v>
      </c>
      <c r="E70" s="53" t="s">
        <v>81</v>
      </c>
      <c r="G70" s="54" t="str">
        <f t="shared" si="9"/>
        <v>end group</v>
      </c>
      <c r="H70" s="4" t="e">
        <f>IF(A70="","",IF(ROW($A$2:$A$1036)=1,"Impossible",VLOOKUP($A$2:$A$1036,items!$A$2:$S$1008,{19}*SIGN(ROW($A$2:$A$1036)),FALSE)))</f>
        <v>#N/A</v>
      </c>
      <c r="I70" s="4" t="e">
        <f>IF(A70="","",IF(ROW($A$2:$A$1036)=1,"Impossible",VLOOKUP($A$2:$A$1036,items!$A$2:$T$1008,{20}*SIGN(ROW($A$2:$A$1036)),FALSE)))</f>
        <v>#N/A</v>
      </c>
      <c r="L70" s="53"/>
      <c r="M70" s="53"/>
      <c r="N70" s="53"/>
      <c r="O70" s="53"/>
      <c r="P70" s="53"/>
      <c r="Q70" s="53"/>
      <c r="R70" s="53"/>
      <c r="S70" s="53"/>
      <c r="T70" s="53"/>
      <c r="U70" s="53"/>
      <c r="V70" s="55" t="str">
        <f t="shared" si="10"/>
        <v/>
      </c>
      <c r="W70" s="55" t="str">
        <f t="shared" si="11"/>
        <v/>
      </c>
      <c r="X70" s="32" t="str">
        <f t="array" ref="X70">IF(ISBLANK(F70),"",INDEX([1]choices!L$2:L$1452,MATCH(F70,IF([1]choices!M$2:M$1452="Last",[1]choices!A$2:A$1452),0)))</f>
        <v/>
      </c>
      <c r="Y70" s="4" t="str">
        <f t="array" ref="Y70">IF(ISBLANK(F70),"",INDEX([1]choices!K$2:K$1452,MATCH(F70,IF([1]choices!M$2:M$1452="Last",[1]choices!A$2:A$1452),0)))</f>
        <v/>
      </c>
    </row>
    <row r="71" spans="1:26" ht="14">
      <c r="A71" s="53" t="s">
        <v>1263</v>
      </c>
      <c r="B71" s="53" t="s">
        <v>1264</v>
      </c>
      <c r="C71" s="53">
        <v>0</v>
      </c>
      <c r="D71" s="54" t="str">
        <f t="shared" si="8"/>
        <v>J0</v>
      </c>
      <c r="E71" s="53" t="s">
        <v>79</v>
      </c>
      <c r="G71" s="54" t="str">
        <f t="shared" si="9"/>
        <v>begin group</v>
      </c>
      <c r="H71" s="4" t="e">
        <f>IF(A71="","",IF(ROW($A$2:$A$1036)=1,"Impossible",VLOOKUP($A$2:$A$1036,items!$A$2:$S$1008,{19}*SIGN(ROW($A$2:$A$1036)),FALSE)))</f>
        <v>#N/A</v>
      </c>
      <c r="I71" s="4" t="e">
        <f>IF(A71="","",IF(ROW($A$2:$A$1036)=1,"Impossible",VLOOKUP($A$2:$A$1036,items!$A$2:$T$1008,{20}*SIGN(ROW($A$2:$A$1036)),FALSE)))</f>
        <v>#N/A</v>
      </c>
      <c r="L71" s="53"/>
      <c r="M71" s="53"/>
      <c r="N71" s="53"/>
      <c r="O71" s="53"/>
      <c r="P71" s="53"/>
      <c r="Q71" s="53"/>
      <c r="R71" s="53"/>
      <c r="S71" s="53"/>
      <c r="T71" s="53"/>
      <c r="U71" s="53"/>
      <c r="V71" s="55" t="str">
        <f t="shared" si="10"/>
        <v/>
      </c>
      <c r="W71" s="55" t="str">
        <f t="shared" si="11"/>
        <v/>
      </c>
      <c r="X71" s="32" t="str">
        <f t="array" ref="X71">IF(ISBLANK(F71),"",INDEX([1]choices!L$2:L$1452,MATCH(F71,IF([1]choices!M$2:M$1452="Last",[1]choices!A$2:A$1452),0)))</f>
        <v/>
      </c>
      <c r="Y71" s="4" t="str">
        <f t="array" ref="Y71">IF(ISBLANK(F71),"",INDEX([1]choices!K$2:K$1452,MATCH(F71,IF([1]choices!M$2:M$1452="Last",[1]choices!A$2:A$1452),0)))</f>
        <v/>
      </c>
    </row>
    <row r="72" spans="1:26" ht="70">
      <c r="A72" s="53" t="s">
        <v>2938</v>
      </c>
      <c r="B72" s="53" t="s">
        <v>1264</v>
      </c>
      <c r="C72" s="53">
        <v>1</v>
      </c>
      <c r="D72" s="54" t="str">
        <f t="shared" si="8"/>
        <v>J1</v>
      </c>
      <c r="E72" s="53" t="s">
        <v>16</v>
      </c>
      <c r="G72" s="54" t="str">
        <f t="shared" si="9"/>
        <v>note</v>
      </c>
      <c r="H72" s="4" t="str">
        <f>IF(A72="","",IF(ROW($A$2:$A$1036)=1,"Impossible",VLOOKUP($A$2:$A$1036,items!$A$2:$S$1008,{19}*SIGN(ROW($A$2:$A$1036)),FALSE)))</f>
        <v>When we talked with you in June/July, you said that ${childName} did NOT know that he/she is HIV positive. I'm going to ask you a few follow-up questions about what ${childName} knows and does not know TODAY.</v>
      </c>
      <c r="I72" s="4" t="str">
        <f>IF(A72="","",IF(ROW($A$2:$A$1036)=1,"Impossible",VLOOKUP($A$2:$A$1036,items!$A$2:$T$1008,{20}*SIGN(ROW($A$2:$A$1036)),FALSE)))</f>
        <v>Pataka tawura nemi muna June/July makatawura kuti ${childName} haazive kuti ari HIV positive. Ndave kuda kukubvunzai mibvunzo mishoma yakanangana nezvinozivikanwa uye zvisingazivikanwe na ${childName} nhasi?</v>
      </c>
      <c r="L72" s="53"/>
      <c r="M72" s="53"/>
      <c r="N72" s="53"/>
      <c r="O72" s="53"/>
      <c r="P72" s="53"/>
      <c r="Q72" s="53"/>
      <c r="R72" s="53"/>
      <c r="S72" s="53"/>
      <c r="T72" s="53"/>
      <c r="U72" s="53"/>
      <c r="V72" s="55" t="str">
        <f t="shared" si="10"/>
        <v>J1. When we talked with you in June/July, you said that ${childName} did NOT know that he/she is HIV positive. I'm going to ask you a few follow-up questions about what ${childName} knows and does not know TODAY.</v>
      </c>
      <c r="W72" s="55" t="str">
        <f t="shared" si="11"/>
        <v>J1. Pataka tawura nemi muna June/July makatawura kuti ${childName} haazive kuti ari HIV positive. Ndave kuda kukubvunzai mibvunzo mishoma yakanangana nezvinozivikanwa uye zvisingazivikanwe na ${childName} nhasi?</v>
      </c>
      <c r="X72" s="32" t="str">
        <f t="array" ref="X72">IF(ISBLANK(F72),"",INDEX([1]choices!L$2:L$1452,MATCH(F72,IF([1]choices!M$2:M$1452="Last",[1]choices!A$2:A$1452),0)))</f>
        <v/>
      </c>
      <c r="Y72" s="4" t="str">
        <f t="array" ref="Y72">IF(ISBLANK(F72),"",INDEX([1]choices!K$2:K$1452,MATCH(F72,IF([1]choices!M$2:M$1452="Last",[1]choices!A$2:A$1452),0)))</f>
        <v/>
      </c>
    </row>
    <row r="73" spans="1:26" s="2" customFormat="1" ht="14">
      <c r="A73" s="85" t="s">
        <v>2939</v>
      </c>
      <c r="B73" s="85" t="s">
        <v>1264</v>
      </c>
      <c r="C73" s="53">
        <v>2</v>
      </c>
      <c r="D73" s="86" t="str">
        <f>CONCATENATE(B73,C73)</f>
        <v>J2</v>
      </c>
      <c r="E73" s="85" t="s">
        <v>11</v>
      </c>
      <c r="F73" s="85" t="s">
        <v>2940</v>
      </c>
      <c r="G73" s="54" t="str">
        <f>IF(E73="","",IF(OR(E73="select_one", E73="select_multiple"), CONCATENATE(E73," ",F73),E73))</f>
        <v>select_one dk12</v>
      </c>
      <c r="H73" s="2" t="s">
        <v>2941</v>
      </c>
      <c r="I73" s="2" t="s">
        <v>2941</v>
      </c>
      <c r="J73" s="85"/>
      <c r="L73" s="85" t="s">
        <v>27</v>
      </c>
      <c r="M73" s="85"/>
      <c r="N73" s="85"/>
      <c r="O73" s="85"/>
      <c r="P73" s="85"/>
      <c r="Q73" s="85" t="s">
        <v>2357</v>
      </c>
      <c r="R73" s="85"/>
      <c r="S73" s="85"/>
      <c r="T73" s="85"/>
      <c r="U73" s="85"/>
      <c r="V73" s="20" t="str">
        <f>IF(OR(ISNA(H73),ISBLANK(H73)),"",CONCATENATE($B73,$C73,"."," ",H73))</f>
        <v>J2. [Reported knowledge at baseline: has an illness]</v>
      </c>
      <c r="W73" s="20" t="str">
        <f>IF(OR(ISBLANK(I73),ISNA(I73)),"",CONCATENATE($B73,$C73,"."," ",I73))</f>
        <v>J2. [Reported knowledge at baseline: has an illness]</v>
      </c>
      <c r="X73" s="32" t="e">
        <f t="array" ref="X73">IF(ISBLANK(F73),"",INDEX([1]choices!L$2:L$1452,MATCH(F73,IF([1]choices!M$2:M$1452="Last",[1]choices!A$2:A$1452),0)))</f>
        <v>#N/A</v>
      </c>
      <c r="Y73" s="4" t="e">
        <f t="array" ref="Y73">IF(ISBLANK(F73),"",INDEX([1]choices!K$2:K$1452,MATCH(F73,IF([1]choices!M$2:M$1452="Last",[1]choices!A$2:A$1452),0)))</f>
        <v>#N/A</v>
      </c>
    </row>
    <row r="74" spans="1:26" s="2" customFormat="1" ht="14">
      <c r="A74" s="85" t="s">
        <v>2940</v>
      </c>
      <c r="B74" s="85" t="s">
        <v>1264</v>
      </c>
      <c r="C74" s="53">
        <v>3</v>
      </c>
      <c r="D74" s="86" t="str">
        <f>CONCATENATE(B74,C74)</f>
        <v>J3</v>
      </c>
      <c r="E74" s="85" t="s">
        <v>24</v>
      </c>
      <c r="F74" s="85"/>
      <c r="G74" s="54" t="str">
        <f>IF(E74="","",IF(OR(E74="select_one", E74="select_multiple"), CONCATENATE(E74," ",F74),E74))</f>
        <v>calculate</v>
      </c>
      <c r="J74" s="85" t="s">
        <v>2942</v>
      </c>
      <c r="L74" s="85"/>
      <c r="M74" s="85"/>
      <c r="N74" s="85"/>
      <c r="O74" s="85"/>
      <c r="P74" s="85"/>
      <c r="Q74" s="85"/>
      <c r="R74" s="85"/>
      <c r="S74" s="85"/>
      <c r="T74" s="85"/>
      <c r="U74" s="85"/>
      <c r="V74" s="20" t="str">
        <f>IF(OR(ISNA(H74),ISBLANK(H74)),"",CONCATENATE($B74,$C74,"."," ",H74))</f>
        <v/>
      </c>
      <c r="W74" s="20" t="str">
        <f>IF(OR(ISBLANK(I74),ISNA(I74)),"",CONCATENATE($B74,$C74,"."," ",I74))</f>
        <v/>
      </c>
      <c r="X74" s="32" t="str">
        <f t="array" ref="X74">IF(ISBLANK(F74),"",INDEX([1]choices!L$2:L$1452,MATCH(F74,IF([1]choices!M$2:M$1452="Last",[1]choices!A$2:A$1452),0)))</f>
        <v/>
      </c>
      <c r="Y74" s="4" t="str">
        <f t="array" ref="Y74">IF(ISBLANK(F74),"",INDEX([1]choices!K$2:K$1452,MATCH(F74,IF([1]choices!M$2:M$1452="Last",[1]choices!A$2:A$1452),0)))</f>
        <v/>
      </c>
    </row>
    <row r="75" spans="1:26" ht="70">
      <c r="A75" s="53" t="s">
        <v>2943</v>
      </c>
      <c r="B75" s="53" t="s">
        <v>1264</v>
      </c>
      <c r="C75" s="53">
        <v>4</v>
      </c>
      <c r="D75" s="54" t="str">
        <f t="shared" ref="D75:D78" si="12">CONCATENATE(B75,C75)</f>
        <v>J4</v>
      </c>
      <c r="E75" s="53" t="s">
        <v>11</v>
      </c>
      <c r="F75" s="4" t="s">
        <v>240</v>
      </c>
      <c r="G75" s="54" t="str">
        <f t="shared" ref="G75:G78" si="13">IF(E75="","",IF(OR(E75="select_one", E75="select_multiple"), CONCATENATE(E75," ",F75),E75))</f>
        <v>select_one whatKnows</v>
      </c>
      <c r="H75" s="4" t="str">
        <f>IF(A75="","",IF(ROW($A$2:$A$1036)=1,"Impossible",VLOOKUP($A$2:$A$1036,items!$A$2:$S$1008,{19}*SIGN(ROW($A$2:$A$1036)),FALSE)))</f>
        <v>Previously, you said that ${childName} ${dk12} that [he/she] has some type of medical condition that requires ongoing treatment. How about now? Does [he/she] know that [he/she] has some type of medical condition that requires ongoing treatment?</v>
      </c>
      <c r="I75" s="4" t="str">
        <f>IF(A75="","",IF(ROW($A$2:$A$1036)=1,"Impossible",VLOOKUP($A$2:$A$1036,items!$A$2:$T$1008,{20}*SIGN(ROW($A$2:$A$1036)),FALSE)))</f>
        <v>Muhurukuro dzatakamboita makati ${childName} ${dk12} kuti ane hurwere hunoda kuti arambe achinwa mapiritsi nemushonga. Ko izvezvi? Anoziva here kuti ane urwere hunoda kuti munhu arambe achingonwa mapiritsi/mushonga?</v>
      </c>
      <c r="K75" s="2" t="s">
        <v>2944</v>
      </c>
      <c r="L75" s="53" t="s">
        <v>27</v>
      </c>
      <c r="M75" s="53"/>
      <c r="N75" s="53"/>
      <c r="O75" s="53"/>
      <c r="P75" s="53"/>
      <c r="Q75" s="53"/>
      <c r="R75" s="53"/>
      <c r="S75" s="53"/>
      <c r="T75" s="53"/>
      <c r="U75" s="53"/>
      <c r="V75" s="55" t="str">
        <f t="shared" ref="V75:V78" si="14">IF(OR(ISNA(H75),ISBLANK(H75)),"",CONCATENATE($B75,$C75,"."," ",H75))</f>
        <v>J4. Previously, you said that ${childName} ${dk12} that [he/she] has some type of medical condition that requires ongoing treatment. How about now? Does [he/she] know that [he/she] has some type of medical condition that requires ongoing treatment?</v>
      </c>
      <c r="W75" s="55" t="str">
        <f t="shared" ref="W75:W78" si="15">IF(OR(ISBLANK(I75),ISNA(I75)),"",CONCATENATE($B75,$C75,"."," ",I75))</f>
        <v>J4. Muhurukuro dzatakamboita makati ${childName} ${dk12} kuti ane hurwere hunoda kuti arambe achinwa mapiritsi nemushonga. Ko izvezvi? Anoziva here kuti ane urwere hunoda kuti munhu arambe achingonwa mapiritsi/mushonga?</v>
      </c>
      <c r="X75" s="32" t="str">
        <f t="array" ref="X75">IF(ISBLANK(F75),"",INDEX([1]choices!L$2:L$1452,MATCH(F75,IF([1]choices!M$2:M$1452="Last",[1]choices!A$2:A$1452),0)))</f>
        <v>yes, child knows, no, child does not know, child might know or suspect, dk, refuse</v>
      </c>
      <c r="Y75" s="4" t="str">
        <f t="array" ref="Y75">IF(ISBLANK(F75),"",INDEX([1]choices!K$2:K$1452,MATCH(F75,IF([1]choices!M$2:M$1452="Last",[1]choices!A$2:A$1452),0)))</f>
        <v>hongu, mwana anoziva, kwete, mwana haazive, mwana anogona kunge achiziva kana kufungidzira, handizive, kuramba kupindura</v>
      </c>
    </row>
    <row r="76" spans="1:26" ht="42">
      <c r="A76" s="53" t="s">
        <v>1267</v>
      </c>
      <c r="B76" s="53" t="s">
        <v>1264</v>
      </c>
      <c r="C76" s="53">
        <v>5</v>
      </c>
      <c r="D76" s="54" t="str">
        <f t="shared" si="12"/>
        <v>J5</v>
      </c>
      <c r="E76" s="53" t="s">
        <v>11</v>
      </c>
      <c r="F76" s="4" t="s">
        <v>241</v>
      </c>
      <c r="G76" s="54" t="str">
        <f t="shared" si="13"/>
        <v>select_one howKnows</v>
      </c>
      <c r="H76" s="4" t="str">
        <f>IF(A76="","",IF(ROW($A$2:$A$1036)=1,"Impossible",VLOOKUP($A$2:$A$1036,items!$A$2:$S$1008,{19}*SIGN(ROW($A$2:$A$1036)),FALSE)))</f>
        <v>How did your child learn this?</v>
      </c>
      <c r="I76" s="4" t="str">
        <f>IF(A76="","",IF(ROW($A$2:$A$1036)=1,"Impossible",VLOOKUP($A$2:$A$1036,items!$A$2:$T$1008,{20}*SIGN(ROW($A$2:$A$1036)),FALSE)))</f>
        <v>Mwana wenyu akaziva izvi sei?</v>
      </c>
      <c r="K76" s="4" t="s">
        <v>2945</v>
      </c>
      <c r="L76" s="53" t="s">
        <v>27</v>
      </c>
      <c r="M76" s="53"/>
      <c r="N76" s="53"/>
      <c r="O76" s="53"/>
      <c r="P76" s="53"/>
      <c r="Q76" s="53"/>
      <c r="R76" s="53"/>
      <c r="S76" s="53"/>
      <c r="T76" s="53"/>
      <c r="U76" s="53"/>
      <c r="V76" s="55" t="str">
        <f t="shared" si="14"/>
        <v>J5. How did your child learn this?</v>
      </c>
      <c r="W76" s="55" t="str">
        <f t="shared" si="15"/>
        <v>J5. Mwana wenyu akaziva izvi sei?</v>
      </c>
      <c r="X76" s="32" t="str">
        <f t="array" ref="X76">IF(ISBLANK(F76),"",INDEX([1]choices!L$2:L$1452,MATCH(F76,IF([1]choices!M$2:M$1452="Last",[1]choices!A$2:A$1452),0)))</f>
        <v>from me, from another family member, from a health worker, from a teacher, from someone else, refuse</v>
      </c>
      <c r="Y76" s="4" t="str">
        <f t="array" ref="Y76">IF(ISBLANK(F76),"",INDEX([1]choices!K$2:K$1452,MATCH(F76,IF([1]choices!M$2:M$1452="Last",[1]choices!A$2:A$1452),0)))</f>
        <v>kubva kwandiri, kubva kune mumwe wemumhuri, kubva kumushandi weutano, kubva kumudzidzisi, kubva kune mumwewo, kuramba kupindura</v>
      </c>
    </row>
    <row r="77" spans="1:26" ht="28">
      <c r="A77" s="53" t="s">
        <v>1268</v>
      </c>
      <c r="B77" s="53" t="s">
        <v>1264</v>
      </c>
      <c r="C77" s="53">
        <v>6</v>
      </c>
      <c r="D77" s="54" t="str">
        <f t="shared" si="12"/>
        <v>J6</v>
      </c>
      <c r="E77" s="53" t="s">
        <v>11</v>
      </c>
      <c r="F77" s="4" t="s">
        <v>209</v>
      </c>
      <c r="G77" s="54" t="str">
        <f t="shared" si="13"/>
        <v>select_one yndr</v>
      </c>
      <c r="H77" s="4" t="str">
        <f>IF(A77="","",IF(ROW($A$2:$A$1036)=1,"Impossible",VLOOKUP($A$2:$A$1036,items!$A$2:$S$1008,{19}*SIGN(ROW($A$2:$A$1036)),FALSE)))</f>
        <v>Did you want your child to learn this information when [he/she] did?</v>
      </c>
      <c r="I77" s="4" t="str">
        <f>IF(A77="","",IF(ROW($A$2:$A$1036)=1,"Impossible",VLOOKUP($A$2:$A$1036,items!$A$2:$T$1008,{20}*SIGN(ROW($A$2:$A$1036)),FALSE)))</f>
        <v>Maida here kuti mwana wenyu ave neruzivo urwu paakarwuwana ipapo?</v>
      </c>
      <c r="K77" s="4" t="s">
        <v>2945</v>
      </c>
      <c r="L77" s="53" t="s">
        <v>27</v>
      </c>
      <c r="M77" s="53"/>
      <c r="N77" s="53"/>
      <c r="O77" s="53"/>
      <c r="P77" s="53"/>
      <c r="Q77" s="53"/>
      <c r="R77" s="53"/>
      <c r="S77" s="53"/>
      <c r="T77" s="53"/>
      <c r="U77" s="53"/>
      <c r="V77" s="55" t="str">
        <f t="shared" si="14"/>
        <v>J6. Did you want your child to learn this information when [he/she] did?</v>
      </c>
      <c r="W77" s="55" t="str">
        <f t="shared" si="15"/>
        <v>J6. Maida here kuti mwana wenyu ave neruzivo urwu paakarwuwana ipapo?</v>
      </c>
      <c r="X77" s="32" t="str">
        <f t="array" ref="X77">IF(ISBLANK(F77),"",INDEX([1]choices!L$2:L$1452,MATCH(F77,IF([1]choices!M$2:M$1452="Last",[1]choices!A$2:A$1452),0)))</f>
        <v>yes, no, dk, refuse</v>
      </c>
      <c r="Y77" s="4" t="str">
        <f t="array" ref="Y77">IF(ISBLANK(F77),"",INDEX([1]choices!K$2:K$1452,MATCH(F77,IF([1]choices!M$2:M$1452="Last",[1]choices!A$2:A$1452),0)))</f>
        <v>Hongu, Kwete, dk, kuramba kupindura</v>
      </c>
    </row>
    <row r="78" spans="1:26" ht="14">
      <c r="A78" s="53" t="s">
        <v>2946</v>
      </c>
      <c r="B78" s="53" t="s">
        <v>1264</v>
      </c>
      <c r="C78" s="53">
        <v>7</v>
      </c>
      <c r="D78" s="54" t="str">
        <f t="shared" si="12"/>
        <v>J7</v>
      </c>
      <c r="E78" s="53" t="s">
        <v>11</v>
      </c>
      <c r="F78" s="4" t="s">
        <v>2947</v>
      </c>
      <c r="G78" s="54" t="str">
        <f t="shared" si="13"/>
        <v>select_one doesKnowWhen</v>
      </c>
      <c r="H78" s="4" t="str">
        <f>IF(A78="","",IF(ROW($A$2:$A$1036)=1,"Impossible",VLOOKUP($A$2:$A$1036,items!$A$2:$S$1008,{19}*SIGN(ROW($A$2:$A$1036)),FALSE)))</f>
        <v>When did your child learn this information?</v>
      </c>
      <c r="I78" s="4" t="str">
        <f>IF(A78="","",IF(ROW($A$2:$A$1036)=1,"Impossible",VLOOKUP($A$2:$A$1036,items!$A$2:$T$1008,{20}*SIGN(ROW($A$2:$A$1036)),FALSE)))</f>
        <v>Mwana wenyu akaziva izvi rinhi?</v>
      </c>
      <c r="K78" s="4" t="s">
        <v>2945</v>
      </c>
      <c r="L78" s="53" t="s">
        <v>27</v>
      </c>
      <c r="M78" s="53"/>
      <c r="N78" s="53"/>
      <c r="O78" s="53"/>
      <c r="P78" s="53"/>
      <c r="Q78" s="53"/>
      <c r="R78" s="53"/>
      <c r="S78" s="53"/>
      <c r="T78" s="53"/>
      <c r="U78" s="53"/>
      <c r="V78" s="55" t="str">
        <f t="shared" si="14"/>
        <v>J7. When did your child learn this information?</v>
      </c>
      <c r="W78" s="55" t="str">
        <f t="shared" si="15"/>
        <v>J7. Mwana wenyu akaziva izvi rinhi?</v>
      </c>
      <c r="X78" s="32" t="e">
        <f t="array" ref="X78">IF(ISBLANK(F78),"",INDEX([1]choices!L$2:L$1452,MATCH(F78,IF([1]choices!M$2:M$1452="Last",[1]choices!A$2:A$1452),0)))</f>
        <v>#N/A</v>
      </c>
      <c r="Y78" s="4" t="e">
        <f t="array" ref="Y78">IF(ISBLANK(F78),"",INDEX([1]choices!K$2:K$1452,MATCH(F78,IF([1]choices!M$2:M$1452="Last",[1]choices!A$2:A$1452),0)))</f>
        <v>#N/A</v>
      </c>
    </row>
    <row r="79" spans="1:26" s="2" customFormat="1" ht="14">
      <c r="A79" s="85" t="s">
        <v>2948</v>
      </c>
      <c r="B79" s="85" t="s">
        <v>1264</v>
      </c>
      <c r="C79" s="53">
        <v>8</v>
      </c>
      <c r="D79" s="86" t="str">
        <f>CONCATENATE(B79,C79)</f>
        <v>J8</v>
      </c>
      <c r="E79" s="85" t="s">
        <v>11</v>
      </c>
      <c r="F79" s="85" t="s">
        <v>2949</v>
      </c>
      <c r="G79" s="54" t="str">
        <f>IF(E79="","",IF(OR(E79="select_one", E79="select_multiple"), CONCATENATE(E79," ",F79),E79))</f>
        <v>select_one dk16</v>
      </c>
      <c r="H79" s="2" t="s">
        <v>2950</v>
      </c>
      <c r="I79" s="2" t="s">
        <v>2950</v>
      </c>
      <c r="J79" s="85"/>
      <c r="L79" s="85" t="s">
        <v>27</v>
      </c>
      <c r="M79" s="85"/>
      <c r="N79" s="85"/>
      <c r="O79" s="85"/>
      <c r="P79" s="85"/>
      <c r="Q79" s="85" t="s">
        <v>2357</v>
      </c>
      <c r="R79" s="85"/>
      <c r="S79" s="85"/>
      <c r="T79" s="85"/>
      <c r="U79" s="85"/>
      <c r="V79" s="20" t="str">
        <f>IF(OR(ISNA(H79),ISBLANK(H79)),"",CONCATENATE($B79,$C79,"."," ",H79))</f>
        <v>J8. [Reported knowledge at baseline: illness called HIV]</v>
      </c>
      <c r="W79" s="20" t="str">
        <f>IF(OR(ISBLANK(I79),ISNA(I79)),"",CONCATENATE($B79,$C79,"."," ",I79))</f>
        <v>J8. [Reported knowledge at baseline: illness called HIV]</v>
      </c>
      <c r="X79" s="32" t="e">
        <f t="array" ref="X79">IF(ISBLANK(F79),"",INDEX([1]choices!L$2:L$1452,MATCH(F79,IF([1]choices!M$2:M$1452="Last",[1]choices!A$2:A$1452),0)))</f>
        <v>#N/A</v>
      </c>
      <c r="Y79" s="4" t="e">
        <f t="array" ref="Y79">IF(ISBLANK(F79),"",INDEX([1]choices!K$2:K$1452,MATCH(F79,IF([1]choices!M$2:M$1452="Last",[1]choices!A$2:A$1452),0)))</f>
        <v>#N/A</v>
      </c>
    </row>
    <row r="80" spans="1:26" s="2" customFormat="1" ht="14">
      <c r="A80" s="85" t="s">
        <v>2949</v>
      </c>
      <c r="B80" s="85" t="s">
        <v>1264</v>
      </c>
      <c r="C80" s="53">
        <v>9</v>
      </c>
      <c r="D80" s="86" t="str">
        <f>CONCATENATE(B80,C80)</f>
        <v>J9</v>
      </c>
      <c r="E80" s="85" t="s">
        <v>24</v>
      </c>
      <c r="F80" s="85"/>
      <c r="G80" s="54" t="str">
        <f>IF(E80="","",IF(OR(E80="select_one", E80="select_multiple"), CONCATENATE(E80," ",F80),E80))</f>
        <v>calculate</v>
      </c>
      <c r="J80" s="85" t="s">
        <v>2951</v>
      </c>
      <c r="L80" s="85"/>
      <c r="M80" s="85"/>
      <c r="N80" s="85"/>
      <c r="O80" s="85"/>
      <c r="P80" s="85"/>
      <c r="Q80" s="85"/>
      <c r="R80" s="85"/>
      <c r="S80" s="85"/>
      <c r="T80" s="85"/>
      <c r="U80" s="85"/>
      <c r="V80" s="20" t="str">
        <f>IF(OR(ISNA(H80),ISBLANK(H80)),"",CONCATENATE($B80,$C80,"."," ",H80))</f>
        <v/>
      </c>
      <c r="W80" s="20" t="str">
        <f>IF(OR(ISBLANK(I80),ISNA(I80)),"",CONCATENATE($B80,$C80,"."," ",I80))</f>
        <v/>
      </c>
      <c r="X80" s="32" t="str">
        <f t="array" ref="X80">IF(ISBLANK(F80),"",INDEX([1]choices!L$2:L$1452,MATCH(F80,IF([1]choices!M$2:M$1452="Last",[1]choices!A$2:A$1452),0)))</f>
        <v/>
      </c>
      <c r="Y80" s="4" t="str">
        <f t="array" ref="Y80">IF(ISBLANK(F80),"",INDEX([1]choices!K$2:K$1452,MATCH(F80,IF([1]choices!M$2:M$1452="Last",[1]choices!A$2:A$1452),0)))</f>
        <v/>
      </c>
    </row>
    <row r="81" spans="1:25" ht="56">
      <c r="A81" s="53" t="s">
        <v>2952</v>
      </c>
      <c r="B81" s="53" t="s">
        <v>1264</v>
      </c>
      <c r="C81" s="53">
        <v>10</v>
      </c>
      <c r="D81" s="54" t="str">
        <f t="shared" ref="D81:D148" si="16">CONCATENATE(B81,C81)</f>
        <v>J10</v>
      </c>
      <c r="E81" s="53" t="s">
        <v>11</v>
      </c>
      <c r="F81" s="4" t="s">
        <v>240</v>
      </c>
      <c r="G81" s="54" t="str">
        <f t="shared" ref="G81:G148" si="17">IF(E81="","",IF(OR(E81="select_one", E81="select_multiple"), CONCATENATE(E81," ",F81),E81))</f>
        <v>select_one whatKnows</v>
      </c>
      <c r="H81" s="4" t="str">
        <f>IF(A81="","",IF(ROW($A$2:$A$1036)=1,"Impossible",VLOOKUP($A$2:$A$1036,items!$A$2:$S$1008,{19}*SIGN(ROW($A$2:$A$1036)),FALSE)))</f>
        <v>Previously, you said that ${childName} ${dk16} that the medical condition [he/she] has is called HIV. How about now? Does [he/she] know that the medical condition [he/she] has is called HIV?</v>
      </c>
      <c r="I81" s="4" t="str">
        <f>IF(A81="","",IF(ROW($A$2:$A$1036)=1,"Impossible",VLOOKUP($A$2:$A$1036,items!$A$2:$T$1008,{20}*SIGN(ROW($A$2:$A$1036)),FALSE)))</f>
        <v>Patakaita hurukuro makati ${childName} ${dk16} kuti hurwere hwaainahwo hunonzi HIV. Ko izvezvi? Anoziva here kuti urwere hwaanahwo hunonzi HIV?</v>
      </c>
      <c r="L81" s="53" t="s">
        <v>27</v>
      </c>
      <c r="M81" s="53"/>
      <c r="N81" s="53"/>
      <c r="O81" s="53"/>
      <c r="P81" s="53"/>
      <c r="Q81" s="53"/>
      <c r="R81" s="53"/>
      <c r="S81" s="53"/>
      <c r="T81" s="53"/>
      <c r="U81" s="53"/>
      <c r="V81" s="55" t="str">
        <f t="shared" ref="V81:V146" si="18">IF(OR(ISNA(H81),ISBLANK(H81)),"",CONCATENATE($B81,$C81,"."," ",H81))</f>
        <v>J10. Previously, you said that ${childName} ${dk16} that the medical condition [he/she] has is called HIV. How about now? Does [he/she] know that the medical condition [he/she] has is called HIV?</v>
      </c>
      <c r="W81" s="55" t="str">
        <f t="shared" ref="W81:W146" si="19">IF(OR(ISBLANK(I81),ISNA(I81)),"",CONCATENATE($B81,$C81,"."," ",I81))</f>
        <v>J10. Patakaita hurukuro makati ${childName} ${dk16} kuti hurwere hwaainahwo hunonzi HIV. Ko izvezvi? Anoziva here kuti urwere hwaanahwo hunonzi HIV?</v>
      </c>
      <c r="X81" s="32" t="str">
        <f t="array" ref="X81">IF(ISBLANK(F81),"",INDEX([1]choices!L$2:L$1452,MATCH(F81,IF([1]choices!M$2:M$1452="Last",[1]choices!A$2:A$1452),0)))</f>
        <v>yes, child knows, no, child does not know, child might know or suspect, dk, refuse</v>
      </c>
      <c r="Y81" s="4" t="str">
        <f t="array" ref="Y81">IF(ISBLANK(F81),"",INDEX([1]choices!K$2:K$1452,MATCH(F81,IF([1]choices!M$2:M$1452="Last",[1]choices!A$2:A$1452),0)))</f>
        <v>hongu, mwana anoziva, kwete, mwana haazive, mwana anogona kunge achiziva kana kufungidzira, handizive, kuramba kupindura</v>
      </c>
    </row>
    <row r="82" spans="1:25" ht="14">
      <c r="A82" s="53" t="s">
        <v>2463</v>
      </c>
      <c r="B82" s="53" t="s">
        <v>1264</v>
      </c>
      <c r="C82" s="53">
        <v>11</v>
      </c>
      <c r="D82" s="54" t="str">
        <f t="shared" si="16"/>
        <v>J11</v>
      </c>
      <c r="E82" s="53" t="s">
        <v>12</v>
      </c>
      <c r="G82" s="54" t="str">
        <f t="shared" si="17"/>
        <v>text</v>
      </c>
      <c r="H82" s="4" t="str">
        <f>IF(A82="","",IF(ROW($A$2:$A$1036)=1,"Impossible",VLOOKUP($A$2:$A$1036,items!$A$2:$S$1008,{19}*SIGN(ROW($A$2:$A$1036)),FALSE)))</f>
        <v>How do you know this? [open]</v>
      </c>
      <c r="I82" s="4" t="str">
        <f>IF(A82="","",IF(ROW($A$2:$A$1036)=1,"Impossible",VLOOKUP($A$2:$A$1036,items!$A$2:$T$1008,{20}*SIGN(ROW($A$2:$A$1036)),FALSE)))</f>
        <v>Munozviziva sei? [open]</v>
      </c>
      <c r="K82" s="4" t="s">
        <v>2953</v>
      </c>
      <c r="L82" s="53" t="s">
        <v>27</v>
      </c>
      <c r="M82" s="53"/>
      <c r="N82" s="53"/>
      <c r="O82" s="53"/>
      <c r="P82" s="53"/>
      <c r="Q82" s="53"/>
      <c r="R82" s="53"/>
      <c r="S82" s="53"/>
      <c r="T82" s="53"/>
      <c r="U82" s="53"/>
      <c r="V82" s="55" t="str">
        <f t="shared" si="18"/>
        <v>J11. How do you know this? [open]</v>
      </c>
      <c r="W82" s="55" t="str">
        <f t="shared" si="19"/>
        <v>J11. Munozviziva sei? [open]</v>
      </c>
      <c r="X82" s="32" t="str">
        <f t="array" ref="X82">IF(ISBLANK(F82),"",INDEX([1]choices!L$2:L$1452,MATCH(F82,IF([1]choices!M$2:M$1452="Last",[1]choices!A$2:A$1452),0)))</f>
        <v/>
      </c>
      <c r="Y82" s="4" t="str">
        <f t="array" ref="Y82">IF(ISBLANK(F82),"",INDEX([1]choices!K$2:K$1452,MATCH(F82,IF([1]choices!M$2:M$1452="Last",[1]choices!A$2:A$1452),0)))</f>
        <v/>
      </c>
    </row>
    <row r="83" spans="1:25" ht="42">
      <c r="A83" s="53" t="s">
        <v>2339</v>
      </c>
      <c r="B83" s="53" t="s">
        <v>1264</v>
      </c>
      <c r="C83" s="53">
        <v>12</v>
      </c>
      <c r="D83" s="54" t="str">
        <f t="shared" si="16"/>
        <v>J12</v>
      </c>
      <c r="E83" s="53" t="s">
        <v>11</v>
      </c>
      <c r="F83" s="4" t="s">
        <v>205</v>
      </c>
      <c r="G83" s="54" t="str">
        <f t="shared" si="17"/>
        <v>select_one yn</v>
      </c>
      <c r="H83" s="4" t="str">
        <f>IF(A83="","",IF(ROW($A$2:$A$1036)=1,"Impossible",VLOOKUP($A$2:$A$1036,items!$A$2:$S$1008,{19}*SIGN(ROW($A$2:$A$1036)),FALSE)))</f>
        <v>Just to confirm, you are certain that your child knows that [he/she] is HIV positive? [if the caregiver is unsure, swipe back to correct previous answer]</v>
      </c>
      <c r="I83" s="4" t="str">
        <f>IF(A83="","",IF(ROW($A$2:$A$1036)=1,"Impossible",VLOOKUP($A$2:$A$1036,items!$A$2:$T$1008,{20}*SIGN(ROW($A$2:$A$1036)),FALSE)))</f>
        <v>Kungove nechokwadi, mune chokwadi here kuti mwana wenyu anoziva kuti ane hutachiona hweHIV?</v>
      </c>
      <c r="K83" s="4" t="s">
        <v>2953</v>
      </c>
      <c r="L83" s="53" t="s">
        <v>27</v>
      </c>
      <c r="M83" s="53"/>
      <c r="N83" s="53"/>
      <c r="O83" s="53"/>
      <c r="P83" s="53"/>
      <c r="Q83" s="53"/>
      <c r="R83" s="53"/>
      <c r="S83" s="53"/>
      <c r="T83" s="53"/>
      <c r="U83" s="53"/>
      <c r="V83" s="55" t="str">
        <f t="shared" si="18"/>
        <v>J12. Just to confirm, you are certain that your child knows that [he/she] is HIV positive? [if the caregiver is unsure, swipe back to correct previous answer]</v>
      </c>
      <c r="W83" s="55" t="str">
        <f t="shared" si="19"/>
        <v>J12. Kungove nechokwadi, mune chokwadi here kuti mwana wenyu anoziva kuti ane hutachiona hweHIV?</v>
      </c>
      <c r="X83" s="32" t="str">
        <f t="array" ref="X83">IF(ISBLANK(F83),"",INDEX([1]choices!L$2:L$1452,MATCH(F83,IF([1]choices!M$2:M$1452="Last",[1]choices!A$2:A$1452),0)))</f>
        <v>yes, no</v>
      </c>
      <c r="Y83" s="4" t="str">
        <f t="array" ref="Y83">IF(ISBLANK(F83),"",INDEX([1]choices!K$2:K$1452,MATCH(F83,IF([1]choices!M$2:M$1452="Last",[1]choices!A$2:A$1452),0)))</f>
        <v>hongu, kwete</v>
      </c>
    </row>
    <row r="84" spans="1:25" ht="42">
      <c r="A84" s="53" t="s">
        <v>1271</v>
      </c>
      <c r="B84" s="53" t="s">
        <v>1264</v>
      </c>
      <c r="C84" s="53">
        <v>13</v>
      </c>
      <c r="D84" s="54" t="str">
        <f t="shared" si="16"/>
        <v>J13</v>
      </c>
      <c r="E84" s="53" t="s">
        <v>11</v>
      </c>
      <c r="F84" s="4" t="s">
        <v>241</v>
      </c>
      <c r="G84" s="54" t="str">
        <f t="shared" si="17"/>
        <v>select_one howKnows</v>
      </c>
      <c r="H84" s="4" t="str">
        <f>IF(A84="","",IF(ROW($A$2:$A$1036)=1,"Impossible",VLOOKUP($A$2:$A$1036,items!$A$2:$S$1008,{19}*SIGN(ROW($A$2:$A$1036)),FALSE)))</f>
        <v>How did your child learn this?</v>
      </c>
      <c r="I84" s="4" t="str">
        <f>IF(A84="","",IF(ROW($A$2:$A$1036)=1,"Impossible",VLOOKUP($A$2:$A$1036,items!$A$2:$T$1008,{20}*SIGN(ROW($A$2:$A$1036)),FALSE)))</f>
        <v>Mwana wenyu akaziva izvi sei?</v>
      </c>
      <c r="K84" s="4" t="s">
        <v>2341</v>
      </c>
      <c r="L84" s="53" t="s">
        <v>27</v>
      </c>
      <c r="M84" s="53"/>
      <c r="N84" s="53"/>
      <c r="O84" s="53"/>
      <c r="P84" s="53"/>
      <c r="Q84" s="53"/>
      <c r="R84" s="53"/>
      <c r="S84" s="53"/>
      <c r="T84" s="53"/>
      <c r="U84" s="53"/>
      <c r="V84" s="55" t="str">
        <f t="shared" si="18"/>
        <v>J13. How did your child learn this?</v>
      </c>
      <c r="W84" s="55" t="str">
        <f t="shared" si="19"/>
        <v>J13. Mwana wenyu akaziva izvi sei?</v>
      </c>
      <c r="X84" s="32" t="str">
        <f t="array" ref="X84">IF(ISBLANK(F84),"",INDEX([1]choices!L$2:L$1452,MATCH(F84,IF([1]choices!M$2:M$1452="Last",[1]choices!A$2:A$1452),0)))</f>
        <v>from me, from another family member, from a health worker, from a teacher, from someone else, refuse</v>
      </c>
      <c r="Y84" s="4" t="str">
        <f t="array" ref="Y84">IF(ISBLANK(F84),"",INDEX([1]choices!K$2:K$1452,MATCH(F84,IF([1]choices!M$2:M$1452="Last",[1]choices!A$2:A$1452),0)))</f>
        <v>kubva kwandiri, kubva kune mumwe wemumhuri, kubva kumushandi weutano, kubva kumudzidzisi, kubva kune mumwewo, kuramba kupindura</v>
      </c>
    </row>
    <row r="85" spans="1:25" ht="28">
      <c r="A85" s="53" t="s">
        <v>1272</v>
      </c>
      <c r="B85" s="53" t="s">
        <v>1264</v>
      </c>
      <c r="C85" s="53">
        <v>14</v>
      </c>
      <c r="D85" s="54" t="str">
        <f t="shared" si="16"/>
        <v>J14</v>
      </c>
      <c r="E85" s="53" t="s">
        <v>11</v>
      </c>
      <c r="F85" s="4" t="s">
        <v>209</v>
      </c>
      <c r="G85" s="54" t="str">
        <f t="shared" si="17"/>
        <v>select_one yndr</v>
      </c>
      <c r="H85" s="4" t="str">
        <f>IF(A85="","",IF(ROW($A$2:$A$1036)=1,"Impossible",VLOOKUP($A$2:$A$1036,items!$A$2:$S$1008,{19}*SIGN(ROW($A$2:$A$1036)),FALSE)))</f>
        <v>Did you want your child to learn this information when [he/she] did?</v>
      </c>
      <c r="I85" s="4" t="str">
        <f>IF(A85="","",IF(ROW($A$2:$A$1036)=1,"Impossible",VLOOKUP($A$2:$A$1036,items!$A$2:$T$1008,{20}*SIGN(ROW($A$2:$A$1036)),FALSE)))</f>
        <v>Maida here kuti mwana wenyu ave neruzivo urwu paakarwuwana ipapo?</v>
      </c>
      <c r="K85" s="4" t="s">
        <v>2341</v>
      </c>
      <c r="L85" s="53" t="s">
        <v>27</v>
      </c>
      <c r="M85" s="53"/>
      <c r="N85" s="53"/>
      <c r="O85" s="53"/>
      <c r="P85" s="53"/>
      <c r="Q85" s="53"/>
      <c r="R85" s="53"/>
      <c r="S85" s="53"/>
      <c r="T85" s="53"/>
      <c r="U85" s="53"/>
      <c r="V85" s="55" t="str">
        <f t="shared" si="18"/>
        <v>J14. Did you want your child to learn this information when [he/she] did?</v>
      </c>
      <c r="W85" s="55" t="str">
        <f t="shared" si="19"/>
        <v>J14. Maida here kuti mwana wenyu ave neruzivo urwu paakarwuwana ipapo?</v>
      </c>
      <c r="X85" s="32" t="str">
        <f t="array" ref="X85">IF(ISBLANK(F85),"",INDEX([1]choices!L$2:L$1452,MATCH(F85,IF([1]choices!M$2:M$1452="Last",[1]choices!A$2:A$1452),0)))</f>
        <v>yes, no, dk, refuse</v>
      </c>
      <c r="Y85" s="4" t="str">
        <f t="array" ref="Y85">IF(ISBLANK(F85),"",INDEX([1]choices!K$2:K$1452,MATCH(F85,IF([1]choices!M$2:M$1452="Last",[1]choices!A$2:A$1452),0)))</f>
        <v>Hongu, Kwete, dk, kuramba kupindura</v>
      </c>
    </row>
    <row r="86" spans="1:25" ht="14">
      <c r="A86" s="53" t="s">
        <v>2954</v>
      </c>
      <c r="B86" s="53" t="s">
        <v>1264</v>
      </c>
      <c r="C86" s="53">
        <v>15</v>
      </c>
      <c r="D86" s="54" t="str">
        <f t="shared" si="16"/>
        <v>J15</v>
      </c>
      <c r="E86" s="53" t="s">
        <v>11</v>
      </c>
      <c r="F86" s="4" t="s">
        <v>2947</v>
      </c>
      <c r="G86" s="54" t="str">
        <f t="shared" si="17"/>
        <v>select_one doesKnowWhen</v>
      </c>
      <c r="H86" s="4" t="str">
        <f>IF(A86="","",IF(ROW($A$2:$A$1036)=1,"Impossible",VLOOKUP($A$2:$A$1036,items!$A$2:$S$1008,{19}*SIGN(ROW($A$2:$A$1036)),FALSE)))</f>
        <v>When did your child learn this information?</v>
      </c>
      <c r="I86" s="4" t="str">
        <f>IF(A86="","",IF(ROW($A$2:$A$1036)=1,"Impossible",VLOOKUP($A$2:$A$1036,items!$A$2:$T$1008,{20}*SIGN(ROW($A$2:$A$1036)),FALSE)))</f>
        <v>Mwana wenyu akaziva izvi rinhi?</v>
      </c>
      <c r="K86" s="4" t="s">
        <v>2341</v>
      </c>
      <c r="L86" s="53" t="s">
        <v>27</v>
      </c>
      <c r="M86" s="53"/>
      <c r="N86" s="53"/>
      <c r="O86" s="53"/>
      <c r="P86" s="53"/>
      <c r="Q86" s="53"/>
      <c r="R86" s="53"/>
      <c r="S86" s="53"/>
      <c r="T86" s="53"/>
      <c r="U86" s="53"/>
      <c r="V86" s="55" t="str">
        <f t="shared" si="18"/>
        <v>J15. When did your child learn this information?</v>
      </c>
      <c r="W86" s="55" t="str">
        <f t="shared" si="19"/>
        <v>J15. Mwana wenyu akaziva izvi rinhi?</v>
      </c>
      <c r="X86" s="32" t="e">
        <f t="array" ref="X86">IF(ISBLANK(F86),"",INDEX([1]choices!L$2:L$1452,MATCH(F86,IF([1]choices!M$2:M$1452="Last",[1]choices!A$2:A$1452),0)))</f>
        <v>#N/A</v>
      </c>
      <c r="Y86" s="4" t="e">
        <f t="array" ref="Y86">IF(ISBLANK(F86),"",INDEX([1]choices!K$2:K$1452,MATCH(F86,IF([1]choices!M$2:M$1452="Last",[1]choices!A$2:A$1452),0)))</f>
        <v>#N/A</v>
      </c>
    </row>
    <row r="87" spans="1:25" ht="28">
      <c r="A87" s="53" t="s">
        <v>2771</v>
      </c>
      <c r="B87" s="53" t="s">
        <v>1264</v>
      </c>
      <c r="C87" s="53">
        <v>16</v>
      </c>
      <c r="D87" s="54" t="str">
        <f t="shared" si="16"/>
        <v>J16</v>
      </c>
      <c r="E87" s="53" t="s">
        <v>11</v>
      </c>
      <c r="F87" s="4" t="s">
        <v>2792</v>
      </c>
      <c r="G87" s="54" t="str">
        <f t="shared" si="17"/>
        <v>select_one learnedHIV</v>
      </c>
      <c r="H87" s="4" t="str">
        <f>IF(A87="","",IF(ROW($A$2:$A$1036)=1,"Impossible",VLOOKUP($A$2:$A$1036,items!$A$2:$S$1008,{19}*SIGN(ROW($A$2:$A$1036)),FALSE)))</f>
        <v>Did your child learn about their status on the same that YOU learned about your child's status?</v>
      </c>
      <c r="I87" s="4" t="str">
        <f>IF(A87="","",IF(ROW($A$2:$A$1036)=1,"Impossible",VLOOKUP($A$2:$A$1036,items!$A$2:$T$1008,{20}*SIGN(ROW($A$2:$A$1036)),FALSE)))</f>
        <v>Mwana wenyu akaziva nezveStatus yake zuva rimwe chete nemi here?</v>
      </c>
      <c r="K87" s="4" t="s">
        <v>2341</v>
      </c>
      <c r="L87" s="53" t="s">
        <v>27</v>
      </c>
      <c r="M87" s="53"/>
      <c r="N87" s="53"/>
      <c r="O87" s="53"/>
      <c r="P87" s="53"/>
      <c r="Q87" s="53"/>
      <c r="R87" s="53"/>
      <c r="S87" s="53"/>
      <c r="T87" s="53"/>
      <c r="U87" s="53"/>
      <c r="V87" s="55" t="str">
        <f t="shared" si="18"/>
        <v>J16. Did your child learn about their status on the same that YOU learned about your child's status?</v>
      </c>
      <c r="W87" s="55" t="str">
        <f t="shared" si="19"/>
        <v>J16. Mwana wenyu akaziva nezveStatus yake zuva rimwe chete nemi here?</v>
      </c>
      <c r="X87" s="32" t="e">
        <f t="array" ref="X87">IF(ISBLANK(F87),"",INDEX([1]choices!L$2:L$1452,MATCH(F87,IF([1]choices!M$2:M$1452="Last",[1]choices!A$2:A$1452),0)))</f>
        <v>#N/A</v>
      </c>
      <c r="Y87" s="4" t="e">
        <f t="array" ref="Y87">IF(ISBLANK(F87),"",INDEX([1]choices!K$2:K$1452,MATCH(F87,IF([1]choices!M$2:M$1452="Last",[1]choices!A$2:A$1452),0)))</f>
        <v>#N/A</v>
      </c>
    </row>
    <row r="88" spans="1:25" ht="56">
      <c r="A88" s="53" t="s">
        <v>2772</v>
      </c>
      <c r="B88" s="53" t="s">
        <v>1264</v>
      </c>
      <c r="C88" s="53">
        <v>17</v>
      </c>
      <c r="D88" s="54" t="str">
        <f t="shared" si="16"/>
        <v>J17</v>
      </c>
      <c r="E88" s="53" t="s">
        <v>11</v>
      </c>
      <c r="F88" s="4" t="s">
        <v>2770</v>
      </c>
      <c r="G88" s="54" t="str">
        <f t="shared" si="17"/>
        <v>select_one noTime</v>
      </c>
      <c r="H88" s="4" t="str">
        <f>IF(A88="","",IF(ROW($A$2:$A$1036)=1,"Impossible",VLOOKUP($A$2:$A$1036,items!$A$2:$S$1008,{19}*SIGN(ROW($A$2:$A$1036)),FALSE)))</f>
        <v>[Confirm with the caregiver that he or she essentially had no time to even think about preparing the child for disclosure. It happened too quickly. If this is wrong, swipe back. If this is correct, confirm by selecting 'yes'.]</v>
      </c>
      <c r="I88" s="4" t="str">
        <f>IF(A88="","",IF(ROW($A$2:$A$1036)=1,"Impossible",VLOOKUP($A$2:$A$1036,items!$A$2:$T$1008,{20}*SIGN(ROW($A$2:$A$1036)),FALSE)))</f>
        <v>[Confirm with the caregiver that he or she essentially had no time to even think about preparing the child for disclosure. It happened too quickly. If this is wrong, swipe back. If this is correct, confirm by selecting 'yes'.]</v>
      </c>
      <c r="K88" s="4" t="s">
        <v>2773</v>
      </c>
      <c r="L88" s="53" t="s">
        <v>27</v>
      </c>
      <c r="M88" s="53"/>
      <c r="N88" s="53"/>
      <c r="O88" s="53"/>
      <c r="P88" s="53"/>
      <c r="Q88" s="53"/>
      <c r="R88" s="53"/>
      <c r="S88" s="53"/>
      <c r="T88" s="53"/>
      <c r="U88" s="53"/>
      <c r="V88" s="55" t="str">
        <f t="shared" si="18"/>
        <v>J17. [Confirm with the caregiver that he or she essentially had no time to even think about preparing the child for disclosure. It happened too quickly. If this is wrong, swipe back. If this is correct, confirm by selecting 'yes'.]</v>
      </c>
      <c r="W88" s="55" t="str">
        <f t="shared" si="19"/>
        <v>J17. [Confirm with the caregiver that he or she essentially had no time to even think about preparing the child for disclosure. It happened too quickly. If this is wrong, swipe back. If this is correct, confirm by selecting 'yes'.]</v>
      </c>
      <c r="X88" s="32" t="str">
        <f t="array" ref="X88">IF(ISBLANK(F88),"",INDEX([1]choices!L$2:L$1452,MATCH(F88,IF([1]choices!M$2:M$1452="Last",[1]choices!A$2:A$1452),0)))</f>
        <v>Yes, the caregiver had no time to prepare child</v>
      </c>
      <c r="Y88" s="4" t="str">
        <f t="array" ref="Y88">IF(ISBLANK(F88),"",INDEX([1]choices!K$2:K$1452,MATCH(F88,IF([1]choices!M$2:M$1452="Last",[1]choices!A$2:A$1452),0)))</f>
        <v>Yes, the caregiver had no time to prepare child</v>
      </c>
    </row>
    <row r="89" spans="1:25" ht="42">
      <c r="A89" s="53" t="s">
        <v>1274</v>
      </c>
      <c r="B89" s="53" t="s">
        <v>1264</v>
      </c>
      <c r="C89" s="53">
        <v>18</v>
      </c>
      <c r="D89" s="54" t="str">
        <f t="shared" si="16"/>
        <v>J18</v>
      </c>
      <c r="E89" s="53" t="s">
        <v>11</v>
      </c>
      <c r="F89" s="4" t="s">
        <v>240</v>
      </c>
      <c r="G89" s="54" t="str">
        <f t="shared" si="17"/>
        <v>select_one whatKnows</v>
      </c>
      <c r="H89" s="4" t="str">
        <f>IF(A89="","",IF(ROW($A$2:$A$1036)=1,"Impossible",VLOOKUP($A$2:$A$1036,items!$A$2:$S$1008,{19}*SIGN(ROW($A$2:$A$1036)),FALSE)))</f>
        <v>Does [he/she] know how [he/she] was infected with HIV?</v>
      </c>
      <c r="I89" s="4" t="str">
        <f>IF(A89="","",IF(ROW($A$2:$A$1036)=1,"Impossible",VLOOKUP($A$2:$A$1036,items!$A$2:$T$1008,{20}*SIGN(ROW($A$2:$A$1036)),FALSE)))</f>
        <v>Anoziva here kuti  akawana HIV sei?</v>
      </c>
      <c r="K89" s="4" t="s">
        <v>2341</v>
      </c>
      <c r="L89" s="53" t="s">
        <v>27</v>
      </c>
      <c r="M89" s="53"/>
      <c r="N89" s="53"/>
      <c r="O89" s="53"/>
      <c r="P89" s="53"/>
      <c r="Q89" s="53"/>
      <c r="R89" s="53"/>
      <c r="S89" s="53"/>
      <c r="T89" s="53"/>
      <c r="U89" s="53"/>
      <c r="V89" s="55" t="str">
        <f t="shared" si="18"/>
        <v>J18. Does [he/she] know how [he/she] was infected with HIV?</v>
      </c>
      <c r="W89" s="55" t="str">
        <f t="shared" si="19"/>
        <v>J18. Anoziva here kuti  akawana HIV sei?</v>
      </c>
      <c r="X89" s="32" t="str">
        <f t="array" ref="X89">IF(ISBLANK(F89),"",INDEX([1]choices!L$2:L$1452,MATCH(F89,IF([1]choices!M$2:M$1452="Last",[1]choices!A$2:A$1452),0)))</f>
        <v>yes, child knows, no, child does not know, child might know or suspect, dk, refuse</v>
      </c>
      <c r="Y89" s="4" t="str">
        <f t="array" ref="Y89">IF(ISBLANK(F89),"",INDEX([1]choices!K$2:K$1452,MATCH(F89,IF([1]choices!M$2:M$1452="Last",[1]choices!A$2:A$1452),0)))</f>
        <v>hongu, mwana anoziva, kwete, mwana haazive, mwana anogona kunge achiziva kana kufungidzira, handizive, kuramba kupindura</v>
      </c>
    </row>
    <row r="90" spans="1:25" ht="42">
      <c r="A90" s="53" t="s">
        <v>1275</v>
      </c>
      <c r="B90" s="53" t="s">
        <v>1264</v>
      </c>
      <c r="C90" s="53">
        <v>19</v>
      </c>
      <c r="D90" s="54" t="str">
        <f t="shared" si="16"/>
        <v>J19</v>
      </c>
      <c r="E90" s="53" t="s">
        <v>11</v>
      </c>
      <c r="F90" s="4" t="s">
        <v>241</v>
      </c>
      <c r="G90" s="54" t="str">
        <f t="shared" si="17"/>
        <v>select_one howKnows</v>
      </c>
      <c r="H90" s="4" t="str">
        <f>IF(A90="","",IF(ROW($A$2:$A$1036)=1,"Impossible",VLOOKUP($A$2:$A$1036,items!$A$2:$S$1008,{19}*SIGN(ROW($A$2:$A$1036)),FALSE)))</f>
        <v>How did your child learn this?</v>
      </c>
      <c r="I90" s="4" t="str">
        <f>IF(A90="","",IF(ROW($A$2:$A$1036)=1,"Impossible",VLOOKUP($A$2:$A$1036,items!$A$2:$T$1008,{20}*SIGN(ROW($A$2:$A$1036)),FALSE)))</f>
        <v>Mwana wenyu akaziva izvi sei?</v>
      </c>
      <c r="K90" s="4" t="s">
        <v>1288</v>
      </c>
      <c r="L90" s="53" t="s">
        <v>27</v>
      </c>
      <c r="M90" s="53"/>
      <c r="N90" s="53"/>
      <c r="O90" s="53"/>
      <c r="P90" s="53"/>
      <c r="Q90" s="53"/>
      <c r="R90" s="53"/>
      <c r="S90" s="53"/>
      <c r="T90" s="53"/>
      <c r="U90" s="53"/>
      <c r="V90" s="55" t="str">
        <f t="shared" si="18"/>
        <v>J19. How did your child learn this?</v>
      </c>
      <c r="W90" s="55" t="str">
        <f t="shared" si="19"/>
        <v>J19. Mwana wenyu akaziva izvi sei?</v>
      </c>
      <c r="X90" s="32" t="str">
        <f t="array" ref="X90">IF(ISBLANK(F90),"",INDEX([1]choices!L$2:L$1452,MATCH(F90,IF([1]choices!M$2:M$1452="Last",[1]choices!A$2:A$1452),0)))</f>
        <v>from me, from another family member, from a health worker, from a teacher, from someone else, refuse</v>
      </c>
      <c r="Y90" s="4" t="str">
        <f t="array" ref="Y90">IF(ISBLANK(F90),"",INDEX([1]choices!K$2:K$1452,MATCH(F90,IF([1]choices!M$2:M$1452="Last",[1]choices!A$2:A$1452),0)))</f>
        <v>kubva kwandiri, kubva kune mumwe wemumhuri, kubva kumushandi weutano, kubva kumudzidzisi, kubva kune mumwewo, kuramba kupindura</v>
      </c>
    </row>
    <row r="91" spans="1:25" ht="28">
      <c r="A91" s="53" t="s">
        <v>1276</v>
      </c>
      <c r="B91" s="53" t="s">
        <v>1264</v>
      </c>
      <c r="C91" s="53">
        <v>20</v>
      </c>
      <c r="D91" s="54" t="str">
        <f t="shared" si="16"/>
        <v>J20</v>
      </c>
      <c r="E91" s="53" t="s">
        <v>11</v>
      </c>
      <c r="F91" s="4" t="s">
        <v>209</v>
      </c>
      <c r="G91" s="54" t="str">
        <f t="shared" si="17"/>
        <v>select_one yndr</v>
      </c>
      <c r="H91" s="4" t="str">
        <f>IF(A91="","",IF(ROW($A$2:$A$1036)=1,"Impossible",VLOOKUP($A$2:$A$1036,items!$A$2:$S$1008,{19}*SIGN(ROW($A$2:$A$1036)),FALSE)))</f>
        <v>Did you want your child to learn this information when [he/she] did?</v>
      </c>
      <c r="I91" s="4" t="str">
        <f>IF(A91="","",IF(ROW($A$2:$A$1036)=1,"Impossible",VLOOKUP($A$2:$A$1036,items!$A$2:$T$1008,{20}*SIGN(ROW($A$2:$A$1036)),FALSE)))</f>
        <v>Maida here kuti mwana wenyu ave neruzivo urwu paakarwuwana ipapo?</v>
      </c>
      <c r="K91" s="4" t="s">
        <v>1288</v>
      </c>
      <c r="L91" s="53" t="s">
        <v>27</v>
      </c>
      <c r="M91" s="53"/>
      <c r="N91" s="53"/>
      <c r="O91" s="53"/>
      <c r="P91" s="53"/>
      <c r="Q91" s="53"/>
      <c r="R91" s="53"/>
      <c r="S91" s="53"/>
      <c r="T91" s="53"/>
      <c r="U91" s="53"/>
      <c r="V91" s="55" t="str">
        <f t="shared" si="18"/>
        <v>J20. Did you want your child to learn this information when [he/she] did?</v>
      </c>
      <c r="W91" s="55" t="str">
        <f t="shared" si="19"/>
        <v>J20. Maida here kuti mwana wenyu ave neruzivo urwu paakarwuwana ipapo?</v>
      </c>
      <c r="X91" s="32" t="str">
        <f t="array" ref="X91">IF(ISBLANK(F91),"",INDEX([1]choices!L$2:L$1452,MATCH(F91,IF([1]choices!M$2:M$1452="Last",[1]choices!A$2:A$1452),0)))</f>
        <v>yes, no, dk, refuse</v>
      </c>
      <c r="Y91" s="4" t="str">
        <f t="array" ref="Y91">IF(ISBLANK(F91),"",INDEX([1]choices!K$2:K$1452,MATCH(F91,IF([1]choices!M$2:M$1452="Last",[1]choices!A$2:A$1452),0)))</f>
        <v>Hongu, Kwete, dk, kuramba kupindura</v>
      </c>
    </row>
    <row r="92" spans="1:25" ht="14">
      <c r="A92" s="53" t="s">
        <v>2955</v>
      </c>
      <c r="B92" s="53" t="s">
        <v>1264</v>
      </c>
      <c r="C92" s="53">
        <v>21</v>
      </c>
      <c r="D92" s="54" t="str">
        <f t="shared" si="16"/>
        <v>J21</v>
      </c>
      <c r="E92" s="53" t="s">
        <v>11</v>
      </c>
      <c r="F92" s="4" t="s">
        <v>2947</v>
      </c>
      <c r="G92" s="54" t="str">
        <f t="shared" si="17"/>
        <v>select_one doesKnowWhen</v>
      </c>
      <c r="H92" s="4" t="str">
        <f>IF(A92="","",IF(ROW($A$2:$A$1036)=1,"Impossible",VLOOKUP($A$2:$A$1036,items!$A$2:$S$1008,{19}*SIGN(ROW($A$2:$A$1036)),FALSE)))</f>
        <v>When did your child learn this information?</v>
      </c>
      <c r="I92" s="4" t="str">
        <f>IF(A92="","",IF(ROW($A$2:$A$1036)=1,"Impossible",VLOOKUP($A$2:$A$1036,items!$A$2:$T$1008,{20}*SIGN(ROW($A$2:$A$1036)),FALSE)))</f>
        <v>Mwana wenyu akaziva izvi rinhi?</v>
      </c>
      <c r="K92" s="4" t="s">
        <v>1288</v>
      </c>
      <c r="L92" s="53" t="s">
        <v>27</v>
      </c>
      <c r="M92" s="53"/>
      <c r="N92" s="53"/>
      <c r="O92" s="53"/>
      <c r="P92" s="53"/>
      <c r="Q92" s="53"/>
      <c r="R92" s="53"/>
      <c r="S92" s="53"/>
      <c r="T92" s="53"/>
      <c r="U92" s="53"/>
      <c r="V92" s="55" t="str">
        <f t="shared" si="18"/>
        <v>J21. When did your child learn this information?</v>
      </c>
      <c r="W92" s="55" t="str">
        <f t="shared" si="19"/>
        <v>J21. Mwana wenyu akaziva izvi rinhi?</v>
      </c>
      <c r="X92" s="32" t="e">
        <f t="array" ref="X92">IF(ISBLANK(F92),"",INDEX([1]choices!L$2:L$1452,MATCH(F92,IF([1]choices!M$2:M$1452="Last",[1]choices!A$2:A$1452),0)))</f>
        <v>#N/A</v>
      </c>
      <c r="Y92" s="4" t="e">
        <f t="array" ref="Y92">IF(ISBLANK(F92),"",INDEX([1]choices!K$2:K$1452,MATCH(F92,IF([1]choices!M$2:M$1452="Last",[1]choices!A$2:A$1452),0)))</f>
        <v>#N/A</v>
      </c>
    </row>
    <row r="93" spans="1:25" ht="42">
      <c r="A93" s="53" t="s">
        <v>1278</v>
      </c>
      <c r="B93" s="53" t="s">
        <v>1264</v>
      </c>
      <c r="C93" s="53">
        <v>22</v>
      </c>
      <c r="D93" s="54" t="str">
        <f t="shared" si="16"/>
        <v>J22</v>
      </c>
      <c r="E93" s="53" t="s">
        <v>11</v>
      </c>
      <c r="F93" s="4" t="s">
        <v>240</v>
      </c>
      <c r="G93" s="54" t="str">
        <f t="shared" si="17"/>
        <v>select_one whatKnows</v>
      </c>
      <c r="H93" s="4" t="str">
        <f>IF(A93="","",IF(ROW($A$2:$A$1036)=1,"Impossible",VLOOKUP($A$2:$A$1036,items!$A$2:$S$1008,{19}*SIGN(ROW($A$2:$A$1036)),FALSE)))</f>
        <v>Does [he/she] know that [he/she] could pass the infection to someone else?</v>
      </c>
      <c r="I93" s="4" t="str">
        <f>IF(A93="","",IF(ROW($A$2:$A$1036)=1,"Impossible",VLOOKUP($A$2:$A$1036,items!$A$2:$T$1008,{20}*SIGN(ROW($A$2:$A$1036)),FALSE)))</f>
        <v>Anoziva here kuti anogona kutapurira mumwe munhu utachiwana?</v>
      </c>
      <c r="K93" s="4" t="s">
        <v>2341</v>
      </c>
      <c r="L93" s="53" t="s">
        <v>27</v>
      </c>
      <c r="M93" s="53"/>
      <c r="N93" s="53"/>
      <c r="O93" s="53"/>
      <c r="P93" s="53"/>
      <c r="Q93" s="53"/>
      <c r="R93" s="53"/>
      <c r="S93" s="53"/>
      <c r="T93" s="53"/>
      <c r="U93" s="53"/>
      <c r="V93" s="55" t="str">
        <f t="shared" si="18"/>
        <v>J22. Does [he/she] know that [he/she] could pass the infection to someone else?</v>
      </c>
      <c r="W93" s="55" t="str">
        <f t="shared" si="19"/>
        <v>J22. Anoziva here kuti anogona kutapurira mumwe munhu utachiwana?</v>
      </c>
      <c r="X93" s="32" t="str">
        <f t="array" ref="X93">IF(ISBLANK(F93),"",INDEX([1]choices!L$2:L$1452,MATCH(F93,IF([1]choices!M$2:M$1452="Last",[1]choices!A$2:A$1452),0)))</f>
        <v>yes, child knows, no, child does not know, child might know or suspect, dk, refuse</v>
      </c>
      <c r="Y93" s="4" t="str">
        <f t="array" ref="Y93">IF(ISBLANK(F93),"",INDEX([1]choices!K$2:K$1452,MATCH(F93,IF([1]choices!M$2:M$1452="Last",[1]choices!A$2:A$1452),0)))</f>
        <v>hongu, mwana anoziva, kwete, mwana haazive, mwana anogona kunge achiziva kana kufungidzira, handizive, kuramba kupindura</v>
      </c>
    </row>
    <row r="94" spans="1:25" ht="42">
      <c r="A94" s="53" t="s">
        <v>1279</v>
      </c>
      <c r="B94" s="53" t="s">
        <v>1264</v>
      </c>
      <c r="C94" s="53">
        <v>23</v>
      </c>
      <c r="D94" s="54" t="str">
        <f t="shared" si="16"/>
        <v>J23</v>
      </c>
      <c r="E94" s="53" t="s">
        <v>11</v>
      </c>
      <c r="F94" s="4" t="s">
        <v>241</v>
      </c>
      <c r="G94" s="54" t="str">
        <f t="shared" si="17"/>
        <v>select_one howKnows</v>
      </c>
      <c r="H94" s="4" t="str">
        <f>IF(A94="","",IF(ROW($A$2:$A$1036)=1,"Impossible",VLOOKUP($A$2:$A$1036,items!$A$2:$S$1008,{19}*SIGN(ROW($A$2:$A$1036)),FALSE)))</f>
        <v>How did your child learn this?</v>
      </c>
      <c r="I94" s="4" t="str">
        <f>IF(A94="","",IF(ROW($A$2:$A$1036)=1,"Impossible",VLOOKUP($A$2:$A$1036,items!$A$2:$T$1008,{20}*SIGN(ROW($A$2:$A$1036)),FALSE)))</f>
        <v>Mwana wenyu akaziva izvi sei?</v>
      </c>
      <c r="K94" s="4" t="s">
        <v>1289</v>
      </c>
      <c r="L94" s="53" t="s">
        <v>27</v>
      </c>
      <c r="M94" s="53"/>
      <c r="N94" s="53"/>
      <c r="O94" s="53"/>
      <c r="P94" s="53"/>
      <c r="Q94" s="53"/>
      <c r="R94" s="53"/>
      <c r="S94" s="53"/>
      <c r="T94" s="53"/>
      <c r="U94" s="53"/>
      <c r="V94" s="55" t="str">
        <f t="shared" si="18"/>
        <v>J23. How did your child learn this?</v>
      </c>
      <c r="W94" s="55" t="str">
        <f t="shared" si="19"/>
        <v>J23. Mwana wenyu akaziva izvi sei?</v>
      </c>
      <c r="X94" s="32" t="str">
        <f t="array" ref="X94">IF(ISBLANK(F94),"",INDEX([1]choices!L$2:L$1452,MATCH(F94,IF([1]choices!M$2:M$1452="Last",[1]choices!A$2:A$1452),0)))</f>
        <v>from me, from another family member, from a health worker, from a teacher, from someone else, refuse</v>
      </c>
      <c r="Y94" s="4" t="str">
        <f t="array" ref="Y94">IF(ISBLANK(F94),"",INDEX([1]choices!K$2:K$1452,MATCH(F94,IF([1]choices!M$2:M$1452="Last",[1]choices!A$2:A$1452),0)))</f>
        <v>kubva kwandiri, kubva kune mumwe wemumhuri, kubva kumushandi weutano, kubva kumudzidzisi, kubva kune mumwewo, kuramba kupindura</v>
      </c>
    </row>
    <row r="95" spans="1:25" ht="28">
      <c r="A95" s="53" t="s">
        <v>1280</v>
      </c>
      <c r="B95" s="53" t="s">
        <v>1264</v>
      </c>
      <c r="C95" s="53">
        <v>24</v>
      </c>
      <c r="D95" s="54" t="str">
        <f t="shared" si="16"/>
        <v>J24</v>
      </c>
      <c r="E95" s="53" t="s">
        <v>11</v>
      </c>
      <c r="F95" s="4" t="s">
        <v>209</v>
      </c>
      <c r="G95" s="54" t="str">
        <f t="shared" si="17"/>
        <v>select_one yndr</v>
      </c>
      <c r="H95" s="4" t="str">
        <f>IF(A95="","",IF(ROW($A$2:$A$1036)=1,"Impossible",VLOOKUP($A$2:$A$1036,items!$A$2:$S$1008,{19}*SIGN(ROW($A$2:$A$1036)),FALSE)))</f>
        <v>Did you want your child to learn this information when [he/she] did?</v>
      </c>
      <c r="I95" s="4" t="str">
        <f>IF(A95="","",IF(ROW($A$2:$A$1036)=1,"Impossible",VLOOKUP($A$2:$A$1036,items!$A$2:$T$1008,{20}*SIGN(ROW($A$2:$A$1036)),FALSE)))</f>
        <v>Maida here kuti mwana wenyu ave neruzivo urwu paakarwuwana ipapo?</v>
      </c>
      <c r="K95" s="4" t="s">
        <v>1289</v>
      </c>
      <c r="L95" s="53" t="s">
        <v>27</v>
      </c>
      <c r="M95" s="53"/>
      <c r="N95" s="53"/>
      <c r="O95" s="53"/>
      <c r="P95" s="53"/>
      <c r="Q95" s="53"/>
      <c r="R95" s="53"/>
      <c r="S95" s="53"/>
      <c r="T95" s="53"/>
      <c r="U95" s="53"/>
      <c r="V95" s="55" t="str">
        <f t="shared" si="18"/>
        <v>J24. Did you want your child to learn this information when [he/she] did?</v>
      </c>
      <c r="W95" s="55" t="str">
        <f t="shared" si="19"/>
        <v>J24. Maida here kuti mwana wenyu ave neruzivo urwu paakarwuwana ipapo?</v>
      </c>
      <c r="X95" s="32" t="str">
        <f t="array" ref="X95">IF(ISBLANK(F95),"",INDEX([1]choices!L$2:L$1452,MATCH(F95,IF([1]choices!M$2:M$1452="Last",[1]choices!A$2:A$1452),0)))</f>
        <v>yes, no, dk, refuse</v>
      </c>
      <c r="Y95" s="4" t="str">
        <f t="array" ref="Y95">IF(ISBLANK(F95),"",INDEX([1]choices!K$2:K$1452,MATCH(F95,IF([1]choices!M$2:M$1452="Last",[1]choices!A$2:A$1452),0)))</f>
        <v>Hongu, Kwete, dk, kuramba kupindura</v>
      </c>
    </row>
    <row r="96" spans="1:25" ht="14">
      <c r="A96" s="53" t="s">
        <v>2956</v>
      </c>
      <c r="B96" s="53" t="s">
        <v>1264</v>
      </c>
      <c r="C96" s="53">
        <v>25</v>
      </c>
      <c r="D96" s="54" t="str">
        <f t="shared" si="16"/>
        <v>J25</v>
      </c>
      <c r="E96" s="53" t="s">
        <v>11</v>
      </c>
      <c r="F96" s="4" t="s">
        <v>2947</v>
      </c>
      <c r="G96" s="54" t="str">
        <f t="shared" si="17"/>
        <v>select_one doesKnowWhen</v>
      </c>
      <c r="H96" s="4" t="str">
        <f>IF(A96="","",IF(ROW($A$2:$A$1036)=1,"Impossible",VLOOKUP($A$2:$A$1036,items!$A$2:$S$1008,{19}*SIGN(ROW($A$2:$A$1036)),FALSE)))</f>
        <v>When did your child learn this information?</v>
      </c>
      <c r="I96" s="4" t="str">
        <f>IF(A96="","",IF(ROW($A$2:$A$1036)=1,"Impossible",VLOOKUP($A$2:$A$1036,items!$A$2:$T$1008,{20}*SIGN(ROW($A$2:$A$1036)),FALSE)))</f>
        <v>Mwana wenyu akaziva izvi rinhi?</v>
      </c>
      <c r="K96" s="4" t="s">
        <v>1289</v>
      </c>
      <c r="L96" s="53" t="s">
        <v>27</v>
      </c>
      <c r="M96" s="53"/>
      <c r="N96" s="53"/>
      <c r="O96" s="53"/>
      <c r="P96" s="53"/>
      <c r="Q96" s="53"/>
      <c r="R96" s="53"/>
      <c r="S96" s="53"/>
      <c r="T96" s="53"/>
      <c r="U96" s="53"/>
      <c r="V96" s="55" t="str">
        <f t="shared" si="18"/>
        <v>J25. When did your child learn this information?</v>
      </c>
      <c r="W96" s="55" t="str">
        <f t="shared" si="19"/>
        <v>J25. Mwana wenyu akaziva izvi rinhi?</v>
      </c>
      <c r="X96" s="32" t="e">
        <f t="array" ref="X96">IF(ISBLANK(F96),"",INDEX([1]choices!L$2:L$1452,MATCH(F96,IF([1]choices!M$2:M$1452="Last",[1]choices!A$2:A$1452),0)))</f>
        <v>#N/A</v>
      </c>
      <c r="Y96" s="4" t="e">
        <f t="array" ref="Y96">IF(ISBLANK(F96),"",INDEX([1]choices!K$2:K$1452,MATCH(F96,IF([1]choices!M$2:M$1452="Last",[1]choices!A$2:A$1452),0)))</f>
        <v>#N/A</v>
      </c>
    </row>
    <row r="97" spans="1:26" ht="14">
      <c r="A97" s="53" t="s">
        <v>1282</v>
      </c>
      <c r="B97" s="53" t="s">
        <v>1264</v>
      </c>
      <c r="C97" s="53"/>
      <c r="D97" s="54" t="str">
        <f t="shared" si="16"/>
        <v>J</v>
      </c>
      <c r="E97" s="53" t="s">
        <v>81</v>
      </c>
      <c r="G97" s="54" t="str">
        <f t="shared" si="17"/>
        <v>end group</v>
      </c>
      <c r="H97" s="4" t="e">
        <f>IF(A97="","",IF(ROW($A$2:$A$1036)=1,"Impossible",VLOOKUP($A$2:$A$1036,items!$A$2:$S$1008,{19}*SIGN(ROW($A$2:$A$1036)),FALSE)))</f>
        <v>#N/A</v>
      </c>
      <c r="I97" s="4" t="e">
        <f>IF(A97="","",IF(ROW($A$2:$A$1036)=1,"Impossible",VLOOKUP($A$2:$A$1036,items!$A$2:$T$1008,{20}*SIGN(ROW($A$2:$A$1036)),FALSE)))</f>
        <v>#N/A</v>
      </c>
      <c r="L97" s="53"/>
      <c r="M97" s="53"/>
      <c r="N97" s="53"/>
      <c r="O97" s="53"/>
      <c r="P97" s="53"/>
      <c r="Q97" s="53"/>
      <c r="R97" s="53"/>
      <c r="S97" s="53"/>
      <c r="T97" s="53"/>
      <c r="U97" s="53"/>
      <c r="V97" s="55" t="str">
        <f t="shared" si="18"/>
        <v/>
      </c>
      <c r="W97" s="55" t="str">
        <f t="shared" si="19"/>
        <v/>
      </c>
      <c r="X97" s="32" t="str">
        <f t="array" ref="X97">IF(ISBLANK(F97),"",INDEX([1]choices!L$2:L$1452,MATCH(F97,IF([1]choices!M$2:M$1452="Last",[1]choices!A$2:A$1452),0)))</f>
        <v/>
      </c>
      <c r="Y97" s="4" t="str">
        <f t="array" ref="Y97">IF(ISBLANK(F97),"",INDEX([1]choices!K$2:K$1452,MATCH(F97,IF([1]choices!M$2:M$1452="Last",[1]choices!A$2:A$1452),0)))</f>
        <v/>
      </c>
    </row>
    <row r="98" spans="1:26" ht="14">
      <c r="A98" s="53" t="s">
        <v>1323</v>
      </c>
      <c r="B98" s="53" t="s">
        <v>1324</v>
      </c>
      <c r="C98" s="53">
        <v>0</v>
      </c>
      <c r="D98" s="54" t="str">
        <f t="shared" si="16"/>
        <v>K0</v>
      </c>
      <c r="E98" s="53" t="s">
        <v>79</v>
      </c>
      <c r="G98" s="54" t="str">
        <f t="shared" si="17"/>
        <v>begin group</v>
      </c>
      <c r="H98" s="4" t="e">
        <f>IF(A98="","",IF(ROW($A$2:$A$1036)=1,"Impossible",VLOOKUP($A$2:$A$1036,items!$A$2:$S$1008,{19}*SIGN(ROW($A$2:$A$1036)),FALSE)))</f>
        <v>#N/A</v>
      </c>
      <c r="I98" s="4" t="e">
        <f>IF(A98="","",IF(ROW($A$2:$A$1036)=1,"Impossible",VLOOKUP($A$2:$A$1036,items!$A$2:$T$1008,{20}*SIGN(ROW($A$2:$A$1036)),FALSE)))</f>
        <v>#N/A</v>
      </c>
      <c r="K98" s="4" t="s">
        <v>2342</v>
      </c>
      <c r="L98" s="53"/>
      <c r="M98" s="53"/>
      <c r="N98" s="53"/>
      <c r="O98" s="53"/>
      <c r="P98" s="53"/>
      <c r="Q98" s="53"/>
      <c r="R98" s="53"/>
      <c r="S98" s="53"/>
      <c r="T98" s="53"/>
      <c r="U98" s="53"/>
      <c r="V98" s="55" t="str">
        <f t="shared" si="18"/>
        <v/>
      </c>
      <c r="W98" s="55" t="str">
        <f t="shared" si="19"/>
        <v/>
      </c>
      <c r="X98" s="32" t="str">
        <f t="array" ref="X98">IF(ISBLANK(F98),"",INDEX([1]choices!L$2:L$1452,MATCH(F98,IF([1]choices!M$2:M$1452="Last",[1]choices!A$2:A$1452),0)))</f>
        <v/>
      </c>
      <c r="Y98" s="4" t="str">
        <f t="array" ref="Y98">IF(ISBLANK(F98),"",INDEX([1]choices!K$2:K$1452,MATCH(F98,IF([1]choices!M$2:M$1452="Last",[1]choices!A$2:A$1452),0)))</f>
        <v/>
      </c>
    </row>
    <row r="99" spans="1:26" ht="56">
      <c r="A99" s="53" t="s">
        <v>1131</v>
      </c>
      <c r="B99" s="53" t="s">
        <v>1324</v>
      </c>
      <c r="C99" s="53">
        <v>1</v>
      </c>
      <c r="D99" s="54" t="str">
        <f t="shared" si="16"/>
        <v>K1</v>
      </c>
      <c r="E99" s="53" t="s">
        <v>16</v>
      </c>
      <c r="G99" s="54" t="str">
        <f t="shared" si="17"/>
        <v>note</v>
      </c>
      <c r="H99" s="4" t="str">
        <f>IF(A99="","",IF(ROW($A$2:$A$1036)=1,"Impossible",VLOOKUP($A$2:$A$1036,items!$A$2:$S$1008,{19}*SIGN(ROW($A$2:$A$1036)),FALSE)))</f>
        <v>For the next few questions, please tell me how likely it is that each thing will happen if you tell your child that [he/she] is HIV positive.</v>
      </c>
      <c r="I99" s="4" t="str">
        <f>IF(A99="","",IF(ROW($A$2:$A$1036)=1,"Impossible",VLOOKUP($A$2:$A$1036,items!$A$2:$T$1008,{20}*SIGN(ROW($A$2:$A$1036)),FALSE)))</f>
        <v>Pamibvunzo mishomanana, inotevera, ndapota ndiudzeiwo kuti chimwe nechimwe chezvinotevera chingangoitike zvakadii kana mukaudza mwana wenyu kuti ane HIV.</v>
      </c>
      <c r="L99" s="53"/>
      <c r="M99" s="53"/>
      <c r="N99" s="53"/>
      <c r="O99" s="53"/>
      <c r="P99" s="53"/>
      <c r="Q99" s="53"/>
      <c r="R99" s="53"/>
      <c r="S99" s="53"/>
      <c r="T99" s="53"/>
      <c r="U99" s="53"/>
      <c r="V99" s="55" t="str">
        <f t="shared" si="18"/>
        <v>K1. For the next few questions, please tell me how likely it is that each thing will happen if you tell your child that [he/she] is HIV positive.</v>
      </c>
      <c r="W99" s="55" t="str">
        <f t="shared" si="19"/>
        <v>K1. Pamibvunzo mishomanana, inotevera, ndapota ndiudzeiwo kuti chimwe nechimwe chezvinotevera chingangoitike zvakadii kana mukaudza mwana wenyu kuti ane HIV.</v>
      </c>
      <c r="X99" s="32" t="str">
        <f t="array" ref="X99">IF(ISBLANK(F99),"",INDEX([1]choices!L$2:L$1452,MATCH(F99,IF([1]choices!M$2:M$1452="Last",[1]choices!A$2:A$1452),0)))</f>
        <v/>
      </c>
      <c r="Y99" s="4" t="str">
        <f t="array" ref="Y99">IF(ISBLANK(F99),"",INDEX([1]choices!K$2:K$1452,MATCH(F99,IF([1]choices!M$2:M$1452="Last",[1]choices!A$2:A$1452),0)))</f>
        <v/>
      </c>
      <c r="Z99" s="4" t="s">
        <v>1223</v>
      </c>
    </row>
    <row r="100" spans="1:26" ht="42">
      <c r="A100" s="53" t="s">
        <v>1132</v>
      </c>
      <c r="B100" s="53" t="s">
        <v>1324</v>
      </c>
      <c r="C100" s="53">
        <v>2</v>
      </c>
      <c r="D100" s="54" t="str">
        <f t="shared" si="16"/>
        <v>K2</v>
      </c>
      <c r="E100" s="53" t="s">
        <v>11</v>
      </c>
      <c r="F100" s="4" t="s">
        <v>203</v>
      </c>
      <c r="G100" s="54" t="str">
        <f t="shared" si="17"/>
        <v>select_one likely4</v>
      </c>
      <c r="H100" s="4" t="str">
        <f>IF(A100="","",IF(ROW($A$2:$A$1036)=1,"Impossible",VLOOKUP($A$2:$A$1036,items!$A$2:$S$1008,{19}*SIGN(ROW($A$2:$A$1036)),FALSE)))</f>
        <v>How likely is it that telling your child about [his/her] status will bring about good things?</v>
      </c>
      <c r="I100" s="4" t="str">
        <f>IF(A100="","",IF(ROW($A$2:$A$1036)=1,"Impossible",VLOOKUP($A$2:$A$1036,items!$A$2:$T$1008,{20}*SIGN(ROW($A$2:$A$1036)),FALSE)))</f>
        <v>Zvingaitike zvakadii kuti kuudza mwana wenyu nezvepamumire kungaunze zvinhu zvakanaka?</v>
      </c>
      <c r="L100" s="53" t="s">
        <v>27</v>
      </c>
      <c r="M100" s="53"/>
      <c r="N100" s="53"/>
      <c r="O100" s="53"/>
      <c r="P100" s="53"/>
      <c r="Q100" s="53"/>
      <c r="R100" s="53"/>
      <c r="S100" s="53"/>
      <c r="T100" s="53"/>
      <c r="U100" s="53"/>
      <c r="V100" s="55" t="str">
        <f t="shared" si="18"/>
        <v>K2. How likely is it that telling your child about [his/her] status will bring about good things?</v>
      </c>
      <c r="W100" s="55" t="str">
        <f t="shared" si="19"/>
        <v>K2. Zvingaitike zvakadii kuti kuudza mwana wenyu nezvepamumire kungaunze zvinhu zvakanaka?</v>
      </c>
      <c r="X100" s="32" t="str">
        <f t="array" ref="X100">IF(ISBLANK(F100),"",INDEX([1]choices!L$2:L$1452,MATCH(F100,IF([1]choices!M$2:M$1452="Last",[1]choices!A$2:A$1452),0)))</f>
        <v>very likely, somewhat likely, not very likely, not at all likely, refuse</v>
      </c>
      <c r="Y100" s="4" t="str">
        <f t="array" ref="Y100">IF(ISBLANK(F100),"",INDEX([1]choices!K$2:K$1452,MATCH(F100,IF([1]choices!M$2:M$1452="Last",[1]choices!A$2:A$1452),0)))</f>
        <v>zvingangoitike zvakanyanya, zvingangoitike zvishoma, hazvingaitike zvakanyanya, hazvingaitike zvachose, kuramba kupindura</v>
      </c>
      <c r="Z100" s="4" t="s">
        <v>1223</v>
      </c>
    </row>
    <row r="101" spans="1:26" ht="42">
      <c r="A101" s="53" t="s">
        <v>1133</v>
      </c>
      <c r="B101" s="53" t="s">
        <v>1324</v>
      </c>
      <c r="C101" s="53">
        <v>3</v>
      </c>
      <c r="D101" s="54" t="str">
        <f t="shared" si="16"/>
        <v>K3</v>
      </c>
      <c r="E101" s="53" t="s">
        <v>11</v>
      </c>
      <c r="F101" s="4" t="s">
        <v>203</v>
      </c>
      <c r="G101" s="54" t="str">
        <f t="shared" si="17"/>
        <v>select_one likely4</v>
      </c>
      <c r="H101" s="4" t="str">
        <f>IF(A101="","",IF(ROW($A$2:$A$1036)=1,"Impossible",VLOOKUP($A$2:$A$1036,items!$A$2:$S$1008,{19}*SIGN(ROW($A$2:$A$1036)),FALSE)))</f>
        <v>How likely is it that telling your child about [his/her] status will bring you closer together?</v>
      </c>
      <c r="I101" s="4" t="str">
        <f>IF(A101="","",IF(ROW($A$2:$A$1036)=1,"Impossible",VLOOKUP($A$2:$A$1036,items!$A$2:$T$1008,{20}*SIGN(ROW($A$2:$A$1036)),FALSE)))</f>
        <v>Zvingaitike zvakadii kuti kuudza mwana wenyu nezvepaamire kungamuswededze pedyo nemi?</v>
      </c>
      <c r="L101" s="53" t="s">
        <v>27</v>
      </c>
      <c r="M101" s="53"/>
      <c r="N101" s="53"/>
      <c r="O101" s="53"/>
      <c r="P101" s="53"/>
      <c r="Q101" s="53"/>
      <c r="R101" s="53"/>
      <c r="S101" s="53"/>
      <c r="T101" s="53"/>
      <c r="U101" s="53"/>
      <c r="V101" s="55" t="str">
        <f t="shared" si="18"/>
        <v>K3. How likely is it that telling your child about [his/her] status will bring you closer together?</v>
      </c>
      <c r="W101" s="55" t="str">
        <f t="shared" si="19"/>
        <v>K3. Zvingaitike zvakadii kuti kuudza mwana wenyu nezvepaamire kungamuswededze pedyo nemi?</v>
      </c>
      <c r="X101" s="32" t="str">
        <f t="array" ref="X101">IF(ISBLANK(F101),"",INDEX([1]choices!L$2:L$1452,MATCH(F101,IF([1]choices!M$2:M$1452="Last",[1]choices!A$2:A$1452),0)))</f>
        <v>very likely, somewhat likely, not very likely, not at all likely, refuse</v>
      </c>
      <c r="Y101" s="4" t="str">
        <f t="array" ref="Y101">IF(ISBLANK(F101),"",INDEX([1]choices!K$2:K$1452,MATCH(F101,IF([1]choices!M$2:M$1452="Last",[1]choices!A$2:A$1452),0)))</f>
        <v>zvingangoitike zvakanyanya, zvingangoitike zvishoma, hazvingaitike zvakanyanya, hazvingaitike zvachose, kuramba kupindura</v>
      </c>
      <c r="Z101" s="4" t="s">
        <v>1223</v>
      </c>
    </row>
    <row r="102" spans="1:26" ht="42">
      <c r="A102" s="53" t="s">
        <v>1134</v>
      </c>
      <c r="B102" s="53" t="s">
        <v>1324</v>
      </c>
      <c r="C102" s="53">
        <v>4</v>
      </c>
      <c r="D102" s="54" t="str">
        <f t="shared" si="16"/>
        <v>K4</v>
      </c>
      <c r="E102" s="53" t="s">
        <v>11</v>
      </c>
      <c r="F102" s="4" t="s">
        <v>203</v>
      </c>
      <c r="G102" s="54" t="str">
        <f t="shared" si="17"/>
        <v>select_one likely4</v>
      </c>
      <c r="H102" s="4" t="str">
        <f>IF(A102="","",IF(ROW($A$2:$A$1036)=1,"Impossible",VLOOKUP($A$2:$A$1036,items!$A$2:$S$1008,{19}*SIGN(ROW($A$2:$A$1036)),FALSE)))</f>
        <v>—that telling [him/her] will help you to understand each other better?</v>
      </c>
      <c r="I102" s="4" t="str">
        <f>IF(A102="","",IF(ROW($A$2:$A$1036)=1,"Impossible",VLOOKUP($A$2:$A$1036,items!$A$2:$T$1008,{20}*SIGN(ROW($A$2:$A$1036)),FALSE)))</f>
        <v>—kuti kumuudza kungakubatsirei kuti munzwisisane zviri nani?</v>
      </c>
      <c r="L102" s="53" t="s">
        <v>27</v>
      </c>
      <c r="M102" s="53"/>
      <c r="N102" s="53"/>
      <c r="O102" s="53"/>
      <c r="P102" s="53"/>
      <c r="Q102" s="53"/>
      <c r="R102" s="53"/>
      <c r="S102" s="53"/>
      <c r="T102" s="53"/>
      <c r="U102" s="53"/>
      <c r="V102" s="55" t="str">
        <f t="shared" si="18"/>
        <v>K4. —that telling [him/her] will help you to understand each other better?</v>
      </c>
      <c r="W102" s="55" t="str">
        <f t="shared" si="19"/>
        <v>K4. —kuti kumuudza kungakubatsirei kuti munzwisisane zviri nani?</v>
      </c>
      <c r="X102" s="32" t="str">
        <f t="array" ref="X102">IF(ISBLANK(F102),"",INDEX([1]choices!L$2:L$1452,MATCH(F102,IF([1]choices!M$2:M$1452="Last",[1]choices!A$2:A$1452),0)))</f>
        <v>very likely, somewhat likely, not very likely, not at all likely, refuse</v>
      </c>
      <c r="Y102" s="4" t="str">
        <f t="array" ref="Y102">IF(ISBLANK(F102),"",INDEX([1]choices!K$2:K$1452,MATCH(F102,IF([1]choices!M$2:M$1452="Last",[1]choices!A$2:A$1452),0)))</f>
        <v>zvingangoitike zvakanyanya, zvingangoitike zvishoma, hazvingaitike zvakanyanya, hazvingaitike zvachose, kuramba kupindura</v>
      </c>
      <c r="Z102" s="4" t="s">
        <v>1223</v>
      </c>
    </row>
    <row r="103" spans="1:26" ht="42">
      <c r="A103" s="53" t="s">
        <v>1135</v>
      </c>
      <c r="B103" s="53" t="s">
        <v>1324</v>
      </c>
      <c r="C103" s="53">
        <v>5</v>
      </c>
      <c r="D103" s="54" t="str">
        <f t="shared" si="16"/>
        <v>K5</v>
      </c>
      <c r="E103" s="53" t="s">
        <v>11</v>
      </c>
      <c r="F103" s="4" t="s">
        <v>203</v>
      </c>
      <c r="G103" s="54" t="str">
        <f t="shared" si="17"/>
        <v>select_one likely4</v>
      </c>
      <c r="H103" s="4" t="str">
        <f>IF(A103="","",IF(ROW($A$2:$A$1036)=1,"Impossible",VLOOKUP($A$2:$A$1036,items!$A$2:$S$1008,{19}*SIGN(ROW($A$2:$A$1036)),FALSE)))</f>
        <v>—that telling [him/her] will make [him/her] trust you more?</v>
      </c>
      <c r="I103" s="4" t="str">
        <f>IF(A103="","",IF(ROW($A$2:$A$1036)=1,"Impossible",VLOOKUP($A$2:$A$1036,items!$A$2:$T$1008,{20}*SIGN(ROW($A$2:$A$1036)),FALSE)))</f>
        <v>—kuti kumuudza kungaite kuti awedzere kuvimba nemi?</v>
      </c>
      <c r="L103" s="53" t="s">
        <v>27</v>
      </c>
      <c r="M103" s="53"/>
      <c r="N103" s="53"/>
      <c r="O103" s="53"/>
      <c r="P103" s="53"/>
      <c r="Q103" s="53"/>
      <c r="R103" s="53"/>
      <c r="S103" s="53"/>
      <c r="T103" s="53"/>
      <c r="U103" s="53"/>
      <c r="V103" s="55" t="str">
        <f t="shared" si="18"/>
        <v>K5. —that telling [him/her] will make [him/her] trust you more?</v>
      </c>
      <c r="W103" s="55" t="str">
        <f t="shared" si="19"/>
        <v>K5. —kuti kumuudza kungaite kuti awedzere kuvimba nemi?</v>
      </c>
      <c r="X103" s="32" t="str">
        <f t="array" ref="X103">IF(ISBLANK(F103),"",INDEX([1]choices!L$2:L$1452,MATCH(F103,IF([1]choices!M$2:M$1452="Last",[1]choices!A$2:A$1452),0)))</f>
        <v>very likely, somewhat likely, not very likely, not at all likely, refuse</v>
      </c>
      <c r="Y103" s="4" t="str">
        <f t="array" ref="Y103">IF(ISBLANK(F103),"",INDEX([1]choices!K$2:K$1452,MATCH(F103,IF([1]choices!M$2:M$1452="Last",[1]choices!A$2:A$1452),0)))</f>
        <v>zvingangoitike zvakanyanya, zvingangoitike zvishoma, hazvingaitike zvakanyanya, hazvingaitike zvachose, kuramba kupindura</v>
      </c>
      <c r="Z103" s="4" t="s">
        <v>1223</v>
      </c>
    </row>
    <row r="104" spans="1:26" ht="42">
      <c r="A104" s="53" t="s">
        <v>1136</v>
      </c>
      <c r="B104" s="53" t="s">
        <v>1324</v>
      </c>
      <c r="C104" s="53">
        <v>6</v>
      </c>
      <c r="D104" s="54" t="str">
        <f t="shared" si="16"/>
        <v>K6</v>
      </c>
      <c r="E104" s="53" t="s">
        <v>11</v>
      </c>
      <c r="F104" s="4" t="s">
        <v>203</v>
      </c>
      <c r="G104" s="54" t="str">
        <f t="shared" si="17"/>
        <v>select_one likely4</v>
      </c>
      <c r="H104" s="4" t="str">
        <f>IF(A104="","",IF(ROW($A$2:$A$1036)=1,"Impossible",VLOOKUP($A$2:$A$1036,items!$A$2:$S$1008,{19}*SIGN(ROW($A$2:$A$1036)),FALSE)))</f>
        <v>—that telling [him/her] will help you to get along better?</v>
      </c>
      <c r="I104" s="4" t="str">
        <f>IF(A104="","",IF(ROW($A$2:$A$1036)=1,"Impossible",VLOOKUP($A$2:$A$1036,items!$A$2:$T$1008,{20}*SIGN(ROW($A$2:$A$1036)),FALSE)))</f>
        <v>—kuti kumuudza kungaite kuti muwirirane zviri nani?</v>
      </c>
      <c r="L104" s="53" t="s">
        <v>27</v>
      </c>
      <c r="M104" s="53"/>
      <c r="N104" s="53"/>
      <c r="O104" s="53"/>
      <c r="P104" s="53"/>
      <c r="Q104" s="53"/>
      <c r="R104" s="53"/>
      <c r="S104" s="53"/>
      <c r="T104" s="53"/>
      <c r="U104" s="53"/>
      <c r="V104" s="55" t="str">
        <f t="shared" si="18"/>
        <v>K6. —that telling [him/her] will help you to get along better?</v>
      </c>
      <c r="W104" s="55" t="str">
        <f t="shared" si="19"/>
        <v>K6. —kuti kumuudza kungaite kuti muwirirane zviri nani?</v>
      </c>
      <c r="X104" s="32" t="str">
        <f t="array" ref="X104">IF(ISBLANK(F104),"",INDEX([1]choices!L$2:L$1452,MATCH(F104,IF([1]choices!M$2:M$1452="Last",[1]choices!A$2:A$1452),0)))</f>
        <v>very likely, somewhat likely, not very likely, not at all likely, refuse</v>
      </c>
      <c r="Y104" s="4" t="str">
        <f t="array" ref="Y104">IF(ISBLANK(F104),"",INDEX([1]choices!K$2:K$1452,MATCH(F104,IF([1]choices!M$2:M$1452="Last",[1]choices!A$2:A$1452),0)))</f>
        <v>zvingangoitike zvakanyanya, zvingangoitike zvishoma, hazvingaitike zvakanyanya, hazvingaitike zvachose, kuramba kupindura</v>
      </c>
      <c r="Z104" s="4" t="s">
        <v>1223</v>
      </c>
    </row>
    <row r="105" spans="1:26" ht="42">
      <c r="A105" s="53" t="s">
        <v>1137</v>
      </c>
      <c r="B105" s="53" t="s">
        <v>1324</v>
      </c>
      <c r="C105" s="53">
        <v>7</v>
      </c>
      <c r="D105" s="54" t="str">
        <f t="shared" si="16"/>
        <v>K7</v>
      </c>
      <c r="E105" s="53" t="s">
        <v>11</v>
      </c>
      <c r="F105" s="4" t="s">
        <v>203</v>
      </c>
      <c r="G105" s="54" t="str">
        <f t="shared" si="17"/>
        <v>select_one likely4</v>
      </c>
      <c r="H105" s="4" t="str">
        <f>IF(A105="","",IF(ROW($A$2:$A$1036)=1,"Impossible",VLOOKUP($A$2:$A$1036,items!$A$2:$S$1008,{19}*SIGN(ROW($A$2:$A$1036)),FALSE)))</f>
        <v>—that telling [him/her] will be good for [him/her]?</v>
      </c>
      <c r="I105" s="4" t="str">
        <f>IF(A105="","",IF(ROW($A$2:$A$1036)=1,"Impossible",VLOOKUP($A$2:$A$1036,items!$A$2:$T$1008,{20}*SIGN(ROW($A$2:$A$1036)),FALSE)))</f>
        <v>—kuti kumuudza kunenge kwakamunakira iye?</v>
      </c>
      <c r="L105" s="53" t="s">
        <v>27</v>
      </c>
      <c r="M105" s="53"/>
      <c r="N105" s="53"/>
      <c r="O105" s="53"/>
      <c r="P105" s="53"/>
      <c r="Q105" s="53"/>
      <c r="R105" s="53"/>
      <c r="S105" s="53"/>
      <c r="T105" s="53"/>
      <c r="U105" s="53"/>
      <c r="V105" s="55" t="str">
        <f t="shared" si="18"/>
        <v>K7. —that telling [him/her] will be good for [him/her]?</v>
      </c>
      <c r="W105" s="55" t="str">
        <f t="shared" si="19"/>
        <v>K7. —kuti kumuudza kunenge kwakamunakira iye?</v>
      </c>
      <c r="X105" s="32" t="str">
        <f t="array" ref="X105">IF(ISBLANK(F105),"",INDEX([1]choices!L$2:L$1452,MATCH(F105,IF([1]choices!M$2:M$1452="Last",[1]choices!A$2:A$1452),0)))</f>
        <v>very likely, somewhat likely, not very likely, not at all likely, refuse</v>
      </c>
      <c r="Y105" s="4" t="str">
        <f t="array" ref="Y105">IF(ISBLANK(F105),"",INDEX([1]choices!K$2:K$1452,MATCH(F105,IF([1]choices!M$2:M$1452="Last",[1]choices!A$2:A$1452),0)))</f>
        <v>zvingangoitike zvakanyanya, zvingangoitike zvishoma, hazvingaitike zvakanyanya, hazvingaitike zvachose, kuramba kupindura</v>
      </c>
      <c r="Z105" s="4" t="s">
        <v>1223</v>
      </c>
    </row>
    <row r="106" spans="1:26" ht="42">
      <c r="A106" s="53" t="s">
        <v>1138</v>
      </c>
      <c r="B106" s="53" t="s">
        <v>1324</v>
      </c>
      <c r="C106" s="53">
        <v>8</v>
      </c>
      <c r="D106" s="54" t="str">
        <f t="shared" si="16"/>
        <v>K8</v>
      </c>
      <c r="E106" s="53" t="s">
        <v>11</v>
      </c>
      <c r="F106" s="4" t="s">
        <v>203</v>
      </c>
      <c r="G106" s="54" t="str">
        <f t="shared" si="17"/>
        <v>select_one likely4</v>
      </c>
      <c r="H106" s="4" t="str">
        <f>IF(A106="","",IF(ROW($A$2:$A$1036)=1,"Impossible",VLOOKUP($A$2:$A$1036,items!$A$2:$S$1008,{19}*SIGN(ROW($A$2:$A$1036)),FALSE)))</f>
        <v>—that telling [him/her] will make [him/her] feel relieved to know the truth?</v>
      </c>
      <c r="I106" s="4" t="str">
        <f>IF(A106="","",IF(ROW($A$2:$A$1036)=1,"Impossible",VLOOKUP($A$2:$A$1036,items!$A$2:$T$1008,{20}*SIGN(ROW($A$2:$A$1036)),FALSE)))</f>
        <v>—kuti kumuudza kungaite kuti arerukirwe nekuziva chokwadi?</v>
      </c>
      <c r="L106" s="53" t="s">
        <v>27</v>
      </c>
      <c r="M106" s="53"/>
      <c r="N106" s="53"/>
      <c r="O106" s="53"/>
      <c r="P106" s="53"/>
      <c r="Q106" s="53"/>
      <c r="R106" s="53"/>
      <c r="S106" s="53"/>
      <c r="T106" s="53"/>
      <c r="U106" s="53"/>
      <c r="V106" s="55" t="str">
        <f t="shared" si="18"/>
        <v>K8. —that telling [him/her] will make [him/her] feel relieved to know the truth?</v>
      </c>
      <c r="W106" s="55" t="str">
        <f t="shared" si="19"/>
        <v>K8. —kuti kumuudza kungaite kuti arerukirwe nekuziva chokwadi?</v>
      </c>
      <c r="X106" s="32" t="str">
        <f t="array" ref="X106">IF(ISBLANK(F106),"",INDEX([1]choices!L$2:L$1452,MATCH(F106,IF([1]choices!M$2:M$1452="Last",[1]choices!A$2:A$1452),0)))</f>
        <v>very likely, somewhat likely, not very likely, not at all likely, refuse</v>
      </c>
      <c r="Y106" s="4" t="str">
        <f t="array" ref="Y106">IF(ISBLANK(F106),"",INDEX([1]choices!K$2:K$1452,MATCH(F106,IF([1]choices!M$2:M$1452="Last",[1]choices!A$2:A$1452),0)))</f>
        <v>zvingangoitike zvakanyanya, zvingangoitike zvishoma, hazvingaitike zvakanyanya, hazvingaitike zvachose, kuramba kupindura</v>
      </c>
      <c r="Z106" s="4" t="s">
        <v>1223</v>
      </c>
    </row>
    <row r="107" spans="1:26" ht="42">
      <c r="A107" s="53" t="s">
        <v>1139</v>
      </c>
      <c r="B107" s="53" t="s">
        <v>1324</v>
      </c>
      <c r="C107" s="53">
        <v>9</v>
      </c>
      <c r="D107" s="54" t="str">
        <f t="shared" si="16"/>
        <v>K9</v>
      </c>
      <c r="E107" s="53" t="s">
        <v>11</v>
      </c>
      <c r="F107" s="4" t="s">
        <v>203</v>
      </c>
      <c r="G107" s="54" t="str">
        <f t="shared" si="17"/>
        <v>select_one likely4</v>
      </c>
      <c r="H107" s="4" t="str">
        <f>IF(A107="","",IF(ROW($A$2:$A$1036)=1,"Impossible",VLOOKUP($A$2:$A$1036,items!$A$2:$S$1008,{19}*SIGN(ROW($A$2:$A$1036)),FALSE)))</f>
        <v>—that telling [him/her] will make [him/her] be better about taking mediation?</v>
      </c>
      <c r="I107" s="4" t="str">
        <f>IF(A107="","",IF(ROW($A$2:$A$1036)=1,"Impossible",VLOOKUP($A$2:$A$1036,items!$A$2:$T$1008,{20}*SIGN(ROW($A$2:$A$1036)),FALSE)))</f>
        <v>—kuti kumuudza kungaite kuti ave nani pamusoro pekunwa mishonga yake?</v>
      </c>
      <c r="L107" s="53" t="s">
        <v>27</v>
      </c>
      <c r="M107" s="53"/>
      <c r="N107" s="53"/>
      <c r="O107" s="53"/>
      <c r="P107" s="53"/>
      <c r="Q107" s="53"/>
      <c r="R107" s="53"/>
      <c r="S107" s="53"/>
      <c r="T107" s="53"/>
      <c r="U107" s="53"/>
      <c r="V107" s="55" t="str">
        <f t="shared" si="18"/>
        <v>K9. —that telling [him/her] will make [him/her] be better about taking mediation?</v>
      </c>
      <c r="W107" s="55" t="str">
        <f t="shared" si="19"/>
        <v>K9. —kuti kumuudza kungaite kuti ave nani pamusoro pekunwa mishonga yake?</v>
      </c>
      <c r="X107" s="32" t="str">
        <f t="array" ref="X107">IF(ISBLANK(F107),"",INDEX([1]choices!L$2:L$1452,MATCH(F107,IF([1]choices!M$2:M$1452="Last",[1]choices!A$2:A$1452),0)))</f>
        <v>very likely, somewhat likely, not very likely, not at all likely, refuse</v>
      </c>
      <c r="Y107" s="4" t="str">
        <f t="array" ref="Y107">IF(ISBLANK(F107),"",INDEX([1]choices!K$2:K$1452,MATCH(F107,IF([1]choices!M$2:M$1452="Last",[1]choices!A$2:A$1452),0)))</f>
        <v>zvingangoitike zvakanyanya, zvingangoitike zvishoma, hazvingaitike zvakanyanya, hazvingaitike zvachose, kuramba kupindura</v>
      </c>
      <c r="Z107" s="4" t="s">
        <v>1223</v>
      </c>
    </row>
    <row r="108" spans="1:26" ht="42">
      <c r="A108" s="53" t="s">
        <v>1140</v>
      </c>
      <c r="B108" s="53" t="s">
        <v>1324</v>
      </c>
      <c r="C108" s="53">
        <v>10</v>
      </c>
      <c r="D108" s="54" t="str">
        <f t="shared" si="16"/>
        <v>K10</v>
      </c>
      <c r="E108" s="53" t="s">
        <v>11</v>
      </c>
      <c r="F108" s="4" t="s">
        <v>203</v>
      </c>
      <c r="G108" s="54" t="str">
        <f t="shared" si="17"/>
        <v>select_one likely4</v>
      </c>
      <c r="H108" s="4" t="str">
        <f>IF(A108="","",IF(ROW($A$2:$A$1036)=1,"Impossible",VLOOKUP($A$2:$A$1036,items!$A$2:$S$1008,{19}*SIGN(ROW($A$2:$A$1036)),FALSE)))</f>
        <v>—that telling [him/her] will improve [his/her] health?</v>
      </c>
      <c r="I108" s="4" t="str">
        <f>IF(A108="","",IF(ROW($A$2:$A$1036)=1,"Impossible",VLOOKUP($A$2:$A$1036,items!$A$2:$T$1008,{20}*SIGN(ROW($A$2:$A$1036)),FALSE)))</f>
        <v>—kuti kumuudza kungaite kuti utano hwake huve nani?</v>
      </c>
      <c r="L108" s="53" t="s">
        <v>27</v>
      </c>
      <c r="M108" s="53"/>
      <c r="N108" s="53"/>
      <c r="O108" s="53"/>
      <c r="P108" s="53"/>
      <c r="Q108" s="53"/>
      <c r="R108" s="53"/>
      <c r="S108" s="53"/>
      <c r="T108" s="53"/>
      <c r="U108" s="53"/>
      <c r="V108" s="55" t="str">
        <f t="shared" si="18"/>
        <v>K10. —that telling [him/her] will improve [his/her] health?</v>
      </c>
      <c r="W108" s="55" t="str">
        <f t="shared" si="19"/>
        <v>K10. —kuti kumuudza kungaite kuti utano hwake huve nani?</v>
      </c>
      <c r="X108" s="32" t="str">
        <f t="array" ref="X108">IF(ISBLANK(F108),"",INDEX([1]choices!L$2:L$1452,MATCH(F108,IF([1]choices!M$2:M$1452="Last",[1]choices!A$2:A$1452),0)))</f>
        <v>very likely, somewhat likely, not very likely, not at all likely, refuse</v>
      </c>
      <c r="Y108" s="4" t="str">
        <f t="array" ref="Y108">IF(ISBLANK(F108),"",INDEX([1]choices!K$2:K$1452,MATCH(F108,IF([1]choices!M$2:M$1452="Last",[1]choices!A$2:A$1452),0)))</f>
        <v>zvingangoitike zvakanyanya, zvingangoitike zvishoma, hazvingaitike zvakanyanya, hazvingaitike zvachose, kuramba kupindura</v>
      </c>
      <c r="Z108" s="4" t="s">
        <v>1223</v>
      </c>
    </row>
    <row r="109" spans="1:26" ht="42">
      <c r="A109" s="53" t="s">
        <v>1141</v>
      </c>
      <c r="B109" s="53" t="s">
        <v>1324</v>
      </c>
      <c r="C109" s="53">
        <v>11</v>
      </c>
      <c r="D109" s="54" t="str">
        <f t="shared" si="16"/>
        <v>K11</v>
      </c>
      <c r="E109" s="53" t="s">
        <v>11</v>
      </c>
      <c r="F109" s="4" t="s">
        <v>203</v>
      </c>
      <c r="G109" s="54" t="str">
        <f t="shared" si="17"/>
        <v>select_one likely4</v>
      </c>
      <c r="H109" s="4" t="str">
        <f>IF(A109="","",IF(ROW($A$2:$A$1036)=1,"Impossible",VLOOKUP($A$2:$A$1036,items!$A$2:$S$1008,{19}*SIGN(ROW($A$2:$A$1036)),FALSE)))</f>
        <v>—that telling [him/her] will bring more good things than bad things?</v>
      </c>
      <c r="I109" s="4" t="str">
        <f>IF(A109="","",IF(ROW($A$2:$A$1036)=1,"Impossible",VLOOKUP($A$2:$A$1036,items!$A$2:$T$1008,{20}*SIGN(ROW($A$2:$A$1036)),FALSE)))</f>
        <v>—kuti kumuudza kungaunze zvakanaka zvakawanda kupfuura zvakaipa?</v>
      </c>
      <c r="L109" s="53" t="s">
        <v>27</v>
      </c>
      <c r="M109" s="53"/>
      <c r="N109" s="53"/>
      <c r="O109" s="53"/>
      <c r="P109" s="53"/>
      <c r="Q109" s="53"/>
      <c r="R109" s="53"/>
      <c r="S109" s="53"/>
      <c r="T109" s="53"/>
      <c r="U109" s="53"/>
      <c r="V109" s="55" t="str">
        <f t="shared" si="18"/>
        <v>K11. —that telling [him/her] will bring more good things than bad things?</v>
      </c>
      <c r="W109" s="55" t="str">
        <f t="shared" si="19"/>
        <v>K11. —kuti kumuudza kungaunze zvakanaka zvakawanda kupfuura zvakaipa?</v>
      </c>
      <c r="X109" s="32" t="str">
        <f t="array" ref="X109">IF(ISBLANK(F109),"",INDEX([1]choices!L$2:L$1452,MATCH(F109,IF([1]choices!M$2:M$1452="Last",[1]choices!A$2:A$1452),0)))</f>
        <v>very likely, somewhat likely, not very likely, not at all likely, refuse</v>
      </c>
      <c r="Y109" s="4" t="str">
        <f t="array" ref="Y109">IF(ISBLANK(F109),"",INDEX([1]choices!K$2:K$1452,MATCH(F109,IF([1]choices!M$2:M$1452="Last",[1]choices!A$2:A$1452),0)))</f>
        <v>zvingangoitike zvakanyanya, zvingangoitike zvishoma, hazvingaitike zvakanyanya, hazvingaitike zvachose, kuramba kupindura</v>
      </c>
      <c r="Z109" s="4" t="s">
        <v>1223</v>
      </c>
    </row>
    <row r="110" spans="1:26" ht="42">
      <c r="A110" s="53" t="s">
        <v>1142</v>
      </c>
      <c r="B110" s="53" t="s">
        <v>1324</v>
      </c>
      <c r="C110" s="53">
        <v>12</v>
      </c>
      <c r="D110" s="54" t="str">
        <f t="shared" si="16"/>
        <v>K12</v>
      </c>
      <c r="E110" s="53" t="s">
        <v>11</v>
      </c>
      <c r="F110" s="4" t="s">
        <v>203</v>
      </c>
      <c r="G110" s="54" t="str">
        <f t="shared" si="17"/>
        <v>select_one likely4</v>
      </c>
      <c r="H110" s="4" t="str">
        <f>IF(A110="","",IF(ROW($A$2:$A$1036)=1,"Impossible",VLOOKUP($A$2:$A$1036,items!$A$2:$S$1008,{19}*SIGN(ROW($A$2:$A$1036)),FALSE)))</f>
        <v>—that telling [him/her] will help our family to get along better?</v>
      </c>
      <c r="I110" s="4" t="str">
        <f>IF(A110="","",IF(ROW($A$2:$A$1036)=1,"Impossible",VLOOKUP($A$2:$A$1036,items!$A$2:$T$1008,{20}*SIGN(ROW($A$2:$A$1036)),FALSE)))</f>
        <v xml:space="preserve"> —kuti kumuudza kungabatsire kuti mhuri yedu iwirirane zviri nani?</v>
      </c>
      <c r="L110" s="53" t="s">
        <v>27</v>
      </c>
      <c r="M110" s="53"/>
      <c r="N110" s="53"/>
      <c r="O110" s="53"/>
      <c r="P110" s="53"/>
      <c r="Q110" s="53"/>
      <c r="R110" s="53"/>
      <c r="S110" s="53"/>
      <c r="T110" s="53"/>
      <c r="U110" s="53"/>
      <c r="V110" s="55" t="str">
        <f t="shared" si="18"/>
        <v>K12. —that telling [him/her] will help our family to get along better?</v>
      </c>
      <c r="W110" s="55" t="str">
        <f t="shared" si="19"/>
        <v>K12.  —kuti kumuudza kungabatsire kuti mhuri yedu iwirirane zviri nani?</v>
      </c>
      <c r="X110" s="32" t="str">
        <f t="array" ref="X110">IF(ISBLANK(F110),"",INDEX([1]choices!L$2:L$1452,MATCH(F110,IF([1]choices!M$2:M$1452="Last",[1]choices!A$2:A$1452),0)))</f>
        <v>very likely, somewhat likely, not very likely, not at all likely, refuse</v>
      </c>
      <c r="Y110" s="4" t="str">
        <f t="array" ref="Y110">IF(ISBLANK(F110),"",INDEX([1]choices!K$2:K$1452,MATCH(F110,IF([1]choices!M$2:M$1452="Last",[1]choices!A$2:A$1452),0)))</f>
        <v>zvingangoitike zvakanyanya, zvingangoitike zvishoma, hazvingaitike zvakanyanya, hazvingaitike zvachose, kuramba kupindura</v>
      </c>
      <c r="Z110" s="4" t="s">
        <v>1223</v>
      </c>
    </row>
    <row r="111" spans="1:26" ht="42">
      <c r="A111" s="53" t="s">
        <v>1143</v>
      </c>
      <c r="B111" s="53" t="s">
        <v>1324</v>
      </c>
      <c r="C111" s="53">
        <v>13</v>
      </c>
      <c r="D111" s="54" t="str">
        <f t="shared" si="16"/>
        <v>K13</v>
      </c>
      <c r="E111" s="53" t="s">
        <v>11</v>
      </c>
      <c r="F111" s="4" t="s">
        <v>203</v>
      </c>
      <c r="G111" s="54" t="str">
        <f t="shared" si="17"/>
        <v>select_one likely4</v>
      </c>
      <c r="H111" s="4" t="str">
        <f>IF(A111="","",IF(ROW($A$2:$A$1036)=1,"Impossible",VLOOKUP($A$2:$A$1036,items!$A$2:$S$1008,{19}*SIGN(ROW($A$2:$A$1036)),FALSE)))</f>
        <v>—that telling [him/her] will improve [his/her] behavior?</v>
      </c>
      <c r="I111" s="4" t="str">
        <f>IF(A111="","",IF(ROW($A$2:$A$1036)=1,"Impossible",VLOOKUP($A$2:$A$1036,items!$A$2:$T$1008,{20}*SIGN(ROW($A$2:$A$1036)),FALSE)))</f>
        <v>—kuti kumuudza kungaite kuti maitiro ake ave nani?</v>
      </c>
      <c r="L111" s="53" t="s">
        <v>27</v>
      </c>
      <c r="M111" s="53"/>
      <c r="N111" s="53"/>
      <c r="O111" s="53"/>
      <c r="P111" s="53"/>
      <c r="Q111" s="53"/>
      <c r="R111" s="53"/>
      <c r="S111" s="53"/>
      <c r="T111" s="53"/>
      <c r="U111" s="53"/>
      <c r="V111" s="55" t="str">
        <f t="shared" si="18"/>
        <v>K13. —that telling [him/her] will improve [his/her] behavior?</v>
      </c>
      <c r="W111" s="55" t="str">
        <f t="shared" si="19"/>
        <v>K13. —kuti kumuudza kungaite kuti maitiro ake ave nani?</v>
      </c>
      <c r="X111" s="32" t="str">
        <f t="array" ref="X111">IF(ISBLANK(F111),"",INDEX([1]choices!L$2:L$1452,MATCH(F111,IF([1]choices!M$2:M$1452="Last",[1]choices!A$2:A$1452),0)))</f>
        <v>very likely, somewhat likely, not very likely, not at all likely, refuse</v>
      </c>
      <c r="Y111" s="4" t="str">
        <f t="array" ref="Y111">IF(ISBLANK(F111),"",INDEX([1]choices!K$2:K$1452,MATCH(F111,IF([1]choices!M$2:M$1452="Last",[1]choices!A$2:A$1452),0)))</f>
        <v>zvingangoitike zvakanyanya, zvingangoitike zvishoma, hazvingaitike zvakanyanya, hazvingaitike zvachose, kuramba kupindura</v>
      </c>
      <c r="Z111" s="4" t="s">
        <v>1223</v>
      </c>
    </row>
    <row r="112" spans="1:26" ht="42">
      <c r="A112" s="53" t="s">
        <v>1144</v>
      </c>
      <c r="B112" s="53" t="s">
        <v>1324</v>
      </c>
      <c r="C112" s="53">
        <v>14</v>
      </c>
      <c r="D112" s="54" t="str">
        <f t="shared" si="16"/>
        <v>K14</v>
      </c>
      <c r="E112" s="53" t="s">
        <v>11</v>
      </c>
      <c r="F112" s="4" t="s">
        <v>203</v>
      </c>
      <c r="G112" s="54" t="str">
        <f t="shared" si="17"/>
        <v>select_one likely4</v>
      </c>
      <c r="H112" s="4" t="str">
        <f>IF(A112="","",IF(ROW($A$2:$A$1036)=1,"Impossible",VLOOKUP($A$2:$A$1036,items!$A$2:$S$1008,{19}*SIGN(ROW($A$2:$A$1036)),FALSE)))</f>
        <v>—that telling [him/her] will help [him/her] to deal with stigma in the community.</v>
      </c>
      <c r="I112" s="4" t="str">
        <f>IF(A112="","",IF(ROW($A$2:$A$1036)=1,"Impossible",VLOOKUP($A$2:$A$1036,items!$A$2:$T$1008,{20}*SIGN(ROW($A$2:$A$1036)),FALSE)))</f>
        <v xml:space="preserve"> —kuti kumuudza kungaite kuti abatsirikane pakuziva zvekuita panyaya yekunongedzerwa munharaunda?</v>
      </c>
      <c r="L112" s="53" t="s">
        <v>27</v>
      </c>
      <c r="M112" s="53"/>
      <c r="N112" s="53"/>
      <c r="O112" s="53"/>
      <c r="P112" s="53"/>
      <c r="Q112" s="53"/>
      <c r="R112" s="53"/>
      <c r="S112" s="53"/>
      <c r="T112" s="53"/>
      <c r="U112" s="53"/>
      <c r="V112" s="55" t="str">
        <f t="shared" si="18"/>
        <v>K14. —that telling [him/her] will help [him/her] to deal with stigma in the community.</v>
      </c>
      <c r="W112" s="55" t="str">
        <f t="shared" si="19"/>
        <v>K14.  —kuti kumuudza kungaite kuti abatsirikane pakuziva zvekuita panyaya yekunongedzerwa munharaunda?</v>
      </c>
      <c r="X112" s="32" t="str">
        <f t="array" ref="X112">IF(ISBLANK(F112),"",INDEX([1]choices!L$2:L$1452,MATCH(F112,IF([1]choices!M$2:M$1452="Last",[1]choices!A$2:A$1452),0)))</f>
        <v>very likely, somewhat likely, not very likely, not at all likely, refuse</v>
      </c>
      <c r="Y112" s="4" t="str">
        <f t="array" ref="Y112">IF(ISBLANK(F112),"",INDEX([1]choices!K$2:K$1452,MATCH(F112,IF([1]choices!M$2:M$1452="Last",[1]choices!A$2:A$1452),0)))</f>
        <v>zvingangoitike zvakanyanya, zvingangoitike zvishoma, hazvingaitike zvakanyanya, hazvingaitike zvachose, kuramba kupindura</v>
      </c>
      <c r="Z112" s="4" t="s">
        <v>1223</v>
      </c>
    </row>
    <row r="113" spans="1:26" ht="42">
      <c r="A113" s="53" t="s">
        <v>1145</v>
      </c>
      <c r="B113" s="53" t="s">
        <v>1324</v>
      </c>
      <c r="C113" s="53">
        <v>15</v>
      </c>
      <c r="D113" s="54" t="str">
        <f t="shared" si="16"/>
        <v>K15</v>
      </c>
      <c r="E113" s="53" t="s">
        <v>11</v>
      </c>
      <c r="F113" s="4" t="s">
        <v>203</v>
      </c>
      <c r="G113" s="54" t="str">
        <f t="shared" si="17"/>
        <v>select_one likely4</v>
      </c>
      <c r="H113" s="4" t="str">
        <f>IF(A113="","",IF(ROW($A$2:$A$1036)=1,"Impossible",VLOOKUP($A$2:$A$1036,items!$A$2:$S$1008,{19}*SIGN(ROW($A$2:$A$1036)),FALSE)))</f>
        <v>—that telling [him/her] will improve the way [he/she] feels emotionally?</v>
      </c>
      <c r="I113" s="4" t="str">
        <f>IF(A113="","",IF(ROW($A$2:$A$1036)=1,"Impossible",VLOOKUP($A$2:$A$1036,items!$A$2:$T$1008,{20}*SIGN(ROW($A$2:$A$1036)),FALSE)))</f>
        <v>—kuti kumuudza kungaite kuti anzwe zviri nani mukati make?</v>
      </c>
      <c r="L113" s="53" t="s">
        <v>27</v>
      </c>
      <c r="M113" s="53"/>
      <c r="N113" s="53"/>
      <c r="O113" s="53"/>
      <c r="P113" s="53"/>
      <c r="Q113" s="53"/>
      <c r="R113" s="53"/>
      <c r="S113" s="53"/>
      <c r="T113" s="53"/>
      <c r="U113" s="53"/>
      <c r="V113" s="55" t="str">
        <f t="shared" si="18"/>
        <v>K15. —that telling [him/her] will improve the way [he/she] feels emotionally?</v>
      </c>
      <c r="W113" s="55" t="str">
        <f t="shared" si="19"/>
        <v>K15. —kuti kumuudza kungaite kuti anzwe zviri nani mukati make?</v>
      </c>
      <c r="X113" s="32" t="str">
        <f t="array" ref="X113">IF(ISBLANK(F113),"",INDEX([1]choices!L$2:L$1452,MATCH(F113,IF([1]choices!M$2:M$1452="Last",[1]choices!A$2:A$1452),0)))</f>
        <v>very likely, somewhat likely, not very likely, not at all likely, refuse</v>
      </c>
      <c r="Y113" s="4" t="str">
        <f t="array" ref="Y113">IF(ISBLANK(F113),"",INDEX([1]choices!K$2:K$1452,MATCH(F113,IF([1]choices!M$2:M$1452="Last",[1]choices!A$2:A$1452),0)))</f>
        <v>zvingangoitike zvakanyanya, zvingangoitike zvishoma, hazvingaitike zvakanyanya, hazvingaitike zvachose, kuramba kupindura</v>
      </c>
      <c r="Z113" s="4" t="s">
        <v>1223</v>
      </c>
    </row>
    <row r="114" spans="1:26" ht="42">
      <c r="A114" s="53" t="s">
        <v>1146</v>
      </c>
      <c r="B114" s="53" t="s">
        <v>1324</v>
      </c>
      <c r="C114" s="53">
        <v>16</v>
      </c>
      <c r="D114" s="54" t="str">
        <f t="shared" si="16"/>
        <v>K16</v>
      </c>
      <c r="E114" s="53" t="s">
        <v>11</v>
      </c>
      <c r="F114" s="4" t="s">
        <v>203</v>
      </c>
      <c r="G114" s="54" t="str">
        <f t="shared" si="17"/>
        <v>select_one likely4</v>
      </c>
      <c r="H114" s="4" t="str">
        <f>IF(A114="","",IF(ROW($A$2:$A$1036)=1,"Impossible",VLOOKUP($A$2:$A$1036,items!$A$2:$S$1008,{19}*SIGN(ROW($A$2:$A$1036)),FALSE)))</f>
        <v>—that telling [him/her] will bring me a sense of relief?</v>
      </c>
      <c r="I114" s="4" t="str">
        <f>IF(A114="","",IF(ROW($A$2:$A$1036)=1,"Impossible",VLOOKUP($A$2:$A$1036,items!$A$2:$T$1008,{20}*SIGN(ROW($A$2:$A$1036)),FALSE)))</f>
        <v>—kuti kumuudza kungaite kuti ndinzwe kurerukirwa?</v>
      </c>
      <c r="L114" s="53" t="s">
        <v>27</v>
      </c>
      <c r="M114" s="53"/>
      <c r="N114" s="53"/>
      <c r="O114" s="53"/>
      <c r="P114" s="53"/>
      <c r="Q114" s="53"/>
      <c r="R114" s="53"/>
      <c r="S114" s="53"/>
      <c r="T114" s="53"/>
      <c r="U114" s="53"/>
      <c r="V114" s="55" t="str">
        <f t="shared" si="18"/>
        <v>K16. —that telling [him/her] will bring me a sense of relief?</v>
      </c>
      <c r="W114" s="55" t="str">
        <f t="shared" si="19"/>
        <v>K16. —kuti kumuudza kungaite kuti ndinzwe kurerukirwa?</v>
      </c>
      <c r="X114" s="32" t="str">
        <f t="array" ref="X114">IF(ISBLANK(F114),"",INDEX([1]choices!L$2:L$1452,MATCH(F114,IF([1]choices!M$2:M$1452="Last",[1]choices!A$2:A$1452),0)))</f>
        <v>very likely, somewhat likely, not very likely, not at all likely, refuse</v>
      </c>
      <c r="Y114" s="4" t="str">
        <f t="array" ref="Y114">IF(ISBLANK(F114),"",INDEX([1]choices!K$2:K$1452,MATCH(F114,IF([1]choices!M$2:M$1452="Last",[1]choices!A$2:A$1452),0)))</f>
        <v>zvingangoitike zvakanyanya, zvingangoitike zvishoma, hazvingaitike zvakanyanya, hazvingaitike zvachose, kuramba kupindura</v>
      </c>
      <c r="Z114" s="4" t="s">
        <v>1223</v>
      </c>
    </row>
    <row r="115" spans="1:26" ht="42">
      <c r="A115" s="53" t="s">
        <v>1147</v>
      </c>
      <c r="B115" s="53" t="s">
        <v>1324</v>
      </c>
      <c r="C115" s="53">
        <v>17</v>
      </c>
      <c r="D115" s="54" t="str">
        <f t="shared" si="16"/>
        <v>K17</v>
      </c>
      <c r="E115" s="53" t="s">
        <v>11</v>
      </c>
      <c r="F115" s="4" t="s">
        <v>203</v>
      </c>
      <c r="G115" s="54" t="str">
        <f t="shared" si="17"/>
        <v>select_one likely4</v>
      </c>
      <c r="H115" s="4" t="str">
        <f>IF(A115="","",IF(ROW($A$2:$A$1036)=1,"Impossible",VLOOKUP($A$2:$A$1036,items!$A$2:$S$1008,{19}*SIGN(ROW($A$2:$A$1036)),FALSE)))</f>
        <v>—that telling [him/her] will enable [him/her] to adopt protective behaviors when [he/she] becomes sexually active.</v>
      </c>
      <c r="I115" s="4" t="str">
        <f>IF(A115="","",IF(ROW($A$2:$A$1036)=1,"Impossible",VLOOKUP($A$2:$A$1036,items!$A$2:$T$1008,{20}*SIGN(ROW($A$2:$A$1036)),FALSE)))</f>
        <v>—kuti kumuudza kunoita kuti adzivirire kutapurirana kweutachiwana paanoita zvepabonde?</v>
      </c>
      <c r="L115" s="53" t="s">
        <v>27</v>
      </c>
      <c r="M115" s="53"/>
      <c r="N115" s="53"/>
      <c r="O115" s="53"/>
      <c r="P115" s="53"/>
      <c r="Q115" s="53"/>
      <c r="R115" s="53"/>
      <c r="S115" s="53"/>
      <c r="T115" s="53"/>
      <c r="U115" s="53"/>
      <c r="V115" s="55" t="str">
        <f t="shared" si="18"/>
        <v>K17. —that telling [him/her] will enable [him/her] to adopt protective behaviors when [he/she] becomes sexually active.</v>
      </c>
      <c r="W115" s="55" t="str">
        <f t="shared" si="19"/>
        <v>K17. —kuti kumuudza kunoita kuti adzivirire kutapurirana kweutachiwana paanoita zvepabonde?</v>
      </c>
      <c r="X115" s="32" t="str">
        <f t="array" ref="X115">IF(ISBLANK(F115),"",INDEX([1]choices!L$2:L$1452,MATCH(F115,IF([1]choices!M$2:M$1452="Last",[1]choices!A$2:A$1452),0)))</f>
        <v>very likely, somewhat likely, not very likely, not at all likely, refuse</v>
      </c>
      <c r="Y115" s="4" t="str">
        <f t="array" ref="Y115">IF(ISBLANK(F115),"",INDEX([1]choices!K$2:K$1452,MATCH(F115,IF([1]choices!M$2:M$1452="Last",[1]choices!A$2:A$1452),0)))</f>
        <v>zvingangoitike zvakanyanya, zvingangoitike zvishoma, hazvingaitike zvakanyanya, hazvingaitike zvachose, kuramba kupindura</v>
      </c>
      <c r="Z115" s="4" t="s">
        <v>1223</v>
      </c>
    </row>
    <row r="116" spans="1:26" ht="14">
      <c r="A116" s="53" t="s">
        <v>1325</v>
      </c>
      <c r="B116" s="53" t="s">
        <v>1324</v>
      </c>
      <c r="C116" s="53"/>
      <c r="D116" s="54" t="str">
        <f t="shared" si="16"/>
        <v>K</v>
      </c>
      <c r="E116" s="53" t="s">
        <v>81</v>
      </c>
      <c r="G116" s="54" t="str">
        <f t="shared" si="17"/>
        <v>end group</v>
      </c>
      <c r="H116" s="4" t="e">
        <f>IF(A116="","",IF(ROW($A$2:$A$1036)=1,"Impossible",VLOOKUP($A$2:$A$1036,items!$A$2:$S$1008,{19}*SIGN(ROW($A$2:$A$1036)),FALSE)))</f>
        <v>#N/A</v>
      </c>
      <c r="I116" s="4" t="e">
        <f>IF(A116="","",IF(ROW($A$2:$A$1036)=1,"Impossible",VLOOKUP($A$2:$A$1036,items!$A$2:$T$1008,{20}*SIGN(ROW($A$2:$A$1036)),FALSE)))</f>
        <v>#N/A</v>
      </c>
      <c r="L116" s="53"/>
      <c r="M116" s="53"/>
      <c r="N116" s="53"/>
      <c r="O116" s="53"/>
      <c r="P116" s="53"/>
      <c r="Q116" s="53"/>
      <c r="R116" s="53"/>
      <c r="S116" s="53"/>
      <c r="T116" s="53"/>
      <c r="U116" s="53"/>
      <c r="V116" s="55" t="str">
        <f t="shared" si="18"/>
        <v/>
      </c>
      <c r="W116" s="55" t="str">
        <f t="shared" si="19"/>
        <v/>
      </c>
      <c r="X116" s="32" t="str">
        <f t="array" ref="X116">IF(ISBLANK(F116),"",INDEX([1]choices!L$2:L$1452,MATCH(F116,IF([1]choices!M$2:M$1452="Last",[1]choices!A$2:A$1452),0)))</f>
        <v/>
      </c>
      <c r="Y116" s="4" t="str">
        <f t="array" ref="Y116">IF(ISBLANK(F116),"",INDEX([1]choices!K$2:K$1452,MATCH(F116,IF([1]choices!M$2:M$1452="Last",[1]choices!A$2:A$1452),0)))</f>
        <v/>
      </c>
    </row>
    <row r="117" spans="1:26" ht="28">
      <c r="A117" s="53" t="s">
        <v>2957</v>
      </c>
      <c r="B117" s="53" t="s">
        <v>1326</v>
      </c>
      <c r="C117" s="53">
        <v>0</v>
      </c>
      <c r="D117" s="54" t="str">
        <f t="shared" si="16"/>
        <v>KR0</v>
      </c>
      <c r="E117" s="53" t="s">
        <v>79</v>
      </c>
      <c r="G117" s="54" t="str">
        <f t="shared" si="17"/>
        <v>begin group</v>
      </c>
      <c r="H117" s="4" t="e">
        <f>IF(A117="","",IF(ROW($A$2:$A$1036)=1,"Impossible",VLOOKUP($A$2:$A$1036,items!$A$2:$S$1008,{19}*SIGN(ROW($A$2:$A$1036)),FALSE)))</f>
        <v>#N/A</v>
      </c>
      <c r="I117" s="4" t="e">
        <f>IF(A117="","",IF(ROW($A$2:$A$1036)=1,"Impossible",VLOOKUP($A$2:$A$1036,items!$A$2:$T$1008,{20}*SIGN(ROW($A$2:$A$1036)),FALSE)))</f>
        <v>#N/A</v>
      </c>
      <c r="K117" s="4" t="s">
        <v>2799</v>
      </c>
      <c r="L117" s="53"/>
      <c r="M117" s="53"/>
      <c r="N117" s="53"/>
      <c r="O117" s="53"/>
      <c r="P117" s="53"/>
      <c r="Q117" s="53"/>
      <c r="R117" s="53"/>
      <c r="S117" s="53"/>
      <c r="T117" s="53"/>
      <c r="U117" s="53"/>
      <c r="V117" s="55" t="str">
        <f t="shared" si="18"/>
        <v/>
      </c>
      <c r="W117" s="55" t="str">
        <f t="shared" si="19"/>
        <v/>
      </c>
      <c r="X117" s="32" t="str">
        <f t="array" ref="X117">IF(ISBLANK(F117),"",INDEX([1]choices!L$2:L$1452,MATCH(F117,IF([1]choices!M$2:M$1452="Last",[1]choices!A$2:A$1452),0)))</f>
        <v/>
      </c>
      <c r="Y117" s="4" t="str">
        <f t="array" ref="Y117">IF(ISBLANK(F117),"",INDEX([1]choices!K$2:K$1452,MATCH(F117,IF([1]choices!M$2:M$1452="Last",[1]choices!A$2:A$1452),0)))</f>
        <v/>
      </c>
    </row>
    <row r="118" spans="1:26" ht="14">
      <c r="A118" s="53" t="s">
        <v>1327</v>
      </c>
      <c r="B118" s="53" t="s">
        <v>1326</v>
      </c>
      <c r="C118" s="53">
        <v>1</v>
      </c>
      <c r="D118" s="54" t="str">
        <f t="shared" si="16"/>
        <v>KR1</v>
      </c>
      <c r="E118" s="53" t="s">
        <v>16</v>
      </c>
      <c r="G118" s="54" t="str">
        <f t="shared" si="17"/>
        <v>note</v>
      </c>
      <c r="H118" s="4" t="e">
        <f>IF(A118="","",IF(ROW($A$2:$A$1036)=1,"Impossible",VLOOKUP($A$2:$A$1036,items!$A$2:$S$1008,{19}*SIGN(ROW($A$2:$A$1036)),FALSE)))</f>
        <v>#N/A</v>
      </c>
      <c r="I118" s="4" t="e">
        <f>IF(A118="","",IF(ROW($A$2:$A$1036)=1,"Impossible",VLOOKUP($A$2:$A$1036,items!$A$2:$T$1008,{20}*SIGN(ROW($A$2:$A$1036)),FALSE)))</f>
        <v>#N/A</v>
      </c>
      <c r="L118" s="53"/>
      <c r="M118" s="53"/>
      <c r="N118" s="53"/>
      <c r="O118" s="53"/>
      <c r="P118" s="53"/>
      <c r="Q118" s="53"/>
      <c r="R118" s="53"/>
      <c r="S118" s="53"/>
      <c r="T118" s="53"/>
      <c r="U118" s="53"/>
      <c r="V118" s="55" t="str">
        <f t="shared" si="18"/>
        <v/>
      </c>
      <c r="W118" s="55" t="str">
        <f t="shared" si="19"/>
        <v/>
      </c>
      <c r="X118" s="32" t="str">
        <f t="array" ref="X118">IF(ISBLANK(F118),"",INDEX([1]choices!L$2:L$1452,MATCH(F118,IF([1]choices!M$2:M$1452="Last",[1]choices!A$2:A$1452),0)))</f>
        <v/>
      </c>
      <c r="Y118" s="4" t="str">
        <f t="array" ref="Y118">IF(ISBLANK(F118),"",INDEX([1]choices!K$2:K$1452,MATCH(F118,IF([1]choices!M$2:M$1452="Last",[1]choices!A$2:A$1452),0)))</f>
        <v/>
      </c>
    </row>
    <row r="119" spans="1:26" ht="42">
      <c r="A119" s="53" t="s">
        <v>2822</v>
      </c>
      <c r="B119" s="53" t="s">
        <v>1326</v>
      </c>
      <c r="C119" s="53">
        <v>2</v>
      </c>
      <c r="D119" s="54" t="str">
        <f t="shared" si="16"/>
        <v>KR2</v>
      </c>
      <c r="E119" s="53" t="s">
        <v>11</v>
      </c>
      <c r="F119" s="4" t="s">
        <v>2716</v>
      </c>
      <c r="G119" s="54" t="str">
        <f t="shared" si="17"/>
        <v>select_one likely4R</v>
      </c>
      <c r="H119" s="4" t="str">
        <f>IF(A119="","",IF(ROW($A$2:$A$1036)=1,"Impossible",VLOOKUP($A$2:$A$1036,items!$A$2:$S$1008,{19}*SIGN(ROW($A$2:$A$1036)),FALSE)))</f>
        <v>How likely did you think it would be that telling your child about [his/her] illness would bring about good things?</v>
      </c>
      <c r="I119" s="4" t="str">
        <f>IF(A119="","",IF(ROW($A$2:$A$1036)=1,"Impossible",VLOOKUP($A$2:$A$1036,items!$A$2:$T$1008,{20}*SIGN(ROW($A$2:$A$1036)),FALSE)))</f>
        <v>Zvaiitika zvakadii kuti maifunga kuti kuudza mwana wenyu nezveurwere hwake kungaunze zvinhu zvakanaka?</v>
      </c>
      <c r="L119" s="53" t="s">
        <v>27</v>
      </c>
      <c r="M119" s="53"/>
      <c r="N119" s="53"/>
      <c r="O119" s="53"/>
      <c r="P119" s="53"/>
      <c r="Q119" s="53"/>
      <c r="R119" s="53"/>
      <c r="S119" s="53"/>
      <c r="T119" s="53"/>
      <c r="U119" s="53"/>
      <c r="V119" s="55" t="str">
        <f t="shared" si="18"/>
        <v>KR2. How likely did you think it would be that telling your child about [his/her] illness would bring about good things?</v>
      </c>
      <c r="W119" s="55" t="str">
        <f t="shared" si="19"/>
        <v>KR2. Zvaiitika zvakadii kuti maifunga kuti kuudza mwana wenyu nezveurwere hwake kungaunze zvinhu zvakanaka?</v>
      </c>
      <c r="X119" s="32" t="str">
        <f t="array" ref="X119">IF(ISBLANK(F119),"",INDEX([1]choices!L$2:L$1452,MATCH(F119,IF([1]choices!M$2:M$1452="Last",[1]choices!A$2:A$1452),0)))</f>
        <v>very likely, somewhat likely, not very likely, not at all likely, refuse</v>
      </c>
      <c r="Y119" s="4" t="str">
        <f t="array" ref="Y119">IF(ISBLANK(F119),"",INDEX([1]choices!K$2:K$1452,MATCH(F119,IF([1]choices!M$2:M$1452="Last",[1]choices!A$2:A$1452),0)))</f>
        <v>zvaitika zvakanyanya, zvaitika zvishoma, hazvaiitika zvakanyanya, hazvaiitika zvachose, kuramba kupindura</v>
      </c>
    </row>
    <row r="120" spans="1:26" ht="42">
      <c r="A120" s="53" t="s">
        <v>2823</v>
      </c>
      <c r="B120" s="53" t="s">
        <v>1326</v>
      </c>
      <c r="C120" s="53">
        <v>3</v>
      </c>
      <c r="D120" s="54" t="str">
        <f t="shared" si="16"/>
        <v>KR3</v>
      </c>
      <c r="E120" s="53" t="s">
        <v>11</v>
      </c>
      <c r="F120" s="4" t="s">
        <v>2716</v>
      </c>
      <c r="G120" s="54" t="str">
        <f t="shared" si="17"/>
        <v>select_one likely4R</v>
      </c>
      <c r="H120" s="4" t="str">
        <f>IF(A120="","",IF(ROW($A$2:$A$1036)=1,"Impossible",VLOOKUP($A$2:$A$1036,items!$A$2:$S$1008,{19}*SIGN(ROW($A$2:$A$1036)),FALSE)))</f>
        <v>How likely did you think it would be that telling your child about [his/her] illness would bring you closer together?</v>
      </c>
      <c r="I120" s="4" t="str">
        <f>IF(A120="","",IF(ROW($A$2:$A$1036)=1,"Impossible",VLOOKUP($A$2:$A$1036,items!$A$2:$T$1008,{20}*SIGN(ROW($A$2:$A$1036)),FALSE)))</f>
        <v>Zvaiitika zvakadii kuti maifunga kuti kuudza mwana wenyu nezveurwere hwake kwaizomuswededza pedyo?</v>
      </c>
      <c r="L120" s="53" t="s">
        <v>27</v>
      </c>
      <c r="M120" s="53"/>
      <c r="N120" s="53"/>
      <c r="O120" s="53"/>
      <c r="P120" s="53"/>
      <c r="Q120" s="53"/>
      <c r="R120" s="53"/>
      <c r="S120" s="53"/>
      <c r="T120" s="53"/>
      <c r="U120" s="53"/>
      <c r="V120" s="55" t="str">
        <f t="shared" si="18"/>
        <v>KR3. How likely did you think it would be that telling your child about [his/her] illness would bring you closer together?</v>
      </c>
      <c r="W120" s="55" t="str">
        <f t="shared" si="19"/>
        <v>KR3. Zvaiitika zvakadii kuti maifunga kuti kuudza mwana wenyu nezveurwere hwake kwaizomuswededza pedyo?</v>
      </c>
      <c r="X120" s="32" t="str">
        <f t="array" ref="X120">IF(ISBLANK(F120),"",INDEX([1]choices!L$2:L$1452,MATCH(F120,IF([1]choices!M$2:M$1452="Last",[1]choices!A$2:A$1452),0)))</f>
        <v>very likely, somewhat likely, not very likely, not at all likely, refuse</v>
      </c>
      <c r="Y120" s="4" t="str">
        <f t="array" ref="Y120">IF(ISBLANK(F120),"",INDEX([1]choices!K$2:K$1452,MATCH(F120,IF([1]choices!M$2:M$1452="Last",[1]choices!A$2:A$1452),0)))</f>
        <v>zvaitika zvakanyanya, zvaitika zvishoma, hazvaiitika zvakanyanya, hazvaiitika zvachose, kuramba kupindura</v>
      </c>
    </row>
    <row r="121" spans="1:26" ht="42">
      <c r="A121" s="53" t="s">
        <v>2824</v>
      </c>
      <c r="B121" s="53" t="s">
        <v>1326</v>
      </c>
      <c r="C121" s="53">
        <v>4</v>
      </c>
      <c r="D121" s="54" t="str">
        <f t="shared" si="16"/>
        <v>KR4</v>
      </c>
      <c r="E121" s="53" t="s">
        <v>11</v>
      </c>
      <c r="F121" s="4" t="s">
        <v>2716</v>
      </c>
      <c r="G121" s="54" t="str">
        <f t="shared" si="17"/>
        <v>select_one likely4R</v>
      </c>
      <c r="H121" s="4" t="str">
        <f>IF(A121="","",IF(ROW($A$2:$A$1036)=1,"Impossible",VLOOKUP($A$2:$A$1036,items!$A$2:$S$1008,{19}*SIGN(ROW($A$2:$A$1036)),FALSE)))</f>
        <v>—that telling [him/her] would help you to understand each other better?</v>
      </c>
      <c r="I121" s="4" t="str">
        <f>IF(A121="","",IF(ROW($A$2:$A$1036)=1,"Impossible",VLOOKUP($A$2:$A$1036,items!$A$2:$T$1008,{20}*SIGN(ROW($A$2:$A$1036)),FALSE)))</f>
        <v>—kuti kumuudza kwaizokubatsirai kuti munzwisisane zviri nani?</v>
      </c>
      <c r="L121" s="53" t="s">
        <v>27</v>
      </c>
      <c r="M121" s="53"/>
      <c r="N121" s="53"/>
      <c r="O121" s="53"/>
      <c r="P121" s="53"/>
      <c r="Q121" s="53"/>
      <c r="R121" s="53"/>
      <c r="S121" s="53"/>
      <c r="T121" s="53"/>
      <c r="U121" s="53"/>
      <c r="V121" s="55" t="str">
        <f t="shared" si="18"/>
        <v>KR4. —that telling [him/her] would help you to understand each other better?</v>
      </c>
      <c r="W121" s="55" t="str">
        <f t="shared" si="19"/>
        <v>KR4. —kuti kumuudza kwaizokubatsirai kuti munzwisisane zviri nani?</v>
      </c>
      <c r="X121" s="32" t="str">
        <f t="array" ref="X121">IF(ISBLANK(F121),"",INDEX([1]choices!L$2:L$1452,MATCH(F121,IF([1]choices!M$2:M$1452="Last",[1]choices!A$2:A$1452),0)))</f>
        <v>very likely, somewhat likely, not very likely, not at all likely, refuse</v>
      </c>
      <c r="Y121" s="4" t="str">
        <f t="array" ref="Y121">IF(ISBLANK(F121),"",INDEX([1]choices!K$2:K$1452,MATCH(F121,IF([1]choices!M$2:M$1452="Last",[1]choices!A$2:A$1452),0)))</f>
        <v>zvaitika zvakanyanya, zvaitika zvishoma, hazvaiitika zvakanyanya, hazvaiitika zvachose, kuramba kupindura</v>
      </c>
    </row>
    <row r="122" spans="1:26" ht="42">
      <c r="A122" s="53" t="s">
        <v>2825</v>
      </c>
      <c r="B122" s="53" t="s">
        <v>1326</v>
      </c>
      <c r="C122" s="53">
        <v>5</v>
      </c>
      <c r="D122" s="54" t="str">
        <f t="shared" si="16"/>
        <v>KR5</v>
      </c>
      <c r="E122" s="53" t="s">
        <v>11</v>
      </c>
      <c r="F122" s="4" t="s">
        <v>2716</v>
      </c>
      <c r="G122" s="54" t="str">
        <f t="shared" si="17"/>
        <v>select_one likely4R</v>
      </c>
      <c r="H122" s="4" t="str">
        <f>IF(A122="","",IF(ROW($A$2:$A$1036)=1,"Impossible",VLOOKUP($A$2:$A$1036,items!$A$2:$S$1008,{19}*SIGN(ROW($A$2:$A$1036)),FALSE)))</f>
        <v>—that telling [him/her] would make [him/her] trust you more?</v>
      </c>
      <c r="I122" s="4" t="str">
        <f>IF(A122="","",IF(ROW($A$2:$A$1036)=1,"Impossible",VLOOKUP($A$2:$A$1036,items!$A$2:$T$1008,{20}*SIGN(ROW($A$2:$A$1036)),FALSE)))</f>
        <v>—kuti kumuudza kwaizoita kuti awedzere kuvimba nemi?</v>
      </c>
      <c r="L122" s="53" t="s">
        <v>27</v>
      </c>
      <c r="M122" s="53"/>
      <c r="N122" s="53"/>
      <c r="O122" s="53"/>
      <c r="P122" s="53"/>
      <c r="Q122" s="53"/>
      <c r="R122" s="53"/>
      <c r="S122" s="53"/>
      <c r="T122" s="53"/>
      <c r="U122" s="53"/>
      <c r="V122" s="55" t="str">
        <f t="shared" si="18"/>
        <v>KR5. —that telling [him/her] would make [him/her] trust you more?</v>
      </c>
      <c r="W122" s="55" t="str">
        <f t="shared" si="19"/>
        <v>KR5. —kuti kumuudza kwaizoita kuti awedzere kuvimba nemi?</v>
      </c>
      <c r="X122" s="32" t="str">
        <f t="array" ref="X122">IF(ISBLANK(F122),"",INDEX([1]choices!L$2:L$1452,MATCH(F122,IF([1]choices!M$2:M$1452="Last",[1]choices!A$2:A$1452),0)))</f>
        <v>very likely, somewhat likely, not very likely, not at all likely, refuse</v>
      </c>
      <c r="Y122" s="4" t="str">
        <f t="array" ref="Y122">IF(ISBLANK(F122),"",INDEX([1]choices!K$2:K$1452,MATCH(F122,IF([1]choices!M$2:M$1452="Last",[1]choices!A$2:A$1452),0)))</f>
        <v>zvaitika zvakanyanya, zvaitika zvishoma, hazvaiitika zvakanyanya, hazvaiitika zvachose, kuramba kupindura</v>
      </c>
    </row>
    <row r="123" spans="1:26" ht="42">
      <c r="A123" s="53" t="s">
        <v>2826</v>
      </c>
      <c r="B123" s="53" t="s">
        <v>1326</v>
      </c>
      <c r="C123" s="53">
        <v>6</v>
      </c>
      <c r="D123" s="54" t="str">
        <f t="shared" si="16"/>
        <v>KR6</v>
      </c>
      <c r="E123" s="53" t="s">
        <v>11</v>
      </c>
      <c r="F123" s="4" t="s">
        <v>2716</v>
      </c>
      <c r="G123" s="54" t="str">
        <f t="shared" si="17"/>
        <v>select_one likely4R</v>
      </c>
      <c r="H123" s="4" t="str">
        <f>IF(A123="","",IF(ROW($A$2:$A$1036)=1,"Impossible",VLOOKUP($A$2:$A$1036,items!$A$2:$S$1008,{19}*SIGN(ROW($A$2:$A$1036)),FALSE)))</f>
        <v>—that telling [him/her] would help you to get along better?</v>
      </c>
      <c r="I123" s="4" t="str">
        <f>IF(A123="","",IF(ROW($A$2:$A$1036)=1,"Impossible",VLOOKUP($A$2:$A$1036,items!$A$2:$T$1008,{20}*SIGN(ROW($A$2:$A$1036)),FALSE)))</f>
        <v>—kuti kumuudza kwaizoita kuti muwirirane nekufarirana zviri nani?</v>
      </c>
      <c r="L123" s="53" t="s">
        <v>27</v>
      </c>
      <c r="M123" s="53"/>
      <c r="N123" s="53"/>
      <c r="O123" s="53"/>
      <c r="P123" s="53"/>
      <c r="Q123" s="53"/>
      <c r="R123" s="53"/>
      <c r="S123" s="53"/>
      <c r="T123" s="53"/>
      <c r="U123" s="53"/>
      <c r="V123" s="55" t="str">
        <f t="shared" si="18"/>
        <v>KR6. —that telling [him/her] would help you to get along better?</v>
      </c>
      <c r="W123" s="55" t="str">
        <f t="shared" si="19"/>
        <v>KR6. —kuti kumuudza kwaizoita kuti muwirirane nekufarirana zviri nani?</v>
      </c>
      <c r="X123" s="32" t="str">
        <f t="array" ref="X123">IF(ISBLANK(F123),"",INDEX([1]choices!L$2:L$1452,MATCH(F123,IF([1]choices!M$2:M$1452="Last",[1]choices!A$2:A$1452),0)))</f>
        <v>very likely, somewhat likely, not very likely, not at all likely, refuse</v>
      </c>
      <c r="Y123" s="4" t="str">
        <f t="array" ref="Y123">IF(ISBLANK(F123),"",INDEX([1]choices!K$2:K$1452,MATCH(F123,IF([1]choices!M$2:M$1452="Last",[1]choices!A$2:A$1452),0)))</f>
        <v>zvaitika zvakanyanya, zvaitika zvishoma, hazvaiitika zvakanyanya, hazvaiitika zvachose, kuramba kupindura</v>
      </c>
    </row>
    <row r="124" spans="1:26" ht="42">
      <c r="A124" s="53" t="s">
        <v>2827</v>
      </c>
      <c r="B124" s="53" t="s">
        <v>1326</v>
      </c>
      <c r="C124" s="53">
        <v>7</v>
      </c>
      <c r="D124" s="54" t="str">
        <f t="shared" si="16"/>
        <v>KR7</v>
      </c>
      <c r="E124" s="53" t="s">
        <v>11</v>
      </c>
      <c r="F124" s="4" t="s">
        <v>2716</v>
      </c>
      <c r="G124" s="54" t="str">
        <f t="shared" si="17"/>
        <v>select_one likely4R</v>
      </c>
      <c r="H124" s="4" t="str">
        <f>IF(A124="","",IF(ROW($A$2:$A$1036)=1,"Impossible",VLOOKUP($A$2:$A$1036,items!$A$2:$S$1008,{19}*SIGN(ROW($A$2:$A$1036)),FALSE)))</f>
        <v>—that telling [him/her] would be good for [him/her]?</v>
      </c>
      <c r="I124" s="4" t="str">
        <f>IF(A124="","",IF(ROW($A$2:$A$1036)=1,"Impossible",VLOOKUP($A$2:$A$1036,items!$A$2:$T$1008,{20}*SIGN(ROW($A$2:$A$1036)),FALSE)))</f>
        <v>—kuti kumuudza kwainge kwakamunakira iye?</v>
      </c>
      <c r="L124" s="53" t="s">
        <v>27</v>
      </c>
      <c r="M124" s="53"/>
      <c r="N124" s="53"/>
      <c r="O124" s="53"/>
      <c r="P124" s="53"/>
      <c r="Q124" s="53"/>
      <c r="R124" s="53"/>
      <c r="S124" s="53"/>
      <c r="T124" s="53"/>
      <c r="U124" s="53"/>
      <c r="V124" s="55" t="str">
        <f t="shared" si="18"/>
        <v>KR7. —that telling [him/her] would be good for [him/her]?</v>
      </c>
      <c r="W124" s="55" t="str">
        <f t="shared" si="19"/>
        <v>KR7. —kuti kumuudza kwainge kwakamunakira iye?</v>
      </c>
      <c r="X124" s="32" t="str">
        <f t="array" ref="X124">IF(ISBLANK(F124),"",INDEX([1]choices!L$2:L$1452,MATCH(F124,IF([1]choices!M$2:M$1452="Last",[1]choices!A$2:A$1452),0)))</f>
        <v>very likely, somewhat likely, not very likely, not at all likely, refuse</v>
      </c>
      <c r="Y124" s="4" t="str">
        <f t="array" ref="Y124">IF(ISBLANK(F124),"",INDEX([1]choices!K$2:K$1452,MATCH(F124,IF([1]choices!M$2:M$1452="Last",[1]choices!A$2:A$1452),0)))</f>
        <v>zvaitika zvakanyanya, zvaitika zvishoma, hazvaiitika zvakanyanya, hazvaiitika zvachose, kuramba kupindura</v>
      </c>
    </row>
    <row r="125" spans="1:26" ht="42">
      <c r="A125" s="53" t="s">
        <v>2828</v>
      </c>
      <c r="B125" s="53" t="s">
        <v>1326</v>
      </c>
      <c r="C125" s="53">
        <v>8</v>
      </c>
      <c r="D125" s="54" t="str">
        <f t="shared" si="16"/>
        <v>KR8</v>
      </c>
      <c r="E125" s="53" t="s">
        <v>11</v>
      </c>
      <c r="F125" s="4" t="s">
        <v>2716</v>
      </c>
      <c r="G125" s="54" t="str">
        <f t="shared" si="17"/>
        <v>select_one likely4R</v>
      </c>
      <c r="H125" s="4" t="str">
        <f>IF(A125="","",IF(ROW($A$2:$A$1036)=1,"Impossible",VLOOKUP($A$2:$A$1036,items!$A$2:$S$1008,{19}*SIGN(ROW($A$2:$A$1036)),FALSE)))</f>
        <v>—that telling [him/her] would make [him/her] feel relieved to know the truth?</v>
      </c>
      <c r="I125" s="4" t="str">
        <f>IF(A125="","",IF(ROW($A$2:$A$1036)=1,"Impossible",VLOOKUP($A$2:$A$1036,items!$A$2:$T$1008,{20}*SIGN(ROW($A$2:$A$1036)),FALSE)))</f>
        <v>—kuti kumuudza kwaizoita kuti arerukirwe nekuziva chokwadi?</v>
      </c>
      <c r="L125" s="53" t="s">
        <v>27</v>
      </c>
      <c r="M125" s="53"/>
      <c r="N125" s="53"/>
      <c r="O125" s="53"/>
      <c r="P125" s="53"/>
      <c r="Q125" s="53"/>
      <c r="R125" s="53"/>
      <c r="S125" s="53"/>
      <c r="T125" s="53"/>
      <c r="U125" s="53"/>
      <c r="V125" s="55" t="str">
        <f t="shared" si="18"/>
        <v>KR8. —that telling [him/her] would make [him/her] feel relieved to know the truth?</v>
      </c>
      <c r="W125" s="55" t="str">
        <f t="shared" si="19"/>
        <v>KR8. —kuti kumuudza kwaizoita kuti arerukirwe nekuziva chokwadi?</v>
      </c>
      <c r="X125" s="32" t="str">
        <f t="array" ref="X125">IF(ISBLANK(F125),"",INDEX([1]choices!L$2:L$1452,MATCH(F125,IF([1]choices!M$2:M$1452="Last",[1]choices!A$2:A$1452),0)))</f>
        <v>very likely, somewhat likely, not very likely, not at all likely, refuse</v>
      </c>
      <c r="Y125" s="4" t="str">
        <f t="array" ref="Y125">IF(ISBLANK(F125),"",INDEX([1]choices!K$2:K$1452,MATCH(F125,IF([1]choices!M$2:M$1452="Last",[1]choices!A$2:A$1452),0)))</f>
        <v>zvaitika zvakanyanya, zvaitika zvishoma, hazvaiitika zvakanyanya, hazvaiitika zvachose, kuramba kupindura</v>
      </c>
    </row>
    <row r="126" spans="1:26" ht="42">
      <c r="A126" s="53" t="s">
        <v>2829</v>
      </c>
      <c r="B126" s="53" t="s">
        <v>1326</v>
      </c>
      <c r="C126" s="53">
        <v>9</v>
      </c>
      <c r="D126" s="54" t="str">
        <f t="shared" si="16"/>
        <v>KR9</v>
      </c>
      <c r="E126" s="53" t="s">
        <v>11</v>
      </c>
      <c r="F126" s="4" t="s">
        <v>2716</v>
      </c>
      <c r="G126" s="54" t="str">
        <f t="shared" si="17"/>
        <v>select_one likely4R</v>
      </c>
      <c r="H126" s="4" t="str">
        <f>IF(A126="","",IF(ROW($A$2:$A$1036)=1,"Impossible",VLOOKUP($A$2:$A$1036,items!$A$2:$S$1008,{19}*SIGN(ROW($A$2:$A$1036)),FALSE)))</f>
        <v>—that telling [him/her] would make [him/her] be better about taking mediation?</v>
      </c>
      <c r="I126" s="4" t="str">
        <f>IF(A126="","",IF(ROW($A$2:$A$1036)=1,"Impossible",VLOOKUP($A$2:$A$1036,items!$A$2:$T$1008,{20}*SIGN(ROW($A$2:$A$1036)),FALSE)))</f>
        <v>—kuti kumuudza kwaizoita kuti anzwe zviri nani pamusoro pekunwa mishonga yake?</v>
      </c>
      <c r="L126" s="53" t="s">
        <v>27</v>
      </c>
      <c r="M126" s="53"/>
      <c r="N126" s="53"/>
      <c r="O126" s="53"/>
      <c r="P126" s="53"/>
      <c r="Q126" s="53"/>
      <c r="R126" s="53"/>
      <c r="S126" s="53"/>
      <c r="T126" s="53"/>
      <c r="U126" s="53"/>
      <c r="V126" s="55" t="str">
        <f t="shared" si="18"/>
        <v>KR9. —that telling [him/her] would make [him/her] be better about taking mediation?</v>
      </c>
      <c r="W126" s="55" t="str">
        <f t="shared" si="19"/>
        <v>KR9. —kuti kumuudza kwaizoita kuti anzwe zviri nani pamusoro pekunwa mishonga yake?</v>
      </c>
      <c r="X126" s="32" t="str">
        <f t="array" ref="X126">IF(ISBLANK(F126),"",INDEX([1]choices!L$2:L$1452,MATCH(F126,IF([1]choices!M$2:M$1452="Last",[1]choices!A$2:A$1452),0)))</f>
        <v>very likely, somewhat likely, not very likely, not at all likely, refuse</v>
      </c>
      <c r="Y126" s="4" t="str">
        <f t="array" ref="Y126">IF(ISBLANK(F126),"",INDEX([1]choices!K$2:K$1452,MATCH(F126,IF([1]choices!M$2:M$1452="Last",[1]choices!A$2:A$1452),0)))</f>
        <v>zvaitika zvakanyanya, zvaitika zvishoma, hazvaiitika zvakanyanya, hazvaiitika zvachose, kuramba kupindura</v>
      </c>
    </row>
    <row r="127" spans="1:26" ht="42">
      <c r="A127" s="53" t="s">
        <v>2830</v>
      </c>
      <c r="B127" s="53" t="s">
        <v>1326</v>
      </c>
      <c r="C127" s="53">
        <v>10</v>
      </c>
      <c r="D127" s="54" t="str">
        <f t="shared" si="16"/>
        <v>KR10</v>
      </c>
      <c r="E127" s="53" t="s">
        <v>11</v>
      </c>
      <c r="F127" s="4" t="s">
        <v>2716</v>
      </c>
      <c r="G127" s="54" t="str">
        <f t="shared" si="17"/>
        <v>select_one likely4R</v>
      </c>
      <c r="H127" s="4" t="str">
        <f>IF(A127="","",IF(ROW($A$2:$A$1036)=1,"Impossible",VLOOKUP($A$2:$A$1036,items!$A$2:$S$1008,{19}*SIGN(ROW($A$2:$A$1036)),FALSE)))</f>
        <v>—that telling [him/her] would improve [his/her] health?</v>
      </c>
      <c r="I127" s="4" t="str">
        <f>IF(A127="","",IF(ROW($A$2:$A$1036)=1,"Impossible",VLOOKUP($A$2:$A$1036,items!$A$2:$T$1008,{20}*SIGN(ROW($A$2:$A$1036)),FALSE)))</f>
        <v>—kuti kumuudza kwaizoita kuti utano hwake huve nani?</v>
      </c>
      <c r="L127" s="53" t="s">
        <v>27</v>
      </c>
      <c r="M127" s="53"/>
      <c r="N127" s="53"/>
      <c r="O127" s="53"/>
      <c r="P127" s="53"/>
      <c r="Q127" s="53"/>
      <c r="R127" s="53"/>
      <c r="S127" s="53"/>
      <c r="T127" s="53"/>
      <c r="U127" s="53"/>
      <c r="V127" s="55" t="str">
        <f t="shared" si="18"/>
        <v>KR10. —that telling [him/her] would improve [his/her] health?</v>
      </c>
      <c r="W127" s="55" t="str">
        <f t="shared" si="19"/>
        <v>KR10. —kuti kumuudza kwaizoita kuti utano hwake huve nani?</v>
      </c>
      <c r="X127" s="32" t="str">
        <f t="array" ref="X127">IF(ISBLANK(F127),"",INDEX([1]choices!L$2:L$1452,MATCH(F127,IF([1]choices!M$2:M$1452="Last",[1]choices!A$2:A$1452),0)))</f>
        <v>very likely, somewhat likely, not very likely, not at all likely, refuse</v>
      </c>
      <c r="Y127" s="4" t="str">
        <f t="array" ref="Y127">IF(ISBLANK(F127),"",INDEX([1]choices!K$2:K$1452,MATCH(F127,IF([1]choices!M$2:M$1452="Last",[1]choices!A$2:A$1452),0)))</f>
        <v>zvaitika zvakanyanya, zvaitika zvishoma, hazvaiitika zvakanyanya, hazvaiitika zvachose, kuramba kupindura</v>
      </c>
    </row>
    <row r="128" spans="1:26" ht="42">
      <c r="A128" s="53" t="s">
        <v>2831</v>
      </c>
      <c r="B128" s="53" t="s">
        <v>1326</v>
      </c>
      <c r="C128" s="53">
        <v>11</v>
      </c>
      <c r="D128" s="54" t="str">
        <f t="shared" si="16"/>
        <v>KR11</v>
      </c>
      <c r="E128" s="53" t="s">
        <v>11</v>
      </c>
      <c r="F128" s="4" t="s">
        <v>2716</v>
      </c>
      <c r="G128" s="54" t="str">
        <f t="shared" si="17"/>
        <v>select_one likely4R</v>
      </c>
      <c r="H128" s="4" t="str">
        <f>IF(A128="","",IF(ROW($A$2:$A$1036)=1,"Impossible",VLOOKUP($A$2:$A$1036,items!$A$2:$S$1008,{19}*SIGN(ROW($A$2:$A$1036)),FALSE)))</f>
        <v>—that telling [him/her] would bring more good things than bad things?</v>
      </c>
      <c r="I128" s="4" t="str">
        <f>IF(A128="","",IF(ROW($A$2:$A$1036)=1,"Impossible",VLOOKUP($A$2:$A$1036,items!$A$2:$T$1008,{20}*SIGN(ROW($A$2:$A$1036)),FALSE)))</f>
        <v>—kuti kumuudza kwaizounza zvakanaka zvakawanda kupfuura zvakaipa?</v>
      </c>
      <c r="L128" s="53" t="s">
        <v>27</v>
      </c>
      <c r="M128" s="53"/>
      <c r="N128" s="53"/>
      <c r="O128" s="53"/>
      <c r="P128" s="53"/>
      <c r="Q128" s="53"/>
      <c r="R128" s="53"/>
      <c r="S128" s="53"/>
      <c r="T128" s="53"/>
      <c r="U128" s="53"/>
      <c r="V128" s="55" t="str">
        <f t="shared" si="18"/>
        <v>KR11. —that telling [him/her] would bring more good things than bad things?</v>
      </c>
      <c r="W128" s="55" t="str">
        <f t="shared" si="19"/>
        <v>KR11. —kuti kumuudza kwaizounza zvakanaka zvakawanda kupfuura zvakaipa?</v>
      </c>
      <c r="X128" s="32" t="str">
        <f t="array" ref="X128">IF(ISBLANK(F128),"",INDEX([1]choices!L$2:L$1452,MATCH(F128,IF([1]choices!M$2:M$1452="Last",[1]choices!A$2:A$1452),0)))</f>
        <v>very likely, somewhat likely, not very likely, not at all likely, refuse</v>
      </c>
      <c r="Y128" s="4" t="str">
        <f t="array" ref="Y128">IF(ISBLANK(F128),"",INDEX([1]choices!K$2:K$1452,MATCH(F128,IF([1]choices!M$2:M$1452="Last",[1]choices!A$2:A$1452),0)))</f>
        <v>zvaitika zvakanyanya, zvaitika zvishoma, hazvaiitika zvakanyanya, hazvaiitika zvachose, kuramba kupindura</v>
      </c>
    </row>
    <row r="129" spans="1:26" ht="42">
      <c r="A129" s="53" t="s">
        <v>2832</v>
      </c>
      <c r="B129" s="53" t="s">
        <v>1326</v>
      </c>
      <c r="C129" s="53">
        <v>12</v>
      </c>
      <c r="D129" s="54" t="str">
        <f t="shared" si="16"/>
        <v>KR12</v>
      </c>
      <c r="E129" s="53" t="s">
        <v>11</v>
      </c>
      <c r="F129" s="4" t="s">
        <v>2716</v>
      </c>
      <c r="G129" s="54" t="str">
        <f t="shared" si="17"/>
        <v>select_one likely4R</v>
      </c>
      <c r="H129" s="4" t="str">
        <f>IF(A129="","",IF(ROW($A$2:$A$1036)=1,"Impossible",VLOOKUP($A$2:$A$1036,items!$A$2:$S$1008,{19}*SIGN(ROW($A$2:$A$1036)),FALSE)))</f>
        <v>—that telling [him/her] would help our family to get along better?</v>
      </c>
      <c r="I129" s="4" t="str">
        <f>IF(A129="","",IF(ROW($A$2:$A$1036)=1,"Impossible",VLOOKUP($A$2:$A$1036,items!$A$2:$T$1008,{20}*SIGN(ROW($A$2:$A$1036)),FALSE)))</f>
        <v>—kuti kumuudza kwaizobatsira kuti mhuri yedu iwirirane nekufarirana zviri nani?</v>
      </c>
      <c r="L129" s="53" t="s">
        <v>27</v>
      </c>
      <c r="M129" s="53"/>
      <c r="N129" s="53"/>
      <c r="O129" s="53"/>
      <c r="P129" s="53"/>
      <c r="Q129" s="53"/>
      <c r="R129" s="53"/>
      <c r="S129" s="53"/>
      <c r="T129" s="53"/>
      <c r="U129" s="53"/>
      <c r="V129" s="55" t="str">
        <f t="shared" si="18"/>
        <v>KR12. —that telling [him/her] would help our family to get along better?</v>
      </c>
      <c r="W129" s="55" t="str">
        <f t="shared" si="19"/>
        <v>KR12. —kuti kumuudza kwaizobatsira kuti mhuri yedu iwirirane nekufarirana zviri nani?</v>
      </c>
      <c r="X129" s="32" t="str">
        <f t="array" ref="X129">IF(ISBLANK(F129),"",INDEX([1]choices!L$2:L$1452,MATCH(F129,IF([1]choices!M$2:M$1452="Last",[1]choices!A$2:A$1452),0)))</f>
        <v>very likely, somewhat likely, not very likely, not at all likely, refuse</v>
      </c>
      <c r="Y129" s="4" t="str">
        <f t="array" ref="Y129">IF(ISBLANK(F129),"",INDEX([1]choices!K$2:K$1452,MATCH(F129,IF([1]choices!M$2:M$1452="Last",[1]choices!A$2:A$1452),0)))</f>
        <v>zvaitika zvakanyanya, zvaitika zvishoma, hazvaiitika zvakanyanya, hazvaiitika zvachose, kuramba kupindura</v>
      </c>
    </row>
    <row r="130" spans="1:26" ht="42">
      <c r="A130" s="53" t="s">
        <v>2833</v>
      </c>
      <c r="B130" s="53" t="s">
        <v>1326</v>
      </c>
      <c r="C130" s="53">
        <v>13</v>
      </c>
      <c r="D130" s="54" t="str">
        <f t="shared" si="16"/>
        <v>KR13</v>
      </c>
      <c r="E130" s="53" t="s">
        <v>11</v>
      </c>
      <c r="F130" s="4" t="s">
        <v>2716</v>
      </c>
      <c r="G130" s="54" t="str">
        <f t="shared" si="17"/>
        <v>select_one likely4R</v>
      </c>
      <c r="H130" s="4" t="str">
        <f>IF(A130="","",IF(ROW($A$2:$A$1036)=1,"Impossible",VLOOKUP($A$2:$A$1036,items!$A$2:$S$1008,{19}*SIGN(ROW($A$2:$A$1036)),FALSE)))</f>
        <v>—that telling [him/her] would improve [his/her] behavior?</v>
      </c>
      <c r="I130" s="4" t="str">
        <f>IF(A130="","",IF(ROW($A$2:$A$1036)=1,"Impossible",VLOOKUP($A$2:$A$1036,items!$A$2:$T$1008,{20}*SIGN(ROW($A$2:$A$1036)),FALSE)))</f>
        <v>—kuti kumuudza kwaizoita kuti maitiro ake ave nani?</v>
      </c>
      <c r="L130" s="53" t="s">
        <v>27</v>
      </c>
      <c r="M130" s="53"/>
      <c r="N130" s="53"/>
      <c r="O130" s="53"/>
      <c r="P130" s="53"/>
      <c r="Q130" s="53"/>
      <c r="R130" s="53"/>
      <c r="S130" s="53"/>
      <c r="T130" s="53"/>
      <c r="U130" s="53"/>
      <c r="V130" s="55" t="str">
        <f t="shared" si="18"/>
        <v>KR13. —that telling [him/her] would improve [his/her] behavior?</v>
      </c>
      <c r="W130" s="55" t="str">
        <f t="shared" si="19"/>
        <v>KR13. —kuti kumuudza kwaizoita kuti maitiro ake ave nani?</v>
      </c>
      <c r="X130" s="32" t="str">
        <f t="array" ref="X130">IF(ISBLANK(F130),"",INDEX([1]choices!L$2:L$1452,MATCH(F130,IF([1]choices!M$2:M$1452="Last",[1]choices!A$2:A$1452),0)))</f>
        <v>very likely, somewhat likely, not very likely, not at all likely, refuse</v>
      </c>
      <c r="Y130" s="4" t="str">
        <f t="array" ref="Y130">IF(ISBLANK(F130),"",INDEX([1]choices!K$2:K$1452,MATCH(F130,IF([1]choices!M$2:M$1452="Last",[1]choices!A$2:A$1452),0)))</f>
        <v>zvaitika zvakanyanya, zvaitika zvishoma, hazvaiitika zvakanyanya, hazvaiitika zvachose, kuramba kupindura</v>
      </c>
    </row>
    <row r="131" spans="1:26" ht="42">
      <c r="A131" s="53" t="s">
        <v>2834</v>
      </c>
      <c r="B131" s="53" t="s">
        <v>1326</v>
      </c>
      <c r="C131" s="53">
        <v>14</v>
      </c>
      <c r="D131" s="54" t="str">
        <f t="shared" si="16"/>
        <v>KR14</v>
      </c>
      <c r="E131" s="53" t="s">
        <v>11</v>
      </c>
      <c r="F131" s="4" t="s">
        <v>2716</v>
      </c>
      <c r="G131" s="54" t="str">
        <f t="shared" si="17"/>
        <v>select_one likely4R</v>
      </c>
      <c r="H131" s="4" t="str">
        <f>IF(A131="","",IF(ROW($A$2:$A$1036)=1,"Impossible",VLOOKUP($A$2:$A$1036,items!$A$2:$S$1008,{19}*SIGN(ROW($A$2:$A$1036)),FALSE)))</f>
        <v>—that telling [him/her] would help [him/her] to deal with stigma in the community.</v>
      </c>
      <c r="I131" s="4" t="str">
        <f>IF(A131="","",IF(ROW($A$2:$A$1036)=1,"Impossible",VLOOKUP($A$2:$A$1036,items!$A$2:$T$1008,{20}*SIGN(ROW($A$2:$A$1036)),FALSE)))</f>
        <v>—kuti kumuudza kwaizoita kuti abatsirikane pakuziva zvekuita panyaya yekunongedzerwa nekusarurwa munharaunda?</v>
      </c>
      <c r="L131" s="53" t="s">
        <v>27</v>
      </c>
      <c r="M131" s="53"/>
      <c r="N131" s="53"/>
      <c r="O131" s="53"/>
      <c r="P131" s="53"/>
      <c r="Q131" s="53"/>
      <c r="R131" s="53"/>
      <c r="S131" s="53"/>
      <c r="T131" s="53"/>
      <c r="U131" s="53"/>
      <c r="V131" s="55" t="str">
        <f t="shared" si="18"/>
        <v>KR14. —that telling [him/her] would help [him/her] to deal with stigma in the community.</v>
      </c>
      <c r="W131" s="55" t="str">
        <f t="shared" si="19"/>
        <v>KR14. —kuti kumuudza kwaizoita kuti abatsirikane pakuziva zvekuita panyaya yekunongedzerwa nekusarurwa munharaunda?</v>
      </c>
      <c r="X131" s="32" t="str">
        <f t="array" ref="X131">IF(ISBLANK(F131),"",INDEX([1]choices!L$2:L$1452,MATCH(F131,IF([1]choices!M$2:M$1452="Last",[1]choices!A$2:A$1452),0)))</f>
        <v>very likely, somewhat likely, not very likely, not at all likely, refuse</v>
      </c>
      <c r="Y131" s="4" t="str">
        <f t="array" ref="Y131">IF(ISBLANK(F131),"",INDEX([1]choices!K$2:K$1452,MATCH(F131,IF([1]choices!M$2:M$1452="Last",[1]choices!A$2:A$1452),0)))</f>
        <v>zvaitika zvakanyanya, zvaitika zvishoma, hazvaiitika zvakanyanya, hazvaiitika zvachose, kuramba kupindura</v>
      </c>
    </row>
    <row r="132" spans="1:26" ht="42">
      <c r="A132" s="53" t="s">
        <v>2835</v>
      </c>
      <c r="B132" s="53" t="s">
        <v>1326</v>
      </c>
      <c r="C132" s="53">
        <v>15</v>
      </c>
      <c r="D132" s="54" t="str">
        <f t="shared" si="16"/>
        <v>KR15</v>
      </c>
      <c r="E132" s="53" t="s">
        <v>11</v>
      </c>
      <c r="F132" s="4" t="s">
        <v>2716</v>
      </c>
      <c r="G132" s="54" t="str">
        <f t="shared" si="17"/>
        <v>select_one likely4R</v>
      </c>
      <c r="H132" s="4" t="str">
        <f>IF(A132="","",IF(ROW($A$2:$A$1036)=1,"Impossible",VLOOKUP($A$2:$A$1036,items!$A$2:$S$1008,{19}*SIGN(ROW($A$2:$A$1036)),FALSE)))</f>
        <v>—that telling [him/her] would improve the way [he/she] feels emotionally?</v>
      </c>
      <c r="I132" s="4" t="str">
        <f>IF(A132="","",IF(ROW($A$2:$A$1036)=1,"Impossible",VLOOKUP($A$2:$A$1036,items!$A$2:$T$1008,{20}*SIGN(ROW($A$2:$A$1036)),FALSE)))</f>
        <v>—kuti kumuudza kwaizoita kuti anzwe zviri nani mukati make?</v>
      </c>
      <c r="L132" s="53" t="s">
        <v>27</v>
      </c>
      <c r="M132" s="53"/>
      <c r="N132" s="53"/>
      <c r="O132" s="53"/>
      <c r="P132" s="53"/>
      <c r="Q132" s="53"/>
      <c r="R132" s="53"/>
      <c r="S132" s="53"/>
      <c r="T132" s="53"/>
      <c r="U132" s="53"/>
      <c r="V132" s="55" t="str">
        <f t="shared" si="18"/>
        <v>KR15. —that telling [him/her] would improve the way [he/she] feels emotionally?</v>
      </c>
      <c r="W132" s="55" t="str">
        <f t="shared" si="19"/>
        <v>KR15. —kuti kumuudza kwaizoita kuti anzwe zviri nani mukati make?</v>
      </c>
      <c r="X132" s="32" t="str">
        <f t="array" ref="X132">IF(ISBLANK(F132),"",INDEX([1]choices!L$2:L$1452,MATCH(F132,IF([1]choices!M$2:M$1452="Last",[1]choices!A$2:A$1452),0)))</f>
        <v>very likely, somewhat likely, not very likely, not at all likely, refuse</v>
      </c>
      <c r="Y132" s="4" t="str">
        <f t="array" ref="Y132">IF(ISBLANK(F132),"",INDEX([1]choices!K$2:K$1452,MATCH(F132,IF([1]choices!M$2:M$1452="Last",[1]choices!A$2:A$1452),0)))</f>
        <v>zvaitika zvakanyanya, zvaitika zvishoma, hazvaiitika zvakanyanya, hazvaiitika zvachose, kuramba kupindura</v>
      </c>
    </row>
    <row r="133" spans="1:26" ht="42">
      <c r="A133" s="53" t="s">
        <v>2836</v>
      </c>
      <c r="B133" s="53" t="s">
        <v>1326</v>
      </c>
      <c r="C133" s="53">
        <v>16</v>
      </c>
      <c r="D133" s="54" t="str">
        <f t="shared" si="16"/>
        <v>KR16</v>
      </c>
      <c r="E133" s="53" t="s">
        <v>11</v>
      </c>
      <c r="F133" s="4" t="s">
        <v>2716</v>
      </c>
      <c r="G133" s="54" t="str">
        <f t="shared" si="17"/>
        <v>select_one likely4R</v>
      </c>
      <c r="H133" s="4" t="str">
        <f>IF(A133="","",IF(ROW($A$2:$A$1036)=1,"Impossible",VLOOKUP($A$2:$A$1036,items!$A$2:$S$1008,{19}*SIGN(ROW($A$2:$A$1036)),FALSE)))</f>
        <v>—that telling [him/her] would bring me a sense of relief?</v>
      </c>
      <c r="I133" s="4" t="str">
        <f>IF(A133="","",IF(ROW($A$2:$A$1036)=1,"Impossible",VLOOKUP($A$2:$A$1036,items!$A$2:$T$1008,{20}*SIGN(ROW($A$2:$A$1036)),FALSE)))</f>
        <v>—kuti kumuudza kwaizoita kuti ndinzwe kurerukirwa?</v>
      </c>
      <c r="L133" s="53" t="s">
        <v>27</v>
      </c>
      <c r="M133" s="53"/>
      <c r="N133" s="53"/>
      <c r="O133" s="53"/>
      <c r="P133" s="53"/>
      <c r="Q133" s="53"/>
      <c r="R133" s="53"/>
      <c r="S133" s="53"/>
      <c r="T133" s="53"/>
      <c r="U133" s="53"/>
      <c r="V133" s="55" t="str">
        <f t="shared" si="18"/>
        <v>KR16. —that telling [him/her] would bring me a sense of relief?</v>
      </c>
      <c r="W133" s="55" t="str">
        <f t="shared" si="19"/>
        <v>KR16. —kuti kumuudza kwaizoita kuti ndinzwe kurerukirwa?</v>
      </c>
      <c r="X133" s="32" t="str">
        <f t="array" ref="X133">IF(ISBLANK(F133),"",INDEX([1]choices!L$2:L$1452,MATCH(F133,IF([1]choices!M$2:M$1452="Last",[1]choices!A$2:A$1452),0)))</f>
        <v>very likely, somewhat likely, not very likely, not at all likely, refuse</v>
      </c>
      <c r="Y133" s="4" t="str">
        <f t="array" ref="Y133">IF(ISBLANK(F133),"",INDEX([1]choices!K$2:K$1452,MATCH(F133,IF([1]choices!M$2:M$1452="Last",[1]choices!A$2:A$1452),0)))</f>
        <v>zvaitika zvakanyanya, zvaitika zvishoma, hazvaiitika zvakanyanya, hazvaiitika zvachose, kuramba kupindura</v>
      </c>
    </row>
    <row r="134" spans="1:26" ht="42">
      <c r="A134" s="53" t="s">
        <v>2837</v>
      </c>
      <c r="B134" s="53" t="s">
        <v>1326</v>
      </c>
      <c r="C134" s="53">
        <v>17</v>
      </c>
      <c r="D134" s="54" t="str">
        <f t="shared" si="16"/>
        <v>KR17</v>
      </c>
      <c r="E134" s="53" t="s">
        <v>11</v>
      </c>
      <c r="F134" s="4" t="s">
        <v>2716</v>
      </c>
      <c r="G134" s="54" t="str">
        <f t="shared" si="17"/>
        <v>select_one likely4R</v>
      </c>
      <c r="H134" s="4" t="str">
        <f>IF(A134="","",IF(ROW($A$2:$A$1036)=1,"Impossible",VLOOKUP($A$2:$A$1036,items!$A$2:$S$1008,{19}*SIGN(ROW($A$2:$A$1036)),FALSE)))</f>
        <v>—that telling [him/her] would enable [him/her] to adopt protective behaviors when [he/she] becomes sexually active.</v>
      </c>
      <c r="I134" s="4" t="str">
        <f>IF(A134="","",IF(ROW($A$2:$A$1036)=1,"Impossible",VLOOKUP($A$2:$A$1036,items!$A$2:$T$1008,{20}*SIGN(ROW($A$2:$A$1036)),FALSE)))</f>
        <v>—kuti kumuudza kwaizoita kuti adzivirire kutapurirana kweutachiwana paanoita zvepabonde?</v>
      </c>
      <c r="L134" s="53" t="s">
        <v>27</v>
      </c>
      <c r="M134" s="53"/>
      <c r="N134" s="53"/>
      <c r="O134" s="53"/>
      <c r="P134" s="53"/>
      <c r="Q134" s="53"/>
      <c r="R134" s="53"/>
      <c r="S134" s="53"/>
      <c r="T134" s="53"/>
      <c r="U134" s="53"/>
      <c r="V134" s="55" t="str">
        <f t="shared" si="18"/>
        <v>KR17. —that telling [him/her] would enable [him/her] to adopt protective behaviors when [he/she] becomes sexually active.</v>
      </c>
      <c r="W134" s="55" t="str">
        <f t="shared" si="19"/>
        <v>KR17. —kuti kumuudza kwaizoita kuti adzivirire kutapurirana kweutachiwana paanoita zvepabonde?</v>
      </c>
      <c r="X134" s="32" t="str">
        <f t="array" ref="X134">IF(ISBLANK(F134),"",INDEX([1]choices!L$2:L$1452,MATCH(F134,IF([1]choices!M$2:M$1452="Last",[1]choices!A$2:A$1452),0)))</f>
        <v>very likely, somewhat likely, not very likely, not at all likely, refuse</v>
      </c>
      <c r="Y134" s="4" t="str">
        <f t="array" ref="Y134">IF(ISBLANK(F134),"",INDEX([1]choices!K$2:K$1452,MATCH(F134,IF([1]choices!M$2:M$1452="Last",[1]choices!A$2:A$1452),0)))</f>
        <v>zvaitika zvakanyanya, zvaitika zvishoma, hazvaiitika zvakanyanya, hazvaiitika zvachose, kuramba kupindura</v>
      </c>
    </row>
    <row r="135" spans="1:26" ht="14">
      <c r="A135" s="53" t="s">
        <v>2838</v>
      </c>
      <c r="B135" s="53" t="s">
        <v>1326</v>
      </c>
      <c r="C135" s="53"/>
      <c r="D135" s="54" t="str">
        <f t="shared" si="16"/>
        <v>KR</v>
      </c>
      <c r="E135" s="53" t="s">
        <v>81</v>
      </c>
      <c r="G135" s="54" t="str">
        <f t="shared" si="17"/>
        <v>end group</v>
      </c>
      <c r="H135" s="4" t="e">
        <f>IF(A135="","",IF(ROW($A$2:$A$1036)=1,"Impossible",VLOOKUP($A$2:$A$1036,items!$A$2:$S$1008,{19}*SIGN(ROW($A$2:$A$1036)),FALSE)))</f>
        <v>#N/A</v>
      </c>
      <c r="I135" s="4" t="e">
        <f>IF(A135="","",IF(ROW($A$2:$A$1036)=1,"Impossible",VLOOKUP($A$2:$A$1036,items!$A$2:$T$1008,{20}*SIGN(ROW($A$2:$A$1036)),FALSE)))</f>
        <v>#N/A</v>
      </c>
      <c r="L135" s="53"/>
      <c r="M135" s="53"/>
      <c r="N135" s="53"/>
      <c r="O135" s="53"/>
      <c r="P135" s="53"/>
      <c r="Q135" s="53"/>
      <c r="R135" s="53"/>
      <c r="S135" s="53"/>
      <c r="T135" s="53"/>
      <c r="U135" s="53"/>
      <c r="V135" s="55" t="str">
        <f t="shared" si="18"/>
        <v/>
      </c>
      <c r="W135" s="55" t="str">
        <f t="shared" si="19"/>
        <v/>
      </c>
      <c r="X135" s="32" t="str">
        <f t="array" ref="X135">IF(ISBLANK(F135),"",INDEX([1]choices!L$2:L$1452,MATCH(F135,IF([1]choices!M$2:M$1452="Last",[1]choices!A$2:A$1452),0)))</f>
        <v/>
      </c>
      <c r="Y135" s="4" t="str">
        <f t="array" ref="Y135">IF(ISBLANK(F135),"",INDEX([1]choices!K$2:K$1452,MATCH(F135,IF([1]choices!M$2:M$1452="Last",[1]choices!A$2:A$1452),0)))</f>
        <v/>
      </c>
    </row>
    <row r="136" spans="1:26" ht="14">
      <c r="A136" s="53" t="s">
        <v>1330</v>
      </c>
      <c r="B136" s="53" t="s">
        <v>1331</v>
      </c>
      <c r="C136" s="53">
        <v>0</v>
      </c>
      <c r="D136" s="54" t="str">
        <f t="shared" si="16"/>
        <v>L0</v>
      </c>
      <c r="E136" s="53" t="s">
        <v>79</v>
      </c>
      <c r="G136" s="54" t="str">
        <f t="shared" si="17"/>
        <v>begin group</v>
      </c>
      <c r="H136" s="4" t="e">
        <f>IF(A136="","",IF(ROW($A$2:$A$1036)=1,"Impossible",VLOOKUP($A$2:$A$1036,items!$A$2:$S$1008,{19}*SIGN(ROW($A$2:$A$1036)),FALSE)))</f>
        <v>#N/A</v>
      </c>
      <c r="I136" s="4" t="e">
        <f>IF(A136="","",IF(ROW($A$2:$A$1036)=1,"Impossible",VLOOKUP($A$2:$A$1036,items!$A$2:$T$1008,{20}*SIGN(ROW($A$2:$A$1036)),FALSE)))</f>
        <v>#N/A</v>
      </c>
      <c r="K136" s="4" t="s">
        <v>2342</v>
      </c>
      <c r="L136" s="53"/>
      <c r="M136" s="53"/>
      <c r="N136" s="53"/>
      <c r="O136" s="53"/>
      <c r="P136" s="53"/>
      <c r="Q136" s="53"/>
      <c r="R136" s="53"/>
      <c r="S136" s="53"/>
      <c r="T136" s="53"/>
      <c r="U136" s="53"/>
      <c r="V136" s="55" t="str">
        <f t="shared" si="18"/>
        <v/>
      </c>
      <c r="W136" s="55" t="str">
        <f t="shared" si="19"/>
        <v/>
      </c>
      <c r="X136" s="32" t="str">
        <f t="array" ref="X136">IF(ISBLANK(F136),"",INDEX([1]choices!L$2:L$1452,MATCH(F136,IF([1]choices!M$2:M$1452="Last",[1]choices!A$2:A$1452),0)))</f>
        <v/>
      </c>
      <c r="Y136" s="4" t="str">
        <f t="array" ref="Y136">IF(ISBLANK(F136),"",INDEX([1]choices!K$2:K$1452,MATCH(F136,IF([1]choices!M$2:M$1452="Last",[1]choices!A$2:A$1452),0)))</f>
        <v/>
      </c>
    </row>
    <row r="137" spans="1:26" ht="70">
      <c r="A137" s="53" t="s">
        <v>1148</v>
      </c>
      <c r="B137" s="53" t="s">
        <v>1331</v>
      </c>
      <c r="C137" s="53">
        <v>1</v>
      </c>
      <c r="D137" s="54" t="str">
        <f t="shared" si="16"/>
        <v>L1</v>
      </c>
      <c r="E137" s="53" t="s">
        <v>16</v>
      </c>
      <c r="G137" s="54" t="str">
        <f t="shared" si="17"/>
        <v>note</v>
      </c>
      <c r="H137" s="4" t="str">
        <f>IF(A137="","",IF(ROW($A$2:$A$1036)=1,"Impossible",VLOOKUP($A$2:$A$1036,items!$A$2:$S$1008,{19}*SIGN(ROW($A$2:$A$1036)),FALSE)))</f>
        <v>I am going to read you several worries that caregivers sometimes have about telling a child that [he/she] is HIV positive. Please tell me how much you worry about each thing. There are no right or wrong answers.</v>
      </c>
      <c r="I137" s="4" t="str">
        <f>IF(A137="","",IF(ROW($A$2:$A$1036)=1,"Impossible",VLOOKUP($A$2:$A$1036,items!$A$2:$T$1008,{20}*SIGN(ROW($A$2:$A$1036)),FALSE)))</f>
        <v>Ndichaverenga zvinhu zvakati wandei izvo vachengeti vevana vanowanzonetsekana nazvo panyaya yekuudza mwana kuti ane HIV. Ndapota ndiudzeiwo kuti imi munonetsekana zvakadii nechimwe nechimwe chezvinhu izvi. Hapana mhinduro dzakanaka kana dzakaipa.</v>
      </c>
      <c r="L137" s="53"/>
      <c r="M137" s="53"/>
      <c r="N137" s="53"/>
      <c r="O137" s="53"/>
      <c r="P137" s="53"/>
      <c r="Q137" s="53"/>
      <c r="R137" s="53"/>
      <c r="S137" s="53"/>
      <c r="T137" s="53"/>
      <c r="U137" s="53"/>
      <c r="V137" s="55" t="str">
        <f t="shared" si="18"/>
        <v>L1. I am going to read you several worries that caregivers sometimes have about telling a child that [he/she] is HIV positive. Please tell me how much you worry about each thing. There are no right or wrong answers.</v>
      </c>
      <c r="W137" s="55" t="str">
        <f t="shared" si="19"/>
        <v>L1. Ndichaverenga zvinhu zvakati wandei izvo vachengeti vevana vanowanzonetsekana nazvo panyaya yekuudza mwana kuti ane HIV. Ndapota ndiudzeiwo kuti imi munonetsekana zvakadii nechimwe nechimwe chezvinhu izvi. Hapana mhinduro dzakanaka kana dzakaipa.</v>
      </c>
      <c r="X137" s="32" t="str">
        <f t="array" ref="X137">IF(ISBLANK(F137),"",INDEX([1]choices!L$2:L$1452,MATCH(F137,IF([1]choices!M$2:M$1452="Last",[1]choices!A$2:A$1452),0)))</f>
        <v/>
      </c>
      <c r="Y137" s="4" t="str">
        <f t="array" ref="Y137">IF(ISBLANK(F137),"",INDEX([1]choices!K$2:K$1452,MATCH(F137,IF([1]choices!M$2:M$1452="Last",[1]choices!A$2:A$1452),0)))</f>
        <v/>
      </c>
      <c r="Z137" s="4" t="s">
        <v>1223</v>
      </c>
    </row>
    <row r="138" spans="1:26" ht="42">
      <c r="A138" s="53" t="s">
        <v>1149</v>
      </c>
      <c r="B138" s="53" t="s">
        <v>1331</v>
      </c>
      <c r="C138" s="53">
        <v>2</v>
      </c>
      <c r="D138" s="54" t="str">
        <f t="shared" si="16"/>
        <v>L2</v>
      </c>
      <c r="E138" s="53" t="s">
        <v>11</v>
      </c>
      <c r="F138" s="4" t="s">
        <v>201</v>
      </c>
      <c r="G138" s="54" t="str">
        <f t="shared" si="17"/>
        <v>select_one worried4</v>
      </c>
      <c r="H138" s="4" t="str">
        <f>IF(A138="","",IF(ROW($A$2:$A$1036)=1,"Impossible",VLOOKUP($A$2:$A$1036,items!$A$2:$S$1008,{19}*SIGN(ROW($A$2:$A$1036)),FALSE)))</f>
        <v>I worry that telling my child about [his/her] status will just create more problems.</v>
      </c>
      <c r="I138" s="4" t="str">
        <f>IF(A138="","",IF(ROW($A$2:$A$1036)=1,"Impossible",VLOOKUP($A$2:$A$1036,items!$A$2:$T$1008,{20}*SIGN(ROW($A$2:$A$1036)),FALSE)))</f>
        <v>Ndinonetsekana kuti kuudza mwana wangu paamire kunongomutsa mamwe matambudziko chete.</v>
      </c>
      <c r="L138" s="53" t="s">
        <v>27</v>
      </c>
      <c r="M138" s="53"/>
      <c r="N138" s="53"/>
      <c r="O138" s="53"/>
      <c r="P138" s="53"/>
      <c r="Q138" s="53"/>
      <c r="R138" s="53"/>
      <c r="S138" s="53"/>
      <c r="T138" s="53"/>
      <c r="U138" s="53"/>
      <c r="V138" s="55" t="str">
        <f t="shared" si="18"/>
        <v>L2. I worry that telling my child about [his/her] status will just create more problems.</v>
      </c>
      <c r="W138" s="55" t="str">
        <f t="shared" si="19"/>
        <v>L2. Ndinonetsekana kuti kuudza mwana wangu paamire kunongomutsa mamwe matambudziko chete.</v>
      </c>
      <c r="X138" s="32" t="str">
        <f t="array" ref="X138">IF(ISBLANK(F138),"",INDEX([1]choices!L$2:L$1452,MATCH(F138,IF([1]choices!M$2:M$1452="Last",[1]choices!A$2:A$1452),0)))</f>
        <v>very worried, somewhat worried, not very worried, not at all worried, refuse</v>
      </c>
      <c r="Y138" s="4" t="str">
        <f t="array" ref="Y138">IF(ISBLANK(F138),"",INDEX([1]choices!K$2:K$1452,MATCH(F138,IF([1]choices!M$2:M$1452="Last",[1]choices!A$2:A$1452),0)))</f>
        <v>ndinonyanya kunetseka, ndinonetsekawo, handinetsekani zvakanyanya, handinetsekani zvachose, kuramba kupindura</v>
      </c>
      <c r="Z138" s="4" t="s">
        <v>1223</v>
      </c>
    </row>
    <row r="139" spans="1:26" ht="42">
      <c r="A139" s="53" t="s">
        <v>1150</v>
      </c>
      <c r="B139" s="53" t="s">
        <v>1331</v>
      </c>
      <c r="C139" s="53">
        <v>3</v>
      </c>
      <c r="D139" s="54" t="str">
        <f t="shared" si="16"/>
        <v>L3</v>
      </c>
      <c r="E139" s="53" t="s">
        <v>11</v>
      </c>
      <c r="F139" s="4" t="s">
        <v>201</v>
      </c>
      <c r="G139" s="54" t="str">
        <f t="shared" si="17"/>
        <v>select_one worried4</v>
      </c>
      <c r="H139" s="4" t="str">
        <f>IF(A139="","",IF(ROW($A$2:$A$1036)=1,"Impossible",VLOOKUP($A$2:$A$1036,items!$A$2:$S$1008,{19}*SIGN(ROW($A$2:$A$1036)),FALSE)))</f>
        <v>I worry that telling my child about [his/her] status will lead [him/her] to reject me.</v>
      </c>
      <c r="I139" s="4" t="str">
        <f>IF(A139="","",IF(ROW($A$2:$A$1036)=1,"Impossible",VLOOKUP($A$2:$A$1036,items!$A$2:$T$1008,{20}*SIGN(ROW($A$2:$A$1036)),FALSE)))</f>
        <v>Ndinonetsekana kuti kuudza mwana wangu paamire kunoita kuti andirase.</v>
      </c>
      <c r="L139" s="53" t="s">
        <v>27</v>
      </c>
      <c r="M139" s="53"/>
      <c r="N139" s="53"/>
      <c r="O139" s="53"/>
      <c r="P139" s="53"/>
      <c r="Q139" s="53"/>
      <c r="R139" s="53"/>
      <c r="S139" s="53"/>
      <c r="T139" s="53"/>
      <c r="U139" s="53"/>
      <c r="V139" s="55" t="str">
        <f t="shared" si="18"/>
        <v>L3. I worry that telling my child about [his/her] status will lead [him/her] to reject me.</v>
      </c>
      <c r="W139" s="55" t="str">
        <f t="shared" si="19"/>
        <v>L3. Ndinonetsekana kuti kuudza mwana wangu paamire kunoita kuti andirase.</v>
      </c>
      <c r="X139" s="32" t="str">
        <f t="array" ref="X139">IF(ISBLANK(F139),"",INDEX([1]choices!L$2:L$1452,MATCH(F139,IF([1]choices!M$2:M$1452="Last",[1]choices!A$2:A$1452),0)))</f>
        <v>very worried, somewhat worried, not very worried, not at all worried, refuse</v>
      </c>
      <c r="Y139" s="4" t="str">
        <f t="array" ref="Y139">IF(ISBLANK(F139),"",INDEX([1]choices!K$2:K$1452,MATCH(F139,IF([1]choices!M$2:M$1452="Last",[1]choices!A$2:A$1452),0)))</f>
        <v>ndinonyanya kunetseka, ndinonetsekawo, handinetsekani zvakanyanya, handinetsekani zvachose, kuramba kupindura</v>
      </c>
      <c r="Z139" s="4" t="s">
        <v>1223</v>
      </c>
    </row>
    <row r="140" spans="1:26" ht="42">
      <c r="A140" s="53" t="s">
        <v>1151</v>
      </c>
      <c r="B140" s="53" t="s">
        <v>1331</v>
      </c>
      <c r="C140" s="53">
        <v>4</v>
      </c>
      <c r="D140" s="54" t="str">
        <f t="shared" si="16"/>
        <v>L4</v>
      </c>
      <c r="E140" s="53" t="s">
        <v>11</v>
      </c>
      <c r="F140" s="4" t="s">
        <v>201</v>
      </c>
      <c r="G140" s="54" t="str">
        <f t="shared" si="17"/>
        <v>select_one worried4</v>
      </c>
      <c r="H140" s="4" t="str">
        <f>IF(A140="","",IF(ROW($A$2:$A$1036)=1,"Impossible",VLOOKUP($A$2:$A$1036,items!$A$2:$S$1008,{19}*SIGN(ROW($A$2:$A$1036)),FALSE)))</f>
        <v>—that telling [him/her] will actually bring [him/her] harm.</v>
      </c>
      <c r="I140" s="4" t="str">
        <f>IF(A140="","",IF(ROW($A$2:$A$1036)=1,"Impossible",VLOOKUP($A$2:$A$1036,items!$A$2:$T$1008,{20}*SIGN(ROW($A$2:$A$1036)),FALSE)))</f>
        <v>—kuti kumuudza kungatomukuvadzise.</v>
      </c>
      <c r="L140" s="53" t="s">
        <v>27</v>
      </c>
      <c r="M140" s="53"/>
      <c r="N140" s="53"/>
      <c r="O140" s="53"/>
      <c r="P140" s="53"/>
      <c r="Q140" s="53"/>
      <c r="R140" s="53"/>
      <c r="S140" s="53"/>
      <c r="T140" s="53"/>
      <c r="U140" s="53"/>
      <c r="V140" s="55" t="str">
        <f t="shared" si="18"/>
        <v>L4. —that telling [him/her] will actually bring [him/her] harm.</v>
      </c>
      <c r="W140" s="55" t="str">
        <f t="shared" si="19"/>
        <v>L4. —kuti kumuudza kungatomukuvadzise.</v>
      </c>
      <c r="X140" s="32" t="str">
        <f t="array" ref="X140">IF(ISBLANK(F140),"",INDEX([1]choices!L$2:L$1452,MATCH(F140,IF([1]choices!M$2:M$1452="Last",[1]choices!A$2:A$1452),0)))</f>
        <v>very worried, somewhat worried, not very worried, not at all worried, refuse</v>
      </c>
      <c r="Y140" s="4" t="str">
        <f t="array" ref="Y140">IF(ISBLANK(F140),"",INDEX([1]choices!K$2:K$1452,MATCH(F140,IF([1]choices!M$2:M$1452="Last",[1]choices!A$2:A$1452),0)))</f>
        <v>ndinonyanya kunetseka, ndinonetsekawo, handinetsekani zvakanyanya, handinetsekani zvachose, kuramba kupindura</v>
      </c>
      <c r="Z140" s="4" t="s">
        <v>1223</v>
      </c>
    </row>
    <row r="141" spans="1:26" ht="42">
      <c r="A141" s="53" t="s">
        <v>1152</v>
      </c>
      <c r="B141" s="53" t="s">
        <v>1331</v>
      </c>
      <c r="C141" s="53">
        <v>5</v>
      </c>
      <c r="D141" s="54" t="str">
        <f t="shared" si="16"/>
        <v>L5</v>
      </c>
      <c r="E141" s="53" t="s">
        <v>11</v>
      </c>
      <c r="F141" s="4" t="s">
        <v>201</v>
      </c>
      <c r="G141" s="54" t="str">
        <f t="shared" si="17"/>
        <v>select_one worried4</v>
      </c>
      <c r="H141" s="4" t="str">
        <f>IF(A141="","",IF(ROW($A$2:$A$1036)=1,"Impossible",VLOOKUP($A$2:$A$1036,items!$A$2:$S$1008,{19}*SIGN(ROW($A$2:$A$1036)),FALSE)))</f>
        <v>—that telling [him/her] will make [him/her] less hopeful about the future.</v>
      </c>
      <c r="I141" s="4" t="str">
        <f>IF(A141="","",IF(ROW($A$2:$A$1036)=1,"Impossible",VLOOKUP($A$2:$A$1036,items!$A$2:$T$1008,{20}*SIGN(ROW($A$2:$A$1036)),FALSE)))</f>
        <v>—kuti kumuudza kunoita kuti asavenetariro neramangwana rake.</v>
      </c>
      <c r="L141" s="53" t="s">
        <v>27</v>
      </c>
      <c r="M141" s="53"/>
      <c r="N141" s="53"/>
      <c r="O141" s="53"/>
      <c r="P141" s="53"/>
      <c r="Q141" s="53"/>
      <c r="R141" s="53"/>
      <c r="S141" s="53"/>
      <c r="T141" s="53"/>
      <c r="U141" s="53"/>
      <c r="V141" s="55" t="str">
        <f t="shared" si="18"/>
        <v>L5. —that telling [him/her] will make [him/her] less hopeful about the future.</v>
      </c>
      <c r="W141" s="55" t="str">
        <f t="shared" si="19"/>
        <v>L5. —kuti kumuudza kunoita kuti asavenetariro neramangwana rake.</v>
      </c>
      <c r="X141" s="32" t="str">
        <f t="array" ref="X141">IF(ISBLANK(F141),"",INDEX([1]choices!L$2:L$1452,MATCH(F141,IF([1]choices!M$2:M$1452="Last",[1]choices!A$2:A$1452),0)))</f>
        <v>very worried, somewhat worried, not very worried, not at all worried, refuse</v>
      </c>
      <c r="Y141" s="4" t="str">
        <f t="array" ref="Y141">IF(ISBLANK(F141),"",INDEX([1]choices!K$2:K$1452,MATCH(F141,IF([1]choices!M$2:M$1452="Last",[1]choices!A$2:A$1452),0)))</f>
        <v>ndinonyanya kunetseka, ndinonetsekawo, handinetsekani zvakanyanya, handinetsekani zvachose, kuramba kupindura</v>
      </c>
      <c r="Z141" s="4" t="s">
        <v>1223</v>
      </c>
    </row>
    <row r="142" spans="1:26" ht="42">
      <c r="A142" s="53" t="s">
        <v>1153</v>
      </c>
      <c r="B142" s="53" t="s">
        <v>1331</v>
      </c>
      <c r="C142" s="53">
        <v>6</v>
      </c>
      <c r="D142" s="54" t="str">
        <f t="shared" si="16"/>
        <v>L6</v>
      </c>
      <c r="E142" s="53" t="s">
        <v>11</v>
      </c>
      <c r="F142" s="4" t="s">
        <v>201</v>
      </c>
      <c r="G142" s="54" t="str">
        <f t="shared" si="17"/>
        <v>select_one worried4</v>
      </c>
      <c r="H142" s="4" t="str">
        <f>IF(A142="","",IF(ROW($A$2:$A$1036)=1,"Impossible",VLOOKUP($A$2:$A$1036,items!$A$2:$S$1008,{19}*SIGN(ROW($A$2:$A$1036)),FALSE)))</f>
        <v>—that telling [him/her] will make [him/her] stop taking medication.</v>
      </c>
      <c r="I142" s="4" t="str">
        <f>IF(A142="","",IF(ROW($A$2:$A$1036)=1,"Impossible",VLOOKUP($A$2:$A$1036,items!$A$2:$T$1008,{20}*SIGN(ROW($A$2:$A$1036)),FALSE)))</f>
        <v>—kuti kumuudza kunoita kuti amire kunwa mishonga yake.</v>
      </c>
      <c r="L142" s="53" t="s">
        <v>27</v>
      </c>
      <c r="M142" s="53"/>
      <c r="N142" s="53"/>
      <c r="O142" s="53"/>
      <c r="P142" s="53"/>
      <c r="Q142" s="53"/>
      <c r="R142" s="53"/>
      <c r="S142" s="53"/>
      <c r="T142" s="53"/>
      <c r="U142" s="53"/>
      <c r="V142" s="55" t="str">
        <f t="shared" si="18"/>
        <v>L6. —that telling [him/her] will make [him/her] stop taking medication.</v>
      </c>
      <c r="W142" s="55" t="str">
        <f t="shared" si="19"/>
        <v>L6. —kuti kumuudza kunoita kuti amire kunwa mishonga yake.</v>
      </c>
      <c r="X142" s="32" t="str">
        <f t="array" ref="X142">IF(ISBLANK(F142),"",INDEX([1]choices!L$2:L$1452,MATCH(F142,IF([1]choices!M$2:M$1452="Last",[1]choices!A$2:A$1452),0)))</f>
        <v>very worried, somewhat worried, not very worried, not at all worried, refuse</v>
      </c>
      <c r="Y142" s="4" t="str">
        <f t="array" ref="Y142">IF(ISBLANK(F142),"",INDEX([1]choices!K$2:K$1452,MATCH(F142,IF([1]choices!M$2:M$1452="Last",[1]choices!A$2:A$1452),0)))</f>
        <v>ndinonyanya kunetseka, ndinonetsekawo, handinetsekani zvakanyanya, handinetsekani zvachose, kuramba kupindura</v>
      </c>
      <c r="Z142" s="4" t="s">
        <v>1223</v>
      </c>
    </row>
    <row r="143" spans="1:26" ht="42">
      <c r="A143" s="53" t="s">
        <v>1154</v>
      </c>
      <c r="B143" s="53" t="s">
        <v>1331</v>
      </c>
      <c r="C143" s="53">
        <v>7</v>
      </c>
      <c r="D143" s="54" t="str">
        <f t="shared" si="16"/>
        <v>L7</v>
      </c>
      <c r="E143" s="53" t="s">
        <v>11</v>
      </c>
      <c r="F143" s="4" t="s">
        <v>201</v>
      </c>
      <c r="G143" s="54" t="str">
        <f t="shared" si="17"/>
        <v>select_one worried4</v>
      </c>
      <c r="H143" s="4" t="str">
        <f>IF(A143="","",IF(ROW($A$2:$A$1036)=1,"Impossible",VLOOKUP($A$2:$A$1036,items!$A$2:$S$1008,{19}*SIGN(ROW($A$2:$A$1036)),FALSE)))</f>
        <v>—that telling [him/her] will make [his/her] condition get worse.</v>
      </c>
      <c r="I143" s="4" t="str">
        <f>IF(A143="","",IF(ROW($A$2:$A$1036)=1,"Impossible",VLOOKUP($A$2:$A$1036,items!$A$2:$T$1008,{20}*SIGN(ROW($A$2:$A$1036)),FALSE)))</f>
        <v>—kuti kumuudza kunoita kuti atonyanyise kurwara.</v>
      </c>
      <c r="L143" s="53" t="s">
        <v>27</v>
      </c>
      <c r="M143" s="53"/>
      <c r="N143" s="53"/>
      <c r="O143" s="53"/>
      <c r="P143" s="53"/>
      <c r="Q143" s="53"/>
      <c r="R143" s="53"/>
      <c r="S143" s="53"/>
      <c r="T143" s="53"/>
      <c r="U143" s="53"/>
      <c r="V143" s="55" t="str">
        <f t="shared" si="18"/>
        <v>L7. —that telling [him/her] will make [his/her] condition get worse.</v>
      </c>
      <c r="W143" s="55" t="str">
        <f t="shared" si="19"/>
        <v>L7. —kuti kumuudza kunoita kuti atonyanyise kurwara.</v>
      </c>
      <c r="X143" s="32" t="str">
        <f t="array" ref="X143">IF(ISBLANK(F143),"",INDEX([1]choices!L$2:L$1452,MATCH(F143,IF([1]choices!M$2:M$1452="Last",[1]choices!A$2:A$1452),0)))</f>
        <v>very worried, somewhat worried, not very worried, not at all worried, refuse</v>
      </c>
      <c r="Y143" s="4" t="str">
        <f t="array" ref="Y143">IF(ISBLANK(F143),"",INDEX([1]choices!K$2:K$1452,MATCH(F143,IF([1]choices!M$2:M$1452="Last",[1]choices!A$2:A$1452),0)))</f>
        <v>ndinonyanya kunetseka, ndinonetsekawo, handinetsekani zvakanyanya, handinetsekani zvachose, kuramba kupindura</v>
      </c>
      <c r="Z143" s="4" t="s">
        <v>1223</v>
      </c>
    </row>
    <row r="144" spans="1:26" ht="42">
      <c r="A144" s="53" t="s">
        <v>1155</v>
      </c>
      <c r="B144" s="53" t="s">
        <v>1331</v>
      </c>
      <c r="C144" s="53">
        <v>8</v>
      </c>
      <c r="D144" s="54" t="str">
        <f t="shared" si="16"/>
        <v>L8</v>
      </c>
      <c r="E144" s="53" t="s">
        <v>11</v>
      </c>
      <c r="F144" s="4" t="s">
        <v>201</v>
      </c>
      <c r="G144" s="54" t="str">
        <f t="shared" si="17"/>
        <v>select_one worried4</v>
      </c>
      <c r="H144" s="4" t="str">
        <f>IF(A144="","",IF(ROW($A$2:$A$1036)=1,"Impossible",VLOOKUP($A$2:$A$1036,items!$A$2:$S$1008,{19}*SIGN(ROW($A$2:$A$1036)),FALSE)))</f>
        <v>—that telling [him/her] will cause [him/her] to struggle more every day with normal tasks.</v>
      </c>
      <c r="I144" s="4" t="str">
        <f>IF(A144="","",IF(ROW($A$2:$A$1036)=1,"Impossible",VLOOKUP($A$2:$A$1036,items!$A$2:$T$1008,{20}*SIGN(ROW($A$2:$A$1036)),FALSE)))</f>
        <v>—kuti kumuudza kunoita kuti awedzere kutambura pakuita mabasa ake ezuva nezuva.</v>
      </c>
      <c r="L144" s="53" t="s">
        <v>27</v>
      </c>
      <c r="M144" s="53"/>
      <c r="N144" s="53"/>
      <c r="O144" s="53"/>
      <c r="P144" s="53"/>
      <c r="Q144" s="53"/>
      <c r="R144" s="53"/>
      <c r="S144" s="53"/>
      <c r="T144" s="53"/>
      <c r="U144" s="53"/>
      <c r="V144" s="55" t="str">
        <f t="shared" si="18"/>
        <v>L8. —that telling [him/her] will cause [him/her] to struggle more every day with normal tasks.</v>
      </c>
      <c r="W144" s="55" t="str">
        <f t="shared" si="19"/>
        <v>L8. —kuti kumuudza kunoita kuti awedzere kutambura pakuita mabasa ake ezuva nezuva.</v>
      </c>
      <c r="X144" s="32" t="str">
        <f t="array" ref="X144">IF(ISBLANK(F144),"",INDEX([1]choices!L$2:L$1452,MATCH(F144,IF([1]choices!M$2:M$1452="Last",[1]choices!A$2:A$1452),0)))</f>
        <v>very worried, somewhat worried, not very worried, not at all worried, refuse</v>
      </c>
      <c r="Y144" s="4" t="str">
        <f t="array" ref="Y144">IF(ISBLANK(F144),"",INDEX([1]choices!K$2:K$1452,MATCH(F144,IF([1]choices!M$2:M$1452="Last",[1]choices!A$2:A$1452),0)))</f>
        <v>ndinonyanya kunetseka, ndinonetsekawo, handinetsekani zvakanyanya, handinetsekani zvachose, kuramba kupindura</v>
      </c>
      <c r="Z144" s="4" t="s">
        <v>1223</v>
      </c>
    </row>
    <row r="145" spans="1:26" ht="42">
      <c r="A145" s="53" t="s">
        <v>1156</v>
      </c>
      <c r="B145" s="53" t="s">
        <v>1331</v>
      </c>
      <c r="C145" s="53">
        <v>9</v>
      </c>
      <c r="D145" s="54" t="str">
        <f t="shared" si="16"/>
        <v>L9</v>
      </c>
      <c r="E145" s="53" t="s">
        <v>11</v>
      </c>
      <c r="F145" s="4" t="s">
        <v>201</v>
      </c>
      <c r="G145" s="54" t="str">
        <f t="shared" si="17"/>
        <v>select_one worried4</v>
      </c>
      <c r="H145" s="4" t="str">
        <f>IF(A145="","",IF(ROW($A$2:$A$1036)=1,"Impossible",VLOOKUP($A$2:$A$1036,items!$A$2:$S$1008,{19}*SIGN(ROW($A$2:$A$1036)),FALSE)))</f>
        <v>—that telling [him/her] will bring more bad things than good things.</v>
      </c>
      <c r="I145" s="4" t="str">
        <f>IF(A145="","",IF(ROW($A$2:$A$1036)=1,"Impossible",VLOOKUP($A$2:$A$1036,items!$A$2:$T$1008,{20}*SIGN(ROW($A$2:$A$1036)),FALSE)))</f>
        <v>—kuti kumuudza kunounza zvakaipa zvakawanda kupfuura zvakanaka.</v>
      </c>
      <c r="L145" s="53" t="s">
        <v>27</v>
      </c>
      <c r="M145" s="53"/>
      <c r="N145" s="53"/>
      <c r="O145" s="53"/>
      <c r="P145" s="53"/>
      <c r="Q145" s="53"/>
      <c r="R145" s="53"/>
      <c r="S145" s="53"/>
      <c r="T145" s="53"/>
      <c r="U145" s="53"/>
      <c r="V145" s="55" t="str">
        <f t="shared" si="18"/>
        <v>L9. —that telling [him/her] will bring more bad things than good things.</v>
      </c>
      <c r="W145" s="55" t="str">
        <f t="shared" si="19"/>
        <v>L9. —kuti kumuudza kunounza zvakaipa zvakawanda kupfuura zvakanaka.</v>
      </c>
      <c r="X145" s="32" t="str">
        <f t="array" ref="X145">IF(ISBLANK(F145),"",INDEX([1]choices!L$2:L$1452,MATCH(F145,IF([1]choices!M$2:M$1452="Last",[1]choices!A$2:A$1452),0)))</f>
        <v>very worried, somewhat worried, not very worried, not at all worried, refuse</v>
      </c>
      <c r="Y145" s="4" t="str">
        <f t="array" ref="Y145">IF(ISBLANK(F145),"",INDEX([1]choices!K$2:K$1452,MATCH(F145,IF([1]choices!M$2:M$1452="Last",[1]choices!A$2:A$1452),0)))</f>
        <v>ndinonyanya kunetseka, ndinonetsekawo, handinetsekani zvakanyanya, handinetsekani zvachose, kuramba kupindura</v>
      </c>
      <c r="Z145" s="4" t="s">
        <v>1223</v>
      </c>
    </row>
    <row r="146" spans="1:26" ht="42">
      <c r="A146" s="53" t="s">
        <v>1157</v>
      </c>
      <c r="B146" s="53" t="s">
        <v>1331</v>
      </c>
      <c r="C146" s="53">
        <v>10</v>
      </c>
      <c r="D146" s="54" t="str">
        <f t="shared" si="16"/>
        <v>L10</v>
      </c>
      <c r="E146" s="53" t="s">
        <v>11</v>
      </c>
      <c r="F146" s="4" t="s">
        <v>201</v>
      </c>
      <c r="G146" s="54" t="str">
        <f t="shared" si="17"/>
        <v>select_one worried4</v>
      </c>
      <c r="H146" s="4" t="str">
        <f>IF(A146="","",IF(ROW($A$2:$A$1036)=1,"Impossible",VLOOKUP($A$2:$A$1036,items!$A$2:$S$1008,{19}*SIGN(ROW($A$2:$A$1036)),FALSE)))</f>
        <v>—that telling [him/her] will lead [him/her] to have difficulty in school.</v>
      </c>
      <c r="I146" s="4" t="str">
        <f>IF(A146="","",IF(ROW($A$2:$A$1036)=1,"Impossible",VLOOKUP($A$2:$A$1036,items!$A$2:$T$1008,{20}*SIGN(ROW($A$2:$A$1036)),FALSE)))</f>
        <v>—kuti kumuudza kunoita kuti atambure nechikoro.</v>
      </c>
      <c r="L146" s="53" t="s">
        <v>27</v>
      </c>
      <c r="M146" s="53"/>
      <c r="N146" s="53"/>
      <c r="O146" s="53"/>
      <c r="P146" s="53"/>
      <c r="Q146" s="53"/>
      <c r="R146" s="53"/>
      <c r="S146" s="53"/>
      <c r="T146" s="53"/>
      <c r="U146" s="53"/>
      <c r="V146" s="55" t="str">
        <f t="shared" si="18"/>
        <v>L10. —that telling [him/her] will lead [him/her] to have difficulty in school.</v>
      </c>
      <c r="W146" s="55" t="str">
        <f t="shared" si="19"/>
        <v>L10. —kuti kumuudza kunoita kuti atambure nechikoro.</v>
      </c>
      <c r="X146" s="32" t="str">
        <f t="array" ref="X146">IF(ISBLANK(F146),"",INDEX([1]choices!L$2:L$1452,MATCH(F146,IF([1]choices!M$2:M$1452="Last",[1]choices!A$2:A$1452),0)))</f>
        <v>very worried, somewhat worried, not very worried, not at all worried, refuse</v>
      </c>
      <c r="Y146" s="4" t="str">
        <f t="array" ref="Y146">IF(ISBLANK(F146),"",INDEX([1]choices!K$2:K$1452,MATCH(F146,IF([1]choices!M$2:M$1452="Last",[1]choices!A$2:A$1452),0)))</f>
        <v>ndinonyanya kunetseka, ndinonetsekawo, handinetsekani zvakanyanya, handinetsekani zvachose, kuramba kupindura</v>
      </c>
      <c r="Z146" s="4" t="s">
        <v>1223</v>
      </c>
    </row>
    <row r="147" spans="1:26" ht="42">
      <c r="A147" s="53" t="s">
        <v>1158</v>
      </c>
      <c r="B147" s="53" t="s">
        <v>1331</v>
      </c>
      <c r="C147" s="53">
        <v>11</v>
      </c>
      <c r="D147" s="54" t="str">
        <f t="shared" si="16"/>
        <v>L11</v>
      </c>
      <c r="E147" s="53" t="s">
        <v>11</v>
      </c>
      <c r="F147" s="4" t="s">
        <v>201</v>
      </c>
      <c r="G147" s="54" t="str">
        <f t="shared" si="17"/>
        <v>select_one worried4</v>
      </c>
      <c r="H147" s="4" t="str">
        <f>IF(A147="","",IF(ROW($A$2:$A$1036)=1,"Impossible",VLOOKUP($A$2:$A$1036,items!$A$2:$S$1008,{19}*SIGN(ROW($A$2:$A$1036)),FALSE)))</f>
        <v>—that telling [him/her] will make [him/her] think less of [him/her]self.</v>
      </c>
      <c r="I147" s="4" t="str">
        <f>IF(A147="","",IF(ROW($A$2:$A$1036)=1,"Impossible",VLOOKUP($A$2:$A$1036,items!$A$2:$T$1008,{20}*SIGN(ROW($A$2:$A$1036)),FALSE)))</f>
        <v>—kuti kumuudza kunoita kuti azvitarisire pasi.</v>
      </c>
      <c r="L147" s="53" t="s">
        <v>27</v>
      </c>
      <c r="M147" s="53"/>
      <c r="N147" s="53"/>
      <c r="O147" s="53"/>
      <c r="P147" s="53"/>
      <c r="Q147" s="53"/>
      <c r="R147" s="53"/>
      <c r="S147" s="53"/>
      <c r="T147" s="53"/>
      <c r="U147" s="53"/>
      <c r="V147" s="55" t="str">
        <f t="shared" ref="V147:V210" si="20">IF(OR(ISNA(H147),ISBLANK(H147)),"",CONCATENATE($B147,$C147,"."," ",H147))</f>
        <v>L11. —that telling [him/her] will make [him/her] think less of [him/her]self.</v>
      </c>
      <c r="W147" s="55" t="str">
        <f t="shared" ref="W147:W210" si="21">IF(OR(ISBLANK(I147),ISNA(I147)),"",CONCATENATE($B147,$C147,"."," ",I147))</f>
        <v>L11. —kuti kumuudza kunoita kuti azvitarisire pasi.</v>
      </c>
      <c r="X147" s="32" t="str">
        <f t="array" ref="X147">IF(ISBLANK(F147),"",INDEX([1]choices!L$2:L$1452,MATCH(F147,IF([1]choices!M$2:M$1452="Last",[1]choices!A$2:A$1452),0)))</f>
        <v>very worried, somewhat worried, not very worried, not at all worried, refuse</v>
      </c>
      <c r="Y147" s="4" t="str">
        <f t="array" ref="Y147">IF(ISBLANK(F147),"",INDEX([1]choices!K$2:K$1452,MATCH(F147,IF([1]choices!M$2:M$1452="Last",[1]choices!A$2:A$1452),0)))</f>
        <v>ndinonyanya kunetseka, ndinonetsekawo, handinetsekani zvakanyanya, handinetsekani zvachose, kuramba kupindura</v>
      </c>
      <c r="Z147" s="4" t="s">
        <v>1223</v>
      </c>
    </row>
    <row r="148" spans="1:26" ht="42">
      <c r="A148" s="53" t="s">
        <v>1159</v>
      </c>
      <c r="B148" s="53" t="s">
        <v>1331</v>
      </c>
      <c r="C148" s="53">
        <v>12</v>
      </c>
      <c r="D148" s="54" t="str">
        <f t="shared" si="16"/>
        <v>L12</v>
      </c>
      <c r="E148" s="53" t="s">
        <v>11</v>
      </c>
      <c r="F148" s="4" t="s">
        <v>201</v>
      </c>
      <c r="G148" s="54" t="str">
        <f t="shared" si="17"/>
        <v>select_one worried4</v>
      </c>
      <c r="H148" s="4" t="str">
        <f>IF(A148="","",IF(ROW($A$2:$A$1036)=1,"Impossible",VLOOKUP($A$2:$A$1036,items!$A$2:$S$1008,{19}*SIGN(ROW($A$2:$A$1036)),FALSE)))</f>
        <v>—that telling [him/her] will put a strain on our family.</v>
      </c>
      <c r="I148" s="4" t="str">
        <f>IF(A148="","",IF(ROW($A$2:$A$1036)=1,"Impossible",VLOOKUP($A$2:$A$1036,items!$A$2:$T$1008,{20}*SIGN(ROW($A$2:$A$1036)),FALSE)))</f>
        <v>—kuti kumuudza kunoremedza mhuri yedu.</v>
      </c>
      <c r="L148" s="53" t="s">
        <v>27</v>
      </c>
      <c r="M148" s="53"/>
      <c r="N148" s="53"/>
      <c r="O148" s="53"/>
      <c r="P148" s="53"/>
      <c r="Q148" s="53"/>
      <c r="R148" s="53"/>
      <c r="S148" s="53"/>
      <c r="T148" s="53"/>
      <c r="U148" s="53"/>
      <c r="V148" s="55" t="str">
        <f t="shared" si="20"/>
        <v>L12. —that telling [him/her] will put a strain on our family.</v>
      </c>
      <c r="W148" s="55" t="str">
        <f t="shared" si="21"/>
        <v>L12. —kuti kumuudza kunoremedza mhuri yedu.</v>
      </c>
      <c r="X148" s="32" t="str">
        <f t="array" ref="X148">IF(ISBLANK(F148),"",INDEX([1]choices!L$2:L$1452,MATCH(F148,IF([1]choices!M$2:M$1452="Last",[1]choices!A$2:A$1452),0)))</f>
        <v>very worried, somewhat worried, not very worried, not at all worried, refuse</v>
      </c>
      <c r="Y148" s="4" t="str">
        <f t="array" ref="Y148">IF(ISBLANK(F148),"",INDEX([1]choices!K$2:K$1452,MATCH(F148,IF([1]choices!M$2:M$1452="Last",[1]choices!A$2:A$1452),0)))</f>
        <v>ndinonyanya kunetseka, ndinonetsekawo, handinetsekani zvakanyanya, handinetsekani zvachose, kuramba kupindura</v>
      </c>
      <c r="Z148" s="4" t="s">
        <v>1223</v>
      </c>
    </row>
    <row r="149" spans="1:26" ht="42">
      <c r="A149" s="53" t="s">
        <v>1160</v>
      </c>
      <c r="B149" s="53" t="s">
        <v>1331</v>
      </c>
      <c r="C149" s="53">
        <v>13</v>
      </c>
      <c r="D149" s="54" t="str">
        <f t="shared" ref="D149:D212" si="22">CONCATENATE(B149,C149)</f>
        <v>L13</v>
      </c>
      <c r="E149" s="53" t="s">
        <v>11</v>
      </c>
      <c r="F149" s="4" t="s">
        <v>201</v>
      </c>
      <c r="G149" s="54" t="str">
        <f t="shared" ref="G149:G212" si="23">IF(E149="","",IF(OR(E149="select_one", E149="select_multiple"), CONCATENATE(E149," ",F149),E149))</f>
        <v>select_one worried4</v>
      </c>
      <c r="H149" s="4" t="str">
        <f>IF(A149="","",IF(ROW($A$2:$A$1036)=1,"Impossible",VLOOKUP($A$2:$A$1036,items!$A$2:$S$1008,{19}*SIGN(ROW($A$2:$A$1036)),FALSE)))</f>
        <v>—that telling [him/her] will lead [him/her] to experience stigma in the community.</v>
      </c>
      <c r="I149" s="4" t="str">
        <f>IF(A149="","",IF(ROW($A$2:$A$1036)=1,"Impossible",VLOOKUP($A$2:$A$1036,items!$A$2:$T$1008,{20}*SIGN(ROW($A$2:$A$1036)),FALSE)))</f>
        <v xml:space="preserve"> —kuti kuudza mwana wangu kunoita kuti anongedzerwe nevamwe munharaunda medu.</v>
      </c>
      <c r="L149" s="53" t="s">
        <v>27</v>
      </c>
      <c r="M149" s="53"/>
      <c r="N149" s="53"/>
      <c r="O149" s="53"/>
      <c r="P149" s="53"/>
      <c r="Q149" s="53"/>
      <c r="R149" s="53"/>
      <c r="S149" s="53"/>
      <c r="T149" s="53"/>
      <c r="U149" s="53"/>
      <c r="V149" s="55" t="str">
        <f t="shared" si="20"/>
        <v>L13. —that telling [him/her] will lead [him/her] to experience stigma in the community.</v>
      </c>
      <c r="W149" s="55" t="str">
        <f t="shared" si="21"/>
        <v>L13.  —kuti kuudza mwana wangu kunoita kuti anongedzerwe nevamwe munharaunda medu.</v>
      </c>
      <c r="X149" s="32" t="str">
        <f t="array" ref="X149">IF(ISBLANK(F149),"",INDEX([1]choices!L$2:L$1452,MATCH(F149,IF([1]choices!M$2:M$1452="Last",[1]choices!A$2:A$1452),0)))</f>
        <v>very worried, somewhat worried, not very worried, not at all worried, refuse</v>
      </c>
      <c r="Y149" s="4" t="str">
        <f t="array" ref="Y149">IF(ISBLANK(F149),"",INDEX([1]choices!K$2:K$1452,MATCH(F149,IF([1]choices!M$2:M$1452="Last",[1]choices!A$2:A$1452),0)))</f>
        <v>ndinonyanya kunetseka, ndinonetsekawo, handinetsekani zvakanyanya, handinetsekani zvachose, kuramba kupindura</v>
      </c>
      <c r="Z149" s="4" t="s">
        <v>1223</v>
      </c>
    </row>
    <row r="150" spans="1:26" ht="42">
      <c r="A150" s="53" t="s">
        <v>1161</v>
      </c>
      <c r="B150" s="53" t="s">
        <v>1331</v>
      </c>
      <c r="C150" s="53">
        <v>14</v>
      </c>
      <c r="D150" s="54" t="str">
        <f t="shared" si="22"/>
        <v>L14</v>
      </c>
      <c r="E150" s="53" t="s">
        <v>11</v>
      </c>
      <c r="F150" s="4" t="s">
        <v>201</v>
      </c>
      <c r="G150" s="54" t="str">
        <f t="shared" si="23"/>
        <v>select_one worried4</v>
      </c>
      <c r="H150" s="4" t="str">
        <f>IF(A150="","",IF(ROW($A$2:$A$1036)=1,"Impossible",VLOOKUP($A$2:$A$1036,items!$A$2:$S$1008,{19}*SIGN(ROW($A$2:$A$1036)),FALSE)))</f>
        <v>—that telling [him/her] will lead [him/her] to ask more tough questions.</v>
      </c>
      <c r="I150" s="4" t="str">
        <f>IF(A150="","",IF(ROW($A$2:$A$1036)=1,"Impossible",VLOOKUP($A$2:$A$1036,items!$A$2:$T$1008,{20}*SIGN(ROW($A$2:$A$1036)),FALSE)))</f>
        <v>—kuti kumuudza kunoita kuti abvunze mimwe mibvunzo yakaoma.</v>
      </c>
      <c r="L150" s="53" t="s">
        <v>27</v>
      </c>
      <c r="M150" s="53"/>
      <c r="N150" s="53"/>
      <c r="O150" s="53"/>
      <c r="P150" s="53"/>
      <c r="Q150" s="53"/>
      <c r="R150" s="53"/>
      <c r="S150" s="53"/>
      <c r="T150" s="53"/>
      <c r="U150" s="53"/>
      <c r="V150" s="55" t="str">
        <f t="shared" si="20"/>
        <v>L14. —that telling [him/her] will lead [him/her] to ask more tough questions.</v>
      </c>
      <c r="W150" s="55" t="str">
        <f t="shared" si="21"/>
        <v>L14. —kuti kumuudza kunoita kuti abvunze mimwe mibvunzo yakaoma.</v>
      </c>
      <c r="X150" s="32" t="str">
        <f t="array" ref="X150">IF(ISBLANK(F150),"",INDEX([1]choices!L$2:L$1452,MATCH(F150,IF([1]choices!M$2:M$1452="Last",[1]choices!A$2:A$1452),0)))</f>
        <v>very worried, somewhat worried, not very worried, not at all worried, refuse</v>
      </c>
      <c r="Y150" s="4" t="str">
        <f t="array" ref="Y150">IF(ISBLANK(F150),"",INDEX([1]choices!K$2:K$1452,MATCH(F150,IF([1]choices!M$2:M$1452="Last",[1]choices!A$2:A$1452),0)))</f>
        <v>ndinonyanya kunetseka, ndinonetsekawo, handinetsekani zvakanyanya, handinetsekani zvachose, kuramba kupindura</v>
      </c>
      <c r="Z150" s="4" t="s">
        <v>1223</v>
      </c>
    </row>
    <row r="151" spans="1:26" ht="42">
      <c r="A151" s="53" t="s">
        <v>1162</v>
      </c>
      <c r="B151" s="53" t="s">
        <v>1331</v>
      </c>
      <c r="C151" s="53">
        <v>15</v>
      </c>
      <c r="D151" s="54" t="str">
        <f t="shared" si="22"/>
        <v>L15</v>
      </c>
      <c r="E151" s="53" t="s">
        <v>11</v>
      </c>
      <c r="F151" s="4" t="s">
        <v>201</v>
      </c>
      <c r="G151" s="54" t="str">
        <f t="shared" si="23"/>
        <v>select_one worried4</v>
      </c>
      <c r="H151" s="4" t="str">
        <f>IF(A151="","",IF(ROW($A$2:$A$1036)=1,"Impossible",VLOOKUP($A$2:$A$1036,items!$A$2:$S$1008,{19}*SIGN(ROW($A$2:$A$1036)),FALSE)))</f>
        <v>—that telling [him/her] will make [him/her] too sad.</v>
      </c>
      <c r="I151" s="4" t="str">
        <f>IF(A151="","",IF(ROW($A$2:$A$1036)=1,"Impossible",VLOOKUP($A$2:$A$1036,items!$A$2:$T$1008,{20}*SIGN(ROW($A$2:$A$1036)),FALSE)))</f>
        <v>—kuti kumuudza kunoita kuti asurukirwe zvakanyanya.</v>
      </c>
      <c r="L151" s="53" t="s">
        <v>27</v>
      </c>
      <c r="M151" s="53"/>
      <c r="N151" s="53"/>
      <c r="O151" s="53"/>
      <c r="P151" s="53"/>
      <c r="Q151" s="53"/>
      <c r="R151" s="53"/>
      <c r="S151" s="53"/>
      <c r="T151" s="53"/>
      <c r="U151" s="53"/>
      <c r="V151" s="55" t="str">
        <f t="shared" si="20"/>
        <v>L15. —that telling [him/her] will make [him/her] too sad.</v>
      </c>
      <c r="W151" s="55" t="str">
        <f t="shared" si="21"/>
        <v>L15. —kuti kumuudza kunoita kuti asurukirwe zvakanyanya.</v>
      </c>
      <c r="X151" s="32" t="str">
        <f t="array" ref="X151">IF(ISBLANK(F151),"",INDEX([1]choices!L$2:L$1452,MATCH(F151,IF([1]choices!M$2:M$1452="Last",[1]choices!A$2:A$1452),0)))</f>
        <v>very worried, somewhat worried, not very worried, not at all worried, refuse</v>
      </c>
      <c r="Y151" s="4" t="str">
        <f t="array" ref="Y151">IF(ISBLANK(F151),"",INDEX([1]choices!K$2:K$1452,MATCH(F151,IF([1]choices!M$2:M$1452="Last",[1]choices!A$2:A$1452),0)))</f>
        <v>ndinonyanya kunetseka, ndinonetsekawo, handinetsekani zvakanyanya, handinetsekani zvachose, kuramba kupindura</v>
      </c>
      <c r="Z151" s="4" t="s">
        <v>1223</v>
      </c>
    </row>
    <row r="152" spans="1:26" ht="42">
      <c r="A152" s="53" t="s">
        <v>1163</v>
      </c>
      <c r="B152" s="53" t="s">
        <v>1331</v>
      </c>
      <c r="C152" s="53">
        <v>16</v>
      </c>
      <c r="D152" s="54" t="str">
        <f t="shared" si="22"/>
        <v>L16</v>
      </c>
      <c r="E152" s="53" t="s">
        <v>11</v>
      </c>
      <c r="F152" s="4" t="s">
        <v>201</v>
      </c>
      <c r="G152" s="54" t="str">
        <f t="shared" si="23"/>
        <v>select_one worried4</v>
      </c>
      <c r="H152" s="4" t="str">
        <f>IF(A152="","",IF(ROW($A$2:$A$1036)=1,"Impossible",VLOOKUP($A$2:$A$1036,items!$A$2:$S$1008,{19}*SIGN(ROW($A$2:$A$1036)),FALSE)))</f>
        <v>—that telling [him/her] will cause me to feel too many bad emotions.</v>
      </c>
      <c r="I152" s="4" t="str">
        <f>IF(A152="","",IF(ROW($A$2:$A$1036)=1,"Impossible",VLOOKUP($A$2:$A$1036,items!$A$2:$T$1008,{20}*SIGN(ROW($A$2:$A$1036)),FALSE)))</f>
        <v>—kuti kumuudza kunoita kuti ndinyanyise kunzwa zvisina kunaka mukati mangu.</v>
      </c>
      <c r="L152" s="53" t="s">
        <v>27</v>
      </c>
      <c r="M152" s="53"/>
      <c r="N152" s="53"/>
      <c r="O152" s="53"/>
      <c r="P152" s="53"/>
      <c r="Q152" s="53"/>
      <c r="R152" s="53"/>
      <c r="S152" s="53"/>
      <c r="T152" s="53"/>
      <c r="U152" s="53"/>
      <c r="V152" s="55" t="str">
        <f t="shared" si="20"/>
        <v>L16. —that telling [him/her] will cause me to feel too many bad emotions.</v>
      </c>
      <c r="W152" s="55" t="str">
        <f t="shared" si="21"/>
        <v>L16. —kuti kumuudza kunoita kuti ndinyanyise kunzwa zvisina kunaka mukati mangu.</v>
      </c>
      <c r="X152" s="32" t="str">
        <f t="array" ref="X152">IF(ISBLANK(F152),"",INDEX([1]choices!L$2:L$1452,MATCH(F152,IF([1]choices!M$2:M$1452="Last",[1]choices!A$2:A$1452),0)))</f>
        <v>very worried, somewhat worried, not very worried, not at all worried, refuse</v>
      </c>
      <c r="Y152" s="4" t="str">
        <f t="array" ref="Y152">IF(ISBLANK(F152),"",INDEX([1]choices!K$2:K$1452,MATCH(F152,IF([1]choices!M$2:M$1452="Last",[1]choices!A$2:A$1452),0)))</f>
        <v>ndinonyanya kunetseka, ndinonetsekawo, handinetsekani zvakanyanya, handinetsekani zvachose, kuramba kupindura</v>
      </c>
      <c r="Z152" s="4" t="s">
        <v>1223</v>
      </c>
    </row>
    <row r="153" spans="1:26" ht="14">
      <c r="A153" s="53" t="s">
        <v>1332</v>
      </c>
      <c r="B153" s="53" t="s">
        <v>1331</v>
      </c>
      <c r="C153" s="53"/>
      <c r="D153" s="54" t="str">
        <f t="shared" si="22"/>
        <v>L</v>
      </c>
      <c r="E153" s="53" t="s">
        <v>81</v>
      </c>
      <c r="G153" s="54" t="str">
        <f t="shared" si="23"/>
        <v>end group</v>
      </c>
      <c r="H153" s="4" t="e">
        <f>IF(A153="","",IF(ROW($A$2:$A$1036)=1,"Impossible",VLOOKUP($A$2:$A$1036,items!$A$2:$S$1008,{19}*SIGN(ROW($A$2:$A$1036)),FALSE)))</f>
        <v>#N/A</v>
      </c>
      <c r="I153" s="4" t="e">
        <f>IF(A153="","",IF(ROW($A$2:$A$1036)=1,"Impossible",VLOOKUP($A$2:$A$1036,items!$A$2:$T$1008,{20}*SIGN(ROW($A$2:$A$1036)),FALSE)))</f>
        <v>#N/A</v>
      </c>
      <c r="L153" s="53"/>
      <c r="M153" s="53"/>
      <c r="N153" s="53"/>
      <c r="O153" s="53"/>
      <c r="P153" s="53"/>
      <c r="Q153" s="53"/>
      <c r="R153" s="53"/>
      <c r="S153" s="53"/>
      <c r="T153" s="53"/>
      <c r="U153" s="53"/>
      <c r="V153" s="55" t="str">
        <f t="shared" si="20"/>
        <v/>
      </c>
      <c r="W153" s="55" t="str">
        <f t="shared" si="21"/>
        <v/>
      </c>
      <c r="X153" s="32" t="str">
        <f t="array" ref="X153">IF(ISBLANK(F153),"",INDEX([1]choices!L$2:L$1452,MATCH(F153,IF([1]choices!M$2:M$1452="Last",[1]choices!A$2:A$1452),0)))</f>
        <v/>
      </c>
      <c r="Y153" s="4" t="str">
        <f t="array" ref="Y153">IF(ISBLANK(F153),"",INDEX([1]choices!K$2:K$1452,MATCH(F153,IF([1]choices!M$2:M$1452="Last",[1]choices!A$2:A$1452),0)))</f>
        <v/>
      </c>
    </row>
    <row r="154" spans="1:26" ht="28">
      <c r="A154" s="53" t="s">
        <v>2958</v>
      </c>
      <c r="B154" s="53" t="s">
        <v>1338</v>
      </c>
      <c r="C154" s="53">
        <v>0</v>
      </c>
      <c r="D154" s="54" t="str">
        <f t="shared" si="22"/>
        <v>LR0</v>
      </c>
      <c r="E154" s="53" t="s">
        <v>79</v>
      </c>
      <c r="G154" s="54" t="str">
        <f t="shared" si="23"/>
        <v>begin group</v>
      </c>
      <c r="H154" s="4" t="e">
        <f>IF(A154="","",IF(ROW($A$2:$A$1036)=1,"Impossible",VLOOKUP($A$2:$A$1036,items!$A$2:$S$1008,{19}*SIGN(ROW($A$2:$A$1036)),FALSE)))</f>
        <v>#N/A</v>
      </c>
      <c r="I154" s="4" t="e">
        <f>IF(A154="","",IF(ROW($A$2:$A$1036)=1,"Impossible",VLOOKUP($A$2:$A$1036,items!$A$2:$T$1008,{20}*SIGN(ROW($A$2:$A$1036)),FALSE)))</f>
        <v>#N/A</v>
      </c>
      <c r="K154" s="4" t="s">
        <v>2799</v>
      </c>
      <c r="L154" s="53"/>
      <c r="M154" s="53"/>
      <c r="N154" s="53"/>
      <c r="O154" s="53"/>
      <c r="P154" s="53"/>
      <c r="Q154" s="53"/>
      <c r="R154" s="53"/>
      <c r="S154" s="53"/>
      <c r="T154" s="53"/>
      <c r="U154" s="53"/>
      <c r="V154" s="55" t="str">
        <f t="shared" si="20"/>
        <v/>
      </c>
      <c r="W154" s="55" t="str">
        <f t="shared" si="21"/>
        <v/>
      </c>
      <c r="X154" s="32" t="str">
        <f t="array" ref="X154">IF(ISBLANK(F154),"",INDEX([1]choices!L$2:L$1452,MATCH(F154,IF([1]choices!M$2:M$1452="Last",[1]choices!A$2:A$1452),0)))</f>
        <v/>
      </c>
      <c r="Y154" s="4" t="str">
        <f t="array" ref="Y154">IF(ISBLANK(F154),"",INDEX([1]choices!K$2:K$1452,MATCH(F154,IF([1]choices!M$2:M$1452="Last",[1]choices!A$2:A$1452),0)))</f>
        <v/>
      </c>
    </row>
    <row r="155" spans="1:26" ht="70">
      <c r="A155" s="53" t="s">
        <v>2840</v>
      </c>
      <c r="B155" s="53" t="s">
        <v>1338</v>
      </c>
      <c r="C155" s="53">
        <v>1</v>
      </c>
      <c r="D155" s="54" t="str">
        <f t="shared" si="22"/>
        <v>LR1</v>
      </c>
      <c r="E155" s="53" t="s">
        <v>16</v>
      </c>
      <c r="G155" s="54" t="str">
        <f t="shared" si="23"/>
        <v>note</v>
      </c>
      <c r="H155" s="4" t="str">
        <f>IF(A155="","",IF(ROW($A$2:$A$1036)=1,"Impossible",VLOOKUP($A$2:$A$1036,items!$A$2:$S$1008,{19}*SIGN(ROW($A$2:$A$1036)),FALSE)))</f>
        <v>Continue thinking back to the period of time before your child knew about [his/her] illness. I am going to read you several worries that caregivers sometimes have about telling a child that [he/she] is HIV positive.</v>
      </c>
      <c r="I155" s="4" t="str">
        <f>IF(A155="","",IF(ROW($A$2:$A$1036)=1,"Impossible",VLOOKUP($A$2:$A$1036,items!$A$2:$T$1008,{20}*SIGN(ROW($A$2:$A$1036)),FALSE)))</f>
        <v>Rambai muchifunga nezvemumashure, apo mwana wenyu ainge asati ava kuziva nezveurwere hwake. Ndichaverenga zvinhu izvo vachengeti vevana vanombonetsekana nazvo panyaya yekuudza mwana kuti ane HIV.</v>
      </c>
      <c r="L155" s="53"/>
      <c r="M155" s="53"/>
      <c r="N155" s="53"/>
      <c r="O155" s="53"/>
      <c r="P155" s="53"/>
      <c r="Q155" s="53"/>
      <c r="R155" s="53"/>
      <c r="S155" s="53"/>
      <c r="T155" s="53"/>
      <c r="U155" s="53"/>
      <c r="V155" s="55" t="str">
        <f t="shared" si="20"/>
        <v>LR1. Continue thinking back to the period of time before your child knew about [his/her] illness. I am going to read you several worries that caregivers sometimes have about telling a child that [he/she] is HIV positive.</v>
      </c>
      <c r="W155" s="55" t="str">
        <f t="shared" si="21"/>
        <v>LR1. Rambai muchifunga nezvemumashure, apo mwana wenyu ainge asati ava kuziva nezveurwere hwake. Ndichaverenga zvinhu izvo vachengeti vevana vanombonetsekana nazvo panyaya yekuudza mwana kuti ane HIV.</v>
      </c>
      <c r="X155" s="32" t="str">
        <f t="array" ref="X155">IF(ISBLANK(F155),"",INDEX([1]choices!L$2:L$1452,MATCH(F155,IF([1]choices!M$2:M$1452="Last",[1]choices!A$2:A$1452),0)))</f>
        <v/>
      </c>
      <c r="Y155" s="4" t="str">
        <f t="array" ref="Y155">IF(ISBLANK(F155),"",INDEX([1]choices!K$2:K$1452,MATCH(F155,IF([1]choices!M$2:M$1452="Last",[1]choices!A$2:A$1452),0)))</f>
        <v/>
      </c>
    </row>
    <row r="156" spans="1:26" ht="56">
      <c r="A156" s="53" t="s">
        <v>2841</v>
      </c>
      <c r="B156" s="53" t="s">
        <v>1338</v>
      </c>
      <c r="C156" s="53">
        <v>2</v>
      </c>
      <c r="D156" s="54" t="str">
        <f t="shared" si="22"/>
        <v>LR2</v>
      </c>
      <c r="E156" s="53" t="s">
        <v>16</v>
      </c>
      <c r="G156" s="54" t="str">
        <f t="shared" si="23"/>
        <v>note</v>
      </c>
      <c r="H156" s="4" t="str">
        <f>IF(A156="","",IF(ROW($A$2:$A$1036)=1,"Impossible",VLOOKUP($A$2:$A$1036,items!$A$2:$S$1008,{19}*SIGN(ROW($A$2:$A$1036)),FALSE)))</f>
        <v>If you can remember, please tell me how much you worried about each thing. There are no right or wrong answers.</v>
      </c>
      <c r="I156" s="4" t="str">
        <f>IF(A156="","",IF(ROW($A$2:$A$1036)=1,"Impossible",VLOOKUP($A$2:$A$1036,items!$A$2:$T$1008,{20}*SIGN(ROW($A$2:$A$1036)),FALSE)))</f>
        <v>Kana muchiri kurangarira, ndapota ndiudzeiwo kuti mainetsekana zvakadii nechimwe nechimwe chezvinotevera. Hapana mhinduro dzakanaka kana dzakaipa.</v>
      </c>
      <c r="L156" s="53"/>
      <c r="M156" s="53"/>
      <c r="N156" s="53"/>
      <c r="O156" s="53"/>
      <c r="P156" s="53"/>
      <c r="Q156" s="53"/>
      <c r="R156" s="53"/>
      <c r="S156" s="53"/>
      <c r="T156" s="53"/>
      <c r="U156" s="53"/>
      <c r="V156" s="55" t="str">
        <f t="shared" si="20"/>
        <v>LR2. If you can remember, please tell me how much you worried about each thing. There are no right or wrong answers.</v>
      </c>
      <c r="W156" s="55" t="str">
        <f t="shared" si="21"/>
        <v>LR2. Kana muchiri kurangarira, ndapota ndiudzeiwo kuti mainetsekana zvakadii nechimwe nechimwe chezvinotevera. Hapana mhinduro dzakanaka kana dzakaipa.</v>
      </c>
      <c r="X156" s="32" t="str">
        <f t="array" ref="X156">IF(ISBLANK(F156),"",INDEX([1]choices!L$2:L$1452,MATCH(F156,IF([1]choices!M$2:M$1452="Last",[1]choices!A$2:A$1452),0)))</f>
        <v/>
      </c>
      <c r="Y156" s="4" t="str">
        <f t="array" ref="Y156">IF(ISBLANK(F156),"",INDEX([1]choices!K$2:K$1452,MATCH(F156,IF([1]choices!M$2:M$1452="Last",[1]choices!A$2:A$1452),0)))</f>
        <v/>
      </c>
    </row>
    <row r="157" spans="1:26" ht="42">
      <c r="A157" s="53" t="s">
        <v>2842</v>
      </c>
      <c r="B157" s="53" t="s">
        <v>1338</v>
      </c>
      <c r="C157" s="53">
        <v>3</v>
      </c>
      <c r="D157" s="54" t="str">
        <f t="shared" si="22"/>
        <v>LR3</v>
      </c>
      <c r="E157" s="53" t="s">
        <v>11</v>
      </c>
      <c r="F157" s="4" t="s">
        <v>2717</v>
      </c>
      <c r="G157" s="54" t="str">
        <f t="shared" si="23"/>
        <v>select_one worried4R</v>
      </c>
      <c r="H157" s="4" t="str">
        <f>IF(A157="","",IF(ROW($A$2:$A$1036)=1,"Impossible",VLOOKUP($A$2:$A$1036,items!$A$2:$S$1008,{19}*SIGN(ROW($A$2:$A$1036)),FALSE)))</f>
        <v>I worried that telling my child about [his/her] illness would just create more problems.</v>
      </c>
      <c r="I157" s="4" t="str">
        <f>IF(A157="","",IF(ROW($A$2:$A$1036)=1,"Impossible",VLOOKUP($A$2:$A$1036,items!$A$2:$T$1008,{20}*SIGN(ROW($A$2:$A$1036)),FALSE)))</f>
        <v>Ndainetsekana kuti kuudza mwana wangu nezveurwere hwake kwaingomutsa mamwe matambudziko chete.</v>
      </c>
      <c r="L157" s="53" t="s">
        <v>27</v>
      </c>
      <c r="M157" s="53"/>
      <c r="N157" s="53"/>
      <c r="O157" s="53"/>
      <c r="P157" s="53"/>
      <c r="Q157" s="53"/>
      <c r="R157" s="53"/>
      <c r="S157" s="53"/>
      <c r="T157" s="53"/>
      <c r="U157" s="53"/>
      <c r="V157" s="55" t="str">
        <f t="shared" si="20"/>
        <v>LR3. I worried that telling my child about [his/her] illness would just create more problems.</v>
      </c>
      <c r="W157" s="55" t="str">
        <f t="shared" si="21"/>
        <v>LR3. Ndainetsekana kuti kuudza mwana wangu nezveurwere hwake kwaingomutsa mamwe matambudziko chete.</v>
      </c>
      <c r="X157" s="32" t="str">
        <f t="array" ref="X157">IF(ISBLANK(F157),"",INDEX([1]choices!L$2:L$1452,MATCH(F157,IF([1]choices!M$2:M$1452="Last",[1]choices!A$2:A$1452),0)))</f>
        <v>very worried, somewhat worried, not very worried, not at all worried, refuse</v>
      </c>
      <c r="Y157" s="4" t="str">
        <f t="array" ref="Y157">IF(ISBLANK(F157),"",INDEX([1]choices!K$2:K$1452,MATCH(F157,IF([1]choices!M$2:M$1452="Last",[1]choices!A$2:A$1452),0)))</f>
        <v>ndainyanya kunetseka, ndainetsekanawo, handainetsekana zvakanyanya, handainetsekana zvachose, kuramba kupindura</v>
      </c>
    </row>
    <row r="158" spans="1:26" ht="42">
      <c r="A158" s="53" t="s">
        <v>2843</v>
      </c>
      <c r="B158" s="53" t="s">
        <v>1338</v>
      </c>
      <c r="C158" s="53">
        <v>4</v>
      </c>
      <c r="D158" s="54" t="str">
        <f t="shared" si="22"/>
        <v>LR4</v>
      </c>
      <c r="E158" s="53" t="s">
        <v>11</v>
      </c>
      <c r="F158" s="4" t="s">
        <v>2717</v>
      </c>
      <c r="G158" s="54" t="str">
        <f t="shared" si="23"/>
        <v>select_one worried4R</v>
      </c>
      <c r="H158" s="4" t="str">
        <f>IF(A158="","",IF(ROW($A$2:$A$1036)=1,"Impossible",VLOOKUP($A$2:$A$1036,items!$A$2:$S$1008,{19}*SIGN(ROW($A$2:$A$1036)),FALSE)))</f>
        <v>I worried that telling my child about [his/her] illness would lead [him/her] to reject me.</v>
      </c>
      <c r="I158" s="4" t="str">
        <f>IF(A158="","",IF(ROW($A$2:$A$1036)=1,"Impossible",VLOOKUP($A$2:$A$1036,items!$A$2:$T$1008,{20}*SIGN(ROW($A$2:$A$1036)),FALSE)))</f>
        <v>Ndainetsekana kuti kuudza mwana wangu nezveurwere hwake kwaizoita kuti andirase.</v>
      </c>
      <c r="L158" s="53" t="s">
        <v>27</v>
      </c>
      <c r="M158" s="53"/>
      <c r="N158" s="53"/>
      <c r="O158" s="53"/>
      <c r="P158" s="53"/>
      <c r="Q158" s="53"/>
      <c r="R158" s="53"/>
      <c r="S158" s="53"/>
      <c r="T158" s="53"/>
      <c r="U158" s="53"/>
      <c r="V158" s="55" t="str">
        <f t="shared" si="20"/>
        <v>LR4. I worried that telling my child about [his/her] illness would lead [him/her] to reject me.</v>
      </c>
      <c r="W158" s="55" t="str">
        <f t="shared" si="21"/>
        <v>LR4. Ndainetsekana kuti kuudza mwana wangu nezveurwere hwake kwaizoita kuti andirase.</v>
      </c>
      <c r="X158" s="32" t="str">
        <f t="array" ref="X158">IF(ISBLANK(F158),"",INDEX([1]choices!L$2:L$1452,MATCH(F158,IF([1]choices!M$2:M$1452="Last",[1]choices!A$2:A$1452),0)))</f>
        <v>very worried, somewhat worried, not very worried, not at all worried, refuse</v>
      </c>
      <c r="Y158" s="4" t="str">
        <f t="array" ref="Y158">IF(ISBLANK(F158),"",INDEX([1]choices!K$2:K$1452,MATCH(F158,IF([1]choices!M$2:M$1452="Last",[1]choices!A$2:A$1452),0)))</f>
        <v>ndainyanya kunetseka, ndainetsekanawo, handainetsekana zvakanyanya, handainetsekana zvachose, kuramba kupindura</v>
      </c>
    </row>
    <row r="159" spans="1:26" ht="42">
      <c r="A159" s="53" t="s">
        <v>2844</v>
      </c>
      <c r="B159" s="53" t="s">
        <v>1338</v>
      </c>
      <c r="C159" s="53">
        <v>5</v>
      </c>
      <c r="D159" s="54" t="str">
        <f t="shared" si="22"/>
        <v>LR5</v>
      </c>
      <c r="E159" s="53" t="s">
        <v>11</v>
      </c>
      <c r="F159" s="4" t="s">
        <v>2717</v>
      </c>
      <c r="G159" s="54" t="str">
        <f t="shared" si="23"/>
        <v>select_one worried4R</v>
      </c>
      <c r="H159" s="4" t="str">
        <f>IF(A159="","",IF(ROW($A$2:$A$1036)=1,"Impossible",VLOOKUP($A$2:$A$1036,items!$A$2:$S$1008,{19}*SIGN(ROW($A$2:$A$1036)),FALSE)))</f>
        <v>—that telling [him/her] would actually bring [him/her] harm.</v>
      </c>
      <c r="I159" s="4" t="str">
        <f>IF(A159="","",IF(ROW($A$2:$A$1036)=1,"Impossible",VLOOKUP($A$2:$A$1036,items!$A$2:$T$1008,{20}*SIGN(ROW($A$2:$A$1036)),FALSE)))</f>
        <v>—kuti kumuudza kwaitozomukuvadzisa.</v>
      </c>
      <c r="L159" s="53" t="s">
        <v>27</v>
      </c>
      <c r="M159" s="53"/>
      <c r="N159" s="53"/>
      <c r="O159" s="53"/>
      <c r="P159" s="53"/>
      <c r="Q159" s="53"/>
      <c r="R159" s="53"/>
      <c r="S159" s="53"/>
      <c r="T159" s="53"/>
      <c r="U159" s="53"/>
      <c r="V159" s="55" t="str">
        <f t="shared" si="20"/>
        <v>LR5. —that telling [him/her] would actually bring [him/her] harm.</v>
      </c>
      <c r="W159" s="55" t="str">
        <f t="shared" si="21"/>
        <v>LR5. —kuti kumuudza kwaitozomukuvadzisa.</v>
      </c>
      <c r="X159" s="32" t="str">
        <f t="array" ref="X159">IF(ISBLANK(F159),"",INDEX([1]choices!L$2:L$1452,MATCH(F159,IF([1]choices!M$2:M$1452="Last",[1]choices!A$2:A$1452),0)))</f>
        <v>very worried, somewhat worried, not very worried, not at all worried, refuse</v>
      </c>
      <c r="Y159" s="4" t="str">
        <f t="array" ref="Y159">IF(ISBLANK(F159),"",INDEX([1]choices!K$2:K$1452,MATCH(F159,IF([1]choices!M$2:M$1452="Last",[1]choices!A$2:A$1452),0)))</f>
        <v>ndainyanya kunetseka, ndainetsekanawo, handainetsekana zvakanyanya, handainetsekana zvachose, kuramba kupindura</v>
      </c>
    </row>
    <row r="160" spans="1:26" ht="42">
      <c r="A160" s="53" t="s">
        <v>2845</v>
      </c>
      <c r="B160" s="53" t="s">
        <v>1338</v>
      </c>
      <c r="C160" s="53">
        <v>6</v>
      </c>
      <c r="D160" s="54" t="str">
        <f t="shared" si="22"/>
        <v>LR6</v>
      </c>
      <c r="E160" s="53" t="s">
        <v>11</v>
      </c>
      <c r="F160" s="4" t="s">
        <v>2717</v>
      </c>
      <c r="G160" s="54" t="str">
        <f t="shared" si="23"/>
        <v>select_one worried4R</v>
      </c>
      <c r="H160" s="4" t="str">
        <f>IF(A160="","",IF(ROW($A$2:$A$1036)=1,"Impossible",VLOOKUP($A$2:$A$1036,items!$A$2:$S$1008,{19}*SIGN(ROW($A$2:$A$1036)),FALSE)))</f>
        <v>—that telling [him/her] would make [him/her] less hopeful about the future.</v>
      </c>
      <c r="I160" s="4" t="str">
        <f>IF(A160="","",IF(ROW($A$2:$A$1036)=1,"Impossible",VLOOKUP($A$2:$A$1036,items!$A$2:$T$1008,{20}*SIGN(ROW($A$2:$A$1036)),FALSE)))</f>
        <v>—kuti kumuudza kwaizoita kuti asanyanyovimbe neramangwana.</v>
      </c>
      <c r="L160" s="53" t="s">
        <v>27</v>
      </c>
      <c r="M160" s="53"/>
      <c r="N160" s="53"/>
      <c r="O160" s="53"/>
      <c r="P160" s="53"/>
      <c r="Q160" s="53"/>
      <c r="R160" s="53"/>
      <c r="S160" s="53"/>
      <c r="T160" s="53"/>
      <c r="U160" s="53"/>
      <c r="V160" s="55" t="str">
        <f t="shared" si="20"/>
        <v>LR6. —that telling [him/her] would make [him/her] less hopeful about the future.</v>
      </c>
      <c r="W160" s="55" t="str">
        <f t="shared" si="21"/>
        <v>LR6. —kuti kumuudza kwaizoita kuti asanyanyovimbe neramangwana.</v>
      </c>
      <c r="X160" s="32" t="str">
        <f t="array" ref="X160">IF(ISBLANK(F160),"",INDEX([1]choices!L$2:L$1452,MATCH(F160,IF([1]choices!M$2:M$1452="Last",[1]choices!A$2:A$1452),0)))</f>
        <v>very worried, somewhat worried, not very worried, not at all worried, refuse</v>
      </c>
      <c r="Y160" s="4" t="str">
        <f t="array" ref="Y160">IF(ISBLANK(F160),"",INDEX([1]choices!K$2:K$1452,MATCH(F160,IF([1]choices!M$2:M$1452="Last",[1]choices!A$2:A$1452),0)))</f>
        <v>ndainyanya kunetseka, ndainetsekanawo, handainetsekana zvakanyanya, handainetsekana zvachose, kuramba kupindura</v>
      </c>
    </row>
    <row r="161" spans="1:26" ht="42">
      <c r="A161" s="53" t="s">
        <v>2846</v>
      </c>
      <c r="B161" s="53" t="s">
        <v>1338</v>
      </c>
      <c r="C161" s="53">
        <v>7</v>
      </c>
      <c r="D161" s="54" t="str">
        <f t="shared" si="22"/>
        <v>LR7</v>
      </c>
      <c r="E161" s="53" t="s">
        <v>11</v>
      </c>
      <c r="F161" s="4" t="s">
        <v>2717</v>
      </c>
      <c r="G161" s="54" t="str">
        <f t="shared" si="23"/>
        <v>select_one worried4R</v>
      </c>
      <c r="H161" s="4" t="str">
        <f>IF(A161="","",IF(ROW($A$2:$A$1036)=1,"Impossible",VLOOKUP($A$2:$A$1036,items!$A$2:$S$1008,{19}*SIGN(ROW($A$2:$A$1036)),FALSE)))</f>
        <v>—that telling [him/her] would make [him/her] stop taking medication.</v>
      </c>
      <c r="I161" s="4" t="str">
        <f>IF(A161="","",IF(ROW($A$2:$A$1036)=1,"Impossible",VLOOKUP($A$2:$A$1036,items!$A$2:$T$1008,{20}*SIGN(ROW($A$2:$A$1036)),FALSE)))</f>
        <v>—kuti kumuudza kwaizoita kuti amire kunwa mishonga yake.</v>
      </c>
      <c r="L161" s="53" t="s">
        <v>27</v>
      </c>
      <c r="M161" s="53"/>
      <c r="N161" s="53"/>
      <c r="O161" s="53"/>
      <c r="P161" s="53"/>
      <c r="Q161" s="53"/>
      <c r="R161" s="53"/>
      <c r="S161" s="53"/>
      <c r="T161" s="53"/>
      <c r="U161" s="53"/>
      <c r="V161" s="55" t="str">
        <f t="shared" si="20"/>
        <v>LR7. —that telling [him/her] would make [him/her] stop taking medication.</v>
      </c>
      <c r="W161" s="55" t="str">
        <f t="shared" si="21"/>
        <v>LR7. —kuti kumuudza kwaizoita kuti amire kunwa mishonga yake.</v>
      </c>
      <c r="X161" s="32" t="str">
        <f t="array" ref="X161">IF(ISBLANK(F161),"",INDEX([1]choices!L$2:L$1452,MATCH(F161,IF([1]choices!M$2:M$1452="Last",[1]choices!A$2:A$1452),0)))</f>
        <v>very worried, somewhat worried, not very worried, not at all worried, refuse</v>
      </c>
      <c r="Y161" s="4" t="str">
        <f t="array" ref="Y161">IF(ISBLANK(F161),"",INDEX([1]choices!K$2:K$1452,MATCH(F161,IF([1]choices!M$2:M$1452="Last",[1]choices!A$2:A$1452),0)))</f>
        <v>ndainyanya kunetseka, ndainetsekanawo, handainetsekana zvakanyanya, handainetsekana zvachose, kuramba kupindura</v>
      </c>
    </row>
    <row r="162" spans="1:26" ht="42">
      <c r="A162" s="53" t="s">
        <v>2847</v>
      </c>
      <c r="B162" s="53" t="s">
        <v>1338</v>
      </c>
      <c r="C162" s="53">
        <v>8</v>
      </c>
      <c r="D162" s="54" t="str">
        <f t="shared" si="22"/>
        <v>LR8</v>
      </c>
      <c r="E162" s="53" t="s">
        <v>11</v>
      </c>
      <c r="F162" s="4" t="s">
        <v>2717</v>
      </c>
      <c r="G162" s="54" t="str">
        <f t="shared" si="23"/>
        <v>select_one worried4R</v>
      </c>
      <c r="H162" s="4" t="str">
        <f>IF(A162="","",IF(ROW($A$2:$A$1036)=1,"Impossible",VLOOKUP($A$2:$A$1036,items!$A$2:$S$1008,{19}*SIGN(ROW($A$2:$A$1036)),FALSE)))</f>
        <v>—that telling [him/her] would make [his/her] condition get worse.</v>
      </c>
      <c r="I162" s="4" t="str">
        <f>IF(A162="","",IF(ROW($A$2:$A$1036)=1,"Impossible",VLOOKUP($A$2:$A$1036,items!$A$2:$T$1008,{20}*SIGN(ROW($A$2:$A$1036)),FALSE)))</f>
        <v>—kuti kumuudza kwaizoita kuti atonyanyise kurwara.</v>
      </c>
      <c r="L162" s="53" t="s">
        <v>27</v>
      </c>
      <c r="M162" s="53"/>
      <c r="N162" s="53"/>
      <c r="O162" s="53"/>
      <c r="P162" s="53"/>
      <c r="Q162" s="53"/>
      <c r="R162" s="53"/>
      <c r="S162" s="53"/>
      <c r="T162" s="53"/>
      <c r="U162" s="53"/>
      <c r="V162" s="55" t="str">
        <f t="shared" si="20"/>
        <v>LR8. —that telling [him/her] would make [his/her] condition get worse.</v>
      </c>
      <c r="W162" s="55" t="str">
        <f t="shared" si="21"/>
        <v>LR8. —kuti kumuudza kwaizoita kuti atonyanyise kurwara.</v>
      </c>
      <c r="X162" s="32" t="str">
        <f t="array" ref="X162">IF(ISBLANK(F162),"",INDEX([1]choices!L$2:L$1452,MATCH(F162,IF([1]choices!M$2:M$1452="Last",[1]choices!A$2:A$1452),0)))</f>
        <v>very worried, somewhat worried, not very worried, not at all worried, refuse</v>
      </c>
      <c r="Y162" s="4" t="str">
        <f t="array" ref="Y162">IF(ISBLANK(F162),"",INDEX([1]choices!K$2:K$1452,MATCH(F162,IF([1]choices!M$2:M$1452="Last",[1]choices!A$2:A$1452),0)))</f>
        <v>ndainyanya kunetseka, ndainetsekanawo, handainetsekana zvakanyanya, handainetsekana zvachose, kuramba kupindura</v>
      </c>
    </row>
    <row r="163" spans="1:26" ht="42">
      <c r="A163" s="53" t="s">
        <v>2848</v>
      </c>
      <c r="B163" s="53" t="s">
        <v>1338</v>
      </c>
      <c r="C163" s="53">
        <v>9</v>
      </c>
      <c r="D163" s="54" t="str">
        <f t="shared" si="22"/>
        <v>LR9</v>
      </c>
      <c r="E163" s="53" t="s">
        <v>11</v>
      </c>
      <c r="F163" s="4" t="s">
        <v>2717</v>
      </c>
      <c r="G163" s="54" t="str">
        <f t="shared" si="23"/>
        <v>select_one worried4R</v>
      </c>
      <c r="H163" s="4" t="str">
        <f>IF(A163="","",IF(ROW($A$2:$A$1036)=1,"Impossible",VLOOKUP($A$2:$A$1036,items!$A$2:$S$1008,{19}*SIGN(ROW($A$2:$A$1036)),FALSE)))</f>
        <v>—that telling [him/her] would cause [him/her] to struggle more every day with normal tasks.</v>
      </c>
      <c r="I163" s="4" t="str">
        <f>IF(A163="","",IF(ROW($A$2:$A$1036)=1,"Impossible",VLOOKUP($A$2:$A$1036,items!$A$2:$T$1008,{20}*SIGN(ROW($A$2:$A$1036)),FALSE)))</f>
        <v>—kuti kumuudza kwaizoita kuti awedzere kutambura pakuita mabasa ake ezuva nezuva.</v>
      </c>
      <c r="L163" s="53" t="s">
        <v>27</v>
      </c>
      <c r="M163" s="53"/>
      <c r="N163" s="53"/>
      <c r="O163" s="53"/>
      <c r="P163" s="53"/>
      <c r="Q163" s="53"/>
      <c r="R163" s="53"/>
      <c r="S163" s="53"/>
      <c r="T163" s="53"/>
      <c r="U163" s="53"/>
      <c r="V163" s="55" t="str">
        <f t="shared" si="20"/>
        <v>LR9. —that telling [him/her] would cause [him/her] to struggle more every day with normal tasks.</v>
      </c>
      <c r="W163" s="55" t="str">
        <f t="shared" si="21"/>
        <v>LR9. —kuti kumuudza kwaizoita kuti awedzere kutambura pakuita mabasa ake ezuva nezuva.</v>
      </c>
      <c r="X163" s="32" t="str">
        <f t="array" ref="X163">IF(ISBLANK(F163),"",INDEX([1]choices!L$2:L$1452,MATCH(F163,IF([1]choices!M$2:M$1452="Last",[1]choices!A$2:A$1452),0)))</f>
        <v>very worried, somewhat worried, not very worried, not at all worried, refuse</v>
      </c>
      <c r="Y163" s="4" t="str">
        <f t="array" ref="Y163">IF(ISBLANK(F163),"",INDEX([1]choices!K$2:K$1452,MATCH(F163,IF([1]choices!M$2:M$1452="Last",[1]choices!A$2:A$1452),0)))</f>
        <v>ndainyanya kunetseka, ndainetsekanawo, handainetsekana zvakanyanya, handainetsekana zvachose, kuramba kupindura</v>
      </c>
    </row>
    <row r="164" spans="1:26" ht="42">
      <c r="A164" s="53" t="s">
        <v>2849</v>
      </c>
      <c r="B164" s="53" t="s">
        <v>1338</v>
      </c>
      <c r="C164" s="53">
        <v>10</v>
      </c>
      <c r="D164" s="54" t="str">
        <f t="shared" si="22"/>
        <v>LR10</v>
      </c>
      <c r="E164" s="53" t="s">
        <v>11</v>
      </c>
      <c r="F164" s="4" t="s">
        <v>2717</v>
      </c>
      <c r="G164" s="54" t="str">
        <f t="shared" si="23"/>
        <v>select_one worried4R</v>
      </c>
      <c r="H164" s="4" t="str">
        <f>IF(A164="","",IF(ROW($A$2:$A$1036)=1,"Impossible",VLOOKUP($A$2:$A$1036,items!$A$2:$S$1008,{19}*SIGN(ROW($A$2:$A$1036)),FALSE)))</f>
        <v>—that telling [him/her] would bring more bad things than good things.</v>
      </c>
      <c r="I164" s="4" t="str">
        <f>IF(A164="","",IF(ROW($A$2:$A$1036)=1,"Impossible",VLOOKUP($A$2:$A$1036,items!$A$2:$T$1008,{20}*SIGN(ROW($A$2:$A$1036)),FALSE)))</f>
        <v>—kuti kumuudza kwaizounza zvakaipa zvakawanda kupfuura zvakanaka.</v>
      </c>
      <c r="L164" s="53" t="s">
        <v>27</v>
      </c>
      <c r="M164" s="53"/>
      <c r="N164" s="53"/>
      <c r="O164" s="53"/>
      <c r="P164" s="53"/>
      <c r="Q164" s="53"/>
      <c r="R164" s="53"/>
      <c r="S164" s="53"/>
      <c r="T164" s="53"/>
      <c r="U164" s="53"/>
      <c r="V164" s="55" t="str">
        <f t="shared" si="20"/>
        <v>LR10. —that telling [him/her] would bring more bad things than good things.</v>
      </c>
      <c r="W164" s="55" t="str">
        <f t="shared" si="21"/>
        <v>LR10. —kuti kumuudza kwaizounza zvakaipa zvakawanda kupfuura zvakanaka.</v>
      </c>
      <c r="X164" s="32" t="str">
        <f t="array" ref="X164">IF(ISBLANK(F164),"",INDEX([1]choices!L$2:L$1452,MATCH(F164,IF([1]choices!M$2:M$1452="Last",[1]choices!A$2:A$1452),0)))</f>
        <v>very worried, somewhat worried, not very worried, not at all worried, refuse</v>
      </c>
      <c r="Y164" s="4" t="str">
        <f t="array" ref="Y164">IF(ISBLANK(F164),"",INDEX([1]choices!K$2:K$1452,MATCH(F164,IF([1]choices!M$2:M$1452="Last",[1]choices!A$2:A$1452),0)))</f>
        <v>ndainyanya kunetseka, ndainetsekanawo, handainetsekana zvakanyanya, handainetsekana zvachose, kuramba kupindura</v>
      </c>
    </row>
    <row r="165" spans="1:26" ht="42">
      <c r="A165" s="53" t="s">
        <v>2850</v>
      </c>
      <c r="B165" s="53" t="s">
        <v>1338</v>
      </c>
      <c r="C165" s="53">
        <v>11</v>
      </c>
      <c r="D165" s="54" t="str">
        <f t="shared" si="22"/>
        <v>LR11</v>
      </c>
      <c r="E165" s="53" t="s">
        <v>11</v>
      </c>
      <c r="F165" s="4" t="s">
        <v>2717</v>
      </c>
      <c r="G165" s="54" t="str">
        <f t="shared" si="23"/>
        <v>select_one worried4R</v>
      </c>
      <c r="H165" s="4" t="str">
        <f>IF(A165="","",IF(ROW($A$2:$A$1036)=1,"Impossible",VLOOKUP($A$2:$A$1036,items!$A$2:$S$1008,{19}*SIGN(ROW($A$2:$A$1036)),FALSE)))</f>
        <v>—that telling [him/her] would lead [him/her] to have difficulty in school.</v>
      </c>
      <c r="I165" s="4" t="str">
        <f>IF(A165="","",IF(ROW($A$2:$A$1036)=1,"Impossible",VLOOKUP($A$2:$A$1036,items!$A$2:$T$1008,{20}*SIGN(ROW($A$2:$A$1036)),FALSE)))</f>
        <v>—kuti kumuudza kwaizoita kuti atambure nechikoro.</v>
      </c>
      <c r="L165" s="53" t="s">
        <v>27</v>
      </c>
      <c r="M165" s="53"/>
      <c r="N165" s="53"/>
      <c r="O165" s="53"/>
      <c r="P165" s="53"/>
      <c r="Q165" s="53"/>
      <c r="R165" s="53"/>
      <c r="S165" s="53"/>
      <c r="T165" s="53"/>
      <c r="U165" s="53"/>
      <c r="V165" s="55" t="str">
        <f t="shared" si="20"/>
        <v>LR11. —that telling [him/her] would lead [him/her] to have difficulty in school.</v>
      </c>
      <c r="W165" s="55" t="str">
        <f t="shared" si="21"/>
        <v>LR11. —kuti kumuudza kwaizoita kuti atambure nechikoro.</v>
      </c>
      <c r="X165" s="32" t="str">
        <f t="array" ref="X165">IF(ISBLANK(F165),"",INDEX([1]choices!L$2:L$1452,MATCH(F165,IF([1]choices!M$2:M$1452="Last",[1]choices!A$2:A$1452),0)))</f>
        <v>very worried, somewhat worried, not very worried, not at all worried, refuse</v>
      </c>
      <c r="Y165" s="4" t="str">
        <f t="array" ref="Y165">IF(ISBLANK(F165),"",INDEX([1]choices!K$2:K$1452,MATCH(F165,IF([1]choices!M$2:M$1452="Last",[1]choices!A$2:A$1452),0)))</f>
        <v>ndainyanya kunetseka, ndainetsekanawo, handainetsekana zvakanyanya, handainetsekana zvachose, kuramba kupindura</v>
      </c>
    </row>
    <row r="166" spans="1:26" ht="42">
      <c r="A166" s="53" t="s">
        <v>2851</v>
      </c>
      <c r="B166" s="53" t="s">
        <v>1338</v>
      </c>
      <c r="C166" s="53">
        <v>12</v>
      </c>
      <c r="D166" s="54" t="str">
        <f t="shared" si="22"/>
        <v>LR12</v>
      </c>
      <c r="E166" s="53" t="s">
        <v>11</v>
      </c>
      <c r="F166" s="4" t="s">
        <v>2717</v>
      </c>
      <c r="G166" s="54" t="str">
        <f t="shared" si="23"/>
        <v>select_one worried4R</v>
      </c>
      <c r="H166" s="4" t="str">
        <f>IF(A166="","",IF(ROW($A$2:$A$1036)=1,"Impossible",VLOOKUP($A$2:$A$1036,items!$A$2:$S$1008,{19}*SIGN(ROW($A$2:$A$1036)),FALSE)))</f>
        <v>—that telling [him/her] would make [him/her] think less of [him/her]self.</v>
      </c>
      <c r="I166" s="4" t="str">
        <f>IF(A166="","",IF(ROW($A$2:$A$1036)=1,"Impossible",VLOOKUP($A$2:$A$1036,items!$A$2:$T$1008,{20}*SIGN(ROW($A$2:$A$1036)),FALSE)))</f>
        <v>—kuti kumuudza kwaizoita kuti azvitarisire pasi.</v>
      </c>
      <c r="L166" s="53" t="s">
        <v>27</v>
      </c>
      <c r="M166" s="53"/>
      <c r="N166" s="53"/>
      <c r="O166" s="53"/>
      <c r="P166" s="53"/>
      <c r="Q166" s="53"/>
      <c r="R166" s="53"/>
      <c r="S166" s="53"/>
      <c r="T166" s="53"/>
      <c r="U166" s="53"/>
      <c r="V166" s="55" t="str">
        <f t="shared" si="20"/>
        <v>LR12. —that telling [him/her] would make [him/her] think less of [him/her]self.</v>
      </c>
      <c r="W166" s="55" t="str">
        <f t="shared" si="21"/>
        <v>LR12. —kuti kumuudza kwaizoita kuti azvitarisire pasi.</v>
      </c>
      <c r="X166" s="32" t="str">
        <f t="array" ref="X166">IF(ISBLANK(F166),"",INDEX([1]choices!L$2:L$1452,MATCH(F166,IF([1]choices!M$2:M$1452="Last",[1]choices!A$2:A$1452),0)))</f>
        <v>very worried, somewhat worried, not very worried, not at all worried, refuse</v>
      </c>
      <c r="Y166" s="4" t="str">
        <f t="array" ref="Y166">IF(ISBLANK(F166),"",INDEX([1]choices!K$2:K$1452,MATCH(F166,IF([1]choices!M$2:M$1452="Last",[1]choices!A$2:A$1452),0)))</f>
        <v>ndainyanya kunetseka, ndainetsekanawo, handainetsekana zvakanyanya, handainetsekana zvachose, kuramba kupindura</v>
      </c>
    </row>
    <row r="167" spans="1:26" ht="42">
      <c r="A167" s="53" t="s">
        <v>2852</v>
      </c>
      <c r="B167" s="53" t="s">
        <v>1338</v>
      </c>
      <c r="C167" s="53">
        <v>13</v>
      </c>
      <c r="D167" s="54" t="str">
        <f t="shared" si="22"/>
        <v>LR13</v>
      </c>
      <c r="E167" s="53" t="s">
        <v>11</v>
      </c>
      <c r="F167" s="4" t="s">
        <v>2717</v>
      </c>
      <c r="G167" s="54" t="str">
        <f t="shared" si="23"/>
        <v>select_one worried4R</v>
      </c>
      <c r="H167" s="4" t="str">
        <f>IF(A167="","",IF(ROW($A$2:$A$1036)=1,"Impossible",VLOOKUP($A$2:$A$1036,items!$A$2:$S$1008,{19}*SIGN(ROW($A$2:$A$1036)),FALSE)))</f>
        <v>—that telling [him/her] would put a strain on our family.</v>
      </c>
      <c r="I167" s="4" t="str">
        <f>IF(A167="","",IF(ROW($A$2:$A$1036)=1,"Impossible",VLOOKUP($A$2:$A$1036,items!$A$2:$T$1008,{20}*SIGN(ROW($A$2:$A$1036)),FALSE)))</f>
        <v>—kuti kumuudza kwaizoremedza mhuri yedu.</v>
      </c>
      <c r="L167" s="53" t="s">
        <v>27</v>
      </c>
      <c r="M167" s="53"/>
      <c r="N167" s="53"/>
      <c r="O167" s="53"/>
      <c r="P167" s="53"/>
      <c r="Q167" s="53"/>
      <c r="R167" s="53"/>
      <c r="S167" s="53"/>
      <c r="T167" s="53"/>
      <c r="U167" s="53"/>
      <c r="V167" s="55" t="str">
        <f t="shared" si="20"/>
        <v>LR13. —that telling [him/her] would put a strain on our family.</v>
      </c>
      <c r="W167" s="55" t="str">
        <f t="shared" si="21"/>
        <v>LR13. —kuti kumuudza kwaizoremedza mhuri yedu.</v>
      </c>
      <c r="X167" s="32" t="str">
        <f t="array" ref="X167">IF(ISBLANK(F167),"",INDEX([1]choices!L$2:L$1452,MATCH(F167,IF([1]choices!M$2:M$1452="Last",[1]choices!A$2:A$1452),0)))</f>
        <v>very worried, somewhat worried, not very worried, not at all worried, refuse</v>
      </c>
      <c r="Y167" s="4" t="str">
        <f t="array" ref="Y167">IF(ISBLANK(F167),"",INDEX([1]choices!K$2:K$1452,MATCH(F167,IF([1]choices!M$2:M$1452="Last",[1]choices!A$2:A$1452),0)))</f>
        <v>ndainyanya kunetseka, ndainetsekanawo, handainetsekana zvakanyanya, handainetsekana zvachose, kuramba kupindura</v>
      </c>
    </row>
    <row r="168" spans="1:26" ht="42">
      <c r="A168" s="53" t="s">
        <v>2853</v>
      </c>
      <c r="B168" s="53" t="s">
        <v>1338</v>
      </c>
      <c r="C168" s="53">
        <v>14</v>
      </c>
      <c r="D168" s="54" t="str">
        <f t="shared" si="22"/>
        <v>LR14</v>
      </c>
      <c r="E168" s="53" t="s">
        <v>11</v>
      </c>
      <c r="F168" s="4" t="s">
        <v>2717</v>
      </c>
      <c r="G168" s="54" t="str">
        <f t="shared" si="23"/>
        <v>select_one worried4R</v>
      </c>
      <c r="H168" s="4" t="str">
        <f>IF(A168="","",IF(ROW($A$2:$A$1036)=1,"Impossible",VLOOKUP($A$2:$A$1036,items!$A$2:$S$1008,{19}*SIGN(ROW($A$2:$A$1036)),FALSE)))</f>
        <v>—that telling [him/her] would lead [him/her] to experience stigma in the community.</v>
      </c>
      <c r="I168" s="4" t="str">
        <f>IF(A168="","",IF(ROW($A$2:$A$1036)=1,"Impossible",VLOOKUP($A$2:$A$1036,items!$A$2:$T$1008,{20}*SIGN(ROW($A$2:$A$1036)),FALSE)))</f>
        <v>—kuti kuudza mwana wangu kwaizoita kuti anongedzerwe uye asarurwe nevamwe munharaunda medu.</v>
      </c>
      <c r="L168" s="53" t="s">
        <v>27</v>
      </c>
      <c r="M168" s="53"/>
      <c r="N168" s="53"/>
      <c r="O168" s="53"/>
      <c r="P168" s="53"/>
      <c r="Q168" s="53"/>
      <c r="R168" s="53"/>
      <c r="S168" s="53"/>
      <c r="T168" s="53"/>
      <c r="U168" s="53"/>
      <c r="V168" s="55" t="str">
        <f t="shared" si="20"/>
        <v>LR14. —that telling [him/her] would lead [him/her] to experience stigma in the community.</v>
      </c>
      <c r="W168" s="55" t="str">
        <f t="shared" si="21"/>
        <v>LR14. —kuti kuudza mwana wangu kwaizoita kuti anongedzerwe uye asarurwe nevamwe munharaunda medu.</v>
      </c>
      <c r="X168" s="32" t="str">
        <f t="array" ref="X168">IF(ISBLANK(F168),"",INDEX([1]choices!L$2:L$1452,MATCH(F168,IF([1]choices!M$2:M$1452="Last",[1]choices!A$2:A$1452),0)))</f>
        <v>very worried, somewhat worried, not very worried, not at all worried, refuse</v>
      </c>
      <c r="Y168" s="4" t="str">
        <f t="array" ref="Y168">IF(ISBLANK(F168),"",INDEX([1]choices!K$2:K$1452,MATCH(F168,IF([1]choices!M$2:M$1452="Last",[1]choices!A$2:A$1452),0)))</f>
        <v>ndainyanya kunetseka, ndainetsekanawo, handainetsekana zvakanyanya, handainetsekana zvachose, kuramba kupindura</v>
      </c>
    </row>
    <row r="169" spans="1:26" ht="42">
      <c r="A169" s="53" t="s">
        <v>2854</v>
      </c>
      <c r="B169" s="53" t="s">
        <v>1338</v>
      </c>
      <c r="C169" s="53">
        <v>15</v>
      </c>
      <c r="D169" s="54" t="str">
        <f t="shared" si="22"/>
        <v>LR15</v>
      </c>
      <c r="E169" s="53" t="s">
        <v>11</v>
      </c>
      <c r="F169" s="4" t="s">
        <v>2717</v>
      </c>
      <c r="G169" s="54" t="str">
        <f t="shared" si="23"/>
        <v>select_one worried4R</v>
      </c>
      <c r="H169" s="4" t="str">
        <f>IF(A169="","",IF(ROW($A$2:$A$1036)=1,"Impossible",VLOOKUP($A$2:$A$1036,items!$A$2:$S$1008,{19}*SIGN(ROW($A$2:$A$1036)),FALSE)))</f>
        <v>—that telling [him/her] would lead [him/her] to ask more tough questions.</v>
      </c>
      <c r="I169" s="4" t="str">
        <f>IF(A169="","",IF(ROW($A$2:$A$1036)=1,"Impossible",VLOOKUP($A$2:$A$1036,items!$A$2:$T$1008,{20}*SIGN(ROW($A$2:$A$1036)),FALSE)))</f>
        <v>—kuti kumuudza kwaizoita kuti abvunze mimwe mibvunzo yakaoma.</v>
      </c>
      <c r="L169" s="53" t="s">
        <v>27</v>
      </c>
      <c r="M169" s="53"/>
      <c r="N169" s="53"/>
      <c r="O169" s="53"/>
      <c r="P169" s="53"/>
      <c r="Q169" s="53"/>
      <c r="R169" s="53"/>
      <c r="S169" s="53"/>
      <c r="T169" s="53"/>
      <c r="U169" s="53"/>
      <c r="V169" s="55" t="str">
        <f t="shared" si="20"/>
        <v>LR15. —that telling [him/her] would lead [him/her] to ask more tough questions.</v>
      </c>
      <c r="W169" s="55" t="str">
        <f t="shared" si="21"/>
        <v>LR15. —kuti kumuudza kwaizoita kuti abvunze mimwe mibvunzo yakaoma.</v>
      </c>
      <c r="X169" s="32" t="str">
        <f t="array" ref="X169">IF(ISBLANK(F169),"",INDEX([1]choices!L$2:L$1452,MATCH(F169,IF([1]choices!M$2:M$1452="Last",[1]choices!A$2:A$1452),0)))</f>
        <v>very worried, somewhat worried, not very worried, not at all worried, refuse</v>
      </c>
      <c r="Y169" s="4" t="str">
        <f t="array" ref="Y169">IF(ISBLANK(F169),"",INDEX([1]choices!K$2:K$1452,MATCH(F169,IF([1]choices!M$2:M$1452="Last",[1]choices!A$2:A$1452),0)))</f>
        <v>ndainyanya kunetseka, ndainetsekanawo, handainetsekana zvakanyanya, handainetsekana zvachose, kuramba kupindura</v>
      </c>
    </row>
    <row r="170" spans="1:26" ht="42">
      <c r="A170" s="53" t="s">
        <v>2855</v>
      </c>
      <c r="B170" s="53" t="s">
        <v>1338</v>
      </c>
      <c r="C170" s="53">
        <v>16</v>
      </c>
      <c r="D170" s="54" t="str">
        <f t="shared" si="22"/>
        <v>LR16</v>
      </c>
      <c r="E170" s="53" t="s">
        <v>11</v>
      </c>
      <c r="F170" s="4" t="s">
        <v>2717</v>
      </c>
      <c r="G170" s="54" t="str">
        <f t="shared" si="23"/>
        <v>select_one worried4R</v>
      </c>
      <c r="H170" s="4" t="str">
        <f>IF(A170="","",IF(ROW($A$2:$A$1036)=1,"Impossible",VLOOKUP($A$2:$A$1036,items!$A$2:$S$1008,{19}*SIGN(ROW($A$2:$A$1036)),FALSE)))</f>
        <v>—that telling [him/her] would make [him/her] too sad.</v>
      </c>
      <c r="I170" s="4" t="str">
        <f>IF(A170="","",IF(ROW($A$2:$A$1036)=1,"Impossible",VLOOKUP($A$2:$A$1036,items!$A$2:$T$1008,{20}*SIGN(ROW($A$2:$A$1036)),FALSE)))</f>
        <v>—kuti kumuudza kwaizoita kuti asurukirwe zvakanyanya.</v>
      </c>
      <c r="L170" s="53" t="s">
        <v>27</v>
      </c>
      <c r="M170" s="53"/>
      <c r="N170" s="53"/>
      <c r="O170" s="53"/>
      <c r="P170" s="53"/>
      <c r="Q170" s="53"/>
      <c r="R170" s="53"/>
      <c r="S170" s="53"/>
      <c r="T170" s="53"/>
      <c r="U170" s="53"/>
      <c r="V170" s="55" t="str">
        <f t="shared" si="20"/>
        <v>LR16. —that telling [him/her] would make [him/her] too sad.</v>
      </c>
      <c r="W170" s="55" t="str">
        <f t="shared" si="21"/>
        <v>LR16. —kuti kumuudza kwaizoita kuti asurukirwe zvakanyanya.</v>
      </c>
      <c r="X170" s="32" t="str">
        <f t="array" ref="X170">IF(ISBLANK(F170),"",INDEX([1]choices!L$2:L$1452,MATCH(F170,IF([1]choices!M$2:M$1452="Last",[1]choices!A$2:A$1452),0)))</f>
        <v>very worried, somewhat worried, not very worried, not at all worried, refuse</v>
      </c>
      <c r="Y170" s="4" t="str">
        <f t="array" ref="Y170">IF(ISBLANK(F170),"",INDEX([1]choices!K$2:K$1452,MATCH(F170,IF([1]choices!M$2:M$1452="Last",[1]choices!A$2:A$1452),0)))</f>
        <v>ndainyanya kunetseka, ndainetsekanawo, handainetsekana zvakanyanya, handainetsekana zvachose, kuramba kupindura</v>
      </c>
    </row>
    <row r="171" spans="1:26" ht="42">
      <c r="A171" s="53" t="s">
        <v>2856</v>
      </c>
      <c r="B171" s="53" t="s">
        <v>1338</v>
      </c>
      <c r="C171" s="53">
        <v>17</v>
      </c>
      <c r="D171" s="54" t="str">
        <f t="shared" si="22"/>
        <v>LR17</v>
      </c>
      <c r="E171" s="53" t="s">
        <v>11</v>
      </c>
      <c r="F171" s="4" t="s">
        <v>2717</v>
      </c>
      <c r="G171" s="54" t="str">
        <f t="shared" si="23"/>
        <v>select_one worried4R</v>
      </c>
      <c r="H171" s="4" t="str">
        <f>IF(A171="","",IF(ROW($A$2:$A$1036)=1,"Impossible",VLOOKUP($A$2:$A$1036,items!$A$2:$S$1008,{19}*SIGN(ROW($A$2:$A$1036)),FALSE)))</f>
        <v>—that telling [him/her] would cause me to feel too many bad emotions.</v>
      </c>
      <c r="I171" s="4" t="str">
        <f>IF(A171="","",IF(ROW($A$2:$A$1036)=1,"Impossible",VLOOKUP($A$2:$A$1036,items!$A$2:$T$1008,{20}*SIGN(ROW($A$2:$A$1036)),FALSE)))</f>
        <v>—kuti kumuudza kwaizoita kuti ndinyanyise kunzwa zvisina kunaka mukati mangu.</v>
      </c>
      <c r="L171" s="53" t="s">
        <v>27</v>
      </c>
      <c r="M171" s="53"/>
      <c r="N171" s="53"/>
      <c r="O171" s="53"/>
      <c r="P171" s="53"/>
      <c r="Q171" s="53"/>
      <c r="R171" s="53"/>
      <c r="S171" s="53"/>
      <c r="T171" s="53"/>
      <c r="U171" s="53"/>
      <c r="V171" s="55" t="str">
        <f t="shared" si="20"/>
        <v>LR17. —that telling [him/her] would cause me to feel too many bad emotions.</v>
      </c>
      <c r="W171" s="55" t="str">
        <f t="shared" si="21"/>
        <v>LR17. —kuti kumuudza kwaizoita kuti ndinyanyise kunzwa zvisina kunaka mukati mangu.</v>
      </c>
      <c r="X171" s="32" t="str">
        <f t="array" ref="X171">IF(ISBLANK(F171),"",INDEX([1]choices!L$2:L$1452,MATCH(F171,IF([1]choices!M$2:M$1452="Last",[1]choices!A$2:A$1452),0)))</f>
        <v>very worried, somewhat worried, not very worried, not at all worried, refuse</v>
      </c>
      <c r="Y171" s="4" t="str">
        <f t="array" ref="Y171">IF(ISBLANK(F171),"",INDEX([1]choices!K$2:K$1452,MATCH(F171,IF([1]choices!M$2:M$1452="Last",[1]choices!A$2:A$1452),0)))</f>
        <v>ndainyanya kunetseka, ndainetsekanawo, handainetsekana zvakanyanya, handainetsekana zvachose, kuramba kupindura</v>
      </c>
    </row>
    <row r="172" spans="1:26" ht="14">
      <c r="A172" s="53" t="s">
        <v>2857</v>
      </c>
      <c r="B172" s="53" t="s">
        <v>1338</v>
      </c>
      <c r="C172" s="53"/>
      <c r="D172" s="54" t="str">
        <f t="shared" si="22"/>
        <v>LR</v>
      </c>
      <c r="E172" s="53" t="s">
        <v>81</v>
      </c>
      <c r="G172" s="54" t="str">
        <f t="shared" si="23"/>
        <v>end group</v>
      </c>
      <c r="H172" s="4" t="e">
        <f>IF(A172="","",IF(ROW($A$2:$A$1036)=1,"Impossible",VLOOKUP($A$2:$A$1036,items!$A$2:$S$1008,{19}*SIGN(ROW($A$2:$A$1036)),FALSE)))</f>
        <v>#N/A</v>
      </c>
      <c r="I172" s="4" t="e">
        <f>IF(A172="","",IF(ROW($A$2:$A$1036)=1,"Impossible",VLOOKUP($A$2:$A$1036,items!$A$2:$T$1008,{20}*SIGN(ROW($A$2:$A$1036)),FALSE)))</f>
        <v>#N/A</v>
      </c>
      <c r="L172" s="53"/>
      <c r="M172" s="53"/>
      <c r="N172" s="53"/>
      <c r="O172" s="53"/>
      <c r="P172" s="53"/>
      <c r="Q172" s="53"/>
      <c r="R172" s="53"/>
      <c r="S172" s="53"/>
      <c r="T172" s="53"/>
      <c r="U172" s="53"/>
      <c r="V172" s="55" t="str">
        <f t="shared" si="20"/>
        <v/>
      </c>
      <c r="W172" s="55" t="str">
        <f t="shared" si="21"/>
        <v/>
      </c>
      <c r="X172" s="32" t="str">
        <f t="array" ref="X172">IF(ISBLANK(F172),"",INDEX([1]choices!L$2:L$1452,MATCH(F172,IF([1]choices!M$2:M$1452="Last",[1]choices!A$2:A$1452),0)))</f>
        <v/>
      </c>
      <c r="Y172" s="4" t="str">
        <f t="array" ref="Y172">IF(ISBLANK(F172),"",INDEX([1]choices!K$2:K$1452,MATCH(F172,IF([1]choices!M$2:M$1452="Last",[1]choices!A$2:A$1452),0)))</f>
        <v/>
      </c>
    </row>
    <row r="173" spans="1:26" ht="14">
      <c r="A173" s="53" t="s">
        <v>1350</v>
      </c>
      <c r="B173" s="53" t="s">
        <v>1351</v>
      </c>
      <c r="C173" s="53">
        <v>0</v>
      </c>
      <c r="D173" s="54" t="str">
        <f t="shared" si="22"/>
        <v>M0</v>
      </c>
      <c r="E173" s="53" t="s">
        <v>79</v>
      </c>
      <c r="G173" s="54" t="str">
        <f t="shared" si="23"/>
        <v>begin group</v>
      </c>
      <c r="H173" s="4" t="e">
        <f>IF(A173="","",IF(ROW($A$2:$A$1036)=1,"Impossible",VLOOKUP($A$2:$A$1036,items!$A$2:$S$1008,{19}*SIGN(ROW($A$2:$A$1036)),FALSE)))</f>
        <v>#N/A</v>
      </c>
      <c r="I173" s="4" t="e">
        <f>IF(A173="","",IF(ROW($A$2:$A$1036)=1,"Impossible",VLOOKUP($A$2:$A$1036,items!$A$2:$T$1008,{20}*SIGN(ROW($A$2:$A$1036)),FALSE)))</f>
        <v>#N/A</v>
      </c>
      <c r="K173" s="4" t="s">
        <v>2342</v>
      </c>
      <c r="L173" s="53"/>
      <c r="M173" s="53"/>
      <c r="N173" s="53"/>
      <c r="O173" s="53"/>
      <c r="P173" s="53"/>
      <c r="Q173" s="53"/>
      <c r="R173" s="53"/>
      <c r="S173" s="53"/>
      <c r="T173" s="53"/>
      <c r="U173" s="53"/>
      <c r="V173" s="55" t="str">
        <f t="shared" si="20"/>
        <v/>
      </c>
      <c r="W173" s="55" t="str">
        <f t="shared" si="21"/>
        <v/>
      </c>
      <c r="X173" s="32" t="str">
        <f t="array" ref="X173">IF(ISBLANK(F173),"",INDEX([1]choices!L$2:L$1452,MATCH(F173,IF([1]choices!M$2:M$1452="Last",[1]choices!A$2:A$1452),0)))</f>
        <v/>
      </c>
      <c r="Y173" s="4" t="str">
        <f t="array" ref="Y173">IF(ISBLANK(F173),"",INDEX([1]choices!K$2:K$1452,MATCH(F173,IF([1]choices!M$2:M$1452="Last",[1]choices!A$2:A$1452),0)))</f>
        <v/>
      </c>
    </row>
    <row r="174" spans="1:26" ht="56">
      <c r="A174" s="53" t="s">
        <v>1352</v>
      </c>
      <c r="B174" s="53" t="s">
        <v>1351</v>
      </c>
      <c r="C174" s="53">
        <v>1</v>
      </c>
      <c r="D174" s="54" t="str">
        <f t="shared" si="22"/>
        <v>M1</v>
      </c>
      <c r="E174" s="53" t="s">
        <v>16</v>
      </c>
      <c r="G174" s="54" t="str">
        <f t="shared" si="23"/>
        <v>note</v>
      </c>
      <c r="H174" s="4" t="str">
        <f>IF(A174="","",IF(ROW($A$2:$A$1036)=1,"Impossible",VLOOKUP($A$2:$A$1036,items!$A$2:$S$1008,{19}*SIGN(ROW($A$2:$A$1036)),FALSE)))</f>
        <v>Next, please tell me how much you agree or disagree with each statement about your ability to tell your child about [his/her] status.</v>
      </c>
      <c r="I174" s="4" t="str">
        <f>IF(A174="","",IF(ROW($A$2:$A$1036)=1,"Impossible",VLOOKUP($A$2:$A$1036,items!$A$2:$T$1008,{20}*SIGN(ROW($A$2:$A$1036)),FALSE)))</f>
        <v>Lye zvino, ndapota ndiudzeiwo kuti munobvumirana kana kuti hamubvumirani zvakadii nemumwe nemumwe wemitsara inotevera pamusoro pekukwanisa kuudza mwana wenyu paamire.</v>
      </c>
      <c r="L174" s="53"/>
      <c r="M174" s="53"/>
      <c r="N174" s="53"/>
      <c r="O174" s="53"/>
      <c r="P174" s="53"/>
      <c r="Q174" s="53"/>
      <c r="R174" s="53"/>
      <c r="S174" s="53"/>
      <c r="T174" s="53"/>
      <c r="U174" s="53"/>
      <c r="V174" s="55" t="str">
        <f t="shared" si="20"/>
        <v>M1. Next, please tell me how much you agree or disagree with each statement about your ability to tell your child about [his/her] status.</v>
      </c>
      <c r="W174" s="55" t="str">
        <f t="shared" si="21"/>
        <v>M1. Lye zvino, ndapota ndiudzeiwo kuti munobvumirana kana kuti hamubvumirani zvakadii nemumwe nemumwe wemitsara inotevera pamusoro pekukwanisa kuudza mwana wenyu paamire.</v>
      </c>
      <c r="X174" s="32" t="str">
        <f t="array" ref="X174">IF(ISBLANK(F174),"",INDEX([1]choices!L$2:L$1452,MATCH(F174,IF([1]choices!M$2:M$1452="Last",[1]choices!A$2:A$1452),0)))</f>
        <v/>
      </c>
      <c r="Y174" s="4" t="str">
        <f t="array" ref="Y174">IF(ISBLANK(F174),"",INDEX([1]choices!K$2:K$1452,MATCH(F174,IF([1]choices!M$2:M$1452="Last",[1]choices!A$2:A$1452),0)))</f>
        <v/>
      </c>
      <c r="Z174" s="4" t="s">
        <v>1223</v>
      </c>
    </row>
    <row r="175" spans="1:26" ht="42">
      <c r="A175" s="53" t="s">
        <v>1353</v>
      </c>
      <c r="B175" s="53" t="s">
        <v>1351</v>
      </c>
      <c r="C175" s="53">
        <v>2</v>
      </c>
      <c r="D175" s="54" t="str">
        <f t="shared" si="22"/>
        <v>M2</v>
      </c>
      <c r="E175" s="53" t="s">
        <v>11</v>
      </c>
      <c r="F175" s="4" t="s">
        <v>200</v>
      </c>
      <c r="G175" s="54" t="str">
        <f t="shared" si="23"/>
        <v>select_one agree4</v>
      </c>
      <c r="H175" s="4" t="str">
        <f>IF(A175="","",IF(ROW($A$2:$A$1036)=1,"Impossible",VLOOKUP($A$2:$A$1036,items!$A$2:$S$1008,{19}*SIGN(ROW($A$2:$A$1036)),FALSE)))</f>
        <v>I feel like I could start the conversation with my child about [his/her] status.</v>
      </c>
      <c r="I175" s="4" t="str">
        <f>IF(A175="","",IF(ROW($A$2:$A$1036)=1,"Impossible",VLOOKUP($A$2:$A$1036,items!$A$2:$T$1008,{20}*SIGN(ROW($A$2:$A$1036)),FALSE)))</f>
        <v>Ndinonzwa sekuti ndingakwanise kutanga hurukuro nemwana wangu pamusoro pepaamire.</v>
      </c>
      <c r="L175" s="53" t="s">
        <v>27</v>
      </c>
      <c r="M175" s="53"/>
      <c r="N175" s="53"/>
      <c r="O175" s="53"/>
      <c r="P175" s="53"/>
      <c r="Q175" s="53"/>
      <c r="R175" s="53"/>
      <c r="S175" s="53"/>
      <c r="T175" s="53"/>
      <c r="U175" s="53"/>
      <c r="V175" s="55" t="str">
        <f t="shared" si="20"/>
        <v>M2. I feel like I could start the conversation with my child about [his/her] status.</v>
      </c>
      <c r="W175" s="55" t="str">
        <f t="shared" si="21"/>
        <v>M2. Ndinonzwa sekuti ndingakwanise kutanga hurukuro nemwana wangu pamusoro pepaamire.</v>
      </c>
      <c r="X175" s="32" t="str">
        <f t="array" ref="X175">IF(ISBLANK(F175),"",INDEX([1]choices!L$2:L$1452,MATCH(F175,IF([1]choices!M$2:M$1452="Last",[1]choices!A$2:A$1452),0)))</f>
        <v>strongly agree, agree, disagree, strongly disagree, refuse</v>
      </c>
      <c r="Y175" s="4" t="str">
        <f t="array" ref="Y175">IF(ISBLANK(F175),"",INDEX([1]choices!K$2:K$1452,MATCH(F175,IF([1]choices!M$2:M$1452="Last",[1]choices!A$2:A$1452),0)))</f>
        <v>Ndinobvumirana nazvo chaizvo, Ndinobvumirana nazvo , Handibvumirani nazvo, Handibvumirani nazvo zvachose, kuramba kupindura</v>
      </c>
      <c r="Z175" s="4" t="s">
        <v>1223</v>
      </c>
    </row>
    <row r="176" spans="1:26" ht="42">
      <c r="A176" s="53" t="s">
        <v>1354</v>
      </c>
      <c r="B176" s="53" t="s">
        <v>1351</v>
      </c>
      <c r="C176" s="53">
        <v>3</v>
      </c>
      <c r="D176" s="54" t="str">
        <f t="shared" si="22"/>
        <v>M3</v>
      </c>
      <c r="E176" s="53" t="s">
        <v>11</v>
      </c>
      <c r="F176" s="4" t="s">
        <v>200</v>
      </c>
      <c r="G176" s="54" t="str">
        <f t="shared" si="23"/>
        <v>select_one agree4</v>
      </c>
      <c r="H176" s="4" t="str">
        <f>IF(A176="","",IF(ROW($A$2:$A$1036)=1,"Impossible",VLOOKUP($A$2:$A$1036,items!$A$2:$S$1008,{19}*SIGN(ROW($A$2:$A$1036)),FALSE)))</f>
        <v>I feel like I would have the emotional strength to have this conversation with my child.</v>
      </c>
      <c r="I176" s="4" t="str">
        <f>IF(A176="","",IF(ROW($A$2:$A$1036)=1,"Impossible",VLOOKUP($A$2:$A$1036,items!$A$2:$T$1008,{20}*SIGN(ROW($A$2:$A$1036)),FALSE)))</f>
        <v>Ndinonzwa sekuti ndinokwanisa kuwana simba mukati mangu rekuita hurukuro iyi nemwana wangu.</v>
      </c>
      <c r="L176" s="53" t="s">
        <v>27</v>
      </c>
      <c r="M176" s="53"/>
      <c r="N176" s="53"/>
      <c r="O176" s="53"/>
      <c r="P176" s="53"/>
      <c r="Q176" s="53"/>
      <c r="R176" s="53"/>
      <c r="S176" s="53"/>
      <c r="T176" s="53"/>
      <c r="U176" s="53"/>
      <c r="V176" s="55" t="str">
        <f t="shared" si="20"/>
        <v>M3. I feel like I would have the emotional strength to have this conversation with my child.</v>
      </c>
      <c r="W176" s="55" t="str">
        <f t="shared" si="21"/>
        <v>M3. Ndinonzwa sekuti ndinokwanisa kuwana simba mukati mangu rekuita hurukuro iyi nemwana wangu.</v>
      </c>
      <c r="X176" s="32" t="str">
        <f t="array" ref="X176">IF(ISBLANK(F176),"",INDEX([1]choices!L$2:L$1452,MATCH(F176,IF([1]choices!M$2:M$1452="Last",[1]choices!A$2:A$1452),0)))</f>
        <v>strongly agree, agree, disagree, strongly disagree, refuse</v>
      </c>
      <c r="Y176" s="4" t="str">
        <f t="array" ref="Y176">IF(ISBLANK(F176),"",INDEX([1]choices!K$2:K$1452,MATCH(F176,IF([1]choices!M$2:M$1452="Last",[1]choices!A$2:A$1452),0)))</f>
        <v>Ndinobvumirana nazvo chaizvo, Ndinobvumirana nazvo , Handibvumirani nazvo, Handibvumirani nazvo zvachose, kuramba kupindura</v>
      </c>
      <c r="Z176" s="4" t="s">
        <v>1223</v>
      </c>
    </row>
    <row r="177" spans="1:26" ht="42">
      <c r="A177" s="53" t="s">
        <v>1355</v>
      </c>
      <c r="B177" s="53" t="s">
        <v>1351</v>
      </c>
      <c r="C177" s="53">
        <v>4</v>
      </c>
      <c r="D177" s="54" t="str">
        <f t="shared" si="22"/>
        <v>M4</v>
      </c>
      <c r="E177" s="53" t="s">
        <v>11</v>
      </c>
      <c r="F177" s="4" t="s">
        <v>200</v>
      </c>
      <c r="G177" s="54" t="str">
        <f t="shared" si="23"/>
        <v>select_one agree4</v>
      </c>
      <c r="H177" s="4" t="str">
        <f>IF(A177="","",IF(ROW($A$2:$A$1036)=1,"Impossible",VLOOKUP($A$2:$A$1036,items!$A$2:$S$1008,{19}*SIGN(ROW($A$2:$A$1036)),FALSE)))</f>
        <v>I feel like I could answer my child's questions about [his/her] status.</v>
      </c>
      <c r="I177" s="4" t="str">
        <f>IF(A177="","",IF(ROW($A$2:$A$1036)=1,"Impossible",VLOOKUP($A$2:$A$1036,items!$A$2:$T$1008,{20}*SIGN(ROW($A$2:$A$1036)),FALSE)))</f>
        <v>Ndinonzwa sekuti ndingakwanise kupindura mibvunzo yemwana wangu yose pamusoro pepaamire.</v>
      </c>
      <c r="L177" s="53" t="s">
        <v>27</v>
      </c>
      <c r="M177" s="53"/>
      <c r="N177" s="53"/>
      <c r="O177" s="53"/>
      <c r="P177" s="53"/>
      <c r="Q177" s="53"/>
      <c r="R177" s="53"/>
      <c r="S177" s="53"/>
      <c r="T177" s="53"/>
      <c r="U177" s="53"/>
      <c r="V177" s="55" t="str">
        <f t="shared" si="20"/>
        <v>M4. I feel like I could answer my child's questions about [his/her] status.</v>
      </c>
      <c r="W177" s="55" t="str">
        <f t="shared" si="21"/>
        <v>M4. Ndinonzwa sekuti ndingakwanise kupindura mibvunzo yemwana wangu yose pamusoro pepaamire.</v>
      </c>
      <c r="X177" s="32" t="str">
        <f t="array" ref="X177">IF(ISBLANK(F177),"",INDEX([1]choices!L$2:L$1452,MATCH(F177,IF([1]choices!M$2:M$1452="Last",[1]choices!A$2:A$1452),0)))</f>
        <v>strongly agree, agree, disagree, strongly disagree, refuse</v>
      </c>
      <c r="Y177" s="4" t="str">
        <f t="array" ref="Y177">IF(ISBLANK(F177),"",INDEX([1]choices!K$2:K$1452,MATCH(F177,IF([1]choices!M$2:M$1452="Last",[1]choices!A$2:A$1452),0)))</f>
        <v>Ndinobvumirana nazvo chaizvo, Ndinobvumirana nazvo , Handibvumirani nazvo, Handibvumirani nazvo zvachose, kuramba kupindura</v>
      </c>
      <c r="Z177" s="4" t="s">
        <v>1223</v>
      </c>
    </row>
    <row r="178" spans="1:26" ht="42">
      <c r="A178" s="53" t="s">
        <v>1356</v>
      </c>
      <c r="B178" s="53" t="s">
        <v>1351</v>
      </c>
      <c r="C178" s="53">
        <v>5</v>
      </c>
      <c r="D178" s="54" t="str">
        <f t="shared" si="22"/>
        <v>M5</v>
      </c>
      <c r="E178" s="53" t="s">
        <v>11</v>
      </c>
      <c r="F178" s="4" t="s">
        <v>200</v>
      </c>
      <c r="G178" s="54" t="str">
        <f t="shared" si="23"/>
        <v>select_one agree4</v>
      </c>
      <c r="H178" s="4" t="str">
        <f>IF(A178="","",IF(ROW($A$2:$A$1036)=1,"Impossible",VLOOKUP($A$2:$A$1036,items!$A$2:$S$1008,{19}*SIGN(ROW($A$2:$A$1036)),FALSE)))</f>
        <v>I feel like I know enough about HIV to tell my child about [his/her] status.</v>
      </c>
      <c r="I178" s="4" t="str">
        <f>IF(A178="","",IF(ROW($A$2:$A$1036)=1,"Impossible",VLOOKUP($A$2:$A$1036,items!$A$2:$T$1008,{20}*SIGN(ROW($A$2:$A$1036)),FALSE)))</f>
        <v>Ndinonzwa sekuti ndine ruzivo rweHIV rwakakwana zvekuti ndinokwanisa kuudza mwana wangu nezvepaamire.</v>
      </c>
      <c r="L178" s="53" t="s">
        <v>27</v>
      </c>
      <c r="M178" s="53"/>
      <c r="N178" s="53"/>
      <c r="O178" s="53"/>
      <c r="P178" s="53"/>
      <c r="Q178" s="53"/>
      <c r="R178" s="53"/>
      <c r="S178" s="53"/>
      <c r="T178" s="53"/>
      <c r="U178" s="53"/>
      <c r="V178" s="55" t="str">
        <f t="shared" si="20"/>
        <v>M5. I feel like I know enough about HIV to tell my child about [his/her] status.</v>
      </c>
      <c r="W178" s="55" t="str">
        <f t="shared" si="21"/>
        <v>M5. Ndinonzwa sekuti ndine ruzivo rweHIV rwakakwana zvekuti ndinokwanisa kuudza mwana wangu nezvepaamire.</v>
      </c>
      <c r="X178" s="32" t="str">
        <f t="array" ref="X178">IF(ISBLANK(F178),"",INDEX([1]choices!L$2:L$1452,MATCH(F178,IF([1]choices!M$2:M$1452="Last",[1]choices!A$2:A$1452),0)))</f>
        <v>strongly agree, agree, disagree, strongly disagree, refuse</v>
      </c>
      <c r="Y178" s="4" t="str">
        <f t="array" ref="Y178">IF(ISBLANK(F178),"",INDEX([1]choices!K$2:K$1452,MATCH(F178,IF([1]choices!M$2:M$1452="Last",[1]choices!A$2:A$1452),0)))</f>
        <v>Ndinobvumirana nazvo chaizvo, Ndinobvumirana nazvo , Handibvumirani nazvo, Handibvumirani nazvo zvachose, kuramba kupindura</v>
      </c>
      <c r="Z178" s="4" t="s">
        <v>1223</v>
      </c>
    </row>
    <row r="179" spans="1:26" ht="42">
      <c r="A179" s="53" t="s">
        <v>1357</v>
      </c>
      <c r="B179" s="53" t="s">
        <v>1351</v>
      </c>
      <c r="C179" s="53">
        <v>6</v>
      </c>
      <c r="D179" s="54" t="str">
        <f t="shared" si="22"/>
        <v>M6</v>
      </c>
      <c r="E179" s="53" t="s">
        <v>11</v>
      </c>
      <c r="F179" s="4" t="s">
        <v>200</v>
      </c>
      <c r="G179" s="54" t="str">
        <f t="shared" si="23"/>
        <v>select_one agree4</v>
      </c>
      <c r="H179" s="4" t="str">
        <f>IF(A179="","",IF(ROW($A$2:$A$1036)=1,"Impossible",VLOOKUP($A$2:$A$1036,items!$A$2:$S$1008,{19}*SIGN(ROW($A$2:$A$1036)),FALSE)))</f>
        <v>I feel like I could handle my child's reaction to learning about [his/her] status.</v>
      </c>
      <c r="I179" s="4" t="str">
        <f>IF(A179="","",IF(ROW($A$2:$A$1036)=1,"Impossible",VLOOKUP($A$2:$A$1036,items!$A$2:$T$1008,{20}*SIGN(ROW($A$2:$A$1036)),FALSE)))</f>
        <v>M6. Ndinonzwa sekuti ndingazive zvekuita pane zvinozoitwa nemwana wangu nekuda kwekuziva paamire.</v>
      </c>
      <c r="L179" s="53" t="s">
        <v>27</v>
      </c>
      <c r="M179" s="53"/>
      <c r="N179" s="53"/>
      <c r="O179" s="53"/>
      <c r="P179" s="53"/>
      <c r="Q179" s="53"/>
      <c r="R179" s="53"/>
      <c r="S179" s="53"/>
      <c r="T179" s="53"/>
      <c r="U179" s="53"/>
      <c r="V179" s="55" t="str">
        <f t="shared" si="20"/>
        <v>M6. I feel like I could handle my child's reaction to learning about [his/her] status.</v>
      </c>
      <c r="W179" s="55" t="str">
        <f t="shared" si="21"/>
        <v>M6. M6. Ndinonzwa sekuti ndingazive zvekuita pane zvinozoitwa nemwana wangu nekuda kwekuziva paamire.</v>
      </c>
      <c r="X179" s="32" t="str">
        <f t="array" ref="X179">IF(ISBLANK(F179),"",INDEX([1]choices!L$2:L$1452,MATCH(F179,IF([1]choices!M$2:M$1452="Last",[1]choices!A$2:A$1452),0)))</f>
        <v>strongly agree, agree, disagree, strongly disagree, refuse</v>
      </c>
      <c r="Y179" s="4" t="str">
        <f t="array" ref="Y179">IF(ISBLANK(F179),"",INDEX([1]choices!K$2:K$1452,MATCH(F179,IF([1]choices!M$2:M$1452="Last",[1]choices!A$2:A$1452),0)))</f>
        <v>Ndinobvumirana nazvo chaizvo, Ndinobvumirana nazvo , Handibvumirani nazvo, Handibvumirani nazvo zvachose, kuramba kupindura</v>
      </c>
      <c r="Z179" s="4" t="s">
        <v>1223</v>
      </c>
    </row>
    <row r="180" spans="1:26" ht="42">
      <c r="A180" s="53" t="s">
        <v>1358</v>
      </c>
      <c r="B180" s="53" t="s">
        <v>1351</v>
      </c>
      <c r="C180" s="53">
        <v>7</v>
      </c>
      <c r="D180" s="54" t="str">
        <f t="shared" si="22"/>
        <v>M7</v>
      </c>
      <c r="E180" s="53" t="s">
        <v>11</v>
      </c>
      <c r="F180" s="4" t="s">
        <v>200</v>
      </c>
      <c r="G180" s="54" t="str">
        <f t="shared" si="23"/>
        <v>select_one agree4</v>
      </c>
      <c r="H180" s="4" t="str">
        <f>IF(A180="","",IF(ROW($A$2:$A$1036)=1,"Impossible",VLOOKUP($A$2:$A$1036,items!$A$2:$S$1008,{19}*SIGN(ROW($A$2:$A$1036)),FALSE)))</f>
        <v>I feel like I could offer my child the emotional support that [he/she] needs after learning about [his/her] status.</v>
      </c>
      <c r="I180" s="4" t="str">
        <f>IF(A180="","",IF(ROW($A$2:$A$1036)=1,"Impossible",VLOOKUP($A$2:$A$1036,items!$A$2:$T$1008,{20}*SIGN(ROW($A$2:$A$1036)),FALSE)))</f>
        <v>Ndinonzwa sekuti ndingakwanise kupa mwana wangu rutsigiro rwaangade pamanzwiro aanoita mumoyo make mushure mekuziva paamire.</v>
      </c>
      <c r="L180" s="53" t="s">
        <v>27</v>
      </c>
      <c r="M180" s="53"/>
      <c r="N180" s="53"/>
      <c r="O180" s="53"/>
      <c r="P180" s="53"/>
      <c r="Q180" s="53"/>
      <c r="R180" s="53"/>
      <c r="S180" s="53"/>
      <c r="T180" s="53"/>
      <c r="U180" s="53"/>
      <c r="V180" s="55" t="str">
        <f t="shared" si="20"/>
        <v>M7. I feel like I could offer my child the emotional support that [he/she] needs after learning about [his/her] status.</v>
      </c>
      <c r="W180" s="55" t="str">
        <f t="shared" si="21"/>
        <v>M7. Ndinonzwa sekuti ndingakwanise kupa mwana wangu rutsigiro rwaangade pamanzwiro aanoita mumoyo make mushure mekuziva paamire.</v>
      </c>
      <c r="X180" s="32" t="str">
        <f t="array" ref="X180">IF(ISBLANK(F180),"",INDEX([1]choices!L$2:L$1452,MATCH(F180,IF([1]choices!M$2:M$1452="Last",[1]choices!A$2:A$1452),0)))</f>
        <v>strongly agree, agree, disagree, strongly disagree, refuse</v>
      </c>
      <c r="Y180" s="4" t="str">
        <f t="array" ref="Y180">IF(ISBLANK(F180),"",INDEX([1]choices!K$2:K$1452,MATCH(F180,IF([1]choices!M$2:M$1452="Last",[1]choices!A$2:A$1452),0)))</f>
        <v>Ndinobvumirana nazvo chaizvo, Ndinobvumirana nazvo , Handibvumirani nazvo, Handibvumirani nazvo zvachose, kuramba kupindura</v>
      </c>
      <c r="Z180" s="4" t="s">
        <v>1223</v>
      </c>
    </row>
    <row r="181" spans="1:26" ht="42">
      <c r="A181" s="53" t="s">
        <v>1359</v>
      </c>
      <c r="B181" s="53" t="s">
        <v>1351</v>
      </c>
      <c r="C181" s="53">
        <v>8</v>
      </c>
      <c r="D181" s="54" t="str">
        <f t="shared" si="22"/>
        <v>M8</v>
      </c>
      <c r="E181" s="53" t="s">
        <v>11</v>
      </c>
      <c r="F181" s="4" t="s">
        <v>200</v>
      </c>
      <c r="G181" s="54" t="str">
        <f t="shared" si="23"/>
        <v>select_one agree4</v>
      </c>
      <c r="H181" s="4" t="str">
        <f>IF(A181="","",IF(ROW($A$2:$A$1036)=1,"Impossible",VLOOKUP($A$2:$A$1036,items!$A$2:$S$1008,{19}*SIGN(ROW($A$2:$A$1036)),FALSE)))</f>
        <v>I feel like I could help find my child additional support from others if needed.</v>
      </c>
      <c r="I181" s="4" t="str">
        <f>IF(A181="","",IF(ROW($A$2:$A$1036)=1,"Impossible",VLOOKUP($A$2:$A$1036,items!$A$2:$T$1008,{20}*SIGN(ROW($A$2:$A$1036)),FALSE)))</f>
        <v>Ndinonzwa sekuti ndingwakwanise kubatsira mwana wangu kuwana rumwe rutsigiro kubva kune vamwewo vanhu kana ruchidiwa.</v>
      </c>
      <c r="L181" s="53" t="s">
        <v>27</v>
      </c>
      <c r="M181" s="53"/>
      <c r="N181" s="53"/>
      <c r="O181" s="53"/>
      <c r="P181" s="53"/>
      <c r="Q181" s="53"/>
      <c r="R181" s="53"/>
      <c r="S181" s="53"/>
      <c r="T181" s="53"/>
      <c r="U181" s="53"/>
      <c r="V181" s="55" t="str">
        <f t="shared" si="20"/>
        <v>M8. I feel like I could help find my child additional support from others if needed.</v>
      </c>
      <c r="W181" s="55" t="str">
        <f t="shared" si="21"/>
        <v>M8. Ndinonzwa sekuti ndingwakwanise kubatsira mwana wangu kuwana rumwe rutsigiro kubva kune vamwewo vanhu kana ruchidiwa.</v>
      </c>
      <c r="X181" s="32" t="str">
        <f t="array" ref="X181">IF(ISBLANK(F181),"",INDEX([1]choices!L$2:L$1452,MATCH(F181,IF([1]choices!M$2:M$1452="Last",[1]choices!A$2:A$1452),0)))</f>
        <v>strongly agree, agree, disagree, strongly disagree, refuse</v>
      </c>
      <c r="Y181" s="4" t="str">
        <f t="array" ref="Y181">IF(ISBLANK(F181),"",INDEX([1]choices!K$2:K$1452,MATCH(F181,IF([1]choices!M$2:M$1452="Last",[1]choices!A$2:A$1452),0)))</f>
        <v>Ndinobvumirana nazvo chaizvo, Ndinobvumirana nazvo , Handibvumirani nazvo, Handibvumirani nazvo zvachose, kuramba kupindura</v>
      </c>
      <c r="Z181" s="4" t="s">
        <v>1223</v>
      </c>
    </row>
    <row r="182" spans="1:26" ht="14">
      <c r="A182" s="53" t="s">
        <v>1360</v>
      </c>
      <c r="B182" s="53" t="s">
        <v>1351</v>
      </c>
      <c r="C182" s="53"/>
      <c r="D182" s="54" t="str">
        <f t="shared" si="22"/>
        <v>M</v>
      </c>
      <c r="E182" s="53" t="s">
        <v>81</v>
      </c>
      <c r="G182" s="54" t="str">
        <f t="shared" si="23"/>
        <v>end group</v>
      </c>
      <c r="H182" s="4" t="e">
        <f>IF(A182="","",IF(ROW($A$2:$A$1036)=1,"Impossible",VLOOKUP($A$2:$A$1036,items!$A$2:$S$1008,{19}*SIGN(ROW($A$2:$A$1036)),FALSE)))</f>
        <v>#N/A</v>
      </c>
      <c r="I182" s="4" t="e">
        <f>IF(A182="","",IF(ROW($A$2:$A$1036)=1,"Impossible",VLOOKUP($A$2:$A$1036,items!$A$2:$T$1008,{20}*SIGN(ROW($A$2:$A$1036)),FALSE)))</f>
        <v>#N/A</v>
      </c>
      <c r="L182" s="53"/>
      <c r="M182" s="53"/>
      <c r="N182" s="53"/>
      <c r="O182" s="53"/>
      <c r="P182" s="53"/>
      <c r="Q182" s="53"/>
      <c r="R182" s="53"/>
      <c r="S182" s="53"/>
      <c r="T182" s="53"/>
      <c r="U182" s="53"/>
      <c r="V182" s="55" t="str">
        <f t="shared" si="20"/>
        <v/>
      </c>
      <c r="W182" s="55" t="str">
        <f t="shared" si="21"/>
        <v/>
      </c>
      <c r="X182" s="32" t="str">
        <f t="array" ref="X182">IF(ISBLANK(F182),"",INDEX([1]choices!L$2:L$1452,MATCH(F182,IF([1]choices!M$2:M$1452="Last",[1]choices!A$2:A$1452),0)))</f>
        <v/>
      </c>
      <c r="Y182" s="4" t="str">
        <f t="array" ref="Y182">IF(ISBLANK(F182),"",INDEX([1]choices!K$2:K$1452,MATCH(F182,IF([1]choices!M$2:M$1452="Last",[1]choices!A$2:A$1452),0)))</f>
        <v/>
      </c>
    </row>
    <row r="183" spans="1:26" ht="28">
      <c r="A183" s="53" t="s">
        <v>2959</v>
      </c>
      <c r="B183" s="53" t="s">
        <v>1361</v>
      </c>
      <c r="C183" s="53">
        <v>0</v>
      </c>
      <c r="D183" s="54" t="str">
        <f t="shared" si="22"/>
        <v>MR0</v>
      </c>
      <c r="E183" s="53" t="s">
        <v>79</v>
      </c>
      <c r="G183" s="54" t="str">
        <f t="shared" si="23"/>
        <v>begin group</v>
      </c>
      <c r="H183" s="4" t="e">
        <f>IF(A183="","",IF(ROW($A$2:$A$1036)=1,"Impossible",VLOOKUP($A$2:$A$1036,items!$A$2:$S$1008,{19}*SIGN(ROW($A$2:$A$1036)),FALSE)))</f>
        <v>#N/A</v>
      </c>
      <c r="I183" s="4" t="e">
        <f>IF(A183="","",IF(ROW($A$2:$A$1036)=1,"Impossible",VLOOKUP($A$2:$A$1036,items!$A$2:$T$1008,{20}*SIGN(ROW($A$2:$A$1036)),FALSE)))</f>
        <v>#N/A</v>
      </c>
      <c r="K183" s="4" t="s">
        <v>2799</v>
      </c>
      <c r="L183" s="53"/>
      <c r="M183" s="53"/>
      <c r="N183" s="53"/>
      <c r="O183" s="53"/>
      <c r="P183" s="53"/>
      <c r="Q183" s="53"/>
      <c r="R183" s="53"/>
      <c r="S183" s="53"/>
      <c r="T183" s="53"/>
      <c r="U183" s="53"/>
      <c r="V183" s="55" t="str">
        <f t="shared" si="20"/>
        <v/>
      </c>
      <c r="W183" s="55" t="str">
        <f t="shared" si="21"/>
        <v/>
      </c>
      <c r="X183" s="32" t="str">
        <f t="array" ref="X183">IF(ISBLANK(F183),"",INDEX([1]choices!L$2:L$1452,MATCH(F183,IF([1]choices!M$2:M$1452="Last",[1]choices!A$2:A$1452),0)))</f>
        <v/>
      </c>
      <c r="Y183" s="4" t="str">
        <f t="array" ref="Y183">IF(ISBLANK(F183),"",INDEX([1]choices!K$2:K$1452,MATCH(F183,IF([1]choices!M$2:M$1452="Last",[1]choices!A$2:A$1452),0)))</f>
        <v/>
      </c>
    </row>
    <row r="184" spans="1:26" ht="28">
      <c r="A184" s="53" t="s">
        <v>2859</v>
      </c>
      <c r="B184" s="53" t="s">
        <v>1361</v>
      </c>
      <c r="C184" s="53">
        <v>1</v>
      </c>
      <c r="D184" s="54" t="str">
        <f t="shared" si="22"/>
        <v>MR1</v>
      </c>
      <c r="E184" s="53" t="s">
        <v>16</v>
      </c>
      <c r="G184" s="54" t="str">
        <f t="shared" si="23"/>
        <v>note</v>
      </c>
      <c r="H184" s="4" t="str">
        <f>IF(A184="","",IF(ROW($A$2:$A$1036)=1,"Impossible",VLOOKUP($A$2:$A$1036,items!$A$2:$S$1008,{19}*SIGN(ROW($A$2:$A$1036)),FALSE)))</f>
        <v>Continue thinking back to the period of time before your child knew about [his/her] illness.</v>
      </c>
      <c r="I184" s="4" t="str">
        <f>IF(A184="","",IF(ROW($A$2:$A$1036)=1,"Impossible",VLOOKUP($A$2:$A$1036,items!$A$2:$T$1008,{20}*SIGN(ROW($A$2:$A$1036)),FALSE)))</f>
        <v xml:space="preserve">Rambai muchifunga nezvemumashure, apo mwana wenyu ainge asati ava kuziva nezveurwere hwake. </v>
      </c>
      <c r="L184" s="53"/>
      <c r="M184" s="53"/>
      <c r="N184" s="53"/>
      <c r="O184" s="53"/>
      <c r="P184" s="53"/>
      <c r="Q184" s="53"/>
      <c r="R184" s="53"/>
      <c r="S184" s="53"/>
      <c r="T184" s="53"/>
      <c r="U184" s="53"/>
      <c r="V184" s="55" t="str">
        <f t="shared" si="20"/>
        <v>MR1. Continue thinking back to the period of time before your child knew about [his/her] illness.</v>
      </c>
      <c r="W184" s="55" t="str">
        <f t="shared" si="21"/>
        <v xml:space="preserve">MR1. Rambai muchifunga nezvemumashure, apo mwana wenyu ainge asati ava kuziva nezveurwere hwake. </v>
      </c>
      <c r="X184" s="32" t="str">
        <f t="array" ref="X184">IF(ISBLANK(F184),"",INDEX([1]choices!L$2:L$1452,MATCH(F184,IF([1]choices!M$2:M$1452="Last",[1]choices!A$2:A$1452),0)))</f>
        <v/>
      </c>
      <c r="Y184" s="4" t="str">
        <f t="array" ref="Y184">IF(ISBLANK(F184),"",INDEX([1]choices!K$2:K$1452,MATCH(F184,IF([1]choices!M$2:M$1452="Last",[1]choices!A$2:A$1452),0)))</f>
        <v/>
      </c>
    </row>
    <row r="185" spans="1:26" ht="56">
      <c r="A185" s="53" t="s">
        <v>2860</v>
      </c>
      <c r="B185" s="53" t="s">
        <v>1361</v>
      </c>
      <c r="C185" s="53">
        <v>2</v>
      </c>
      <c r="D185" s="54" t="str">
        <f t="shared" si="22"/>
        <v>MR2</v>
      </c>
      <c r="E185" s="53" t="s">
        <v>16</v>
      </c>
      <c r="G185" s="54" t="str">
        <f t="shared" si="23"/>
        <v>note</v>
      </c>
      <c r="H185" s="4" t="str">
        <f>IF(A185="","",IF(ROW($A$2:$A$1036)=1,"Impossible",VLOOKUP($A$2:$A$1036,items!$A$2:$S$1008,{19}*SIGN(ROW($A$2:$A$1036)),FALSE)))</f>
        <v>If you can remember, please tell me how much you would have agreed or disagreed with each statement about your ability back then to tell your child about [his/her] illness.</v>
      </c>
      <c r="I185" s="4" t="str">
        <f>IF(A185="","",IF(ROW($A$2:$A$1036)=1,"Impossible",VLOOKUP($A$2:$A$1036,items!$A$2:$T$1008,{20}*SIGN(ROW($A$2:$A$1036)),FALSE)))</f>
        <v>Kana muchiri kurangarira, ndapota ndiudzeiwo kuti maizobvumirana kana kusabvumirana zvakadii nemumwe nemumwe wemitsara inotevera pamusoro pekukwanisa kuudza mwana wenyu nezveurwere hwake.</v>
      </c>
      <c r="L185" s="53"/>
      <c r="M185" s="53"/>
      <c r="N185" s="53"/>
      <c r="O185" s="53"/>
      <c r="P185" s="53"/>
      <c r="Q185" s="53"/>
      <c r="R185" s="53"/>
      <c r="S185" s="53"/>
      <c r="T185" s="53"/>
      <c r="U185" s="53"/>
      <c r="V185" s="55" t="str">
        <f t="shared" si="20"/>
        <v>MR2. If you can remember, please tell me how much you would have agreed or disagreed with each statement about your ability back then to tell your child about [his/her] illness.</v>
      </c>
      <c r="W185" s="55" t="str">
        <f t="shared" si="21"/>
        <v>MR2. Kana muchiri kurangarira, ndapota ndiudzeiwo kuti maizobvumirana kana kusabvumirana zvakadii nemumwe nemumwe wemitsara inotevera pamusoro pekukwanisa kuudza mwana wenyu nezveurwere hwake.</v>
      </c>
      <c r="X185" s="32" t="str">
        <f t="array" ref="X185">IF(ISBLANK(F185),"",INDEX([1]choices!L$2:L$1452,MATCH(F185,IF([1]choices!M$2:M$1452="Last",[1]choices!A$2:A$1452),0)))</f>
        <v/>
      </c>
      <c r="Y185" s="4" t="str">
        <f t="array" ref="Y185">IF(ISBLANK(F185),"",INDEX([1]choices!K$2:K$1452,MATCH(F185,IF([1]choices!M$2:M$1452="Last",[1]choices!A$2:A$1452),0)))</f>
        <v/>
      </c>
    </row>
    <row r="186" spans="1:26" ht="42">
      <c r="A186" s="53" t="s">
        <v>2861</v>
      </c>
      <c r="B186" s="53" t="s">
        <v>1361</v>
      </c>
      <c r="C186" s="53">
        <v>3</v>
      </c>
      <c r="D186" s="54" t="str">
        <f t="shared" si="22"/>
        <v>MR3</v>
      </c>
      <c r="E186" s="53" t="s">
        <v>11</v>
      </c>
      <c r="F186" s="4" t="s">
        <v>200</v>
      </c>
      <c r="G186" s="54" t="str">
        <f t="shared" si="23"/>
        <v>select_one agree4</v>
      </c>
      <c r="H186" s="4" t="str">
        <f>IF(A186="","",IF(ROW($A$2:$A$1036)=1,"Impossible",VLOOKUP($A$2:$A$1036,items!$A$2:$S$1008,{19}*SIGN(ROW($A$2:$A$1036)),FALSE)))</f>
        <v>I felt like I could start the conversation with my child about [his/her] illness.</v>
      </c>
      <c r="I186" s="4" t="str">
        <f>IF(A186="","",IF(ROW($A$2:$A$1036)=1,"Impossible",VLOOKUP($A$2:$A$1036,items!$A$2:$T$1008,{20}*SIGN(ROW($A$2:$A$1036)),FALSE)))</f>
        <v>Ndainzwa sekuti ndaikwanisa kutanga hurukuro nemwana wangu pamusoro peurwere hwake.</v>
      </c>
      <c r="L186" s="53" t="s">
        <v>27</v>
      </c>
      <c r="M186" s="53"/>
      <c r="N186" s="53"/>
      <c r="O186" s="53"/>
      <c r="P186" s="53"/>
      <c r="Q186" s="53"/>
      <c r="R186" s="53"/>
      <c r="S186" s="53"/>
      <c r="T186" s="53"/>
      <c r="U186" s="53"/>
      <c r="V186" s="55" t="str">
        <f t="shared" si="20"/>
        <v>MR3. I felt like I could start the conversation with my child about [his/her] illness.</v>
      </c>
      <c r="W186" s="55" t="str">
        <f t="shared" si="21"/>
        <v>MR3. Ndainzwa sekuti ndaikwanisa kutanga hurukuro nemwana wangu pamusoro peurwere hwake.</v>
      </c>
      <c r="X186" s="32" t="str">
        <f t="array" ref="X186">IF(ISBLANK(F186),"",INDEX([1]choices!L$2:L$1452,MATCH(F186,IF([1]choices!M$2:M$1452="Last",[1]choices!A$2:A$1452),0)))</f>
        <v>strongly agree, agree, disagree, strongly disagree, refuse</v>
      </c>
      <c r="Y186" s="4" t="str">
        <f t="array" ref="Y186">IF(ISBLANK(F186),"",INDEX([1]choices!K$2:K$1452,MATCH(F186,IF([1]choices!M$2:M$1452="Last",[1]choices!A$2:A$1452),0)))</f>
        <v>Ndinobvumirana nazvo chaizvo, Ndinobvumirana nazvo , Handibvumirani nazvo, Handibvumirani nazvo zvachose, kuramba kupindura</v>
      </c>
    </row>
    <row r="187" spans="1:26" ht="42">
      <c r="A187" s="53" t="s">
        <v>2862</v>
      </c>
      <c r="B187" s="53" t="s">
        <v>1361</v>
      </c>
      <c r="C187" s="53">
        <v>4</v>
      </c>
      <c r="D187" s="54" t="str">
        <f t="shared" si="22"/>
        <v>MR4</v>
      </c>
      <c r="E187" s="53" t="s">
        <v>11</v>
      </c>
      <c r="F187" s="4" t="s">
        <v>200</v>
      </c>
      <c r="G187" s="54" t="str">
        <f t="shared" si="23"/>
        <v>select_one agree4</v>
      </c>
      <c r="H187" s="4" t="str">
        <f>IF(A187="","",IF(ROW($A$2:$A$1036)=1,"Impossible",VLOOKUP($A$2:$A$1036,items!$A$2:$S$1008,{19}*SIGN(ROW($A$2:$A$1036)),FALSE)))</f>
        <v>I felt like I had the emotional strength to have this conversation with my child.</v>
      </c>
      <c r="I187" s="4" t="str">
        <f>IF(A187="","",IF(ROW($A$2:$A$1036)=1,"Impossible",VLOOKUP($A$2:$A$1036,items!$A$2:$T$1008,{20}*SIGN(ROW($A$2:$A$1036)),FALSE)))</f>
        <v>Ndainzwa sekuti ndaikwanisa kuwana simba mukati mangu rekuita hurukuro iyi nemwana wangu.</v>
      </c>
      <c r="L187" s="53" t="s">
        <v>27</v>
      </c>
      <c r="M187" s="53"/>
      <c r="N187" s="53"/>
      <c r="O187" s="53"/>
      <c r="P187" s="53"/>
      <c r="Q187" s="53"/>
      <c r="R187" s="53"/>
      <c r="S187" s="53"/>
      <c r="T187" s="53"/>
      <c r="U187" s="53"/>
      <c r="V187" s="55" t="str">
        <f t="shared" si="20"/>
        <v>MR4. I felt like I had the emotional strength to have this conversation with my child.</v>
      </c>
      <c r="W187" s="55" t="str">
        <f t="shared" si="21"/>
        <v>MR4. Ndainzwa sekuti ndaikwanisa kuwana simba mukati mangu rekuita hurukuro iyi nemwana wangu.</v>
      </c>
      <c r="X187" s="32" t="str">
        <f t="array" ref="X187">IF(ISBLANK(F187),"",INDEX([1]choices!L$2:L$1452,MATCH(F187,IF([1]choices!M$2:M$1452="Last",[1]choices!A$2:A$1452),0)))</f>
        <v>strongly agree, agree, disagree, strongly disagree, refuse</v>
      </c>
      <c r="Y187" s="4" t="str">
        <f t="array" ref="Y187">IF(ISBLANK(F187),"",INDEX([1]choices!K$2:K$1452,MATCH(F187,IF([1]choices!M$2:M$1452="Last",[1]choices!A$2:A$1452),0)))</f>
        <v>Ndinobvumirana nazvo chaizvo, Ndinobvumirana nazvo , Handibvumirani nazvo, Handibvumirani nazvo zvachose, kuramba kupindura</v>
      </c>
    </row>
    <row r="188" spans="1:26" ht="42">
      <c r="A188" s="53" t="s">
        <v>2863</v>
      </c>
      <c r="B188" s="53" t="s">
        <v>1361</v>
      </c>
      <c r="C188" s="53">
        <v>5</v>
      </c>
      <c r="D188" s="54" t="str">
        <f t="shared" si="22"/>
        <v>MR5</v>
      </c>
      <c r="E188" s="53" t="s">
        <v>11</v>
      </c>
      <c r="F188" s="4" t="s">
        <v>200</v>
      </c>
      <c r="G188" s="54" t="str">
        <f t="shared" si="23"/>
        <v>select_one agree4</v>
      </c>
      <c r="H188" s="4" t="str">
        <f>IF(A188="","",IF(ROW($A$2:$A$1036)=1,"Impossible",VLOOKUP($A$2:$A$1036,items!$A$2:$S$1008,{19}*SIGN(ROW($A$2:$A$1036)),FALSE)))</f>
        <v>I felt like I could answer my child's questions about [his/her] illness.</v>
      </c>
      <c r="I188" s="4" t="str">
        <f>IF(A188="","",IF(ROW($A$2:$A$1036)=1,"Impossible",VLOOKUP($A$2:$A$1036,items!$A$2:$T$1008,{20}*SIGN(ROW($A$2:$A$1036)),FALSE)))</f>
        <v>Ndainzwa sekuti ndaikwanisaa kupindura mibvunzo yemwana wangu yose pamusoro peurwere hwake.</v>
      </c>
      <c r="L188" s="53" t="s">
        <v>27</v>
      </c>
      <c r="M188" s="53"/>
      <c r="N188" s="53"/>
      <c r="O188" s="53"/>
      <c r="P188" s="53"/>
      <c r="Q188" s="53"/>
      <c r="R188" s="53"/>
      <c r="S188" s="53"/>
      <c r="T188" s="53"/>
      <c r="U188" s="53"/>
      <c r="V188" s="55" t="str">
        <f t="shared" si="20"/>
        <v>MR5. I felt like I could answer my child's questions about [his/her] illness.</v>
      </c>
      <c r="W188" s="55" t="str">
        <f t="shared" si="21"/>
        <v>MR5. Ndainzwa sekuti ndaikwanisaa kupindura mibvunzo yemwana wangu yose pamusoro peurwere hwake.</v>
      </c>
      <c r="X188" s="32" t="str">
        <f t="array" ref="X188">IF(ISBLANK(F188),"",INDEX([1]choices!L$2:L$1452,MATCH(F188,IF([1]choices!M$2:M$1452="Last",[1]choices!A$2:A$1452),0)))</f>
        <v>strongly agree, agree, disagree, strongly disagree, refuse</v>
      </c>
      <c r="Y188" s="4" t="str">
        <f t="array" ref="Y188">IF(ISBLANK(F188),"",INDEX([1]choices!K$2:K$1452,MATCH(F188,IF([1]choices!M$2:M$1452="Last",[1]choices!A$2:A$1452),0)))</f>
        <v>Ndinobvumirana nazvo chaizvo, Ndinobvumirana nazvo , Handibvumirani nazvo, Handibvumirani nazvo zvachose, kuramba kupindura</v>
      </c>
    </row>
    <row r="189" spans="1:26" ht="42">
      <c r="A189" s="53" t="s">
        <v>2864</v>
      </c>
      <c r="B189" s="53" t="s">
        <v>1361</v>
      </c>
      <c r="C189" s="53">
        <v>6</v>
      </c>
      <c r="D189" s="54" t="str">
        <f t="shared" si="22"/>
        <v>MR6</v>
      </c>
      <c r="E189" s="53" t="s">
        <v>11</v>
      </c>
      <c r="F189" s="4" t="s">
        <v>200</v>
      </c>
      <c r="G189" s="54" t="str">
        <f t="shared" si="23"/>
        <v>select_one agree4</v>
      </c>
      <c r="H189" s="4" t="str">
        <f>IF(A189="","",IF(ROW($A$2:$A$1036)=1,"Impossible",VLOOKUP($A$2:$A$1036,items!$A$2:$S$1008,{19}*SIGN(ROW($A$2:$A$1036)),FALSE)))</f>
        <v>I felt like I knew enough about HIV to tell my child about [his/her] illness.</v>
      </c>
      <c r="I189" s="4" t="str">
        <f>IF(A189="","",IF(ROW($A$2:$A$1036)=1,"Impossible",VLOOKUP($A$2:$A$1036,items!$A$2:$T$1008,{20}*SIGN(ROW($A$2:$A$1036)),FALSE)))</f>
        <v>Ndainzwa sekuti ndaive ruzivo rweHIV rwakakwana zvekuti ndaikwanisa kuudza mwana wangu nezveurwere hwake.</v>
      </c>
      <c r="L189" s="53" t="s">
        <v>27</v>
      </c>
      <c r="M189" s="53"/>
      <c r="N189" s="53"/>
      <c r="O189" s="53"/>
      <c r="P189" s="53"/>
      <c r="Q189" s="53"/>
      <c r="R189" s="53"/>
      <c r="S189" s="53"/>
      <c r="T189" s="53"/>
      <c r="U189" s="53"/>
      <c r="V189" s="55" t="str">
        <f t="shared" si="20"/>
        <v>MR6. I felt like I knew enough about HIV to tell my child about [his/her] illness.</v>
      </c>
      <c r="W189" s="55" t="str">
        <f t="shared" si="21"/>
        <v>MR6. Ndainzwa sekuti ndaive ruzivo rweHIV rwakakwana zvekuti ndaikwanisa kuudza mwana wangu nezveurwere hwake.</v>
      </c>
      <c r="X189" s="32" t="str">
        <f t="array" ref="X189">IF(ISBLANK(F189),"",INDEX([1]choices!L$2:L$1452,MATCH(F189,IF([1]choices!M$2:M$1452="Last",[1]choices!A$2:A$1452),0)))</f>
        <v>strongly agree, agree, disagree, strongly disagree, refuse</v>
      </c>
      <c r="Y189" s="4" t="str">
        <f t="array" ref="Y189">IF(ISBLANK(F189),"",INDEX([1]choices!K$2:K$1452,MATCH(F189,IF([1]choices!M$2:M$1452="Last",[1]choices!A$2:A$1452),0)))</f>
        <v>Ndinobvumirana nazvo chaizvo, Ndinobvumirana nazvo , Handibvumirani nazvo, Handibvumirani nazvo zvachose, kuramba kupindura</v>
      </c>
    </row>
    <row r="190" spans="1:26" ht="42">
      <c r="A190" s="53" t="s">
        <v>2865</v>
      </c>
      <c r="B190" s="53" t="s">
        <v>1361</v>
      </c>
      <c r="C190" s="53">
        <v>7</v>
      </c>
      <c r="D190" s="54" t="str">
        <f t="shared" si="22"/>
        <v>MR7</v>
      </c>
      <c r="E190" s="53" t="s">
        <v>11</v>
      </c>
      <c r="F190" s="4" t="s">
        <v>200</v>
      </c>
      <c r="G190" s="54" t="str">
        <f t="shared" si="23"/>
        <v>select_one agree4</v>
      </c>
      <c r="H190" s="4" t="str">
        <f>IF(A190="","",IF(ROW($A$2:$A$1036)=1,"Impossible",VLOOKUP($A$2:$A$1036,items!$A$2:$S$1008,{19}*SIGN(ROW($A$2:$A$1036)),FALSE)))</f>
        <v>I felt like I could handle my child's reaction to learning about [his/her] illness.</v>
      </c>
      <c r="I190" s="4" t="str">
        <f>IF(A190="","",IF(ROW($A$2:$A$1036)=1,"Impossible",VLOOKUP($A$2:$A$1036,items!$A$2:$T$1008,{20}*SIGN(ROW($A$2:$A$1036)),FALSE)))</f>
        <v>Ndainzwa sekuti ndaiziva zvekuita pane zvaizoitwa nemwana wangu nekuda kwekuziva kuti ane HIV.</v>
      </c>
      <c r="L190" s="53" t="s">
        <v>27</v>
      </c>
      <c r="M190" s="53"/>
      <c r="N190" s="53"/>
      <c r="O190" s="53"/>
      <c r="P190" s="53"/>
      <c r="Q190" s="53"/>
      <c r="R190" s="53"/>
      <c r="S190" s="53"/>
      <c r="T190" s="53"/>
      <c r="U190" s="53"/>
      <c r="V190" s="55" t="str">
        <f t="shared" si="20"/>
        <v>MR7. I felt like I could handle my child's reaction to learning about [his/her] illness.</v>
      </c>
      <c r="W190" s="55" t="str">
        <f t="shared" si="21"/>
        <v>MR7. Ndainzwa sekuti ndaiziva zvekuita pane zvaizoitwa nemwana wangu nekuda kwekuziva kuti ane HIV.</v>
      </c>
      <c r="X190" s="32" t="str">
        <f t="array" ref="X190">IF(ISBLANK(F190),"",INDEX([1]choices!L$2:L$1452,MATCH(F190,IF([1]choices!M$2:M$1452="Last",[1]choices!A$2:A$1452),0)))</f>
        <v>strongly agree, agree, disagree, strongly disagree, refuse</v>
      </c>
      <c r="Y190" s="4" t="str">
        <f t="array" ref="Y190">IF(ISBLANK(F190),"",INDEX([1]choices!K$2:K$1452,MATCH(F190,IF([1]choices!M$2:M$1452="Last",[1]choices!A$2:A$1452),0)))</f>
        <v>Ndinobvumirana nazvo chaizvo, Ndinobvumirana nazvo , Handibvumirani nazvo, Handibvumirani nazvo zvachose, kuramba kupindura</v>
      </c>
    </row>
    <row r="191" spans="1:26" ht="42">
      <c r="A191" s="53" t="s">
        <v>2866</v>
      </c>
      <c r="B191" s="53" t="s">
        <v>1361</v>
      </c>
      <c r="C191" s="53">
        <v>8</v>
      </c>
      <c r="D191" s="54" t="str">
        <f t="shared" si="22"/>
        <v>MR8</v>
      </c>
      <c r="E191" s="53" t="s">
        <v>11</v>
      </c>
      <c r="F191" s="4" t="s">
        <v>200</v>
      </c>
      <c r="G191" s="54" t="str">
        <f t="shared" si="23"/>
        <v>select_one agree4</v>
      </c>
      <c r="H191" s="4" t="str">
        <f>IF(A191="","",IF(ROW($A$2:$A$1036)=1,"Impossible",VLOOKUP($A$2:$A$1036,items!$A$2:$S$1008,{19}*SIGN(ROW($A$2:$A$1036)),FALSE)))</f>
        <v>I felt like I could offer my child the emotional support that [he/she] would need after learning about [his/her] illness.</v>
      </c>
      <c r="I191" s="4" t="str">
        <f>IF(A191="","",IF(ROW($A$2:$A$1036)=1,"Impossible",VLOOKUP($A$2:$A$1036,items!$A$2:$T$1008,{20}*SIGN(ROW($A$2:$A$1036)),FALSE)))</f>
        <v>Ndainzwa sekuti ndaikwanisa kupa mwana wangu rutsigiro rwaaingada pamanzwiro ake mushure mekuziva kuti ane HIV.</v>
      </c>
      <c r="L191" s="53" t="s">
        <v>27</v>
      </c>
      <c r="M191" s="53"/>
      <c r="N191" s="53"/>
      <c r="O191" s="53"/>
      <c r="P191" s="53"/>
      <c r="Q191" s="53"/>
      <c r="R191" s="53"/>
      <c r="S191" s="53"/>
      <c r="T191" s="53"/>
      <c r="U191" s="53"/>
      <c r="V191" s="55" t="str">
        <f t="shared" si="20"/>
        <v>MR8. I felt like I could offer my child the emotional support that [he/she] would need after learning about [his/her] illness.</v>
      </c>
      <c r="W191" s="55" t="str">
        <f t="shared" si="21"/>
        <v>MR8. Ndainzwa sekuti ndaikwanisa kupa mwana wangu rutsigiro rwaaingada pamanzwiro ake mushure mekuziva kuti ane HIV.</v>
      </c>
      <c r="X191" s="32" t="str">
        <f t="array" ref="X191">IF(ISBLANK(F191),"",INDEX([1]choices!L$2:L$1452,MATCH(F191,IF([1]choices!M$2:M$1452="Last",[1]choices!A$2:A$1452),0)))</f>
        <v>strongly agree, agree, disagree, strongly disagree, refuse</v>
      </c>
      <c r="Y191" s="4" t="str">
        <f t="array" ref="Y191">IF(ISBLANK(F191),"",INDEX([1]choices!K$2:K$1452,MATCH(F191,IF([1]choices!M$2:M$1452="Last",[1]choices!A$2:A$1452),0)))</f>
        <v>Ndinobvumirana nazvo chaizvo, Ndinobvumirana nazvo , Handibvumirani nazvo, Handibvumirani nazvo zvachose, kuramba kupindura</v>
      </c>
    </row>
    <row r="192" spans="1:26" ht="42">
      <c r="A192" s="53" t="s">
        <v>2867</v>
      </c>
      <c r="B192" s="53" t="s">
        <v>1361</v>
      </c>
      <c r="C192" s="53">
        <v>9</v>
      </c>
      <c r="D192" s="54" t="str">
        <f t="shared" si="22"/>
        <v>MR9</v>
      </c>
      <c r="E192" s="53" t="s">
        <v>11</v>
      </c>
      <c r="F192" s="4" t="s">
        <v>200</v>
      </c>
      <c r="G192" s="54" t="str">
        <f t="shared" si="23"/>
        <v>select_one agree4</v>
      </c>
      <c r="H192" s="4" t="str">
        <f>IF(A192="","",IF(ROW($A$2:$A$1036)=1,"Impossible",VLOOKUP($A$2:$A$1036,items!$A$2:$S$1008,{19}*SIGN(ROW($A$2:$A$1036)),FALSE)))</f>
        <v>I felt like I could help find my child additional support from others if needed.</v>
      </c>
      <c r="I192" s="4" t="str">
        <f>IF(A192="","",IF(ROW($A$2:$A$1036)=1,"Impossible",VLOOKUP($A$2:$A$1036,items!$A$2:$T$1008,{20}*SIGN(ROW($A$2:$A$1036)),FALSE)))</f>
        <v>Ndainzwa sekuti ndaikwanisa kubatsira mwana wangu kuwana rumwe rutsigiro kubva kune vamwewo vanhu kana rwaizodiwa.</v>
      </c>
      <c r="L192" s="53" t="s">
        <v>27</v>
      </c>
      <c r="M192" s="53"/>
      <c r="N192" s="53"/>
      <c r="O192" s="53"/>
      <c r="P192" s="53"/>
      <c r="Q192" s="53"/>
      <c r="R192" s="53"/>
      <c r="S192" s="53"/>
      <c r="T192" s="53"/>
      <c r="U192" s="53"/>
      <c r="V192" s="55" t="str">
        <f t="shared" si="20"/>
        <v>MR9. I felt like I could help find my child additional support from others if needed.</v>
      </c>
      <c r="W192" s="55" t="str">
        <f t="shared" si="21"/>
        <v>MR9. Ndainzwa sekuti ndaikwanisa kubatsira mwana wangu kuwana rumwe rutsigiro kubva kune vamwewo vanhu kana rwaizodiwa.</v>
      </c>
      <c r="X192" s="32" t="str">
        <f t="array" ref="X192">IF(ISBLANK(F192),"",INDEX([1]choices!L$2:L$1452,MATCH(F192,IF([1]choices!M$2:M$1452="Last",[1]choices!A$2:A$1452),0)))</f>
        <v>strongly agree, agree, disagree, strongly disagree, refuse</v>
      </c>
      <c r="Y192" s="4" t="str">
        <f t="array" ref="Y192">IF(ISBLANK(F192),"",INDEX([1]choices!K$2:K$1452,MATCH(F192,IF([1]choices!M$2:M$1452="Last",[1]choices!A$2:A$1452),0)))</f>
        <v>Ndinobvumirana nazvo chaizvo, Ndinobvumirana nazvo , Handibvumirani nazvo, Handibvumirani nazvo zvachose, kuramba kupindura</v>
      </c>
    </row>
    <row r="193" spans="1:26" ht="14">
      <c r="A193" s="53" t="s">
        <v>2868</v>
      </c>
      <c r="B193" s="53" t="s">
        <v>1361</v>
      </c>
      <c r="C193" s="53"/>
      <c r="D193" s="54" t="str">
        <f t="shared" si="22"/>
        <v>MR</v>
      </c>
      <c r="E193" s="53" t="s">
        <v>81</v>
      </c>
      <c r="G193" s="54" t="str">
        <f t="shared" si="23"/>
        <v>end group</v>
      </c>
      <c r="H193" s="4" t="e">
        <f>IF(A193="","",IF(ROW($A$2:$A$1036)=1,"Impossible",VLOOKUP($A$2:$A$1036,items!$A$2:$S$1008,{19}*SIGN(ROW($A$2:$A$1036)),FALSE)))</f>
        <v>#N/A</v>
      </c>
      <c r="I193" s="4" t="e">
        <f>IF(A193="","",IF(ROW($A$2:$A$1036)=1,"Impossible",VLOOKUP($A$2:$A$1036,items!$A$2:$T$1008,{20}*SIGN(ROW($A$2:$A$1036)),FALSE)))</f>
        <v>#N/A</v>
      </c>
      <c r="L193" s="53"/>
      <c r="M193" s="53"/>
      <c r="N193" s="53"/>
      <c r="O193" s="53"/>
      <c r="P193" s="53"/>
      <c r="Q193" s="53"/>
      <c r="R193" s="53"/>
      <c r="S193" s="53"/>
      <c r="T193" s="53"/>
      <c r="U193" s="53"/>
      <c r="V193" s="55" t="str">
        <f t="shared" si="20"/>
        <v/>
      </c>
      <c r="W193" s="55" t="str">
        <f t="shared" si="21"/>
        <v/>
      </c>
      <c r="X193" s="32" t="str">
        <f t="array" ref="X193">IF(ISBLANK(F193),"",INDEX([1]choices!L$2:L$1452,MATCH(F193,IF([1]choices!M$2:M$1452="Last",[1]choices!A$2:A$1452),0)))</f>
        <v/>
      </c>
      <c r="Y193" s="4" t="str">
        <f t="array" ref="Y193">IF(ISBLANK(F193),"",INDEX([1]choices!K$2:K$1452,MATCH(F193,IF([1]choices!M$2:M$1452="Last",[1]choices!A$2:A$1452),0)))</f>
        <v/>
      </c>
    </row>
    <row r="194" spans="1:26" ht="14">
      <c r="A194" s="53" t="s">
        <v>1376</v>
      </c>
      <c r="B194" s="53" t="s">
        <v>1377</v>
      </c>
      <c r="C194" s="53">
        <v>0</v>
      </c>
      <c r="D194" s="54" t="str">
        <f t="shared" si="22"/>
        <v>N0</v>
      </c>
      <c r="E194" s="53" t="s">
        <v>79</v>
      </c>
      <c r="G194" s="54" t="str">
        <f t="shared" si="23"/>
        <v>begin group</v>
      </c>
      <c r="H194" s="4" t="e">
        <f>IF(A194="","",IF(ROW($A$2:$A$1036)=1,"Impossible",VLOOKUP($A$2:$A$1036,items!$A$2:$S$1008,{19}*SIGN(ROW($A$2:$A$1036)),FALSE)))</f>
        <v>#N/A</v>
      </c>
      <c r="I194" s="4" t="e">
        <f>IF(A194="","",IF(ROW($A$2:$A$1036)=1,"Impossible",VLOOKUP($A$2:$A$1036,items!$A$2:$T$1008,{20}*SIGN(ROW($A$2:$A$1036)),FALSE)))</f>
        <v>#N/A</v>
      </c>
      <c r="L194" s="53"/>
      <c r="M194" s="53"/>
      <c r="N194" s="53"/>
      <c r="O194" s="53"/>
      <c r="P194" s="53"/>
      <c r="Q194" s="53"/>
      <c r="R194" s="53"/>
      <c r="S194" s="53"/>
      <c r="T194" s="53"/>
      <c r="U194" s="53"/>
      <c r="V194" s="55" t="str">
        <f t="shared" si="20"/>
        <v/>
      </c>
      <c r="W194" s="55" t="str">
        <f t="shared" si="21"/>
        <v/>
      </c>
      <c r="X194" s="32" t="str">
        <f t="array" ref="X194">IF(ISBLANK(F194),"",INDEX([1]choices!L$2:L$1452,MATCH(F194,IF([1]choices!M$2:M$1452="Last",[1]choices!A$2:A$1452),0)))</f>
        <v/>
      </c>
      <c r="Y194" s="4" t="str">
        <f t="array" ref="Y194">IF(ISBLANK(F194),"",INDEX([1]choices!K$2:K$1452,MATCH(F194,IF([1]choices!M$2:M$1452="Last",[1]choices!A$2:A$1452),0)))</f>
        <v/>
      </c>
    </row>
    <row r="195" spans="1:26" ht="70">
      <c r="A195" s="53" t="s">
        <v>2869</v>
      </c>
      <c r="B195" s="53" t="s">
        <v>1377</v>
      </c>
      <c r="C195" s="53">
        <v>1</v>
      </c>
      <c r="D195" s="54" t="str">
        <f t="shared" si="22"/>
        <v>N1</v>
      </c>
      <c r="E195" s="53" t="s">
        <v>16</v>
      </c>
      <c r="G195" s="54" t="str">
        <f t="shared" si="23"/>
        <v>note</v>
      </c>
      <c r="H195" s="4" t="str">
        <f>IF(A195="","",IF(ROW($A$2:$A$1036)=1,"Impossible",VLOOKUP($A$2:$A$1036,items!$A$2:$S$1008,{19}*SIGN(ROW($A$2:$A$1036)),FALSE)))</f>
        <v>Talking with your children about sensitive issues like HIV and sex can be very difficult. I'd like to know what you think. Please tell me how much you agree or disagree with each statement.</v>
      </c>
      <c r="I195" s="4" t="str">
        <f>IF(A195="","",IF(ROW($A$2:$A$1036)=1,"Impossible",VLOOKUP($A$2:$A$1036,items!$A$2:$T$1008,{20}*SIGN(ROW($A$2:$A$1036)),FALSE)))</f>
        <v>Kutaura nevana nyaya dzinobata-bata dzakaita seHIV nebonde kunogona kunetsa chaizvo. Ndiri kuda kuziva zvamunofunga. Ndapota ndiudzeiwo kuti munobvumirana kana kuti hamubvumirani zvakadii nemumwe nemumwe wemitsara inotevera.</v>
      </c>
      <c r="L195" s="53"/>
      <c r="M195" s="53"/>
      <c r="N195" s="53"/>
      <c r="O195" s="53"/>
      <c r="P195" s="53"/>
      <c r="Q195" s="53"/>
      <c r="R195" s="53"/>
      <c r="S195" s="53"/>
      <c r="T195" s="53"/>
      <c r="U195" s="53"/>
      <c r="V195" s="55" t="str">
        <f t="shared" si="20"/>
        <v>N1. Talking with your children about sensitive issues like HIV and sex can be very difficult. I'd like to know what you think. Please tell me how much you agree or disagree with each statement.</v>
      </c>
      <c r="W195" s="55" t="str">
        <f t="shared" si="21"/>
        <v>N1. Kutaura nevana nyaya dzinobata-bata dzakaita seHIV nebonde kunogona kunetsa chaizvo. Ndiri kuda kuziva zvamunofunga. Ndapota ndiudzeiwo kuti munobvumirana kana kuti hamubvumirani zvakadii nemumwe nemumwe wemitsara inotevera.</v>
      </c>
      <c r="X195" s="32" t="str">
        <f t="array" ref="X195">IF(ISBLANK(F195),"",INDEX([1]choices!L$2:L$1452,MATCH(F195,IF([1]choices!M$2:M$1452="Last",[1]choices!A$2:A$1452),0)))</f>
        <v/>
      </c>
      <c r="Y195" s="4" t="str">
        <f t="array" ref="Y195">IF(ISBLANK(F195),"",INDEX([1]choices!K$2:K$1452,MATCH(F195,IF([1]choices!M$2:M$1452="Last",[1]choices!A$2:A$1452),0)))</f>
        <v/>
      </c>
      <c r="Z195" s="4" t="s">
        <v>1223</v>
      </c>
    </row>
    <row r="196" spans="1:26" ht="42">
      <c r="A196" s="53" t="s">
        <v>2870</v>
      </c>
      <c r="B196" s="53" t="s">
        <v>1377</v>
      </c>
      <c r="C196" s="53">
        <v>2</v>
      </c>
      <c r="D196" s="54" t="str">
        <f t="shared" si="22"/>
        <v>N2</v>
      </c>
      <c r="E196" s="53" t="s">
        <v>11</v>
      </c>
      <c r="F196" s="4" t="s">
        <v>200</v>
      </c>
      <c r="G196" s="54" t="str">
        <f t="shared" si="23"/>
        <v>select_one agree4</v>
      </c>
      <c r="H196" s="4" t="str">
        <f>IF(A196="","",IF(ROW($A$2:$A$1036)=1,"Impossible",VLOOKUP($A$2:$A$1036,items!$A$2:$S$1008,{19}*SIGN(ROW($A$2:$A$1036)),FALSE)))</f>
        <v>It is mainly my responsibility for teaching my child about sex when I think [he/she] is ready.</v>
      </c>
      <c r="I196" s="4" t="str">
        <f>IF(A196="","",IF(ROW($A$2:$A$1036)=1,"Impossible",VLOOKUP($A$2:$A$1036,items!$A$2:$T$1008,{20}*SIGN(ROW($A$2:$A$1036)),FALSE)))</f>
        <v>Ibasa rangu ini kunyanya, kudzidzisa mwana wangu zvepabonde pandinofunga kuti ava kukwanisa kuzvinzwisisa.</v>
      </c>
      <c r="L196" s="53" t="s">
        <v>27</v>
      </c>
      <c r="M196" s="53"/>
      <c r="N196" s="53"/>
      <c r="O196" s="53"/>
      <c r="P196" s="53"/>
      <c r="Q196" s="53"/>
      <c r="R196" s="53"/>
      <c r="S196" s="53"/>
      <c r="T196" s="53"/>
      <c r="U196" s="53"/>
      <c r="V196" s="55" t="str">
        <f t="shared" si="20"/>
        <v>N2. It is mainly my responsibility for teaching my child about sex when I think [he/she] is ready.</v>
      </c>
      <c r="W196" s="55" t="str">
        <f t="shared" si="21"/>
        <v>N2. Ibasa rangu ini kunyanya, kudzidzisa mwana wangu zvepabonde pandinofunga kuti ava kukwanisa kuzvinzwisisa.</v>
      </c>
      <c r="X196" s="32" t="str">
        <f t="array" ref="X196">IF(ISBLANK(F196),"",INDEX([1]choices!L$2:L$1452,MATCH(F196,IF([1]choices!M$2:M$1452="Last",[1]choices!A$2:A$1452),0)))</f>
        <v>strongly agree, agree, disagree, strongly disagree, refuse</v>
      </c>
      <c r="Y196" s="4" t="str">
        <f t="array" ref="Y196">IF(ISBLANK(F196),"",INDEX([1]choices!K$2:K$1452,MATCH(F196,IF([1]choices!M$2:M$1452="Last",[1]choices!A$2:A$1452),0)))</f>
        <v>Ndinobvumirana nazvo chaizvo, Ndinobvumirana nazvo , Handibvumirani nazvo, Handibvumirani nazvo zvachose, kuramba kupindura</v>
      </c>
      <c r="Z196" s="4" t="s">
        <v>1223</v>
      </c>
    </row>
    <row r="197" spans="1:26" ht="42">
      <c r="A197" s="53" t="s">
        <v>2871</v>
      </c>
      <c r="B197" s="53" t="s">
        <v>1377</v>
      </c>
      <c r="C197" s="53">
        <v>3</v>
      </c>
      <c r="D197" s="54" t="str">
        <f t="shared" si="22"/>
        <v>N3</v>
      </c>
      <c r="E197" s="53" t="s">
        <v>11</v>
      </c>
      <c r="F197" s="4" t="s">
        <v>200</v>
      </c>
      <c r="G197" s="54" t="str">
        <f t="shared" si="23"/>
        <v>select_one agree4</v>
      </c>
      <c r="H197" s="4" t="str">
        <f>IF(A197="","",IF(ROW($A$2:$A$1036)=1,"Impossible",VLOOKUP($A$2:$A$1036,items!$A$2:$S$1008,{19}*SIGN(ROW($A$2:$A$1036)),FALSE)))</f>
        <v>I would be very comfortable talking with my child about sex.</v>
      </c>
      <c r="I197" s="4" t="str">
        <f>IF(A197="","",IF(ROW($A$2:$A$1036)=1,"Impossible",VLOOKUP($A$2:$A$1036,items!$A$2:$T$1008,{20}*SIGN(ROW($A$2:$A$1036)),FALSE)))</f>
        <v>Ndingasununguke zvakanyanya kutaura nemwana wangu pamusoro pebonde.</v>
      </c>
      <c r="L197" s="53" t="s">
        <v>27</v>
      </c>
      <c r="M197" s="53"/>
      <c r="N197" s="53"/>
      <c r="O197" s="53"/>
      <c r="P197" s="53"/>
      <c r="Q197" s="53"/>
      <c r="R197" s="53"/>
      <c r="S197" s="53"/>
      <c r="T197" s="53"/>
      <c r="U197" s="53"/>
      <c r="V197" s="55" t="str">
        <f t="shared" si="20"/>
        <v>N3. I would be very comfortable talking with my child about sex.</v>
      </c>
      <c r="W197" s="55" t="str">
        <f t="shared" si="21"/>
        <v>N3. Ndingasununguke zvakanyanya kutaura nemwana wangu pamusoro pebonde.</v>
      </c>
      <c r="X197" s="32" t="str">
        <f t="array" ref="X197">IF(ISBLANK(F197),"",INDEX([1]choices!L$2:L$1452,MATCH(F197,IF([1]choices!M$2:M$1452="Last",[1]choices!A$2:A$1452),0)))</f>
        <v>strongly agree, agree, disagree, strongly disagree, refuse</v>
      </c>
      <c r="Y197" s="4" t="str">
        <f t="array" ref="Y197">IF(ISBLANK(F197),"",INDEX([1]choices!K$2:K$1452,MATCH(F197,IF([1]choices!M$2:M$1452="Last",[1]choices!A$2:A$1452),0)))</f>
        <v>Ndinobvumirana nazvo chaizvo, Ndinobvumirana nazvo , Handibvumirani nazvo, Handibvumirani nazvo zvachose, kuramba kupindura</v>
      </c>
      <c r="Z197" s="4" t="s">
        <v>1223</v>
      </c>
    </row>
    <row r="198" spans="1:26" ht="42">
      <c r="A198" s="53" t="s">
        <v>2872</v>
      </c>
      <c r="B198" s="53" t="s">
        <v>1377</v>
      </c>
      <c r="C198" s="53">
        <v>4</v>
      </c>
      <c r="D198" s="54" t="str">
        <f t="shared" si="22"/>
        <v>N4</v>
      </c>
      <c r="E198" s="53" t="s">
        <v>11</v>
      </c>
      <c r="F198" s="4" t="s">
        <v>200</v>
      </c>
      <c r="G198" s="54" t="str">
        <f t="shared" si="23"/>
        <v>select_one agree4</v>
      </c>
      <c r="H198" s="4" t="str">
        <f>IF(A198="","",IF(ROW($A$2:$A$1036)=1,"Impossible",VLOOKUP($A$2:$A$1036,items!$A$2:$S$1008,{19}*SIGN(ROW($A$2:$A$1036)),FALSE)))</f>
        <v>I feel like I know enough to discuss matters of sex with my child.</v>
      </c>
      <c r="I198" s="4" t="str">
        <f>IF(A198="","",IF(ROW($A$2:$A$1036)=1,"Impossible",VLOOKUP($A$2:$A$1036,items!$A$2:$T$1008,{20}*SIGN(ROW($A$2:$A$1036)),FALSE)))</f>
        <v>Ndinonzwa sekuti ndine ruzivo rwakakwana zvekuti ndingakurukure nemwana wangu nyaya dzebonde.</v>
      </c>
      <c r="L198" s="53" t="s">
        <v>27</v>
      </c>
      <c r="M198" s="53"/>
      <c r="N198" s="53"/>
      <c r="O198" s="53"/>
      <c r="P198" s="53"/>
      <c r="Q198" s="53"/>
      <c r="R198" s="53"/>
      <c r="S198" s="53"/>
      <c r="T198" s="53"/>
      <c r="U198" s="53"/>
      <c r="V198" s="55" t="str">
        <f t="shared" si="20"/>
        <v>N4. I feel like I know enough to discuss matters of sex with my child.</v>
      </c>
      <c r="W198" s="55" t="str">
        <f t="shared" si="21"/>
        <v>N4. Ndinonzwa sekuti ndine ruzivo rwakakwana zvekuti ndingakurukure nemwana wangu nyaya dzebonde.</v>
      </c>
      <c r="X198" s="32" t="str">
        <f t="array" ref="X198">IF(ISBLANK(F198),"",INDEX([1]choices!L$2:L$1452,MATCH(F198,IF([1]choices!M$2:M$1452="Last",[1]choices!A$2:A$1452),0)))</f>
        <v>strongly agree, agree, disagree, strongly disagree, refuse</v>
      </c>
      <c r="Y198" s="4" t="str">
        <f t="array" ref="Y198">IF(ISBLANK(F198),"",INDEX([1]choices!K$2:K$1452,MATCH(F198,IF([1]choices!M$2:M$1452="Last",[1]choices!A$2:A$1452),0)))</f>
        <v>Ndinobvumirana nazvo chaizvo, Ndinobvumirana nazvo , Handibvumirani nazvo, Handibvumirani nazvo zvachose, kuramba kupindura</v>
      </c>
      <c r="Z198" s="4" t="s">
        <v>1223</v>
      </c>
    </row>
    <row r="199" spans="1:26" ht="42">
      <c r="A199" s="53" t="s">
        <v>2873</v>
      </c>
      <c r="B199" s="53" t="s">
        <v>1377</v>
      </c>
      <c r="C199" s="53">
        <v>5</v>
      </c>
      <c r="D199" s="54" t="str">
        <f t="shared" si="22"/>
        <v>N5</v>
      </c>
      <c r="E199" s="53" t="s">
        <v>11</v>
      </c>
      <c r="F199" s="4" t="s">
        <v>200</v>
      </c>
      <c r="G199" s="54" t="str">
        <f t="shared" si="23"/>
        <v>select_one agree4</v>
      </c>
      <c r="H199" s="4" t="str">
        <f>IF(A199="","",IF(ROW($A$2:$A$1036)=1,"Impossible",VLOOKUP($A$2:$A$1036,items!$A$2:$S$1008,{19}*SIGN(ROW($A$2:$A$1036)),FALSE)))</f>
        <v>I feel like I know how to start a conversation about sex with my child.</v>
      </c>
      <c r="I199" s="4" t="str">
        <f>IF(A199="","",IF(ROW($A$2:$A$1036)=1,"Impossible",VLOOKUP($A$2:$A$1036,items!$A$2:$T$1008,{20}*SIGN(ROW($A$2:$A$1036)),FALSE)))</f>
        <v>Ndinonzwa sekuti ndinoziva kuti ndingatange sei hurukuro pamusoro pebonde nemwana wangu.</v>
      </c>
      <c r="L199" s="53" t="s">
        <v>27</v>
      </c>
      <c r="M199" s="53"/>
      <c r="N199" s="53"/>
      <c r="O199" s="53"/>
      <c r="P199" s="53"/>
      <c r="Q199" s="53"/>
      <c r="R199" s="53"/>
      <c r="S199" s="53"/>
      <c r="T199" s="53"/>
      <c r="U199" s="53"/>
      <c r="V199" s="55" t="str">
        <f t="shared" si="20"/>
        <v>N5. I feel like I know how to start a conversation about sex with my child.</v>
      </c>
      <c r="W199" s="55" t="str">
        <f t="shared" si="21"/>
        <v>N5. Ndinonzwa sekuti ndinoziva kuti ndingatange sei hurukuro pamusoro pebonde nemwana wangu.</v>
      </c>
      <c r="X199" s="32" t="str">
        <f t="array" ref="X199">IF(ISBLANK(F199),"",INDEX([1]choices!L$2:L$1452,MATCH(F199,IF([1]choices!M$2:M$1452="Last",[1]choices!A$2:A$1452),0)))</f>
        <v>strongly agree, agree, disagree, strongly disagree, refuse</v>
      </c>
      <c r="Y199" s="4" t="str">
        <f t="array" ref="Y199">IF(ISBLANK(F199),"",INDEX([1]choices!K$2:K$1452,MATCH(F199,IF([1]choices!M$2:M$1452="Last",[1]choices!A$2:A$1452),0)))</f>
        <v>Ndinobvumirana nazvo chaizvo, Ndinobvumirana nazvo , Handibvumirani nazvo, Handibvumirani nazvo zvachose, kuramba kupindura</v>
      </c>
      <c r="Z199" s="4" t="s">
        <v>1223</v>
      </c>
    </row>
    <row r="200" spans="1:26" ht="14">
      <c r="A200" s="53" t="s">
        <v>1378</v>
      </c>
      <c r="B200" s="53" t="s">
        <v>1377</v>
      </c>
      <c r="C200" s="53"/>
      <c r="D200" s="54" t="str">
        <f t="shared" si="22"/>
        <v>N</v>
      </c>
      <c r="E200" s="53" t="s">
        <v>81</v>
      </c>
      <c r="G200" s="54" t="str">
        <f t="shared" si="23"/>
        <v>end group</v>
      </c>
      <c r="H200" s="4" t="e">
        <f>IF(A200="","",IF(ROW($A$2:$A$1036)=1,"Impossible",VLOOKUP($A$2:$A$1036,items!$A$2:$S$1008,{19}*SIGN(ROW($A$2:$A$1036)),FALSE)))</f>
        <v>#N/A</v>
      </c>
      <c r="I200" s="4" t="e">
        <f>IF(A200="","",IF(ROW($A$2:$A$1036)=1,"Impossible",VLOOKUP($A$2:$A$1036,items!$A$2:$T$1008,{20}*SIGN(ROW($A$2:$A$1036)),FALSE)))</f>
        <v>#N/A</v>
      </c>
      <c r="L200" s="53"/>
      <c r="M200" s="53"/>
      <c r="N200" s="53"/>
      <c r="O200" s="53"/>
      <c r="P200" s="53"/>
      <c r="Q200" s="53"/>
      <c r="R200" s="53"/>
      <c r="S200" s="53"/>
      <c r="T200" s="53"/>
      <c r="U200" s="53"/>
      <c r="V200" s="55" t="str">
        <f t="shared" si="20"/>
        <v/>
      </c>
      <c r="W200" s="55" t="str">
        <f t="shared" si="21"/>
        <v/>
      </c>
      <c r="X200" s="32" t="str">
        <f t="array" ref="X200">IF(ISBLANK(F200),"",INDEX([1]choices!L$2:L$1452,MATCH(F200,IF([1]choices!M$2:M$1452="Last",[1]choices!A$2:A$1452),0)))</f>
        <v/>
      </c>
      <c r="Y200" s="4" t="str">
        <f t="array" ref="Y200">IF(ISBLANK(F200),"",INDEX([1]choices!K$2:K$1452,MATCH(F200,IF([1]choices!M$2:M$1452="Last",[1]choices!A$2:A$1452),0)))</f>
        <v/>
      </c>
    </row>
    <row r="201" spans="1:26" ht="14">
      <c r="A201" s="53" t="s">
        <v>1408</v>
      </c>
      <c r="B201" s="53" t="s">
        <v>1409</v>
      </c>
      <c r="C201" s="53">
        <v>0</v>
      </c>
      <c r="D201" s="54" t="str">
        <f t="shared" si="22"/>
        <v>O0</v>
      </c>
      <c r="E201" s="53" t="s">
        <v>79</v>
      </c>
      <c r="G201" s="54" t="str">
        <f t="shared" si="23"/>
        <v>begin group</v>
      </c>
      <c r="H201" s="4" t="e">
        <f>IF(A201="","",IF(ROW($A$2:$A$1036)=1,"Impossible",VLOOKUP($A$2:$A$1036,items!$A$2:$S$1008,{19}*SIGN(ROW($A$2:$A$1036)),FALSE)))</f>
        <v>#N/A</v>
      </c>
      <c r="I201" s="4" t="e">
        <f>IF(A201="","",IF(ROW($A$2:$A$1036)=1,"Impossible",VLOOKUP($A$2:$A$1036,items!$A$2:$T$1008,{20}*SIGN(ROW($A$2:$A$1036)),FALSE)))</f>
        <v>#N/A</v>
      </c>
      <c r="K201" s="4" t="s">
        <v>2342</v>
      </c>
      <c r="L201" s="53"/>
      <c r="M201" s="53"/>
      <c r="N201" s="53"/>
      <c r="O201" s="53"/>
      <c r="P201" s="53"/>
      <c r="Q201" s="53"/>
      <c r="R201" s="53"/>
      <c r="S201" s="53"/>
      <c r="T201" s="53"/>
      <c r="U201" s="53"/>
      <c r="V201" s="55" t="str">
        <f t="shared" si="20"/>
        <v/>
      </c>
      <c r="W201" s="55" t="str">
        <f t="shared" si="21"/>
        <v/>
      </c>
      <c r="X201" s="32" t="str">
        <f t="array" ref="X201">IF(ISBLANK(F201),"",INDEX([1]choices!L$2:L$1452,MATCH(F201,IF([1]choices!M$2:M$1452="Last",[1]choices!A$2:A$1452),0)))</f>
        <v/>
      </c>
      <c r="Y201" s="4" t="str">
        <f t="array" ref="Y201">IF(ISBLANK(F201),"",INDEX([1]choices!K$2:K$1452,MATCH(F201,IF([1]choices!M$2:M$1452="Last",[1]choices!A$2:A$1452),0)))</f>
        <v/>
      </c>
    </row>
    <row r="202" spans="1:26" ht="42">
      <c r="A202" s="53" t="s">
        <v>1379</v>
      </c>
      <c r="B202" s="53" t="s">
        <v>1409</v>
      </c>
      <c r="C202" s="53">
        <v>1</v>
      </c>
      <c r="D202" s="54" t="str">
        <f t="shared" si="22"/>
        <v>O1</v>
      </c>
      <c r="E202" s="53" t="s">
        <v>16</v>
      </c>
      <c r="F202" s="32"/>
      <c r="G202" s="54" t="str">
        <f t="shared" si="23"/>
        <v>note</v>
      </c>
      <c r="H202" s="4" t="str">
        <f>IF(A202="","",IF(ROW($A$2:$A$1036)=1,"Impossible",VLOOKUP($A$2:$A$1036,items!$A$2:$S$1008,{19}*SIGN(ROW($A$2:$A$1036)),FALSE)))</f>
        <v>I'll continue with a few more questions about you and your child. Please tell me how likely it is that each thing will happen.</v>
      </c>
      <c r="I202" s="4" t="str">
        <f>IF(A202="","",IF(ROW($A$2:$A$1036)=1,"Impossible",VLOOKUP($A$2:$A$1036,items!$A$2:$T$1008,{20}*SIGN(ROW($A$2:$A$1036)),FALSE)))</f>
        <v>Ndichaenderera mberi nemibvunzo mishomanana pamusoro penyu nemwana wenyu. Ndapota, ndiudzeiwo mukana wekuitika kwechinhu chega chega ichi.</v>
      </c>
      <c r="L202" s="53"/>
      <c r="M202" s="53"/>
      <c r="N202" s="53"/>
      <c r="O202" s="53"/>
      <c r="P202" s="53"/>
      <c r="Q202" s="53"/>
      <c r="R202" s="53"/>
      <c r="S202" s="53"/>
      <c r="T202" s="53"/>
      <c r="U202" s="53"/>
      <c r="V202" s="55" t="str">
        <f t="shared" si="20"/>
        <v>O1. I'll continue with a few more questions about you and your child. Please tell me how likely it is that each thing will happen.</v>
      </c>
      <c r="W202" s="55" t="str">
        <f t="shared" si="21"/>
        <v>O1. Ndichaenderera mberi nemibvunzo mishomanana pamusoro penyu nemwana wenyu. Ndapota, ndiudzeiwo mukana wekuitika kwechinhu chega chega ichi.</v>
      </c>
      <c r="X202" s="32" t="str">
        <f t="array" ref="X202">IF(ISBLANK(F202),"",INDEX([1]choices!L$2:L$1452,MATCH(F202,IF([1]choices!M$2:M$1452="Last",[1]choices!A$2:A$1452),0)))</f>
        <v/>
      </c>
      <c r="Y202" s="4" t="str">
        <f t="array" ref="Y202">IF(ISBLANK(F202),"",INDEX([1]choices!K$2:K$1452,MATCH(F202,IF([1]choices!M$2:M$1452="Last",[1]choices!A$2:A$1452),0)))</f>
        <v/>
      </c>
      <c r="Z202" s="4" t="s">
        <v>1223</v>
      </c>
    </row>
    <row r="203" spans="1:26" ht="56">
      <c r="A203" s="53" t="s">
        <v>1380</v>
      </c>
      <c r="B203" s="53" t="s">
        <v>1409</v>
      </c>
      <c r="C203" s="53">
        <v>2</v>
      </c>
      <c r="D203" s="54" t="str">
        <f t="shared" si="22"/>
        <v>O2</v>
      </c>
      <c r="E203" s="53" t="s">
        <v>11</v>
      </c>
      <c r="F203" s="32" t="s">
        <v>203</v>
      </c>
      <c r="G203" s="54" t="str">
        <f t="shared" si="23"/>
        <v>select_one likely4</v>
      </c>
      <c r="H203" s="4" t="str">
        <f>IF(A203="","",IF(ROW($A$2:$A$1036)=1,"Impossible",VLOOKUP($A$2:$A$1036,items!$A$2:$S$1008,{19}*SIGN(ROW($A$2:$A$1036)),FALSE)))</f>
        <v>Sometimes children learn about their status accidentally from someone else. How likely it is that your child will learn about [his/her] status by accident?</v>
      </c>
      <c r="I203" s="4" t="str">
        <f>IF(A203="","",IF(ROW($A$2:$A$1036)=1,"Impossible",VLOOKUP($A$2:$A$1036,items!$A$2:$T$1008,{20}*SIGN(ROW($A$2:$A$1036)),FALSE)))</f>
        <v>Dzimwe nguva vana vanongoerekana vaziva pavamire kubva kune mumwe munhu zvisingatarisirwe. Zvingaitike zvakadii kuti mwana wenyu achangoerekana aziva paamire zvisingatarisirwe?</v>
      </c>
      <c r="L203" s="53" t="s">
        <v>27</v>
      </c>
      <c r="M203" s="53"/>
      <c r="N203" s="53"/>
      <c r="O203" s="53"/>
      <c r="P203" s="53"/>
      <c r="Q203" s="53"/>
      <c r="R203" s="53"/>
      <c r="S203" s="53"/>
      <c r="T203" s="53"/>
      <c r="U203" s="53"/>
      <c r="V203" s="55" t="str">
        <f t="shared" si="20"/>
        <v>O2. Sometimes children learn about their status accidentally from someone else. How likely it is that your child will learn about [his/her] status by accident?</v>
      </c>
      <c r="W203" s="55" t="str">
        <f t="shared" si="21"/>
        <v>O2. Dzimwe nguva vana vanongoerekana vaziva pavamire kubva kune mumwe munhu zvisingatarisirwe. Zvingaitike zvakadii kuti mwana wenyu achangoerekana aziva paamire zvisingatarisirwe?</v>
      </c>
      <c r="X203" s="32" t="str">
        <f t="array" ref="X203">IF(ISBLANK(F203),"",INDEX([1]choices!L$2:L$1452,MATCH(F203,IF([1]choices!M$2:M$1452="Last",[1]choices!A$2:A$1452),0)))</f>
        <v>very likely, somewhat likely, not very likely, not at all likely, refuse</v>
      </c>
      <c r="Y203" s="4" t="str">
        <f t="array" ref="Y203">IF(ISBLANK(F203),"",INDEX([1]choices!K$2:K$1452,MATCH(F203,IF([1]choices!M$2:M$1452="Last",[1]choices!A$2:A$1452),0)))</f>
        <v>zvingangoitike zvakanyanya, zvingangoitike zvishoma, hazvingaitike zvakanyanya, hazvingaitike zvachose, kuramba kupindura</v>
      </c>
      <c r="Z203" s="4" t="s">
        <v>1223</v>
      </c>
    </row>
    <row r="204" spans="1:26" ht="42">
      <c r="A204" s="53" t="s">
        <v>1381</v>
      </c>
      <c r="B204" s="53" t="s">
        <v>1409</v>
      </c>
      <c r="C204" s="53">
        <v>3</v>
      </c>
      <c r="D204" s="54" t="str">
        <f t="shared" si="22"/>
        <v>O3</v>
      </c>
      <c r="E204" s="53" t="s">
        <v>11</v>
      </c>
      <c r="F204" s="32" t="s">
        <v>201</v>
      </c>
      <c r="G204" s="54" t="str">
        <f t="shared" si="23"/>
        <v>select_one worried4</v>
      </c>
      <c r="H204" s="4" t="str">
        <f>IF(A204="","",IF(ROW($A$2:$A$1036)=1,"Impossible",VLOOKUP($A$2:$A$1036,items!$A$2:$S$1008,{19}*SIGN(ROW($A$2:$A$1036)),FALSE)))</f>
        <v>How much do you worry that your child will learn about [his/her] status by accident?</v>
      </c>
      <c r="I204" s="4" t="str">
        <f>IF(A204="","",IF(ROW($A$2:$A$1036)=1,"Impossible",VLOOKUP($A$2:$A$1036,items!$A$2:$T$1008,{20}*SIGN(ROW($A$2:$A$1036)),FALSE)))</f>
        <v>Munonetsekana zvakadii kuti mwana wenyu achangoerekana aziva paamire zvisingatarisirwe?</v>
      </c>
      <c r="L204" s="53" t="s">
        <v>27</v>
      </c>
      <c r="M204" s="53"/>
      <c r="N204" s="53"/>
      <c r="O204" s="53"/>
      <c r="P204" s="53"/>
      <c r="Q204" s="53"/>
      <c r="R204" s="53"/>
      <c r="S204" s="53"/>
      <c r="T204" s="53"/>
      <c r="U204" s="53"/>
      <c r="V204" s="55" t="str">
        <f t="shared" si="20"/>
        <v>O3. How much do you worry that your child will learn about [his/her] status by accident?</v>
      </c>
      <c r="W204" s="55" t="str">
        <f t="shared" si="21"/>
        <v>O3. Munonetsekana zvakadii kuti mwana wenyu achangoerekana aziva paamire zvisingatarisirwe?</v>
      </c>
      <c r="X204" s="32" t="str">
        <f t="array" ref="X204">IF(ISBLANK(F204),"",INDEX([1]choices!L$2:L$1452,MATCH(F204,IF([1]choices!M$2:M$1452="Last",[1]choices!A$2:A$1452),0)))</f>
        <v>very worried, somewhat worried, not very worried, not at all worried, refuse</v>
      </c>
      <c r="Y204" s="4" t="str">
        <f t="array" ref="Y204">IF(ISBLANK(F204),"",INDEX([1]choices!K$2:K$1452,MATCH(F204,IF([1]choices!M$2:M$1452="Last",[1]choices!A$2:A$1452),0)))</f>
        <v>ndinonyanya kunetseka, ndinonetsekawo, handinetsekani zvakanyanya, handinetsekani zvachose, kuramba kupindura</v>
      </c>
      <c r="Z204" s="4" t="s">
        <v>1223</v>
      </c>
    </row>
    <row r="205" spans="1:26" ht="42">
      <c r="A205" s="53" t="s">
        <v>1382</v>
      </c>
      <c r="B205" s="53" t="s">
        <v>1409</v>
      </c>
      <c r="C205" s="53">
        <v>4</v>
      </c>
      <c r="D205" s="54" t="str">
        <f t="shared" si="22"/>
        <v>O4</v>
      </c>
      <c r="E205" s="53" t="s">
        <v>11</v>
      </c>
      <c r="F205" s="32" t="s">
        <v>201</v>
      </c>
      <c r="G205" s="54" t="str">
        <f t="shared" si="23"/>
        <v>select_one worried4</v>
      </c>
      <c r="H205" s="4" t="str">
        <f>IF(A205="","",IF(ROW($A$2:$A$1036)=1,"Impossible",VLOOKUP($A$2:$A$1036,items!$A$2:$S$1008,{19}*SIGN(ROW($A$2:$A$1036)),FALSE)))</f>
        <v>How much do you worry that something will happen to you before you are able to tell your child about [his/her] status yourself?</v>
      </c>
      <c r="I205" s="4" t="str">
        <f>IF(A205="","",IF(ROW($A$2:$A$1036)=1,"Impossible",VLOOKUP($A$2:$A$1036,items!$A$2:$T$1008,{20}*SIGN(ROW($A$2:$A$1036)),FALSE)))</f>
        <v>Munonetsekana zvakadii kuti pane zvinhu zvichaitika kwamuri musati makwanisa kuudza mwana wenyu paamire muri imimi?</v>
      </c>
      <c r="L205" s="53" t="s">
        <v>27</v>
      </c>
      <c r="M205" s="53"/>
      <c r="N205" s="53"/>
      <c r="O205" s="53"/>
      <c r="P205" s="53"/>
      <c r="Q205" s="53"/>
      <c r="R205" s="53"/>
      <c r="S205" s="53"/>
      <c r="T205" s="53"/>
      <c r="U205" s="53"/>
      <c r="V205" s="55" t="str">
        <f t="shared" si="20"/>
        <v>O4. How much do you worry that something will happen to you before you are able to tell your child about [his/her] status yourself?</v>
      </c>
      <c r="W205" s="55" t="str">
        <f t="shared" si="21"/>
        <v>O4. Munonetsekana zvakadii kuti pane zvinhu zvichaitika kwamuri musati makwanisa kuudza mwana wenyu paamire muri imimi?</v>
      </c>
      <c r="X205" s="32" t="str">
        <f t="array" ref="X205">IF(ISBLANK(F205),"",INDEX([1]choices!L$2:L$1452,MATCH(F205,IF([1]choices!M$2:M$1452="Last",[1]choices!A$2:A$1452),0)))</f>
        <v>very worried, somewhat worried, not very worried, not at all worried, refuse</v>
      </c>
      <c r="Y205" s="4" t="str">
        <f t="array" ref="Y205">IF(ISBLANK(F205),"",INDEX([1]choices!K$2:K$1452,MATCH(F205,IF([1]choices!M$2:M$1452="Last",[1]choices!A$2:A$1452),0)))</f>
        <v>ndinonyanya kunetseka, ndinonetsekawo, handinetsekani zvakanyanya, handinetsekani zvachose, kuramba kupindura</v>
      </c>
      <c r="Z205" s="4" t="s">
        <v>1223</v>
      </c>
    </row>
    <row r="206" spans="1:26" ht="42">
      <c r="A206" s="53" t="s">
        <v>1383</v>
      </c>
      <c r="B206" s="53" t="s">
        <v>1409</v>
      </c>
      <c r="C206" s="53">
        <v>5</v>
      </c>
      <c r="D206" s="54" t="str">
        <f t="shared" si="22"/>
        <v>O5</v>
      </c>
      <c r="E206" s="53" t="s">
        <v>11</v>
      </c>
      <c r="F206" s="32" t="s">
        <v>203</v>
      </c>
      <c r="G206" s="54" t="str">
        <f t="shared" si="23"/>
        <v>select_one likely4</v>
      </c>
      <c r="H206" s="4" t="str">
        <f>IF(A206="","",IF(ROW($A$2:$A$1036)=1,"Impossible",VLOOKUP($A$2:$A$1036,items!$A$2:$S$1008,{19}*SIGN(ROW($A$2:$A$1036)),FALSE)))</f>
        <v>How likely is it that your child might become sexually active soon?</v>
      </c>
      <c r="I206" s="4" t="str">
        <f>IF(A206="","",IF(ROW($A$2:$A$1036)=1,"Impossible",VLOOKUP($A$2:$A$1036,items!$A$2:$T$1008,{20}*SIGN(ROW($A$2:$A$1036)),FALSE)))</f>
        <v>Pane mukana wakadii wekuti mwana wenyu achatanga kuita zvepabonde  munguva pfupi inotevera?</v>
      </c>
      <c r="L206" s="53" t="s">
        <v>27</v>
      </c>
      <c r="M206" s="53"/>
      <c r="N206" s="53"/>
      <c r="O206" s="53"/>
      <c r="P206" s="53"/>
      <c r="Q206" s="53"/>
      <c r="R206" s="53"/>
      <c r="S206" s="53"/>
      <c r="T206" s="53"/>
      <c r="U206" s="53"/>
      <c r="V206" s="55" t="str">
        <f t="shared" si="20"/>
        <v>O5. How likely is it that your child might become sexually active soon?</v>
      </c>
      <c r="W206" s="55" t="str">
        <f t="shared" si="21"/>
        <v>O5. Pane mukana wakadii wekuti mwana wenyu achatanga kuita zvepabonde  munguva pfupi inotevera?</v>
      </c>
      <c r="X206" s="32" t="str">
        <f t="array" ref="X206">IF(ISBLANK(F206),"",INDEX([1]choices!L$2:L$1452,MATCH(F206,IF([1]choices!M$2:M$1452="Last",[1]choices!A$2:A$1452),0)))</f>
        <v>very likely, somewhat likely, not very likely, not at all likely, refuse</v>
      </c>
      <c r="Y206" s="4" t="str">
        <f t="array" ref="Y206">IF(ISBLANK(F206),"",INDEX([1]choices!K$2:K$1452,MATCH(F206,IF([1]choices!M$2:M$1452="Last",[1]choices!A$2:A$1452),0)))</f>
        <v>zvingangoitike zvakanyanya, zvingangoitike zvishoma, hazvingaitike zvakanyanya, hazvingaitike zvachose, kuramba kupindura</v>
      </c>
      <c r="Z206" s="4" t="s">
        <v>1223</v>
      </c>
    </row>
    <row r="207" spans="1:26" ht="42">
      <c r="A207" s="53" t="s">
        <v>1384</v>
      </c>
      <c r="B207" s="53" t="s">
        <v>1409</v>
      </c>
      <c r="C207" s="53">
        <v>6</v>
      </c>
      <c r="D207" s="54" t="str">
        <f t="shared" si="22"/>
        <v>O6</v>
      </c>
      <c r="E207" s="53" t="s">
        <v>11</v>
      </c>
      <c r="F207" s="32" t="s">
        <v>201</v>
      </c>
      <c r="G207" s="54" t="str">
        <f t="shared" si="23"/>
        <v>select_one worried4</v>
      </c>
      <c r="H207" s="4" t="str">
        <f>IF(A207="","",IF(ROW($A$2:$A$1036)=1,"Impossible",VLOOKUP($A$2:$A$1036,items!$A$2:$S$1008,{19}*SIGN(ROW($A$2:$A$1036)),FALSE)))</f>
        <v>How much do you worry that your child will become sexually active before [he/she] learns about [his/her] status?</v>
      </c>
      <c r="I207" s="4" t="str">
        <f>IF(A207="","",IF(ROW($A$2:$A$1036)=1,"Impossible",VLOOKUP($A$2:$A$1036,items!$A$2:$T$1008,{20}*SIGN(ROW($A$2:$A$1036)),FALSE)))</f>
        <v>Munonetsekana zvakadii kuti mwana wenyu achatanga kuita zvepabonde asati ava kuziva paamire?</v>
      </c>
      <c r="L207" s="53" t="s">
        <v>27</v>
      </c>
      <c r="M207" s="53"/>
      <c r="N207" s="53"/>
      <c r="O207" s="53"/>
      <c r="P207" s="53"/>
      <c r="Q207" s="53"/>
      <c r="R207" s="53"/>
      <c r="S207" s="53"/>
      <c r="T207" s="53"/>
      <c r="U207" s="53"/>
      <c r="V207" s="55" t="str">
        <f t="shared" si="20"/>
        <v>O6. How much do you worry that your child will become sexually active before [he/she] learns about [his/her] status?</v>
      </c>
      <c r="W207" s="55" t="str">
        <f t="shared" si="21"/>
        <v>O6. Munonetsekana zvakadii kuti mwana wenyu achatanga kuita zvepabonde asati ava kuziva paamire?</v>
      </c>
      <c r="X207" s="32" t="str">
        <f t="array" ref="X207">IF(ISBLANK(F207),"",INDEX([1]choices!L$2:L$1452,MATCH(F207,IF([1]choices!M$2:M$1452="Last",[1]choices!A$2:A$1452),0)))</f>
        <v>very worried, somewhat worried, not very worried, not at all worried, refuse</v>
      </c>
      <c r="Y207" s="4" t="str">
        <f t="array" ref="Y207">IF(ISBLANK(F207),"",INDEX([1]choices!K$2:K$1452,MATCH(F207,IF([1]choices!M$2:M$1452="Last",[1]choices!A$2:A$1452),0)))</f>
        <v>ndinonyanya kunetseka, ndinonetsekawo, handinetsekani zvakanyanya, handinetsekani zvachose, kuramba kupindura</v>
      </c>
      <c r="Z207" s="4" t="s">
        <v>1223</v>
      </c>
    </row>
    <row r="208" spans="1:26" ht="42">
      <c r="A208" s="53" t="s">
        <v>1385</v>
      </c>
      <c r="B208" s="53" t="s">
        <v>1409</v>
      </c>
      <c r="C208" s="53">
        <v>7</v>
      </c>
      <c r="D208" s="54" t="str">
        <f t="shared" si="22"/>
        <v>O7</v>
      </c>
      <c r="E208" s="53" t="s">
        <v>11</v>
      </c>
      <c r="F208" s="32" t="s">
        <v>203</v>
      </c>
      <c r="G208" s="54" t="str">
        <f t="shared" si="23"/>
        <v>select_one likely4</v>
      </c>
      <c r="H208" s="4" t="str">
        <f>IF(A208="","",IF(ROW($A$2:$A$1036)=1,"Impossible",VLOOKUP($A$2:$A$1036,items!$A$2:$S$1008,{19}*SIGN(ROW($A$2:$A$1036)),FALSE)))</f>
        <v>How likely is it that your child would understand if you decided today to tell [him/her] [his/her] status?</v>
      </c>
      <c r="I208" s="4" t="str">
        <f>IF(A208="","",IF(ROW($A$2:$A$1036)=1,"Impossible",VLOOKUP($A$2:$A$1036,items!$A$2:$T$1008,{20}*SIGN(ROW($A$2:$A$1036)),FALSE)))</f>
        <v>Pane mukana wakadii wekuti mwana wenyu anganzwisise kana mukafunga kumuudza paamire nhasi?</v>
      </c>
      <c r="L208" s="53" t="s">
        <v>27</v>
      </c>
      <c r="M208" s="53"/>
      <c r="N208" s="53"/>
      <c r="O208" s="53"/>
      <c r="P208" s="53"/>
      <c r="Q208" s="53"/>
      <c r="R208" s="53"/>
      <c r="S208" s="53"/>
      <c r="T208" s="53"/>
      <c r="U208" s="53"/>
      <c r="V208" s="55" t="str">
        <f t="shared" si="20"/>
        <v>O7. How likely is it that your child would understand if you decided today to tell [him/her] [his/her] status?</v>
      </c>
      <c r="W208" s="55" t="str">
        <f t="shared" si="21"/>
        <v>O7. Pane mukana wakadii wekuti mwana wenyu anganzwisise kana mukafunga kumuudza paamire nhasi?</v>
      </c>
      <c r="X208" s="32" t="str">
        <f t="array" ref="X208">IF(ISBLANK(F208),"",INDEX([1]choices!L$2:L$1452,MATCH(F208,IF([1]choices!M$2:M$1452="Last",[1]choices!A$2:A$1452),0)))</f>
        <v>very likely, somewhat likely, not very likely, not at all likely, refuse</v>
      </c>
      <c r="Y208" s="4" t="str">
        <f t="array" ref="Y208">IF(ISBLANK(F208),"",INDEX([1]choices!K$2:K$1452,MATCH(F208,IF([1]choices!M$2:M$1452="Last",[1]choices!A$2:A$1452),0)))</f>
        <v>zvingangoitike zvakanyanya, zvingangoitike zvishoma, hazvingaitike zvakanyanya, hazvingaitike zvachose, kuramba kupindura</v>
      </c>
      <c r="Z208" s="4" t="s">
        <v>1223</v>
      </c>
    </row>
    <row r="209" spans="1:26" ht="42">
      <c r="A209" s="53" t="s">
        <v>1386</v>
      </c>
      <c r="B209" s="53" t="s">
        <v>1409</v>
      </c>
      <c r="C209" s="53">
        <v>8</v>
      </c>
      <c r="D209" s="54" t="str">
        <f t="shared" si="22"/>
        <v>O8</v>
      </c>
      <c r="E209" s="53" t="s">
        <v>11</v>
      </c>
      <c r="F209" s="32" t="s">
        <v>203</v>
      </c>
      <c r="G209" s="54" t="str">
        <f t="shared" si="23"/>
        <v>select_one likely4</v>
      </c>
      <c r="H209" s="4" t="str">
        <f>IF(A209="","",IF(ROW($A$2:$A$1036)=1,"Impossible",VLOOKUP($A$2:$A$1036,items!$A$2:$S$1008,{19}*SIGN(ROW($A$2:$A$1036)),FALSE)))</f>
        <v>If your child learned about [his/her] status today, how likely is it that [he/she] could turn to friends for emotional support?</v>
      </c>
      <c r="I209" s="4" t="str">
        <f>IF(A209="","",IF(ROW($A$2:$A$1036)=1,"Impossible",VLOOKUP($A$2:$A$1036,items!$A$2:$T$1008,{20}*SIGN(ROW($A$2:$A$1036)),FALSE)))</f>
        <v>Kana mwana wenyu akaziva paamire nhasi uno, pane mukana wakadii wekuti angaende kushamwari dzake kuti dzimupe rutsigiro rwemupfungwa?</v>
      </c>
      <c r="L209" s="53" t="s">
        <v>27</v>
      </c>
      <c r="M209" s="53"/>
      <c r="N209" s="53"/>
      <c r="O209" s="53"/>
      <c r="P209" s="53"/>
      <c r="Q209" s="53"/>
      <c r="R209" s="53"/>
      <c r="S209" s="53"/>
      <c r="T209" s="53"/>
      <c r="U209" s="53"/>
      <c r="V209" s="55" t="str">
        <f t="shared" si="20"/>
        <v>O8. If your child learned about [his/her] status today, how likely is it that [he/she] could turn to friends for emotional support?</v>
      </c>
      <c r="W209" s="55" t="str">
        <f t="shared" si="21"/>
        <v>O8. Kana mwana wenyu akaziva paamire nhasi uno, pane mukana wakadii wekuti angaende kushamwari dzake kuti dzimupe rutsigiro rwemupfungwa?</v>
      </c>
      <c r="X209" s="32" t="str">
        <f t="array" ref="X209">IF(ISBLANK(F209),"",INDEX([1]choices!L$2:L$1452,MATCH(F209,IF([1]choices!M$2:M$1452="Last",[1]choices!A$2:A$1452),0)))</f>
        <v>very likely, somewhat likely, not very likely, not at all likely, refuse</v>
      </c>
      <c r="Y209" s="4" t="str">
        <f t="array" ref="Y209">IF(ISBLANK(F209),"",INDEX([1]choices!K$2:K$1452,MATCH(F209,IF([1]choices!M$2:M$1452="Last",[1]choices!A$2:A$1452),0)))</f>
        <v>zvingangoitike zvakanyanya, zvingangoitike zvishoma, hazvingaitike zvakanyanya, hazvingaitike zvachose, kuramba kupindura</v>
      </c>
      <c r="Z209" s="4" t="s">
        <v>1223</v>
      </c>
    </row>
    <row r="210" spans="1:26" ht="42">
      <c r="A210" s="53" t="s">
        <v>1387</v>
      </c>
      <c r="B210" s="53" t="s">
        <v>1409</v>
      </c>
      <c r="C210" s="53">
        <v>9</v>
      </c>
      <c r="D210" s="54" t="str">
        <f t="shared" si="22"/>
        <v>O9</v>
      </c>
      <c r="E210" s="53" t="s">
        <v>11</v>
      </c>
      <c r="F210" s="32" t="s">
        <v>203</v>
      </c>
      <c r="G210" s="54" t="str">
        <f t="shared" si="23"/>
        <v>select_one likely4</v>
      </c>
      <c r="H210" s="4" t="str">
        <f>IF(A210="","",IF(ROW($A$2:$A$1036)=1,"Impossible",VLOOKUP($A$2:$A$1036,items!$A$2:$S$1008,{19}*SIGN(ROW($A$2:$A$1036)),FALSE)))</f>
        <v xml:space="preserve"> If your child learned about [his/her] status today, how likely is it that [he/she] could turn to other family members for emotional support?</v>
      </c>
      <c r="I210" s="4" t="str">
        <f>IF(A210="","",IF(ROW($A$2:$A$1036)=1,"Impossible",VLOOKUP($A$2:$A$1036,items!$A$2:$T$1008,{20}*SIGN(ROW($A$2:$A$1036)),FALSE)))</f>
        <v>Kana mwana wenyu akaziva paamire nhasi uno, pane mukana wakadii wekuti angaende kune vamwe vemumhuri kuti vamupe rutsigiro rwemupfungwa?</v>
      </c>
      <c r="L210" s="53" t="s">
        <v>27</v>
      </c>
      <c r="M210" s="53"/>
      <c r="N210" s="53"/>
      <c r="O210" s="53"/>
      <c r="P210" s="53"/>
      <c r="Q210" s="53"/>
      <c r="R210" s="53"/>
      <c r="S210" s="53"/>
      <c r="T210" s="53"/>
      <c r="U210" s="53"/>
      <c r="V210" s="55" t="str">
        <f t="shared" si="20"/>
        <v>O9.  If your child learned about [his/her] status today, how likely is it that [he/she] could turn to other family members for emotional support?</v>
      </c>
      <c r="W210" s="55" t="str">
        <f t="shared" si="21"/>
        <v>O9. Kana mwana wenyu akaziva paamire nhasi uno, pane mukana wakadii wekuti angaende kune vamwe vemumhuri kuti vamupe rutsigiro rwemupfungwa?</v>
      </c>
      <c r="X210" s="32" t="str">
        <f t="array" ref="X210">IF(ISBLANK(F210),"",INDEX([1]choices!L$2:L$1452,MATCH(F210,IF([1]choices!M$2:M$1452="Last",[1]choices!A$2:A$1452),0)))</f>
        <v>very likely, somewhat likely, not very likely, not at all likely, refuse</v>
      </c>
      <c r="Y210" s="4" t="str">
        <f t="array" ref="Y210">IF(ISBLANK(F210),"",INDEX([1]choices!K$2:K$1452,MATCH(F210,IF([1]choices!M$2:M$1452="Last",[1]choices!A$2:A$1452),0)))</f>
        <v>zvingangoitike zvakanyanya, zvingangoitike zvishoma, hazvingaitike zvakanyanya, hazvingaitike zvachose, kuramba kupindura</v>
      </c>
      <c r="Z210" s="4" t="s">
        <v>1223</v>
      </c>
    </row>
    <row r="211" spans="1:26" ht="42">
      <c r="A211" s="53" t="s">
        <v>1388</v>
      </c>
      <c r="B211" s="53" t="s">
        <v>1409</v>
      </c>
      <c r="C211" s="53">
        <v>10</v>
      </c>
      <c r="D211" s="54" t="str">
        <f t="shared" si="22"/>
        <v>O10</v>
      </c>
      <c r="E211" s="53" t="s">
        <v>11</v>
      </c>
      <c r="F211" s="32" t="s">
        <v>203</v>
      </c>
      <c r="G211" s="54" t="str">
        <f t="shared" si="23"/>
        <v>select_one likely4</v>
      </c>
      <c r="H211" s="4" t="str">
        <f>IF(A211="","",IF(ROW($A$2:$A$1036)=1,"Impossible",VLOOKUP($A$2:$A$1036,items!$A$2:$S$1008,{19}*SIGN(ROW($A$2:$A$1036)),FALSE)))</f>
        <v>If you decided to tell your child about [his/her] status, how likely is it that you could get help from other family members?</v>
      </c>
      <c r="I211" s="4" t="str">
        <f>IF(A211="","",IF(ROW($A$2:$A$1036)=1,"Impossible",VLOOKUP($A$2:$A$1036,items!$A$2:$T$1008,{20}*SIGN(ROW($A$2:$A$1036)),FALSE)))</f>
        <v>Kana mukafunga kuudza mwana wenyu paamire, pane mukana wakadii wekuti mungawane rubatsiro kubva kune vamwe vemumhuri?</v>
      </c>
      <c r="L211" s="53" t="s">
        <v>27</v>
      </c>
      <c r="M211" s="53"/>
      <c r="N211" s="53"/>
      <c r="O211" s="53"/>
      <c r="P211" s="53"/>
      <c r="Q211" s="53"/>
      <c r="R211" s="53"/>
      <c r="S211" s="53"/>
      <c r="T211" s="53"/>
      <c r="U211" s="53"/>
      <c r="V211" s="55" t="str">
        <f t="shared" ref="V211:V274" si="24">IF(OR(ISNA(H211),ISBLANK(H211)),"",CONCATENATE($B211,$C211,"."," ",H211))</f>
        <v>O10. If you decided to tell your child about [his/her] status, how likely is it that you could get help from other family members?</v>
      </c>
      <c r="W211" s="55" t="str">
        <f t="shared" ref="W211:W274" si="25">IF(OR(ISBLANK(I211),ISNA(I211)),"",CONCATENATE($B211,$C211,"."," ",I211))</f>
        <v>O10. Kana mukafunga kuudza mwana wenyu paamire, pane mukana wakadii wekuti mungawane rubatsiro kubva kune vamwe vemumhuri?</v>
      </c>
      <c r="X211" s="32" t="str">
        <f t="array" ref="X211">IF(ISBLANK(F211),"",INDEX([1]choices!L$2:L$1452,MATCH(F211,IF([1]choices!M$2:M$1452="Last",[1]choices!A$2:A$1452),0)))</f>
        <v>very likely, somewhat likely, not very likely, not at all likely, refuse</v>
      </c>
      <c r="Y211" s="4" t="str">
        <f t="array" ref="Y211">IF(ISBLANK(F211),"",INDEX([1]choices!K$2:K$1452,MATCH(F211,IF([1]choices!M$2:M$1452="Last",[1]choices!A$2:A$1452),0)))</f>
        <v>zvingangoitike zvakanyanya, zvingangoitike zvishoma, hazvingaitike zvakanyanya, hazvingaitike zvachose, kuramba kupindura</v>
      </c>
      <c r="Z211" s="4" t="s">
        <v>1223</v>
      </c>
    </row>
    <row r="212" spans="1:26" ht="28">
      <c r="A212" s="53" t="s">
        <v>1389</v>
      </c>
      <c r="B212" s="53" t="s">
        <v>1409</v>
      </c>
      <c r="C212" s="53">
        <v>11</v>
      </c>
      <c r="D212" s="54" t="str">
        <f t="shared" si="22"/>
        <v>O11</v>
      </c>
      <c r="E212" s="53" t="s">
        <v>16</v>
      </c>
      <c r="F212" s="32"/>
      <c r="G212" s="54" t="str">
        <f t="shared" si="23"/>
        <v>note</v>
      </c>
      <c r="H212" s="4" t="str">
        <f>IF(A212="","",IF(ROW($A$2:$A$1036)=1,"Impossible",VLOOKUP($A$2:$A$1036,items!$A$2:$S$1008,{19}*SIGN(ROW($A$2:$A$1036)),FALSE)))</f>
        <v>How much do you agree or disagree with the following statements?</v>
      </c>
      <c r="I212" s="4" t="str">
        <f>IF(A212="","",IF(ROW($A$2:$A$1036)=1,"Impossible",VLOOKUP($A$2:$A$1036,items!$A$2:$T$1008,{20}*SIGN(ROW($A$2:$A$1036)),FALSE)))</f>
        <v>Munobvumirana kana kusatenderana zvakadini nezvirevo zvinotevera?</v>
      </c>
      <c r="L212" s="53"/>
      <c r="M212" s="53"/>
      <c r="N212" s="53"/>
      <c r="O212" s="53"/>
      <c r="P212" s="53"/>
      <c r="Q212" s="53"/>
      <c r="R212" s="53"/>
      <c r="S212" s="53"/>
      <c r="T212" s="53"/>
      <c r="U212" s="53"/>
      <c r="V212" s="55" t="str">
        <f t="shared" si="24"/>
        <v>O11. How much do you agree or disagree with the following statements?</v>
      </c>
      <c r="W212" s="55" t="str">
        <f t="shared" si="25"/>
        <v>O11. Munobvumirana kana kusatenderana zvakadini nezvirevo zvinotevera?</v>
      </c>
      <c r="X212" s="32" t="str">
        <f t="array" ref="X212">IF(ISBLANK(F212),"",INDEX([1]choices!L$2:L$1452,MATCH(F212,IF([1]choices!M$2:M$1452="Last",[1]choices!A$2:A$1452),0)))</f>
        <v/>
      </c>
      <c r="Y212" s="4" t="str">
        <f t="array" ref="Y212">IF(ISBLANK(F212),"",INDEX([1]choices!K$2:K$1452,MATCH(F212,IF([1]choices!M$2:M$1452="Last",[1]choices!A$2:A$1452),0)))</f>
        <v/>
      </c>
      <c r="Z212" s="4" t="s">
        <v>1223</v>
      </c>
    </row>
    <row r="213" spans="1:26" ht="28">
      <c r="A213" s="53" t="s">
        <v>1390</v>
      </c>
      <c r="B213" s="53" t="s">
        <v>1409</v>
      </c>
      <c r="C213" s="53">
        <v>12</v>
      </c>
      <c r="D213" s="54" t="str">
        <f t="shared" ref="D213:D276" si="26">CONCATENATE(B213,C213)</f>
        <v>O12</v>
      </c>
      <c r="E213" s="53" t="s">
        <v>11</v>
      </c>
      <c r="F213" s="32" t="s">
        <v>209</v>
      </c>
      <c r="G213" s="54" t="str">
        <f t="shared" ref="G213:G276" si="27">IF(E213="","",IF(OR(E213="select_one", E213="select_multiple"), CONCATENATE(E213," ",F213),E213))</f>
        <v>select_one yndr</v>
      </c>
      <c r="H213" s="4" t="str">
        <f>IF(A213="","",IF(ROW($A$2:$A$1036)=1,"Impossible",VLOOKUP($A$2:$A$1036,items!$A$2:$S$1008,{19}*SIGN(ROW($A$2:$A$1036)),FALSE)))</f>
        <v>My child has at least one very close friend.</v>
      </c>
      <c r="I213" s="4" t="str">
        <f>IF(A213="","",IF(ROW($A$2:$A$1036)=1,"Impossible",VLOOKUP($A$2:$A$1036,items!$A$2:$T$1008,{20}*SIGN(ROW($A$2:$A$1036)),FALSE)))</f>
        <v>Mwana wangu ane shamwari yepamoyo imwe chete hayo.</v>
      </c>
      <c r="L213" s="53" t="s">
        <v>27</v>
      </c>
      <c r="M213" s="53"/>
      <c r="N213" s="53"/>
      <c r="O213" s="53"/>
      <c r="P213" s="53"/>
      <c r="Q213" s="53"/>
      <c r="R213" s="53"/>
      <c r="S213" s="53"/>
      <c r="T213" s="53"/>
      <c r="U213" s="53"/>
      <c r="V213" s="55" t="str">
        <f t="shared" si="24"/>
        <v>O12. My child has at least one very close friend.</v>
      </c>
      <c r="W213" s="55" t="str">
        <f t="shared" si="25"/>
        <v>O12. Mwana wangu ane shamwari yepamoyo imwe chete hayo.</v>
      </c>
      <c r="X213" s="32" t="str">
        <f t="array" ref="X213">IF(ISBLANK(F213),"",INDEX([1]choices!L$2:L$1452,MATCH(F213,IF([1]choices!M$2:M$1452="Last",[1]choices!A$2:A$1452),0)))</f>
        <v>yes, no, dk, refuse</v>
      </c>
      <c r="Y213" s="4" t="str">
        <f t="array" ref="Y213">IF(ISBLANK(F213),"",INDEX([1]choices!K$2:K$1452,MATCH(F213,IF([1]choices!M$2:M$1452="Last",[1]choices!A$2:A$1452),0)))</f>
        <v>Hongu, Kwete, dk, kuramba kupindura</v>
      </c>
      <c r="Z213" s="4" t="s">
        <v>1223</v>
      </c>
    </row>
    <row r="214" spans="1:26" ht="42">
      <c r="A214" s="53" t="s">
        <v>1391</v>
      </c>
      <c r="B214" s="53" t="s">
        <v>1409</v>
      </c>
      <c r="C214" s="53">
        <v>13</v>
      </c>
      <c r="D214" s="54" t="str">
        <f t="shared" si="26"/>
        <v>O13</v>
      </c>
      <c r="E214" s="53" t="s">
        <v>11</v>
      </c>
      <c r="F214" s="32" t="s">
        <v>200</v>
      </c>
      <c r="G214" s="54" t="str">
        <f t="shared" si="27"/>
        <v>select_one agree4</v>
      </c>
      <c r="H214" s="4" t="str">
        <f>IF(A214="","",IF(ROW($A$2:$A$1036)=1,"Impossible",VLOOKUP($A$2:$A$1036,items!$A$2:$S$1008,{19}*SIGN(ROW($A$2:$A$1036)),FALSE)))</f>
        <v>My child is too young to find out about [his/her] status.</v>
      </c>
      <c r="I214" s="4" t="str">
        <f>IF(A214="","",IF(ROW($A$2:$A$1036)=1,"Impossible",VLOOKUP($A$2:$A$1036,items!$A$2:$T$1008,{20}*SIGN(ROW($A$2:$A$1036)),FALSE)))</f>
        <v>Mwana wangu achiri mudiki zvakanyanya kuti azive paamire.</v>
      </c>
      <c r="L214" s="53" t="s">
        <v>27</v>
      </c>
      <c r="M214" s="53"/>
      <c r="N214" s="53"/>
      <c r="O214" s="53"/>
      <c r="P214" s="53"/>
      <c r="Q214" s="53"/>
      <c r="R214" s="53"/>
      <c r="S214" s="53"/>
      <c r="T214" s="53"/>
      <c r="U214" s="53"/>
      <c r="V214" s="55" t="str">
        <f t="shared" si="24"/>
        <v>O13. My child is too young to find out about [his/her] status.</v>
      </c>
      <c r="W214" s="55" t="str">
        <f t="shared" si="25"/>
        <v>O13. Mwana wangu achiri mudiki zvakanyanya kuti azive paamire.</v>
      </c>
      <c r="X214" s="32" t="str">
        <f t="array" ref="X214">IF(ISBLANK(F214),"",INDEX([1]choices!L$2:L$1452,MATCH(F214,IF([1]choices!M$2:M$1452="Last",[1]choices!A$2:A$1452),0)))</f>
        <v>strongly agree, agree, disagree, strongly disagree, refuse</v>
      </c>
      <c r="Y214" s="4" t="str">
        <f t="array" ref="Y214">IF(ISBLANK(F214),"",INDEX([1]choices!K$2:K$1452,MATCH(F214,IF([1]choices!M$2:M$1452="Last",[1]choices!A$2:A$1452),0)))</f>
        <v>Ndinobvumirana nazvo chaizvo, Ndinobvumirana nazvo , Handibvumirani nazvo, Handibvumirani nazvo zvachose, kuramba kupindura</v>
      </c>
      <c r="Z214" s="4" t="s">
        <v>1223</v>
      </c>
    </row>
    <row r="215" spans="1:26" ht="42">
      <c r="A215" s="53" t="s">
        <v>1392</v>
      </c>
      <c r="B215" s="53" t="s">
        <v>1409</v>
      </c>
      <c r="C215" s="53">
        <v>14</v>
      </c>
      <c r="D215" s="54" t="str">
        <f t="shared" si="26"/>
        <v>O14</v>
      </c>
      <c r="E215" s="53" t="s">
        <v>11</v>
      </c>
      <c r="F215" s="32" t="s">
        <v>200</v>
      </c>
      <c r="G215" s="54" t="str">
        <f t="shared" si="27"/>
        <v>select_one agree4</v>
      </c>
      <c r="H215" s="4" t="str">
        <f>IF(A215="","",IF(ROW($A$2:$A$1036)=1,"Impossible",VLOOKUP($A$2:$A$1036,items!$A$2:$S$1008,{19}*SIGN(ROW($A$2:$A$1036)),FALSE)))</f>
        <v>It is best to keep sensitive issues like my child's status a secret for as long as possible.</v>
      </c>
      <c r="I215" s="4" t="str">
        <f>IF(A215="","",IF(ROW($A$2:$A$1036)=1,"Impossible",VLOOKUP($A$2:$A$1036,items!$A$2:$T$1008,{20}*SIGN(ROW($A$2:$A$1036)),FALSE)))</f>
        <v>Zviri nani kuchengeta nyaya dzinobata-bata dzakafanana nepamire mwana wangu dzakavanzika kwenguva yazvinokwanisika.</v>
      </c>
      <c r="L215" s="53" t="s">
        <v>27</v>
      </c>
      <c r="M215" s="53"/>
      <c r="N215" s="53"/>
      <c r="O215" s="53"/>
      <c r="P215" s="53"/>
      <c r="Q215" s="53"/>
      <c r="R215" s="53"/>
      <c r="S215" s="53"/>
      <c r="T215" s="53"/>
      <c r="U215" s="53"/>
      <c r="V215" s="55" t="str">
        <f t="shared" si="24"/>
        <v>O14. It is best to keep sensitive issues like my child's status a secret for as long as possible.</v>
      </c>
      <c r="W215" s="55" t="str">
        <f t="shared" si="25"/>
        <v>O14. Zviri nani kuchengeta nyaya dzinobata-bata dzakafanana nepamire mwana wangu dzakavanzika kwenguva yazvinokwanisika.</v>
      </c>
      <c r="X215" s="32" t="str">
        <f t="array" ref="X215">IF(ISBLANK(F215),"",INDEX([1]choices!L$2:L$1452,MATCH(F215,IF([1]choices!M$2:M$1452="Last",[1]choices!A$2:A$1452),0)))</f>
        <v>strongly agree, agree, disagree, strongly disagree, refuse</v>
      </c>
      <c r="Y215" s="4" t="str">
        <f t="array" ref="Y215">IF(ISBLANK(F215),"",INDEX([1]choices!K$2:K$1452,MATCH(F215,IF([1]choices!M$2:M$1452="Last",[1]choices!A$2:A$1452),0)))</f>
        <v>Ndinobvumirana nazvo chaizvo, Ndinobvumirana nazvo , Handibvumirani nazvo, Handibvumirani nazvo zvachose, kuramba kupindura</v>
      </c>
      <c r="Z215" s="4" t="s">
        <v>1223</v>
      </c>
    </row>
    <row r="216" spans="1:26" ht="42">
      <c r="A216" s="53" t="s">
        <v>1393</v>
      </c>
      <c r="B216" s="53" t="s">
        <v>1409</v>
      </c>
      <c r="C216" s="53">
        <v>15</v>
      </c>
      <c r="D216" s="54" t="str">
        <f t="shared" si="26"/>
        <v>O15</v>
      </c>
      <c r="E216" s="53" t="s">
        <v>11</v>
      </c>
      <c r="F216" s="32" t="s">
        <v>200</v>
      </c>
      <c r="G216" s="54" t="str">
        <f t="shared" si="27"/>
        <v>select_one agree4</v>
      </c>
      <c r="H216" s="4" t="str">
        <f>IF(A216="","",IF(ROW($A$2:$A$1036)=1,"Impossible",VLOOKUP($A$2:$A$1036,items!$A$2:$S$1008,{19}*SIGN(ROW($A$2:$A$1036)),FALSE)))</f>
        <v>There are important religious or cultural reasons for keeping my child's status a secret from [him/her].</v>
      </c>
      <c r="I216" s="4" t="str">
        <f>IF(A216="","",IF(ROW($A$2:$A$1036)=1,"Impossible",VLOOKUP($A$2:$A$1036,items!$A$2:$T$1008,{20}*SIGN(ROW($A$2:$A$1036)),FALSE)))</f>
        <v>Pane zvikonzero zviri maererano nezvitendero kana tsika dzedu zvinoita kuti ndivanzire mwana wangu paamire.</v>
      </c>
      <c r="L216" s="53" t="s">
        <v>27</v>
      </c>
      <c r="M216" s="53"/>
      <c r="N216" s="53"/>
      <c r="O216" s="53"/>
      <c r="P216" s="53"/>
      <c r="Q216" s="53"/>
      <c r="R216" s="53"/>
      <c r="S216" s="53"/>
      <c r="T216" s="53"/>
      <c r="U216" s="53"/>
      <c r="V216" s="55" t="str">
        <f t="shared" si="24"/>
        <v>O15. There are important religious or cultural reasons for keeping my child's status a secret from [him/her].</v>
      </c>
      <c r="W216" s="55" t="str">
        <f t="shared" si="25"/>
        <v>O15. Pane zvikonzero zviri maererano nezvitendero kana tsika dzedu zvinoita kuti ndivanzire mwana wangu paamire.</v>
      </c>
      <c r="X216" s="32" t="str">
        <f t="array" ref="X216">IF(ISBLANK(F216),"",INDEX([1]choices!L$2:L$1452,MATCH(F216,IF([1]choices!M$2:M$1452="Last",[1]choices!A$2:A$1452),0)))</f>
        <v>strongly agree, agree, disagree, strongly disagree, refuse</v>
      </c>
      <c r="Y216" s="4" t="str">
        <f t="array" ref="Y216">IF(ISBLANK(F216),"",INDEX([1]choices!K$2:K$1452,MATCH(F216,IF([1]choices!M$2:M$1452="Last",[1]choices!A$2:A$1452),0)))</f>
        <v>Ndinobvumirana nazvo chaizvo, Ndinobvumirana nazvo , Handibvumirani nazvo, Handibvumirani nazvo zvachose, kuramba kupindura</v>
      </c>
      <c r="Z216" s="4" t="s">
        <v>1223</v>
      </c>
    </row>
    <row r="217" spans="1:26" ht="42">
      <c r="A217" s="53" t="s">
        <v>1394</v>
      </c>
      <c r="B217" s="53" t="s">
        <v>1409</v>
      </c>
      <c r="C217" s="53">
        <v>16</v>
      </c>
      <c r="D217" s="54" t="str">
        <f t="shared" si="26"/>
        <v>O16</v>
      </c>
      <c r="E217" s="53" t="s">
        <v>11</v>
      </c>
      <c r="F217" s="32" t="s">
        <v>200</v>
      </c>
      <c r="G217" s="54" t="str">
        <f t="shared" si="27"/>
        <v>select_one agree4</v>
      </c>
      <c r="H217" s="4" t="str">
        <f>IF(A217="","",IF(ROW($A$2:$A$1036)=1,"Impossible",VLOOKUP($A$2:$A$1036,items!$A$2:$S$1008,{19}*SIGN(ROW($A$2:$A$1036)),FALSE)))</f>
        <v>Talking with a child about sex will encourage them to become sexually active.</v>
      </c>
      <c r="I217" s="4" t="str">
        <f>IF(A217="","",IF(ROW($A$2:$A$1036)=1,"Impossible",VLOOKUP($A$2:$A$1036,items!$A$2:$T$1008,{20}*SIGN(ROW($A$2:$A$1036)),FALSE)))</f>
        <v>Kutaura nyaya dzepabonde nemwana kunomukurudzira kuti aite zvepabonde</v>
      </c>
      <c r="L217" s="53" t="s">
        <v>27</v>
      </c>
      <c r="M217" s="53"/>
      <c r="N217" s="53"/>
      <c r="O217" s="53"/>
      <c r="P217" s="53"/>
      <c r="Q217" s="53"/>
      <c r="R217" s="53"/>
      <c r="S217" s="53"/>
      <c r="T217" s="53"/>
      <c r="U217" s="53"/>
      <c r="V217" s="55" t="str">
        <f t="shared" si="24"/>
        <v>O16. Talking with a child about sex will encourage them to become sexually active.</v>
      </c>
      <c r="W217" s="55" t="str">
        <f t="shared" si="25"/>
        <v>O16. Kutaura nyaya dzepabonde nemwana kunomukurudzira kuti aite zvepabonde</v>
      </c>
      <c r="X217" s="32" t="str">
        <f t="array" ref="X217">IF(ISBLANK(F217),"",INDEX([1]choices!L$2:L$1452,MATCH(F217,IF([1]choices!M$2:M$1452="Last",[1]choices!A$2:A$1452),0)))</f>
        <v>strongly agree, agree, disagree, strongly disagree, refuse</v>
      </c>
      <c r="Y217" s="4" t="str">
        <f t="array" ref="Y217">IF(ISBLANK(F217),"",INDEX([1]choices!K$2:K$1452,MATCH(F217,IF([1]choices!M$2:M$1452="Last",[1]choices!A$2:A$1452),0)))</f>
        <v>Ndinobvumirana nazvo chaizvo, Ndinobvumirana nazvo , Handibvumirani nazvo, Handibvumirani nazvo zvachose, kuramba kupindura</v>
      </c>
      <c r="Z217" s="4" t="s">
        <v>1223</v>
      </c>
    </row>
    <row r="218" spans="1:26" ht="56">
      <c r="A218" s="53" t="s">
        <v>1395</v>
      </c>
      <c r="B218" s="53" t="s">
        <v>1409</v>
      </c>
      <c r="C218" s="53">
        <v>17</v>
      </c>
      <c r="D218" s="54" t="str">
        <f t="shared" si="26"/>
        <v>O17</v>
      </c>
      <c r="E218" s="53" t="s">
        <v>16</v>
      </c>
      <c r="F218" s="32"/>
      <c r="G218" s="54" t="str">
        <f t="shared" si="27"/>
        <v>note</v>
      </c>
      <c r="H218" s="4" t="str">
        <f>IF(A218="","",IF(ROW($A$2:$A$1036)=1,"Impossible",VLOOKUP($A$2:$A$1036,items!$A$2:$S$1008,{19}*SIGN(ROW($A$2:$A$1036)),FALSE)))</f>
        <v>Now I would like to ask you your thoughts about telling your child about [his/her] status. Some caregivers think it's a good idea. Some don't.</v>
      </c>
      <c r="I218" s="4" t="str">
        <f>IF(A218="","",IF(ROW($A$2:$A$1036)=1,"Impossible",VLOOKUP($A$2:$A$1036,items!$A$2:$T$1008,{20}*SIGN(ROW($A$2:$A$1036)),FALSE)))</f>
        <v>Iye zvino, ndiri kuda kukubvunzai zvamunofunga pamusoro pekuudza mwana wenyu paamire.Vamwe vachengeti vevana vanofunga kuti chinhu chakanaka. Vamwe havafunge sekudaro.</v>
      </c>
      <c r="L218" s="53"/>
      <c r="M218" s="53"/>
      <c r="N218" s="53"/>
      <c r="O218" s="53"/>
      <c r="P218" s="53"/>
      <c r="Q218" s="53"/>
      <c r="R218" s="53"/>
      <c r="S218" s="53"/>
      <c r="T218" s="53"/>
      <c r="U218" s="53"/>
      <c r="V218" s="55" t="str">
        <f t="shared" si="24"/>
        <v>O17. Now I would like to ask you your thoughts about telling your child about [his/her] status. Some caregivers think it's a good idea. Some don't.</v>
      </c>
      <c r="W218" s="55" t="str">
        <f t="shared" si="25"/>
        <v>O17. Iye zvino, ndiri kuda kukubvunzai zvamunofunga pamusoro pekuudza mwana wenyu paamire.Vamwe vachengeti vevana vanofunga kuti chinhu chakanaka. Vamwe havafunge sekudaro.</v>
      </c>
      <c r="X218" s="32" t="str">
        <f t="array" ref="X218">IF(ISBLANK(F218),"",INDEX([1]choices!L$2:L$1452,MATCH(F218,IF([1]choices!M$2:M$1452="Last",[1]choices!A$2:A$1452),0)))</f>
        <v/>
      </c>
      <c r="Y218" s="4" t="str">
        <f t="array" ref="Y218">IF(ISBLANK(F218),"",INDEX([1]choices!K$2:K$1452,MATCH(F218,IF([1]choices!M$2:M$1452="Last",[1]choices!A$2:A$1452),0)))</f>
        <v/>
      </c>
      <c r="Z218" s="4" t="s">
        <v>1223</v>
      </c>
    </row>
    <row r="219" spans="1:26" ht="42">
      <c r="A219" s="53" t="s">
        <v>1411</v>
      </c>
      <c r="B219" s="53" t="s">
        <v>1409</v>
      </c>
      <c r="C219" s="53">
        <v>18</v>
      </c>
      <c r="D219" s="54" t="str">
        <f t="shared" si="26"/>
        <v>O18</v>
      </c>
      <c r="E219" s="53" t="s">
        <v>16</v>
      </c>
      <c r="F219" s="32"/>
      <c r="G219" s="54" t="str">
        <f t="shared" si="27"/>
        <v>note</v>
      </c>
      <c r="H219" s="4" t="str">
        <f>IF(A219="","",IF(ROW($A$2:$A$1036)=1,"Impossible",VLOOKUP($A$2:$A$1036,items!$A$2:$S$1008,{19}*SIGN(ROW($A$2:$A$1036)),FALSE)))</f>
        <v>There are no right or wrong answers. First, please tell me how much you agree or disagree with the following statements.</v>
      </c>
      <c r="I219" s="4" t="str">
        <f>IF(A219="","",IF(ROW($A$2:$A$1036)=1,"Impossible",VLOOKUP($A$2:$A$1036,items!$A$2:$T$1008,{20}*SIGN(ROW($A$2:$A$1036)),FALSE)))</f>
        <v>Hapana mhinduro dzakanaka kana dzakaipa. Chekutanga, ndapota ndiudzeiwo kuti munobvumirana kana kuti hamubvumirani zvakadii nemitsara inotevera.</v>
      </c>
      <c r="L219" s="53"/>
      <c r="M219" s="53"/>
      <c r="N219" s="53"/>
      <c r="O219" s="53"/>
      <c r="P219" s="53"/>
      <c r="Q219" s="53"/>
      <c r="R219" s="53"/>
      <c r="S219" s="53"/>
      <c r="T219" s="53"/>
      <c r="U219" s="53"/>
      <c r="V219" s="55" t="str">
        <f t="shared" si="24"/>
        <v>O18. There are no right or wrong answers. First, please tell me how much you agree or disagree with the following statements.</v>
      </c>
      <c r="W219" s="55" t="str">
        <f t="shared" si="25"/>
        <v>O18. Hapana mhinduro dzakanaka kana dzakaipa. Chekutanga, ndapota ndiudzeiwo kuti munobvumirana kana kuti hamubvumirani zvakadii nemitsara inotevera.</v>
      </c>
      <c r="X219" s="32" t="str">
        <f t="array" ref="X219">IF(ISBLANK(F219),"",INDEX([1]choices!L$2:L$1452,MATCH(F219,IF([1]choices!M$2:M$1452="Last",[1]choices!A$2:A$1452),0)))</f>
        <v/>
      </c>
      <c r="Y219" s="4" t="str">
        <f t="array" ref="Y219">IF(ISBLANK(F219),"",INDEX([1]choices!K$2:K$1452,MATCH(F219,IF([1]choices!M$2:M$1452="Last",[1]choices!A$2:A$1452),0)))</f>
        <v/>
      </c>
      <c r="Z219" s="4" t="s">
        <v>1223</v>
      </c>
    </row>
    <row r="220" spans="1:26" ht="42">
      <c r="A220" s="53" t="s">
        <v>1396</v>
      </c>
      <c r="B220" s="53" t="s">
        <v>1409</v>
      </c>
      <c r="C220" s="53">
        <v>19</v>
      </c>
      <c r="D220" s="54" t="str">
        <f t="shared" si="26"/>
        <v>O19</v>
      </c>
      <c r="E220" s="53" t="s">
        <v>11</v>
      </c>
      <c r="F220" s="32" t="s">
        <v>200</v>
      </c>
      <c r="G220" s="54" t="str">
        <f t="shared" si="27"/>
        <v>select_one agree4</v>
      </c>
      <c r="H220" s="4" t="str">
        <f>IF(A220="","",IF(ROW($A$2:$A$1036)=1,"Impossible",VLOOKUP($A$2:$A$1036,items!$A$2:$S$1008,{19}*SIGN(ROW($A$2:$A$1036)),FALSE)))</f>
        <v>My child has a right to know about [his/her] status.</v>
      </c>
      <c r="I220" s="4" t="str">
        <f>IF(A220="","",IF(ROW($A$2:$A$1036)=1,"Impossible",VLOOKUP($A$2:$A$1036,items!$A$2:$T$1008,{20}*SIGN(ROW($A$2:$A$1036)),FALSE)))</f>
        <v>Mwana wangu ane kodzero yekuziva paamire.</v>
      </c>
      <c r="L220" s="53" t="s">
        <v>27</v>
      </c>
      <c r="M220" s="53"/>
      <c r="N220" s="53"/>
      <c r="O220" s="53"/>
      <c r="P220" s="53"/>
      <c r="Q220" s="53"/>
      <c r="R220" s="53"/>
      <c r="S220" s="53"/>
      <c r="T220" s="53"/>
      <c r="U220" s="53"/>
      <c r="V220" s="55" t="str">
        <f t="shared" si="24"/>
        <v>O19. My child has a right to know about [his/her] status.</v>
      </c>
      <c r="W220" s="55" t="str">
        <f t="shared" si="25"/>
        <v>O19. Mwana wangu ane kodzero yekuziva paamire.</v>
      </c>
      <c r="X220" s="32" t="str">
        <f t="array" ref="X220">IF(ISBLANK(F220),"",INDEX([1]choices!L$2:L$1452,MATCH(F220,IF([1]choices!M$2:M$1452="Last",[1]choices!A$2:A$1452),0)))</f>
        <v>strongly agree, agree, disagree, strongly disagree, refuse</v>
      </c>
      <c r="Y220" s="4" t="str">
        <f t="array" ref="Y220">IF(ISBLANK(F220),"",INDEX([1]choices!K$2:K$1452,MATCH(F220,IF([1]choices!M$2:M$1452="Last",[1]choices!A$2:A$1452),0)))</f>
        <v>Ndinobvumirana nazvo chaizvo, Ndinobvumirana nazvo , Handibvumirani nazvo, Handibvumirani nazvo zvachose, kuramba kupindura</v>
      </c>
      <c r="Z220" s="4" t="s">
        <v>1223</v>
      </c>
    </row>
    <row r="221" spans="1:26" ht="42">
      <c r="A221" s="53" t="s">
        <v>1397</v>
      </c>
      <c r="B221" s="53" t="s">
        <v>1409</v>
      </c>
      <c r="C221" s="53">
        <v>20</v>
      </c>
      <c r="D221" s="54" t="str">
        <f t="shared" si="26"/>
        <v>O20</v>
      </c>
      <c r="E221" s="53" t="s">
        <v>11</v>
      </c>
      <c r="F221" s="32" t="s">
        <v>200</v>
      </c>
      <c r="G221" s="54" t="str">
        <f t="shared" si="27"/>
        <v>select_one agree4</v>
      </c>
      <c r="H221" s="4" t="str">
        <f>IF(A221="","",IF(ROW($A$2:$A$1036)=1,"Impossible",VLOOKUP($A$2:$A$1036,items!$A$2:$S$1008,{19}*SIGN(ROW($A$2:$A$1036)),FALSE)))</f>
        <v>It's best to keep some things about [his/her] status a secret from [him/her].</v>
      </c>
      <c r="I221" s="4" t="str">
        <f>IF(A221="","",IF(ROW($A$2:$A$1036)=1,"Impossible",VLOOKUP($A$2:$A$1036,items!$A$2:$T$1008,{20}*SIGN(ROW($A$2:$A$1036)),FALSE)))</f>
        <v>Zvakanakisa kumuvanzira zvimwe zvinhu zviri maererano nepaamire.</v>
      </c>
      <c r="L221" s="53" t="s">
        <v>27</v>
      </c>
      <c r="M221" s="53"/>
      <c r="N221" s="53"/>
      <c r="O221" s="53"/>
      <c r="P221" s="53"/>
      <c r="Q221" s="53"/>
      <c r="R221" s="53"/>
      <c r="S221" s="53"/>
      <c r="T221" s="53"/>
      <c r="U221" s="53"/>
      <c r="V221" s="55" t="str">
        <f t="shared" si="24"/>
        <v>O20. It's best to keep some things about [his/her] status a secret from [him/her].</v>
      </c>
      <c r="W221" s="55" t="str">
        <f t="shared" si="25"/>
        <v>O20. Zvakanakisa kumuvanzira zvimwe zvinhu zviri maererano nepaamire.</v>
      </c>
      <c r="X221" s="32" t="str">
        <f t="array" ref="X221">IF(ISBLANK(F221),"",INDEX([1]choices!L$2:L$1452,MATCH(F221,IF([1]choices!M$2:M$1452="Last",[1]choices!A$2:A$1452),0)))</f>
        <v>strongly agree, agree, disagree, strongly disagree, refuse</v>
      </c>
      <c r="Y221" s="4" t="str">
        <f t="array" ref="Y221">IF(ISBLANK(F221),"",INDEX([1]choices!K$2:K$1452,MATCH(F221,IF([1]choices!M$2:M$1452="Last",[1]choices!A$2:A$1452),0)))</f>
        <v>Ndinobvumirana nazvo chaizvo, Ndinobvumirana nazvo , Handibvumirani nazvo, Handibvumirani nazvo zvachose, kuramba kupindura</v>
      </c>
      <c r="Z221" s="4" t="s">
        <v>1223</v>
      </c>
    </row>
    <row r="222" spans="1:26" ht="42">
      <c r="A222" s="53" t="s">
        <v>1398</v>
      </c>
      <c r="B222" s="53" t="s">
        <v>1409</v>
      </c>
      <c r="C222" s="53">
        <v>21</v>
      </c>
      <c r="D222" s="54" t="str">
        <f t="shared" si="26"/>
        <v>O21</v>
      </c>
      <c r="E222" s="53" t="s">
        <v>11</v>
      </c>
      <c r="F222" s="32" t="s">
        <v>200</v>
      </c>
      <c r="G222" s="54" t="str">
        <f t="shared" si="27"/>
        <v>select_one agree4</v>
      </c>
      <c r="H222" s="4" t="str">
        <f>IF(A222="","",IF(ROW($A$2:$A$1036)=1,"Impossible",VLOOKUP($A$2:$A$1036,items!$A$2:$S$1008,{19}*SIGN(ROW($A$2:$A$1036)),FALSE)))</f>
        <v>Sometimes it's best to give [him/her] false information about [his/her] status to protect [him/her] from the truth.</v>
      </c>
      <c r="I222" s="4" t="str">
        <f>IF(A222="","",IF(ROW($A$2:$A$1036)=1,"Impossible",VLOOKUP($A$2:$A$1036,items!$A$2:$T$1008,{20}*SIGN(ROW($A$2:$A$1036)),FALSE)))</f>
        <v>Dzimwe nguva zvakanakisa kumupa ruzivo rwusiri rwechokwadi maererano nepaamire kuitira kumudzivirira kubva kuchokwadi.</v>
      </c>
      <c r="L222" s="53" t="s">
        <v>27</v>
      </c>
      <c r="M222" s="53"/>
      <c r="N222" s="53"/>
      <c r="O222" s="53"/>
      <c r="P222" s="53"/>
      <c r="Q222" s="53"/>
      <c r="R222" s="53"/>
      <c r="S222" s="53"/>
      <c r="T222" s="53"/>
      <c r="U222" s="53"/>
      <c r="V222" s="55" t="str">
        <f t="shared" si="24"/>
        <v>O21. Sometimes it's best to give [him/her] false information about [his/her] status to protect [him/her] from the truth.</v>
      </c>
      <c r="W222" s="55" t="str">
        <f t="shared" si="25"/>
        <v>O21. Dzimwe nguva zvakanakisa kumupa ruzivo rwusiri rwechokwadi maererano nepaamire kuitira kumudzivirira kubva kuchokwadi.</v>
      </c>
      <c r="X222" s="32" t="str">
        <f t="array" ref="X222">IF(ISBLANK(F222),"",INDEX([1]choices!L$2:L$1452,MATCH(F222,IF([1]choices!M$2:M$1452="Last",[1]choices!A$2:A$1452),0)))</f>
        <v>strongly agree, agree, disagree, strongly disagree, refuse</v>
      </c>
      <c r="Y222" s="4" t="str">
        <f t="array" ref="Y222">IF(ISBLANK(F222),"",INDEX([1]choices!K$2:K$1452,MATCH(F222,IF([1]choices!M$2:M$1452="Last",[1]choices!A$2:A$1452),0)))</f>
        <v>Ndinobvumirana nazvo chaizvo, Ndinobvumirana nazvo , Handibvumirani nazvo, Handibvumirani nazvo zvachose, kuramba kupindura</v>
      </c>
      <c r="Z222" s="4" t="s">
        <v>1223</v>
      </c>
    </row>
    <row r="223" spans="1:26" ht="42">
      <c r="A223" s="53" t="s">
        <v>1399</v>
      </c>
      <c r="B223" s="53" t="s">
        <v>1409</v>
      </c>
      <c r="C223" s="53">
        <v>22</v>
      </c>
      <c r="D223" s="54" t="str">
        <f t="shared" si="26"/>
        <v>O22</v>
      </c>
      <c r="E223" s="53" t="s">
        <v>11</v>
      </c>
      <c r="F223" s="32" t="s">
        <v>200</v>
      </c>
      <c r="G223" s="54" t="str">
        <f t="shared" si="27"/>
        <v>select_one agree4</v>
      </c>
      <c r="H223" s="4" t="str">
        <f>IF(A223="","",IF(ROW($A$2:$A$1036)=1,"Impossible",VLOOKUP($A$2:$A$1036,items!$A$2:$S$1008,{19}*SIGN(ROW($A$2:$A$1036)),FALSE)))</f>
        <v>Partial knowledge about [his/her] status is enough to keep her taking medication to stay healthy.</v>
      </c>
      <c r="I223" s="4" t="str">
        <f>IF(A223="","",IF(ROW($A$2:$A$1036)=1,"Impossible",VLOOKUP($A$2:$A$1036,items!$A$2:$T$1008,{20}*SIGN(ROW($A$2:$A$1036)),FALSE)))</f>
        <v>Kuziva rumwe rweruzivo maererano nepaamire kwakamukwanira kuti arambe achitora mushonga agove nehutano.</v>
      </c>
      <c r="L223" s="53" t="s">
        <v>27</v>
      </c>
      <c r="M223" s="53"/>
      <c r="N223" s="53"/>
      <c r="O223" s="53"/>
      <c r="P223" s="53"/>
      <c r="Q223" s="53"/>
      <c r="R223" s="53"/>
      <c r="S223" s="53"/>
      <c r="T223" s="53"/>
      <c r="U223" s="53"/>
      <c r="V223" s="55" t="str">
        <f t="shared" si="24"/>
        <v>O22. Partial knowledge about [his/her] status is enough to keep her taking medication to stay healthy.</v>
      </c>
      <c r="W223" s="55" t="str">
        <f t="shared" si="25"/>
        <v>O22. Kuziva rumwe rweruzivo maererano nepaamire kwakamukwanira kuti arambe achitora mushonga agove nehutano.</v>
      </c>
      <c r="X223" s="32" t="str">
        <f t="array" ref="X223">IF(ISBLANK(F223),"",INDEX([1]choices!L$2:L$1452,MATCH(F223,IF([1]choices!M$2:M$1452="Last",[1]choices!A$2:A$1452),0)))</f>
        <v>strongly agree, agree, disagree, strongly disagree, refuse</v>
      </c>
      <c r="Y223" s="4" t="str">
        <f t="array" ref="Y223">IF(ISBLANK(F223),"",INDEX([1]choices!K$2:K$1452,MATCH(F223,IF([1]choices!M$2:M$1452="Last",[1]choices!A$2:A$1452),0)))</f>
        <v>Ndinobvumirana nazvo chaizvo, Ndinobvumirana nazvo , Handibvumirani nazvo, Handibvumirani nazvo zvachose, kuramba kupindura</v>
      </c>
      <c r="Z223" s="4" t="s">
        <v>1223</v>
      </c>
    </row>
    <row r="224" spans="1:26" ht="42">
      <c r="A224" s="53" t="s">
        <v>1400</v>
      </c>
      <c r="B224" s="53" t="s">
        <v>1409</v>
      </c>
      <c r="C224" s="53">
        <v>23</v>
      </c>
      <c r="D224" s="54" t="str">
        <f t="shared" si="26"/>
        <v>O23</v>
      </c>
      <c r="E224" s="53" t="s">
        <v>11</v>
      </c>
      <c r="F224" s="32" t="s">
        <v>200</v>
      </c>
      <c r="G224" s="54" t="str">
        <f t="shared" si="27"/>
        <v>select_one agree4</v>
      </c>
      <c r="H224" s="4" t="str">
        <f>IF(A224="","",IF(ROW($A$2:$A$1036)=1,"Impossible",VLOOKUP($A$2:$A$1036,items!$A$2:$S$1008,{19}*SIGN(ROW($A$2:$A$1036)),FALSE)))</f>
        <v>Caregivers like me should not be the one to tell the child about [his/her] status. That should be left to doctors and nurses.</v>
      </c>
      <c r="I224" s="4" t="str">
        <f>IF(A224="","",IF(ROW($A$2:$A$1036)=1,"Impossible",VLOOKUP($A$2:$A$1036,items!$A$2:$T$1008,{20}*SIGN(ROW($A$2:$A$1036)),FALSE)))</f>
        <v>Vachengeti vevana vakafanana neni havasirivo vanofanira kuudza mwana paamire. Izvi zvinofanira kusiyirwa kunanachiremba nevakoti.</v>
      </c>
      <c r="L224" s="53" t="s">
        <v>27</v>
      </c>
      <c r="M224" s="53"/>
      <c r="N224" s="53"/>
      <c r="O224" s="53"/>
      <c r="P224" s="53"/>
      <c r="Q224" s="53"/>
      <c r="R224" s="53"/>
      <c r="S224" s="53"/>
      <c r="T224" s="53"/>
      <c r="U224" s="53"/>
      <c r="V224" s="55" t="str">
        <f t="shared" si="24"/>
        <v>O23. Caregivers like me should not be the one to tell the child about [his/her] status. That should be left to doctors and nurses.</v>
      </c>
      <c r="W224" s="55" t="str">
        <f t="shared" si="25"/>
        <v>O23. Vachengeti vevana vakafanana neni havasirivo vanofanira kuudza mwana paamire. Izvi zvinofanira kusiyirwa kunanachiremba nevakoti.</v>
      </c>
      <c r="X224" s="32" t="str">
        <f t="array" ref="X224">IF(ISBLANK(F224),"",INDEX([1]choices!L$2:L$1452,MATCH(F224,IF([1]choices!M$2:M$1452="Last",[1]choices!A$2:A$1452),0)))</f>
        <v>strongly agree, agree, disagree, strongly disagree, refuse</v>
      </c>
      <c r="Y224" s="4" t="str">
        <f t="array" ref="Y224">IF(ISBLANK(F224),"",INDEX([1]choices!K$2:K$1452,MATCH(F224,IF([1]choices!M$2:M$1452="Last",[1]choices!A$2:A$1452),0)))</f>
        <v>Ndinobvumirana nazvo chaizvo, Ndinobvumirana nazvo , Handibvumirani nazvo, Handibvumirani nazvo zvachose, kuramba kupindura</v>
      </c>
      <c r="Z224" s="4" t="s">
        <v>1223</v>
      </c>
    </row>
    <row r="225" spans="1:26" ht="42">
      <c r="A225" s="53" t="s">
        <v>1401</v>
      </c>
      <c r="B225" s="53" t="s">
        <v>1409</v>
      </c>
      <c r="C225" s="53">
        <v>24</v>
      </c>
      <c r="D225" s="54" t="str">
        <f t="shared" si="26"/>
        <v>O24</v>
      </c>
      <c r="E225" s="53" t="s">
        <v>11</v>
      </c>
      <c r="F225" s="32" t="s">
        <v>200</v>
      </c>
      <c r="G225" s="54" t="str">
        <f t="shared" si="27"/>
        <v>select_one agree4</v>
      </c>
      <c r="H225" s="4" t="str">
        <f>IF(A225="","",IF(ROW($A$2:$A$1036)=1,"Impossible",VLOOKUP($A$2:$A$1036,items!$A$2:$S$1008,{19}*SIGN(ROW($A$2:$A$1036)),FALSE)))</f>
        <v>My child knows enough about HIV to understand [his/her] diagnosis.</v>
      </c>
      <c r="I225" s="4" t="str">
        <f>IF(A225="","",IF(ROW($A$2:$A$1036)=1,"Impossible",VLOOKUP($A$2:$A$1036,items!$A$2:$T$1008,{20}*SIGN(ROW($A$2:$A$1036)),FALSE)))</f>
        <v>Mwana wangu anoziva zvakakwana maererano neHIV kuti anzwisise kuti anorwara nei.</v>
      </c>
      <c r="L225" s="53" t="s">
        <v>27</v>
      </c>
      <c r="M225" s="53"/>
      <c r="N225" s="53"/>
      <c r="O225" s="53"/>
      <c r="P225" s="53"/>
      <c r="Q225" s="53"/>
      <c r="R225" s="53"/>
      <c r="S225" s="53"/>
      <c r="T225" s="53"/>
      <c r="U225" s="53"/>
      <c r="V225" s="55" t="str">
        <f t="shared" si="24"/>
        <v>O24. My child knows enough about HIV to understand [his/her] diagnosis.</v>
      </c>
      <c r="W225" s="55" t="str">
        <f t="shared" si="25"/>
        <v>O24. Mwana wangu anoziva zvakakwana maererano neHIV kuti anzwisise kuti anorwara nei.</v>
      </c>
      <c r="X225" s="32" t="str">
        <f t="array" ref="X225">IF(ISBLANK(F225),"",INDEX([1]choices!L$2:L$1452,MATCH(F225,IF([1]choices!M$2:M$1452="Last",[1]choices!A$2:A$1452),0)))</f>
        <v>strongly agree, agree, disagree, strongly disagree, refuse</v>
      </c>
      <c r="Y225" s="4" t="str">
        <f t="array" ref="Y225">IF(ISBLANK(F225),"",INDEX([1]choices!K$2:K$1452,MATCH(F225,IF([1]choices!M$2:M$1452="Last",[1]choices!A$2:A$1452),0)))</f>
        <v>Ndinobvumirana nazvo chaizvo, Ndinobvumirana nazvo , Handibvumirani nazvo, Handibvumirani nazvo zvachose, kuramba kupindura</v>
      </c>
      <c r="Z225" s="4" t="s">
        <v>1223</v>
      </c>
    </row>
    <row r="226" spans="1:26" ht="42">
      <c r="A226" s="53" t="s">
        <v>1402</v>
      </c>
      <c r="B226" s="53" t="s">
        <v>1409</v>
      </c>
      <c r="C226" s="53">
        <v>25</v>
      </c>
      <c r="D226" s="54" t="str">
        <f t="shared" si="26"/>
        <v>O25</v>
      </c>
      <c r="E226" s="53" t="s">
        <v>11</v>
      </c>
      <c r="F226" s="32" t="s">
        <v>200</v>
      </c>
      <c r="G226" s="54" t="str">
        <f t="shared" si="27"/>
        <v>select_one agree4</v>
      </c>
      <c r="H226" s="4" t="str">
        <f>IF(A226="","",IF(ROW($A$2:$A$1036)=1,"Impossible",VLOOKUP($A$2:$A$1036,items!$A$2:$S$1008,{19}*SIGN(ROW($A$2:$A$1036)),FALSE)))</f>
        <v>My child is responsible and mature enough to be told about [his/her] diagnosis.</v>
      </c>
      <c r="I226" s="4" t="str">
        <f>IF(A226="","",IF(ROW($A$2:$A$1036)=1,"Impossible",VLOOKUP($A$2:$A$1036,items!$A$2:$T$1008,{20}*SIGN(ROW($A$2:$A$1036)),FALSE)))</f>
        <v>Mwana wangu ava kuziva zvaanoita nekunzwisisa zvekuti ava kuudzika kuti anorwara nei.</v>
      </c>
      <c r="L226" s="53" t="s">
        <v>27</v>
      </c>
      <c r="M226" s="53"/>
      <c r="N226" s="53"/>
      <c r="O226" s="53"/>
      <c r="P226" s="53"/>
      <c r="Q226" s="53"/>
      <c r="R226" s="53"/>
      <c r="S226" s="53"/>
      <c r="T226" s="53"/>
      <c r="U226" s="53"/>
      <c r="V226" s="55" t="str">
        <f t="shared" si="24"/>
        <v>O25. My child is responsible and mature enough to be told about [his/her] diagnosis.</v>
      </c>
      <c r="W226" s="55" t="str">
        <f t="shared" si="25"/>
        <v>O25. Mwana wangu ava kuziva zvaanoita nekunzwisisa zvekuti ava kuudzika kuti anorwara nei.</v>
      </c>
      <c r="X226" s="32" t="str">
        <f t="array" ref="X226">IF(ISBLANK(F226),"",INDEX([1]choices!L$2:L$1452,MATCH(F226,IF([1]choices!M$2:M$1452="Last",[1]choices!A$2:A$1452),0)))</f>
        <v>strongly agree, agree, disagree, strongly disagree, refuse</v>
      </c>
      <c r="Y226" s="4" t="str">
        <f t="array" ref="Y226">IF(ISBLANK(F226),"",INDEX([1]choices!K$2:K$1452,MATCH(F226,IF([1]choices!M$2:M$1452="Last",[1]choices!A$2:A$1452),0)))</f>
        <v>Ndinobvumirana nazvo chaizvo, Ndinobvumirana nazvo , Handibvumirani nazvo, Handibvumirani nazvo zvachose, kuramba kupindura</v>
      </c>
      <c r="Z226" s="4" t="s">
        <v>1223</v>
      </c>
    </row>
    <row r="227" spans="1:26" ht="42">
      <c r="A227" s="53" t="s">
        <v>1403</v>
      </c>
      <c r="B227" s="53" t="s">
        <v>1409</v>
      </c>
      <c r="C227" s="53">
        <v>26</v>
      </c>
      <c r="D227" s="54" t="str">
        <f t="shared" si="26"/>
        <v>O26</v>
      </c>
      <c r="E227" s="53" t="s">
        <v>11</v>
      </c>
      <c r="F227" s="32" t="s">
        <v>200</v>
      </c>
      <c r="G227" s="54" t="str">
        <f t="shared" si="27"/>
        <v>select_one agree4</v>
      </c>
      <c r="H227" s="4" t="str">
        <f>IF(A227="","",IF(ROW($A$2:$A$1036)=1,"Impossible",VLOOKUP($A$2:$A$1036,items!$A$2:$S$1008,{19}*SIGN(ROW($A$2:$A$1036)),FALSE)))</f>
        <v>My child could keep [his/her] status a secret if asked.</v>
      </c>
      <c r="I227" s="4" t="str">
        <f>IF(A227="","",IF(ROW($A$2:$A$1036)=1,"Impossible",VLOOKUP($A$2:$A$1036,items!$A$2:$T$1008,{20}*SIGN(ROW($A$2:$A$1036)),FALSE)))</f>
        <v>Mwana wangu angakwanise kuchengetedza paamire pasina mumwe waanoudza kana akaudzwa saizvozvo.</v>
      </c>
      <c r="L227" s="53" t="s">
        <v>27</v>
      </c>
      <c r="M227" s="53"/>
      <c r="N227" s="53"/>
      <c r="O227" s="53"/>
      <c r="P227" s="53"/>
      <c r="Q227" s="53"/>
      <c r="R227" s="53"/>
      <c r="S227" s="53"/>
      <c r="T227" s="53"/>
      <c r="U227" s="53"/>
      <c r="V227" s="55" t="str">
        <f t="shared" si="24"/>
        <v>O26. My child could keep [his/her] status a secret if asked.</v>
      </c>
      <c r="W227" s="55" t="str">
        <f t="shared" si="25"/>
        <v>O26. Mwana wangu angakwanise kuchengetedza paamire pasina mumwe waanoudza kana akaudzwa saizvozvo.</v>
      </c>
      <c r="X227" s="32" t="str">
        <f t="array" ref="X227">IF(ISBLANK(F227),"",INDEX([1]choices!L$2:L$1452,MATCH(F227,IF([1]choices!M$2:M$1452="Last",[1]choices!A$2:A$1452),0)))</f>
        <v>strongly agree, agree, disagree, strongly disagree, refuse</v>
      </c>
      <c r="Y227" s="4" t="str">
        <f t="array" ref="Y227">IF(ISBLANK(F227),"",INDEX([1]choices!K$2:K$1452,MATCH(F227,IF([1]choices!M$2:M$1452="Last",[1]choices!A$2:A$1452),0)))</f>
        <v>Ndinobvumirana nazvo chaizvo, Ndinobvumirana nazvo , Handibvumirani nazvo, Handibvumirani nazvo zvachose, kuramba kupindura</v>
      </c>
      <c r="Z227" s="4" t="s">
        <v>1223</v>
      </c>
    </row>
    <row r="228" spans="1:26" ht="42">
      <c r="A228" s="53" t="s">
        <v>1404</v>
      </c>
      <c r="B228" s="53" t="s">
        <v>1409</v>
      </c>
      <c r="C228" s="53">
        <v>27</v>
      </c>
      <c r="D228" s="54" t="str">
        <f t="shared" si="26"/>
        <v>O27</v>
      </c>
      <c r="E228" s="53" t="s">
        <v>11</v>
      </c>
      <c r="F228" s="32" t="s">
        <v>200</v>
      </c>
      <c r="G228" s="54" t="str">
        <f t="shared" si="27"/>
        <v>select_one agree4</v>
      </c>
      <c r="H228" s="4" t="str">
        <f>IF(A228="","",IF(ROW($A$2:$A$1036)=1,"Impossible",VLOOKUP($A$2:$A$1036,items!$A$2:$S$1008,{19}*SIGN(ROW($A$2:$A$1036)),FALSE)))</f>
        <v>My child is old enough to learn about [his/her] status.</v>
      </c>
      <c r="I228" s="4" t="str">
        <f>IF(A228="","",IF(ROW($A$2:$A$1036)=1,"Impossible",VLOOKUP($A$2:$A$1036,items!$A$2:$T$1008,{20}*SIGN(ROW($A$2:$A$1036)),FALSE)))</f>
        <v>Mwana wangu anyatsokura zvekuti ava kukwanisa kuziva paamire.</v>
      </c>
      <c r="L228" s="53" t="s">
        <v>27</v>
      </c>
      <c r="M228" s="53"/>
      <c r="N228" s="53"/>
      <c r="O228" s="53"/>
      <c r="P228" s="53"/>
      <c r="Q228" s="53"/>
      <c r="R228" s="53"/>
      <c r="S228" s="53"/>
      <c r="T228" s="53"/>
      <c r="U228" s="53"/>
      <c r="V228" s="55" t="str">
        <f t="shared" si="24"/>
        <v>O27. My child is old enough to learn about [his/her] status.</v>
      </c>
      <c r="W228" s="55" t="str">
        <f t="shared" si="25"/>
        <v>O27. Mwana wangu anyatsokura zvekuti ava kukwanisa kuziva paamire.</v>
      </c>
      <c r="X228" s="32" t="str">
        <f t="array" ref="X228">IF(ISBLANK(F228),"",INDEX([1]choices!L$2:L$1452,MATCH(F228,IF([1]choices!M$2:M$1452="Last",[1]choices!A$2:A$1452),0)))</f>
        <v>strongly agree, agree, disagree, strongly disagree, refuse</v>
      </c>
      <c r="Y228" s="4" t="str">
        <f t="array" ref="Y228">IF(ISBLANK(F228),"",INDEX([1]choices!K$2:K$1452,MATCH(F228,IF([1]choices!M$2:M$1452="Last",[1]choices!A$2:A$1452),0)))</f>
        <v>Ndinobvumirana nazvo chaizvo, Ndinobvumirana nazvo , Handibvumirani nazvo, Handibvumirani nazvo zvachose, kuramba kupindura</v>
      </c>
      <c r="Z228" s="4" t="s">
        <v>1223</v>
      </c>
    </row>
    <row r="229" spans="1:26" ht="42">
      <c r="A229" s="53" t="s">
        <v>1405</v>
      </c>
      <c r="B229" s="53" t="s">
        <v>1409</v>
      </c>
      <c r="C229" s="53">
        <v>28</v>
      </c>
      <c r="D229" s="54" t="str">
        <f t="shared" si="26"/>
        <v>O28</v>
      </c>
      <c r="E229" s="53" t="s">
        <v>11</v>
      </c>
      <c r="F229" s="32" t="s">
        <v>200</v>
      </c>
      <c r="G229" s="54" t="str">
        <f t="shared" si="27"/>
        <v>select_one agree4</v>
      </c>
      <c r="H229" s="4" t="str">
        <f>IF(A229="","",IF(ROW($A$2:$A$1036)=1,"Impossible",VLOOKUP($A$2:$A$1036,items!$A$2:$S$1008,{19}*SIGN(ROW($A$2:$A$1036)),FALSE)))</f>
        <v>My child is strong enough emotionally to handle learning about [his/her] status.</v>
      </c>
      <c r="I229" s="4" t="str">
        <f>IF(A229="","",IF(ROW($A$2:$A$1036)=1,"Impossible",VLOOKUP($A$2:$A$1036,items!$A$2:$T$1008,{20}*SIGN(ROW($A$2:$A$1036)),FALSE)))</f>
        <v>Mwana wangu akanyatsosimba mupfungwa zvekukwanisa kugamuchira kana akaziva paamire.</v>
      </c>
      <c r="L229" s="53" t="s">
        <v>27</v>
      </c>
      <c r="M229" s="53"/>
      <c r="N229" s="53"/>
      <c r="O229" s="53"/>
      <c r="P229" s="53"/>
      <c r="Q229" s="53"/>
      <c r="R229" s="53"/>
      <c r="S229" s="53"/>
      <c r="T229" s="53"/>
      <c r="U229" s="53"/>
      <c r="V229" s="55" t="str">
        <f t="shared" si="24"/>
        <v>O28. My child is strong enough emotionally to handle learning about [his/her] status.</v>
      </c>
      <c r="W229" s="55" t="str">
        <f t="shared" si="25"/>
        <v>O28. Mwana wangu akanyatsosimba mupfungwa zvekukwanisa kugamuchira kana akaziva paamire.</v>
      </c>
      <c r="X229" s="32" t="str">
        <f t="array" ref="X229">IF(ISBLANK(F229),"",INDEX([1]choices!L$2:L$1452,MATCH(F229,IF([1]choices!M$2:M$1452="Last",[1]choices!A$2:A$1452),0)))</f>
        <v>strongly agree, agree, disagree, strongly disagree, refuse</v>
      </c>
      <c r="Y229" s="4" t="str">
        <f t="array" ref="Y229">IF(ISBLANK(F229),"",INDEX([1]choices!K$2:K$1452,MATCH(F229,IF([1]choices!M$2:M$1452="Last",[1]choices!A$2:A$1452),0)))</f>
        <v>Ndinobvumirana nazvo chaizvo, Ndinobvumirana nazvo , Handibvumirani nazvo, Handibvumirani nazvo zvachose, kuramba kupindura</v>
      </c>
      <c r="Z229" s="4" t="s">
        <v>1223</v>
      </c>
    </row>
    <row r="230" spans="1:26" ht="42">
      <c r="A230" s="53" t="s">
        <v>1406</v>
      </c>
      <c r="B230" s="53" t="s">
        <v>1409</v>
      </c>
      <c r="C230" s="53">
        <v>29</v>
      </c>
      <c r="D230" s="54" t="str">
        <f t="shared" si="26"/>
        <v>O29</v>
      </c>
      <c r="E230" s="53" t="s">
        <v>11</v>
      </c>
      <c r="F230" s="32" t="s">
        <v>200</v>
      </c>
      <c r="G230" s="54" t="str">
        <f t="shared" si="27"/>
        <v>select_one agree4</v>
      </c>
      <c r="H230" s="4" t="str">
        <f>IF(A230="","",IF(ROW($A$2:$A$1036)=1,"Impossible",VLOOKUP($A$2:$A$1036,items!$A$2:$S$1008,{19}*SIGN(ROW($A$2:$A$1036)),FALSE)))</f>
        <v>Telling my child about [his/her] status will be a process that unfolds over time.</v>
      </c>
      <c r="I230" s="4" t="str">
        <f>IF(A230="","",IF(ROW($A$2:$A$1036)=1,"Impossible",VLOOKUP($A$2:$A$1036,items!$A$2:$T$1008,{20}*SIGN(ROW($A$2:$A$1036)),FALSE)))</f>
        <v>Kuudza mwana wangu paamire chiitiko chichaitika kwenguva zvishoma nezvishoma.</v>
      </c>
      <c r="L230" s="53" t="s">
        <v>27</v>
      </c>
      <c r="M230" s="53"/>
      <c r="N230" s="53"/>
      <c r="O230" s="53"/>
      <c r="P230" s="53"/>
      <c r="Q230" s="53"/>
      <c r="R230" s="53"/>
      <c r="S230" s="53"/>
      <c r="T230" s="53"/>
      <c r="U230" s="53"/>
      <c r="V230" s="55" t="str">
        <f t="shared" si="24"/>
        <v>O29. Telling my child about [his/her] status will be a process that unfolds over time.</v>
      </c>
      <c r="W230" s="55" t="str">
        <f t="shared" si="25"/>
        <v>O29. Kuudza mwana wangu paamire chiitiko chichaitika kwenguva zvishoma nezvishoma.</v>
      </c>
      <c r="X230" s="32" t="str">
        <f t="array" ref="X230">IF(ISBLANK(F230),"",INDEX([1]choices!L$2:L$1452,MATCH(F230,IF([1]choices!M$2:M$1452="Last",[1]choices!A$2:A$1452),0)))</f>
        <v>strongly agree, agree, disagree, strongly disagree, refuse</v>
      </c>
      <c r="Y230" s="4" t="str">
        <f t="array" ref="Y230">IF(ISBLANK(F230),"",INDEX([1]choices!K$2:K$1452,MATCH(F230,IF([1]choices!M$2:M$1452="Last",[1]choices!A$2:A$1452),0)))</f>
        <v>Ndinobvumirana nazvo chaizvo, Ndinobvumirana nazvo , Handibvumirani nazvo, Handibvumirani nazvo zvachose, kuramba kupindura</v>
      </c>
      <c r="Z230" s="4" t="s">
        <v>1223</v>
      </c>
    </row>
    <row r="231" spans="1:26" ht="42">
      <c r="A231" s="53" t="s">
        <v>1407</v>
      </c>
      <c r="B231" s="53" t="s">
        <v>1409</v>
      </c>
      <c r="C231" s="53">
        <v>30</v>
      </c>
      <c r="D231" s="54" t="str">
        <f t="shared" si="26"/>
        <v>O30</v>
      </c>
      <c r="E231" s="53" t="s">
        <v>11</v>
      </c>
      <c r="F231" s="32" t="s">
        <v>200</v>
      </c>
      <c r="G231" s="54" t="str">
        <f t="shared" si="27"/>
        <v>select_one agree4</v>
      </c>
      <c r="H231" s="4" t="str">
        <f>IF(A231="","",IF(ROW($A$2:$A$1036)=1,"Impossible",VLOOKUP($A$2:$A$1036,items!$A$2:$S$1008,{19}*SIGN(ROW($A$2:$A$1036)),FALSE)))</f>
        <v>My child's other caregiver and I feel the same way about telling our child about [his/her] status.</v>
      </c>
      <c r="I231" s="4" t="str">
        <f>IF(A231="","",IF(ROW($A$2:$A$1036)=1,"Impossible",VLOOKUP($A$2:$A$1036,items!$A$2:$T$1008,{20}*SIGN(ROW($A$2:$A$1036)),FALSE)))</f>
        <v>Mumwe muchengeti wemwana wangu pamwe chete neni tinofunga zvimwe chete maererano nekuudza mwana wedu paamire.</v>
      </c>
      <c r="K231" s="4" t="s">
        <v>2466</v>
      </c>
      <c r="L231" s="53" t="s">
        <v>27</v>
      </c>
      <c r="M231" s="53"/>
      <c r="N231" s="53"/>
      <c r="O231" s="53"/>
      <c r="P231" s="53"/>
      <c r="Q231" s="53"/>
      <c r="R231" s="53"/>
      <c r="S231" s="53"/>
      <c r="T231" s="53"/>
      <c r="U231" s="53"/>
      <c r="V231" s="55" t="str">
        <f t="shared" si="24"/>
        <v>O30. My child's other caregiver and I feel the same way about telling our child about [his/her] status.</v>
      </c>
      <c r="W231" s="55" t="str">
        <f t="shared" si="25"/>
        <v>O30. Mumwe muchengeti wemwana wangu pamwe chete neni tinofunga zvimwe chete maererano nekuudza mwana wedu paamire.</v>
      </c>
      <c r="X231" s="32" t="str">
        <f t="array" ref="X231">IF(ISBLANK(F231),"",INDEX([1]choices!L$2:L$1452,MATCH(F231,IF([1]choices!M$2:M$1452="Last",[1]choices!A$2:A$1452),0)))</f>
        <v>strongly agree, agree, disagree, strongly disagree, refuse</v>
      </c>
      <c r="Y231" s="4" t="str">
        <f t="array" ref="Y231">IF(ISBLANK(F231),"",INDEX([1]choices!K$2:K$1452,MATCH(F231,IF([1]choices!M$2:M$1452="Last",[1]choices!A$2:A$1452),0)))</f>
        <v>Ndinobvumirana nazvo chaizvo, Ndinobvumirana nazvo , Handibvumirani nazvo, Handibvumirani nazvo zvachose, kuramba kupindura</v>
      </c>
      <c r="Z231" s="4" t="s">
        <v>1223</v>
      </c>
    </row>
    <row r="232" spans="1:26" ht="14">
      <c r="A232" s="53" t="s">
        <v>1410</v>
      </c>
      <c r="B232" s="53" t="s">
        <v>1409</v>
      </c>
      <c r="C232" s="53"/>
      <c r="D232" s="54" t="str">
        <f t="shared" si="26"/>
        <v>O</v>
      </c>
      <c r="E232" s="53" t="s">
        <v>81</v>
      </c>
      <c r="G232" s="54" t="str">
        <f t="shared" si="27"/>
        <v>end group</v>
      </c>
      <c r="H232" s="4" t="e">
        <f>IF(A232="","",IF(ROW($A$2:$A$1036)=1,"Impossible",VLOOKUP($A$2:$A$1036,items!$A$2:$S$1008,{19}*SIGN(ROW($A$2:$A$1036)),FALSE)))</f>
        <v>#N/A</v>
      </c>
      <c r="I232" s="4" t="e">
        <f>IF(A232="","",IF(ROW($A$2:$A$1036)=1,"Impossible",VLOOKUP($A$2:$A$1036,items!$A$2:$T$1008,{20}*SIGN(ROW($A$2:$A$1036)),FALSE)))</f>
        <v>#N/A</v>
      </c>
      <c r="L232" s="53"/>
      <c r="M232" s="53"/>
      <c r="N232" s="53"/>
      <c r="O232" s="53"/>
      <c r="P232" s="53"/>
      <c r="Q232" s="53"/>
      <c r="R232" s="53"/>
      <c r="S232" s="53"/>
      <c r="T232" s="53"/>
      <c r="U232" s="53"/>
      <c r="V232" s="55" t="str">
        <f t="shared" si="24"/>
        <v/>
      </c>
      <c r="W232" s="55" t="str">
        <f t="shared" si="25"/>
        <v/>
      </c>
      <c r="X232" s="32" t="str">
        <f t="array" ref="X232">IF(ISBLANK(F232),"",INDEX([1]choices!L$2:L$1452,MATCH(F232,IF([1]choices!M$2:M$1452="Last",[1]choices!A$2:A$1452),0)))</f>
        <v/>
      </c>
      <c r="Y232" s="4" t="str">
        <f t="array" ref="Y232">IF(ISBLANK(F232),"",INDEX([1]choices!K$2:K$1452,MATCH(F232,IF([1]choices!M$2:M$1452="Last",[1]choices!A$2:A$1452),0)))</f>
        <v/>
      </c>
    </row>
    <row r="233" spans="1:26" ht="28">
      <c r="A233" s="53" t="s">
        <v>2960</v>
      </c>
      <c r="B233" s="53" t="s">
        <v>1415</v>
      </c>
      <c r="C233" s="53">
        <v>0</v>
      </c>
      <c r="D233" s="54" t="str">
        <f t="shared" si="26"/>
        <v>OR0</v>
      </c>
      <c r="E233" s="53" t="s">
        <v>79</v>
      </c>
      <c r="G233" s="54" t="str">
        <f t="shared" si="27"/>
        <v>begin group</v>
      </c>
      <c r="H233" s="4" t="e">
        <f>IF(A233="","",IF(ROW($A$2:$A$1036)=1,"Impossible",VLOOKUP($A$2:$A$1036,items!$A$2:$S$1008,{19}*SIGN(ROW($A$2:$A$1036)),FALSE)))</f>
        <v>#N/A</v>
      </c>
      <c r="I233" s="4" t="e">
        <f>IF(A233="","",IF(ROW($A$2:$A$1036)=1,"Impossible",VLOOKUP($A$2:$A$1036,items!$A$2:$T$1008,{20}*SIGN(ROW($A$2:$A$1036)),FALSE)))</f>
        <v>#N/A</v>
      </c>
      <c r="K233" s="4" t="s">
        <v>2799</v>
      </c>
      <c r="L233" s="53"/>
      <c r="M233" s="53"/>
      <c r="N233" s="53"/>
      <c r="O233" s="53"/>
      <c r="P233" s="53"/>
      <c r="Q233" s="53"/>
      <c r="R233" s="53"/>
      <c r="S233" s="53"/>
      <c r="T233" s="53"/>
      <c r="U233" s="53"/>
      <c r="V233" s="55" t="str">
        <f t="shared" si="24"/>
        <v/>
      </c>
      <c r="W233" s="55" t="str">
        <f t="shared" si="25"/>
        <v/>
      </c>
      <c r="X233" s="32" t="str">
        <f t="array" ref="X233">IF(ISBLANK(F233),"",INDEX([1]choices!L$2:L$1452,MATCH(F233,IF([1]choices!M$2:M$1452="Last",[1]choices!A$2:A$1452),0)))</f>
        <v/>
      </c>
      <c r="Y233" s="4" t="str">
        <f t="array" ref="Y233">IF(ISBLANK(F233),"",INDEX([1]choices!K$2:K$1452,MATCH(F233,IF([1]choices!M$2:M$1452="Last",[1]choices!A$2:A$1452),0)))</f>
        <v/>
      </c>
    </row>
    <row r="234" spans="1:26" ht="70">
      <c r="A234" s="53" t="s">
        <v>2875</v>
      </c>
      <c r="B234" s="53" t="s">
        <v>1415</v>
      </c>
      <c r="C234" s="53">
        <v>1</v>
      </c>
      <c r="D234" s="54" t="str">
        <f t="shared" si="26"/>
        <v>OR1</v>
      </c>
      <c r="E234" s="53" t="s">
        <v>16</v>
      </c>
      <c r="G234" s="54" t="str">
        <f t="shared" si="27"/>
        <v>note</v>
      </c>
      <c r="H234" s="4" t="str">
        <f>IF(A234="","",IF(ROW($A$2:$A$1036)=1,"Impossible",VLOOKUP($A$2:$A$1036,items!$A$2:$S$1008,{19}*SIGN(ROW($A$2:$A$1036)),FALSE)))</f>
        <v>Once again, please think back to the period of time before your child knew about [his/her] illness. If you can remember, please tell me how likely you thought it was that each of the following things would happen.</v>
      </c>
      <c r="I234" s="4" t="str">
        <f>IF(A234="","",IF(ROW($A$2:$A$1036)=1,"Impossible",VLOOKUP($A$2:$A$1036,items!$A$2:$T$1008,{20}*SIGN(ROW($A$2:$A$1036)),FALSE)))</f>
        <v>Ndapota, fungai zvakare nezvemumashure, apo mwana wenyu ainge asati ava kuziva nezveurwere hwake. Kana muchiri kurangarira, ndapota ndiudzeiwo kuti zvaiitika zvakadii kuti maifunga kuti chimwe nechimwe chezvinotevera chaizoitika.</v>
      </c>
      <c r="L234" s="53"/>
      <c r="M234" s="53"/>
      <c r="N234" s="53"/>
      <c r="O234" s="53"/>
      <c r="P234" s="53"/>
      <c r="Q234" s="53"/>
      <c r="R234" s="53"/>
      <c r="S234" s="53"/>
      <c r="T234" s="53"/>
      <c r="U234" s="53"/>
      <c r="V234" s="55" t="str">
        <f t="shared" si="24"/>
        <v>OR1. Once again, please think back to the period of time before your child knew about [his/her] illness. If you can remember, please tell me how likely you thought it was that each of the following things would happen.</v>
      </c>
      <c r="W234" s="55" t="str">
        <f t="shared" si="25"/>
        <v>OR1. Ndapota, fungai zvakare nezvemumashure, apo mwana wenyu ainge asati ava kuziva nezveurwere hwake. Kana muchiri kurangarira, ndapota ndiudzeiwo kuti zvaiitika zvakadii kuti maifunga kuti chimwe nechimwe chezvinotevera chaizoitika.</v>
      </c>
      <c r="X234" s="32" t="str">
        <f t="array" ref="X234">IF(ISBLANK(F234),"",INDEX([1]choices!L$2:L$1452,MATCH(F234,IF([1]choices!M$2:M$1452="Last",[1]choices!A$2:A$1452),0)))</f>
        <v/>
      </c>
      <c r="Y234" s="4" t="str">
        <f t="array" ref="Y234">IF(ISBLANK(F234),"",INDEX([1]choices!K$2:K$1452,MATCH(F234,IF([1]choices!M$2:M$1452="Last",[1]choices!A$2:A$1452),0)))</f>
        <v/>
      </c>
    </row>
    <row r="235" spans="1:26" ht="56">
      <c r="A235" s="53" t="s">
        <v>2876</v>
      </c>
      <c r="B235" s="53" t="s">
        <v>1415</v>
      </c>
      <c r="C235" s="53">
        <v>2</v>
      </c>
      <c r="D235" s="54" t="str">
        <f t="shared" si="26"/>
        <v>OR2</v>
      </c>
      <c r="E235" s="53" t="s">
        <v>11</v>
      </c>
      <c r="F235" s="4" t="s">
        <v>2716</v>
      </c>
      <c r="G235" s="54" t="str">
        <f t="shared" si="27"/>
        <v>select_one likely4R</v>
      </c>
      <c r="H235" s="4" t="str">
        <f>IF(A235="","",IF(ROW($A$2:$A$1036)=1,"Impossible",VLOOKUP($A$2:$A$1036,items!$A$2:$S$1008,{19}*SIGN(ROW($A$2:$A$1036)),FALSE)))</f>
        <v>Sometimes kids learn about their illness accidentally from someone else. How likely did you think it would be that your child would learn about [his/her] illness by accident?</v>
      </c>
      <c r="I235" s="4" t="str">
        <f>IF(A235="","",IF(ROW($A$2:$A$1036)=1,"Impossible",VLOOKUP($A$2:$A$1036,items!$A$2:$T$1008,{20}*SIGN(ROW($A$2:$A$1036)),FALSE)))</f>
        <v>Dzimwe nguva vana vanongorekana vaziva pavamire vasingazvitarisiri kubva kune umwe munhu. Zvingagoitika kakawanda zvakadii kuti mwana wenyu aerekane aziva status yake zvisingazvitarisiri?</v>
      </c>
      <c r="L235" s="53" t="s">
        <v>27</v>
      </c>
      <c r="M235" s="53"/>
      <c r="N235" s="53"/>
      <c r="O235" s="53"/>
      <c r="P235" s="53"/>
      <c r="Q235" s="53"/>
      <c r="R235" s="53"/>
      <c r="S235" s="53"/>
      <c r="T235" s="53"/>
      <c r="U235" s="53"/>
      <c r="V235" s="55" t="str">
        <f t="shared" si="24"/>
        <v>OR2. Sometimes kids learn about their illness accidentally from someone else. How likely did you think it would be that your child would learn about [his/her] illness by accident?</v>
      </c>
      <c r="W235" s="55" t="str">
        <f t="shared" si="25"/>
        <v>OR2. Dzimwe nguva vana vanongorekana vaziva pavamire vasingazvitarisiri kubva kune umwe munhu. Zvingagoitika kakawanda zvakadii kuti mwana wenyu aerekane aziva status yake zvisingazvitarisiri?</v>
      </c>
      <c r="X235" s="32" t="str">
        <f t="array" ref="X235">IF(ISBLANK(F235),"",INDEX([1]choices!L$2:L$1452,MATCH(F235,IF([1]choices!M$2:M$1452="Last",[1]choices!A$2:A$1452),0)))</f>
        <v>very likely, somewhat likely, not very likely, not at all likely, refuse</v>
      </c>
      <c r="Y235" s="4" t="str">
        <f t="array" ref="Y235">IF(ISBLANK(F235),"",INDEX([1]choices!K$2:K$1452,MATCH(F235,IF([1]choices!M$2:M$1452="Last",[1]choices!A$2:A$1452),0)))</f>
        <v>zvaitika zvakanyanya, zvaitika zvishoma, hazvaiitika zvakanyanya, hazvaiitika zvachose, kuramba kupindura</v>
      </c>
    </row>
    <row r="236" spans="1:26" ht="42">
      <c r="A236" s="53" t="s">
        <v>2877</v>
      </c>
      <c r="B236" s="53" t="s">
        <v>1415</v>
      </c>
      <c r="C236" s="53">
        <v>3</v>
      </c>
      <c r="D236" s="54" t="str">
        <f t="shared" si="26"/>
        <v>OR3</v>
      </c>
      <c r="E236" s="53" t="s">
        <v>11</v>
      </c>
      <c r="F236" s="4" t="s">
        <v>2717</v>
      </c>
      <c r="G236" s="54" t="str">
        <f t="shared" si="27"/>
        <v>select_one worried4R</v>
      </c>
      <c r="H236" s="4" t="str">
        <f>IF(A236="","",IF(ROW($A$2:$A$1036)=1,"Impossible",VLOOKUP($A$2:$A$1036,items!$A$2:$S$1008,{19}*SIGN(ROW($A$2:$A$1036)),FALSE)))</f>
        <v>How much did you worry that your child would learn about [his/her] illness by accident?</v>
      </c>
      <c r="I236" s="4" t="str">
        <f>IF(A236="","",IF(ROW($A$2:$A$1036)=1,"Impossible",VLOOKUP($A$2:$A$1036,items!$A$2:$T$1008,{20}*SIGN(ROW($A$2:$A$1036)),FALSE)))</f>
        <v>Mainetsekana zvakadii kuti mwana wenyu achangoerekana aziva nezveurwere hwake zvisingatarisirwe?</v>
      </c>
      <c r="L236" s="53" t="s">
        <v>27</v>
      </c>
      <c r="M236" s="53"/>
      <c r="N236" s="53"/>
      <c r="O236" s="53"/>
      <c r="P236" s="53"/>
      <c r="Q236" s="53"/>
      <c r="R236" s="53"/>
      <c r="S236" s="53"/>
      <c r="T236" s="53"/>
      <c r="U236" s="53"/>
      <c r="V236" s="55" t="str">
        <f t="shared" si="24"/>
        <v>OR3. How much did you worry that your child would learn about [his/her] illness by accident?</v>
      </c>
      <c r="W236" s="55" t="str">
        <f t="shared" si="25"/>
        <v>OR3. Mainetsekana zvakadii kuti mwana wenyu achangoerekana aziva nezveurwere hwake zvisingatarisirwe?</v>
      </c>
      <c r="X236" s="32" t="str">
        <f t="array" ref="X236">IF(ISBLANK(F236),"",INDEX([1]choices!L$2:L$1452,MATCH(F236,IF([1]choices!M$2:M$1452="Last",[1]choices!A$2:A$1452),0)))</f>
        <v>very worried, somewhat worried, not very worried, not at all worried, refuse</v>
      </c>
      <c r="Y236" s="4" t="str">
        <f t="array" ref="Y236">IF(ISBLANK(F236),"",INDEX([1]choices!K$2:K$1452,MATCH(F236,IF([1]choices!M$2:M$1452="Last",[1]choices!A$2:A$1452),0)))</f>
        <v>ndainyanya kunetseka, ndainetsekanawo, handainetsekana zvakanyanya, handainetsekana zvachose, kuramba kupindura</v>
      </c>
    </row>
    <row r="237" spans="1:26" ht="42">
      <c r="A237" s="53" t="s">
        <v>2878</v>
      </c>
      <c r="B237" s="53" t="s">
        <v>1415</v>
      </c>
      <c r="C237" s="53">
        <v>4</v>
      </c>
      <c r="D237" s="54" t="str">
        <f t="shared" si="26"/>
        <v>OR4</v>
      </c>
      <c r="E237" s="53" t="s">
        <v>11</v>
      </c>
      <c r="F237" s="4" t="s">
        <v>2717</v>
      </c>
      <c r="G237" s="54" t="str">
        <f t="shared" si="27"/>
        <v>select_one worried4R</v>
      </c>
      <c r="H237" s="4" t="str">
        <f>IF(A237="","",IF(ROW($A$2:$A$1036)=1,"Impossible",VLOOKUP($A$2:$A$1036,items!$A$2:$S$1008,{19}*SIGN(ROW($A$2:$A$1036)),FALSE)))</f>
        <v>How much did you worry that something would happen to you before you were able to tell your child about [his/her] illness yourself?</v>
      </c>
      <c r="I237" s="4" t="str">
        <f>IF(A237="","",IF(ROW($A$2:$A$1036)=1,"Impossible",VLOOKUP($A$2:$A$1036,items!$A$2:$T$1008,{20}*SIGN(ROW($A$2:$A$1036)),FALSE)))</f>
        <v>Mainetsekana zvakadii kuti pane zvinhu zvichaitika kwamuri musati makwanisa kuudza mwana wenyu nezvehurwere hwake muri imimi?</v>
      </c>
      <c r="L237" s="53" t="s">
        <v>27</v>
      </c>
      <c r="M237" s="53"/>
      <c r="N237" s="53"/>
      <c r="O237" s="53"/>
      <c r="P237" s="53"/>
      <c r="Q237" s="53"/>
      <c r="R237" s="53"/>
      <c r="S237" s="53"/>
      <c r="T237" s="53"/>
      <c r="U237" s="53"/>
      <c r="V237" s="55" t="str">
        <f t="shared" si="24"/>
        <v>OR4. How much did you worry that something would happen to you before you were able to tell your child about [his/her] illness yourself?</v>
      </c>
      <c r="W237" s="55" t="str">
        <f t="shared" si="25"/>
        <v>OR4. Mainetsekana zvakadii kuti pane zvinhu zvichaitika kwamuri musati makwanisa kuudza mwana wenyu nezvehurwere hwake muri imimi?</v>
      </c>
      <c r="X237" s="32" t="str">
        <f t="array" ref="X237">IF(ISBLANK(F237),"",INDEX([1]choices!L$2:L$1452,MATCH(F237,IF([1]choices!M$2:M$1452="Last",[1]choices!A$2:A$1452),0)))</f>
        <v>very worried, somewhat worried, not very worried, not at all worried, refuse</v>
      </c>
      <c r="Y237" s="4" t="str">
        <f t="array" ref="Y237">IF(ISBLANK(F237),"",INDEX([1]choices!K$2:K$1452,MATCH(F237,IF([1]choices!M$2:M$1452="Last",[1]choices!A$2:A$1452),0)))</f>
        <v>ndainyanya kunetseka, ndainetsekanawo, handainetsekana zvakanyanya, handainetsekana zvachose, kuramba kupindura</v>
      </c>
    </row>
    <row r="238" spans="1:26" ht="42">
      <c r="A238" s="53" t="s">
        <v>2879</v>
      </c>
      <c r="B238" s="53" t="s">
        <v>1415</v>
      </c>
      <c r="C238" s="53">
        <v>5</v>
      </c>
      <c r="D238" s="54" t="str">
        <f t="shared" si="26"/>
        <v>OR5</v>
      </c>
      <c r="E238" s="53" t="s">
        <v>11</v>
      </c>
      <c r="F238" s="4" t="s">
        <v>2716</v>
      </c>
      <c r="G238" s="54" t="str">
        <f t="shared" si="27"/>
        <v>select_one likely4R</v>
      </c>
      <c r="H238" s="4" t="str">
        <f>IF(A238="","",IF(ROW($A$2:$A$1036)=1,"Impossible",VLOOKUP($A$2:$A$1036,items!$A$2:$S$1008,{19}*SIGN(ROW($A$2:$A$1036)),FALSE)))</f>
        <v>How likely did you think it was that your child might become sexually active soon?</v>
      </c>
      <c r="I238" s="4" t="str">
        <f>IF(A238="","",IF(ROW($A$2:$A$1036)=1,"Impossible",VLOOKUP($A$2:$A$1036,items!$A$2:$T$1008,{20}*SIGN(ROW($A$2:$A$1036)),FALSE)))</f>
        <v>Zvaiitika zvakadii kuti maifunga kuti mwana wenyu achatanga kuita zvepabonde  munguva pfupi inotevera?</v>
      </c>
      <c r="L238" s="53" t="s">
        <v>27</v>
      </c>
      <c r="M238" s="53"/>
      <c r="N238" s="53"/>
      <c r="O238" s="53"/>
      <c r="P238" s="53"/>
      <c r="Q238" s="53"/>
      <c r="R238" s="53"/>
      <c r="S238" s="53"/>
      <c r="T238" s="53"/>
      <c r="U238" s="53"/>
      <c r="V238" s="55" t="str">
        <f t="shared" si="24"/>
        <v>OR5. How likely did you think it was that your child might become sexually active soon?</v>
      </c>
      <c r="W238" s="55" t="str">
        <f t="shared" si="25"/>
        <v>OR5. Zvaiitika zvakadii kuti maifunga kuti mwana wenyu achatanga kuita zvepabonde  munguva pfupi inotevera?</v>
      </c>
      <c r="X238" s="32" t="str">
        <f t="array" ref="X238">IF(ISBLANK(F238),"",INDEX([1]choices!L$2:L$1452,MATCH(F238,IF([1]choices!M$2:M$1452="Last",[1]choices!A$2:A$1452),0)))</f>
        <v>very likely, somewhat likely, not very likely, not at all likely, refuse</v>
      </c>
      <c r="Y238" s="4" t="str">
        <f t="array" ref="Y238">IF(ISBLANK(F238),"",INDEX([1]choices!K$2:K$1452,MATCH(F238,IF([1]choices!M$2:M$1452="Last",[1]choices!A$2:A$1452),0)))</f>
        <v>zvaitika zvakanyanya, zvaitika zvishoma, hazvaiitika zvakanyanya, hazvaiitika zvachose, kuramba kupindura</v>
      </c>
    </row>
    <row r="239" spans="1:26" ht="42">
      <c r="A239" s="53" t="s">
        <v>2880</v>
      </c>
      <c r="B239" s="53" t="s">
        <v>1415</v>
      </c>
      <c r="C239" s="53">
        <v>6</v>
      </c>
      <c r="D239" s="54" t="str">
        <f t="shared" si="26"/>
        <v>OR6</v>
      </c>
      <c r="E239" s="53" t="s">
        <v>11</v>
      </c>
      <c r="F239" s="4" t="s">
        <v>2717</v>
      </c>
      <c r="G239" s="54" t="str">
        <f t="shared" si="27"/>
        <v>select_one worried4R</v>
      </c>
      <c r="H239" s="4" t="str">
        <f>IF(A239="","",IF(ROW($A$2:$A$1036)=1,"Impossible",VLOOKUP($A$2:$A$1036,items!$A$2:$S$1008,{19}*SIGN(ROW($A$2:$A$1036)),FALSE)))</f>
        <v>How much did you worry that your child would become sexually active before [he/she] learned about [his/her] illness?</v>
      </c>
      <c r="I239" s="4" t="str">
        <f>IF(A239="","",IF(ROW($A$2:$A$1036)=1,"Impossible",VLOOKUP($A$2:$A$1036,items!$A$2:$T$1008,{20}*SIGN(ROW($A$2:$A$1036)),FALSE)))</f>
        <v>Mainetsekana zvakadii kuti mwana wenyu achatanga kuita zvepabonde asati ava kuziva nezveurwere hwake?</v>
      </c>
      <c r="L239" s="53" t="s">
        <v>27</v>
      </c>
      <c r="M239" s="53"/>
      <c r="N239" s="53"/>
      <c r="O239" s="53"/>
      <c r="P239" s="53"/>
      <c r="Q239" s="53"/>
      <c r="R239" s="53"/>
      <c r="S239" s="53"/>
      <c r="T239" s="53"/>
      <c r="U239" s="53"/>
      <c r="V239" s="55" t="str">
        <f t="shared" si="24"/>
        <v>OR6. How much did you worry that your child would become sexually active before [he/she] learned about [his/her] illness?</v>
      </c>
      <c r="W239" s="55" t="str">
        <f t="shared" si="25"/>
        <v>OR6. Mainetsekana zvakadii kuti mwana wenyu achatanga kuita zvepabonde asati ava kuziva nezveurwere hwake?</v>
      </c>
      <c r="X239" s="32" t="str">
        <f t="array" ref="X239">IF(ISBLANK(F239),"",INDEX([1]choices!L$2:L$1452,MATCH(F239,IF([1]choices!M$2:M$1452="Last",[1]choices!A$2:A$1452),0)))</f>
        <v>very worried, somewhat worried, not very worried, not at all worried, refuse</v>
      </c>
      <c r="Y239" s="4" t="str">
        <f t="array" ref="Y239">IF(ISBLANK(F239),"",INDEX([1]choices!K$2:K$1452,MATCH(F239,IF([1]choices!M$2:M$1452="Last",[1]choices!A$2:A$1452),0)))</f>
        <v>ndainyanya kunetseka, ndainetsekanawo, handainetsekana zvakanyanya, handainetsekana zvachose, kuramba kupindura</v>
      </c>
    </row>
    <row r="240" spans="1:26" ht="42">
      <c r="A240" s="53" t="s">
        <v>2881</v>
      </c>
      <c r="B240" s="53" t="s">
        <v>1415</v>
      </c>
      <c r="C240" s="53">
        <v>7</v>
      </c>
      <c r="D240" s="54" t="str">
        <f t="shared" si="26"/>
        <v>OR7</v>
      </c>
      <c r="E240" s="53" t="s">
        <v>11</v>
      </c>
      <c r="F240" s="4" t="s">
        <v>2716</v>
      </c>
      <c r="G240" s="54" t="str">
        <f t="shared" si="27"/>
        <v>select_one likely4R</v>
      </c>
      <c r="H240" s="4" t="str">
        <f>IF(A240="","",IF(ROW($A$2:$A$1036)=1,"Impossible",VLOOKUP($A$2:$A$1036,items!$A$2:$S$1008,{19}*SIGN(ROW($A$2:$A$1036)),FALSE)))</f>
        <v>How likely did you think it was that your child would understand if you told [him/her] all about [his/her] illness?</v>
      </c>
      <c r="I240" s="4" t="str">
        <f>IF(A240="","",IF(ROW($A$2:$A$1036)=1,"Impossible",VLOOKUP($A$2:$A$1036,items!$A$2:$T$1008,{20}*SIGN(ROW($A$2:$A$1036)),FALSE)))</f>
        <v>Zvaiitika zvakadii kuti maifunga kuti mwana wenyu anganzwisise kana mukamuudza zvese zveurwere hwwake?</v>
      </c>
      <c r="L240" s="53" t="s">
        <v>27</v>
      </c>
      <c r="M240" s="53"/>
      <c r="N240" s="53"/>
      <c r="O240" s="53"/>
      <c r="P240" s="53"/>
      <c r="Q240" s="53"/>
      <c r="R240" s="53"/>
      <c r="S240" s="53"/>
      <c r="T240" s="53"/>
      <c r="U240" s="53"/>
      <c r="V240" s="55" t="str">
        <f t="shared" si="24"/>
        <v>OR7. How likely did you think it was that your child would understand if you told [him/her] all about [his/her] illness?</v>
      </c>
      <c r="W240" s="55" t="str">
        <f t="shared" si="25"/>
        <v>OR7. Zvaiitika zvakadii kuti maifunga kuti mwana wenyu anganzwisise kana mukamuudza zvese zveurwere hwwake?</v>
      </c>
      <c r="X240" s="32" t="str">
        <f t="array" ref="X240">IF(ISBLANK(F240),"",INDEX([1]choices!L$2:L$1452,MATCH(F240,IF([1]choices!M$2:M$1452="Last",[1]choices!A$2:A$1452),0)))</f>
        <v>very likely, somewhat likely, not very likely, not at all likely, refuse</v>
      </c>
      <c r="Y240" s="4" t="str">
        <f t="array" ref="Y240">IF(ISBLANK(F240),"",INDEX([1]choices!K$2:K$1452,MATCH(F240,IF([1]choices!M$2:M$1452="Last",[1]choices!A$2:A$1452),0)))</f>
        <v>zvaitika zvakanyanya, zvaitika zvishoma, hazvaiitika zvakanyanya, hazvaiitika zvachose, kuramba kupindura</v>
      </c>
    </row>
    <row r="241" spans="1:25" ht="56">
      <c r="A241" s="53" t="s">
        <v>2882</v>
      </c>
      <c r="B241" s="53" t="s">
        <v>1415</v>
      </c>
      <c r="C241" s="53">
        <v>8</v>
      </c>
      <c r="D241" s="54" t="str">
        <f t="shared" si="26"/>
        <v>OR8</v>
      </c>
      <c r="E241" s="53" t="s">
        <v>11</v>
      </c>
      <c r="F241" s="4" t="s">
        <v>2716</v>
      </c>
      <c r="G241" s="54" t="str">
        <f t="shared" si="27"/>
        <v>select_one likely4R</v>
      </c>
      <c r="H241" s="4" t="str">
        <f>IF(A241="","",IF(ROW($A$2:$A$1036)=1,"Impossible",VLOOKUP($A$2:$A$1036,items!$A$2:$S$1008,{19}*SIGN(ROW($A$2:$A$1036)),FALSE)))</f>
        <v>How likely did you think it was that your child could turn to friends for emotional support if you told [him/her] all about [his/her] illness?</v>
      </c>
      <c r="I241" s="4" t="str">
        <f>IF(A241="","",IF(ROW($A$2:$A$1036)=1,"Impossible",VLOOKUP($A$2:$A$1036,items!$A$2:$T$1008,{20}*SIGN(ROW($A$2:$A$1036)),FALSE)))</f>
        <v>Zvaiitika zvakadii kuti maifunga kuti mwana wenyu aizogona kuenda kushamwari dzake kuti dzimupe rutsigiro rwemupfungwa muchinge mamuudza zvese zveurwere hwake?</v>
      </c>
      <c r="L241" s="53" t="s">
        <v>27</v>
      </c>
      <c r="M241" s="53"/>
      <c r="N241" s="53"/>
      <c r="O241" s="53"/>
      <c r="P241" s="53"/>
      <c r="Q241" s="53"/>
      <c r="R241" s="53"/>
      <c r="S241" s="53"/>
      <c r="T241" s="53"/>
      <c r="U241" s="53"/>
      <c r="V241" s="55" t="str">
        <f t="shared" si="24"/>
        <v>OR8. How likely did you think it was that your child could turn to friends for emotional support if you told [him/her] all about [his/her] illness?</v>
      </c>
      <c r="W241" s="55" t="str">
        <f t="shared" si="25"/>
        <v>OR8. Zvaiitika zvakadii kuti maifunga kuti mwana wenyu aizogona kuenda kushamwari dzake kuti dzimupe rutsigiro rwemupfungwa muchinge mamuudza zvese zveurwere hwake?</v>
      </c>
      <c r="X241" s="32" t="str">
        <f t="array" ref="X241">IF(ISBLANK(F241),"",INDEX([1]choices!L$2:L$1452,MATCH(F241,IF([1]choices!M$2:M$1452="Last",[1]choices!A$2:A$1452),0)))</f>
        <v>very likely, somewhat likely, not very likely, not at all likely, refuse</v>
      </c>
      <c r="Y241" s="4" t="str">
        <f t="array" ref="Y241">IF(ISBLANK(F241),"",INDEX([1]choices!K$2:K$1452,MATCH(F241,IF([1]choices!M$2:M$1452="Last",[1]choices!A$2:A$1452),0)))</f>
        <v>zvaitika zvakanyanya, zvaitika zvishoma, hazvaiitika zvakanyanya, hazvaiitika zvachose, kuramba kupindura</v>
      </c>
    </row>
    <row r="242" spans="1:25" ht="56">
      <c r="A242" s="53" t="s">
        <v>2883</v>
      </c>
      <c r="B242" s="53" t="s">
        <v>1415</v>
      </c>
      <c r="C242" s="53">
        <v>9</v>
      </c>
      <c r="D242" s="54" t="str">
        <f t="shared" si="26"/>
        <v>OR9</v>
      </c>
      <c r="E242" s="53" t="s">
        <v>11</v>
      </c>
      <c r="F242" s="4" t="s">
        <v>2716</v>
      </c>
      <c r="G242" s="54" t="str">
        <f t="shared" si="27"/>
        <v>select_one likely4R</v>
      </c>
      <c r="H242" s="4" t="str">
        <f>IF(A242="","",IF(ROW($A$2:$A$1036)=1,"Impossible",VLOOKUP($A$2:$A$1036,items!$A$2:$S$1008,{19}*SIGN(ROW($A$2:$A$1036)),FALSE)))</f>
        <v>How likely did you think it was that your child could turn to other family members for emotional support if you told [him/her] all about [his/her] illness?</v>
      </c>
      <c r="I242" s="4" t="str">
        <f>IF(A242="","",IF(ROW($A$2:$A$1036)=1,"Impossible",VLOOKUP($A$2:$A$1036,items!$A$2:$T$1008,{20}*SIGN(ROW($A$2:$A$1036)),FALSE)))</f>
        <v>Zvaiitika zvakadii kuti maifunga kuti mwana wenyu aizogona kuenda kuvamwe vemunhuri kuti vamupe rutsigiro rwemupfungwa muchinge mamuudza zvese zveurwere hwake?</v>
      </c>
      <c r="L242" s="53" t="s">
        <v>27</v>
      </c>
      <c r="M242" s="53"/>
      <c r="N242" s="53"/>
      <c r="O242" s="53"/>
      <c r="P242" s="53"/>
      <c r="Q242" s="53"/>
      <c r="R242" s="53"/>
      <c r="S242" s="53"/>
      <c r="T242" s="53"/>
      <c r="U242" s="53"/>
      <c r="V242" s="55" t="str">
        <f t="shared" si="24"/>
        <v>OR9. How likely did you think it was that your child could turn to other family members for emotional support if you told [him/her] all about [his/her] illness?</v>
      </c>
      <c r="W242" s="55" t="str">
        <f t="shared" si="25"/>
        <v>OR9. Zvaiitika zvakadii kuti maifunga kuti mwana wenyu aizogona kuenda kuvamwe vemunhuri kuti vamupe rutsigiro rwemupfungwa muchinge mamuudza zvese zveurwere hwake?</v>
      </c>
      <c r="X242" s="32" t="str">
        <f t="array" ref="X242">IF(ISBLANK(F242),"",INDEX([1]choices!L$2:L$1452,MATCH(F242,IF([1]choices!M$2:M$1452="Last",[1]choices!A$2:A$1452),0)))</f>
        <v>very likely, somewhat likely, not very likely, not at all likely, refuse</v>
      </c>
      <c r="Y242" s="4" t="str">
        <f t="array" ref="Y242">IF(ISBLANK(F242),"",INDEX([1]choices!K$2:K$1452,MATCH(F242,IF([1]choices!M$2:M$1452="Last",[1]choices!A$2:A$1452),0)))</f>
        <v>zvaitika zvakanyanya, zvaitika zvishoma, hazvaiitika zvakanyanya, hazvaiitika zvachose, kuramba kupindura</v>
      </c>
    </row>
    <row r="243" spans="1:25" ht="56">
      <c r="A243" s="53" t="s">
        <v>2884</v>
      </c>
      <c r="B243" s="53" t="s">
        <v>1415</v>
      </c>
      <c r="C243" s="53">
        <v>10</v>
      </c>
      <c r="D243" s="54" t="str">
        <f t="shared" si="26"/>
        <v>OR10</v>
      </c>
      <c r="E243" s="53" t="s">
        <v>11</v>
      </c>
      <c r="F243" s="4" t="s">
        <v>2716</v>
      </c>
      <c r="G243" s="54" t="str">
        <f t="shared" si="27"/>
        <v>select_one likely4R</v>
      </c>
      <c r="H243" s="4" t="str">
        <f>IF(A243="","",IF(ROW($A$2:$A$1036)=1,"Impossible",VLOOKUP($A$2:$A$1036,items!$A$2:$S$1008,{19}*SIGN(ROW($A$2:$A$1036)),FALSE)))</f>
        <v>How likely did you think it was that you could get help from other family members if you told your child all about [his/her] illness?</v>
      </c>
      <c r="I243" s="4" t="str">
        <f>IF(A243="","",IF(ROW($A$2:$A$1036)=1,"Impossible",VLOOKUP($A$2:$A$1036,items!$A$2:$T$1008,{20}*SIGN(ROW($A$2:$A$1036)),FALSE)))</f>
        <v>Zvaiitika zvakadii kuti maifunga kuti maikwanisa kuwana rubatsiro kubva kune vamwe vemumhuri muchinge maudza mwana wenyu zvese zveurwere hwake?</v>
      </c>
      <c r="L243" s="53" t="s">
        <v>27</v>
      </c>
      <c r="M243" s="53"/>
      <c r="N243" s="53"/>
      <c r="O243" s="53"/>
      <c r="P243" s="53"/>
      <c r="Q243" s="53"/>
      <c r="R243" s="53"/>
      <c r="S243" s="53"/>
      <c r="T243" s="53"/>
      <c r="U243" s="53"/>
      <c r="V243" s="55" t="str">
        <f t="shared" si="24"/>
        <v>OR10. How likely did you think it was that you could get help from other family members if you told your child all about [his/her] illness?</v>
      </c>
      <c r="W243" s="55" t="str">
        <f t="shared" si="25"/>
        <v>OR10. Zvaiitika zvakadii kuti maifunga kuti maikwanisa kuwana rubatsiro kubva kune vamwe vemumhuri muchinge maudza mwana wenyu zvese zveurwere hwake?</v>
      </c>
      <c r="X243" s="32" t="str">
        <f t="array" ref="X243">IF(ISBLANK(F243),"",INDEX([1]choices!L$2:L$1452,MATCH(F243,IF([1]choices!M$2:M$1452="Last",[1]choices!A$2:A$1452),0)))</f>
        <v>very likely, somewhat likely, not very likely, not at all likely, refuse</v>
      </c>
      <c r="Y243" s="4" t="str">
        <f t="array" ref="Y243">IF(ISBLANK(F243),"",INDEX([1]choices!K$2:K$1452,MATCH(F243,IF([1]choices!M$2:M$1452="Last",[1]choices!A$2:A$1452),0)))</f>
        <v>zvaitika zvakanyanya, zvaitika zvishoma, hazvaiitika zvakanyanya, hazvaiitika zvachose, kuramba kupindura</v>
      </c>
    </row>
    <row r="244" spans="1:25" ht="56">
      <c r="A244" s="53" t="s">
        <v>2885</v>
      </c>
      <c r="B244" s="53" t="s">
        <v>1415</v>
      </c>
      <c r="C244" s="53">
        <v>11</v>
      </c>
      <c r="D244" s="54" t="str">
        <f t="shared" si="26"/>
        <v>OR11</v>
      </c>
      <c r="E244" s="53" t="s">
        <v>16</v>
      </c>
      <c r="G244" s="54" t="str">
        <f t="shared" si="27"/>
        <v>note</v>
      </c>
      <c r="H244" s="4" t="str">
        <f>IF(A244="","",IF(ROW($A$2:$A$1036)=1,"Impossible",VLOOKUP($A$2:$A$1036,items!$A$2:$S$1008,{19}*SIGN(ROW($A$2:$A$1036)),FALSE)))</f>
        <v>Thinking back to the period of time before your child knew about [his/her] illness, how much would you have agreed or disagreed with these statements?</v>
      </c>
      <c r="I244" s="4" t="str">
        <f>IF(A244="","",IF(ROW($A$2:$A$1036)=1,"Impossible",VLOOKUP($A$2:$A$1036,items!$A$2:$T$1008,{20}*SIGN(ROW($A$2:$A$1036)),FALSE)))</f>
        <v>Muchifunga nezvemumashure, apo mwana wenyu ainge asati ava kuziva nezveurwere hwake, mungati maizobvumirana kana kusabvumirana zvakadii nemitsara inotevera?</v>
      </c>
      <c r="L244" s="53"/>
      <c r="M244" s="53"/>
      <c r="N244" s="53"/>
      <c r="O244" s="53"/>
      <c r="P244" s="53"/>
      <c r="Q244" s="53"/>
      <c r="R244" s="53"/>
      <c r="S244" s="53"/>
      <c r="T244" s="53"/>
      <c r="U244" s="53"/>
      <c r="V244" s="55" t="str">
        <f t="shared" si="24"/>
        <v>OR11. Thinking back to the period of time before your child knew about [his/her] illness, how much would you have agreed or disagreed with these statements?</v>
      </c>
      <c r="W244" s="55" t="str">
        <f t="shared" si="25"/>
        <v>OR11. Muchifunga nezvemumashure, apo mwana wenyu ainge asati ava kuziva nezveurwere hwake, mungati maizobvumirana kana kusabvumirana zvakadii nemitsara inotevera?</v>
      </c>
      <c r="X244" s="32" t="str">
        <f t="array" ref="X244">IF(ISBLANK(F244),"",INDEX([1]choices!L$2:L$1452,MATCH(F244,IF([1]choices!M$2:M$1452="Last",[1]choices!A$2:A$1452),0)))</f>
        <v/>
      </c>
      <c r="Y244" s="4" t="str">
        <f t="array" ref="Y244">IF(ISBLANK(F244),"",INDEX([1]choices!K$2:K$1452,MATCH(F244,IF([1]choices!M$2:M$1452="Last",[1]choices!A$2:A$1452),0)))</f>
        <v/>
      </c>
    </row>
    <row r="245" spans="1:25" ht="42">
      <c r="A245" s="53" t="s">
        <v>2886</v>
      </c>
      <c r="B245" s="53" t="s">
        <v>1415</v>
      </c>
      <c r="C245" s="53">
        <v>12</v>
      </c>
      <c r="D245" s="54" t="str">
        <f t="shared" si="26"/>
        <v>OR12</v>
      </c>
      <c r="E245" s="53" t="s">
        <v>11</v>
      </c>
      <c r="F245" s="4" t="s">
        <v>200</v>
      </c>
      <c r="G245" s="54" t="str">
        <f t="shared" si="27"/>
        <v>select_one agree4</v>
      </c>
      <c r="H245" s="4" t="str">
        <f>IF(A245="","",IF(ROW($A$2:$A$1036)=1,"Impossible",VLOOKUP($A$2:$A$1036,items!$A$2:$S$1008,{19}*SIGN(ROW($A$2:$A$1036)),FALSE)))</f>
        <v>My child had at least one very close friend.</v>
      </c>
      <c r="I245" s="4" t="str">
        <f>IF(A245="","",IF(ROW($A$2:$A$1036)=1,"Impossible",VLOOKUP($A$2:$A$1036,items!$A$2:$T$1008,{20}*SIGN(ROW($A$2:$A$1036)),FALSE)))</f>
        <v>Mwana wangu aive neshamwari yepedyo imwe chete hayo.</v>
      </c>
      <c r="L245" s="53" t="s">
        <v>27</v>
      </c>
      <c r="M245" s="53"/>
      <c r="N245" s="53"/>
      <c r="O245" s="53"/>
      <c r="P245" s="53"/>
      <c r="Q245" s="53"/>
      <c r="R245" s="53"/>
      <c r="S245" s="53"/>
      <c r="T245" s="53"/>
      <c r="U245" s="53"/>
      <c r="V245" s="55" t="str">
        <f t="shared" si="24"/>
        <v>OR12. My child had at least one very close friend.</v>
      </c>
      <c r="W245" s="55" t="str">
        <f t="shared" si="25"/>
        <v>OR12. Mwana wangu aive neshamwari yepedyo imwe chete hayo.</v>
      </c>
      <c r="X245" s="32" t="str">
        <f t="array" ref="X245">IF(ISBLANK(F245),"",INDEX([1]choices!L$2:L$1452,MATCH(F245,IF([1]choices!M$2:M$1452="Last",[1]choices!A$2:A$1452),0)))</f>
        <v>strongly agree, agree, disagree, strongly disagree, refuse</v>
      </c>
      <c r="Y245" s="4" t="str">
        <f t="array" ref="Y245">IF(ISBLANK(F245),"",INDEX([1]choices!K$2:K$1452,MATCH(F245,IF([1]choices!M$2:M$1452="Last",[1]choices!A$2:A$1452),0)))</f>
        <v>Ndinobvumirana nazvo chaizvo, Ndinobvumirana nazvo , Handibvumirani nazvo, Handibvumirani nazvo zvachose, kuramba kupindura</v>
      </c>
    </row>
    <row r="246" spans="1:25" ht="42">
      <c r="A246" s="53" t="s">
        <v>2887</v>
      </c>
      <c r="B246" s="53" t="s">
        <v>1415</v>
      </c>
      <c r="C246" s="53">
        <v>13</v>
      </c>
      <c r="D246" s="54" t="str">
        <f t="shared" si="26"/>
        <v>OR13</v>
      </c>
      <c r="E246" s="53" t="s">
        <v>11</v>
      </c>
      <c r="F246" s="4" t="s">
        <v>200</v>
      </c>
      <c r="G246" s="54" t="str">
        <f t="shared" si="27"/>
        <v>select_one agree4</v>
      </c>
      <c r="H246" s="4" t="str">
        <f>IF(A246="","",IF(ROW($A$2:$A$1036)=1,"Impossible",VLOOKUP($A$2:$A$1036,items!$A$2:$S$1008,{19}*SIGN(ROW($A$2:$A$1036)),FALSE)))</f>
        <v>I thought that my child was too young to find out about [his/her] illness.</v>
      </c>
      <c r="I246" s="4" t="str">
        <f>IF(A246="","",IF(ROW($A$2:$A$1036)=1,"Impossible",VLOOKUP($A$2:$A$1036,items!$A$2:$T$1008,{20}*SIGN(ROW($A$2:$A$1036)),FALSE)))</f>
        <v>Ndaifunga kuti mwana wangu achiri mudiki zvakanyanya kuti azive nezveurwere hwake.</v>
      </c>
      <c r="L246" s="53" t="s">
        <v>27</v>
      </c>
      <c r="M246" s="53"/>
      <c r="N246" s="53"/>
      <c r="O246" s="53"/>
      <c r="P246" s="53"/>
      <c r="Q246" s="53"/>
      <c r="R246" s="53"/>
      <c r="S246" s="53"/>
      <c r="T246" s="53"/>
      <c r="U246" s="53"/>
      <c r="V246" s="55" t="str">
        <f t="shared" si="24"/>
        <v>OR13. I thought that my child was too young to find out about [his/her] illness.</v>
      </c>
      <c r="W246" s="55" t="str">
        <f t="shared" si="25"/>
        <v>OR13. Ndaifunga kuti mwana wangu achiri mudiki zvakanyanya kuti azive nezveurwere hwake.</v>
      </c>
      <c r="X246" s="32" t="str">
        <f t="array" ref="X246">IF(ISBLANK(F246),"",INDEX([1]choices!L$2:L$1452,MATCH(F246,IF([1]choices!M$2:M$1452="Last",[1]choices!A$2:A$1452),0)))</f>
        <v>strongly agree, agree, disagree, strongly disagree, refuse</v>
      </c>
      <c r="Y246" s="4" t="str">
        <f t="array" ref="Y246">IF(ISBLANK(F246),"",INDEX([1]choices!K$2:K$1452,MATCH(F246,IF([1]choices!M$2:M$1452="Last",[1]choices!A$2:A$1452),0)))</f>
        <v>Ndinobvumirana nazvo chaizvo, Ndinobvumirana nazvo , Handibvumirani nazvo, Handibvumirani nazvo zvachose, kuramba kupindura</v>
      </c>
    </row>
    <row r="247" spans="1:25" ht="42">
      <c r="A247" s="53" t="s">
        <v>2888</v>
      </c>
      <c r="B247" s="53" t="s">
        <v>1415</v>
      </c>
      <c r="C247" s="53">
        <v>14</v>
      </c>
      <c r="D247" s="54" t="str">
        <f t="shared" si="26"/>
        <v>OR14</v>
      </c>
      <c r="E247" s="53" t="s">
        <v>11</v>
      </c>
      <c r="F247" s="4" t="s">
        <v>200</v>
      </c>
      <c r="G247" s="54" t="str">
        <f t="shared" si="27"/>
        <v>select_one agree4</v>
      </c>
      <c r="H247" s="4" t="str">
        <f>IF(A247="","",IF(ROW($A$2:$A$1036)=1,"Impossible",VLOOKUP($A$2:$A$1036,items!$A$2:$S$1008,{19}*SIGN(ROW($A$2:$A$1036)),FALSE)))</f>
        <v>I thought it would be best to keep sensitive issues like my child's illness a secret for as long as possible.</v>
      </c>
      <c r="I247" s="4" t="str">
        <f>IF(A247="","",IF(ROW($A$2:$A$1036)=1,"Impossible",VLOOKUP($A$2:$A$1036,items!$A$2:$T$1008,{20}*SIGN(ROW($A$2:$A$1036)),FALSE)))</f>
        <v>Ndaifunga kuti zviri nani kuchengeta nyaya dzinobata-bata dzakafanana neurwere hwemwana wangu dzakavanzika kwenguva yazvinokwanisika.</v>
      </c>
      <c r="L247" s="53" t="s">
        <v>27</v>
      </c>
      <c r="M247" s="53"/>
      <c r="N247" s="53"/>
      <c r="O247" s="53"/>
      <c r="P247" s="53"/>
      <c r="Q247" s="53"/>
      <c r="R247" s="53"/>
      <c r="S247" s="53"/>
      <c r="T247" s="53"/>
      <c r="U247" s="53"/>
      <c r="V247" s="55" t="str">
        <f t="shared" si="24"/>
        <v>OR14. I thought it would be best to keep sensitive issues like my child's illness a secret for as long as possible.</v>
      </c>
      <c r="W247" s="55" t="str">
        <f t="shared" si="25"/>
        <v>OR14. Ndaifunga kuti zviri nani kuchengeta nyaya dzinobata-bata dzakafanana neurwere hwemwana wangu dzakavanzika kwenguva yazvinokwanisika.</v>
      </c>
      <c r="X247" s="32" t="str">
        <f t="array" ref="X247">IF(ISBLANK(F247),"",INDEX([1]choices!L$2:L$1452,MATCH(F247,IF([1]choices!M$2:M$1452="Last",[1]choices!A$2:A$1452),0)))</f>
        <v>strongly agree, agree, disagree, strongly disagree, refuse</v>
      </c>
      <c r="Y247" s="4" t="str">
        <f t="array" ref="Y247">IF(ISBLANK(F247),"",INDEX([1]choices!K$2:K$1452,MATCH(F247,IF([1]choices!M$2:M$1452="Last",[1]choices!A$2:A$1452),0)))</f>
        <v>Ndinobvumirana nazvo chaizvo, Ndinobvumirana nazvo , Handibvumirani nazvo, Handibvumirani nazvo zvachose, kuramba kupindura</v>
      </c>
    </row>
    <row r="248" spans="1:25" ht="42">
      <c r="A248" s="53" t="s">
        <v>2889</v>
      </c>
      <c r="B248" s="53" t="s">
        <v>1415</v>
      </c>
      <c r="C248" s="53">
        <v>15</v>
      </c>
      <c r="D248" s="54" t="str">
        <f t="shared" si="26"/>
        <v>OR15</v>
      </c>
      <c r="E248" s="53" t="s">
        <v>11</v>
      </c>
      <c r="F248" s="4" t="s">
        <v>200</v>
      </c>
      <c r="G248" s="54" t="str">
        <f t="shared" si="27"/>
        <v>select_one agree4</v>
      </c>
      <c r="H248" s="4" t="str">
        <f>IF(A248="","",IF(ROW($A$2:$A$1036)=1,"Impossible",VLOOKUP($A$2:$A$1036,items!$A$2:$S$1008,{19}*SIGN(ROW($A$2:$A$1036)),FALSE)))</f>
        <v>I thought that there were important religious or cultural reasons for keeping my child's illness a secret from [him/her].</v>
      </c>
      <c r="I248" s="4" t="str">
        <f>IF(A248="","",IF(ROW($A$2:$A$1036)=1,"Impossible",VLOOKUP($A$2:$A$1036,items!$A$2:$T$1008,{20}*SIGN(ROW($A$2:$A$1036)),FALSE)))</f>
        <v>Ndaifunga kuti pane zvikonzero zviri maererano nezvitendero kana tsika dzedu zvinoita kuti ndivanzire mwana wangu urwere hwake.</v>
      </c>
      <c r="L248" s="53" t="s">
        <v>27</v>
      </c>
      <c r="M248" s="53"/>
      <c r="N248" s="53"/>
      <c r="O248" s="53"/>
      <c r="P248" s="53"/>
      <c r="Q248" s="53"/>
      <c r="R248" s="53"/>
      <c r="S248" s="53"/>
      <c r="T248" s="53"/>
      <c r="U248" s="53"/>
      <c r="V248" s="55" t="str">
        <f t="shared" si="24"/>
        <v>OR15. I thought that there were important religious or cultural reasons for keeping my child's illness a secret from [him/her].</v>
      </c>
      <c r="W248" s="55" t="str">
        <f t="shared" si="25"/>
        <v>OR15. Ndaifunga kuti pane zvikonzero zviri maererano nezvitendero kana tsika dzedu zvinoita kuti ndivanzire mwana wangu urwere hwake.</v>
      </c>
      <c r="X248" s="32" t="str">
        <f t="array" ref="X248">IF(ISBLANK(F248),"",INDEX([1]choices!L$2:L$1452,MATCH(F248,IF([1]choices!M$2:M$1452="Last",[1]choices!A$2:A$1452),0)))</f>
        <v>strongly agree, agree, disagree, strongly disagree, refuse</v>
      </c>
      <c r="Y248" s="4" t="str">
        <f t="array" ref="Y248">IF(ISBLANK(F248),"",INDEX([1]choices!K$2:K$1452,MATCH(F248,IF([1]choices!M$2:M$1452="Last",[1]choices!A$2:A$1452),0)))</f>
        <v>Ndinobvumirana nazvo chaizvo, Ndinobvumirana nazvo , Handibvumirani nazvo, Handibvumirani nazvo zvachose, kuramba kupindura</v>
      </c>
    </row>
    <row r="249" spans="1:25" ht="42">
      <c r="A249" s="53" t="s">
        <v>2890</v>
      </c>
      <c r="B249" s="53" t="s">
        <v>1415</v>
      </c>
      <c r="C249" s="53">
        <v>16</v>
      </c>
      <c r="D249" s="54" t="str">
        <f t="shared" si="26"/>
        <v>OR16</v>
      </c>
      <c r="E249" s="53" t="s">
        <v>11</v>
      </c>
      <c r="F249" s="4" t="s">
        <v>200</v>
      </c>
      <c r="G249" s="54" t="str">
        <f t="shared" si="27"/>
        <v>select_one agree4</v>
      </c>
      <c r="H249" s="4" t="str">
        <f>IF(A249="","",IF(ROW($A$2:$A$1036)=1,"Impossible",VLOOKUP($A$2:$A$1036,items!$A$2:$S$1008,{19}*SIGN(ROW($A$2:$A$1036)),FALSE)))</f>
        <v>I thought that talking with a child about sex would encourage them to become sexually active.</v>
      </c>
      <c r="I249" s="4" t="str">
        <f>IF(A249="","",IF(ROW($A$2:$A$1036)=1,"Impossible",VLOOKUP($A$2:$A$1036,items!$A$2:$T$1008,{20}*SIGN(ROW($A$2:$A$1036)),FALSE)))</f>
        <v>Ndaifunga kuti utaura nyaya dzepabonde nevana kunovakurudzira kuti vaite zvepabonde.</v>
      </c>
      <c r="L249" s="53" t="s">
        <v>27</v>
      </c>
      <c r="M249" s="53"/>
      <c r="N249" s="53"/>
      <c r="O249" s="53"/>
      <c r="P249" s="53"/>
      <c r="Q249" s="53"/>
      <c r="R249" s="53"/>
      <c r="S249" s="53"/>
      <c r="T249" s="53"/>
      <c r="U249" s="53"/>
      <c r="V249" s="55" t="str">
        <f t="shared" si="24"/>
        <v>OR16. I thought that talking with a child about sex would encourage them to become sexually active.</v>
      </c>
      <c r="W249" s="55" t="str">
        <f t="shared" si="25"/>
        <v>OR16. Ndaifunga kuti utaura nyaya dzepabonde nevana kunovakurudzira kuti vaite zvepabonde.</v>
      </c>
      <c r="X249" s="32" t="str">
        <f t="array" ref="X249">IF(ISBLANK(F249),"",INDEX([1]choices!L$2:L$1452,MATCH(F249,IF([1]choices!M$2:M$1452="Last",[1]choices!A$2:A$1452),0)))</f>
        <v>strongly agree, agree, disagree, strongly disagree, refuse</v>
      </c>
      <c r="Y249" s="4" t="str">
        <f t="array" ref="Y249">IF(ISBLANK(F249),"",INDEX([1]choices!K$2:K$1452,MATCH(F249,IF([1]choices!M$2:M$1452="Last",[1]choices!A$2:A$1452),0)))</f>
        <v>Ndinobvumirana nazvo chaizvo, Ndinobvumirana nazvo , Handibvumirani nazvo, Handibvumirani nazvo zvachose, kuramba kupindura</v>
      </c>
    </row>
    <row r="250" spans="1:25" ht="56">
      <c r="A250" s="53" t="s">
        <v>2891</v>
      </c>
      <c r="B250" s="53" t="s">
        <v>1415</v>
      </c>
      <c r="C250" s="53">
        <v>17</v>
      </c>
      <c r="D250" s="54" t="str">
        <f t="shared" si="26"/>
        <v>OR17</v>
      </c>
      <c r="E250" s="53" t="s">
        <v>16</v>
      </c>
      <c r="G250" s="54" t="str">
        <f t="shared" si="27"/>
        <v>note</v>
      </c>
      <c r="H250" s="4" t="str">
        <f>IF(A250="","",IF(ROW($A$2:$A$1036)=1,"Impossible",VLOOKUP($A$2:$A$1036,items!$A$2:$S$1008,{19}*SIGN(ROW($A$2:$A$1036)),FALSE)))</f>
        <v>Still thinking back to the period of time before your child knew about [his/her] illness, how much would you have agreed or disagreed with these statements?</v>
      </c>
      <c r="I250" s="4" t="str">
        <f>IF(A250="","",IF(ROW($A$2:$A$1036)=1,"Impossible",VLOOKUP($A$2:$A$1036,items!$A$2:$T$1008,{20}*SIGN(ROW($A$2:$A$1036)),FALSE)))</f>
        <v>Muchingofunga nezvemumashure, apo mwana wenyu ainge asati ava kuziva nezveurwere hwake, mungati maizobvumirana kana kusabvumirana zvakadii nemitsara inotevera?</v>
      </c>
      <c r="L250" s="53"/>
      <c r="M250" s="53"/>
      <c r="N250" s="53"/>
      <c r="O250" s="53"/>
      <c r="P250" s="53"/>
      <c r="Q250" s="53"/>
      <c r="R250" s="53"/>
      <c r="S250" s="53"/>
      <c r="T250" s="53"/>
      <c r="U250" s="53"/>
      <c r="V250" s="55" t="str">
        <f t="shared" si="24"/>
        <v>OR17. Still thinking back to the period of time before your child knew about [his/her] illness, how much would you have agreed or disagreed with these statements?</v>
      </c>
      <c r="W250" s="55" t="str">
        <f t="shared" si="25"/>
        <v>OR17. Muchingofunga nezvemumashure, apo mwana wenyu ainge asati ava kuziva nezveurwere hwake, mungati maizobvumirana kana kusabvumirana zvakadii nemitsara inotevera?</v>
      </c>
      <c r="X250" s="32" t="str">
        <f t="array" ref="X250">IF(ISBLANK(F250),"",INDEX([1]choices!L$2:L$1452,MATCH(F250,IF([1]choices!M$2:M$1452="Last",[1]choices!A$2:A$1452),0)))</f>
        <v/>
      </c>
      <c r="Y250" s="4" t="str">
        <f t="array" ref="Y250">IF(ISBLANK(F250),"",INDEX([1]choices!K$2:K$1452,MATCH(F250,IF([1]choices!M$2:M$1452="Last",[1]choices!A$2:A$1452),0)))</f>
        <v/>
      </c>
    </row>
    <row r="251" spans="1:25" ht="42">
      <c r="A251" s="53" t="s">
        <v>2892</v>
      </c>
      <c r="B251" s="53" t="s">
        <v>1415</v>
      </c>
      <c r="C251" s="53">
        <v>18</v>
      </c>
      <c r="D251" s="54" t="str">
        <f t="shared" si="26"/>
        <v>OR18</v>
      </c>
      <c r="E251" s="53" t="s">
        <v>11</v>
      </c>
      <c r="F251" s="4" t="s">
        <v>200</v>
      </c>
      <c r="G251" s="54" t="str">
        <f t="shared" si="27"/>
        <v>select_one agree4</v>
      </c>
      <c r="H251" s="4" t="str">
        <f>IF(A251="","",IF(ROW($A$2:$A$1036)=1,"Impossible",VLOOKUP($A$2:$A$1036,items!$A$2:$S$1008,{19}*SIGN(ROW($A$2:$A$1036)),FALSE)))</f>
        <v>I thought that child had a right to know about [his/her] illness.</v>
      </c>
      <c r="I251" s="4" t="str">
        <f>IF(A251="","",IF(ROW($A$2:$A$1036)=1,"Impossible",VLOOKUP($A$2:$A$1036,items!$A$2:$T$1008,{20}*SIGN(ROW($A$2:$A$1036)),FALSE)))</f>
        <v>Ndaifunga kuti mwana wangu ane kodzero yekuziva nezveurwere hwake.</v>
      </c>
      <c r="L251" s="53" t="s">
        <v>27</v>
      </c>
      <c r="M251" s="53"/>
      <c r="N251" s="53"/>
      <c r="O251" s="53"/>
      <c r="P251" s="53"/>
      <c r="Q251" s="53"/>
      <c r="R251" s="53"/>
      <c r="S251" s="53"/>
      <c r="T251" s="53"/>
      <c r="U251" s="53"/>
      <c r="V251" s="55" t="str">
        <f t="shared" si="24"/>
        <v>OR18. I thought that child had a right to know about [his/her] illness.</v>
      </c>
      <c r="W251" s="55" t="str">
        <f t="shared" si="25"/>
        <v>OR18. Ndaifunga kuti mwana wangu ane kodzero yekuziva nezveurwere hwake.</v>
      </c>
      <c r="X251" s="32" t="str">
        <f t="array" ref="X251">IF(ISBLANK(F251),"",INDEX([1]choices!L$2:L$1452,MATCH(F251,IF([1]choices!M$2:M$1452="Last",[1]choices!A$2:A$1452),0)))</f>
        <v>strongly agree, agree, disagree, strongly disagree, refuse</v>
      </c>
      <c r="Y251" s="4" t="str">
        <f t="array" ref="Y251">IF(ISBLANK(F251),"",INDEX([1]choices!K$2:K$1452,MATCH(F251,IF([1]choices!M$2:M$1452="Last",[1]choices!A$2:A$1452),0)))</f>
        <v>Ndinobvumirana nazvo chaizvo, Ndinobvumirana nazvo , Handibvumirani nazvo, Handibvumirani nazvo zvachose, kuramba kupindura</v>
      </c>
    </row>
    <row r="252" spans="1:25" ht="42">
      <c r="A252" s="53" t="s">
        <v>2893</v>
      </c>
      <c r="B252" s="53" t="s">
        <v>1415</v>
      </c>
      <c r="C252" s="53">
        <v>19</v>
      </c>
      <c r="D252" s="54" t="str">
        <f t="shared" si="26"/>
        <v>OR19</v>
      </c>
      <c r="E252" s="53" t="s">
        <v>11</v>
      </c>
      <c r="F252" s="4" t="s">
        <v>200</v>
      </c>
      <c r="G252" s="54" t="str">
        <f t="shared" si="27"/>
        <v>select_one agree4</v>
      </c>
      <c r="H252" s="4" t="str">
        <f>IF(A252="","",IF(ROW($A$2:$A$1036)=1,"Impossible",VLOOKUP($A$2:$A$1036,items!$A$2:$S$1008,{19}*SIGN(ROW($A$2:$A$1036)),FALSE)))</f>
        <v>I thought it was best to keep some things about [his/her] illness a secret from [him/her].</v>
      </c>
      <c r="I252" s="4" t="str">
        <f>IF(A252="","",IF(ROW($A$2:$A$1036)=1,"Impossible",VLOOKUP($A$2:$A$1036,items!$A$2:$T$1008,{20}*SIGN(ROW($A$2:$A$1036)),FALSE)))</f>
        <v>Ndaifunga kuti zvakanakisa kumuvanzira zvimwe zvinhu zviri maererano neurwere hwake.</v>
      </c>
      <c r="L252" s="53" t="s">
        <v>27</v>
      </c>
      <c r="M252" s="53"/>
      <c r="N252" s="53"/>
      <c r="O252" s="53"/>
      <c r="P252" s="53"/>
      <c r="Q252" s="53"/>
      <c r="R252" s="53"/>
      <c r="S252" s="53"/>
      <c r="T252" s="53"/>
      <c r="U252" s="53"/>
      <c r="V252" s="55" t="str">
        <f t="shared" si="24"/>
        <v>OR19. I thought it was best to keep some things about [his/her] illness a secret from [him/her].</v>
      </c>
      <c r="W252" s="55" t="str">
        <f t="shared" si="25"/>
        <v>OR19. Ndaifunga kuti zvakanakisa kumuvanzira zvimwe zvinhu zviri maererano neurwere hwake.</v>
      </c>
      <c r="X252" s="32" t="str">
        <f t="array" ref="X252">IF(ISBLANK(F252),"",INDEX([1]choices!L$2:L$1452,MATCH(F252,IF([1]choices!M$2:M$1452="Last",[1]choices!A$2:A$1452),0)))</f>
        <v>strongly agree, agree, disagree, strongly disagree, refuse</v>
      </c>
      <c r="Y252" s="4" t="str">
        <f t="array" ref="Y252">IF(ISBLANK(F252),"",INDEX([1]choices!K$2:K$1452,MATCH(F252,IF([1]choices!M$2:M$1452="Last",[1]choices!A$2:A$1452),0)))</f>
        <v>Ndinobvumirana nazvo chaizvo, Ndinobvumirana nazvo , Handibvumirani nazvo, Handibvumirani nazvo zvachose, kuramba kupindura</v>
      </c>
    </row>
    <row r="253" spans="1:25" ht="42">
      <c r="A253" s="53" t="s">
        <v>2894</v>
      </c>
      <c r="B253" s="53" t="s">
        <v>1415</v>
      </c>
      <c r="C253" s="53">
        <v>20</v>
      </c>
      <c r="D253" s="54" t="str">
        <f t="shared" si="26"/>
        <v>OR20</v>
      </c>
      <c r="E253" s="53" t="s">
        <v>11</v>
      </c>
      <c r="F253" s="4" t="s">
        <v>200</v>
      </c>
      <c r="G253" s="54" t="str">
        <f t="shared" si="27"/>
        <v>select_one agree4</v>
      </c>
      <c r="H253" s="4" t="str">
        <f>IF(A253="","",IF(ROW($A$2:$A$1036)=1,"Impossible",VLOOKUP($A$2:$A$1036,items!$A$2:$S$1008,{19}*SIGN(ROW($A$2:$A$1036)),FALSE)))</f>
        <v>I sometimes thought that it was best to give [him/her] false information about [his/her] illness to protect [him/her] from the truth.</v>
      </c>
      <c r="I253" s="4" t="str">
        <f>IF(A253="","",IF(ROW($A$2:$A$1036)=1,"Impossible",VLOOKUP($A$2:$A$1036,items!$A$2:$T$1008,{20}*SIGN(ROW($A$2:$A$1036)),FALSE)))</f>
        <v>Dzimwe nguva ndaifunga kuti zvakanakisa kumupa ruzivo rwusiri rwechokwadi maererano neurwere hwake kuitira kumudzivirira kubva kuchokwadi.</v>
      </c>
      <c r="L253" s="53" t="s">
        <v>27</v>
      </c>
      <c r="M253" s="53"/>
      <c r="N253" s="53"/>
      <c r="O253" s="53"/>
      <c r="P253" s="53"/>
      <c r="Q253" s="53"/>
      <c r="R253" s="53"/>
      <c r="S253" s="53"/>
      <c r="T253" s="53"/>
      <c r="U253" s="53"/>
      <c r="V253" s="55" t="str">
        <f t="shared" si="24"/>
        <v>OR20. I sometimes thought that it was best to give [him/her] false information about [his/her] illness to protect [him/her] from the truth.</v>
      </c>
      <c r="W253" s="55" t="str">
        <f t="shared" si="25"/>
        <v>OR20. Dzimwe nguva ndaifunga kuti zvakanakisa kumupa ruzivo rwusiri rwechokwadi maererano neurwere hwake kuitira kumudzivirira kubva kuchokwadi.</v>
      </c>
      <c r="X253" s="32" t="str">
        <f t="array" ref="X253">IF(ISBLANK(F253),"",INDEX([1]choices!L$2:L$1452,MATCH(F253,IF([1]choices!M$2:M$1452="Last",[1]choices!A$2:A$1452),0)))</f>
        <v>strongly agree, agree, disagree, strongly disagree, refuse</v>
      </c>
      <c r="Y253" s="4" t="str">
        <f t="array" ref="Y253">IF(ISBLANK(F253),"",INDEX([1]choices!K$2:K$1452,MATCH(F253,IF([1]choices!M$2:M$1452="Last",[1]choices!A$2:A$1452),0)))</f>
        <v>Ndinobvumirana nazvo chaizvo, Ndinobvumirana nazvo , Handibvumirani nazvo, Handibvumirani nazvo zvachose, kuramba kupindura</v>
      </c>
    </row>
    <row r="254" spans="1:25" ht="42">
      <c r="A254" s="53" t="s">
        <v>2895</v>
      </c>
      <c r="B254" s="53" t="s">
        <v>1415</v>
      </c>
      <c r="C254" s="53">
        <v>21</v>
      </c>
      <c r="D254" s="54" t="str">
        <f t="shared" si="26"/>
        <v>OR21</v>
      </c>
      <c r="E254" s="53" t="s">
        <v>11</v>
      </c>
      <c r="F254" s="4" t="s">
        <v>200</v>
      </c>
      <c r="G254" s="54" t="str">
        <f t="shared" si="27"/>
        <v>select_one agree4</v>
      </c>
      <c r="H254" s="4" t="str">
        <f>IF(A254="","",IF(ROW($A$2:$A$1036)=1,"Impossible",VLOOKUP($A$2:$A$1036,items!$A$2:$S$1008,{19}*SIGN(ROW($A$2:$A$1036)),FALSE)))</f>
        <v>I thought that partial knowledge about [his/her] illness was enough to keep her taking medication to stay healthy.</v>
      </c>
      <c r="I254" s="4" t="str">
        <f>IF(A254="","",IF(ROW($A$2:$A$1036)=1,"Impossible",VLOOKUP($A$2:$A$1036,items!$A$2:$T$1008,{20}*SIGN(ROW($A$2:$A$1036)),FALSE)))</f>
        <v>Ndaifunga kuti kuva nerumwe rweruzivo maererano neurwere hwake kunobatsira kuti atore mushonga agove nehutano.</v>
      </c>
      <c r="L254" s="53" t="s">
        <v>27</v>
      </c>
      <c r="M254" s="53"/>
      <c r="N254" s="53"/>
      <c r="O254" s="53"/>
      <c r="P254" s="53"/>
      <c r="Q254" s="53"/>
      <c r="R254" s="53"/>
      <c r="S254" s="53"/>
      <c r="T254" s="53"/>
      <c r="U254" s="53"/>
      <c r="V254" s="55" t="str">
        <f t="shared" si="24"/>
        <v>OR21. I thought that partial knowledge about [his/her] illness was enough to keep her taking medication to stay healthy.</v>
      </c>
      <c r="W254" s="55" t="str">
        <f t="shared" si="25"/>
        <v>OR21. Ndaifunga kuti kuva nerumwe rweruzivo maererano neurwere hwake kunobatsira kuti atore mushonga agove nehutano.</v>
      </c>
      <c r="X254" s="32" t="str">
        <f t="array" ref="X254">IF(ISBLANK(F254),"",INDEX([1]choices!L$2:L$1452,MATCH(F254,IF([1]choices!M$2:M$1452="Last",[1]choices!A$2:A$1452),0)))</f>
        <v>strongly agree, agree, disagree, strongly disagree, refuse</v>
      </c>
      <c r="Y254" s="4" t="str">
        <f t="array" ref="Y254">IF(ISBLANK(F254),"",INDEX([1]choices!K$2:K$1452,MATCH(F254,IF([1]choices!M$2:M$1452="Last",[1]choices!A$2:A$1452),0)))</f>
        <v>Ndinobvumirana nazvo chaizvo, Ndinobvumirana nazvo , Handibvumirani nazvo, Handibvumirani nazvo zvachose, kuramba kupindura</v>
      </c>
    </row>
    <row r="255" spans="1:25" ht="56">
      <c r="A255" s="53" t="s">
        <v>2896</v>
      </c>
      <c r="B255" s="53" t="s">
        <v>1415</v>
      </c>
      <c r="C255" s="53">
        <v>22</v>
      </c>
      <c r="D255" s="54" t="str">
        <f t="shared" si="26"/>
        <v>OR22</v>
      </c>
      <c r="E255" s="53" t="s">
        <v>11</v>
      </c>
      <c r="F255" s="4" t="s">
        <v>200</v>
      </c>
      <c r="G255" s="54" t="str">
        <f t="shared" si="27"/>
        <v>select_one agree4</v>
      </c>
      <c r="H255" s="4" t="str">
        <f>IF(A255="","",IF(ROW($A$2:$A$1036)=1,"Impossible",VLOOKUP($A$2:$A$1036,items!$A$2:$S$1008,{19}*SIGN(ROW($A$2:$A$1036)),FALSE)))</f>
        <v>I thought that caregivers like me should not be the one to tell the child about [his/her] illness. That should be left to doctors and nurses.</v>
      </c>
      <c r="I255" s="4" t="str">
        <f>IF(A255="","",IF(ROW($A$2:$A$1036)=1,"Impossible",VLOOKUP($A$2:$A$1036,items!$A$2:$T$1008,{20}*SIGN(ROW($A$2:$A$1036)),FALSE)))</f>
        <v>Ndaifunga kuti vachengeti vevana vakafanana neni havasirivo vanofanira kuudza mwana nezveurwere hwake. Izvi zvinofanira kusiyirwa kunanachiremba nevakoti.</v>
      </c>
      <c r="L255" s="53" t="s">
        <v>27</v>
      </c>
      <c r="M255" s="53"/>
      <c r="N255" s="53"/>
      <c r="O255" s="53"/>
      <c r="P255" s="53"/>
      <c r="Q255" s="53"/>
      <c r="R255" s="53"/>
      <c r="S255" s="53"/>
      <c r="T255" s="53"/>
      <c r="U255" s="53"/>
      <c r="V255" s="55" t="str">
        <f t="shared" si="24"/>
        <v>OR22. I thought that caregivers like me should not be the one to tell the child about [his/her] illness. That should be left to doctors and nurses.</v>
      </c>
      <c r="W255" s="55" t="str">
        <f t="shared" si="25"/>
        <v>OR22. Ndaifunga kuti vachengeti vevana vakafanana neni havasirivo vanofanira kuudza mwana nezveurwere hwake. Izvi zvinofanira kusiyirwa kunanachiremba nevakoti.</v>
      </c>
      <c r="X255" s="32" t="str">
        <f t="array" ref="X255">IF(ISBLANK(F255),"",INDEX([1]choices!L$2:L$1452,MATCH(F255,IF([1]choices!M$2:M$1452="Last",[1]choices!A$2:A$1452),0)))</f>
        <v>strongly agree, agree, disagree, strongly disagree, refuse</v>
      </c>
      <c r="Y255" s="4" t="str">
        <f t="array" ref="Y255">IF(ISBLANK(F255),"",INDEX([1]choices!K$2:K$1452,MATCH(F255,IF([1]choices!M$2:M$1452="Last",[1]choices!A$2:A$1452),0)))</f>
        <v>Ndinobvumirana nazvo chaizvo, Ndinobvumirana nazvo , Handibvumirani nazvo, Handibvumirani nazvo zvachose, kuramba kupindura</v>
      </c>
    </row>
    <row r="256" spans="1:25" ht="42">
      <c r="A256" s="53" t="s">
        <v>2897</v>
      </c>
      <c r="B256" s="53" t="s">
        <v>1415</v>
      </c>
      <c r="C256" s="53">
        <v>23</v>
      </c>
      <c r="D256" s="54" t="str">
        <f t="shared" si="26"/>
        <v>OR23</v>
      </c>
      <c r="E256" s="53" t="s">
        <v>11</v>
      </c>
      <c r="F256" s="4" t="s">
        <v>200</v>
      </c>
      <c r="G256" s="54" t="str">
        <f t="shared" si="27"/>
        <v>select_one agree4</v>
      </c>
      <c r="H256" s="4" t="str">
        <f>IF(A256="","",IF(ROW($A$2:$A$1036)=1,"Impossible",VLOOKUP($A$2:$A$1036,items!$A$2:$S$1008,{19}*SIGN(ROW($A$2:$A$1036)),FALSE)))</f>
        <v>I thought that my child knew enough about HIV to understand [his/her] diagnosis.</v>
      </c>
      <c r="I256" s="4" t="str">
        <f>IF(A256="","",IF(ROW($A$2:$A$1036)=1,"Impossible",VLOOKUP($A$2:$A$1036,items!$A$2:$T$1008,{20}*SIGN(ROW($A$2:$A$1036)),FALSE)))</f>
        <v>Ndaifunga kuti mwana wangu anoziva zvakakwana maererano neHIV kuti anzwisise kuti anorwara nei.</v>
      </c>
      <c r="L256" s="53" t="s">
        <v>27</v>
      </c>
      <c r="M256" s="53"/>
      <c r="N256" s="53"/>
      <c r="O256" s="53"/>
      <c r="P256" s="53"/>
      <c r="Q256" s="53"/>
      <c r="R256" s="53"/>
      <c r="S256" s="53"/>
      <c r="T256" s="53"/>
      <c r="U256" s="53"/>
      <c r="V256" s="55" t="str">
        <f t="shared" si="24"/>
        <v>OR23. I thought that my child knew enough about HIV to understand [his/her] diagnosis.</v>
      </c>
      <c r="W256" s="55" t="str">
        <f t="shared" si="25"/>
        <v>OR23. Ndaifunga kuti mwana wangu anoziva zvakakwana maererano neHIV kuti anzwisise kuti anorwara nei.</v>
      </c>
      <c r="X256" s="32" t="str">
        <f t="array" ref="X256">IF(ISBLANK(F256),"",INDEX([1]choices!L$2:L$1452,MATCH(F256,IF([1]choices!M$2:M$1452="Last",[1]choices!A$2:A$1452),0)))</f>
        <v>strongly agree, agree, disagree, strongly disagree, refuse</v>
      </c>
      <c r="Y256" s="4" t="str">
        <f t="array" ref="Y256">IF(ISBLANK(F256),"",INDEX([1]choices!K$2:K$1452,MATCH(F256,IF([1]choices!M$2:M$1452="Last",[1]choices!A$2:A$1452),0)))</f>
        <v>Ndinobvumirana nazvo chaizvo, Ndinobvumirana nazvo , Handibvumirani nazvo, Handibvumirani nazvo zvachose, kuramba kupindura</v>
      </c>
    </row>
    <row r="257" spans="1:26" ht="42">
      <c r="A257" s="53" t="s">
        <v>2898</v>
      </c>
      <c r="B257" s="53" t="s">
        <v>1415</v>
      </c>
      <c r="C257" s="53">
        <v>24</v>
      </c>
      <c r="D257" s="54" t="str">
        <f t="shared" si="26"/>
        <v>OR24</v>
      </c>
      <c r="E257" s="53" t="s">
        <v>11</v>
      </c>
      <c r="F257" s="4" t="s">
        <v>200</v>
      </c>
      <c r="G257" s="54" t="str">
        <f t="shared" si="27"/>
        <v>select_one agree4</v>
      </c>
      <c r="H257" s="4" t="str">
        <f>IF(A257="","",IF(ROW($A$2:$A$1036)=1,"Impossible",VLOOKUP($A$2:$A$1036,items!$A$2:$S$1008,{19}*SIGN(ROW($A$2:$A$1036)),FALSE)))</f>
        <v>I thought that my child was responsible and mature enough to be told about [his/her] diagnosis.</v>
      </c>
      <c r="I257" s="4" t="str">
        <f>IF(A257="","",IF(ROW($A$2:$A$1036)=1,"Impossible",VLOOKUP($A$2:$A$1036,items!$A$2:$T$1008,{20}*SIGN(ROW($A$2:$A$1036)),FALSE)))</f>
        <v>Ndaifunga kuti mwana wangu ainge ava kuziva zvaanoita nekunzwisisa zvekuti ainge ava kuudzika kuti anorwara nei.</v>
      </c>
      <c r="L257" s="53" t="s">
        <v>27</v>
      </c>
      <c r="M257" s="53"/>
      <c r="N257" s="53"/>
      <c r="O257" s="53"/>
      <c r="P257" s="53"/>
      <c r="Q257" s="53"/>
      <c r="R257" s="53"/>
      <c r="S257" s="53"/>
      <c r="T257" s="53"/>
      <c r="U257" s="53"/>
      <c r="V257" s="55" t="str">
        <f t="shared" si="24"/>
        <v>OR24. I thought that my child was responsible and mature enough to be told about [his/her] diagnosis.</v>
      </c>
      <c r="W257" s="55" t="str">
        <f t="shared" si="25"/>
        <v>OR24. Ndaifunga kuti mwana wangu ainge ava kuziva zvaanoita nekunzwisisa zvekuti ainge ava kuudzika kuti anorwara nei.</v>
      </c>
      <c r="X257" s="32" t="str">
        <f t="array" ref="X257">IF(ISBLANK(F257),"",INDEX([1]choices!L$2:L$1452,MATCH(F257,IF([1]choices!M$2:M$1452="Last",[1]choices!A$2:A$1452),0)))</f>
        <v>strongly agree, agree, disagree, strongly disagree, refuse</v>
      </c>
      <c r="Y257" s="4" t="str">
        <f t="array" ref="Y257">IF(ISBLANK(F257),"",INDEX([1]choices!K$2:K$1452,MATCH(F257,IF([1]choices!M$2:M$1452="Last",[1]choices!A$2:A$1452),0)))</f>
        <v>Ndinobvumirana nazvo chaizvo, Ndinobvumirana nazvo , Handibvumirani nazvo, Handibvumirani nazvo zvachose, kuramba kupindura</v>
      </c>
    </row>
    <row r="258" spans="1:26" ht="42">
      <c r="A258" s="53" t="s">
        <v>2899</v>
      </c>
      <c r="B258" s="53" t="s">
        <v>1415</v>
      </c>
      <c r="C258" s="53">
        <v>25</v>
      </c>
      <c r="D258" s="54" t="str">
        <f t="shared" si="26"/>
        <v>OR25</v>
      </c>
      <c r="E258" s="53" t="s">
        <v>11</v>
      </c>
      <c r="F258" s="4" t="s">
        <v>200</v>
      </c>
      <c r="G258" s="54" t="str">
        <f t="shared" si="27"/>
        <v>select_one agree4</v>
      </c>
      <c r="H258" s="4" t="str">
        <f>IF(A258="","",IF(ROW($A$2:$A$1036)=1,"Impossible",VLOOKUP($A$2:$A$1036,items!$A$2:$S$1008,{19}*SIGN(ROW($A$2:$A$1036)),FALSE)))</f>
        <v>I thought that my child could keep [his/her] illness a secret if asked.</v>
      </c>
      <c r="I258" s="4" t="str">
        <f>IF(A258="","",IF(ROW($A$2:$A$1036)=1,"Impossible",VLOOKUP($A$2:$A$1036,items!$A$2:$T$1008,{20}*SIGN(ROW($A$2:$A$1036)),FALSE)))</f>
        <v>Ndaifunga kuti mwana wangu angakwanise kuchengetedza zveurwere hwake pasina mumwe waanoudza kana akaudzwa saizvozvo.</v>
      </c>
      <c r="L258" s="53" t="s">
        <v>27</v>
      </c>
      <c r="M258" s="53"/>
      <c r="N258" s="53"/>
      <c r="O258" s="53"/>
      <c r="P258" s="53"/>
      <c r="Q258" s="53"/>
      <c r="R258" s="53"/>
      <c r="S258" s="53"/>
      <c r="T258" s="53"/>
      <c r="U258" s="53"/>
      <c r="V258" s="55" t="str">
        <f t="shared" si="24"/>
        <v>OR25. I thought that my child could keep [his/her] illness a secret if asked.</v>
      </c>
      <c r="W258" s="55" t="str">
        <f t="shared" si="25"/>
        <v>OR25. Ndaifunga kuti mwana wangu angakwanise kuchengetedza zveurwere hwake pasina mumwe waanoudza kana akaudzwa saizvozvo.</v>
      </c>
      <c r="X258" s="32" t="str">
        <f t="array" ref="X258">IF(ISBLANK(F258),"",INDEX([1]choices!L$2:L$1452,MATCH(F258,IF([1]choices!M$2:M$1452="Last",[1]choices!A$2:A$1452),0)))</f>
        <v>strongly agree, agree, disagree, strongly disagree, refuse</v>
      </c>
      <c r="Y258" s="4" t="str">
        <f t="array" ref="Y258">IF(ISBLANK(F258),"",INDEX([1]choices!K$2:K$1452,MATCH(F258,IF([1]choices!M$2:M$1452="Last",[1]choices!A$2:A$1452),0)))</f>
        <v>Ndinobvumirana nazvo chaizvo, Ndinobvumirana nazvo , Handibvumirani nazvo, Handibvumirani nazvo zvachose, kuramba kupindura</v>
      </c>
    </row>
    <row r="259" spans="1:26" ht="42">
      <c r="A259" s="53" t="s">
        <v>2900</v>
      </c>
      <c r="B259" s="53" t="s">
        <v>1415</v>
      </c>
      <c r="C259" s="53">
        <v>26</v>
      </c>
      <c r="D259" s="54" t="str">
        <f t="shared" si="26"/>
        <v>OR26</v>
      </c>
      <c r="E259" s="53" t="s">
        <v>11</v>
      </c>
      <c r="F259" s="4" t="s">
        <v>200</v>
      </c>
      <c r="G259" s="54" t="str">
        <f t="shared" si="27"/>
        <v>select_one agree4</v>
      </c>
      <c r="H259" s="4" t="str">
        <f>IF(A259="","",IF(ROW($A$2:$A$1036)=1,"Impossible",VLOOKUP($A$2:$A$1036,items!$A$2:$S$1008,{19}*SIGN(ROW($A$2:$A$1036)),FALSE)))</f>
        <v>I thought that my child was old enough to learn about [his/her] illness.</v>
      </c>
      <c r="I259" s="4" t="str">
        <f>IF(A259="","",IF(ROW($A$2:$A$1036)=1,"Impossible",VLOOKUP($A$2:$A$1036,items!$A$2:$T$1008,{20}*SIGN(ROW($A$2:$A$1036)),FALSE)))</f>
        <v>Ndaifunga kuti mwana wangu anyatsokura zvekuti ava kukwanisa kuziva nezveurwere hwake.</v>
      </c>
      <c r="L259" s="53" t="s">
        <v>27</v>
      </c>
      <c r="M259" s="53"/>
      <c r="N259" s="53"/>
      <c r="O259" s="53"/>
      <c r="P259" s="53"/>
      <c r="Q259" s="53"/>
      <c r="R259" s="53"/>
      <c r="S259" s="53"/>
      <c r="T259" s="53"/>
      <c r="U259" s="53"/>
      <c r="V259" s="55" t="str">
        <f t="shared" si="24"/>
        <v>OR26. I thought that my child was old enough to learn about [his/her] illness.</v>
      </c>
      <c r="W259" s="55" t="str">
        <f t="shared" si="25"/>
        <v>OR26. Ndaifunga kuti mwana wangu anyatsokura zvekuti ava kukwanisa kuziva nezveurwere hwake.</v>
      </c>
      <c r="X259" s="32" t="str">
        <f t="array" ref="X259">IF(ISBLANK(F259),"",INDEX([1]choices!L$2:L$1452,MATCH(F259,IF([1]choices!M$2:M$1452="Last",[1]choices!A$2:A$1452),0)))</f>
        <v>strongly agree, agree, disagree, strongly disagree, refuse</v>
      </c>
      <c r="Y259" s="4" t="str">
        <f t="array" ref="Y259">IF(ISBLANK(F259),"",INDEX([1]choices!K$2:K$1452,MATCH(F259,IF([1]choices!M$2:M$1452="Last",[1]choices!A$2:A$1452),0)))</f>
        <v>Ndinobvumirana nazvo chaizvo, Ndinobvumirana nazvo , Handibvumirani nazvo, Handibvumirani nazvo zvachose, kuramba kupindura</v>
      </c>
    </row>
    <row r="260" spans="1:26" ht="42">
      <c r="A260" s="53" t="s">
        <v>2901</v>
      </c>
      <c r="B260" s="53" t="s">
        <v>1415</v>
      </c>
      <c r="C260" s="53">
        <v>27</v>
      </c>
      <c r="D260" s="54" t="str">
        <f t="shared" si="26"/>
        <v>OR27</v>
      </c>
      <c r="E260" s="53" t="s">
        <v>11</v>
      </c>
      <c r="F260" s="4" t="s">
        <v>200</v>
      </c>
      <c r="G260" s="54" t="str">
        <f t="shared" si="27"/>
        <v>select_one agree4</v>
      </c>
      <c r="H260" s="4" t="str">
        <f>IF(A260="","",IF(ROW($A$2:$A$1036)=1,"Impossible",VLOOKUP($A$2:$A$1036,items!$A$2:$S$1008,{19}*SIGN(ROW($A$2:$A$1036)),FALSE)))</f>
        <v>I thought that my child was strong enough emotionally to handle learning about [his/her] illness.</v>
      </c>
      <c r="I260" s="4" t="str">
        <f>IF(A260="","",IF(ROW($A$2:$A$1036)=1,"Impossible",VLOOKUP($A$2:$A$1036,items!$A$2:$T$1008,{20}*SIGN(ROW($A$2:$A$1036)),FALSE)))</f>
        <v>Ndaifunga kuti mwana wangu anyatsosimba mupfungwa zvekukwanisa kuziva zvekuita kana akaziva nezveurwere hwake.</v>
      </c>
      <c r="L260" s="53" t="s">
        <v>27</v>
      </c>
      <c r="M260" s="53"/>
      <c r="N260" s="53"/>
      <c r="O260" s="53"/>
      <c r="P260" s="53"/>
      <c r="Q260" s="53"/>
      <c r="R260" s="53"/>
      <c r="S260" s="53"/>
      <c r="T260" s="53"/>
      <c r="U260" s="53"/>
      <c r="V260" s="55" t="str">
        <f t="shared" si="24"/>
        <v>OR27. I thought that my child was strong enough emotionally to handle learning about [his/her] illness.</v>
      </c>
      <c r="W260" s="55" t="str">
        <f t="shared" si="25"/>
        <v>OR27. Ndaifunga kuti mwana wangu anyatsosimba mupfungwa zvekukwanisa kuziva zvekuita kana akaziva nezveurwere hwake.</v>
      </c>
      <c r="X260" s="32" t="str">
        <f t="array" ref="X260">IF(ISBLANK(F260),"",INDEX([1]choices!L$2:L$1452,MATCH(F260,IF([1]choices!M$2:M$1452="Last",[1]choices!A$2:A$1452),0)))</f>
        <v>strongly agree, agree, disagree, strongly disagree, refuse</v>
      </c>
      <c r="Y260" s="4" t="str">
        <f t="array" ref="Y260">IF(ISBLANK(F260),"",INDEX([1]choices!K$2:K$1452,MATCH(F260,IF([1]choices!M$2:M$1452="Last",[1]choices!A$2:A$1452),0)))</f>
        <v>Ndinobvumirana nazvo chaizvo, Ndinobvumirana nazvo , Handibvumirani nazvo, Handibvumirani nazvo zvachose, kuramba kupindura</v>
      </c>
    </row>
    <row r="261" spans="1:26" ht="42">
      <c r="A261" s="53" t="s">
        <v>2902</v>
      </c>
      <c r="B261" s="53" t="s">
        <v>1415</v>
      </c>
      <c r="C261" s="53">
        <v>28</v>
      </c>
      <c r="D261" s="54" t="str">
        <f t="shared" si="26"/>
        <v>OR28</v>
      </c>
      <c r="E261" s="53" t="s">
        <v>11</v>
      </c>
      <c r="F261" s="4" t="s">
        <v>200</v>
      </c>
      <c r="G261" s="54" t="str">
        <f t="shared" si="27"/>
        <v>select_one agree4</v>
      </c>
      <c r="H261" s="4" t="str">
        <f>IF(A261="","",IF(ROW($A$2:$A$1036)=1,"Impossible",VLOOKUP($A$2:$A$1036,items!$A$2:$S$1008,{19}*SIGN(ROW($A$2:$A$1036)),FALSE)))</f>
        <v>I thought that telling my child about [his/her] illness would be a process that unfolds over time.</v>
      </c>
      <c r="I261" s="4" t="str">
        <f>IF(A261="","",IF(ROW($A$2:$A$1036)=1,"Impossible",VLOOKUP($A$2:$A$1036,items!$A$2:$T$1008,{20}*SIGN(ROW($A$2:$A$1036)),FALSE)))</f>
        <v>Ndaifunga kuti kuudza mwana wangu nezveurwere hwake chiitiko chaizoitika zvishoma nezvishoma kwenguva yakareba.</v>
      </c>
      <c r="L261" s="53" t="s">
        <v>27</v>
      </c>
      <c r="M261" s="53"/>
      <c r="N261" s="53"/>
      <c r="O261" s="53"/>
      <c r="P261" s="53"/>
      <c r="Q261" s="53"/>
      <c r="R261" s="53"/>
      <c r="S261" s="53"/>
      <c r="T261" s="53"/>
      <c r="U261" s="53"/>
      <c r="V261" s="55" t="str">
        <f t="shared" si="24"/>
        <v>OR28. I thought that telling my child about [his/her] illness would be a process that unfolds over time.</v>
      </c>
      <c r="W261" s="55" t="str">
        <f t="shared" si="25"/>
        <v>OR28. Ndaifunga kuti kuudza mwana wangu nezveurwere hwake chiitiko chaizoitika zvishoma nezvishoma kwenguva yakareba.</v>
      </c>
      <c r="X261" s="32" t="str">
        <f t="array" ref="X261">IF(ISBLANK(F261),"",INDEX([1]choices!L$2:L$1452,MATCH(F261,IF([1]choices!M$2:M$1452="Last",[1]choices!A$2:A$1452),0)))</f>
        <v>strongly agree, agree, disagree, strongly disagree, refuse</v>
      </c>
      <c r="Y261" s="4" t="str">
        <f t="array" ref="Y261">IF(ISBLANK(F261),"",INDEX([1]choices!K$2:K$1452,MATCH(F261,IF([1]choices!M$2:M$1452="Last",[1]choices!A$2:A$1452),0)))</f>
        <v>Ndinobvumirana nazvo chaizvo, Ndinobvumirana nazvo , Handibvumirani nazvo, Handibvumirani nazvo zvachose, kuramba kupindura</v>
      </c>
    </row>
    <row r="262" spans="1:26" ht="42">
      <c r="A262" s="53" t="s">
        <v>2903</v>
      </c>
      <c r="B262" s="53" t="s">
        <v>1415</v>
      </c>
      <c r="C262" s="53">
        <v>29</v>
      </c>
      <c r="D262" s="54" t="str">
        <f t="shared" si="26"/>
        <v>OR29</v>
      </c>
      <c r="E262" s="53" t="s">
        <v>11</v>
      </c>
      <c r="F262" s="4" t="s">
        <v>200</v>
      </c>
      <c r="G262" s="54" t="str">
        <f t="shared" si="27"/>
        <v>select_one agree4</v>
      </c>
      <c r="H262" s="4" t="str">
        <f>IF(A262="","",IF(ROW($A$2:$A$1036)=1,"Impossible",VLOOKUP($A$2:$A$1036,items!$A$2:$S$1008,{19}*SIGN(ROW($A$2:$A$1036)),FALSE)))</f>
        <v>My child's other caregiver and I felt the same way about telling our child about [his/her] illness.</v>
      </c>
      <c r="I262" s="4" t="str">
        <f>IF(A262="","",IF(ROW($A$2:$A$1036)=1,"Impossible",VLOOKUP($A$2:$A$1036,items!$A$2:$T$1008,{20}*SIGN(ROW($A$2:$A$1036)),FALSE)))</f>
        <v>Ini nemumwe muchengeti wemwana wangu taifunga zvimwe chete maererano nekuudza mwana wedu nezveurwere hwake.</v>
      </c>
      <c r="K262" s="4" t="s">
        <v>2466</v>
      </c>
      <c r="L262" s="53" t="s">
        <v>27</v>
      </c>
      <c r="M262" s="53"/>
      <c r="N262" s="53"/>
      <c r="O262" s="53"/>
      <c r="P262" s="53"/>
      <c r="Q262" s="53"/>
      <c r="R262" s="53"/>
      <c r="S262" s="53"/>
      <c r="T262" s="53"/>
      <c r="U262" s="53"/>
      <c r="V262" s="55" t="str">
        <f t="shared" si="24"/>
        <v>OR29. My child's other caregiver and I felt the same way about telling our child about [his/her] illness.</v>
      </c>
      <c r="W262" s="55" t="str">
        <f t="shared" si="25"/>
        <v>OR29. Ini nemumwe muchengeti wemwana wangu taifunga zvimwe chete maererano nekuudza mwana wedu nezveurwere hwake.</v>
      </c>
      <c r="X262" s="32" t="str">
        <f t="array" ref="X262">IF(ISBLANK(F262),"",INDEX([1]choices!L$2:L$1452,MATCH(F262,IF([1]choices!M$2:M$1452="Last",[1]choices!A$2:A$1452),0)))</f>
        <v>strongly agree, agree, disagree, strongly disagree, refuse</v>
      </c>
      <c r="Y262" s="4" t="str">
        <f t="array" ref="Y262">IF(ISBLANK(F262),"",INDEX([1]choices!K$2:K$1452,MATCH(F262,IF([1]choices!M$2:M$1452="Last",[1]choices!A$2:A$1452),0)))</f>
        <v>Ndinobvumirana nazvo chaizvo, Ndinobvumirana nazvo , Handibvumirani nazvo, Handibvumirani nazvo zvachose, kuramba kupindura</v>
      </c>
    </row>
    <row r="263" spans="1:26" ht="14">
      <c r="A263" s="53" t="s">
        <v>2904</v>
      </c>
      <c r="B263" s="53" t="s">
        <v>1415</v>
      </c>
      <c r="C263" s="53"/>
      <c r="D263" s="54" t="str">
        <f t="shared" si="26"/>
        <v>OR</v>
      </c>
      <c r="E263" s="53" t="s">
        <v>81</v>
      </c>
      <c r="G263" s="54" t="str">
        <f t="shared" si="27"/>
        <v>end group</v>
      </c>
      <c r="H263" s="4" t="e">
        <f>IF(A263="","",IF(ROW($A$2:$A$1036)=1,"Impossible",VLOOKUP($A$2:$A$1036,items!$A$2:$S$1008,{19}*SIGN(ROW($A$2:$A$1036)),FALSE)))</f>
        <v>#N/A</v>
      </c>
      <c r="I263" s="4" t="e">
        <f>IF(A263="","",IF(ROW($A$2:$A$1036)=1,"Impossible",VLOOKUP($A$2:$A$1036,items!$A$2:$T$1008,{20}*SIGN(ROW($A$2:$A$1036)),FALSE)))</f>
        <v>#N/A</v>
      </c>
      <c r="L263" s="53"/>
      <c r="M263" s="53"/>
      <c r="N263" s="53"/>
      <c r="O263" s="53"/>
      <c r="P263" s="53"/>
      <c r="Q263" s="53"/>
      <c r="R263" s="53"/>
      <c r="S263" s="53"/>
      <c r="T263" s="53"/>
      <c r="U263" s="53"/>
      <c r="V263" s="55" t="str">
        <f t="shared" si="24"/>
        <v/>
      </c>
      <c r="W263" s="55" t="str">
        <f t="shared" si="25"/>
        <v/>
      </c>
      <c r="X263" s="32" t="str">
        <f t="array" ref="X263">IF(ISBLANK(F263),"",INDEX([1]choices!L$2:L$1452,MATCH(F263,IF([1]choices!M$2:M$1452="Last",[1]choices!A$2:A$1452),0)))</f>
        <v/>
      </c>
      <c r="Y263" s="4" t="str">
        <f t="array" ref="Y263">IF(ISBLANK(F263),"",INDEX([1]choices!K$2:K$1452,MATCH(F263,IF([1]choices!M$2:M$1452="Last",[1]choices!A$2:A$1452),0)))</f>
        <v/>
      </c>
    </row>
    <row r="264" spans="1:26" ht="14">
      <c r="A264" s="53" t="s">
        <v>1475</v>
      </c>
      <c r="B264" s="53" t="s">
        <v>1476</v>
      </c>
      <c r="C264" s="53">
        <v>0</v>
      </c>
      <c r="D264" s="54" t="str">
        <f t="shared" si="26"/>
        <v>P0</v>
      </c>
      <c r="E264" s="53" t="s">
        <v>79</v>
      </c>
      <c r="G264" s="54" t="str">
        <f t="shared" si="27"/>
        <v>begin group</v>
      </c>
      <c r="H264" s="4" t="e">
        <f>IF(A264="","",IF(ROW($A$2:$A$1036)=1,"Impossible",VLOOKUP($A$2:$A$1036,items!$A$2:$S$1008,{19}*SIGN(ROW($A$2:$A$1036)),FALSE)))</f>
        <v>#N/A</v>
      </c>
      <c r="I264" s="4" t="e">
        <f>IF(A264="","",IF(ROW($A$2:$A$1036)=1,"Impossible",VLOOKUP($A$2:$A$1036,items!$A$2:$T$1008,{20}*SIGN(ROW($A$2:$A$1036)),FALSE)))</f>
        <v>#N/A</v>
      </c>
      <c r="K264" s="4" t="s">
        <v>2342</v>
      </c>
      <c r="L264" s="53"/>
      <c r="M264" s="53"/>
      <c r="N264" s="53"/>
      <c r="O264" s="53"/>
      <c r="P264" s="53"/>
      <c r="Q264" s="53"/>
      <c r="R264" s="53"/>
      <c r="S264" s="53"/>
      <c r="T264" s="53"/>
      <c r="U264" s="53"/>
      <c r="V264" s="55" t="str">
        <f t="shared" si="24"/>
        <v/>
      </c>
      <c r="W264" s="55" t="str">
        <f t="shared" si="25"/>
        <v/>
      </c>
      <c r="X264" s="32" t="str">
        <f t="array" ref="X264">IF(ISBLANK(F264),"",INDEX([1]choices!L$2:L$1452,MATCH(F264,IF([1]choices!M$2:M$1452="Last",[1]choices!A$2:A$1452),0)))</f>
        <v/>
      </c>
      <c r="Y264" s="4" t="str">
        <f t="array" ref="Y264">IF(ISBLANK(F264),"",INDEX([1]choices!K$2:K$1452,MATCH(F264,IF([1]choices!M$2:M$1452="Last",[1]choices!A$2:A$1452),0)))</f>
        <v/>
      </c>
    </row>
    <row r="265" spans="1:26" ht="28">
      <c r="A265" s="53" t="s">
        <v>1466</v>
      </c>
      <c r="B265" s="53" t="s">
        <v>1476</v>
      </c>
      <c r="C265" s="53">
        <v>1</v>
      </c>
      <c r="D265" s="54" t="str">
        <f t="shared" si="26"/>
        <v>P1</v>
      </c>
      <c r="E265" s="53" t="s">
        <v>16</v>
      </c>
      <c r="G265" s="54" t="str">
        <f t="shared" si="27"/>
        <v>note</v>
      </c>
      <c r="H265" s="4" t="str">
        <f>IF(A265="","",IF(ROW($A$2:$A$1036)=1,"Impossible",VLOOKUP($A$2:$A$1036,items!$A$2:$S$1008,{19}*SIGN(ROW($A$2:$A$1036)),FALSE)))</f>
        <v>At this age, do you think your child should know:</v>
      </c>
      <c r="I265" s="4" t="str">
        <f>IF(A265="","",IF(ROW($A$2:$A$1036)=1,"Impossible",VLOOKUP($A$2:$A$1036,items!$A$2:$T$1008,{20}*SIGN(ROW($A$2:$A$1036)),FALSE)))</f>
        <v>Pazera iri, munofunga kuti mwana wenyu anofanira kuziva:</v>
      </c>
      <c r="L265" s="53"/>
      <c r="M265" s="53"/>
      <c r="N265" s="53"/>
      <c r="O265" s="53"/>
      <c r="P265" s="53"/>
      <c r="Q265" s="53"/>
      <c r="R265" s="53"/>
      <c r="S265" s="53"/>
      <c r="T265" s="53"/>
      <c r="U265" s="53"/>
      <c r="V265" s="55" t="str">
        <f t="shared" si="24"/>
        <v>P1. At this age, do you think your child should know:</v>
      </c>
      <c r="W265" s="55" t="str">
        <f t="shared" si="25"/>
        <v>P1. Pazera iri, munofunga kuti mwana wenyu anofanira kuziva:</v>
      </c>
      <c r="X265" s="32" t="str">
        <f t="array" ref="X265">IF(ISBLANK(F265),"",INDEX([1]choices!L$2:L$1452,MATCH(F265,IF([1]choices!M$2:M$1452="Last",[1]choices!A$2:A$1452),0)))</f>
        <v/>
      </c>
      <c r="Y265" s="4" t="str">
        <f t="array" ref="Y265">IF(ISBLANK(F265),"",INDEX([1]choices!K$2:K$1452,MATCH(F265,IF([1]choices!M$2:M$1452="Last",[1]choices!A$2:A$1452),0)))</f>
        <v/>
      </c>
      <c r="Z265" s="4" t="s">
        <v>1223</v>
      </c>
    </row>
    <row r="266" spans="1:26" ht="14">
      <c r="A266" s="53" t="s">
        <v>1467</v>
      </c>
      <c r="B266" s="53" t="s">
        <v>1476</v>
      </c>
      <c r="C266" s="53">
        <v>2</v>
      </c>
      <c r="D266" s="54" t="str">
        <f t="shared" si="26"/>
        <v>P2</v>
      </c>
      <c r="E266" s="53" t="s">
        <v>11</v>
      </c>
      <c r="F266" s="32" t="s">
        <v>209</v>
      </c>
      <c r="G266" s="54" t="str">
        <f t="shared" si="27"/>
        <v>select_one yndr</v>
      </c>
      <c r="H266" s="4" t="str">
        <f>IF(A266="","",IF(ROW($A$2:$A$1036)=1,"Impossible",VLOOKUP($A$2:$A$1036,items!$A$2:$S$1008,{19}*SIGN(ROW($A$2:$A$1036)),FALSE)))</f>
        <v>Any details about [his/her] status?</v>
      </c>
      <c r="I266" s="4" t="str">
        <f>IF(A266="","",IF(ROW($A$2:$A$1036)=1,"Impossible",VLOOKUP($A$2:$A$1036,items!$A$2:$T$1008,{20}*SIGN(ROW($A$2:$A$1036)),FALSE)))</f>
        <v>Chero chinhu zvacho chine chekuita status hwake?</v>
      </c>
      <c r="L266" s="53" t="s">
        <v>27</v>
      </c>
      <c r="M266" s="53"/>
      <c r="N266" s="53"/>
      <c r="O266" s="53"/>
      <c r="P266" s="53"/>
      <c r="Q266" s="53"/>
      <c r="R266" s="53"/>
      <c r="S266" s="53"/>
      <c r="T266" s="53"/>
      <c r="U266" s="53"/>
      <c r="V266" s="55" t="str">
        <f t="shared" si="24"/>
        <v>P2. Any details about [his/her] status?</v>
      </c>
      <c r="W266" s="55" t="str">
        <f t="shared" si="25"/>
        <v>P2. Chero chinhu zvacho chine chekuita status hwake?</v>
      </c>
      <c r="X266" s="32" t="str">
        <f t="array" ref="X266">IF(ISBLANK(F266),"",INDEX([1]choices!L$2:L$1452,MATCH(F266,IF([1]choices!M$2:M$1452="Last",[1]choices!A$2:A$1452),0)))</f>
        <v>yes, no, dk, refuse</v>
      </c>
      <c r="Y266" s="4" t="str">
        <f t="array" ref="Y266">IF(ISBLANK(F266),"",INDEX([1]choices!K$2:K$1452,MATCH(F266,IF([1]choices!M$2:M$1452="Last",[1]choices!A$2:A$1452),0)))</f>
        <v>Hongu, Kwete, dk, kuramba kupindura</v>
      </c>
      <c r="Z266" s="4" t="s">
        <v>1223</v>
      </c>
    </row>
    <row r="267" spans="1:26" ht="28">
      <c r="A267" s="53" t="s">
        <v>1468</v>
      </c>
      <c r="B267" s="53" t="s">
        <v>1476</v>
      </c>
      <c r="C267" s="53">
        <v>3</v>
      </c>
      <c r="D267" s="54" t="str">
        <f t="shared" si="26"/>
        <v>P3</v>
      </c>
      <c r="E267" s="53" t="s">
        <v>11</v>
      </c>
      <c r="F267" s="32" t="s">
        <v>209</v>
      </c>
      <c r="G267" s="54" t="str">
        <f t="shared" si="27"/>
        <v>select_one yndr</v>
      </c>
      <c r="H267" s="4" t="str">
        <f>IF(A267="","",IF(ROW($A$2:$A$1036)=1,"Impossible",VLOOKUP($A$2:$A$1036,items!$A$2:$S$1008,{19}*SIGN(ROW($A$2:$A$1036)),FALSE)))</f>
        <v>That the pills [he/she] takes are medication for an illness?</v>
      </c>
      <c r="I267" s="4" t="str">
        <f>IF(A267="","",IF(ROW($A$2:$A$1036)=1,"Impossible",VLOOKUP($A$2:$A$1036,items!$A$2:$T$1008,{20}*SIGN(ROW($A$2:$A$1036)),FALSE)))</f>
        <v>Kuti mapiritsi aanonwa mushonga weurwere?</v>
      </c>
      <c r="L267" s="53" t="s">
        <v>27</v>
      </c>
      <c r="M267" s="53"/>
      <c r="N267" s="53"/>
      <c r="O267" s="53"/>
      <c r="P267" s="53"/>
      <c r="Q267" s="53"/>
      <c r="R267" s="53"/>
      <c r="S267" s="53"/>
      <c r="T267" s="53"/>
      <c r="U267" s="53"/>
      <c r="V267" s="55" t="str">
        <f t="shared" si="24"/>
        <v>P3. That the pills [he/she] takes are medication for an illness?</v>
      </c>
      <c r="W267" s="55" t="str">
        <f t="shared" si="25"/>
        <v>P3. Kuti mapiritsi aanonwa mushonga weurwere?</v>
      </c>
      <c r="X267" s="32" t="str">
        <f t="array" ref="X267">IF(ISBLANK(F267),"",INDEX([1]choices!L$2:L$1452,MATCH(F267,IF([1]choices!M$2:M$1452="Last",[1]choices!A$2:A$1452),0)))</f>
        <v>yes, no, dk, refuse</v>
      </c>
      <c r="Y267" s="4" t="str">
        <f t="array" ref="Y267">IF(ISBLANK(F267),"",INDEX([1]choices!K$2:K$1452,MATCH(F267,IF([1]choices!M$2:M$1452="Last",[1]choices!A$2:A$1452),0)))</f>
        <v>Hongu, Kwete, dk, kuramba kupindura</v>
      </c>
      <c r="Z267" s="4" t="s">
        <v>1223</v>
      </c>
    </row>
    <row r="268" spans="1:26" ht="14">
      <c r="A268" s="53" t="s">
        <v>1469</v>
      </c>
      <c r="B268" s="53" t="s">
        <v>1476</v>
      </c>
      <c r="C268" s="53">
        <v>4</v>
      </c>
      <c r="D268" s="54" t="str">
        <f t="shared" si="26"/>
        <v>P4</v>
      </c>
      <c r="E268" s="53" t="s">
        <v>11</v>
      </c>
      <c r="F268" s="32" t="s">
        <v>209</v>
      </c>
      <c r="G268" s="54" t="str">
        <f t="shared" si="27"/>
        <v>select_one yndr</v>
      </c>
      <c r="H268" s="4" t="str">
        <f>IF(A268="","",IF(ROW($A$2:$A$1036)=1,"Impossible",VLOOKUP($A$2:$A$1036,items!$A$2:$S$1008,{19}*SIGN(ROW($A$2:$A$1036)),FALSE)))</f>
        <v>That the illness [he/she] has is called HIV?</v>
      </c>
      <c r="I268" s="4" t="str">
        <f>IF(A268="","",IF(ROW($A$2:$A$1036)=1,"Impossible",VLOOKUP($A$2:$A$1036,items!$A$2:$T$1008,{20}*SIGN(ROW($A$2:$A$1036)),FALSE)))</f>
        <v>Kuti urwere hwaainahwo hunonzi HIV?</v>
      </c>
      <c r="L268" s="53" t="s">
        <v>27</v>
      </c>
      <c r="M268" s="53"/>
      <c r="N268" s="53"/>
      <c r="O268" s="53"/>
      <c r="P268" s="53"/>
      <c r="Q268" s="53"/>
      <c r="R268" s="53"/>
      <c r="S268" s="53"/>
      <c r="T268" s="53"/>
      <c r="U268" s="53"/>
      <c r="V268" s="55" t="str">
        <f t="shared" si="24"/>
        <v>P4. That the illness [he/she] has is called HIV?</v>
      </c>
      <c r="W268" s="55" t="str">
        <f t="shared" si="25"/>
        <v>P4. Kuti urwere hwaainahwo hunonzi HIV?</v>
      </c>
      <c r="X268" s="32" t="str">
        <f t="array" ref="X268">IF(ISBLANK(F268),"",INDEX([1]choices!L$2:L$1452,MATCH(F268,IF([1]choices!M$2:M$1452="Last",[1]choices!A$2:A$1452),0)))</f>
        <v>yes, no, dk, refuse</v>
      </c>
      <c r="Y268" s="4" t="str">
        <f t="array" ref="Y268">IF(ISBLANK(F268),"",INDEX([1]choices!K$2:K$1452,MATCH(F268,IF([1]choices!M$2:M$1452="Last",[1]choices!A$2:A$1452),0)))</f>
        <v>Hongu, Kwete, dk, kuramba kupindura</v>
      </c>
      <c r="Z268" s="4" t="s">
        <v>1223</v>
      </c>
    </row>
    <row r="269" spans="1:26" ht="28">
      <c r="A269" s="53" t="s">
        <v>1470</v>
      </c>
      <c r="B269" s="53" t="s">
        <v>1476</v>
      </c>
      <c r="C269" s="53">
        <v>5</v>
      </c>
      <c r="D269" s="54" t="str">
        <f t="shared" si="26"/>
        <v>P5</v>
      </c>
      <c r="E269" s="53" t="s">
        <v>11</v>
      </c>
      <c r="F269" s="32" t="s">
        <v>209</v>
      </c>
      <c r="G269" s="54" t="str">
        <f t="shared" si="27"/>
        <v>select_one yndr</v>
      </c>
      <c r="H269" s="4" t="str">
        <f>IF(A269="","",IF(ROW($A$2:$A$1036)=1,"Impossible",VLOOKUP($A$2:$A$1036,items!$A$2:$S$1008,{19}*SIGN(ROW($A$2:$A$1036)),FALSE)))</f>
        <v>The consequences and implications of being HIV positive?</v>
      </c>
      <c r="I269" s="4" t="str">
        <f>IF(A269="","",IF(ROW($A$2:$A$1036)=1,"Impossible",VLOOKUP($A$2:$A$1036,items!$A$2:$T$1008,{20}*SIGN(ROW($A$2:$A$1036)),FALSE)))</f>
        <v>Zvinoitika kuburikidza nekuva kana zvazvinoreva kuva neHIV?</v>
      </c>
      <c r="L269" s="53" t="s">
        <v>27</v>
      </c>
      <c r="M269" s="53"/>
      <c r="N269" s="53"/>
      <c r="O269" s="53"/>
      <c r="P269" s="53"/>
      <c r="Q269" s="53"/>
      <c r="R269" s="53"/>
      <c r="S269" s="53"/>
      <c r="T269" s="53"/>
      <c r="U269" s="53"/>
      <c r="V269" s="55" t="str">
        <f t="shared" si="24"/>
        <v>P5. The consequences and implications of being HIV positive?</v>
      </c>
      <c r="W269" s="55" t="str">
        <f t="shared" si="25"/>
        <v>P5. Zvinoitika kuburikidza nekuva kana zvazvinoreva kuva neHIV?</v>
      </c>
      <c r="X269" s="32" t="str">
        <f t="array" ref="X269">IF(ISBLANK(F269),"",INDEX([1]choices!L$2:L$1452,MATCH(F269,IF([1]choices!M$2:M$1452="Last",[1]choices!A$2:A$1452),0)))</f>
        <v>yes, no, dk, refuse</v>
      </c>
      <c r="Y269" s="4" t="str">
        <f t="array" ref="Y269">IF(ISBLANK(F269),"",INDEX([1]choices!K$2:K$1452,MATCH(F269,IF([1]choices!M$2:M$1452="Last",[1]choices!A$2:A$1452),0)))</f>
        <v>Hongu, Kwete, dk, kuramba kupindura</v>
      </c>
      <c r="Z269" s="4" t="s">
        <v>1223</v>
      </c>
    </row>
    <row r="270" spans="1:26" ht="14">
      <c r="A270" s="53" t="s">
        <v>1471</v>
      </c>
      <c r="B270" s="53" t="s">
        <v>1476</v>
      </c>
      <c r="C270" s="53">
        <v>6</v>
      </c>
      <c r="D270" s="54" t="str">
        <f t="shared" si="26"/>
        <v>P6</v>
      </c>
      <c r="E270" s="53" t="s">
        <v>11</v>
      </c>
      <c r="F270" s="32" t="s">
        <v>209</v>
      </c>
      <c r="G270" s="54" t="str">
        <f t="shared" si="27"/>
        <v>select_one yndr</v>
      </c>
      <c r="H270" s="4" t="str">
        <f>IF(A270="","",IF(ROW($A$2:$A$1036)=1,"Impossible",VLOOKUP($A$2:$A$1036,items!$A$2:$S$1008,{19}*SIGN(ROW($A$2:$A$1036)),FALSE)))</f>
        <v>How [he/she] was infected with HIV?</v>
      </c>
      <c r="I270" s="4" t="str">
        <f>IF(A270="","",IF(ROW($A$2:$A$1036)=1,"Impossible",VLOOKUP($A$2:$A$1036,items!$A$2:$T$1008,{20}*SIGN(ROW($A$2:$A$1036)),FALSE)))</f>
        <v>Mawaniro aakaita HIV?</v>
      </c>
      <c r="L270" s="53" t="s">
        <v>27</v>
      </c>
      <c r="M270" s="53"/>
      <c r="N270" s="53"/>
      <c r="O270" s="53"/>
      <c r="P270" s="53"/>
      <c r="Q270" s="53"/>
      <c r="R270" s="53"/>
      <c r="S270" s="53"/>
      <c r="T270" s="53"/>
      <c r="U270" s="53"/>
      <c r="V270" s="55" t="str">
        <f t="shared" si="24"/>
        <v>P6. How [he/she] was infected with HIV?</v>
      </c>
      <c r="W270" s="55" t="str">
        <f t="shared" si="25"/>
        <v>P6. Mawaniro aakaita HIV?</v>
      </c>
      <c r="X270" s="32" t="str">
        <f t="array" ref="X270">IF(ISBLANK(F270),"",INDEX([1]choices!L$2:L$1452,MATCH(F270,IF([1]choices!M$2:M$1452="Last",[1]choices!A$2:A$1452),0)))</f>
        <v>yes, no, dk, refuse</v>
      </c>
      <c r="Y270" s="4" t="str">
        <f t="array" ref="Y270">IF(ISBLANK(F270),"",INDEX([1]choices!K$2:K$1452,MATCH(F270,IF([1]choices!M$2:M$1452="Last",[1]choices!A$2:A$1452),0)))</f>
        <v>Hongu, Kwete, dk, kuramba kupindura</v>
      </c>
      <c r="Z270" s="4" t="s">
        <v>1223</v>
      </c>
    </row>
    <row r="271" spans="1:26" ht="28">
      <c r="A271" s="53" t="s">
        <v>1472</v>
      </c>
      <c r="B271" s="53" t="s">
        <v>1476</v>
      </c>
      <c r="C271" s="53">
        <v>7</v>
      </c>
      <c r="D271" s="54" t="str">
        <f t="shared" si="26"/>
        <v>P7</v>
      </c>
      <c r="E271" s="53" t="s">
        <v>11</v>
      </c>
      <c r="F271" s="32" t="s">
        <v>209</v>
      </c>
      <c r="G271" s="54" t="str">
        <f t="shared" si="27"/>
        <v>select_one yndr</v>
      </c>
      <c r="H271" s="4" t="str">
        <f>IF(A271="","",IF(ROW($A$2:$A$1036)=1,"Impossible",VLOOKUP($A$2:$A$1036,items!$A$2:$S$1008,{19}*SIGN(ROW($A$2:$A$1036)),FALSE)))</f>
        <v>The fact that [he/she] could pass the infection to someone else?</v>
      </c>
      <c r="I271" s="4" t="str">
        <f>IF(A271="","",IF(ROW($A$2:$A$1036)=1,"Impossible",VLOOKUP($A$2:$A$1036,items!$A$2:$T$1008,{20}*SIGN(ROW($A$2:$A$1036)),FALSE)))</f>
        <v>Kuti anokwanisa kutapurira HIV kune mumwewo munhu?</v>
      </c>
      <c r="L271" s="53" t="s">
        <v>27</v>
      </c>
      <c r="M271" s="53"/>
      <c r="N271" s="53"/>
      <c r="O271" s="53"/>
      <c r="P271" s="53"/>
      <c r="Q271" s="53"/>
      <c r="R271" s="53"/>
      <c r="S271" s="53"/>
      <c r="T271" s="53"/>
      <c r="U271" s="53"/>
      <c r="V271" s="55" t="str">
        <f t="shared" si="24"/>
        <v>P7. The fact that [he/she] could pass the infection to someone else?</v>
      </c>
      <c r="W271" s="55" t="str">
        <f t="shared" si="25"/>
        <v>P7. Kuti anokwanisa kutapurira HIV kune mumwewo munhu?</v>
      </c>
      <c r="X271" s="32" t="str">
        <f t="array" ref="X271">IF(ISBLANK(F271),"",INDEX([1]choices!L$2:L$1452,MATCH(F271,IF([1]choices!M$2:M$1452="Last",[1]choices!A$2:A$1452),0)))</f>
        <v>yes, no, dk, refuse</v>
      </c>
      <c r="Y271" s="4" t="str">
        <f t="array" ref="Y271">IF(ISBLANK(F271),"",INDEX([1]choices!K$2:K$1452,MATCH(F271,IF([1]choices!M$2:M$1452="Last",[1]choices!A$2:A$1452),0)))</f>
        <v>Hongu, Kwete, dk, kuramba kupindura</v>
      </c>
      <c r="Z271" s="4" t="s">
        <v>1223</v>
      </c>
    </row>
    <row r="272" spans="1:26" ht="28">
      <c r="A272" s="53" t="s">
        <v>1473</v>
      </c>
      <c r="B272" s="53" t="s">
        <v>1476</v>
      </c>
      <c r="C272" s="53">
        <v>8</v>
      </c>
      <c r="D272" s="54" t="str">
        <f t="shared" si="26"/>
        <v>P8</v>
      </c>
      <c r="E272" s="53" t="s">
        <v>11</v>
      </c>
      <c r="F272" s="32" t="s">
        <v>209</v>
      </c>
      <c r="G272" s="54" t="str">
        <f t="shared" si="27"/>
        <v>select_one yndr</v>
      </c>
      <c r="H272" s="4" t="str">
        <f>IF(A272="","",IF(ROW($A$2:$A$1036)=1,"Impossible",VLOOKUP($A$2:$A$1036,items!$A$2:$S$1008,{19}*SIGN(ROW($A$2:$A$1036)),FALSE)))</f>
        <v>Does your child's school teach students about HIV?</v>
      </c>
      <c r="I272" s="4" t="str">
        <f>IF(A272="","",IF(ROW($A$2:$A$1036)=1,"Impossible",VLOOKUP($A$2:$A$1036,items!$A$2:$T$1008,{20}*SIGN(ROW($A$2:$A$1036)),FALSE)))</f>
        <v>Chikoro chemwana wenyu chinodzidzisa here vana maererano nehutachiwana hweHIV?</v>
      </c>
      <c r="L272" s="53" t="s">
        <v>27</v>
      </c>
      <c r="M272" s="53"/>
      <c r="N272" s="53"/>
      <c r="O272" s="53"/>
      <c r="P272" s="53"/>
      <c r="Q272" s="53"/>
      <c r="R272" s="53"/>
      <c r="S272" s="53"/>
      <c r="T272" s="53"/>
      <c r="U272" s="53"/>
      <c r="V272" s="55" t="str">
        <f t="shared" si="24"/>
        <v>P8. Does your child's school teach students about HIV?</v>
      </c>
      <c r="W272" s="55" t="str">
        <f t="shared" si="25"/>
        <v>P8. Chikoro chemwana wenyu chinodzidzisa here vana maererano nehutachiwana hweHIV?</v>
      </c>
      <c r="X272" s="32" t="str">
        <f t="array" ref="X272">IF(ISBLANK(F272),"",INDEX([1]choices!L$2:L$1452,MATCH(F272,IF([1]choices!M$2:M$1452="Last",[1]choices!A$2:A$1452),0)))</f>
        <v>yes, no, dk, refuse</v>
      </c>
      <c r="Y272" s="4" t="str">
        <f t="array" ref="Y272">IF(ISBLANK(F272),"",INDEX([1]choices!K$2:K$1452,MATCH(F272,IF([1]choices!M$2:M$1452="Last",[1]choices!A$2:A$1452),0)))</f>
        <v>Hongu, Kwete, dk, kuramba kupindura</v>
      </c>
      <c r="Z272" s="4" t="s">
        <v>1223</v>
      </c>
    </row>
    <row r="273" spans="1:26" ht="28">
      <c r="A273" s="53" t="s">
        <v>1474</v>
      </c>
      <c r="B273" s="53" t="s">
        <v>1476</v>
      </c>
      <c r="C273" s="53">
        <v>9</v>
      </c>
      <c r="D273" s="54" t="str">
        <f t="shared" si="26"/>
        <v>P9</v>
      </c>
      <c r="E273" s="53" t="s">
        <v>11</v>
      </c>
      <c r="F273" s="32" t="s">
        <v>209</v>
      </c>
      <c r="G273" s="54" t="str">
        <f t="shared" si="27"/>
        <v>select_one yndr</v>
      </c>
      <c r="H273" s="4" t="str">
        <f>IF(A273="","",IF(ROW($A$2:$A$1036)=1,"Impossible",VLOOKUP($A$2:$A$1036,items!$A$2:$S$1008,{19}*SIGN(ROW($A$2:$A$1036)),FALSE)))</f>
        <v>Do you think schools should teach children about HIV?</v>
      </c>
      <c r="I273" s="4" t="str">
        <f>IF(A273="","",IF(ROW($A$2:$A$1036)=1,"Impossible",VLOOKUP($A$2:$A$1036,items!$A$2:$T$1008,{20}*SIGN(ROW($A$2:$A$1036)),FALSE)))</f>
        <v>Munofunga kuti zvikoro zvinofanira kudzidzisa here vana maererano nezveHIV?</v>
      </c>
      <c r="L273" s="53" t="s">
        <v>27</v>
      </c>
      <c r="M273" s="53"/>
      <c r="N273" s="53"/>
      <c r="O273" s="53"/>
      <c r="P273" s="53"/>
      <c r="Q273" s="53"/>
      <c r="R273" s="53"/>
      <c r="S273" s="53"/>
      <c r="T273" s="53"/>
      <c r="U273" s="53"/>
      <c r="V273" s="55" t="str">
        <f t="shared" si="24"/>
        <v>P9. Do you think schools should teach children about HIV?</v>
      </c>
      <c r="W273" s="55" t="str">
        <f t="shared" si="25"/>
        <v>P9. Munofunga kuti zvikoro zvinofanira kudzidzisa here vana maererano nezveHIV?</v>
      </c>
      <c r="X273" s="32" t="str">
        <f t="array" ref="X273">IF(ISBLANK(F273),"",INDEX([1]choices!L$2:L$1452,MATCH(F273,IF([1]choices!M$2:M$1452="Last",[1]choices!A$2:A$1452),0)))</f>
        <v>yes, no, dk, refuse</v>
      </c>
      <c r="Y273" s="4" t="str">
        <f t="array" ref="Y273">IF(ISBLANK(F273),"",INDEX([1]choices!K$2:K$1452,MATCH(F273,IF([1]choices!M$2:M$1452="Last",[1]choices!A$2:A$1452),0)))</f>
        <v>Hongu, Kwete, dk, kuramba kupindura</v>
      </c>
      <c r="Z273" s="4" t="s">
        <v>1223</v>
      </c>
    </row>
    <row r="274" spans="1:26" ht="28">
      <c r="A274" s="53" t="s">
        <v>1478</v>
      </c>
      <c r="B274" s="53" t="s">
        <v>1476</v>
      </c>
      <c r="C274" s="53">
        <v>10</v>
      </c>
      <c r="D274" s="54" t="str">
        <f t="shared" si="26"/>
        <v>P10</v>
      </c>
      <c r="E274" s="53" t="s">
        <v>11</v>
      </c>
      <c r="F274" s="4" t="s">
        <v>209</v>
      </c>
      <c r="G274" s="54" t="str">
        <f t="shared" si="27"/>
        <v>select_one yndr</v>
      </c>
      <c r="H274" s="4" t="str">
        <f>IF(A274="","",IF(ROW($A$2:$A$1036)=1,"Impossible",VLOOKUP($A$2:$A$1036,items!$A$2:$S$1008,{19}*SIGN(ROW($A$2:$A$1036)),FALSE)))</f>
        <v>Have you begun to assess your child's readiness to learn about [his/her] status?</v>
      </c>
      <c r="I274" s="4" t="str">
        <f>IF(A274="","",IF(ROW($A$2:$A$1036)=1,"Impossible",VLOOKUP($A$2:$A$1036,items!$A$2:$T$1008,{20}*SIGN(ROW($A$2:$A$1036)),FALSE)))</f>
        <v>Makatotanga here kuongorora kuti mwana wenyu agadzirira zvakadii kuziva paamire?</v>
      </c>
      <c r="L274" s="53" t="s">
        <v>27</v>
      </c>
      <c r="M274" s="53"/>
      <c r="N274" s="53"/>
      <c r="O274" s="53"/>
      <c r="P274" s="53"/>
      <c r="Q274" s="53"/>
      <c r="R274" s="53"/>
      <c r="S274" s="53"/>
      <c r="T274" s="53"/>
      <c r="U274" s="53"/>
      <c r="V274" s="55" t="str">
        <f t="shared" si="24"/>
        <v>P10. Have you begun to assess your child's readiness to learn about [his/her] status?</v>
      </c>
      <c r="W274" s="55" t="str">
        <f t="shared" si="25"/>
        <v>P10. Makatotanga here kuongorora kuti mwana wenyu agadzirira zvakadii kuziva paamire?</v>
      </c>
      <c r="X274" s="32" t="str">
        <f t="array" ref="X274">IF(ISBLANK(F274),"",INDEX([1]choices!L$2:L$1452,MATCH(F274,IF([1]choices!M$2:M$1452="Last",[1]choices!A$2:A$1452),0)))</f>
        <v>yes, no, dk, refuse</v>
      </c>
      <c r="Y274" s="4" t="str">
        <f t="array" ref="Y274">IF(ISBLANK(F274),"",INDEX([1]choices!K$2:K$1452,MATCH(F274,IF([1]choices!M$2:M$1452="Last",[1]choices!A$2:A$1452),0)))</f>
        <v>Hongu, Kwete, dk, kuramba kupindura</v>
      </c>
      <c r="Z274" s="4" t="s">
        <v>1223</v>
      </c>
    </row>
    <row r="275" spans="1:26" ht="42">
      <c r="A275" s="53" t="s">
        <v>1479</v>
      </c>
      <c r="B275" s="53" t="s">
        <v>1476</v>
      </c>
      <c r="C275" s="53">
        <v>11</v>
      </c>
      <c r="D275" s="54" t="str">
        <f t="shared" si="26"/>
        <v>P11</v>
      </c>
      <c r="E275" s="53" t="s">
        <v>11</v>
      </c>
      <c r="F275" s="4" t="s">
        <v>210</v>
      </c>
      <c r="G275" s="54" t="str">
        <f t="shared" si="27"/>
        <v>select_one when</v>
      </c>
      <c r="H275" s="4" t="str">
        <f>IF(A275="","",IF(ROW($A$2:$A$1036)=1,"Impossible",VLOOKUP($A$2:$A$1036,items!$A$2:$S$1008,{19}*SIGN(ROW($A$2:$A$1036)),FALSE)))</f>
        <v>When do you want your child to learn about [his/her] status?</v>
      </c>
      <c r="I275" s="4" t="str">
        <f>IF(A275="","",IF(ROW($A$2:$A$1036)=1,"Impossible",VLOOKUP($A$2:$A$1036,items!$A$2:$T$1008,{20}*SIGN(ROW($A$2:$A$1036)),FALSE)))</f>
        <v>Munoda kuti mwana wenyu azive paamire rinhi?</v>
      </c>
      <c r="L275" s="53" t="s">
        <v>27</v>
      </c>
      <c r="M275" s="53"/>
      <c r="N275" s="53"/>
      <c r="O275" s="53"/>
      <c r="P275" s="53"/>
      <c r="Q275" s="53"/>
      <c r="R275" s="53"/>
      <c r="S275" s="53"/>
      <c r="T275" s="53"/>
      <c r="U275" s="53"/>
      <c r="V275" s="55" t="str">
        <f t="shared" ref="V275:V338" si="28">IF(OR(ISNA(H275),ISBLANK(H275)),"",CONCATENATE($B275,$C275,"."," ",H275))</f>
        <v>P11. When do you want your child to learn about [his/her] status?</v>
      </c>
      <c r="W275" s="55" t="str">
        <f t="shared" ref="W275:W338" si="29">IF(OR(ISBLANK(I275),ISNA(I275)),"",CONCATENATE($B275,$C275,"."," ",I275))</f>
        <v>P11. Munoda kuti mwana wenyu azive paamire rinhi?</v>
      </c>
      <c r="X275" s="32" t="str">
        <f t="array" ref="X275">IF(ISBLANK(F275),"",INDEX([1]choices!L$2:L$1452,MATCH(F275,IF([1]choices!M$2:M$1452="Last",[1]choices!A$2:A$1452),0)))</f>
        <v>never, in the next few weeks, in the next few months, between 6 months and 1 year from now, more than a year from now, dk, refuse</v>
      </c>
      <c r="Y275" s="4" t="str">
        <f t="array" ref="Y275">IF(ISBLANK(F275),"",INDEX([1]choices!K$2:K$1452,MATCH(F275,IF([1]choices!M$2:M$1452="Last",[1]choices!A$2:A$1452),0)))</f>
        <v>never, in the next few weeks, in the next few months, between 6 months and 1 year from now, more than a year from now, dk, refuse</v>
      </c>
      <c r="Z275" s="4" t="s">
        <v>1223</v>
      </c>
    </row>
    <row r="276" spans="1:26" ht="28">
      <c r="A276" s="53" t="s">
        <v>1480</v>
      </c>
      <c r="B276" s="53" t="s">
        <v>1476</v>
      </c>
      <c r="C276" s="53">
        <v>12</v>
      </c>
      <c r="D276" s="54" t="str">
        <f t="shared" si="26"/>
        <v>P12</v>
      </c>
      <c r="E276" s="53" t="s">
        <v>11</v>
      </c>
      <c r="F276" s="4" t="s">
        <v>195</v>
      </c>
      <c r="G276" s="54" t="str">
        <f t="shared" si="27"/>
        <v>select_one how</v>
      </c>
      <c r="H276" s="4" t="str">
        <f>IF(A276="","",IF(ROW($A$2:$A$1036)=1,"Impossible",VLOOKUP($A$2:$A$1036,items!$A$2:$S$1008,{19}*SIGN(ROW($A$2:$A$1036)),FALSE)))</f>
        <v>How do you want your child to learn about [his/her] status?</v>
      </c>
      <c r="I276" s="4" t="str">
        <f>IF(A276="","",IF(ROW($A$2:$A$1036)=1,"Impossible",VLOOKUP($A$2:$A$1036,items!$A$2:$T$1008,{20}*SIGN(ROW($A$2:$A$1036)),FALSE)))</f>
        <v>Munoda kuti mwana wenyu azive paamire sei?</v>
      </c>
      <c r="L276" s="53" t="s">
        <v>27</v>
      </c>
      <c r="M276" s="53"/>
      <c r="N276" s="53"/>
      <c r="O276" s="53"/>
      <c r="P276" s="53"/>
      <c r="Q276" s="53"/>
      <c r="R276" s="53"/>
      <c r="S276" s="53"/>
      <c r="T276" s="53"/>
      <c r="U276" s="53"/>
      <c r="V276" s="55" t="str">
        <f t="shared" si="28"/>
        <v>P12. How do you want your child to learn about [his/her] status?</v>
      </c>
      <c r="W276" s="55" t="str">
        <f t="shared" si="29"/>
        <v>P12. Munoda kuti mwana wenyu azive paamire sei?</v>
      </c>
      <c r="X276" s="32" t="str">
        <f t="array" ref="X276">IF(ISBLANK(F276),"",INDEX([1]choices!L$2:L$1452,MATCH(F276,IF([1]choices!M$2:M$1452="Last",[1]choices!A$2:A$1452),0)))</f>
        <v>from me, from a family member, from a friend, from a doctor or nurse, from someone else, refuse</v>
      </c>
      <c r="Y276" s="4" t="str">
        <f t="array" ref="Y276">IF(ISBLANK(F276),"",INDEX([1]choices!K$2:K$1452,MATCH(F276,IF([1]choices!M$2:M$1452="Last",[1]choices!A$2:A$1452),0)))</f>
        <v>from me, from a family member, from a friend, from a doctor or nurse, from someone else, refuse</v>
      </c>
      <c r="Z276" s="4" t="s">
        <v>1223</v>
      </c>
    </row>
    <row r="277" spans="1:26" ht="28">
      <c r="A277" s="53" t="s">
        <v>1481</v>
      </c>
      <c r="B277" s="53" t="s">
        <v>1476</v>
      </c>
      <c r="C277" s="53">
        <v>13</v>
      </c>
      <c r="D277" s="54" t="str">
        <f t="shared" ref="D277:D340" si="30">CONCATENATE(B277,C277)</f>
        <v>P13</v>
      </c>
      <c r="E277" s="53" t="s">
        <v>11</v>
      </c>
      <c r="F277" s="4" t="s">
        <v>209</v>
      </c>
      <c r="G277" s="54" t="str">
        <f t="shared" ref="G277:G340" si="31">IF(E277="","",IF(OR(E277="select_one", E277="select_multiple"), CONCATENATE(E277," ",F277),E277))</f>
        <v>select_one yndr</v>
      </c>
      <c r="H277" s="4" t="str">
        <f>IF(A277="","",IF(ROW($A$2:$A$1036)=1,"Impossible",VLOOKUP($A$2:$A$1036,items!$A$2:$S$1008,{19}*SIGN(ROW($A$2:$A$1036)),FALSE)))</f>
        <v>Do you have a plan for telling your child about [his/her] status?</v>
      </c>
      <c r="I277" s="4" t="str">
        <f>IF(A277="","",IF(ROW($A$2:$A$1036)=1,"Impossible",VLOOKUP($A$2:$A$1036,items!$A$2:$T$1008,{20}*SIGN(ROW($A$2:$A$1036)),FALSE)))</f>
        <v>Mune urongwa here hwekuudza mwana wenyu paamire?</v>
      </c>
      <c r="L277" s="53" t="s">
        <v>27</v>
      </c>
      <c r="M277" s="53"/>
      <c r="N277" s="53"/>
      <c r="O277" s="53"/>
      <c r="P277" s="53"/>
      <c r="Q277" s="53"/>
      <c r="R277" s="53"/>
      <c r="S277" s="53"/>
      <c r="T277" s="53"/>
      <c r="U277" s="53"/>
      <c r="V277" s="55" t="str">
        <f t="shared" si="28"/>
        <v>P13. Do you have a plan for telling your child about [his/her] status?</v>
      </c>
      <c r="W277" s="55" t="str">
        <f t="shared" si="29"/>
        <v>P13. Mune urongwa here hwekuudza mwana wenyu paamire?</v>
      </c>
      <c r="X277" s="32" t="str">
        <f t="array" ref="X277">IF(ISBLANK(F277),"",INDEX([1]choices!L$2:L$1452,MATCH(F277,IF([1]choices!M$2:M$1452="Last",[1]choices!A$2:A$1452),0)))</f>
        <v>yes, no, dk, refuse</v>
      </c>
      <c r="Y277" s="4" t="str">
        <f t="array" ref="Y277">IF(ISBLANK(F277),"",INDEX([1]choices!K$2:K$1452,MATCH(F277,IF([1]choices!M$2:M$1452="Last",[1]choices!A$2:A$1452),0)))</f>
        <v>Hongu, Kwete, dk, kuramba kupindura</v>
      </c>
      <c r="Z277" s="4" t="s">
        <v>1223</v>
      </c>
    </row>
    <row r="278" spans="1:26" ht="42">
      <c r="A278" s="53" t="s">
        <v>1482</v>
      </c>
      <c r="B278" s="53" t="s">
        <v>1476</v>
      </c>
      <c r="C278" s="53">
        <v>14</v>
      </c>
      <c r="D278" s="54" t="str">
        <f t="shared" si="30"/>
        <v>P14</v>
      </c>
      <c r="E278" s="53" t="s">
        <v>11</v>
      </c>
      <c r="F278" s="4" t="s">
        <v>203</v>
      </c>
      <c r="G278" s="54" t="str">
        <f t="shared" si="31"/>
        <v>select_one likely4</v>
      </c>
      <c r="H278" s="4" t="str">
        <f>IF(A278="","",IF(ROW($A$2:$A$1036)=1,"Impossible",VLOOKUP($A$2:$A$1036,items!$A$2:$S$1008,{19}*SIGN(ROW($A$2:$A$1036)),FALSE)))</f>
        <v>How likely is it that you will follow through on your plan?</v>
      </c>
      <c r="I278" s="4" t="str">
        <f>IF(A278="","",IF(ROW($A$2:$A$1036)=1,"Impossible",VLOOKUP($A$2:$A$1036,items!$A$2:$T$1008,{20}*SIGN(ROW($A$2:$A$1036)),FALSE)))</f>
        <v>Pane mukana wakadii wekuti muchatevedzera urongwa hwenyu?</v>
      </c>
      <c r="K278" s="4" t="s">
        <v>2798</v>
      </c>
      <c r="L278" s="53" t="s">
        <v>27</v>
      </c>
      <c r="M278" s="53"/>
      <c r="N278" s="53"/>
      <c r="O278" s="53"/>
      <c r="P278" s="53"/>
      <c r="Q278" s="53"/>
      <c r="R278" s="53"/>
      <c r="S278" s="53"/>
      <c r="T278" s="53"/>
      <c r="U278" s="53"/>
      <c r="V278" s="55" t="str">
        <f t="shared" si="28"/>
        <v>P14. How likely is it that you will follow through on your plan?</v>
      </c>
      <c r="W278" s="55" t="str">
        <f t="shared" si="29"/>
        <v>P14. Pane mukana wakadii wekuti muchatevedzera urongwa hwenyu?</v>
      </c>
      <c r="X278" s="32" t="str">
        <f t="array" ref="X278">IF(ISBLANK(F278),"",INDEX([1]choices!L$2:L$1452,MATCH(F278,IF([1]choices!M$2:M$1452="Last",[1]choices!A$2:A$1452),0)))</f>
        <v>very likely, somewhat likely, not very likely, not at all likely, refuse</v>
      </c>
      <c r="Y278" s="4" t="str">
        <f t="array" ref="Y278">IF(ISBLANK(F278),"",INDEX([1]choices!K$2:K$1452,MATCH(F278,IF([1]choices!M$2:M$1452="Last",[1]choices!A$2:A$1452),0)))</f>
        <v>zvingangoitike zvakanyanya, zvingangoitike zvishoma, hazvingaitike zvakanyanya, hazvingaitike zvachose, kuramba kupindura</v>
      </c>
      <c r="Z278" s="4" t="s">
        <v>1223</v>
      </c>
    </row>
    <row r="279" spans="1:26" ht="28">
      <c r="A279" s="53" t="s">
        <v>1483</v>
      </c>
      <c r="B279" s="53" t="s">
        <v>1476</v>
      </c>
      <c r="C279" s="53">
        <v>15</v>
      </c>
      <c r="D279" s="54" t="str">
        <f t="shared" si="30"/>
        <v>P15</v>
      </c>
      <c r="E279" s="53" t="s">
        <v>11</v>
      </c>
      <c r="F279" s="4" t="s">
        <v>209</v>
      </c>
      <c r="G279" s="54" t="str">
        <f t="shared" si="31"/>
        <v>select_one yndr</v>
      </c>
      <c r="H279" s="4" t="str">
        <f>IF(A279="","",IF(ROW($A$2:$A$1036)=1,"Impossible",VLOOKUP($A$2:$A$1036,items!$A$2:$S$1008,{19}*SIGN(ROW($A$2:$A$1036)),FALSE)))</f>
        <v>Have you taken any steps to prepare for your child to learn about [his/her] status?</v>
      </c>
      <c r="I279" s="4" t="str">
        <f>IF(A279="","",IF(ROW($A$2:$A$1036)=1,"Impossible",VLOOKUP($A$2:$A$1036,items!$A$2:$T$1008,{20}*SIGN(ROW($A$2:$A$1036)),FALSE)))</f>
        <v>Pane matanho amakatora here pakugadzirira mwana wenyu kuti azive paamire?</v>
      </c>
      <c r="L279" s="53" t="s">
        <v>27</v>
      </c>
      <c r="M279" s="53"/>
      <c r="N279" s="53"/>
      <c r="O279" s="53"/>
      <c r="P279" s="53"/>
      <c r="Q279" s="53"/>
      <c r="R279" s="53"/>
      <c r="S279" s="53"/>
      <c r="T279" s="53"/>
      <c r="U279" s="53"/>
      <c r="V279" s="55" t="str">
        <f t="shared" si="28"/>
        <v>P15. Have you taken any steps to prepare for your child to learn about [his/her] status?</v>
      </c>
      <c r="W279" s="55" t="str">
        <f t="shared" si="29"/>
        <v>P15. Pane matanho amakatora here pakugadzirira mwana wenyu kuti azive paamire?</v>
      </c>
      <c r="X279" s="32" t="str">
        <f t="array" ref="X279">IF(ISBLANK(F279),"",INDEX([1]choices!L$2:L$1452,MATCH(F279,IF([1]choices!M$2:M$1452="Last",[1]choices!A$2:A$1452),0)))</f>
        <v>yes, no, dk, refuse</v>
      </c>
      <c r="Y279" s="4" t="str">
        <f t="array" ref="Y279">IF(ISBLANK(F279),"",INDEX([1]choices!K$2:K$1452,MATCH(F279,IF([1]choices!M$2:M$1452="Last",[1]choices!A$2:A$1452),0)))</f>
        <v>Hongu, Kwete, dk, kuramba kupindura</v>
      </c>
      <c r="Z279" s="4" t="s">
        <v>1223</v>
      </c>
    </row>
    <row r="280" spans="1:26" ht="42">
      <c r="A280" s="53" t="s">
        <v>1484</v>
      </c>
      <c r="B280" s="53" t="s">
        <v>1476</v>
      </c>
      <c r="C280" s="53">
        <v>16</v>
      </c>
      <c r="D280" s="54" t="str">
        <f t="shared" si="30"/>
        <v>P16</v>
      </c>
      <c r="E280" s="53" t="s">
        <v>11</v>
      </c>
      <c r="F280" s="4" t="s">
        <v>209</v>
      </c>
      <c r="G280" s="54" t="str">
        <f t="shared" si="31"/>
        <v>select_one yndr</v>
      </c>
      <c r="H280" s="4" t="str">
        <f>IF(A280="","",IF(ROW($A$2:$A$1036)=1,"Impossible",VLOOKUP($A$2:$A$1036,items!$A$2:$S$1008,{19}*SIGN(ROW($A$2:$A$1036)),FALSE)))</f>
        <v>Have you discussed the possibility of telling your child about [his/her] status with a doctor, nurse, or counselor?</v>
      </c>
      <c r="I280" s="4" t="str">
        <f>IF(A280="","",IF(ROW($A$2:$A$1036)=1,"Impossible",VLOOKUP($A$2:$A$1036,items!$A$2:$T$1008,{20}*SIGN(ROW($A$2:$A$1036)),FALSE)))</f>
        <v>Makambokurukura here nezvekukwanisika kwekuudza mwana wenyu paamire nachiremba, mukoti kana chipangamazano?</v>
      </c>
      <c r="L280" s="53" t="s">
        <v>27</v>
      </c>
      <c r="M280" s="53"/>
      <c r="N280" s="53"/>
      <c r="O280" s="53"/>
      <c r="P280" s="53"/>
      <c r="Q280" s="53"/>
      <c r="R280" s="53"/>
      <c r="S280" s="53"/>
      <c r="T280" s="53"/>
      <c r="U280" s="53"/>
      <c r="V280" s="55" t="str">
        <f t="shared" si="28"/>
        <v>P16. Have you discussed the possibility of telling your child about [his/her] status with a doctor, nurse, or counselor?</v>
      </c>
      <c r="W280" s="55" t="str">
        <f t="shared" si="29"/>
        <v>P16. Makambokurukura here nezvekukwanisika kwekuudza mwana wenyu paamire nachiremba, mukoti kana chipangamazano?</v>
      </c>
      <c r="X280" s="32" t="str">
        <f t="array" ref="X280">IF(ISBLANK(F280),"",INDEX([1]choices!L$2:L$1452,MATCH(F280,IF([1]choices!M$2:M$1452="Last",[1]choices!A$2:A$1452),0)))</f>
        <v>yes, no, dk, refuse</v>
      </c>
      <c r="Y280" s="4" t="str">
        <f t="array" ref="Y280">IF(ISBLANK(F280),"",INDEX([1]choices!K$2:K$1452,MATCH(F280,IF([1]choices!M$2:M$1452="Last",[1]choices!A$2:A$1452),0)))</f>
        <v>Hongu, Kwete, dk, kuramba kupindura</v>
      </c>
      <c r="Z280" s="4" t="s">
        <v>1223</v>
      </c>
    </row>
    <row r="281" spans="1:26" ht="70">
      <c r="A281" s="53" t="s">
        <v>1490</v>
      </c>
      <c r="B281" s="53" t="s">
        <v>1476</v>
      </c>
      <c r="C281" s="53">
        <v>17</v>
      </c>
      <c r="D281" s="54" t="str">
        <f t="shared" si="30"/>
        <v>P17</v>
      </c>
      <c r="E281" s="53" t="s">
        <v>16</v>
      </c>
      <c r="G281" s="54" t="str">
        <f t="shared" si="31"/>
        <v>note</v>
      </c>
      <c r="H281" s="4" t="str">
        <f>IF(A281="","",IF(ROW($A$2:$A$1036)=1,"Impossible",VLOOKUP($A$2:$A$1036,items!$A$2:$S$1008,{19}*SIGN(ROW($A$2:$A$1036)),FALSE)))</f>
        <v xml:space="preserve">Deciding if, when, and how to tell your child about their status is a very personal decision. I'm not here to convince you to do anything, but I would like to know, overall, how ready you are to tell your child. So imagine a ladder with 10 steps again. </v>
      </c>
      <c r="I281" s="4" t="str">
        <f>IF(A281="","",IF(ROW($A$2:$A$1036)=1,"Impossible",VLOOKUP($A$2:$A$1036,items!$A$2:$T$1008,{20}*SIGN(ROW($A$2:$A$1036)),FALSE)))</f>
        <v>Sarudzo yekuti muchaudza mwana wenyu here, rinhi uye sei paamire isarudzo yenyu imi pachezvenyu. Handisi pano kukuudzai zvekuita, asi ndiri kungoda kuziva kuti magadzirira zvakadii kuudza mwana wenyu. Itai  semuri kuona manera ane matanho gumi (10) zvakare.</v>
      </c>
      <c r="L281" s="53"/>
      <c r="M281" s="53"/>
      <c r="N281" s="53"/>
      <c r="O281" s="53"/>
      <c r="P281" s="53"/>
      <c r="Q281" s="53"/>
      <c r="R281" s="53" t="s">
        <v>2397</v>
      </c>
      <c r="S281" s="53" t="s">
        <v>2397</v>
      </c>
      <c r="T281" s="53"/>
      <c r="U281" s="53"/>
      <c r="V281" s="55" t="str">
        <f t="shared" si="28"/>
        <v xml:space="preserve">P17. Deciding if, when, and how to tell your child about their status is a very personal decision. I'm not here to convince you to do anything, but I would like to know, overall, how ready you are to tell your child. So imagine a ladder with 10 steps again. </v>
      </c>
      <c r="W281" s="55" t="str">
        <f t="shared" si="29"/>
        <v>P17. Sarudzo yekuti muchaudza mwana wenyu here, rinhi uye sei paamire isarudzo yenyu imi pachezvenyu. Handisi pano kukuudzai zvekuita, asi ndiri kungoda kuziva kuti magadzirira zvakadii kuudza mwana wenyu. Itai  semuri kuona manera ane matanho gumi (10) zvakare.</v>
      </c>
      <c r="X281" s="32" t="str">
        <f t="array" ref="X281">IF(ISBLANK(F281),"",INDEX([1]choices!L$2:L$1452,MATCH(F281,IF([1]choices!M$2:M$1452="Last",[1]choices!A$2:A$1452),0)))</f>
        <v/>
      </c>
      <c r="Y281" s="4" t="str">
        <f t="array" ref="Y281">IF(ISBLANK(F281),"",INDEX([1]choices!K$2:K$1452,MATCH(F281,IF([1]choices!M$2:M$1452="Last",[1]choices!A$2:A$1452),0)))</f>
        <v/>
      </c>
      <c r="Z281" s="4" t="s">
        <v>1223</v>
      </c>
    </row>
    <row r="282" spans="1:26" ht="70">
      <c r="A282" s="53" t="s">
        <v>1491</v>
      </c>
      <c r="B282" s="53" t="s">
        <v>1476</v>
      </c>
      <c r="C282" s="53">
        <v>18</v>
      </c>
      <c r="D282" s="54" t="str">
        <f t="shared" si="30"/>
        <v>P18</v>
      </c>
      <c r="E282" s="53" t="s">
        <v>16</v>
      </c>
      <c r="G282" s="54" t="str">
        <f t="shared" si="31"/>
        <v>note</v>
      </c>
      <c r="H282" s="4" t="str">
        <f>IF(A282="","",IF(ROW($A$2:$A$1036)=1,"Impossible",VLOOKUP($A$2:$A$1036,items!$A$2:$S$1008,{19}*SIGN(ROW($A$2:$A$1036)),FALSE)))</f>
        <v xml:space="preserve">On the first step, 1, are caregivers who are not at all ready to tell the child. On the top step, 10, are caregivers who are so ready that they might tell the child any day now. </v>
      </c>
      <c r="I282" s="4" t="str">
        <f>IF(A282="","",IF(ROW($A$2:$A$1036)=1,"Impossible",VLOOKUP($A$2:$A$1036,items!$A$2:$T$1008,{20}*SIGN(ROW($A$2:$A$1036)),FALSE)))</f>
        <v>Padanho rekutanga, 1, pane vachengeti vevana vasati vagadzirira zvachose kuudza mwana wavo. Padanho repamusoro, 10, pane vachengeti vevana vanyatsogadzirira zvekuti vanokwanisa kuudza mwana wavo chero zuva ripi zvaro.</v>
      </c>
      <c r="L282" s="53"/>
      <c r="M282" s="53"/>
      <c r="N282" s="53"/>
      <c r="O282" s="53"/>
      <c r="P282" s="53"/>
      <c r="Q282" s="53"/>
      <c r="R282" s="53" t="s">
        <v>2397</v>
      </c>
      <c r="S282" s="53" t="s">
        <v>2397</v>
      </c>
      <c r="T282" s="53"/>
      <c r="U282" s="53"/>
      <c r="V282" s="55" t="str">
        <f t="shared" si="28"/>
        <v xml:space="preserve">P18. On the first step, 1, are caregivers who are not at all ready to tell the child. On the top step, 10, are caregivers who are so ready that they might tell the child any day now. </v>
      </c>
      <c r="W282" s="55" t="str">
        <f t="shared" si="29"/>
        <v>P18. Padanho rekutanga, 1, pane vachengeti vevana vasati vagadzirira zvachose kuudza mwana wavo. Padanho repamusoro, 10, pane vachengeti vevana vanyatsogadzirira zvekuti vanokwanisa kuudza mwana wavo chero zuva ripi zvaro.</v>
      </c>
      <c r="X282" s="32" t="str">
        <f t="array" ref="X282">IF(ISBLANK(F282),"",INDEX([1]choices!L$2:L$1452,MATCH(F282,IF([1]choices!M$2:M$1452="Last",[1]choices!A$2:A$1452),0)))</f>
        <v/>
      </c>
      <c r="Y282" s="4" t="str">
        <f t="array" ref="Y282">IF(ISBLANK(F282),"",INDEX([1]choices!K$2:K$1452,MATCH(F282,IF([1]choices!M$2:M$1452="Last",[1]choices!A$2:A$1452),0)))</f>
        <v/>
      </c>
      <c r="Z282" s="4" t="s">
        <v>1223</v>
      </c>
    </row>
    <row r="283" spans="1:26" ht="42">
      <c r="A283" s="53" t="s">
        <v>1486</v>
      </c>
      <c r="B283" s="53" t="s">
        <v>1476</v>
      </c>
      <c r="C283" s="53">
        <v>19</v>
      </c>
      <c r="D283" s="54" t="str">
        <f t="shared" si="30"/>
        <v>P19</v>
      </c>
      <c r="E283" s="53" t="s">
        <v>11</v>
      </c>
      <c r="F283" s="4" t="s">
        <v>202</v>
      </c>
      <c r="G283" s="54" t="str">
        <f t="shared" si="31"/>
        <v>select_one ladder10</v>
      </c>
      <c r="H283" s="4" t="str">
        <f>IF(A283="","",IF(ROW($A$2:$A$1036)=1,"Impossible",VLOOKUP($A$2:$A$1036,items!$A$2:$S$1008,{19}*SIGN(ROW($A$2:$A$1036)),FALSE)))</f>
        <v>You can pick any number from 1 to 10. How ready are you to tell your child about [his/her] status?</v>
      </c>
      <c r="I283" s="4" t="str">
        <f>IF(A283="","",IF(ROW($A$2:$A$1036)=1,"Impossible",VLOOKUP($A$2:$A$1036,items!$A$2:$T$1008,{20}*SIGN(ROW($A$2:$A$1036)),FALSE)))</f>
        <v>Munokwanisa kusarudza nhamba ipi zvayo kubva pa1 kusvika pa10. Magadzirira zvakadii kuudza mwana wenyu paamire?</v>
      </c>
      <c r="L283" s="53" t="s">
        <v>27</v>
      </c>
      <c r="M283" s="53"/>
      <c r="N283" s="53"/>
      <c r="O283" s="53"/>
      <c r="P283" s="53"/>
      <c r="Q283" s="53"/>
      <c r="R283" s="53" t="s">
        <v>2397</v>
      </c>
      <c r="S283" s="53" t="s">
        <v>2397</v>
      </c>
      <c r="T283" s="53"/>
      <c r="U283" s="53"/>
      <c r="V283" s="55" t="str">
        <f t="shared" si="28"/>
        <v>P19. You can pick any number from 1 to 10. How ready are you to tell your child about [his/her] status?</v>
      </c>
      <c r="W283" s="55" t="str">
        <f t="shared" si="29"/>
        <v>P19. Munokwanisa kusarudza nhamba ipi zvayo kubva pa1 kusvika pa10. Magadzirira zvakadii kuudza mwana wenyu paamire?</v>
      </c>
      <c r="X283" s="32" t="str">
        <f t="array" ref="X283">IF(ISBLANK(F283),"",INDEX([1]choices!L$2:L$1452,MATCH(F283,IF([1]choices!M$2:M$1452="Last",[1]choices!A$2:A$1452),0)))</f>
        <v>1, 2, 3, 4, 5, 6, 7, 8, 9, 10, refuse</v>
      </c>
      <c r="Y283" s="4" t="str">
        <f t="array" ref="Y283">IF(ISBLANK(F283),"",INDEX([1]choices!K$2:K$1452,MATCH(F283,IF([1]choices!M$2:M$1452="Last",[1]choices!A$2:A$1452),0)))</f>
        <v>1, 2, 3, 4, 5, 6, 7, 8, 9, 10, kuramba kupindura</v>
      </c>
      <c r="Z283" s="4" t="s">
        <v>1223</v>
      </c>
    </row>
    <row r="284" spans="1:26" ht="14">
      <c r="A284" s="53" t="s">
        <v>1477</v>
      </c>
      <c r="B284" s="53" t="s">
        <v>1476</v>
      </c>
      <c r="C284" s="53"/>
      <c r="D284" s="54" t="str">
        <f t="shared" si="30"/>
        <v>P</v>
      </c>
      <c r="E284" s="53" t="s">
        <v>81</v>
      </c>
      <c r="G284" s="54" t="str">
        <f t="shared" si="31"/>
        <v>end group</v>
      </c>
      <c r="H284" s="4" t="e">
        <f>IF(A284="","",IF(ROW($A$2:$A$1036)=1,"Impossible",VLOOKUP($A$2:$A$1036,items!$A$2:$S$1008,{19}*SIGN(ROW($A$2:$A$1036)),FALSE)))</f>
        <v>#N/A</v>
      </c>
      <c r="I284" s="4" t="e">
        <f>IF(A284="","",IF(ROW($A$2:$A$1036)=1,"Impossible",VLOOKUP($A$2:$A$1036,items!$A$2:$T$1008,{20}*SIGN(ROW($A$2:$A$1036)),FALSE)))</f>
        <v>#N/A</v>
      </c>
      <c r="L284" s="53"/>
      <c r="M284" s="53"/>
      <c r="N284" s="53"/>
      <c r="O284" s="53"/>
      <c r="P284" s="53"/>
      <c r="Q284" s="53"/>
      <c r="R284" s="53"/>
      <c r="S284" s="53"/>
      <c r="T284" s="53"/>
      <c r="U284" s="53"/>
      <c r="V284" s="55" t="str">
        <f t="shared" si="28"/>
        <v/>
      </c>
      <c r="W284" s="55" t="str">
        <f t="shared" si="29"/>
        <v/>
      </c>
      <c r="X284" s="32" t="str">
        <f t="array" ref="X284">IF(ISBLANK(F284),"",INDEX([1]choices!L$2:L$1452,MATCH(F284,IF([1]choices!M$2:M$1452="Last",[1]choices!A$2:A$1452),0)))</f>
        <v/>
      </c>
      <c r="Y284" s="4" t="str">
        <f t="array" ref="Y284">IF(ISBLANK(F284),"",INDEX([1]choices!K$2:K$1452,MATCH(F284,IF([1]choices!M$2:M$1452="Last",[1]choices!A$2:A$1452),0)))</f>
        <v/>
      </c>
    </row>
    <row r="285" spans="1:26" ht="14">
      <c r="A285" s="53" t="s">
        <v>1610</v>
      </c>
      <c r="B285" s="53" t="s">
        <v>1485</v>
      </c>
      <c r="C285" s="53">
        <v>0</v>
      </c>
      <c r="D285" s="54" t="str">
        <f t="shared" si="30"/>
        <v>Q0</v>
      </c>
      <c r="E285" s="53" t="s">
        <v>79</v>
      </c>
      <c r="G285" s="54" t="str">
        <f t="shared" si="31"/>
        <v>begin group</v>
      </c>
      <c r="H285" s="4" t="e">
        <f>IF(A285="","",IF(ROW($A$2:$A$1036)=1,"Impossible",VLOOKUP($A$2:$A$1036,items!$A$2:$S$1008,{19}*SIGN(ROW($A$2:$A$1036)),FALSE)))</f>
        <v>#N/A</v>
      </c>
      <c r="I285" s="4" t="e">
        <f>IF(A285="","",IF(ROW($A$2:$A$1036)=1,"Impossible",VLOOKUP($A$2:$A$1036,items!$A$2:$T$1008,{20}*SIGN(ROW($A$2:$A$1036)),FALSE)))</f>
        <v>#N/A</v>
      </c>
      <c r="K285" s="4" t="s">
        <v>2341</v>
      </c>
      <c r="L285" s="53"/>
      <c r="M285" s="53"/>
      <c r="N285" s="53"/>
      <c r="O285" s="53"/>
      <c r="P285" s="53"/>
      <c r="Q285" s="53"/>
      <c r="R285" s="53"/>
      <c r="S285" s="53"/>
      <c r="T285" s="53"/>
      <c r="U285" s="53"/>
      <c r="V285" s="55" t="str">
        <f t="shared" si="28"/>
        <v/>
      </c>
      <c r="W285" s="55" t="str">
        <f t="shared" si="29"/>
        <v/>
      </c>
      <c r="X285" s="32" t="str">
        <f t="array" ref="X285">IF(ISBLANK(F285),"",INDEX([1]choices!L$2:L$1452,MATCH(F285,IF([1]choices!M$2:M$1452="Last",[1]choices!A$2:A$1452),0)))</f>
        <v/>
      </c>
      <c r="Y285" s="4" t="str">
        <f t="array" ref="Y285">IF(ISBLANK(F285),"",INDEX([1]choices!K$2:K$1452,MATCH(F285,IF([1]choices!M$2:M$1452="Last",[1]choices!A$2:A$1452),0)))</f>
        <v/>
      </c>
    </row>
    <row r="286" spans="1:26" ht="42">
      <c r="A286" s="53" t="s">
        <v>1685</v>
      </c>
      <c r="B286" s="53" t="s">
        <v>1485</v>
      </c>
      <c r="C286" s="53">
        <v>1</v>
      </c>
      <c r="D286" s="54" t="str">
        <f t="shared" si="30"/>
        <v>Q1</v>
      </c>
      <c r="E286" s="53" t="s">
        <v>16</v>
      </c>
      <c r="G286" s="54" t="str">
        <f t="shared" si="31"/>
        <v>note</v>
      </c>
      <c r="H286" s="4" t="str">
        <f>IF(A286="","",IF(ROW($A$2:$A$1036)=1,"Impossible",VLOOKUP($A$2:$A$1036,items!$A$2:$S$1008,{19}*SIGN(ROW($A$2:$A$1036)),FALSE)))</f>
        <v>Now I would like you to think back about what happened when your child learned the truth about [his/her] status.</v>
      </c>
      <c r="I286" s="4" t="str">
        <f>IF(A286="","",IF(ROW($A$2:$A$1036)=1,"Impossible",VLOOKUP($A$2:$A$1036,items!$A$2:$T$1008,{20}*SIGN(ROW($A$2:$A$1036)),FALSE)))</f>
        <v>Iye zvino ndiri kuda kuti mufunge zvakaitika mumashure, apo mwana wenyu akaziva chokwadi pamusoro pepaamire.</v>
      </c>
      <c r="L286" s="53"/>
      <c r="M286" s="53"/>
      <c r="N286" s="53"/>
      <c r="O286" s="53"/>
      <c r="P286" s="53"/>
      <c r="Q286" s="53"/>
      <c r="R286" s="53"/>
      <c r="S286" s="53"/>
      <c r="T286" s="53"/>
      <c r="U286" s="53"/>
      <c r="V286" s="55" t="str">
        <f t="shared" si="28"/>
        <v>Q1. Now I would like you to think back about what happened when your child learned the truth about [his/her] status.</v>
      </c>
      <c r="W286" s="55" t="str">
        <f t="shared" si="29"/>
        <v>Q1. Iye zvino ndiri kuda kuti mufunge zvakaitika mumashure, apo mwana wenyu akaziva chokwadi pamusoro pepaamire.</v>
      </c>
      <c r="X286" s="32" t="str">
        <f t="array" ref="X286">IF(ISBLANK(F286),"",INDEX([1]choices!L$2:L$1452,MATCH(F286,IF([1]choices!M$2:M$1452="Last",[1]choices!A$2:A$1452),0)))</f>
        <v/>
      </c>
      <c r="Y286" s="4" t="str">
        <f t="array" ref="Y286">IF(ISBLANK(F286),"",INDEX([1]choices!K$2:K$1452,MATCH(F286,IF([1]choices!M$2:M$1452="Last",[1]choices!A$2:A$1452),0)))</f>
        <v/>
      </c>
    </row>
    <row r="287" spans="1:26" ht="42">
      <c r="A287" s="53" t="s">
        <v>1686</v>
      </c>
      <c r="B287" s="53" t="s">
        <v>1485</v>
      </c>
      <c r="C287" s="53">
        <v>2</v>
      </c>
      <c r="D287" s="54" t="str">
        <f t="shared" si="30"/>
        <v>Q2</v>
      </c>
      <c r="E287" s="53" t="s">
        <v>11</v>
      </c>
      <c r="F287" s="4" t="s">
        <v>209</v>
      </c>
      <c r="G287" s="54" t="str">
        <f t="shared" si="31"/>
        <v>select_one yndr</v>
      </c>
      <c r="H287" s="4" t="str">
        <f>IF(A287="","",IF(ROW($A$2:$A$1036)=1,"Impossible",VLOOKUP($A$2:$A$1036,items!$A$2:$S$1008,{19}*SIGN(ROW($A$2:$A$1036)),FALSE)))</f>
        <v>Prior to your child learning that [he/she] has HIV, did you do anything to prepare [him/her] to learn this information?</v>
      </c>
      <c r="I287" s="4" t="str">
        <f>IF(A287="","",IF(ROW($A$2:$A$1036)=1,"Impossible",VLOOKUP($A$2:$A$1036,items!$A$2:$T$1008,{20}*SIGN(ROW($A$2:$A$1036)),FALSE)))</f>
        <v>Mwana wenyu asati aziva kuti ane hutachiona hweHIV, pane here zvamakaita kumugadzirira kuti ave neruzivo urwu?</v>
      </c>
      <c r="K287" s="4" t="s">
        <v>2800</v>
      </c>
      <c r="L287" s="53" t="s">
        <v>27</v>
      </c>
      <c r="M287" s="53"/>
      <c r="N287" s="53"/>
      <c r="O287" s="53"/>
      <c r="P287" s="53"/>
      <c r="Q287" s="53"/>
      <c r="R287" s="53"/>
      <c r="S287" s="53"/>
      <c r="T287" s="53"/>
      <c r="U287" s="53"/>
      <c r="V287" s="55" t="str">
        <f t="shared" si="28"/>
        <v>Q2. Prior to your child learning that [he/she] has HIV, did you do anything to prepare [him/her] to learn this information?</v>
      </c>
      <c r="W287" s="55" t="str">
        <f t="shared" si="29"/>
        <v>Q2. Mwana wenyu asati aziva kuti ane hutachiona hweHIV, pane here zvamakaita kumugadzirira kuti ave neruzivo urwu?</v>
      </c>
      <c r="X287" s="32" t="str">
        <f t="array" ref="X287">IF(ISBLANK(F287),"",INDEX([1]choices!L$2:L$1452,MATCH(F287,IF([1]choices!M$2:M$1452="Last",[1]choices!A$2:A$1452),0)))</f>
        <v>yes, no, dk, refuse</v>
      </c>
      <c r="Y287" s="4" t="str">
        <f t="array" ref="Y287">IF(ISBLANK(F287),"",INDEX([1]choices!K$2:K$1452,MATCH(F287,IF([1]choices!M$2:M$1452="Last",[1]choices!A$2:A$1452),0)))</f>
        <v>Hongu, Kwete, dk, kuramba kupindura</v>
      </c>
    </row>
    <row r="288" spans="1:26" ht="28">
      <c r="A288" s="53" t="s">
        <v>1687</v>
      </c>
      <c r="B288" s="53" t="s">
        <v>1485</v>
      </c>
      <c r="C288" s="53">
        <v>3</v>
      </c>
      <c r="D288" s="54" t="str">
        <f t="shared" si="30"/>
        <v>Q3</v>
      </c>
      <c r="E288" s="53" t="s">
        <v>12</v>
      </c>
      <c r="G288" s="54" t="str">
        <f t="shared" si="31"/>
        <v>text</v>
      </c>
      <c r="H288" s="4" t="str">
        <f>IF(A288="","",IF(ROW($A$2:$A$1036)=1,"Impossible",VLOOKUP($A$2:$A$1036,items!$A$2:$S$1008,{19}*SIGN(ROW($A$2:$A$1036)),FALSE)))</f>
        <v xml:space="preserve">What did you do to prepare him/her? </v>
      </c>
      <c r="I288" s="4" t="str">
        <f>IF(A288="","",IF(ROW($A$2:$A$1036)=1,"Impossible",VLOOKUP($A$2:$A$1036,items!$A$2:$T$1008,{20}*SIGN(ROW($A$2:$A$1036)),FALSE)))</f>
        <v>Ndezvipi zvamakaita pakumugadzirira? [mhinduro dzinobva kwavari]</v>
      </c>
      <c r="K288" s="4" t="s">
        <v>1714</v>
      </c>
      <c r="L288" s="53" t="s">
        <v>27</v>
      </c>
      <c r="M288" s="53"/>
      <c r="N288" s="53"/>
      <c r="O288" s="53"/>
      <c r="P288" s="53"/>
      <c r="Q288" s="53"/>
      <c r="R288" s="53"/>
      <c r="S288" s="53"/>
      <c r="T288" s="53"/>
      <c r="U288" s="53"/>
      <c r="V288" s="55" t="str">
        <f t="shared" si="28"/>
        <v xml:space="preserve">Q3. What did you do to prepare him/her? </v>
      </c>
      <c r="W288" s="55" t="str">
        <f t="shared" si="29"/>
        <v>Q3. Ndezvipi zvamakaita pakumugadzirira? [mhinduro dzinobva kwavari]</v>
      </c>
      <c r="X288" s="32" t="str">
        <f t="array" ref="X288">IF(ISBLANK(F288),"",INDEX([1]choices!L$2:L$1452,MATCH(F288,IF([1]choices!M$2:M$1452="Last",[1]choices!A$2:A$1452),0)))</f>
        <v/>
      </c>
      <c r="Y288" s="4" t="str">
        <f t="array" ref="Y288">IF(ISBLANK(F288),"",INDEX([1]choices!K$2:K$1452,MATCH(F288,IF([1]choices!M$2:M$1452="Last",[1]choices!A$2:A$1452),0)))</f>
        <v/>
      </c>
    </row>
    <row r="289" spans="1:25" ht="28">
      <c r="A289" s="53" t="s">
        <v>1688</v>
      </c>
      <c r="B289" s="53" t="s">
        <v>1485</v>
      </c>
      <c r="C289" s="53">
        <v>4</v>
      </c>
      <c r="D289" s="54" t="str">
        <f t="shared" si="30"/>
        <v>Q4</v>
      </c>
      <c r="E289" s="53" t="s">
        <v>11</v>
      </c>
      <c r="F289" s="4" t="s">
        <v>209</v>
      </c>
      <c r="G289" s="54" t="str">
        <f t="shared" si="31"/>
        <v>select_one yndr</v>
      </c>
      <c r="H289" s="4" t="str">
        <f>IF(A289="","",IF(ROW($A$2:$A$1036)=1,"Impossible",VLOOKUP($A$2:$A$1036,items!$A$2:$S$1008,{19}*SIGN(ROW($A$2:$A$1036)),FALSE)))</f>
        <v>Did you do anything to prepare yourself or your family to disclose to him/her?</v>
      </c>
      <c r="I289" s="4" t="str">
        <f>IF(A289="","",IF(ROW($A$2:$A$1036)=1,"Impossible",VLOOKUP($A$2:$A$1036,items!$A$2:$T$1008,{20}*SIGN(ROW($A$2:$A$1036)),FALSE)))</f>
        <v>Mune zvamakaita here kuzvigadzirira imimi kana mhuri yenyu kumubudira pachena?</v>
      </c>
      <c r="K289" s="4" t="s">
        <v>2800</v>
      </c>
      <c r="L289" s="53" t="s">
        <v>27</v>
      </c>
      <c r="M289" s="53"/>
      <c r="N289" s="53"/>
      <c r="O289" s="53"/>
      <c r="P289" s="53"/>
      <c r="Q289" s="53"/>
      <c r="R289" s="53"/>
      <c r="S289" s="53"/>
      <c r="T289" s="53"/>
      <c r="U289" s="53"/>
      <c r="V289" s="55" t="str">
        <f t="shared" si="28"/>
        <v>Q4. Did you do anything to prepare yourself or your family to disclose to him/her?</v>
      </c>
      <c r="W289" s="55" t="str">
        <f t="shared" si="29"/>
        <v>Q4. Mune zvamakaita here kuzvigadzirira imimi kana mhuri yenyu kumubudira pachena?</v>
      </c>
      <c r="X289" s="32" t="str">
        <f t="array" ref="X289">IF(ISBLANK(F289),"",INDEX([1]choices!L$2:L$1452,MATCH(F289,IF([1]choices!M$2:M$1452="Last",[1]choices!A$2:A$1452),0)))</f>
        <v>yes, no, dk, refuse</v>
      </c>
      <c r="Y289" s="4" t="str">
        <f t="array" ref="Y289">IF(ISBLANK(F289),"",INDEX([1]choices!K$2:K$1452,MATCH(F289,IF([1]choices!M$2:M$1452="Last",[1]choices!A$2:A$1452),0)))</f>
        <v>Hongu, Kwete, dk, kuramba kupindura</v>
      </c>
    </row>
    <row r="290" spans="1:25" ht="14">
      <c r="A290" s="53" t="s">
        <v>1689</v>
      </c>
      <c r="B290" s="53" t="s">
        <v>1485</v>
      </c>
      <c r="C290" s="53">
        <v>5</v>
      </c>
      <c r="D290" s="54" t="str">
        <f t="shared" si="30"/>
        <v>Q5</v>
      </c>
      <c r="E290" s="53" t="s">
        <v>12</v>
      </c>
      <c r="G290" s="54" t="str">
        <f t="shared" si="31"/>
        <v>text</v>
      </c>
      <c r="H290" s="4" t="str">
        <f>IF(A290="","",IF(ROW($A$2:$A$1036)=1,"Impossible",VLOOKUP($A$2:$A$1036,items!$A$2:$S$1008,{19}*SIGN(ROW($A$2:$A$1036)),FALSE)))</f>
        <v>What did you do to prepare? [open]</v>
      </c>
      <c r="I290" s="4" t="str">
        <f>IF(A290="","",IF(ROW($A$2:$A$1036)=1,"Impossible",VLOOKUP($A$2:$A$1036,items!$A$2:$T$1008,{20}*SIGN(ROW($A$2:$A$1036)),FALSE)))</f>
        <v>Chii chamakaita kugadzirira? [open]</v>
      </c>
      <c r="K290" s="4" t="s">
        <v>1715</v>
      </c>
      <c r="L290" s="53" t="s">
        <v>27</v>
      </c>
      <c r="M290" s="53"/>
      <c r="N290" s="53"/>
      <c r="O290" s="53"/>
      <c r="P290" s="53"/>
      <c r="Q290" s="53"/>
      <c r="R290" s="53"/>
      <c r="S290" s="53"/>
      <c r="T290" s="53"/>
      <c r="U290" s="53"/>
      <c r="V290" s="55" t="str">
        <f t="shared" si="28"/>
        <v>Q5. What did you do to prepare? [open]</v>
      </c>
      <c r="W290" s="55" t="str">
        <f t="shared" si="29"/>
        <v>Q5. Chii chamakaita kugadzirira? [open]</v>
      </c>
      <c r="X290" s="32" t="str">
        <f t="array" ref="X290">IF(ISBLANK(F290),"",INDEX([1]choices!L$2:L$1452,MATCH(F290,IF([1]choices!M$2:M$1452="Last",[1]choices!A$2:A$1452),0)))</f>
        <v/>
      </c>
      <c r="Y290" s="4" t="str">
        <f t="array" ref="Y290">IF(ISBLANK(F290),"",INDEX([1]choices!K$2:K$1452,MATCH(F290,IF([1]choices!M$2:M$1452="Last",[1]choices!A$2:A$1452),0)))</f>
        <v/>
      </c>
    </row>
    <row r="291" spans="1:25" ht="28">
      <c r="A291" s="53" t="s">
        <v>1690</v>
      </c>
      <c r="B291" s="53" t="s">
        <v>1485</v>
      </c>
      <c r="C291" s="53">
        <v>6</v>
      </c>
      <c r="D291" s="54" t="str">
        <f t="shared" si="30"/>
        <v>Q6</v>
      </c>
      <c r="E291" s="53" t="s">
        <v>13</v>
      </c>
      <c r="G291" s="54" t="str">
        <f t="shared" si="31"/>
        <v>integer</v>
      </c>
      <c r="H291" s="4" t="str">
        <f>IF(A291="","",IF(ROW($A$2:$A$1036)=1,"Impossible",VLOOKUP($A$2:$A$1036,items!$A$2:$S$1008,{19}*SIGN(ROW($A$2:$A$1036)),FALSE)))</f>
        <v>At what age was [he/she] when you started preparing [him/her]?</v>
      </c>
      <c r="I291" s="4" t="str">
        <f>IF(A291="","",IF(ROW($A$2:$A$1036)=1,"Impossible",VLOOKUP($A$2:$A$1036,items!$A$2:$T$1008,{20}*SIGN(ROW($A$2:$A$1036)),FALSE)))</f>
        <v>Makatanga kumugadzirira ava pazera ripi?</v>
      </c>
      <c r="K291" s="4" t="s">
        <v>1714</v>
      </c>
      <c r="L291" s="53" t="s">
        <v>27</v>
      </c>
      <c r="M291" s="53"/>
      <c r="N291" s="53"/>
      <c r="O291" s="53"/>
      <c r="P291" s="53"/>
      <c r="Q291" s="53"/>
      <c r="R291" s="53"/>
      <c r="S291" s="53"/>
      <c r="T291" s="53"/>
      <c r="U291" s="53"/>
      <c r="V291" s="55" t="str">
        <f t="shared" si="28"/>
        <v>Q6. At what age was [he/she] when you started preparing [him/her]?</v>
      </c>
      <c r="W291" s="55" t="str">
        <f t="shared" si="29"/>
        <v>Q6. Makatanga kumugadzirira ava pazera ripi?</v>
      </c>
      <c r="X291" s="32" t="str">
        <f t="array" ref="X291">IF(ISBLANK(F291),"",INDEX([1]choices!L$2:L$1452,MATCH(F291,IF([1]choices!M$2:M$1452="Last",[1]choices!A$2:A$1452),0)))</f>
        <v/>
      </c>
      <c r="Y291" s="4" t="str">
        <f t="array" ref="Y291">IF(ISBLANK(F291),"",INDEX([1]choices!K$2:K$1452,MATCH(F291,IF([1]choices!M$2:M$1452="Last",[1]choices!A$2:A$1452),0)))</f>
        <v/>
      </c>
    </row>
    <row r="292" spans="1:25" ht="42">
      <c r="A292" s="53" t="s">
        <v>1691</v>
      </c>
      <c r="B292" s="53" t="s">
        <v>1485</v>
      </c>
      <c r="C292" s="53">
        <v>7</v>
      </c>
      <c r="D292" s="54" t="str">
        <f t="shared" si="30"/>
        <v>Q7</v>
      </c>
      <c r="E292" s="53" t="s">
        <v>11</v>
      </c>
      <c r="F292" s="4" t="s">
        <v>209</v>
      </c>
      <c r="G292" s="54" t="str">
        <f t="shared" si="31"/>
        <v>select_one yndr</v>
      </c>
      <c r="H292" s="4" t="str">
        <f>IF(A292="","",IF(ROW($A$2:$A$1036)=1,"Impossible",VLOOKUP($A$2:$A$1036,items!$A$2:$S$1008,{19}*SIGN(ROW($A$2:$A$1036)),FALSE)))</f>
        <v>Did you seek help from any family members or friends prior to HIV disclosure?</v>
      </c>
      <c r="I292" s="4" t="str">
        <f>IF(A292="","",IF(ROW($A$2:$A$1036)=1,"Impossible",VLOOKUP($A$2:$A$1036,items!$A$2:$T$1008,{20}*SIGN(ROW($A$2:$A$1036)),FALSE)))</f>
        <v xml:space="preserve">Makatsvaga rubatsiro here kubva kune chero vanhu vemumhuri kana shamwari musati mamuudza paamire paHIV? </v>
      </c>
      <c r="K292" s="4" t="s">
        <v>2800</v>
      </c>
      <c r="L292" s="53" t="s">
        <v>27</v>
      </c>
      <c r="M292" s="53"/>
      <c r="N292" s="53"/>
      <c r="O292" s="53"/>
      <c r="P292" s="53"/>
      <c r="Q292" s="53"/>
      <c r="R292" s="53"/>
      <c r="S292" s="53"/>
      <c r="T292" s="53"/>
      <c r="U292" s="53"/>
      <c r="V292" s="55" t="str">
        <f t="shared" si="28"/>
        <v>Q7. Did you seek help from any family members or friends prior to HIV disclosure?</v>
      </c>
      <c r="W292" s="55" t="str">
        <f t="shared" si="29"/>
        <v xml:space="preserve">Q7. Makatsvaga rubatsiro here kubva kune chero vanhu vemumhuri kana shamwari musati mamuudza paamire paHIV? </v>
      </c>
      <c r="X292" s="32" t="str">
        <f t="array" ref="X292">IF(ISBLANK(F292),"",INDEX([1]choices!L$2:L$1452,MATCH(F292,IF([1]choices!M$2:M$1452="Last",[1]choices!A$2:A$1452),0)))</f>
        <v>yes, no, dk, refuse</v>
      </c>
      <c r="Y292" s="4" t="str">
        <f t="array" ref="Y292">IF(ISBLANK(F292),"",INDEX([1]choices!K$2:K$1452,MATCH(F292,IF([1]choices!M$2:M$1452="Last",[1]choices!A$2:A$1452),0)))</f>
        <v>Hongu, Kwete, dk, kuramba kupindura</v>
      </c>
    </row>
    <row r="293" spans="1:25" ht="28">
      <c r="A293" s="53" t="s">
        <v>1692</v>
      </c>
      <c r="B293" s="53" t="s">
        <v>1485</v>
      </c>
      <c r="C293" s="53">
        <v>8</v>
      </c>
      <c r="D293" s="54" t="str">
        <f t="shared" si="30"/>
        <v>Q8</v>
      </c>
      <c r="E293" s="53" t="s">
        <v>11</v>
      </c>
      <c r="F293" s="4" t="s">
        <v>209</v>
      </c>
      <c r="G293" s="54" t="str">
        <f t="shared" si="31"/>
        <v>select_one yndr</v>
      </c>
      <c r="H293" s="4" t="str">
        <f>IF(A293="","",IF(ROW($A$2:$A$1036)=1,"Impossible",VLOOKUP($A$2:$A$1036,items!$A$2:$S$1008,{19}*SIGN(ROW($A$2:$A$1036)),FALSE)))</f>
        <v>Did you seek help from any health workers prior to HIV disclosure?</v>
      </c>
      <c r="I293" s="4" t="str">
        <f>IF(A293="","",IF(ROW($A$2:$A$1036)=1,"Impossible",VLOOKUP($A$2:$A$1036,items!$A$2:$T$1008,{20}*SIGN(ROW($A$2:$A$1036)),FALSE)))</f>
        <v>Makatsvaga rubatsiro here kubva kune chero vashandi veutano musati mamuudza paamire paHIV?</v>
      </c>
      <c r="K293" s="4" t="s">
        <v>2800</v>
      </c>
      <c r="L293" s="53" t="s">
        <v>27</v>
      </c>
      <c r="M293" s="53"/>
      <c r="N293" s="53"/>
      <c r="O293" s="53"/>
      <c r="P293" s="53"/>
      <c r="Q293" s="53"/>
      <c r="R293" s="53"/>
      <c r="S293" s="53"/>
      <c r="T293" s="53"/>
      <c r="U293" s="53"/>
      <c r="V293" s="55" t="str">
        <f t="shared" si="28"/>
        <v>Q8. Did you seek help from any health workers prior to HIV disclosure?</v>
      </c>
      <c r="W293" s="55" t="str">
        <f t="shared" si="29"/>
        <v>Q8. Makatsvaga rubatsiro here kubva kune chero vashandi veutano musati mamuudza paamire paHIV?</v>
      </c>
      <c r="X293" s="32" t="str">
        <f t="array" ref="X293">IF(ISBLANK(F293),"",INDEX([1]choices!L$2:L$1452,MATCH(F293,IF([1]choices!M$2:M$1452="Last",[1]choices!A$2:A$1452),0)))</f>
        <v>yes, no, dk, refuse</v>
      </c>
      <c r="Y293" s="4" t="str">
        <f t="array" ref="Y293">IF(ISBLANK(F293),"",INDEX([1]choices!K$2:K$1452,MATCH(F293,IF([1]choices!M$2:M$1452="Last",[1]choices!A$2:A$1452),0)))</f>
        <v>Hongu, Kwete, dk, kuramba kupindura</v>
      </c>
    </row>
    <row r="294" spans="1:25" ht="42">
      <c r="A294" s="53" t="s">
        <v>1693</v>
      </c>
      <c r="B294" s="53" t="s">
        <v>1485</v>
      </c>
      <c r="C294" s="53">
        <v>9</v>
      </c>
      <c r="D294" s="54" t="str">
        <f t="shared" si="30"/>
        <v>Q9</v>
      </c>
      <c r="E294" s="53" t="s">
        <v>11</v>
      </c>
      <c r="F294" s="4" t="s">
        <v>1619</v>
      </c>
      <c r="G294" s="54" t="str">
        <f t="shared" si="31"/>
        <v>select_one process</v>
      </c>
      <c r="H294" s="4" t="str">
        <f>IF(A294="","",IF(ROW($A$2:$A$1036)=1,"Impossible",VLOOKUP($A$2:$A$1036,items!$A$2:$S$1008,{19}*SIGN(ROW($A$2:$A$1036)),FALSE)))</f>
        <v>In your child's case, was HIV disclosure a "one time thing" or something that happened over time?</v>
      </c>
      <c r="I294" s="4" t="str">
        <f>IF(A294="","",IF(ROW($A$2:$A$1036)=1,"Impossible",VLOOKUP($A$2:$A$1036,items!$A$2:$T$1008,{20}*SIGN(ROW($A$2:$A$1036)),FALSE)))</f>
        <v>Panyaya yemwana wenyu, kumuudza paamire paHIV chinhu chakaitika kamwe chete here kana kuti chinhu chakaitika kwenguva yakareba?</v>
      </c>
      <c r="K294" s="4" t="s">
        <v>2800</v>
      </c>
      <c r="L294" s="53" t="s">
        <v>27</v>
      </c>
      <c r="M294" s="53"/>
      <c r="N294" s="53"/>
      <c r="O294" s="53"/>
      <c r="P294" s="53"/>
      <c r="Q294" s="53"/>
      <c r="R294" s="53"/>
      <c r="S294" s="53"/>
      <c r="T294" s="53"/>
      <c r="U294" s="53"/>
      <c r="V294" s="55" t="str">
        <f t="shared" si="28"/>
        <v>Q9. In your child's case, was HIV disclosure a "one time thing" or something that happened over time?</v>
      </c>
      <c r="W294" s="55" t="str">
        <f t="shared" si="29"/>
        <v>Q9. Panyaya yemwana wenyu, kumuudza paamire paHIV chinhu chakaitika kamwe chete here kana kuti chinhu chakaitika kwenguva yakareba?</v>
      </c>
      <c r="X294" s="32" t="str">
        <f t="array" ref="X294">IF(ISBLANK(F294),"",INDEX([1]choices!L$2:L$1452,MATCH(F294,IF([1]choices!M$2:M$1452="Last",[1]choices!A$2:A$1452),0)))</f>
        <v>one time event, unfolded over time, dk</v>
      </c>
      <c r="Y294" s="4" t="str">
        <f t="array" ref="Y294">IF(ISBLANK(F294),"",INDEX([1]choices!K$2:K$1452,MATCH(F294,IF([1]choices!M$2:M$1452="Last",[1]choices!A$2:A$1452),0)))</f>
        <v>kungoitika kamwechete zvotopfuura, kuitika zvishoma nezvishoma kwechinguva, handizive</v>
      </c>
    </row>
    <row r="295" spans="1:25" ht="42">
      <c r="A295" s="53" t="s">
        <v>1694</v>
      </c>
      <c r="B295" s="53" t="s">
        <v>1485</v>
      </c>
      <c r="C295" s="53">
        <v>10</v>
      </c>
      <c r="D295" s="54" t="str">
        <f t="shared" si="30"/>
        <v>Q10</v>
      </c>
      <c r="E295" s="53" t="s">
        <v>11</v>
      </c>
      <c r="F295" s="4" t="s">
        <v>209</v>
      </c>
      <c r="G295" s="54" t="str">
        <f t="shared" si="31"/>
        <v>select_one yndr</v>
      </c>
      <c r="H295" s="4" t="str">
        <f>IF(A295="","",IF(ROW($A$2:$A$1036)=1,"Impossible",VLOOKUP($A$2:$A$1036,items!$A$2:$S$1008,{19}*SIGN(ROW($A$2:$A$1036)),FALSE)))</f>
        <v>Did you make a plan for how you or someone else would tell your child about [his/her] status?</v>
      </c>
      <c r="I295" s="4" t="str">
        <f>IF(A295="","",IF(ROW($A$2:$A$1036)=1,"Impossible",VLOOKUP($A$2:$A$1036,items!$A$2:$T$1008,{20}*SIGN(ROW($A$2:$A$1036)),FALSE)))</f>
        <v>Pane hurongwa hwamakaita here hwekuti imimi kana mumwewo munhu angaudze sei mwana wenyu maererano nepaamire?</v>
      </c>
      <c r="K295" s="4" t="s">
        <v>2800</v>
      </c>
      <c r="L295" s="53" t="s">
        <v>27</v>
      </c>
      <c r="M295" s="53"/>
      <c r="N295" s="53"/>
      <c r="O295" s="53"/>
      <c r="P295" s="53"/>
      <c r="Q295" s="53"/>
      <c r="R295" s="53"/>
      <c r="S295" s="53"/>
      <c r="T295" s="53"/>
      <c r="U295" s="53"/>
      <c r="V295" s="55" t="str">
        <f t="shared" si="28"/>
        <v>Q10. Did you make a plan for how you or someone else would tell your child about [his/her] status?</v>
      </c>
      <c r="W295" s="55" t="str">
        <f t="shared" si="29"/>
        <v>Q10. Pane hurongwa hwamakaita here hwekuti imimi kana mumwewo munhu angaudze sei mwana wenyu maererano nepaamire?</v>
      </c>
      <c r="X295" s="32" t="str">
        <f t="array" ref="X295">IF(ISBLANK(F295),"",INDEX([1]choices!L$2:L$1452,MATCH(F295,IF([1]choices!M$2:M$1452="Last",[1]choices!A$2:A$1452),0)))</f>
        <v>yes, no, dk, refuse</v>
      </c>
      <c r="Y295" s="4" t="str">
        <f t="array" ref="Y295">IF(ISBLANK(F295),"",INDEX([1]choices!K$2:K$1452,MATCH(F295,IF([1]choices!M$2:M$1452="Last",[1]choices!A$2:A$1452),0)))</f>
        <v>Hongu, Kwete, dk, kuramba kupindura</v>
      </c>
    </row>
    <row r="296" spans="1:25" ht="28">
      <c r="A296" s="53" t="s">
        <v>1695</v>
      </c>
      <c r="B296" s="53" t="s">
        <v>1485</v>
      </c>
      <c r="C296" s="53">
        <v>11</v>
      </c>
      <c r="D296" s="54" t="str">
        <f t="shared" si="30"/>
        <v>Q11</v>
      </c>
      <c r="E296" s="53" t="s">
        <v>11</v>
      </c>
      <c r="F296" s="4" t="s">
        <v>209</v>
      </c>
      <c r="G296" s="54" t="str">
        <f t="shared" si="31"/>
        <v>select_one yndr</v>
      </c>
      <c r="H296" s="4" t="str">
        <f>IF(A296="","",IF(ROW($A$2:$A$1036)=1,"Impossible",VLOOKUP($A$2:$A$1036,items!$A$2:$S$1008,{19}*SIGN(ROW($A$2:$A$1036)),FALSE)))</f>
        <v>Did you pick a specific day for your child to learn [his/her] HIV status?</v>
      </c>
      <c r="I296" s="4" t="str">
        <f>IF(A296="","",IF(ROW($A$2:$A$1036)=1,"Impossible",VLOOKUP($A$2:$A$1036,items!$A$2:$T$1008,{20}*SIGN(ROW($A$2:$A$1036)),FALSE)))</f>
        <v>Makasarudza zuva here rekuti mwana wenyu azive paamire paHIV?</v>
      </c>
      <c r="K296" s="4" t="s">
        <v>2800</v>
      </c>
      <c r="L296" s="53" t="s">
        <v>27</v>
      </c>
      <c r="M296" s="53"/>
      <c r="N296" s="53"/>
      <c r="O296" s="53"/>
      <c r="P296" s="53"/>
      <c r="Q296" s="53"/>
      <c r="R296" s="53"/>
      <c r="S296" s="53"/>
      <c r="T296" s="53"/>
      <c r="U296" s="53"/>
      <c r="V296" s="55" t="str">
        <f t="shared" si="28"/>
        <v>Q11. Did you pick a specific day for your child to learn [his/her] HIV status?</v>
      </c>
      <c r="W296" s="55" t="str">
        <f t="shared" si="29"/>
        <v>Q11. Makasarudza zuva here rekuti mwana wenyu azive paamire paHIV?</v>
      </c>
      <c r="X296" s="32" t="str">
        <f t="array" ref="X296">IF(ISBLANK(F296),"",INDEX([1]choices!L$2:L$1452,MATCH(F296,IF([1]choices!M$2:M$1452="Last",[1]choices!A$2:A$1452),0)))</f>
        <v>yes, no, dk, refuse</v>
      </c>
      <c r="Y296" s="4" t="str">
        <f t="array" ref="Y296">IF(ISBLANK(F296),"",INDEX([1]choices!K$2:K$1452,MATCH(F296,IF([1]choices!M$2:M$1452="Last",[1]choices!A$2:A$1452),0)))</f>
        <v>Hongu, Kwete, dk, kuramba kupindura</v>
      </c>
    </row>
    <row r="297" spans="1:25" ht="28">
      <c r="A297" s="53" t="s">
        <v>1696</v>
      </c>
      <c r="B297" s="53" t="s">
        <v>1485</v>
      </c>
      <c r="C297" s="53">
        <v>12</v>
      </c>
      <c r="D297" s="54" t="str">
        <f t="shared" si="30"/>
        <v>Q12</v>
      </c>
      <c r="E297" s="53" t="s">
        <v>11</v>
      </c>
      <c r="F297" s="4" t="s">
        <v>1628</v>
      </c>
      <c r="G297" s="54" t="str">
        <f t="shared" si="31"/>
        <v>select_one disclosureDay</v>
      </c>
      <c r="H297" s="4" t="str">
        <f>IF(A297="","",IF(ROW($A$2:$A$1036)=1,"Impossible",VLOOKUP($A$2:$A$1036,items!$A$2:$S$1008,{19}*SIGN(ROW($A$2:$A$1036)),FALSE)))</f>
        <v>Did the HIV disclosure take place on this day?</v>
      </c>
      <c r="I297" s="4" t="str">
        <f>IF(A297="","",IF(ROW($A$2:$A$1036)=1,"Impossible",VLOOKUP($A$2:$A$1036,items!$A$2:$T$1008,{20}*SIGN(ROW($A$2:$A$1036)),FALSE)))</f>
        <v>Kumuudza paamire paHIV kwakaitika musi uyu here?</v>
      </c>
      <c r="K297" s="4" t="s">
        <v>1716</v>
      </c>
      <c r="L297" s="53" t="s">
        <v>27</v>
      </c>
      <c r="M297" s="53"/>
      <c r="N297" s="53"/>
      <c r="O297" s="53"/>
      <c r="P297" s="53"/>
      <c r="Q297" s="53"/>
      <c r="R297" s="53"/>
      <c r="S297" s="53"/>
      <c r="T297" s="53"/>
      <c r="U297" s="53"/>
      <c r="V297" s="55" t="str">
        <f t="shared" si="28"/>
        <v>Q12. Did the HIV disclosure take place on this day?</v>
      </c>
      <c r="W297" s="55" t="str">
        <f t="shared" si="29"/>
        <v>Q12. Kumuudza paamire paHIV kwakaitika musi uyu here?</v>
      </c>
      <c r="X297" s="32" t="str">
        <f t="array" ref="X297">IF(ISBLANK(F297),"",INDEX([1]choices!L$2:L$1452,MATCH(F297,IF([1]choices!M$2:M$1452="Last",[1]choices!A$2:A$1452),0)))</f>
        <v>before day, on day, after day, dk</v>
      </c>
      <c r="Y297" s="4" t="str">
        <f t="array" ref="Y297">IF(ISBLANK(F297),"",INDEX([1]choices!K$2:K$1452,MATCH(F297,IF([1]choices!M$2:M$1452="Last",[1]choices!A$2:A$1452),0)))</f>
        <v>zuva iroro risati rasvika, zuva racho, zuva racho radarika, handizive</v>
      </c>
    </row>
    <row r="298" spans="1:25" ht="42">
      <c r="A298" s="53" t="s">
        <v>1697</v>
      </c>
      <c r="B298" s="53" t="s">
        <v>1485</v>
      </c>
      <c r="C298" s="53">
        <v>13</v>
      </c>
      <c r="D298" s="54" t="str">
        <f t="shared" si="30"/>
        <v>Q13</v>
      </c>
      <c r="E298" s="53" t="s">
        <v>11</v>
      </c>
      <c r="F298" s="4" t="s">
        <v>1637</v>
      </c>
      <c r="G298" s="54" t="str">
        <f t="shared" si="31"/>
        <v>select_one disclosureExperience</v>
      </c>
      <c r="H298" s="4" t="str">
        <f>IF(A298="","",IF(ROW($A$2:$A$1036)=1,"Impossible",VLOOKUP($A$2:$A$1036,items!$A$2:$S$1008,{19}*SIGN(ROW($A$2:$A$1036)),FALSE)))</f>
        <v>Overall, how would you rate YOUR overall disclosure experience?</v>
      </c>
      <c r="I298" s="4" t="str">
        <f>IF(A298="","",IF(ROW($A$2:$A$1036)=1,"Impossible",VLOOKUP($A$2:$A$1036,items!$A$2:$T$1008,{20}*SIGN(ROW($A$2:$A$1036)),FALSE)))</f>
        <v>Muchifunga pamusoro pezvose hazvo, mungati kumuudza paamire pa HIV kwose zvako kwainge kwakadii KWAMURI IMI?</v>
      </c>
      <c r="L298" s="53" t="s">
        <v>27</v>
      </c>
      <c r="M298" s="53"/>
      <c r="N298" s="53"/>
      <c r="O298" s="53"/>
      <c r="P298" s="53"/>
      <c r="Q298" s="53"/>
      <c r="R298" s="53"/>
      <c r="S298" s="53"/>
      <c r="T298" s="53"/>
      <c r="U298" s="53"/>
      <c r="V298" s="55" t="str">
        <f t="shared" si="28"/>
        <v>Q13. Overall, how would you rate YOUR overall disclosure experience?</v>
      </c>
      <c r="W298" s="55" t="str">
        <f t="shared" si="29"/>
        <v>Q13. Muchifunga pamusoro pezvose hazvo, mungati kumuudza paamire pa HIV kwose zvako kwainge kwakadii KWAMURI IMI?</v>
      </c>
      <c r="X298" s="32" t="str">
        <f t="array" ref="X298">IF(ISBLANK(F298),"",INDEX([1]choices!L$2:L$1452,MATCH(F298,IF([1]choices!M$2:M$1452="Last",[1]choices!A$2:A$1452),0)))</f>
        <v>very bad, somewhat bad, somewhat good, very good, dk</v>
      </c>
      <c r="Y298" s="4" t="str">
        <f t="array" ref="Y298">IF(ISBLANK(F298),"",INDEX([1]choices!K$2:K$1452,MATCH(F298,IF([1]choices!M$2:M$1452="Last",[1]choices!A$2:A$1452),0)))</f>
        <v>kwainge kwakaipisisa, kwainge kwakaipawo, kwainge kwakanakawo, kwainge kwakanakisisa, handizive</v>
      </c>
    </row>
    <row r="299" spans="1:25" ht="42">
      <c r="A299" s="53" t="s">
        <v>1698</v>
      </c>
      <c r="B299" s="53" t="s">
        <v>1485</v>
      </c>
      <c r="C299" s="53">
        <v>14</v>
      </c>
      <c r="D299" s="54" t="str">
        <f t="shared" si="30"/>
        <v>Q14</v>
      </c>
      <c r="E299" s="53" t="s">
        <v>11</v>
      </c>
      <c r="F299" s="4" t="s">
        <v>1637</v>
      </c>
      <c r="G299" s="54" t="str">
        <f t="shared" si="31"/>
        <v>select_one disclosureExperience</v>
      </c>
      <c r="H299" s="4" t="str">
        <f>IF(A299="","",IF(ROW($A$2:$A$1036)=1,"Impossible",VLOOKUP($A$2:$A$1036,items!$A$2:$S$1008,{19}*SIGN(ROW($A$2:$A$1036)),FALSE)))</f>
        <v>Overall, how would you rate YOUR CHILD'S disclosure experience?</v>
      </c>
      <c r="I299" s="4" t="str">
        <f>IF(A299="","",IF(ROW($A$2:$A$1036)=1,"Impossible",VLOOKUP($A$2:$A$1036,items!$A$2:$T$1008,{20}*SIGN(ROW($A$2:$A$1036)),FALSE)))</f>
        <v>Muchifunga pamusoro pezvose hazvo, mungati imi kumuudza paamire paHIV kwose zvako kwainge kwakadii KUMWANA WENYU?</v>
      </c>
      <c r="L299" s="53" t="s">
        <v>27</v>
      </c>
      <c r="M299" s="53"/>
      <c r="N299" s="53"/>
      <c r="O299" s="53"/>
      <c r="P299" s="53"/>
      <c r="Q299" s="53"/>
      <c r="R299" s="53"/>
      <c r="S299" s="53"/>
      <c r="T299" s="53"/>
      <c r="U299" s="53"/>
      <c r="V299" s="55" t="str">
        <f t="shared" si="28"/>
        <v>Q14. Overall, how would you rate YOUR CHILD'S disclosure experience?</v>
      </c>
      <c r="W299" s="55" t="str">
        <f t="shared" si="29"/>
        <v>Q14. Muchifunga pamusoro pezvose hazvo, mungati imi kumuudza paamire paHIV kwose zvako kwainge kwakadii KUMWANA WENYU?</v>
      </c>
      <c r="X299" s="32" t="str">
        <f t="array" ref="X299">IF(ISBLANK(F299),"",INDEX([1]choices!L$2:L$1452,MATCH(F299,IF([1]choices!M$2:M$1452="Last",[1]choices!A$2:A$1452),0)))</f>
        <v>very bad, somewhat bad, somewhat good, very good, dk</v>
      </c>
      <c r="Y299" s="4" t="str">
        <f t="array" ref="Y299">IF(ISBLANK(F299),"",INDEX([1]choices!K$2:K$1452,MATCH(F299,IF([1]choices!M$2:M$1452="Last",[1]choices!A$2:A$1452),0)))</f>
        <v>kwainge kwakaipisisa, kwainge kwakaipawo, kwainge kwakanakawo, kwainge kwakanakisisa, handizive</v>
      </c>
    </row>
    <row r="300" spans="1:25" ht="28">
      <c r="A300" s="53" t="s">
        <v>1699</v>
      </c>
      <c r="B300" s="53" t="s">
        <v>1485</v>
      </c>
      <c r="C300" s="53">
        <v>15</v>
      </c>
      <c r="D300" s="54" t="str">
        <f t="shared" si="30"/>
        <v>Q15</v>
      </c>
      <c r="E300" s="53" t="s">
        <v>11</v>
      </c>
      <c r="F300" s="4" t="s">
        <v>1648</v>
      </c>
      <c r="G300" s="54" t="str">
        <f t="shared" si="31"/>
        <v>select_one reaction</v>
      </c>
      <c r="H300" s="4" t="str">
        <f>IF(A300="","",IF(ROW($A$2:$A$1036)=1,"Impossible",VLOOKUP($A$2:$A$1036,items!$A$2:$S$1008,{19}*SIGN(ROW($A$2:$A$1036)),FALSE)))</f>
        <v>Did your child get angry?</v>
      </c>
      <c r="I300" s="4" t="str">
        <f>IF(A300="","",IF(ROW($A$2:$A$1036)=1,"Impossible",VLOOKUP($A$2:$A$1036,items!$A$2:$T$1008,{20}*SIGN(ROW($A$2:$A$1036)),FALSE)))</f>
        <v>Mwana wenyu akashatirwa here?</v>
      </c>
      <c r="L300" s="53" t="s">
        <v>27</v>
      </c>
      <c r="M300" s="53"/>
      <c r="N300" s="53"/>
      <c r="O300" s="53"/>
      <c r="P300" s="53"/>
      <c r="Q300" s="53"/>
      <c r="R300" s="53"/>
      <c r="S300" s="53"/>
      <c r="T300" s="53"/>
      <c r="U300" s="53"/>
      <c r="V300" s="55" t="str">
        <f t="shared" si="28"/>
        <v>Q15. Did your child get angry?</v>
      </c>
      <c r="W300" s="55" t="str">
        <f t="shared" si="29"/>
        <v>Q15. Mwana wenyu akashatirwa here?</v>
      </c>
      <c r="X300" s="32" t="str">
        <f t="array" ref="X300">IF(ISBLANK(F300),"",INDEX([1]choices!L$2:L$1452,MATCH(F300,IF([1]choices!M$2:M$1452="Last",[1]choices!A$2:A$1452),0)))</f>
        <v>a lot, somewhat, not very much, not at all, dk</v>
      </c>
      <c r="Y300" s="4" t="str">
        <f t="array" ref="Y300">IF(ISBLANK(F300),"",INDEX([1]choices!K$2:K$1452,MATCH(F300,IF([1]choices!M$2:M$1452="Last",[1]choices!A$2:A$1452),0)))</f>
        <v>zvakanyanya, zvakanyanyawo, zvisina kunyanya, kwete zvachose, handizive</v>
      </c>
    </row>
    <row r="301" spans="1:25" ht="56">
      <c r="A301" s="53" t="s">
        <v>1700</v>
      </c>
      <c r="B301" s="53" t="s">
        <v>1485</v>
      </c>
      <c r="C301" s="53">
        <v>16</v>
      </c>
      <c r="D301" s="54" t="str">
        <f t="shared" si="30"/>
        <v>Q16</v>
      </c>
      <c r="E301" s="53" t="s">
        <v>11</v>
      </c>
      <c r="F301" s="4" t="s">
        <v>1658</v>
      </c>
      <c r="G301" s="54" t="str">
        <f t="shared" si="31"/>
        <v>select_one reactionTime</v>
      </c>
      <c r="H301" s="4" t="str">
        <f>IF(A301="","",IF(ROW($A$2:$A$1036)=1,"Impossible",VLOOKUP($A$2:$A$1036,items!$A$2:$S$1008,{19}*SIGN(ROW($A$2:$A$1036)),FALSE)))</f>
        <v>How long did this last?</v>
      </c>
      <c r="I301" s="4" t="str">
        <f>IF(A301="","",IF(ROW($A$2:$A$1036)=1,"Impossible",VLOOKUP($A$2:$A$1036,items!$A$2:$T$1008,{20}*SIGN(ROW($A$2:$A$1036)),FALSE)))</f>
        <v>Izvi zvakatora nguva yakareba zvakadii?</v>
      </c>
      <c r="K301" s="4" t="s">
        <v>1717</v>
      </c>
      <c r="L301" s="53" t="s">
        <v>27</v>
      </c>
      <c r="M301" s="53"/>
      <c r="N301" s="53"/>
      <c r="O301" s="53"/>
      <c r="P301" s="53"/>
      <c r="Q301" s="53"/>
      <c r="R301" s="53"/>
      <c r="S301" s="53"/>
      <c r="T301" s="53"/>
      <c r="U301" s="53"/>
      <c r="V301" s="55" t="str">
        <f t="shared" si="28"/>
        <v>Q16. How long did this last?</v>
      </c>
      <c r="W301" s="55" t="str">
        <f t="shared" si="29"/>
        <v>Q16. Izvi zvakatora nguva yakareba zvakadii?</v>
      </c>
      <c r="X301" s="32" t="str">
        <f t="array" ref="X301">IF(ISBLANK(F301),"",INDEX([1]choices!L$2:L$1452,MATCH(F301,IF([1]choices!M$2:M$1452="Last",[1]choices!A$2:A$1452),0)))</f>
        <v>less than one day, 1-2 days, a week, more than a week, a month, more than a month, still feels this way, dk</v>
      </c>
      <c r="Y301" s="4" t="str">
        <f t="array" ref="Y301">IF(ISBLANK(F301),"",INDEX([1]choices!K$2:K$1452,MATCH(F301,IF([1]choices!M$2:M$1452="Last",[1]choices!A$2:A$1452),0)))</f>
        <v>kasingasvike zuva rimwe chete, zuva rimwe kana mazuva maviri, svondo rimwe chete, kudarika svondo rimwe chete, mwedzi mumwe chete, kudarika mwedzi mumwe chete, achiri kunzwa izvi, handizive</v>
      </c>
    </row>
    <row r="302" spans="1:25" ht="28">
      <c r="A302" s="53" t="s">
        <v>1701</v>
      </c>
      <c r="B302" s="53" t="s">
        <v>1485</v>
      </c>
      <c r="C302" s="53">
        <v>17</v>
      </c>
      <c r="D302" s="54" t="str">
        <f t="shared" si="30"/>
        <v>Q17</v>
      </c>
      <c r="E302" s="53" t="s">
        <v>11</v>
      </c>
      <c r="F302" s="4" t="s">
        <v>1648</v>
      </c>
      <c r="G302" s="54" t="str">
        <f t="shared" si="31"/>
        <v>select_one reaction</v>
      </c>
      <c r="H302" s="4" t="str">
        <f>IF(A302="","",IF(ROW($A$2:$A$1036)=1,"Impossible",VLOOKUP($A$2:$A$1036,items!$A$2:$S$1008,{19}*SIGN(ROW($A$2:$A$1036)),FALSE)))</f>
        <v>Did your child get sad?</v>
      </c>
      <c r="I302" s="4" t="str">
        <f>IF(A302="","",IF(ROW($A$2:$A$1036)=1,"Impossible",VLOOKUP($A$2:$A$1036,items!$A$2:$T$1008,{20}*SIGN(ROW($A$2:$A$1036)),FALSE)))</f>
        <v>Mwana wenyu akasuwa here?</v>
      </c>
      <c r="L302" s="53" t="s">
        <v>27</v>
      </c>
      <c r="M302" s="53"/>
      <c r="N302" s="53"/>
      <c r="O302" s="53"/>
      <c r="P302" s="53"/>
      <c r="Q302" s="53"/>
      <c r="R302" s="53"/>
      <c r="S302" s="53"/>
      <c r="T302" s="53"/>
      <c r="U302" s="53"/>
      <c r="V302" s="55" t="str">
        <f t="shared" si="28"/>
        <v>Q17. Did your child get sad?</v>
      </c>
      <c r="W302" s="55" t="str">
        <f t="shared" si="29"/>
        <v>Q17. Mwana wenyu akasuwa here?</v>
      </c>
      <c r="X302" s="32" t="str">
        <f t="array" ref="X302">IF(ISBLANK(F302),"",INDEX([1]choices!L$2:L$1452,MATCH(F302,IF([1]choices!M$2:M$1452="Last",[1]choices!A$2:A$1452),0)))</f>
        <v>a lot, somewhat, not very much, not at all, dk</v>
      </c>
      <c r="Y302" s="4" t="str">
        <f t="array" ref="Y302">IF(ISBLANK(F302),"",INDEX([1]choices!K$2:K$1452,MATCH(F302,IF([1]choices!M$2:M$1452="Last",[1]choices!A$2:A$1452),0)))</f>
        <v>zvakanyanya, zvakanyanyawo, zvisina kunyanya, kwete zvachose, handizive</v>
      </c>
    </row>
    <row r="303" spans="1:25" ht="56">
      <c r="A303" s="53" t="s">
        <v>1702</v>
      </c>
      <c r="B303" s="53" t="s">
        <v>1485</v>
      </c>
      <c r="C303" s="53">
        <v>18</v>
      </c>
      <c r="D303" s="54" t="str">
        <f t="shared" si="30"/>
        <v>Q18</v>
      </c>
      <c r="E303" s="53" t="s">
        <v>11</v>
      </c>
      <c r="F303" s="4" t="s">
        <v>1658</v>
      </c>
      <c r="G303" s="54" t="str">
        <f t="shared" si="31"/>
        <v>select_one reactionTime</v>
      </c>
      <c r="H303" s="4" t="str">
        <f>IF(A303="","",IF(ROW($A$2:$A$1036)=1,"Impossible",VLOOKUP($A$2:$A$1036,items!$A$2:$S$1008,{19}*SIGN(ROW($A$2:$A$1036)),FALSE)))</f>
        <v>How long did this last?</v>
      </c>
      <c r="I303" s="4" t="str">
        <f>IF(A303="","",IF(ROW($A$2:$A$1036)=1,"Impossible",VLOOKUP($A$2:$A$1036,items!$A$2:$T$1008,{20}*SIGN(ROW($A$2:$A$1036)),FALSE)))</f>
        <v>Izvi zvakatora nguva yakareba zvakadii?</v>
      </c>
      <c r="K303" s="4" t="s">
        <v>1718</v>
      </c>
      <c r="L303" s="53" t="s">
        <v>27</v>
      </c>
      <c r="M303" s="53"/>
      <c r="N303" s="53"/>
      <c r="O303" s="53"/>
      <c r="P303" s="53"/>
      <c r="Q303" s="53"/>
      <c r="R303" s="53"/>
      <c r="S303" s="53"/>
      <c r="T303" s="53"/>
      <c r="U303" s="53"/>
      <c r="V303" s="55" t="str">
        <f t="shared" si="28"/>
        <v>Q18. How long did this last?</v>
      </c>
      <c r="W303" s="55" t="str">
        <f t="shared" si="29"/>
        <v>Q18. Izvi zvakatora nguva yakareba zvakadii?</v>
      </c>
      <c r="X303" s="32" t="str">
        <f t="array" ref="X303">IF(ISBLANK(F303),"",INDEX([1]choices!L$2:L$1452,MATCH(F303,IF([1]choices!M$2:M$1452="Last",[1]choices!A$2:A$1452),0)))</f>
        <v>less than one day, 1-2 days, a week, more than a week, a month, more than a month, still feels this way, dk</v>
      </c>
      <c r="Y303" s="4" t="str">
        <f t="array" ref="Y303">IF(ISBLANK(F303),"",INDEX([1]choices!K$2:K$1452,MATCH(F303,IF([1]choices!M$2:M$1452="Last",[1]choices!A$2:A$1452),0)))</f>
        <v>kasingasvike zuva rimwe chete, zuva rimwe kana mazuva maviri, svondo rimwe chete, kudarika svondo rimwe chete, mwedzi mumwe chete, kudarika mwedzi mumwe chete, achiri kunzwa izvi, handizive</v>
      </c>
    </row>
    <row r="304" spans="1:25" ht="28">
      <c r="A304" s="53" t="s">
        <v>1703</v>
      </c>
      <c r="B304" s="53" t="s">
        <v>1485</v>
      </c>
      <c r="C304" s="53">
        <v>19</v>
      </c>
      <c r="D304" s="54" t="str">
        <f t="shared" si="30"/>
        <v>Q19</v>
      </c>
      <c r="E304" s="53" t="s">
        <v>11</v>
      </c>
      <c r="F304" s="4" t="s">
        <v>1648</v>
      </c>
      <c r="G304" s="54" t="str">
        <f t="shared" si="31"/>
        <v>select_one reaction</v>
      </c>
      <c r="H304" s="4" t="str">
        <f>IF(A304="","",IF(ROW($A$2:$A$1036)=1,"Impossible",VLOOKUP($A$2:$A$1036,items!$A$2:$S$1008,{19}*SIGN(ROW($A$2:$A$1036)),FALSE)))</f>
        <v>Did your child ask questions?</v>
      </c>
      <c r="I304" s="4" t="str">
        <f>IF(A304="","",IF(ROW($A$2:$A$1036)=1,"Impossible",VLOOKUP($A$2:$A$1036,items!$A$2:$T$1008,{20}*SIGN(ROW($A$2:$A$1036)),FALSE)))</f>
        <v>Mwana wenyu akabvunza mibvunzo here?</v>
      </c>
      <c r="L304" s="53" t="s">
        <v>27</v>
      </c>
      <c r="M304" s="53"/>
      <c r="N304" s="53"/>
      <c r="O304" s="53"/>
      <c r="P304" s="53"/>
      <c r="Q304" s="53"/>
      <c r="R304" s="53"/>
      <c r="S304" s="53"/>
      <c r="T304" s="53"/>
      <c r="U304" s="53"/>
      <c r="V304" s="55" t="str">
        <f t="shared" si="28"/>
        <v>Q19. Did your child ask questions?</v>
      </c>
      <c r="W304" s="55" t="str">
        <f t="shared" si="29"/>
        <v>Q19. Mwana wenyu akabvunza mibvunzo here?</v>
      </c>
      <c r="X304" s="32" t="str">
        <f t="array" ref="X304">IF(ISBLANK(F304),"",INDEX([1]choices!L$2:L$1452,MATCH(F304,IF([1]choices!M$2:M$1452="Last",[1]choices!A$2:A$1452),0)))</f>
        <v>a lot, somewhat, not very much, not at all, dk</v>
      </c>
      <c r="Y304" s="4" t="str">
        <f t="array" ref="Y304">IF(ISBLANK(F304),"",INDEX([1]choices!K$2:K$1452,MATCH(F304,IF([1]choices!M$2:M$1452="Last",[1]choices!A$2:A$1452),0)))</f>
        <v>zvakanyanya, zvakanyanyawo, zvisina kunyanya, kwete zvachose, handizive</v>
      </c>
    </row>
    <row r="305" spans="1:26" ht="56">
      <c r="A305" s="53" t="s">
        <v>1704</v>
      </c>
      <c r="B305" s="53" t="s">
        <v>1485</v>
      </c>
      <c r="C305" s="53">
        <v>20</v>
      </c>
      <c r="D305" s="54" t="str">
        <f t="shared" si="30"/>
        <v>Q20</v>
      </c>
      <c r="E305" s="53" t="s">
        <v>11</v>
      </c>
      <c r="F305" s="4" t="s">
        <v>1658</v>
      </c>
      <c r="G305" s="54" t="str">
        <f t="shared" si="31"/>
        <v>select_one reactionTime</v>
      </c>
      <c r="H305" s="4" t="str">
        <f>IF(A305="","",IF(ROW($A$2:$A$1036)=1,"Impossible",VLOOKUP($A$2:$A$1036,items!$A$2:$S$1008,{19}*SIGN(ROW($A$2:$A$1036)),FALSE)))</f>
        <v>How long did this last?</v>
      </c>
      <c r="I305" s="4" t="str">
        <f>IF(A305="","",IF(ROW($A$2:$A$1036)=1,"Impossible",VLOOKUP($A$2:$A$1036,items!$A$2:$T$1008,{20}*SIGN(ROW($A$2:$A$1036)),FALSE)))</f>
        <v>Izvi zvakatora nguva yakareba zvakadii?</v>
      </c>
      <c r="K305" s="4" t="s">
        <v>1719</v>
      </c>
      <c r="L305" s="53" t="s">
        <v>27</v>
      </c>
      <c r="M305" s="53"/>
      <c r="N305" s="53"/>
      <c r="O305" s="53"/>
      <c r="P305" s="53"/>
      <c r="Q305" s="53"/>
      <c r="R305" s="53"/>
      <c r="S305" s="53"/>
      <c r="T305" s="53"/>
      <c r="U305" s="53"/>
      <c r="V305" s="55" t="str">
        <f t="shared" si="28"/>
        <v>Q20. How long did this last?</v>
      </c>
      <c r="W305" s="55" t="str">
        <f t="shared" si="29"/>
        <v>Q20. Izvi zvakatora nguva yakareba zvakadii?</v>
      </c>
      <c r="X305" s="32" t="str">
        <f t="array" ref="X305">IF(ISBLANK(F305),"",INDEX([1]choices!L$2:L$1452,MATCH(F305,IF([1]choices!M$2:M$1452="Last",[1]choices!A$2:A$1452),0)))</f>
        <v>less than one day, 1-2 days, a week, more than a week, a month, more than a month, still feels this way, dk</v>
      </c>
      <c r="Y305" s="4" t="str">
        <f t="array" ref="Y305">IF(ISBLANK(F305),"",INDEX([1]choices!K$2:K$1452,MATCH(F305,IF([1]choices!M$2:M$1452="Last",[1]choices!A$2:A$1452),0)))</f>
        <v>kasingasvike zuva rimwe chete, zuva rimwe kana mazuva maviri, svondo rimwe chete, kudarika svondo rimwe chete, mwedzi mumwe chete, kudarika mwedzi mumwe chete, achiri kunzwa izvi, handizive</v>
      </c>
    </row>
    <row r="306" spans="1:26" ht="28">
      <c r="A306" s="53" t="s">
        <v>1705</v>
      </c>
      <c r="B306" s="53" t="s">
        <v>1485</v>
      </c>
      <c r="C306" s="53">
        <v>21</v>
      </c>
      <c r="D306" s="54" t="str">
        <f t="shared" si="30"/>
        <v>Q21</v>
      </c>
      <c r="E306" s="53" t="s">
        <v>11</v>
      </c>
      <c r="F306" s="4" t="s">
        <v>209</v>
      </c>
      <c r="G306" s="54" t="str">
        <f t="shared" si="31"/>
        <v>select_one yndr</v>
      </c>
      <c r="H306" s="4" t="str">
        <f>IF(A306="","",IF(ROW($A$2:$A$1036)=1,"Impossible",VLOOKUP($A$2:$A$1036,items!$A$2:$S$1008,{19}*SIGN(ROW($A$2:$A$1036)),FALSE)))</f>
        <v>Has your child accepted [his/her] status?</v>
      </c>
      <c r="I306" s="4" t="str">
        <f>IF(A306="","",IF(ROW($A$2:$A$1036)=1,"Impossible",VLOOKUP($A$2:$A$1036,items!$A$2:$T$1008,{20}*SIGN(ROW($A$2:$A$1036)),FALSE)))</f>
        <v>Mwana wenyu akamuchira here paamire maererano ne HIV?</v>
      </c>
      <c r="L306" s="53" t="s">
        <v>27</v>
      </c>
      <c r="M306" s="53"/>
      <c r="N306" s="53"/>
      <c r="O306" s="53"/>
      <c r="P306" s="53"/>
      <c r="Q306" s="53"/>
      <c r="R306" s="53"/>
      <c r="S306" s="53"/>
      <c r="T306" s="53"/>
      <c r="U306" s="53"/>
      <c r="V306" s="55" t="str">
        <f t="shared" si="28"/>
        <v>Q21. Has your child accepted [his/her] status?</v>
      </c>
      <c r="W306" s="55" t="str">
        <f t="shared" si="29"/>
        <v>Q21. Mwana wenyu akamuchira here paamire maererano ne HIV?</v>
      </c>
      <c r="X306" s="32" t="str">
        <f t="array" ref="X306">IF(ISBLANK(F306),"",INDEX([1]choices!L$2:L$1452,MATCH(F306,IF([1]choices!M$2:M$1452="Last",[1]choices!A$2:A$1452),0)))</f>
        <v>yes, no, dk, refuse</v>
      </c>
      <c r="Y306" s="4" t="str">
        <f t="array" ref="Y306">IF(ISBLANK(F306),"",INDEX([1]choices!K$2:K$1452,MATCH(F306,IF([1]choices!M$2:M$1452="Last",[1]choices!A$2:A$1452),0)))</f>
        <v>Hongu, Kwete, dk, kuramba kupindura</v>
      </c>
    </row>
    <row r="307" spans="1:26" ht="56">
      <c r="A307" s="53" t="s">
        <v>1706</v>
      </c>
      <c r="B307" s="53" t="s">
        <v>1485</v>
      </c>
      <c r="C307" s="53">
        <v>22</v>
      </c>
      <c r="D307" s="54" t="str">
        <f t="shared" si="30"/>
        <v>Q22</v>
      </c>
      <c r="E307" s="53" t="s">
        <v>11</v>
      </c>
      <c r="F307" s="4" t="s">
        <v>1668</v>
      </c>
      <c r="G307" s="54" t="str">
        <f t="shared" si="31"/>
        <v>select_one acceptTime</v>
      </c>
      <c r="H307" s="4" t="str">
        <f>IF(A307="","",IF(ROW($A$2:$A$1036)=1,"Impossible",VLOOKUP($A$2:$A$1036,items!$A$2:$S$1008,{19}*SIGN(ROW($A$2:$A$1036)),FALSE)))</f>
        <v>How long did it take for your child to accept [his/her] status?</v>
      </c>
      <c r="I307" s="4" t="str">
        <f>IF(A307="","",IF(ROW($A$2:$A$1036)=1,"Impossible",VLOOKUP($A$2:$A$1036,items!$A$2:$T$1008,{20}*SIGN(ROW($A$2:$A$1036)),FALSE)))</f>
        <v>Zvakatora nguva yakareba zvakadii kuti mwana wenyu agamuchire paamire?</v>
      </c>
      <c r="L307" s="53" t="s">
        <v>27</v>
      </c>
      <c r="M307" s="53"/>
      <c r="N307" s="53"/>
      <c r="O307" s="53"/>
      <c r="P307" s="53"/>
      <c r="Q307" s="53"/>
      <c r="R307" s="53"/>
      <c r="S307" s="53"/>
      <c r="T307" s="53"/>
      <c r="U307" s="53"/>
      <c r="V307" s="55" t="str">
        <f t="shared" si="28"/>
        <v>Q22. How long did it take for your child to accept [his/her] status?</v>
      </c>
      <c r="W307" s="55" t="str">
        <f t="shared" si="29"/>
        <v>Q22. Zvakatora nguva yakareba zvakadii kuti mwana wenyu agamuchire paamire?</v>
      </c>
      <c r="X307" s="32" t="str">
        <f t="array" ref="X307">IF(ISBLANK(F307),"",INDEX([1]choices!L$2:L$1452,MATCH(F307,IF([1]choices!M$2:M$1452="Last",[1]choices!A$2:A$1452),0)))</f>
        <v>less than one day, 1-2 days, a week, more than a week, a month, more than a month, dk</v>
      </c>
      <c r="Y307" s="4" t="str">
        <f t="array" ref="Y307">IF(ISBLANK(F307),"",INDEX([1]choices!K$2:K$1452,MATCH(F307,IF([1]choices!M$2:M$1452="Last",[1]choices!A$2:A$1452),0)))</f>
        <v>kasingasvike zuva rimwe chete, zuva rimwe kana mazuva maviri, svondo rimwe chete, kudarika svondo rimwe chete, mwedzi mumwe chete, kudarika mwedzi mumwe chete, handizive</v>
      </c>
    </row>
    <row r="308" spans="1:26" ht="42">
      <c r="A308" s="53" t="s">
        <v>1707</v>
      </c>
      <c r="B308" s="53" t="s">
        <v>1485</v>
      </c>
      <c r="C308" s="53">
        <v>23</v>
      </c>
      <c r="D308" s="54" t="str">
        <f t="shared" si="30"/>
        <v>Q23</v>
      </c>
      <c r="E308" s="53" t="s">
        <v>11</v>
      </c>
      <c r="F308" s="4" t="s">
        <v>209</v>
      </c>
      <c r="G308" s="54" t="str">
        <f t="shared" si="31"/>
        <v>select_one yndr</v>
      </c>
      <c r="H308" s="4" t="str">
        <f>IF(A308="","",IF(ROW($A$2:$A$1036)=1,"Impossible",VLOOKUP($A$2:$A$1036,items!$A$2:$S$1008,{19}*SIGN(ROW($A$2:$A$1036)),FALSE)))</f>
        <v>Looking back, do you think disclosure was a good thing for your child?</v>
      </c>
      <c r="I308" s="4" t="str">
        <f>IF(A308="","",IF(ROW($A$2:$A$1036)=1,"Impossible",VLOOKUP($A$2:$A$1036,items!$A$2:$T$1008,{20}*SIGN(ROW($A$2:$A$1036)),FALSE)))</f>
        <v>Muchirangarira zvakaitika, munofunga kuti kuudza mwana wenyu nezvekuve kwake nehutachiwana hweHIV chaiva chinhu chakamunakira here?</v>
      </c>
      <c r="L308" s="53" t="s">
        <v>27</v>
      </c>
      <c r="M308" s="53"/>
      <c r="N308" s="53"/>
      <c r="O308" s="53"/>
      <c r="P308" s="53"/>
      <c r="Q308" s="53"/>
      <c r="R308" s="53"/>
      <c r="S308" s="53"/>
      <c r="T308" s="53"/>
      <c r="U308" s="53"/>
      <c r="V308" s="55" t="str">
        <f t="shared" si="28"/>
        <v>Q23. Looking back, do you think disclosure was a good thing for your child?</v>
      </c>
      <c r="W308" s="55" t="str">
        <f t="shared" si="29"/>
        <v>Q23. Muchirangarira zvakaitika, munofunga kuti kuudza mwana wenyu nezvekuve kwake nehutachiwana hweHIV chaiva chinhu chakamunakira here?</v>
      </c>
      <c r="X308" s="32" t="str">
        <f t="array" ref="X308">IF(ISBLANK(F308),"",INDEX([1]choices!L$2:L$1452,MATCH(F308,IF([1]choices!M$2:M$1452="Last",[1]choices!A$2:A$1452),0)))</f>
        <v>yes, no, dk, refuse</v>
      </c>
      <c r="Y308" s="4" t="str">
        <f t="array" ref="Y308">IF(ISBLANK(F308),"",INDEX([1]choices!K$2:K$1452,MATCH(F308,IF([1]choices!M$2:M$1452="Last",[1]choices!A$2:A$1452),0)))</f>
        <v>Hongu, Kwete, dk, kuramba kupindura</v>
      </c>
    </row>
    <row r="309" spans="1:26" ht="42">
      <c r="A309" s="53" t="s">
        <v>1708</v>
      </c>
      <c r="B309" s="53" t="s">
        <v>1485</v>
      </c>
      <c r="C309" s="53">
        <v>24</v>
      </c>
      <c r="D309" s="54" t="str">
        <f t="shared" si="30"/>
        <v>Q24</v>
      </c>
      <c r="E309" s="53" t="s">
        <v>11</v>
      </c>
      <c r="F309" s="4" t="s">
        <v>1681</v>
      </c>
      <c r="G309" s="54" t="str">
        <f t="shared" si="31"/>
        <v>select_one goodAge</v>
      </c>
      <c r="H309" s="4" t="str">
        <f>IF(A309="","",IF(ROW($A$2:$A$1036)=1,"Impossible",VLOOKUP($A$2:$A$1036,items!$A$2:$S$1008,{19}*SIGN(ROW($A$2:$A$1036)),FALSE)))</f>
        <v>Looking back, do you think your child learned about [his/her] status at a good age?</v>
      </c>
      <c r="I309" s="4" t="str">
        <f>IF(A309="","",IF(ROW($A$2:$A$1036)=1,"Impossible",VLOOKUP($A$2:$A$1036,items!$A$2:$T$1008,{20}*SIGN(ROW($A$2:$A$1036)),FALSE)))</f>
        <v>Muchirangarira zvakaitika, munofunga mwana wenyu akaziva paamire pazera rakanaka here?</v>
      </c>
      <c r="L309" s="53" t="s">
        <v>27</v>
      </c>
      <c r="M309" s="53"/>
      <c r="N309" s="53"/>
      <c r="O309" s="53"/>
      <c r="P309" s="53"/>
      <c r="Q309" s="53"/>
      <c r="R309" s="53"/>
      <c r="S309" s="53"/>
      <c r="T309" s="53"/>
      <c r="U309" s="53"/>
      <c r="V309" s="55" t="str">
        <f t="shared" si="28"/>
        <v>Q24. Looking back, do you think your child learned about [his/her] status at a good age?</v>
      </c>
      <c r="W309" s="55" t="str">
        <f t="shared" si="29"/>
        <v>Q24. Muchirangarira zvakaitika, munofunga mwana wenyu akaziva paamire pazera rakanaka here?</v>
      </c>
      <c r="X309" s="32" t="str">
        <f t="array" ref="X309">IF(ISBLANK(F309),"",INDEX([1]choices!L$2:L$1452,MATCH(F309,IF([1]choices!M$2:M$1452="Last",[1]choices!A$2:A$1452),0)))</f>
        <v>good age, should have disclosed sooner, should have waited until child was older, dk</v>
      </c>
      <c r="Y309" s="4" t="str">
        <f t="array" ref="Y309">IF(ISBLANK(F309),"",INDEX([1]choices!K$2:K$1452,MATCH(F309,IF([1]choices!M$2:M$1452="Last",[1]choices!A$2:A$1452),0)))</f>
        <v>Zera rakanaka, ndaifanirwa kunge ndakakurumidza kumuudza paamire paHIV, ndaifanirwa kumira kusvikira mwana ati kurei, handizive</v>
      </c>
    </row>
    <row r="310" spans="1:26" ht="42">
      <c r="A310" s="53" t="s">
        <v>1709</v>
      </c>
      <c r="B310" s="53" t="s">
        <v>1485</v>
      </c>
      <c r="C310" s="53">
        <v>25</v>
      </c>
      <c r="D310" s="54" t="str">
        <f t="shared" si="30"/>
        <v>Q25</v>
      </c>
      <c r="E310" s="53" t="s">
        <v>11</v>
      </c>
      <c r="F310" s="4" t="s">
        <v>209</v>
      </c>
      <c r="G310" s="54" t="str">
        <f t="shared" si="31"/>
        <v>select_one yndr</v>
      </c>
      <c r="H310" s="4" t="str">
        <f>IF(A310="","",IF(ROW($A$2:$A$1036)=1,"Impossible",VLOOKUP($A$2:$A$1036,items!$A$2:$S$1008,{19}*SIGN(ROW($A$2:$A$1036)),FALSE)))</f>
        <v>If it were possible to go back in time, would you change anything about how your child learned about [his/her] status?</v>
      </c>
      <c r="I310" s="4" t="str">
        <f>IF(A310="","",IF(ROW($A$2:$A$1036)=1,"Impossible",VLOOKUP($A$2:$A$1036,items!$A$2:$T$1008,{20}*SIGN(ROW($A$2:$A$1036)),FALSE)))</f>
        <v>Dai zvaikwanisika kudzokera kumashure, pane zvamungashandure here pamaziviro akaita mwana wenyu paamire?</v>
      </c>
      <c r="L310" s="53" t="s">
        <v>27</v>
      </c>
      <c r="M310" s="53"/>
      <c r="N310" s="53"/>
      <c r="O310" s="53"/>
      <c r="P310" s="53"/>
      <c r="Q310" s="53"/>
      <c r="R310" s="53"/>
      <c r="S310" s="53"/>
      <c r="T310" s="53"/>
      <c r="U310" s="53"/>
      <c r="V310" s="55" t="str">
        <f t="shared" si="28"/>
        <v>Q25. If it were possible to go back in time, would you change anything about how your child learned about [his/her] status?</v>
      </c>
      <c r="W310" s="55" t="str">
        <f t="shared" si="29"/>
        <v>Q25. Dai zvaikwanisika kudzokera kumashure, pane zvamungashandure here pamaziviro akaita mwana wenyu paamire?</v>
      </c>
      <c r="X310" s="32" t="str">
        <f t="array" ref="X310">IF(ISBLANK(F310),"",INDEX([1]choices!L$2:L$1452,MATCH(F310,IF([1]choices!M$2:M$1452="Last",[1]choices!A$2:A$1452),0)))</f>
        <v>yes, no, dk, refuse</v>
      </c>
      <c r="Y310" s="4" t="str">
        <f t="array" ref="Y310">IF(ISBLANK(F310),"",INDEX([1]choices!K$2:K$1452,MATCH(F310,IF([1]choices!M$2:M$1452="Last",[1]choices!A$2:A$1452),0)))</f>
        <v>Hongu, Kwete, dk, kuramba kupindura</v>
      </c>
    </row>
    <row r="311" spans="1:26" ht="14">
      <c r="A311" s="53" t="s">
        <v>1710</v>
      </c>
      <c r="B311" s="53" t="s">
        <v>1485</v>
      </c>
      <c r="C311" s="53">
        <v>26</v>
      </c>
      <c r="D311" s="54" t="str">
        <f t="shared" si="30"/>
        <v>Q26</v>
      </c>
      <c r="E311" s="53" t="s">
        <v>12</v>
      </c>
      <c r="G311" s="54" t="str">
        <f t="shared" si="31"/>
        <v>text</v>
      </c>
      <c r="H311" s="4" t="str">
        <f>IF(A311="","",IF(ROW($A$2:$A$1036)=1,"Impossible",VLOOKUP($A$2:$A$1036,items!$A$2:$S$1008,{19}*SIGN(ROW($A$2:$A$1036)),FALSE)))</f>
        <v>What would you have changed? [open]</v>
      </c>
      <c r="I311" s="4" t="str">
        <f>IF(A311="","",IF(ROW($A$2:$A$1036)=1,"Impossible",VLOOKUP($A$2:$A$1036,items!$A$2:$T$1008,{20}*SIGN(ROW($A$2:$A$1036)),FALSE)))</f>
        <v>Ndezvipi zvamaizoshandura/Chii chamaishandura?</v>
      </c>
      <c r="K311" s="4" t="s">
        <v>1720</v>
      </c>
      <c r="L311" s="53" t="s">
        <v>27</v>
      </c>
      <c r="M311" s="53"/>
      <c r="N311" s="53"/>
      <c r="O311" s="53"/>
      <c r="P311" s="53"/>
      <c r="Q311" s="53"/>
      <c r="R311" s="53"/>
      <c r="S311" s="53"/>
      <c r="T311" s="53"/>
      <c r="U311" s="53"/>
      <c r="V311" s="55" t="str">
        <f t="shared" si="28"/>
        <v>Q26. What would you have changed? [open]</v>
      </c>
      <c r="W311" s="55" t="str">
        <f t="shared" si="29"/>
        <v>Q26. Ndezvipi zvamaizoshandura/Chii chamaishandura?</v>
      </c>
      <c r="X311" s="32" t="str">
        <f t="array" ref="X311">IF(ISBLANK(F311),"",INDEX([1]choices!L$2:L$1452,MATCH(F311,IF([1]choices!M$2:M$1452="Last",[1]choices!A$2:A$1452),0)))</f>
        <v/>
      </c>
      <c r="Y311" s="4" t="str">
        <f t="array" ref="Y311">IF(ISBLANK(F311),"",INDEX([1]choices!K$2:K$1452,MATCH(F311,IF([1]choices!M$2:M$1452="Last",[1]choices!A$2:A$1452),0)))</f>
        <v/>
      </c>
    </row>
    <row r="312" spans="1:26" ht="84">
      <c r="A312" s="53" t="s">
        <v>1711</v>
      </c>
      <c r="B312" s="53" t="s">
        <v>1485</v>
      </c>
      <c r="C312" s="53">
        <v>27</v>
      </c>
      <c r="D312" s="54" t="str">
        <f t="shared" si="30"/>
        <v>Q27</v>
      </c>
      <c r="E312" s="53" t="s">
        <v>11</v>
      </c>
      <c r="F312" s="4" t="s">
        <v>1674</v>
      </c>
      <c r="G312" s="54" t="str">
        <f t="shared" si="31"/>
        <v>select_one adherence</v>
      </c>
      <c r="H312" s="4" t="str">
        <f>IF(A312="","",IF(ROW($A$2:$A$1036)=1,"Impossible",VLOOKUP($A$2:$A$1036,items!$A$2:$S$1008,{19}*SIGN(ROW($A$2:$A$1036)),FALSE)))</f>
        <v>Please compare your child's adherence to [his/her] medication during the time before [he/she] learned the truth about [his/her] status to [his/her] adherence today. Has it gotten worse, better, or stayed the same?</v>
      </c>
      <c r="I312" s="4" t="str">
        <f>IF(A312="","",IF(ROW($A$2:$A$1036)=1,"Impossible",VLOOKUP($A$2:$A$1036,items!$A$2:$T$1008,{20}*SIGN(ROW($A$2:$A$1036)),FALSE)))</f>
        <v>Ndapota enzanisai matorero aiita mwana wenyu mushonga sezvinotarisirwa panguva yaakanga asati ava kuziva chokwadi  naiyezvino paava kuziva chokwadi maererano nepaamire. Zvanyanya kuipa here, zvavanani kana kuti zvakaramba zvakaita sezvazvaive zviri kare here?</v>
      </c>
      <c r="K312" s="4" t="s">
        <v>2800</v>
      </c>
      <c r="L312" s="53" t="s">
        <v>27</v>
      </c>
      <c r="M312" s="53"/>
      <c r="N312" s="53"/>
      <c r="O312" s="53"/>
      <c r="P312" s="53"/>
      <c r="Q312" s="53"/>
      <c r="R312" s="53"/>
      <c r="S312" s="53"/>
      <c r="T312" s="53"/>
      <c r="U312" s="53"/>
      <c r="V312" s="55" t="str">
        <f t="shared" si="28"/>
        <v>Q27. Please compare your child's adherence to [his/her] medication during the time before [he/she] learned the truth about [his/her] status to [his/her] adherence today. Has it gotten worse, better, or stayed the same?</v>
      </c>
      <c r="W312" s="55" t="str">
        <f t="shared" si="29"/>
        <v>Q27. Ndapota enzanisai matorero aiita mwana wenyu mushonga sezvinotarisirwa panguva yaakanga asati ava kuziva chokwadi  naiyezvino paava kuziva chokwadi maererano nepaamire. Zvanyanya kuipa here, zvavanani kana kuti zvakaramba zvakaita sezvazvaive zviri kare here?</v>
      </c>
      <c r="X312" s="32" t="str">
        <f t="array" ref="X312">IF(ISBLANK(F312),"",INDEX([1]choices!L$2:L$1452,MATCH(F312,IF([1]choices!M$2:M$1452="Last",[1]choices!A$2:A$1452),0)))</f>
        <v>worse, better, same, dk</v>
      </c>
      <c r="Y312" s="4" t="str">
        <f t="array" ref="Y312">IF(ISBLANK(F312),"",INDEX([1]choices!K$2:K$1452,MATCH(F312,IF([1]choices!M$2:M$1452="Last",[1]choices!A$2:A$1452),0)))</f>
        <v>zvakashata, zviri nani, zvimwe chete, handizive</v>
      </c>
    </row>
    <row r="313" spans="1:26" ht="14">
      <c r="A313" s="53" t="s">
        <v>1712</v>
      </c>
      <c r="B313" s="53" t="s">
        <v>1485</v>
      </c>
      <c r="C313" s="53"/>
      <c r="D313" s="54" t="str">
        <f t="shared" si="30"/>
        <v>Q</v>
      </c>
      <c r="E313" s="53" t="s">
        <v>81</v>
      </c>
      <c r="G313" s="54" t="str">
        <f t="shared" si="31"/>
        <v>end group</v>
      </c>
      <c r="H313" s="4" t="e">
        <f>IF(A313="","",IF(ROW($A$2:$A$1036)=1,"Impossible",VLOOKUP($A$2:$A$1036,items!$A$2:$S$1008,{19}*SIGN(ROW($A$2:$A$1036)),FALSE)))</f>
        <v>#N/A</v>
      </c>
      <c r="I313" s="4" t="e">
        <f>IF(A313="","",IF(ROW($A$2:$A$1036)=1,"Impossible",VLOOKUP($A$2:$A$1036,items!$A$2:$T$1008,{20}*SIGN(ROW($A$2:$A$1036)),FALSE)))</f>
        <v>#N/A</v>
      </c>
      <c r="L313" s="53"/>
      <c r="M313" s="53"/>
      <c r="N313" s="53"/>
      <c r="O313" s="53"/>
      <c r="P313" s="53"/>
      <c r="Q313" s="53"/>
      <c r="R313" s="53"/>
      <c r="S313" s="53"/>
      <c r="T313" s="53"/>
      <c r="U313" s="53"/>
      <c r="V313" s="55" t="str">
        <f t="shared" si="28"/>
        <v/>
      </c>
      <c r="W313" s="55" t="str">
        <f t="shared" si="29"/>
        <v/>
      </c>
      <c r="X313" s="32" t="str">
        <f t="array" ref="X313">IF(ISBLANK(F313),"",INDEX([1]choices!L$2:L$1452,MATCH(F313,IF([1]choices!M$2:M$1452="Last",[1]choices!A$2:A$1452),0)))</f>
        <v/>
      </c>
      <c r="Y313" s="4" t="str">
        <f t="array" ref="Y313">IF(ISBLANK(F313),"",INDEX([1]choices!K$2:K$1452,MATCH(F313,IF([1]choices!M$2:M$1452="Last",[1]choices!A$2:A$1452),0)))</f>
        <v/>
      </c>
    </row>
    <row r="314" spans="1:26" ht="14">
      <c r="A314" s="53" t="s">
        <v>1499</v>
      </c>
      <c r="B314" s="53" t="s">
        <v>1509</v>
      </c>
      <c r="C314" s="53">
        <v>0</v>
      </c>
      <c r="D314" s="54" t="str">
        <f t="shared" si="30"/>
        <v>R0</v>
      </c>
      <c r="E314" s="53" t="s">
        <v>79</v>
      </c>
      <c r="G314" s="54" t="str">
        <f t="shared" si="31"/>
        <v>begin group</v>
      </c>
      <c r="H314" s="4" t="e">
        <f>IF(A314="","",IF(ROW($A$2:$A$1036)=1,"Impossible",VLOOKUP($A$2:$A$1036,items!$A$2:$S$1008,{19}*SIGN(ROW($A$2:$A$1036)),FALSE)))</f>
        <v>#N/A</v>
      </c>
      <c r="I314" s="4" t="e">
        <f>IF(A314="","",IF(ROW($A$2:$A$1036)=1,"Impossible",VLOOKUP($A$2:$A$1036,items!$A$2:$T$1008,{20}*SIGN(ROW($A$2:$A$1036)),FALSE)))</f>
        <v>#N/A</v>
      </c>
      <c r="L314" s="53"/>
      <c r="M314" s="53"/>
      <c r="N314" s="53"/>
      <c r="O314" s="53"/>
      <c r="P314" s="53"/>
      <c r="Q314" s="53"/>
      <c r="R314" s="53"/>
      <c r="S314" s="53"/>
      <c r="T314" s="53"/>
      <c r="U314" s="53"/>
      <c r="V314" s="55" t="str">
        <f t="shared" si="28"/>
        <v/>
      </c>
      <c r="W314" s="55" t="str">
        <f t="shared" si="29"/>
        <v/>
      </c>
      <c r="X314" s="32" t="str">
        <f t="array" ref="X314">IF(ISBLANK(F314),"",INDEX([1]choices!L$2:L$1452,MATCH(F314,IF([1]choices!M$2:M$1452="Last",[1]choices!A$2:A$1452),0)))</f>
        <v/>
      </c>
      <c r="Y314" s="4" t="str">
        <f t="array" ref="Y314">IF(ISBLANK(F314),"",INDEX([1]choices!K$2:K$1452,MATCH(F314,IF([1]choices!M$2:M$1452="Last",[1]choices!A$2:A$1452),0)))</f>
        <v/>
      </c>
    </row>
    <row r="315" spans="1:26" ht="28">
      <c r="A315" s="53" t="s">
        <v>1494</v>
      </c>
      <c r="B315" s="53" t="s">
        <v>1509</v>
      </c>
      <c r="C315" s="53">
        <v>1</v>
      </c>
      <c r="D315" s="54" t="str">
        <f t="shared" si="30"/>
        <v>R1</v>
      </c>
      <c r="E315" s="53" t="s">
        <v>16</v>
      </c>
      <c r="G315" s="54" t="str">
        <f t="shared" si="31"/>
        <v>note</v>
      </c>
      <c r="H315" s="4" t="str">
        <f>IF(A315="","",IF(ROW($A$2:$A$1036)=1,"Impossible",VLOOKUP($A$2:$A$1036,items!$A$2:$S$1008,{19}*SIGN(ROW($A$2:$A$1036)),FALSE)))</f>
        <v>Now I would like to ask about your child's health.</v>
      </c>
      <c r="I315" s="4" t="str">
        <f>IF(A315="","",IF(ROW($A$2:$A$1036)=1,"Impossible",VLOOKUP($A$2:$A$1036,items!$A$2:$T$1008,{20}*SIGN(ROW($A$2:$A$1036)),FALSE)))</f>
        <v>Parizvino ndava kuda kubvunzai maererano nehutano hwemwana wenyu</v>
      </c>
      <c r="L315" s="53"/>
      <c r="M315" s="53"/>
      <c r="N315" s="53"/>
      <c r="O315" s="53"/>
      <c r="P315" s="53"/>
      <c r="Q315" s="53"/>
      <c r="R315" s="53"/>
      <c r="S315" s="53"/>
      <c r="T315" s="53"/>
      <c r="U315" s="53"/>
      <c r="V315" s="55" t="str">
        <f t="shared" si="28"/>
        <v>R1. Now I would like to ask about your child's health.</v>
      </c>
      <c r="W315" s="55" t="str">
        <f t="shared" si="29"/>
        <v>R1. Parizvino ndava kuda kubvunzai maererano nehutano hwemwana wenyu</v>
      </c>
      <c r="X315" s="32" t="str">
        <f t="array" ref="X315">IF(ISBLANK(F315),"",INDEX([1]choices!L$2:L$1452,MATCH(F315,IF([1]choices!M$2:M$1452="Last",[1]choices!A$2:A$1452),0)))</f>
        <v/>
      </c>
      <c r="Y315" s="4" t="str">
        <f t="array" ref="Y315">IF(ISBLANK(F315),"",INDEX([1]choices!K$2:K$1452,MATCH(F315,IF([1]choices!M$2:M$1452="Last",[1]choices!A$2:A$1452),0)))</f>
        <v/>
      </c>
      <c r="Z315" s="4" t="s">
        <v>1223</v>
      </c>
    </row>
    <row r="316" spans="1:26" ht="42">
      <c r="A316" s="53" t="s">
        <v>1495</v>
      </c>
      <c r="B316" s="53" t="s">
        <v>1509</v>
      </c>
      <c r="C316" s="53">
        <v>2</v>
      </c>
      <c r="D316" s="54" t="str">
        <f t="shared" si="30"/>
        <v>R2</v>
      </c>
      <c r="E316" s="53" t="s">
        <v>11</v>
      </c>
      <c r="F316" s="4" t="s">
        <v>211</v>
      </c>
      <c r="G316" s="54" t="str">
        <f t="shared" si="31"/>
        <v>select_one who</v>
      </c>
      <c r="H316" s="4" t="str">
        <f>IF(A316="","",IF(ROW($A$2:$A$1036)=1,"Impossible",VLOOKUP($A$2:$A$1036,items!$A$2:$S$1008,{19}*SIGN(ROW($A$2:$A$1036)),FALSE)))</f>
        <v>Who collects medication for your child?</v>
      </c>
      <c r="I316" s="4" t="str">
        <f>IF(A316="","",IF(ROW($A$2:$A$1036)=1,"Impossible",VLOOKUP($A$2:$A$1036,items!$A$2:$T$1008,{20}*SIGN(ROW($A$2:$A$1036)),FALSE)))</f>
        <v>Ndiani anonotora mishonga yemwana wenyu?</v>
      </c>
      <c r="L316" s="53" t="s">
        <v>27</v>
      </c>
      <c r="M316" s="53"/>
      <c r="N316" s="53"/>
      <c r="O316" s="53"/>
      <c r="P316" s="53"/>
      <c r="Q316" s="53"/>
      <c r="R316" s="53"/>
      <c r="S316" s="53"/>
      <c r="T316" s="53"/>
      <c r="U316" s="53"/>
      <c r="V316" s="55" t="str">
        <f t="shared" si="28"/>
        <v>R2. Who collects medication for your child?</v>
      </c>
      <c r="W316" s="55" t="str">
        <f t="shared" si="29"/>
        <v>R2. Ndiani anonotora mishonga yemwana wenyu?</v>
      </c>
      <c r="X316" s="32" t="str">
        <f t="array" ref="X316">IF(ISBLANK(F316),"",INDEX([1]choices!L$2:L$1452,MATCH(F316,IF([1]choices!M$2:M$1452="Last",[1]choices!A$2:A$1452),0)))</f>
        <v>my child goes alone, I go alone, my child and I go together, someone else goes alone, someone else goes with my child, not on medication, refuse</v>
      </c>
      <c r="Y316" s="4" t="str">
        <f t="array" ref="Y316">IF(ISBLANK(F316),"",INDEX([1]choices!K$2:K$1452,MATCH(F316,IF([1]choices!M$2:M$1452="Last",[1]choices!A$2:A$1452),0)))</f>
        <v>my child goes alone, I go alone, my child and I go together, someone else goes alone, someone else goes with my child, not on medication, refuse</v>
      </c>
      <c r="Z316" s="4" t="s">
        <v>1223</v>
      </c>
    </row>
    <row r="317" spans="1:26" ht="42">
      <c r="A317" s="53" t="s">
        <v>1496</v>
      </c>
      <c r="B317" s="53" t="s">
        <v>1509</v>
      </c>
      <c r="C317" s="53">
        <v>3</v>
      </c>
      <c r="D317" s="54" t="str">
        <f t="shared" si="30"/>
        <v>R3</v>
      </c>
      <c r="E317" s="53" t="s">
        <v>11</v>
      </c>
      <c r="F317" s="4" t="s">
        <v>212</v>
      </c>
      <c r="G317" s="54" t="str">
        <f t="shared" si="31"/>
        <v>select_one days</v>
      </c>
      <c r="H317" s="4" t="str">
        <f>IF(A317="","",IF(ROW($A$2:$A$1036)=1,"Impossible",VLOOKUP($A$2:$A$1036,items!$A$2:$S$1008,{19}*SIGN(ROW($A$2:$A$1036)),FALSE)))</f>
        <v>In the past two weeks, how many days was your child unable to play, learn, or do household chores because [he/she] was sick?</v>
      </c>
      <c r="I317" s="4" t="str">
        <f>IF(A317="","",IF(ROW($A$2:$A$1036)=1,"Impossible",VLOOKUP($A$2:$A$1036,items!$A$2:$T$1008,{20}*SIGN(ROW($A$2:$A$1036)),FALSE)))</f>
        <v>MuMASVONDO MAVIRI apfuura, mazuva mangani ayo mwana wenyu aitadza kutamba, kudzidza kana kuita mabasa epamba nekuda kwekuti airwara?</v>
      </c>
      <c r="L317" s="53" t="s">
        <v>27</v>
      </c>
      <c r="M317" s="53"/>
      <c r="N317" s="53"/>
      <c r="O317" s="53"/>
      <c r="P317" s="53"/>
      <c r="Q317" s="53"/>
      <c r="R317" s="53"/>
      <c r="S317" s="53"/>
      <c r="T317" s="53"/>
      <c r="U317" s="53"/>
      <c r="V317" s="55" t="str">
        <f t="shared" si="28"/>
        <v>R3. In the past two weeks, how many days was your child unable to play, learn, or do household chores because [he/she] was sick?</v>
      </c>
      <c r="W317" s="55" t="str">
        <f t="shared" si="29"/>
        <v>R3. MuMASVONDO MAVIRI apfuura, mazuva mangani ayo mwana wenyu aitadza kutamba, kudzidza kana kuita mabasa epamba nekuda kwekuti airwara?</v>
      </c>
      <c r="X317" s="32" t="str">
        <f t="array" ref="X317">IF(ISBLANK(F317),"",INDEX([1]choices!L$2:L$1452,MATCH(F317,IF([1]choices!M$2:M$1452="Last",[1]choices!A$2:A$1452),0)))</f>
        <v>0, 1, 2, 3, 4, 5, 6, 7, 8, 9, 10, 11, 12, 13, 14</v>
      </c>
      <c r="Y317" s="4" t="str">
        <f t="array" ref="Y317">IF(ISBLANK(F317),"",INDEX([1]choices!K$2:K$1452,MATCH(F317,IF([1]choices!M$2:M$1452="Last",[1]choices!A$2:A$1452),0)))</f>
        <v>0, 1, 2, 3, 4, 5, 6, 7, 8, 9, 10, 11, 12, 13, 14</v>
      </c>
      <c r="Z317" s="4" t="s">
        <v>1223</v>
      </c>
    </row>
    <row r="318" spans="1:26" ht="28">
      <c r="A318" s="53" t="s">
        <v>1497</v>
      </c>
      <c r="B318" s="53" t="s">
        <v>1509</v>
      </c>
      <c r="C318" s="53">
        <v>4</v>
      </c>
      <c r="D318" s="54" t="str">
        <f t="shared" si="30"/>
        <v>R4</v>
      </c>
      <c r="E318" s="53" t="s">
        <v>11</v>
      </c>
      <c r="F318" s="4" t="s">
        <v>213</v>
      </c>
      <c r="G318" s="54" t="str">
        <f t="shared" si="31"/>
        <v>select_one nrso</v>
      </c>
      <c r="H318" s="4" t="str">
        <f>IF(A318="","",IF(ROW($A$2:$A$1036)=1,"Impossible",VLOOKUP($A$2:$A$1036,items!$A$2:$S$1008,{19}*SIGN(ROW($A$2:$A$1036)),FALSE)))</f>
        <v>How often does your child forget or refuse to take [his/her] medication?</v>
      </c>
      <c r="I318" s="4" t="str">
        <f>IF(A318="","",IF(ROW($A$2:$A$1036)=1,"Impossible",VLOOKUP($A$2:$A$1036,items!$A$2:$T$1008,{20}*SIGN(ROW($A$2:$A$1036)),FALSE)))</f>
        <v>Mwana wenyu anowanzokanganwa kana kuramba kutora mishonga yake kakawanda zvakadii?</v>
      </c>
      <c r="L318" s="53" t="s">
        <v>27</v>
      </c>
      <c r="M318" s="53"/>
      <c r="N318" s="53"/>
      <c r="O318" s="53"/>
      <c r="P318" s="53"/>
      <c r="Q318" s="53"/>
      <c r="R318" s="53"/>
      <c r="S318" s="53"/>
      <c r="T318" s="53"/>
      <c r="U318" s="53"/>
      <c r="V318" s="55" t="str">
        <f t="shared" si="28"/>
        <v>R4. How often does your child forget or refuse to take [his/her] medication?</v>
      </c>
      <c r="W318" s="55" t="str">
        <f t="shared" si="29"/>
        <v>R4. Mwana wenyu anowanzokanganwa kana kuramba kutora mishonga yake kakawanda zvakadii?</v>
      </c>
      <c r="X318" s="32" t="str">
        <f t="array" ref="X318">IF(ISBLANK(F318),"",INDEX([1]choices!L$2:L$1452,MATCH(F318,IF([1]choices!M$2:M$1452="Last",[1]choices!A$2:A$1452),0)))</f>
        <v>never, rarely, sometimes, often, refuse</v>
      </c>
      <c r="Y318" s="4" t="str">
        <f t="array" ref="Y318">IF(ISBLANK(F318),"",INDEX([1]choices!K$2:K$1452,MATCH(F318,IF([1]choices!M$2:M$1452="Last",[1]choices!A$2:A$1452),0)))</f>
        <v>Kwete zvachose, Kashomanana, Dzimwe nguva , Kakawanda , kuramba kupindura</v>
      </c>
      <c r="Z318" s="4" t="s">
        <v>1223</v>
      </c>
    </row>
    <row r="319" spans="1:26" ht="28">
      <c r="A319" s="53" t="s">
        <v>1498</v>
      </c>
      <c r="B319" s="53" t="s">
        <v>1509</v>
      </c>
      <c r="C319" s="53">
        <v>5</v>
      </c>
      <c r="D319" s="54" t="str">
        <f t="shared" si="30"/>
        <v>R5</v>
      </c>
      <c r="E319" s="53" t="s">
        <v>11</v>
      </c>
      <c r="F319" s="4" t="s">
        <v>213</v>
      </c>
      <c r="G319" s="54" t="str">
        <f t="shared" si="31"/>
        <v>select_one nrso</v>
      </c>
      <c r="H319" s="4" t="str">
        <f>IF(A319="","",IF(ROW($A$2:$A$1036)=1,"Impossible",VLOOKUP($A$2:$A$1036,items!$A$2:$S$1008,{19}*SIGN(ROW($A$2:$A$1036)),FALSE)))</f>
        <v>How often does your child ask you questions about [his/her] status or medication?</v>
      </c>
      <c r="I319" s="4" t="str">
        <f>IF(A319="","",IF(ROW($A$2:$A$1036)=1,"Impossible",VLOOKUP($A$2:$A$1036,items!$A$2:$T$1008,{20}*SIGN(ROW($A$2:$A$1036)),FALSE)))</f>
        <v>Mwana wenyu anowanzo kubvunzai mibvunzo pamusoro pepaamire kakawanda zvakadii?</v>
      </c>
      <c r="L319" s="53" t="s">
        <v>27</v>
      </c>
      <c r="M319" s="53"/>
      <c r="N319" s="53"/>
      <c r="O319" s="53"/>
      <c r="P319" s="53"/>
      <c r="Q319" s="53"/>
      <c r="R319" s="53"/>
      <c r="S319" s="53"/>
      <c r="T319" s="53"/>
      <c r="U319" s="53"/>
      <c r="V319" s="55" t="str">
        <f t="shared" si="28"/>
        <v>R5. How often does your child ask you questions about [his/her] status or medication?</v>
      </c>
      <c r="W319" s="55" t="str">
        <f t="shared" si="29"/>
        <v>R5. Mwana wenyu anowanzo kubvunzai mibvunzo pamusoro pepaamire kakawanda zvakadii?</v>
      </c>
      <c r="X319" s="32" t="str">
        <f t="array" ref="X319">IF(ISBLANK(F319),"",INDEX([1]choices!L$2:L$1452,MATCH(F319,IF([1]choices!M$2:M$1452="Last",[1]choices!A$2:A$1452),0)))</f>
        <v>never, rarely, sometimes, often, refuse</v>
      </c>
      <c r="Y319" s="4" t="str">
        <f t="array" ref="Y319">IF(ISBLANK(F319),"",INDEX([1]choices!K$2:K$1452,MATCH(F319,IF([1]choices!M$2:M$1452="Last",[1]choices!A$2:A$1452),0)))</f>
        <v>Kwete zvachose, Kashomanana, Dzimwe nguva , Kakawanda , kuramba kupindura</v>
      </c>
      <c r="Z319" s="4" t="s">
        <v>1223</v>
      </c>
    </row>
    <row r="320" spans="1:26" ht="14">
      <c r="A320" s="53" t="s">
        <v>1500</v>
      </c>
      <c r="B320" s="53" t="s">
        <v>1509</v>
      </c>
      <c r="C320" s="53"/>
      <c r="D320" s="54" t="str">
        <f t="shared" si="30"/>
        <v>R</v>
      </c>
      <c r="E320" s="53" t="s">
        <v>81</v>
      </c>
      <c r="G320" s="54" t="str">
        <f t="shared" si="31"/>
        <v>end group</v>
      </c>
      <c r="H320" s="4" t="e">
        <f>IF(A320="","",IF(ROW($A$2:$A$1036)=1,"Impossible",VLOOKUP($A$2:$A$1036,items!$A$2:$S$1008,{19}*SIGN(ROW($A$2:$A$1036)),FALSE)))</f>
        <v>#N/A</v>
      </c>
      <c r="I320" s="4" t="e">
        <f>IF(A320="","",IF(ROW($A$2:$A$1036)=1,"Impossible",VLOOKUP($A$2:$A$1036,items!$A$2:$T$1008,{20}*SIGN(ROW($A$2:$A$1036)),FALSE)))</f>
        <v>#N/A</v>
      </c>
      <c r="L320" s="53"/>
      <c r="M320" s="53"/>
      <c r="N320" s="53"/>
      <c r="O320" s="53"/>
      <c r="P320" s="53"/>
      <c r="Q320" s="53"/>
      <c r="R320" s="53"/>
      <c r="S320" s="53"/>
      <c r="T320" s="53"/>
      <c r="U320" s="53"/>
      <c r="V320" s="55" t="str">
        <f t="shared" si="28"/>
        <v/>
      </c>
      <c r="W320" s="55" t="str">
        <f t="shared" si="29"/>
        <v/>
      </c>
      <c r="X320" s="32" t="str">
        <f t="array" ref="X320">IF(ISBLANK(F320),"",INDEX([1]choices!L$2:L$1452,MATCH(F320,IF([1]choices!M$2:M$1452="Last",[1]choices!A$2:A$1452),0)))</f>
        <v/>
      </c>
      <c r="Y320" s="4" t="str">
        <f t="array" ref="Y320">IF(ISBLANK(F320),"",INDEX([1]choices!K$2:K$1452,MATCH(F320,IF([1]choices!M$2:M$1452="Last",[1]choices!A$2:A$1452),0)))</f>
        <v/>
      </c>
    </row>
    <row r="321" spans="1:26" ht="14">
      <c r="A321" s="53" t="s">
        <v>1508</v>
      </c>
      <c r="B321" s="53" t="s">
        <v>1517</v>
      </c>
      <c r="C321" s="53">
        <v>0</v>
      </c>
      <c r="D321" s="54" t="str">
        <f t="shared" si="30"/>
        <v>S0</v>
      </c>
      <c r="E321" s="53" t="s">
        <v>79</v>
      </c>
      <c r="G321" s="54" t="str">
        <f t="shared" si="31"/>
        <v>begin group</v>
      </c>
      <c r="H321" s="4" t="e">
        <f>IF(A321="","",IF(ROW($A$2:$A$1036)=1,"Impossible",VLOOKUP($A$2:$A$1036,items!$A$2:$S$1008,{19}*SIGN(ROW($A$2:$A$1036)),FALSE)))</f>
        <v>#N/A</v>
      </c>
      <c r="I321" s="4" t="e">
        <f>IF(A321="","",IF(ROW($A$2:$A$1036)=1,"Impossible",VLOOKUP($A$2:$A$1036,items!$A$2:$T$1008,{20}*SIGN(ROW($A$2:$A$1036)),FALSE)))</f>
        <v>#N/A</v>
      </c>
      <c r="L321" s="53"/>
      <c r="M321" s="53"/>
      <c r="N321" s="53"/>
      <c r="O321" s="53"/>
      <c r="P321" s="53"/>
      <c r="Q321" s="53"/>
      <c r="R321" s="53"/>
      <c r="S321" s="53"/>
      <c r="T321" s="53"/>
      <c r="U321" s="53"/>
      <c r="V321" s="55" t="str">
        <f t="shared" si="28"/>
        <v/>
      </c>
      <c r="W321" s="55" t="str">
        <f t="shared" si="29"/>
        <v/>
      </c>
      <c r="X321" s="32" t="str">
        <f t="array" ref="X321">IF(ISBLANK(F321),"",INDEX([1]choices!L$2:L$1452,MATCH(F321,IF([1]choices!M$2:M$1452="Last",[1]choices!A$2:A$1452),0)))</f>
        <v/>
      </c>
      <c r="Y321" s="4" t="str">
        <f t="array" ref="Y321">IF(ISBLANK(F321),"",INDEX([1]choices!K$2:K$1452,MATCH(F321,IF([1]choices!M$2:M$1452="Last",[1]choices!A$2:A$1452),0)))</f>
        <v/>
      </c>
    </row>
    <row r="322" spans="1:26" ht="56">
      <c r="A322" s="53" t="s">
        <v>1501</v>
      </c>
      <c r="B322" s="53" t="s">
        <v>1517</v>
      </c>
      <c r="C322" s="53">
        <v>1</v>
      </c>
      <c r="D322" s="54" t="str">
        <f t="shared" si="30"/>
        <v>S1</v>
      </c>
      <c r="E322" s="53" t="s">
        <v>16</v>
      </c>
      <c r="G322" s="54" t="str">
        <f t="shared" si="31"/>
        <v>note</v>
      </c>
      <c r="H322" s="4" t="str">
        <f>IF(A322="","",IF(ROW($A$2:$A$1036)=1,"Impossible",VLOOKUP($A$2:$A$1036,items!$A$2:$S$1008,{19}*SIGN(ROW($A$2:$A$1036)),FALSE)))</f>
        <v>Next, please tell me how much you agree or disagree with each statement about the health center where you pick up medication for your child.</v>
      </c>
      <c r="I322" s="4" t="str">
        <f>IF(A322="","",IF(ROW($A$2:$A$1036)=1,"Impossible",VLOOKUP($A$2:$A$1036,items!$A$2:$T$1008,{20}*SIGN(ROW($A$2:$A$1036)),FALSE)))</f>
        <v>Zvinotevera, ndapota ndiudzeiwo kuti munotenderana kana kusatenderana zvakadii nechirevo chega chega pamusoro penzvimbo yamunonotora mishonga yemwana wenyu.</v>
      </c>
      <c r="L322" s="53"/>
      <c r="M322" s="53"/>
      <c r="N322" s="53"/>
      <c r="O322" s="53"/>
      <c r="P322" s="53"/>
      <c r="Q322" s="53"/>
      <c r="R322" s="53"/>
      <c r="S322" s="53"/>
      <c r="T322" s="53"/>
      <c r="U322" s="53"/>
      <c r="V322" s="55" t="str">
        <f t="shared" si="28"/>
        <v>S1. Next, please tell me how much you agree or disagree with each statement about the health center where you pick up medication for your child.</v>
      </c>
      <c r="W322" s="55" t="str">
        <f t="shared" si="29"/>
        <v>S1. Zvinotevera, ndapota ndiudzeiwo kuti munotenderana kana kusatenderana zvakadii nechirevo chega chega pamusoro penzvimbo yamunonotora mishonga yemwana wenyu.</v>
      </c>
      <c r="X322" s="32" t="str">
        <f t="array" ref="X322">IF(ISBLANK(F322),"",INDEX([1]choices!L$2:L$1452,MATCH(F322,IF([1]choices!M$2:M$1452="Last",[1]choices!A$2:A$1452),0)))</f>
        <v/>
      </c>
      <c r="Y322" s="4" t="str">
        <f t="array" ref="Y322">IF(ISBLANK(F322),"",INDEX([1]choices!K$2:K$1452,MATCH(F322,IF([1]choices!M$2:M$1452="Last",[1]choices!A$2:A$1452),0)))</f>
        <v/>
      </c>
      <c r="Z322" s="4" t="s">
        <v>1223</v>
      </c>
    </row>
    <row r="323" spans="1:26" ht="42">
      <c r="A323" s="53" t="s">
        <v>1502</v>
      </c>
      <c r="B323" s="53" t="s">
        <v>1517</v>
      </c>
      <c r="C323" s="53">
        <v>2</v>
      </c>
      <c r="D323" s="54" t="str">
        <f t="shared" si="30"/>
        <v>S2</v>
      </c>
      <c r="E323" s="53" t="s">
        <v>11</v>
      </c>
      <c r="F323" s="4" t="s">
        <v>200</v>
      </c>
      <c r="G323" s="54" t="str">
        <f t="shared" si="31"/>
        <v>select_one agree4</v>
      </c>
      <c r="H323" s="4" t="str">
        <f>IF(A323="","",IF(ROW($A$2:$A$1036)=1,"Impossible",VLOOKUP($A$2:$A$1036,items!$A$2:$S$1008,{19}*SIGN(ROW($A$2:$A$1036)),FALSE)))</f>
        <v>I think the quality of care we receive at this health facility is very high.</v>
      </c>
      <c r="I323" s="4" t="str">
        <f>IF(A323="","",IF(ROW($A$2:$A$1036)=1,"Impossible",VLOOKUP($A$2:$A$1036,items!$A$2:$T$1008,{20}*SIGN(ROW($A$2:$A$1036)),FALSE)))</f>
        <v>Ndinofunga kuti rubatsiro rwatinowana panzvimbo yekurapirwa iyi nderwemhando yepamusoro soro.</v>
      </c>
      <c r="L323" s="53" t="s">
        <v>27</v>
      </c>
      <c r="M323" s="53"/>
      <c r="N323" s="53"/>
      <c r="O323" s="53"/>
      <c r="P323" s="53"/>
      <c r="Q323" s="53"/>
      <c r="R323" s="53"/>
      <c r="S323" s="53"/>
      <c r="T323" s="53"/>
      <c r="U323" s="53"/>
      <c r="V323" s="55" t="str">
        <f t="shared" si="28"/>
        <v>S2. I think the quality of care we receive at this health facility is very high.</v>
      </c>
      <c r="W323" s="55" t="str">
        <f t="shared" si="29"/>
        <v>S2. Ndinofunga kuti rubatsiro rwatinowana panzvimbo yekurapirwa iyi nderwemhando yepamusoro soro.</v>
      </c>
      <c r="X323" s="32" t="str">
        <f t="array" ref="X323">IF(ISBLANK(F323),"",INDEX([1]choices!L$2:L$1452,MATCH(F323,IF([1]choices!M$2:M$1452="Last",[1]choices!A$2:A$1452),0)))</f>
        <v>strongly agree, agree, disagree, strongly disagree, refuse</v>
      </c>
      <c r="Y323" s="4" t="str">
        <f t="array" ref="Y323">IF(ISBLANK(F323),"",INDEX([1]choices!K$2:K$1452,MATCH(F323,IF([1]choices!M$2:M$1452="Last",[1]choices!A$2:A$1452),0)))</f>
        <v>Ndinobvumirana nazvo chaizvo, Ndinobvumirana nazvo , Handibvumirani nazvo, Handibvumirani nazvo zvachose, kuramba kupindura</v>
      </c>
      <c r="Z323" s="4" t="s">
        <v>1223</v>
      </c>
    </row>
    <row r="324" spans="1:26" ht="42">
      <c r="A324" s="53" t="s">
        <v>1503</v>
      </c>
      <c r="B324" s="53" t="s">
        <v>1517</v>
      </c>
      <c r="C324" s="53">
        <v>3</v>
      </c>
      <c r="D324" s="54" t="str">
        <f t="shared" si="30"/>
        <v>S3</v>
      </c>
      <c r="E324" s="53" t="s">
        <v>11</v>
      </c>
      <c r="F324" s="4" t="s">
        <v>200</v>
      </c>
      <c r="G324" s="54" t="str">
        <f t="shared" si="31"/>
        <v>select_one agree4</v>
      </c>
      <c r="H324" s="4" t="str">
        <f>IF(A324="","",IF(ROW($A$2:$A$1036)=1,"Impossible",VLOOKUP($A$2:$A$1036,items!$A$2:$S$1008,{19}*SIGN(ROW($A$2:$A$1036)),FALSE)))</f>
        <v>The staff who work at this facility respect me and treat me well.</v>
      </c>
      <c r="I324" s="4" t="str">
        <f>IF(A324="","",IF(ROW($A$2:$A$1036)=1,"Impossible",VLOOKUP($A$2:$A$1036,items!$A$2:$T$1008,{20}*SIGN(ROW($A$2:$A$1036)),FALSE)))</f>
        <v>Vashandi vanoshanda panzvimbo iyi vanondiremekedza uye vanondibata zvakanaka.</v>
      </c>
      <c r="L324" s="53" t="s">
        <v>27</v>
      </c>
      <c r="M324" s="53"/>
      <c r="N324" s="53"/>
      <c r="O324" s="53"/>
      <c r="P324" s="53"/>
      <c r="Q324" s="53"/>
      <c r="R324" s="53"/>
      <c r="S324" s="53"/>
      <c r="T324" s="53"/>
      <c r="U324" s="53"/>
      <c r="V324" s="55" t="str">
        <f t="shared" si="28"/>
        <v>S3. The staff who work at this facility respect me and treat me well.</v>
      </c>
      <c r="W324" s="55" t="str">
        <f t="shared" si="29"/>
        <v>S3. Vashandi vanoshanda panzvimbo iyi vanondiremekedza uye vanondibata zvakanaka.</v>
      </c>
      <c r="X324" s="32" t="str">
        <f t="array" ref="X324">IF(ISBLANK(F324),"",INDEX([1]choices!L$2:L$1452,MATCH(F324,IF([1]choices!M$2:M$1452="Last",[1]choices!A$2:A$1452),0)))</f>
        <v>strongly agree, agree, disagree, strongly disagree, refuse</v>
      </c>
      <c r="Y324" s="4" t="str">
        <f t="array" ref="Y324">IF(ISBLANK(F324),"",INDEX([1]choices!K$2:K$1452,MATCH(F324,IF([1]choices!M$2:M$1452="Last",[1]choices!A$2:A$1452),0)))</f>
        <v>Ndinobvumirana nazvo chaizvo, Ndinobvumirana nazvo , Handibvumirani nazvo, Handibvumirani nazvo zvachose, kuramba kupindura</v>
      </c>
      <c r="Z324" s="4" t="s">
        <v>1223</v>
      </c>
    </row>
    <row r="325" spans="1:26" ht="42">
      <c r="A325" s="53" t="s">
        <v>1504</v>
      </c>
      <c r="B325" s="53" t="s">
        <v>1517</v>
      </c>
      <c r="C325" s="53">
        <v>4</v>
      </c>
      <c r="D325" s="54" t="str">
        <f t="shared" si="30"/>
        <v>S4</v>
      </c>
      <c r="E325" s="53" t="s">
        <v>11</v>
      </c>
      <c r="F325" s="4" t="s">
        <v>200</v>
      </c>
      <c r="G325" s="54" t="str">
        <f t="shared" si="31"/>
        <v>select_one agree4</v>
      </c>
      <c r="H325" s="4" t="str">
        <f>IF(A325="","",IF(ROW($A$2:$A$1036)=1,"Impossible",VLOOKUP($A$2:$A$1036,items!$A$2:$S$1008,{19}*SIGN(ROW($A$2:$A$1036)),FALSE)))</f>
        <v>This facility provides very comprehensive treatment for individuals with HIV.</v>
      </c>
      <c r="I325" s="4" t="str">
        <f>IF(A325="","",IF(ROW($A$2:$A$1036)=1,"Impossible",VLOOKUP($A$2:$A$1036,items!$A$2:$T$1008,{20}*SIGN(ROW($A$2:$A$1036)),FALSE)))</f>
        <v>Nzvimbo yekurapirwa iyi inonyatsorapa vanhu vane HIV.</v>
      </c>
      <c r="L325" s="53" t="s">
        <v>27</v>
      </c>
      <c r="M325" s="53"/>
      <c r="N325" s="53"/>
      <c r="O325" s="53"/>
      <c r="P325" s="53"/>
      <c r="Q325" s="53"/>
      <c r="R325" s="53"/>
      <c r="S325" s="53"/>
      <c r="T325" s="53"/>
      <c r="U325" s="53"/>
      <c r="V325" s="55" t="str">
        <f t="shared" si="28"/>
        <v>S4. This facility provides very comprehensive treatment for individuals with HIV.</v>
      </c>
      <c r="W325" s="55" t="str">
        <f t="shared" si="29"/>
        <v>S4. Nzvimbo yekurapirwa iyi inonyatsorapa vanhu vane HIV.</v>
      </c>
      <c r="X325" s="32" t="str">
        <f t="array" ref="X325">IF(ISBLANK(F325),"",INDEX([1]choices!L$2:L$1452,MATCH(F325,IF([1]choices!M$2:M$1452="Last",[1]choices!A$2:A$1452),0)))</f>
        <v>strongly agree, agree, disagree, strongly disagree, refuse</v>
      </c>
      <c r="Y325" s="4" t="str">
        <f t="array" ref="Y325">IF(ISBLANK(F325),"",INDEX([1]choices!K$2:K$1452,MATCH(F325,IF([1]choices!M$2:M$1452="Last",[1]choices!A$2:A$1452),0)))</f>
        <v>Ndinobvumirana nazvo chaizvo, Ndinobvumirana nazvo , Handibvumirani nazvo, Handibvumirani nazvo zvachose, kuramba kupindura</v>
      </c>
      <c r="Z325" s="4" t="s">
        <v>1223</v>
      </c>
    </row>
    <row r="326" spans="1:26" ht="42">
      <c r="A326" s="53" t="s">
        <v>1505</v>
      </c>
      <c r="B326" s="53" t="s">
        <v>1517</v>
      </c>
      <c r="C326" s="53">
        <v>5</v>
      </c>
      <c r="D326" s="54" t="str">
        <f t="shared" si="30"/>
        <v>S5</v>
      </c>
      <c r="E326" s="53" t="s">
        <v>11</v>
      </c>
      <c r="F326" s="4" t="s">
        <v>200</v>
      </c>
      <c r="G326" s="54" t="str">
        <f t="shared" si="31"/>
        <v>select_one agree4</v>
      </c>
      <c r="H326" s="4" t="str">
        <f>IF(A326="","",IF(ROW($A$2:$A$1036)=1,"Impossible",VLOOKUP($A$2:$A$1036,items!$A$2:$S$1008,{19}*SIGN(ROW($A$2:$A$1036)),FALSE)))</f>
        <v>I would recommend this facility to a friend.</v>
      </c>
      <c r="I326" s="4" t="str">
        <f>IF(A326="","",IF(ROW($A$2:$A$1036)=1,"Impossible",VLOOKUP($A$2:$A$1036,items!$A$2:$T$1008,{20}*SIGN(ROW($A$2:$A$1036)),FALSE)))</f>
        <v>Ndingakurudzire nzvimbo iyi kushamwari.</v>
      </c>
      <c r="L326" s="53" t="s">
        <v>27</v>
      </c>
      <c r="M326" s="53"/>
      <c r="N326" s="53"/>
      <c r="O326" s="53"/>
      <c r="P326" s="53"/>
      <c r="Q326" s="53"/>
      <c r="R326" s="53"/>
      <c r="S326" s="53"/>
      <c r="T326" s="53"/>
      <c r="U326" s="53"/>
      <c r="V326" s="55" t="str">
        <f t="shared" si="28"/>
        <v>S5. I would recommend this facility to a friend.</v>
      </c>
      <c r="W326" s="55" t="str">
        <f t="shared" si="29"/>
        <v>S5. Ndingakurudzire nzvimbo iyi kushamwari.</v>
      </c>
      <c r="X326" s="32" t="str">
        <f t="array" ref="X326">IF(ISBLANK(F326),"",INDEX([1]choices!L$2:L$1452,MATCH(F326,IF([1]choices!M$2:M$1452="Last",[1]choices!A$2:A$1452),0)))</f>
        <v>strongly agree, agree, disagree, strongly disagree, refuse</v>
      </c>
      <c r="Y326" s="4" t="str">
        <f t="array" ref="Y326">IF(ISBLANK(F326),"",INDEX([1]choices!K$2:K$1452,MATCH(F326,IF([1]choices!M$2:M$1452="Last",[1]choices!A$2:A$1452),0)))</f>
        <v>Ndinobvumirana nazvo chaizvo, Ndinobvumirana nazvo , Handibvumirani nazvo, Handibvumirani nazvo zvachose, kuramba kupindura</v>
      </c>
      <c r="Z326" s="4" t="s">
        <v>1223</v>
      </c>
    </row>
    <row r="327" spans="1:26" ht="42">
      <c r="A327" s="53" t="s">
        <v>1506</v>
      </c>
      <c r="B327" s="53" t="s">
        <v>1517</v>
      </c>
      <c r="C327" s="53">
        <v>6</v>
      </c>
      <c r="D327" s="54" t="str">
        <f t="shared" si="30"/>
        <v>S6</v>
      </c>
      <c r="E327" s="53" t="s">
        <v>11</v>
      </c>
      <c r="F327" s="4" t="s">
        <v>200</v>
      </c>
      <c r="G327" s="54" t="str">
        <f t="shared" si="31"/>
        <v>select_one agree4</v>
      </c>
      <c r="H327" s="4" t="str">
        <f>IF(A327="","",IF(ROW($A$2:$A$1036)=1,"Impossible",VLOOKUP($A$2:$A$1036,items!$A$2:$S$1008,{19}*SIGN(ROW($A$2:$A$1036)),FALSE)))</f>
        <v>If I wanted help talking with my child about [his/her] status, I'm certain I could get help from someone at this facility.</v>
      </c>
      <c r="I327" s="4" t="str">
        <f>IF(A327="","",IF(ROW($A$2:$A$1036)=1,"Impossible",VLOOKUP($A$2:$A$1036,items!$A$2:$T$1008,{20}*SIGN(ROW($A$2:$A$1036)),FALSE)))</f>
        <v>Kana ndichida rubatsiro rwekutaura nemwana wangu maererano nepaamire, ndinonyatsoziva kuti ndingawane rubatsiro kubva kune mumwe munhu wepanzvimbo iyi.</v>
      </c>
      <c r="L327" s="53" t="s">
        <v>27</v>
      </c>
      <c r="M327" s="53"/>
      <c r="N327" s="53"/>
      <c r="O327" s="53"/>
      <c r="P327" s="53"/>
      <c r="Q327" s="53"/>
      <c r="R327" s="53"/>
      <c r="S327" s="53"/>
      <c r="T327" s="53"/>
      <c r="U327" s="53"/>
      <c r="V327" s="55" t="str">
        <f t="shared" si="28"/>
        <v>S6. If I wanted help talking with my child about [his/her] status, I'm certain I could get help from someone at this facility.</v>
      </c>
      <c r="W327" s="55" t="str">
        <f t="shared" si="29"/>
        <v>S6. Kana ndichida rubatsiro rwekutaura nemwana wangu maererano nepaamire, ndinonyatsoziva kuti ndingawane rubatsiro kubva kune mumwe munhu wepanzvimbo iyi.</v>
      </c>
      <c r="X327" s="32" t="str">
        <f t="array" ref="X327">IF(ISBLANK(F327),"",INDEX([1]choices!L$2:L$1452,MATCH(F327,IF([1]choices!M$2:M$1452="Last",[1]choices!A$2:A$1452),0)))</f>
        <v>strongly agree, agree, disagree, strongly disagree, refuse</v>
      </c>
      <c r="Y327" s="4" t="str">
        <f t="array" ref="Y327">IF(ISBLANK(F327),"",INDEX([1]choices!K$2:K$1452,MATCH(F327,IF([1]choices!M$2:M$1452="Last",[1]choices!A$2:A$1452),0)))</f>
        <v>Ndinobvumirana nazvo chaizvo, Ndinobvumirana nazvo , Handibvumirani nazvo, Handibvumirani nazvo zvachose, kuramba kupindura</v>
      </c>
      <c r="Z327" s="4" t="s">
        <v>1223</v>
      </c>
    </row>
    <row r="328" spans="1:26" ht="42">
      <c r="A328" s="53" t="s">
        <v>1507</v>
      </c>
      <c r="B328" s="53" t="s">
        <v>1517</v>
      </c>
      <c r="C328" s="53">
        <v>7</v>
      </c>
      <c r="D328" s="54" t="str">
        <f t="shared" si="30"/>
        <v>S7</v>
      </c>
      <c r="E328" s="53" t="s">
        <v>11</v>
      </c>
      <c r="F328" s="4" t="s">
        <v>200</v>
      </c>
      <c r="G328" s="54" t="str">
        <f t="shared" si="31"/>
        <v>select_one agree4</v>
      </c>
      <c r="H328" s="4" t="str">
        <f>IF(A328="","",IF(ROW($A$2:$A$1036)=1,"Impossible",VLOOKUP($A$2:$A$1036,items!$A$2:$S$1008,{19}*SIGN(ROW($A$2:$A$1036)),FALSE)))</f>
        <v>I am certain that the staff at this facility would respect my decision to tell my child about [his/her] status or to keep it a secret.</v>
      </c>
      <c r="I328" s="4" t="str">
        <f>IF(A328="","",IF(ROW($A$2:$A$1036)=1,"Impossible",VLOOKUP($A$2:$A$1036,items!$A$2:$T$1008,{20}*SIGN(ROW($A$2:$A$1036)),FALSE)))</f>
        <v>Ndinonyatsoziva kuti vashandi veutano vepanzvimbo iyi vangaremekedze sarudzo yangu yekuudza kana kuvanzira mwana paamire.</v>
      </c>
      <c r="L328" s="53" t="s">
        <v>27</v>
      </c>
      <c r="M328" s="53"/>
      <c r="N328" s="53"/>
      <c r="O328" s="53"/>
      <c r="P328" s="53"/>
      <c r="Q328" s="53"/>
      <c r="R328" s="53"/>
      <c r="S328" s="53"/>
      <c r="T328" s="53"/>
      <c r="U328" s="53"/>
      <c r="V328" s="55" t="str">
        <f t="shared" si="28"/>
        <v>S7. I am certain that the staff at this facility would respect my decision to tell my child about [his/her] status or to keep it a secret.</v>
      </c>
      <c r="W328" s="55" t="str">
        <f t="shared" si="29"/>
        <v>S7. Ndinonyatsoziva kuti vashandi veutano vepanzvimbo iyi vangaremekedze sarudzo yangu yekuudza kana kuvanzira mwana paamire.</v>
      </c>
      <c r="X328" s="32" t="str">
        <f t="array" ref="X328">IF(ISBLANK(F328),"",INDEX([1]choices!L$2:L$1452,MATCH(F328,IF([1]choices!M$2:M$1452="Last",[1]choices!A$2:A$1452),0)))</f>
        <v>strongly agree, agree, disagree, strongly disagree, refuse</v>
      </c>
      <c r="Y328" s="4" t="str">
        <f t="array" ref="Y328">IF(ISBLANK(F328),"",INDEX([1]choices!K$2:K$1452,MATCH(F328,IF([1]choices!M$2:M$1452="Last",[1]choices!A$2:A$1452),0)))</f>
        <v>Ndinobvumirana nazvo chaizvo, Ndinobvumirana nazvo , Handibvumirani nazvo, Handibvumirani nazvo zvachose, kuramba kupindura</v>
      </c>
      <c r="Z328" s="4" t="s">
        <v>1223</v>
      </c>
    </row>
    <row r="329" spans="1:26" ht="14">
      <c r="A329" s="53" t="s">
        <v>1510</v>
      </c>
      <c r="B329" s="53" t="s">
        <v>1517</v>
      </c>
      <c r="C329" s="53"/>
      <c r="D329" s="54" t="str">
        <f t="shared" si="30"/>
        <v>S</v>
      </c>
      <c r="E329" s="53" t="s">
        <v>81</v>
      </c>
      <c r="G329" s="54" t="str">
        <f t="shared" si="31"/>
        <v>end group</v>
      </c>
      <c r="H329" s="4" t="e">
        <f>IF(A329="","",IF(ROW($A$2:$A$1036)=1,"Impossible",VLOOKUP($A$2:$A$1036,items!$A$2:$S$1008,{19}*SIGN(ROW($A$2:$A$1036)),FALSE)))</f>
        <v>#N/A</v>
      </c>
      <c r="I329" s="4" t="e">
        <f>IF(A329="","",IF(ROW($A$2:$A$1036)=1,"Impossible",VLOOKUP($A$2:$A$1036,items!$A$2:$T$1008,{20}*SIGN(ROW($A$2:$A$1036)),FALSE)))</f>
        <v>#N/A</v>
      </c>
      <c r="L329" s="53"/>
      <c r="M329" s="53"/>
      <c r="N329" s="53"/>
      <c r="O329" s="53"/>
      <c r="P329" s="53"/>
      <c r="Q329" s="53"/>
      <c r="R329" s="53"/>
      <c r="S329" s="53"/>
      <c r="T329" s="53"/>
      <c r="U329" s="53"/>
      <c r="V329" s="55" t="str">
        <f t="shared" si="28"/>
        <v/>
      </c>
      <c r="W329" s="55" t="str">
        <f t="shared" si="29"/>
        <v/>
      </c>
      <c r="X329" s="32" t="str">
        <f t="array" ref="X329">IF(ISBLANK(F329),"",INDEX([1]choices!L$2:L$1452,MATCH(F329,IF([1]choices!M$2:M$1452="Last",[1]choices!A$2:A$1452),0)))</f>
        <v/>
      </c>
      <c r="Y329" s="4" t="str">
        <f t="array" ref="Y329">IF(ISBLANK(F329),"",INDEX([1]choices!K$2:K$1452,MATCH(F329,IF([1]choices!M$2:M$1452="Last",[1]choices!A$2:A$1452),0)))</f>
        <v/>
      </c>
    </row>
    <row r="330" spans="1:26" ht="14">
      <c r="A330" s="53" t="s">
        <v>1516</v>
      </c>
      <c r="B330" s="53" t="s">
        <v>111</v>
      </c>
      <c r="C330" s="53">
        <v>0</v>
      </c>
      <c r="D330" s="54" t="str">
        <f t="shared" si="30"/>
        <v>T0</v>
      </c>
      <c r="E330" s="53" t="s">
        <v>79</v>
      </c>
      <c r="G330" s="54" t="str">
        <f t="shared" si="31"/>
        <v>begin group</v>
      </c>
      <c r="H330" s="4" t="e">
        <f>IF(A330="","",IF(ROW($A$2:$A$1036)=1,"Impossible",VLOOKUP($A$2:$A$1036,items!$A$2:$S$1008,{19}*SIGN(ROW($A$2:$A$1036)),FALSE)))</f>
        <v>#N/A</v>
      </c>
      <c r="I330" s="4" t="e">
        <f>IF(A330="","",IF(ROW($A$2:$A$1036)=1,"Impossible",VLOOKUP($A$2:$A$1036,items!$A$2:$T$1008,{20}*SIGN(ROW($A$2:$A$1036)),FALSE)))</f>
        <v>#N/A</v>
      </c>
      <c r="L330" s="53"/>
      <c r="M330" s="53"/>
      <c r="N330" s="53"/>
      <c r="O330" s="53"/>
      <c r="P330" s="53"/>
      <c r="Q330" s="53"/>
      <c r="R330" s="53"/>
      <c r="S330" s="53"/>
      <c r="T330" s="53"/>
      <c r="U330" s="53"/>
      <c r="V330" s="55" t="str">
        <f t="shared" si="28"/>
        <v/>
      </c>
      <c r="W330" s="55" t="str">
        <f t="shared" si="29"/>
        <v/>
      </c>
      <c r="X330" s="32" t="str">
        <f t="array" ref="X330">IF(ISBLANK(F330),"",INDEX([1]choices!L$2:L$1452,MATCH(F330,IF([1]choices!M$2:M$1452="Last",[1]choices!A$2:A$1452),0)))</f>
        <v/>
      </c>
      <c r="Y330" s="4" t="str">
        <f t="array" ref="Y330">IF(ISBLANK(F330),"",INDEX([1]choices!K$2:K$1452,MATCH(F330,IF([1]choices!M$2:M$1452="Last",[1]choices!A$2:A$1452),0)))</f>
        <v/>
      </c>
    </row>
    <row r="331" spans="1:26" ht="70">
      <c r="A331" s="53" t="s">
        <v>1511</v>
      </c>
      <c r="B331" s="53" t="s">
        <v>111</v>
      </c>
      <c r="C331" s="53">
        <v>1</v>
      </c>
      <c r="D331" s="54" t="str">
        <f t="shared" si="30"/>
        <v>T1</v>
      </c>
      <c r="E331" s="53" t="s">
        <v>16</v>
      </c>
      <c r="G331" s="54" t="str">
        <f t="shared" si="31"/>
        <v>note</v>
      </c>
      <c r="H331" s="4" t="str">
        <f>IF(A331="","",IF(ROW($A$2:$A$1036)=1,"Impossible",VLOOKUP($A$2:$A$1036,items!$A$2:$S$1008,{19}*SIGN(ROW($A$2:$A$1036)),FALSE)))</f>
        <v>For the next questions, think about your child's behavior over the past 6 months. Tell me if the thing I describe is not true, somewhat true, or certainly true about your child.</v>
      </c>
      <c r="I331" s="4" t="str">
        <f>IF(A331="","",IF(ROW($A$2:$A$1036)=1,"Impossible",VLOOKUP($A$2:$A$1036,items!$A$2:$T$1008,{20}*SIGN(ROW($A$2:$A$1036)),FALSE)))</f>
        <v>Pamibvunzo inotevera, fungai nezvemaitiro emwana wenyu mumwedzi mitanhatu yadarika. Ndapota ndiudzeiwo kana zvinhu zvandichataura zvisiri zvechokwadi, zviri zvechokwadiwo kana kuti zviri zvechokwadi chose pamusoro pemwana wenyu.</v>
      </c>
      <c r="L331" s="53"/>
      <c r="M331" s="53"/>
      <c r="N331" s="53"/>
      <c r="O331" s="53"/>
      <c r="P331" s="53"/>
      <c r="Q331" s="53"/>
      <c r="R331" s="53"/>
      <c r="S331" s="53"/>
      <c r="T331" s="53"/>
      <c r="U331" s="53"/>
      <c r="V331" s="55" t="str">
        <f t="shared" si="28"/>
        <v>T1. For the next questions, think about your child's behavior over the past 6 months. Tell me if the thing I describe is not true, somewhat true, or certainly true about your child.</v>
      </c>
      <c r="W331" s="55" t="str">
        <f t="shared" si="29"/>
        <v>T1. Pamibvunzo inotevera, fungai nezvemaitiro emwana wenyu mumwedzi mitanhatu yadarika. Ndapota ndiudzeiwo kana zvinhu zvandichataura zvisiri zvechokwadi, zviri zvechokwadiwo kana kuti zviri zvechokwadi chose pamusoro pemwana wenyu.</v>
      </c>
      <c r="X331" s="32" t="str">
        <f t="array" ref="X331">IF(ISBLANK(F331),"",INDEX([1]choices!L$2:L$1452,MATCH(F331,IF([1]choices!M$2:M$1452="Last",[1]choices!A$2:A$1452),0)))</f>
        <v/>
      </c>
      <c r="Y331" s="4" t="str">
        <f t="array" ref="Y331">IF(ISBLANK(F331),"",INDEX([1]choices!K$2:K$1452,MATCH(F331,IF([1]choices!M$2:M$1452="Last",[1]choices!A$2:A$1452),0)))</f>
        <v/>
      </c>
      <c r="Z331" s="4" t="s">
        <v>1223</v>
      </c>
    </row>
    <row r="332" spans="1:26" ht="28">
      <c r="A332" s="53" t="s">
        <v>1512</v>
      </c>
      <c r="B332" s="53" t="s">
        <v>111</v>
      </c>
      <c r="C332" s="53">
        <v>2</v>
      </c>
      <c r="D332" s="54" t="str">
        <f t="shared" si="30"/>
        <v>T2</v>
      </c>
      <c r="E332" s="53" t="s">
        <v>11</v>
      </c>
      <c r="F332" s="32" t="s">
        <v>214</v>
      </c>
      <c r="G332" s="54" t="str">
        <f t="shared" si="31"/>
        <v>select_one true3</v>
      </c>
      <c r="H332" s="4" t="str">
        <f>IF(A332="","",IF(ROW($A$2:$A$1036)=1,"Impossible",VLOOKUP($A$2:$A$1036,items!$A$2:$S$1008,{19}*SIGN(ROW($A$2:$A$1036)),FALSE)))</f>
        <v>Considerate of how other people feel</v>
      </c>
      <c r="I332" s="4" t="str">
        <f>IF(A332="","",IF(ROW($A$2:$A$1036)=1,"Impossible",VLOOKUP($A$2:$A$1036,items!$A$2:$T$1008,{20}*SIGN(ROW($A$2:$A$1036)),FALSE)))</f>
        <v>Ane hany'a nekuti vamwe vanhu vanonzwa sei</v>
      </c>
      <c r="L332" s="53" t="s">
        <v>27</v>
      </c>
      <c r="M332" s="53"/>
      <c r="N332" s="53"/>
      <c r="O332" s="53"/>
      <c r="P332" s="53"/>
      <c r="Q332" s="53"/>
      <c r="R332" s="53"/>
      <c r="S332" s="53"/>
      <c r="T332" s="53"/>
      <c r="U332" s="53"/>
      <c r="V332" s="55" t="str">
        <f t="shared" si="28"/>
        <v>T2. Considerate of how other people feel</v>
      </c>
      <c r="W332" s="55" t="str">
        <f t="shared" si="29"/>
        <v>T2. Ane hany'a nekuti vamwe vanhu vanonzwa sei</v>
      </c>
      <c r="X332" s="32" t="str">
        <f t="array" ref="X332">IF(ISBLANK(F332),"",INDEX([1]choices!L$2:L$1452,MATCH(F332,IF([1]choices!M$2:M$1452="Last",[1]choices!A$2:A$1452),0)))</f>
        <v>not true, somwhat true, certainly true, refuse</v>
      </c>
      <c r="Y332" s="4" t="str">
        <f t="array" ref="Y332">IF(ISBLANK(F332),"",INDEX([1]choices!K$2:K$1452,MATCH(F332,IF([1]choices!M$2:M$1452="Last",[1]choices!A$2:A$1452),0)))</f>
        <v>Hachisi chokwadi, Chingangove chokwadi, Ichokwadi, kuramba kupindura</v>
      </c>
      <c r="Z332" s="4" t="s">
        <v>1223</v>
      </c>
    </row>
    <row r="333" spans="1:26" ht="28">
      <c r="A333" s="53" t="s">
        <v>1513</v>
      </c>
      <c r="B333" s="53" t="s">
        <v>111</v>
      </c>
      <c r="C333" s="53">
        <v>3</v>
      </c>
      <c r="D333" s="54" t="str">
        <f t="shared" si="30"/>
        <v>T3</v>
      </c>
      <c r="E333" s="53" t="s">
        <v>11</v>
      </c>
      <c r="F333" s="32" t="s">
        <v>214</v>
      </c>
      <c r="G333" s="54" t="str">
        <f t="shared" si="31"/>
        <v>select_one true3</v>
      </c>
      <c r="H333" s="4" t="str">
        <f>IF(A333="","",IF(ROW($A$2:$A$1036)=1,"Impossible",VLOOKUP($A$2:$A$1036,items!$A$2:$S$1008,{19}*SIGN(ROW($A$2:$A$1036)),FALSE)))</f>
        <v>Restless, overactive, cannot stay still for long</v>
      </c>
      <c r="I333" s="4" t="str">
        <f>IF(A333="","",IF(ROW($A$2:$A$1036)=1,"Impossible",VLOOKUP($A$2:$A$1036,items!$A$2:$T$1008,{20}*SIGN(ROW($A$2:$A$1036)),FALSE)))</f>
        <v>Kusagadzikana, kuva nesimba rakawandisa, kusagarisika kwenguva yakareba</v>
      </c>
      <c r="L333" s="53" t="s">
        <v>27</v>
      </c>
      <c r="M333" s="53"/>
      <c r="N333" s="53"/>
      <c r="O333" s="53"/>
      <c r="P333" s="53"/>
      <c r="Q333" s="53"/>
      <c r="R333" s="53"/>
      <c r="S333" s="53"/>
      <c r="T333" s="53"/>
      <c r="U333" s="53"/>
      <c r="V333" s="55" t="str">
        <f t="shared" si="28"/>
        <v>T3. Restless, overactive, cannot stay still for long</v>
      </c>
      <c r="W333" s="55" t="str">
        <f t="shared" si="29"/>
        <v>T3. Kusagadzikana, kuva nesimba rakawandisa, kusagarisika kwenguva yakareba</v>
      </c>
      <c r="X333" s="32" t="str">
        <f t="array" ref="X333">IF(ISBLANK(F333),"",INDEX([1]choices!L$2:L$1452,MATCH(F333,IF([1]choices!M$2:M$1452="Last",[1]choices!A$2:A$1452),0)))</f>
        <v>not true, somwhat true, certainly true, refuse</v>
      </c>
      <c r="Y333" s="4" t="str">
        <f t="array" ref="Y333">IF(ISBLANK(F333),"",INDEX([1]choices!K$2:K$1452,MATCH(F333,IF([1]choices!M$2:M$1452="Last",[1]choices!A$2:A$1452),0)))</f>
        <v>Hachisi chokwadi, Chingangove chokwadi, Ichokwadi, kuramba kupindura</v>
      </c>
      <c r="Z333" s="4" t="s">
        <v>1223</v>
      </c>
    </row>
    <row r="334" spans="1:26" ht="28">
      <c r="A334" s="53" t="s">
        <v>1514</v>
      </c>
      <c r="B334" s="53" t="s">
        <v>111</v>
      </c>
      <c r="C334" s="53">
        <v>4</v>
      </c>
      <c r="D334" s="54" t="str">
        <f t="shared" si="30"/>
        <v>T4</v>
      </c>
      <c r="E334" s="53" t="s">
        <v>11</v>
      </c>
      <c r="F334" s="32" t="s">
        <v>214</v>
      </c>
      <c r="G334" s="54" t="str">
        <f t="shared" si="31"/>
        <v>select_one true3</v>
      </c>
      <c r="H334" s="4" t="str">
        <f>IF(A334="","",IF(ROW($A$2:$A$1036)=1,"Impossible",VLOOKUP($A$2:$A$1036,items!$A$2:$S$1008,{19}*SIGN(ROW($A$2:$A$1036)),FALSE)))</f>
        <v>Often complains of headaches, stomach-aches or sickness</v>
      </c>
      <c r="I334" s="4" t="str">
        <f>IF(A334="","",IF(ROW($A$2:$A$1036)=1,"Impossible",VLOOKUP($A$2:$A$1036,items!$A$2:$T$1008,{20}*SIGN(ROW($A$2:$A$1036)),FALSE)))</f>
        <v>Anowanzochema chema nemusoro, mudumbu kana urwere</v>
      </c>
      <c r="L334" s="53" t="s">
        <v>27</v>
      </c>
      <c r="M334" s="53"/>
      <c r="N334" s="53"/>
      <c r="O334" s="53"/>
      <c r="P334" s="53"/>
      <c r="Q334" s="53"/>
      <c r="R334" s="53"/>
      <c r="S334" s="53"/>
      <c r="T334" s="53"/>
      <c r="U334" s="53"/>
      <c r="V334" s="55" t="str">
        <f t="shared" si="28"/>
        <v>T4. Often complains of headaches, stomach-aches or sickness</v>
      </c>
      <c r="W334" s="55" t="str">
        <f t="shared" si="29"/>
        <v>T4. Anowanzochema chema nemusoro, mudumbu kana urwere</v>
      </c>
      <c r="X334" s="32" t="str">
        <f t="array" ref="X334">IF(ISBLANK(F334),"",INDEX([1]choices!L$2:L$1452,MATCH(F334,IF([1]choices!M$2:M$1452="Last",[1]choices!A$2:A$1452),0)))</f>
        <v>not true, somwhat true, certainly true, refuse</v>
      </c>
      <c r="Y334" s="4" t="str">
        <f t="array" ref="Y334">IF(ISBLANK(F334),"",INDEX([1]choices!K$2:K$1452,MATCH(F334,IF([1]choices!M$2:M$1452="Last",[1]choices!A$2:A$1452),0)))</f>
        <v>Hachisi chokwadi, Chingangove chokwadi, Ichokwadi, kuramba kupindura</v>
      </c>
      <c r="Z334" s="4" t="s">
        <v>1223</v>
      </c>
    </row>
    <row r="335" spans="1:26" ht="28">
      <c r="A335" s="53" t="s">
        <v>1515</v>
      </c>
      <c r="B335" s="53" t="s">
        <v>111</v>
      </c>
      <c r="C335" s="53">
        <v>5</v>
      </c>
      <c r="D335" s="54" t="str">
        <f t="shared" si="30"/>
        <v>T5</v>
      </c>
      <c r="E335" s="53" t="s">
        <v>11</v>
      </c>
      <c r="F335" s="32" t="s">
        <v>214</v>
      </c>
      <c r="G335" s="54" t="str">
        <f t="shared" si="31"/>
        <v>select_one true3</v>
      </c>
      <c r="H335" s="4" t="str">
        <f>IF(A335="","",IF(ROW($A$2:$A$1036)=1,"Impossible",VLOOKUP($A$2:$A$1036,items!$A$2:$S$1008,{19}*SIGN(ROW($A$2:$A$1036)),FALSE)))</f>
        <v>Shares readily with other children, for example toys, treats, pencils</v>
      </c>
      <c r="I335" s="4" t="str">
        <f>IF(A335="","",IF(ROW($A$2:$A$1036)=1,"Impossible",VLOOKUP($A$2:$A$1036,items!$A$2:$T$1008,{20}*SIGN(ROW($A$2:$A$1036)),FALSE)))</f>
        <v>Anogoverana nyore nevamwe vana, semuenzaniso zvinhu zvekutambisa, zvekudya kana mapenzura</v>
      </c>
      <c r="L335" s="53" t="s">
        <v>27</v>
      </c>
      <c r="M335" s="53"/>
      <c r="N335" s="53"/>
      <c r="O335" s="53"/>
      <c r="P335" s="53"/>
      <c r="Q335" s="53"/>
      <c r="R335" s="53"/>
      <c r="S335" s="53"/>
      <c r="T335" s="53"/>
      <c r="U335" s="53"/>
      <c r="V335" s="55" t="str">
        <f t="shared" si="28"/>
        <v>T5. Shares readily with other children, for example toys, treats, pencils</v>
      </c>
      <c r="W335" s="55" t="str">
        <f t="shared" si="29"/>
        <v>T5. Anogoverana nyore nevamwe vana, semuenzaniso zvinhu zvekutambisa, zvekudya kana mapenzura</v>
      </c>
      <c r="X335" s="32" t="str">
        <f t="array" ref="X335">IF(ISBLANK(F335),"",INDEX([1]choices!L$2:L$1452,MATCH(F335,IF([1]choices!M$2:M$1452="Last",[1]choices!A$2:A$1452),0)))</f>
        <v>not true, somwhat true, certainly true, refuse</v>
      </c>
      <c r="Y335" s="4" t="str">
        <f t="array" ref="Y335">IF(ISBLANK(F335),"",INDEX([1]choices!K$2:K$1452,MATCH(F335,IF([1]choices!M$2:M$1452="Last",[1]choices!A$2:A$1452),0)))</f>
        <v>Hachisi chokwadi, Chingangove chokwadi, Ichokwadi, kuramba kupindura</v>
      </c>
      <c r="Z335" s="4" t="s">
        <v>1223</v>
      </c>
    </row>
    <row r="336" spans="1:26" ht="28">
      <c r="A336" s="53" t="s">
        <v>1519</v>
      </c>
      <c r="B336" s="53" t="s">
        <v>111</v>
      </c>
      <c r="C336" s="53">
        <v>6</v>
      </c>
      <c r="D336" s="54" t="str">
        <f t="shared" si="30"/>
        <v>T6</v>
      </c>
      <c r="E336" s="53" t="s">
        <v>11</v>
      </c>
      <c r="F336" s="32" t="s">
        <v>214</v>
      </c>
      <c r="G336" s="54" t="str">
        <f t="shared" si="31"/>
        <v>select_one true3</v>
      </c>
      <c r="H336" s="4" t="str">
        <f>IF(A336="","",IF(ROW($A$2:$A$1036)=1,"Impossible",VLOOKUP($A$2:$A$1036,items!$A$2:$S$1008,{19}*SIGN(ROW($A$2:$A$1036)),FALSE)))</f>
        <v>Often loses temper</v>
      </c>
      <c r="I336" s="4" t="str">
        <f>IF(A336="","",IF(ROW($A$2:$A$1036)=1,"Impossible",VLOOKUP($A$2:$A$1036,items!$A$2:$T$1008,{20}*SIGN(ROW($A$2:$A$1036)),FALSE)))</f>
        <v>Anowanzoshatirwa nguva zhinji</v>
      </c>
      <c r="L336" s="53" t="s">
        <v>27</v>
      </c>
      <c r="M336" s="53"/>
      <c r="N336" s="53"/>
      <c r="O336" s="53"/>
      <c r="P336" s="53"/>
      <c r="Q336" s="53"/>
      <c r="R336" s="53"/>
      <c r="S336" s="53"/>
      <c r="T336" s="53"/>
      <c r="U336" s="53"/>
      <c r="V336" s="55" t="str">
        <f t="shared" si="28"/>
        <v>T6. Often loses temper</v>
      </c>
      <c r="W336" s="55" t="str">
        <f t="shared" si="29"/>
        <v>T6. Anowanzoshatirwa nguva zhinji</v>
      </c>
      <c r="X336" s="32" t="str">
        <f t="array" ref="X336">IF(ISBLANK(F336),"",INDEX([1]choices!L$2:L$1452,MATCH(F336,IF([1]choices!M$2:M$1452="Last",[1]choices!A$2:A$1452),0)))</f>
        <v>not true, somwhat true, certainly true, refuse</v>
      </c>
      <c r="Y336" s="4" t="str">
        <f t="array" ref="Y336">IF(ISBLANK(F336),"",INDEX([1]choices!K$2:K$1452,MATCH(F336,IF([1]choices!M$2:M$1452="Last",[1]choices!A$2:A$1452),0)))</f>
        <v>Hachisi chokwadi, Chingangove chokwadi, Ichokwadi, kuramba kupindura</v>
      </c>
      <c r="Z336" s="4" t="s">
        <v>1223</v>
      </c>
    </row>
    <row r="337" spans="1:26" ht="28">
      <c r="A337" s="53" t="s">
        <v>1520</v>
      </c>
      <c r="B337" s="53" t="s">
        <v>111</v>
      </c>
      <c r="C337" s="53">
        <v>7</v>
      </c>
      <c r="D337" s="54" t="str">
        <f t="shared" si="30"/>
        <v>T7</v>
      </c>
      <c r="E337" s="53" t="s">
        <v>11</v>
      </c>
      <c r="F337" s="32" t="s">
        <v>214</v>
      </c>
      <c r="G337" s="54" t="str">
        <f t="shared" si="31"/>
        <v>select_one true3</v>
      </c>
      <c r="H337" s="4" t="str">
        <f>IF(A337="","",IF(ROW($A$2:$A$1036)=1,"Impossible",VLOOKUP($A$2:$A$1036,items!$A$2:$S$1008,{19}*SIGN(ROW($A$2:$A$1036)),FALSE)))</f>
        <v>Rather solitary, prefers to play alone</v>
      </c>
      <c r="I337" s="4" t="str">
        <f>IF(A337="","",IF(ROW($A$2:$A$1036)=1,"Impossible",VLOOKUP($A$2:$A$1036,items!$A$2:$T$1008,{20}*SIGN(ROW($A$2:$A$1036)),FALSE)))</f>
        <v>Haadi kusangana nevamwe, anosarudza kutamba ega</v>
      </c>
      <c r="L337" s="53" t="s">
        <v>27</v>
      </c>
      <c r="M337" s="53"/>
      <c r="N337" s="53"/>
      <c r="O337" s="53"/>
      <c r="P337" s="53"/>
      <c r="Q337" s="53"/>
      <c r="R337" s="53"/>
      <c r="S337" s="53"/>
      <c r="T337" s="53"/>
      <c r="U337" s="53"/>
      <c r="V337" s="55" t="str">
        <f t="shared" si="28"/>
        <v>T7. Rather solitary, prefers to play alone</v>
      </c>
      <c r="W337" s="55" t="str">
        <f t="shared" si="29"/>
        <v>T7. Haadi kusangana nevamwe, anosarudza kutamba ega</v>
      </c>
      <c r="X337" s="32" t="str">
        <f t="array" ref="X337">IF(ISBLANK(F337),"",INDEX([1]choices!L$2:L$1452,MATCH(F337,IF([1]choices!M$2:M$1452="Last",[1]choices!A$2:A$1452),0)))</f>
        <v>not true, somwhat true, certainly true, refuse</v>
      </c>
      <c r="Y337" s="4" t="str">
        <f t="array" ref="Y337">IF(ISBLANK(F337),"",INDEX([1]choices!K$2:K$1452,MATCH(F337,IF([1]choices!M$2:M$1452="Last",[1]choices!A$2:A$1452),0)))</f>
        <v>Hachisi chokwadi, Chingangove chokwadi, Ichokwadi, kuramba kupindura</v>
      </c>
      <c r="Z337" s="4" t="s">
        <v>1223</v>
      </c>
    </row>
    <row r="338" spans="1:26" ht="28">
      <c r="A338" s="53" t="s">
        <v>1522</v>
      </c>
      <c r="B338" s="53" t="s">
        <v>111</v>
      </c>
      <c r="C338" s="53">
        <v>8</v>
      </c>
      <c r="D338" s="54" t="str">
        <f t="shared" si="30"/>
        <v>T8</v>
      </c>
      <c r="E338" s="53" t="s">
        <v>11</v>
      </c>
      <c r="F338" s="32" t="s">
        <v>214</v>
      </c>
      <c r="G338" s="54" t="str">
        <f t="shared" si="31"/>
        <v>select_one true3</v>
      </c>
      <c r="H338" s="4" t="str">
        <f>IF(A338="","",IF(ROW($A$2:$A$1036)=1,"Impossible",VLOOKUP($A$2:$A$1036,items!$A$2:$S$1008,{19}*SIGN(ROW($A$2:$A$1036)),FALSE)))</f>
        <v>Generally well behaved, usually does what adults request</v>
      </c>
      <c r="I338" s="4" t="str">
        <f>IF(A338="","",IF(ROW($A$2:$A$1036)=1,"Impossible",VLOOKUP($A$2:$A$1036,items!$A$2:$T$1008,{20}*SIGN(ROW($A$2:$A$1036)),FALSE)))</f>
        <v>Ane hunhu hwakanaka, anowanzoita zvaanenge akumbirwa nevanhu vakuru</v>
      </c>
      <c r="L338" s="53" t="s">
        <v>27</v>
      </c>
      <c r="M338" s="53"/>
      <c r="N338" s="53"/>
      <c r="O338" s="53"/>
      <c r="P338" s="53"/>
      <c r="Q338" s="53"/>
      <c r="R338" s="53"/>
      <c r="S338" s="53"/>
      <c r="T338" s="53"/>
      <c r="U338" s="53"/>
      <c r="V338" s="55" t="str">
        <f t="shared" si="28"/>
        <v>T8. Generally well behaved, usually does what adults request</v>
      </c>
      <c r="W338" s="55" t="str">
        <f t="shared" si="29"/>
        <v>T8. Ane hunhu hwakanaka, anowanzoita zvaanenge akumbirwa nevanhu vakuru</v>
      </c>
      <c r="X338" s="32" t="str">
        <f t="array" ref="X338">IF(ISBLANK(F338),"",INDEX([1]choices!L$2:L$1452,MATCH(F338,IF([1]choices!M$2:M$1452="Last",[1]choices!A$2:A$1452),0)))</f>
        <v>not true, somwhat true, certainly true, refuse</v>
      </c>
      <c r="Y338" s="4" t="str">
        <f t="array" ref="Y338">IF(ISBLANK(F338),"",INDEX([1]choices!K$2:K$1452,MATCH(F338,IF([1]choices!M$2:M$1452="Last",[1]choices!A$2:A$1452),0)))</f>
        <v>Hachisi chokwadi, Chingangove chokwadi, Ichokwadi, kuramba kupindura</v>
      </c>
      <c r="Z338" s="4" t="s">
        <v>1223</v>
      </c>
    </row>
    <row r="339" spans="1:26" ht="28">
      <c r="A339" s="53" t="s">
        <v>1523</v>
      </c>
      <c r="B339" s="53" t="s">
        <v>111</v>
      </c>
      <c r="C339" s="53">
        <v>9</v>
      </c>
      <c r="D339" s="54" t="str">
        <f t="shared" si="30"/>
        <v>T9</v>
      </c>
      <c r="E339" s="53" t="s">
        <v>11</v>
      </c>
      <c r="F339" s="32" t="s">
        <v>214</v>
      </c>
      <c r="G339" s="54" t="str">
        <f t="shared" si="31"/>
        <v>select_one true3</v>
      </c>
      <c r="H339" s="4" t="str">
        <f>IF(A339="","",IF(ROW($A$2:$A$1036)=1,"Impossible",VLOOKUP($A$2:$A$1036,items!$A$2:$S$1008,{19}*SIGN(ROW($A$2:$A$1036)),FALSE)))</f>
        <v>Has many worries or often seems worried</v>
      </c>
      <c r="I339" s="4" t="str">
        <f>IF(A339="","",IF(ROW($A$2:$A$1036)=1,"Impossible",VLOOKUP($A$2:$A$1036,items!$A$2:$T$1008,{20}*SIGN(ROW($A$2:$A$1036)),FALSE)))</f>
        <v>Ane zvakawanda zvinomunetsa kana kuti anogara achiratidza kuti ane zviri kumunetsa</v>
      </c>
      <c r="L339" s="53" t="s">
        <v>27</v>
      </c>
      <c r="M339" s="53"/>
      <c r="N339" s="53"/>
      <c r="O339" s="53"/>
      <c r="P339" s="53"/>
      <c r="Q339" s="53"/>
      <c r="R339" s="53"/>
      <c r="S339" s="53"/>
      <c r="T339" s="53"/>
      <c r="U339" s="53"/>
      <c r="V339" s="55" t="str">
        <f t="shared" ref="V339:V402" si="32">IF(OR(ISNA(H339),ISBLANK(H339)),"",CONCATENATE($B339,$C339,"."," ",H339))</f>
        <v>T9. Has many worries or often seems worried</v>
      </c>
      <c r="W339" s="55" t="str">
        <f t="shared" ref="W339:W402" si="33">IF(OR(ISBLANK(I339),ISNA(I339)),"",CONCATENATE($B339,$C339,"."," ",I339))</f>
        <v>T9. Ane zvakawanda zvinomunetsa kana kuti anogara achiratidza kuti ane zviri kumunetsa</v>
      </c>
      <c r="X339" s="32" t="str">
        <f t="array" ref="X339">IF(ISBLANK(F339),"",INDEX([1]choices!L$2:L$1452,MATCH(F339,IF([1]choices!M$2:M$1452="Last",[1]choices!A$2:A$1452),0)))</f>
        <v>not true, somwhat true, certainly true, refuse</v>
      </c>
      <c r="Y339" s="4" t="str">
        <f t="array" ref="Y339">IF(ISBLANK(F339),"",INDEX([1]choices!K$2:K$1452,MATCH(F339,IF([1]choices!M$2:M$1452="Last",[1]choices!A$2:A$1452),0)))</f>
        <v>Hachisi chokwadi, Chingangove chokwadi, Ichokwadi, kuramba kupindura</v>
      </c>
      <c r="Z339" s="4" t="s">
        <v>1223</v>
      </c>
    </row>
    <row r="340" spans="1:26" ht="28">
      <c r="A340" s="53" t="s">
        <v>1524</v>
      </c>
      <c r="B340" s="53" t="s">
        <v>111</v>
      </c>
      <c r="C340" s="53">
        <v>10</v>
      </c>
      <c r="D340" s="54" t="str">
        <f t="shared" si="30"/>
        <v>T10</v>
      </c>
      <c r="E340" s="53" t="s">
        <v>11</v>
      </c>
      <c r="F340" s="32" t="s">
        <v>214</v>
      </c>
      <c r="G340" s="54" t="str">
        <f t="shared" si="31"/>
        <v>select_one true3</v>
      </c>
      <c r="H340" s="4" t="str">
        <f>IF(A340="","",IF(ROW($A$2:$A$1036)=1,"Impossible",VLOOKUP($A$2:$A$1036,items!$A$2:$S$1008,{19}*SIGN(ROW($A$2:$A$1036)),FALSE)))</f>
        <v>Helpful if someone is hurt, upset or feeling ill</v>
      </c>
      <c r="I340" s="4" t="str">
        <f>IF(A340="","",IF(ROW($A$2:$A$1036)=1,"Impossible",VLOOKUP($A$2:$A$1036,items!$A$2:$T$1008,{20}*SIGN(ROW($A$2:$A$1036)),FALSE)))</f>
        <v>Anobatsira kana mumwe munhu arwadziswa, agumburiswa kana kuti asinganzwe zvakanaka</v>
      </c>
      <c r="L340" s="53" t="s">
        <v>27</v>
      </c>
      <c r="M340" s="53"/>
      <c r="N340" s="53"/>
      <c r="O340" s="53"/>
      <c r="P340" s="53"/>
      <c r="Q340" s="53"/>
      <c r="R340" s="53"/>
      <c r="S340" s="53"/>
      <c r="T340" s="53"/>
      <c r="U340" s="53"/>
      <c r="V340" s="55" t="str">
        <f t="shared" si="32"/>
        <v>T10. Helpful if someone is hurt, upset or feeling ill</v>
      </c>
      <c r="W340" s="55" t="str">
        <f t="shared" si="33"/>
        <v>T10. Anobatsira kana mumwe munhu arwadziswa, agumburiswa kana kuti asinganzwe zvakanaka</v>
      </c>
      <c r="X340" s="32" t="str">
        <f t="array" ref="X340">IF(ISBLANK(F340),"",INDEX([1]choices!L$2:L$1452,MATCH(F340,IF([1]choices!M$2:M$1452="Last",[1]choices!A$2:A$1452),0)))</f>
        <v>not true, somwhat true, certainly true, refuse</v>
      </c>
      <c r="Y340" s="4" t="str">
        <f t="array" ref="Y340">IF(ISBLANK(F340),"",INDEX([1]choices!K$2:K$1452,MATCH(F340,IF([1]choices!M$2:M$1452="Last",[1]choices!A$2:A$1452),0)))</f>
        <v>Hachisi chokwadi, Chingangove chokwadi, Ichokwadi, kuramba kupindura</v>
      </c>
      <c r="Z340" s="4" t="s">
        <v>1223</v>
      </c>
    </row>
    <row r="341" spans="1:26" ht="28">
      <c r="A341" s="53" t="s">
        <v>1525</v>
      </c>
      <c r="B341" s="53" t="s">
        <v>111</v>
      </c>
      <c r="C341" s="53">
        <v>11</v>
      </c>
      <c r="D341" s="54" t="str">
        <f t="shared" ref="D341:D404" si="34">CONCATENATE(B341,C341)</f>
        <v>T11</v>
      </c>
      <c r="E341" s="53" t="s">
        <v>11</v>
      </c>
      <c r="F341" s="32" t="s">
        <v>214</v>
      </c>
      <c r="G341" s="54" t="str">
        <f t="shared" ref="G341:G404" si="35">IF(E341="","",IF(OR(E341="select_one", E341="select_multiple"), CONCATENATE(E341," ",F341),E341))</f>
        <v>select_one true3</v>
      </c>
      <c r="H341" s="4" t="str">
        <f>IF(A341="","",IF(ROW($A$2:$A$1036)=1,"Impossible",VLOOKUP($A$2:$A$1036,items!$A$2:$S$1008,{19}*SIGN(ROW($A$2:$A$1036)),FALSE)))</f>
        <v>Constantly fidgeting or squirming</v>
      </c>
      <c r="I341" s="4" t="str">
        <f>IF(A341="","",IF(ROW($A$2:$A$1036)=1,"Impossible",VLOOKUP($A$2:$A$1036,items!$A$2:$T$1008,{20}*SIGN(ROW($A$2:$A$1036)),FALSE)))</f>
        <v>Kusagarisika kana kusagadzikana nguva zhinji</v>
      </c>
      <c r="L341" s="53" t="s">
        <v>27</v>
      </c>
      <c r="M341" s="53"/>
      <c r="N341" s="53"/>
      <c r="O341" s="53"/>
      <c r="P341" s="53"/>
      <c r="Q341" s="53"/>
      <c r="R341" s="53"/>
      <c r="S341" s="53"/>
      <c r="T341" s="53"/>
      <c r="U341" s="53"/>
      <c r="V341" s="55" t="str">
        <f t="shared" si="32"/>
        <v>T11. Constantly fidgeting or squirming</v>
      </c>
      <c r="W341" s="55" t="str">
        <f t="shared" si="33"/>
        <v>T11. Kusagarisika kana kusagadzikana nguva zhinji</v>
      </c>
      <c r="X341" s="32" t="str">
        <f t="array" ref="X341">IF(ISBLANK(F341),"",INDEX([1]choices!L$2:L$1452,MATCH(F341,IF([1]choices!M$2:M$1452="Last",[1]choices!A$2:A$1452),0)))</f>
        <v>not true, somwhat true, certainly true, refuse</v>
      </c>
      <c r="Y341" s="4" t="str">
        <f t="array" ref="Y341">IF(ISBLANK(F341),"",INDEX([1]choices!K$2:K$1452,MATCH(F341,IF([1]choices!M$2:M$1452="Last",[1]choices!A$2:A$1452),0)))</f>
        <v>Hachisi chokwadi, Chingangove chokwadi, Ichokwadi, kuramba kupindura</v>
      </c>
      <c r="Z341" s="4" t="s">
        <v>1223</v>
      </c>
    </row>
    <row r="342" spans="1:26" ht="28">
      <c r="A342" s="53" t="s">
        <v>1526</v>
      </c>
      <c r="B342" s="53" t="s">
        <v>111</v>
      </c>
      <c r="C342" s="53">
        <v>12</v>
      </c>
      <c r="D342" s="54" t="str">
        <f t="shared" si="34"/>
        <v>T12</v>
      </c>
      <c r="E342" s="53" t="s">
        <v>11</v>
      </c>
      <c r="F342" s="32" t="s">
        <v>214</v>
      </c>
      <c r="G342" s="54" t="str">
        <f t="shared" si="35"/>
        <v>select_one true3</v>
      </c>
      <c r="H342" s="4" t="str">
        <f>IF(A342="","",IF(ROW($A$2:$A$1036)=1,"Impossible",VLOOKUP($A$2:$A$1036,items!$A$2:$S$1008,{19}*SIGN(ROW($A$2:$A$1036)),FALSE)))</f>
        <v>Has at least one good friend</v>
      </c>
      <c r="I342" s="4" t="str">
        <f>IF(A342="","",IF(ROW($A$2:$A$1036)=1,"Impossible",VLOOKUP($A$2:$A$1036,items!$A$2:$T$1008,{20}*SIGN(ROW($A$2:$A$1036)),FALSE)))</f>
        <v>Ane shamwari yakanaka imwe chete zvayo</v>
      </c>
      <c r="L342" s="53" t="s">
        <v>27</v>
      </c>
      <c r="M342" s="53"/>
      <c r="N342" s="53"/>
      <c r="O342" s="53"/>
      <c r="P342" s="53"/>
      <c r="Q342" s="53"/>
      <c r="R342" s="53"/>
      <c r="S342" s="53"/>
      <c r="T342" s="53"/>
      <c r="U342" s="53"/>
      <c r="V342" s="55" t="str">
        <f t="shared" si="32"/>
        <v>T12. Has at least one good friend</v>
      </c>
      <c r="W342" s="55" t="str">
        <f t="shared" si="33"/>
        <v>T12. Ane shamwari yakanaka imwe chete zvayo</v>
      </c>
      <c r="X342" s="32" t="str">
        <f t="array" ref="X342">IF(ISBLANK(F342),"",INDEX([1]choices!L$2:L$1452,MATCH(F342,IF([1]choices!M$2:M$1452="Last",[1]choices!A$2:A$1452),0)))</f>
        <v>not true, somwhat true, certainly true, refuse</v>
      </c>
      <c r="Y342" s="4" t="str">
        <f t="array" ref="Y342">IF(ISBLANK(F342),"",INDEX([1]choices!K$2:K$1452,MATCH(F342,IF([1]choices!M$2:M$1452="Last",[1]choices!A$2:A$1452),0)))</f>
        <v>Hachisi chokwadi, Chingangove chokwadi, Ichokwadi, kuramba kupindura</v>
      </c>
      <c r="Z342" s="4" t="s">
        <v>1223</v>
      </c>
    </row>
    <row r="343" spans="1:26" ht="28">
      <c r="A343" s="53" t="s">
        <v>1527</v>
      </c>
      <c r="B343" s="53" t="s">
        <v>111</v>
      </c>
      <c r="C343" s="53">
        <v>13</v>
      </c>
      <c r="D343" s="54" t="str">
        <f t="shared" si="34"/>
        <v>T13</v>
      </c>
      <c r="E343" s="53" t="s">
        <v>11</v>
      </c>
      <c r="F343" s="32" t="s">
        <v>214</v>
      </c>
      <c r="G343" s="54" t="str">
        <f t="shared" si="35"/>
        <v>select_one true3</v>
      </c>
      <c r="H343" s="4" t="str">
        <f>IF(A343="","",IF(ROW($A$2:$A$1036)=1,"Impossible",VLOOKUP($A$2:$A$1036,items!$A$2:$S$1008,{19}*SIGN(ROW($A$2:$A$1036)),FALSE)))</f>
        <v>Often fights with other children or bullies them</v>
      </c>
      <c r="I343" s="4" t="str">
        <f>IF(A343="","",IF(ROW($A$2:$A$1036)=1,"Impossible",VLOOKUP($A$2:$A$1036,items!$A$2:$T$1008,{20}*SIGN(ROW($A$2:$A$1036)),FALSE)))</f>
        <v>Anowanzorwa nevamwe vana kana kuvashungurudza</v>
      </c>
      <c r="L343" s="53" t="s">
        <v>27</v>
      </c>
      <c r="M343" s="53"/>
      <c r="N343" s="53"/>
      <c r="O343" s="53"/>
      <c r="P343" s="53"/>
      <c r="Q343" s="53"/>
      <c r="R343" s="53"/>
      <c r="S343" s="53"/>
      <c r="T343" s="53"/>
      <c r="U343" s="53"/>
      <c r="V343" s="55" t="str">
        <f t="shared" si="32"/>
        <v>T13. Often fights with other children or bullies them</v>
      </c>
      <c r="W343" s="55" t="str">
        <f t="shared" si="33"/>
        <v>T13. Anowanzorwa nevamwe vana kana kuvashungurudza</v>
      </c>
      <c r="X343" s="32" t="str">
        <f t="array" ref="X343">IF(ISBLANK(F343),"",INDEX([1]choices!L$2:L$1452,MATCH(F343,IF([1]choices!M$2:M$1452="Last",[1]choices!A$2:A$1452),0)))</f>
        <v>not true, somwhat true, certainly true, refuse</v>
      </c>
      <c r="Y343" s="4" t="str">
        <f t="array" ref="Y343">IF(ISBLANK(F343),"",INDEX([1]choices!K$2:K$1452,MATCH(F343,IF([1]choices!M$2:M$1452="Last",[1]choices!A$2:A$1452),0)))</f>
        <v>Hachisi chokwadi, Chingangove chokwadi, Ichokwadi, kuramba kupindura</v>
      </c>
      <c r="Z343" s="4" t="s">
        <v>1223</v>
      </c>
    </row>
    <row r="344" spans="1:26" ht="28">
      <c r="A344" s="53" t="s">
        <v>1529</v>
      </c>
      <c r="B344" s="53" t="s">
        <v>111</v>
      </c>
      <c r="C344" s="53">
        <v>14</v>
      </c>
      <c r="D344" s="54" t="str">
        <f t="shared" si="34"/>
        <v>T14</v>
      </c>
      <c r="E344" s="53" t="s">
        <v>11</v>
      </c>
      <c r="F344" s="32" t="s">
        <v>214</v>
      </c>
      <c r="G344" s="54" t="str">
        <f t="shared" si="35"/>
        <v>select_one true3</v>
      </c>
      <c r="H344" s="4" t="str">
        <f>IF(A344="","",IF(ROW($A$2:$A$1036)=1,"Impossible",VLOOKUP($A$2:$A$1036,items!$A$2:$S$1008,{19}*SIGN(ROW($A$2:$A$1036)),FALSE)))</f>
        <v>Often unhappy, depressed or tearful</v>
      </c>
      <c r="I344" s="4" t="str">
        <f>IF(A344="","",IF(ROW($A$2:$A$1036)=1,"Impossible",VLOOKUP($A$2:$A$1036,items!$A$2:$T$1008,{20}*SIGN(ROW($A$2:$A$1036)),FALSE)))</f>
        <v>Anowanzogara akasuruvara, achifungisisa kana kunzwa kuda kuchema</v>
      </c>
      <c r="L344" s="53" t="s">
        <v>27</v>
      </c>
      <c r="M344" s="53"/>
      <c r="N344" s="53"/>
      <c r="O344" s="53"/>
      <c r="P344" s="53"/>
      <c r="Q344" s="53"/>
      <c r="R344" s="53"/>
      <c r="S344" s="53"/>
      <c r="T344" s="53"/>
      <c r="U344" s="53"/>
      <c r="V344" s="55" t="str">
        <f t="shared" si="32"/>
        <v>T14. Often unhappy, depressed or tearful</v>
      </c>
      <c r="W344" s="55" t="str">
        <f t="shared" si="33"/>
        <v>T14. Anowanzogara akasuruvara, achifungisisa kana kunzwa kuda kuchema</v>
      </c>
      <c r="X344" s="32" t="str">
        <f t="array" ref="X344">IF(ISBLANK(F344),"",INDEX([1]choices!L$2:L$1452,MATCH(F344,IF([1]choices!M$2:M$1452="Last",[1]choices!A$2:A$1452),0)))</f>
        <v>not true, somwhat true, certainly true, refuse</v>
      </c>
      <c r="Y344" s="4" t="str">
        <f t="array" ref="Y344">IF(ISBLANK(F344),"",INDEX([1]choices!K$2:K$1452,MATCH(F344,IF([1]choices!M$2:M$1452="Last",[1]choices!A$2:A$1452),0)))</f>
        <v>Hachisi chokwadi, Chingangove chokwadi, Ichokwadi, kuramba kupindura</v>
      </c>
      <c r="Z344" s="4" t="s">
        <v>1223</v>
      </c>
    </row>
    <row r="345" spans="1:26" ht="28">
      <c r="A345" s="53" t="s">
        <v>1530</v>
      </c>
      <c r="B345" s="53" t="s">
        <v>111</v>
      </c>
      <c r="C345" s="53">
        <v>15</v>
      </c>
      <c r="D345" s="54" t="str">
        <f t="shared" si="34"/>
        <v>T15</v>
      </c>
      <c r="E345" s="53" t="s">
        <v>11</v>
      </c>
      <c r="F345" s="32" t="s">
        <v>214</v>
      </c>
      <c r="G345" s="54" t="str">
        <f t="shared" si="35"/>
        <v>select_one true3</v>
      </c>
      <c r="H345" s="4" t="str">
        <f>IF(A345="","",IF(ROW($A$2:$A$1036)=1,"Impossible",VLOOKUP($A$2:$A$1036,items!$A$2:$S$1008,{19}*SIGN(ROW($A$2:$A$1036)),FALSE)))</f>
        <v>Generally liked by other children</v>
      </c>
      <c r="I345" s="4" t="str">
        <f>IF(A345="","",IF(ROW($A$2:$A$1036)=1,"Impossible",VLOOKUP($A$2:$A$1036,items!$A$2:$T$1008,{20}*SIGN(ROW($A$2:$A$1036)),FALSE)))</f>
        <v>Anowanzofarirwa nevamwe vana</v>
      </c>
      <c r="L345" s="53" t="s">
        <v>27</v>
      </c>
      <c r="M345" s="53"/>
      <c r="N345" s="53"/>
      <c r="O345" s="53"/>
      <c r="P345" s="53"/>
      <c r="Q345" s="53"/>
      <c r="R345" s="53"/>
      <c r="S345" s="53"/>
      <c r="T345" s="53"/>
      <c r="U345" s="53"/>
      <c r="V345" s="55" t="str">
        <f t="shared" si="32"/>
        <v>T15. Generally liked by other children</v>
      </c>
      <c r="W345" s="55" t="str">
        <f t="shared" si="33"/>
        <v>T15. Anowanzofarirwa nevamwe vana</v>
      </c>
      <c r="X345" s="32" t="str">
        <f t="array" ref="X345">IF(ISBLANK(F345),"",INDEX([1]choices!L$2:L$1452,MATCH(F345,IF([1]choices!M$2:M$1452="Last",[1]choices!A$2:A$1452),0)))</f>
        <v>not true, somwhat true, certainly true, refuse</v>
      </c>
      <c r="Y345" s="4" t="str">
        <f t="array" ref="Y345">IF(ISBLANK(F345),"",INDEX([1]choices!K$2:K$1452,MATCH(F345,IF([1]choices!M$2:M$1452="Last",[1]choices!A$2:A$1452),0)))</f>
        <v>Hachisi chokwadi, Chingangove chokwadi, Ichokwadi, kuramba kupindura</v>
      </c>
      <c r="Z345" s="4" t="s">
        <v>1223</v>
      </c>
    </row>
    <row r="346" spans="1:26" ht="28">
      <c r="A346" s="53" t="s">
        <v>1532</v>
      </c>
      <c r="B346" s="53" t="s">
        <v>111</v>
      </c>
      <c r="C346" s="53">
        <v>16</v>
      </c>
      <c r="D346" s="54" t="str">
        <f t="shared" si="34"/>
        <v>T16</v>
      </c>
      <c r="E346" s="53" t="s">
        <v>11</v>
      </c>
      <c r="F346" s="32" t="s">
        <v>214</v>
      </c>
      <c r="G346" s="54" t="str">
        <f t="shared" si="35"/>
        <v>select_one true3</v>
      </c>
      <c r="H346" s="4" t="str">
        <f>IF(A346="","",IF(ROW($A$2:$A$1036)=1,"Impossible",VLOOKUP($A$2:$A$1036,items!$A$2:$S$1008,{19}*SIGN(ROW($A$2:$A$1036)),FALSE)))</f>
        <v>Easily distracted, concentration wanders</v>
      </c>
      <c r="I346" s="4" t="str">
        <f>IF(A346="","",IF(ROW($A$2:$A$1036)=1,"Impossible",VLOOKUP($A$2:$A$1036,items!$A$2:$T$1008,{20}*SIGN(ROW($A$2:$A$1036)),FALSE)))</f>
        <v>Anokurumidza kuvarairwa, pfungwa dzake hadzigare pamwe chete</v>
      </c>
      <c r="L346" s="53" t="s">
        <v>27</v>
      </c>
      <c r="M346" s="53"/>
      <c r="N346" s="53"/>
      <c r="O346" s="53"/>
      <c r="P346" s="53"/>
      <c r="Q346" s="53"/>
      <c r="R346" s="53"/>
      <c r="S346" s="53"/>
      <c r="T346" s="53"/>
      <c r="U346" s="53"/>
      <c r="V346" s="55" t="str">
        <f t="shared" si="32"/>
        <v>T16. Easily distracted, concentration wanders</v>
      </c>
      <c r="W346" s="55" t="str">
        <f t="shared" si="33"/>
        <v>T16. Anokurumidza kuvarairwa, pfungwa dzake hadzigare pamwe chete</v>
      </c>
      <c r="X346" s="32" t="str">
        <f t="array" ref="X346">IF(ISBLANK(F346),"",INDEX([1]choices!L$2:L$1452,MATCH(F346,IF([1]choices!M$2:M$1452="Last",[1]choices!A$2:A$1452),0)))</f>
        <v>not true, somwhat true, certainly true, refuse</v>
      </c>
      <c r="Y346" s="4" t="str">
        <f t="array" ref="Y346">IF(ISBLANK(F346),"",INDEX([1]choices!K$2:K$1452,MATCH(F346,IF([1]choices!M$2:M$1452="Last",[1]choices!A$2:A$1452),0)))</f>
        <v>Hachisi chokwadi, Chingangove chokwadi, Ichokwadi, kuramba kupindura</v>
      </c>
      <c r="Z346" s="4" t="s">
        <v>1223</v>
      </c>
    </row>
    <row r="347" spans="1:26" ht="42">
      <c r="A347" s="53" t="s">
        <v>1533</v>
      </c>
      <c r="B347" s="53" t="s">
        <v>111</v>
      </c>
      <c r="C347" s="53">
        <v>17</v>
      </c>
      <c r="D347" s="54" t="str">
        <f t="shared" si="34"/>
        <v>T17</v>
      </c>
      <c r="E347" s="53" t="s">
        <v>11</v>
      </c>
      <c r="F347" s="32" t="s">
        <v>214</v>
      </c>
      <c r="G347" s="54" t="str">
        <f t="shared" si="35"/>
        <v>select_one true3</v>
      </c>
      <c r="H347" s="4" t="str">
        <f>IF(A347="","",IF(ROW($A$2:$A$1036)=1,"Impossible",VLOOKUP($A$2:$A$1036,items!$A$2:$S$1008,{19}*SIGN(ROW($A$2:$A$1036)),FALSE)))</f>
        <v>Nervous or clingy in new situations, easily loses confidence</v>
      </c>
      <c r="I347" s="4" t="str">
        <f>IF(A347="","",IF(ROW($A$2:$A$1036)=1,"Impossible",VLOOKUP($A$2:$A$1036,items!$A$2:$T$1008,{20}*SIGN(ROW($A$2:$A$1036)),FALSE)))</f>
        <v>Kusagadzikana kana kuti kwati- kwati nemumwe munhu pazvinhu zvaasati ambosangana nazvo, anokurumidza kusavimba nezvaari.</v>
      </c>
      <c r="L347" s="53" t="s">
        <v>27</v>
      </c>
      <c r="M347" s="53"/>
      <c r="N347" s="53"/>
      <c r="O347" s="53"/>
      <c r="P347" s="53"/>
      <c r="Q347" s="53"/>
      <c r="R347" s="53"/>
      <c r="S347" s="53"/>
      <c r="T347" s="53"/>
      <c r="U347" s="53"/>
      <c r="V347" s="55" t="str">
        <f t="shared" si="32"/>
        <v>T17. Nervous or clingy in new situations, easily loses confidence</v>
      </c>
      <c r="W347" s="55" t="str">
        <f t="shared" si="33"/>
        <v>T17. Kusagadzikana kana kuti kwati- kwati nemumwe munhu pazvinhu zvaasati ambosangana nazvo, anokurumidza kusavimba nezvaari.</v>
      </c>
      <c r="X347" s="32" t="str">
        <f t="array" ref="X347">IF(ISBLANK(F347),"",INDEX([1]choices!L$2:L$1452,MATCH(F347,IF([1]choices!M$2:M$1452="Last",[1]choices!A$2:A$1452),0)))</f>
        <v>not true, somwhat true, certainly true, refuse</v>
      </c>
      <c r="Y347" s="4" t="str">
        <f t="array" ref="Y347">IF(ISBLANK(F347),"",INDEX([1]choices!K$2:K$1452,MATCH(F347,IF([1]choices!M$2:M$1452="Last",[1]choices!A$2:A$1452),0)))</f>
        <v>Hachisi chokwadi, Chingangove chokwadi, Ichokwadi, kuramba kupindura</v>
      </c>
      <c r="Z347" s="4" t="s">
        <v>1223</v>
      </c>
    </row>
    <row r="348" spans="1:26" ht="28">
      <c r="A348" s="53" t="s">
        <v>1535</v>
      </c>
      <c r="B348" s="53" t="s">
        <v>111</v>
      </c>
      <c r="C348" s="53">
        <v>18</v>
      </c>
      <c r="D348" s="54" t="str">
        <f t="shared" si="34"/>
        <v>T18</v>
      </c>
      <c r="E348" s="53" t="s">
        <v>11</v>
      </c>
      <c r="F348" s="32" t="s">
        <v>214</v>
      </c>
      <c r="G348" s="54" t="str">
        <f t="shared" si="35"/>
        <v>select_one true3</v>
      </c>
      <c r="H348" s="4" t="str">
        <f>IF(A348="","",IF(ROW($A$2:$A$1036)=1,"Impossible",VLOOKUP($A$2:$A$1036,items!$A$2:$S$1008,{19}*SIGN(ROW($A$2:$A$1036)),FALSE)))</f>
        <v>Kind to younger children</v>
      </c>
      <c r="I348" s="4" t="str">
        <f>IF(A348="","",IF(ROW($A$2:$A$1036)=1,"Impossible",VLOOKUP($A$2:$A$1036,items!$A$2:$T$1008,{20}*SIGN(ROW($A$2:$A$1036)),FALSE)))</f>
        <v xml:space="preserve">Ane tsitsi nevana vadiki </v>
      </c>
      <c r="L348" s="53" t="s">
        <v>27</v>
      </c>
      <c r="M348" s="53"/>
      <c r="N348" s="53"/>
      <c r="O348" s="53"/>
      <c r="P348" s="53"/>
      <c r="Q348" s="53"/>
      <c r="R348" s="53"/>
      <c r="S348" s="53"/>
      <c r="T348" s="53"/>
      <c r="U348" s="53"/>
      <c r="V348" s="55" t="str">
        <f t="shared" si="32"/>
        <v>T18. Kind to younger children</v>
      </c>
      <c r="W348" s="55" t="str">
        <f t="shared" si="33"/>
        <v xml:space="preserve">T18. Ane tsitsi nevana vadiki </v>
      </c>
      <c r="X348" s="32" t="str">
        <f t="array" ref="X348">IF(ISBLANK(F348),"",INDEX([1]choices!L$2:L$1452,MATCH(F348,IF([1]choices!M$2:M$1452="Last",[1]choices!A$2:A$1452),0)))</f>
        <v>not true, somwhat true, certainly true, refuse</v>
      </c>
      <c r="Y348" s="4" t="str">
        <f t="array" ref="Y348">IF(ISBLANK(F348),"",INDEX([1]choices!K$2:K$1452,MATCH(F348,IF([1]choices!M$2:M$1452="Last",[1]choices!A$2:A$1452),0)))</f>
        <v>Hachisi chokwadi, Chingangove chokwadi, Ichokwadi, kuramba kupindura</v>
      </c>
      <c r="Z348" s="4" t="s">
        <v>1223</v>
      </c>
    </row>
    <row r="349" spans="1:26" ht="28">
      <c r="A349" s="53" t="s">
        <v>1536</v>
      </c>
      <c r="B349" s="53" t="s">
        <v>111</v>
      </c>
      <c r="C349" s="53">
        <v>19</v>
      </c>
      <c r="D349" s="54" t="str">
        <f t="shared" si="34"/>
        <v>T19</v>
      </c>
      <c r="E349" s="53" t="s">
        <v>11</v>
      </c>
      <c r="F349" s="32" t="s">
        <v>214</v>
      </c>
      <c r="G349" s="54" t="str">
        <f t="shared" si="35"/>
        <v>select_one true3</v>
      </c>
      <c r="H349" s="4" t="str">
        <f>IF(A349="","",IF(ROW($A$2:$A$1036)=1,"Impossible",VLOOKUP($A$2:$A$1036,items!$A$2:$S$1008,{19}*SIGN(ROW($A$2:$A$1036)),FALSE)))</f>
        <v>Often lies or cheats</v>
      </c>
      <c r="I349" s="4" t="str">
        <f>IF(A349="","",IF(ROW($A$2:$A$1036)=1,"Impossible",VLOOKUP($A$2:$A$1036,items!$A$2:$T$1008,{20}*SIGN(ROW($A$2:$A$1036)),FALSE)))</f>
        <v>Anowanzonyepa kana kuita chitsotsi</v>
      </c>
      <c r="L349" s="53" t="s">
        <v>27</v>
      </c>
      <c r="M349" s="53"/>
      <c r="N349" s="53"/>
      <c r="O349" s="53"/>
      <c r="P349" s="53"/>
      <c r="Q349" s="53"/>
      <c r="R349" s="53"/>
      <c r="S349" s="53"/>
      <c r="T349" s="53"/>
      <c r="U349" s="53"/>
      <c r="V349" s="55" t="str">
        <f t="shared" si="32"/>
        <v>T19. Often lies or cheats</v>
      </c>
      <c r="W349" s="55" t="str">
        <f t="shared" si="33"/>
        <v>T19. Anowanzonyepa kana kuita chitsotsi</v>
      </c>
      <c r="X349" s="32" t="str">
        <f t="array" ref="X349">IF(ISBLANK(F349),"",INDEX([1]choices!L$2:L$1452,MATCH(F349,IF([1]choices!M$2:M$1452="Last",[1]choices!A$2:A$1452),0)))</f>
        <v>not true, somwhat true, certainly true, refuse</v>
      </c>
      <c r="Y349" s="4" t="str">
        <f t="array" ref="Y349">IF(ISBLANK(F349),"",INDEX([1]choices!K$2:K$1452,MATCH(F349,IF([1]choices!M$2:M$1452="Last",[1]choices!A$2:A$1452),0)))</f>
        <v>Hachisi chokwadi, Chingangove chokwadi, Ichokwadi, kuramba kupindura</v>
      </c>
      <c r="Z349" s="4" t="s">
        <v>1223</v>
      </c>
    </row>
    <row r="350" spans="1:26" ht="28">
      <c r="A350" s="53" t="s">
        <v>1537</v>
      </c>
      <c r="B350" s="53" t="s">
        <v>111</v>
      </c>
      <c r="C350" s="53">
        <v>20</v>
      </c>
      <c r="D350" s="54" t="str">
        <f t="shared" si="34"/>
        <v>T20</v>
      </c>
      <c r="E350" s="53" t="s">
        <v>11</v>
      </c>
      <c r="F350" s="32" t="s">
        <v>214</v>
      </c>
      <c r="G350" s="54" t="str">
        <f t="shared" si="35"/>
        <v>select_one true3</v>
      </c>
      <c r="H350" s="4" t="str">
        <f>IF(A350="","",IF(ROW($A$2:$A$1036)=1,"Impossible",VLOOKUP($A$2:$A$1036,items!$A$2:$S$1008,{19}*SIGN(ROW($A$2:$A$1036)),FALSE)))</f>
        <v>Picked on or bullied by other children</v>
      </c>
      <c r="I350" s="4" t="str">
        <f>IF(A350="","",IF(ROW($A$2:$A$1036)=1,"Impossible",VLOOKUP($A$2:$A$1036,items!$A$2:$T$1008,{20}*SIGN(ROW($A$2:$A$1036)),FALSE)))</f>
        <v>Anowanzodenhwa kana kushungurudzwa nevamwe vana</v>
      </c>
      <c r="L350" s="53" t="s">
        <v>27</v>
      </c>
      <c r="M350" s="53"/>
      <c r="N350" s="53"/>
      <c r="O350" s="53"/>
      <c r="P350" s="53"/>
      <c r="Q350" s="53"/>
      <c r="R350" s="53"/>
      <c r="S350" s="53"/>
      <c r="T350" s="53"/>
      <c r="U350" s="53"/>
      <c r="V350" s="55" t="str">
        <f t="shared" si="32"/>
        <v>T20. Picked on or bullied by other children</v>
      </c>
      <c r="W350" s="55" t="str">
        <f t="shared" si="33"/>
        <v>T20. Anowanzodenhwa kana kushungurudzwa nevamwe vana</v>
      </c>
      <c r="X350" s="32" t="str">
        <f t="array" ref="X350">IF(ISBLANK(F350),"",INDEX([1]choices!L$2:L$1452,MATCH(F350,IF([1]choices!M$2:M$1452="Last",[1]choices!A$2:A$1452),0)))</f>
        <v>not true, somwhat true, certainly true, refuse</v>
      </c>
      <c r="Y350" s="4" t="str">
        <f t="array" ref="Y350">IF(ISBLANK(F350),"",INDEX([1]choices!K$2:K$1452,MATCH(F350,IF([1]choices!M$2:M$1452="Last",[1]choices!A$2:A$1452),0)))</f>
        <v>Hachisi chokwadi, Chingangove chokwadi, Ichokwadi, kuramba kupindura</v>
      </c>
      <c r="Z350" s="4" t="s">
        <v>1223</v>
      </c>
    </row>
    <row r="351" spans="1:26" ht="28">
      <c r="A351" s="53" t="s">
        <v>1539</v>
      </c>
      <c r="B351" s="53" t="s">
        <v>111</v>
      </c>
      <c r="C351" s="53">
        <v>21</v>
      </c>
      <c r="D351" s="54" t="str">
        <f t="shared" si="34"/>
        <v>T21</v>
      </c>
      <c r="E351" s="53" t="s">
        <v>11</v>
      </c>
      <c r="F351" s="32" t="s">
        <v>214</v>
      </c>
      <c r="G351" s="54" t="str">
        <f t="shared" si="35"/>
        <v>select_one true3</v>
      </c>
      <c r="H351" s="4" t="str">
        <f>IF(A351="","",IF(ROW($A$2:$A$1036)=1,"Impossible",VLOOKUP($A$2:$A$1036,items!$A$2:$S$1008,{19}*SIGN(ROW($A$2:$A$1036)),FALSE)))</f>
        <v>Often offers to help others (parents, teachers, other children)</v>
      </c>
      <c r="I351" s="4" t="str">
        <f>IF(A351="","",IF(ROW($A$2:$A$1036)=1,"Impossible",VLOOKUP($A$2:$A$1036,items!$A$2:$T$1008,{20}*SIGN(ROW($A$2:$A$1036)),FALSE)))</f>
        <v>Anowanzozvipira kubatsira vamwe vanhu (vabereki, vadzidzisi, vamwe vana vadiki)</v>
      </c>
      <c r="L351" s="53" t="s">
        <v>27</v>
      </c>
      <c r="M351" s="53"/>
      <c r="N351" s="53"/>
      <c r="O351" s="53"/>
      <c r="P351" s="53"/>
      <c r="Q351" s="53"/>
      <c r="R351" s="53"/>
      <c r="S351" s="53"/>
      <c r="T351" s="53"/>
      <c r="U351" s="53"/>
      <c r="V351" s="55" t="str">
        <f t="shared" si="32"/>
        <v>T21. Often offers to help others (parents, teachers, other children)</v>
      </c>
      <c r="W351" s="55" t="str">
        <f t="shared" si="33"/>
        <v>T21. Anowanzozvipira kubatsira vamwe vanhu (vabereki, vadzidzisi, vamwe vana vadiki)</v>
      </c>
      <c r="X351" s="32" t="str">
        <f t="array" ref="X351">IF(ISBLANK(F351),"",INDEX([1]choices!L$2:L$1452,MATCH(F351,IF([1]choices!M$2:M$1452="Last",[1]choices!A$2:A$1452),0)))</f>
        <v>not true, somwhat true, certainly true, refuse</v>
      </c>
      <c r="Y351" s="4" t="str">
        <f t="array" ref="Y351">IF(ISBLANK(F351),"",INDEX([1]choices!K$2:K$1452,MATCH(F351,IF([1]choices!M$2:M$1452="Last",[1]choices!A$2:A$1452),0)))</f>
        <v>Hachisi chokwadi, Chingangove chokwadi, Ichokwadi, kuramba kupindura</v>
      </c>
      <c r="Z351" s="4" t="s">
        <v>1223</v>
      </c>
    </row>
    <row r="352" spans="1:26" ht="28">
      <c r="A352" s="53" t="s">
        <v>1540</v>
      </c>
      <c r="B352" s="53" t="s">
        <v>111</v>
      </c>
      <c r="C352" s="53">
        <v>22</v>
      </c>
      <c r="D352" s="54" t="str">
        <f t="shared" si="34"/>
        <v>T22</v>
      </c>
      <c r="E352" s="53" t="s">
        <v>11</v>
      </c>
      <c r="F352" s="32" t="s">
        <v>214</v>
      </c>
      <c r="G352" s="54" t="str">
        <f t="shared" si="35"/>
        <v>select_one true3</v>
      </c>
      <c r="H352" s="4" t="str">
        <f>IF(A352="","",IF(ROW($A$2:$A$1036)=1,"Impossible",VLOOKUP($A$2:$A$1036,items!$A$2:$S$1008,{19}*SIGN(ROW($A$2:$A$1036)),FALSE)))</f>
        <v>Thinks things out before acting</v>
      </c>
      <c r="I352" s="4" t="str">
        <f>IF(A352="","",IF(ROW($A$2:$A$1036)=1,"Impossible",VLOOKUP($A$2:$A$1036,items!$A$2:$T$1008,{20}*SIGN(ROW($A$2:$A$1036)),FALSE)))</f>
        <v xml:space="preserve">Anotanga afunga pamusoro pechinhu asati aita </v>
      </c>
      <c r="L352" s="53" t="s">
        <v>27</v>
      </c>
      <c r="M352" s="53"/>
      <c r="N352" s="53"/>
      <c r="O352" s="53"/>
      <c r="P352" s="53"/>
      <c r="Q352" s="53"/>
      <c r="R352" s="53"/>
      <c r="S352" s="53"/>
      <c r="T352" s="53"/>
      <c r="U352" s="53"/>
      <c r="V352" s="55" t="str">
        <f t="shared" si="32"/>
        <v>T22. Thinks things out before acting</v>
      </c>
      <c r="W352" s="55" t="str">
        <f t="shared" si="33"/>
        <v xml:space="preserve">T22. Anotanga afunga pamusoro pechinhu asati aita </v>
      </c>
      <c r="X352" s="32" t="str">
        <f t="array" ref="X352">IF(ISBLANK(F352),"",INDEX([1]choices!L$2:L$1452,MATCH(F352,IF([1]choices!M$2:M$1452="Last",[1]choices!A$2:A$1452),0)))</f>
        <v>not true, somwhat true, certainly true, refuse</v>
      </c>
      <c r="Y352" s="4" t="str">
        <f t="array" ref="Y352">IF(ISBLANK(F352),"",INDEX([1]choices!K$2:K$1452,MATCH(F352,IF([1]choices!M$2:M$1452="Last",[1]choices!A$2:A$1452),0)))</f>
        <v>Hachisi chokwadi, Chingangove chokwadi, Ichokwadi, kuramba kupindura</v>
      </c>
      <c r="Z352" s="4" t="s">
        <v>1223</v>
      </c>
    </row>
    <row r="353" spans="1:26" ht="28">
      <c r="A353" s="53" t="s">
        <v>1541</v>
      </c>
      <c r="B353" s="53" t="s">
        <v>111</v>
      </c>
      <c r="C353" s="53">
        <v>23</v>
      </c>
      <c r="D353" s="54" t="str">
        <f t="shared" si="34"/>
        <v>T23</v>
      </c>
      <c r="E353" s="53" t="s">
        <v>11</v>
      </c>
      <c r="F353" s="32" t="s">
        <v>214</v>
      </c>
      <c r="G353" s="54" t="str">
        <f t="shared" si="35"/>
        <v>select_one true3</v>
      </c>
      <c r="H353" s="4" t="str">
        <f>IF(A353="","",IF(ROW($A$2:$A$1036)=1,"Impossible",VLOOKUP($A$2:$A$1036,items!$A$2:$S$1008,{19}*SIGN(ROW($A$2:$A$1036)),FALSE)))</f>
        <v>Steals from home, school or elsewhere</v>
      </c>
      <c r="I353" s="4" t="str">
        <f>IF(A353="","",IF(ROW($A$2:$A$1036)=1,"Impossible",VLOOKUP($A$2:$A$1036,items!$A$2:$T$1008,{20}*SIGN(ROW($A$2:$A$1036)),FALSE)))</f>
        <v>Anoba pamba, kuchikoro kana chero kune imwe nzvimbo</v>
      </c>
      <c r="L353" s="53" t="s">
        <v>27</v>
      </c>
      <c r="M353" s="53"/>
      <c r="N353" s="53"/>
      <c r="O353" s="53"/>
      <c r="P353" s="53"/>
      <c r="Q353" s="53"/>
      <c r="R353" s="53"/>
      <c r="S353" s="53"/>
      <c r="T353" s="53"/>
      <c r="U353" s="53"/>
      <c r="V353" s="55" t="str">
        <f t="shared" si="32"/>
        <v>T23. Steals from home, school or elsewhere</v>
      </c>
      <c r="W353" s="55" t="str">
        <f t="shared" si="33"/>
        <v>T23. Anoba pamba, kuchikoro kana chero kune imwe nzvimbo</v>
      </c>
      <c r="X353" s="32" t="str">
        <f t="array" ref="X353">IF(ISBLANK(F353),"",INDEX([1]choices!L$2:L$1452,MATCH(F353,IF([1]choices!M$2:M$1452="Last",[1]choices!A$2:A$1452),0)))</f>
        <v>not true, somwhat true, certainly true, refuse</v>
      </c>
      <c r="Y353" s="4" t="str">
        <f t="array" ref="Y353">IF(ISBLANK(F353),"",INDEX([1]choices!K$2:K$1452,MATCH(F353,IF([1]choices!M$2:M$1452="Last",[1]choices!A$2:A$1452),0)))</f>
        <v>Hachisi chokwadi, Chingangove chokwadi, Ichokwadi, kuramba kupindura</v>
      </c>
      <c r="Z353" s="4" t="s">
        <v>1223</v>
      </c>
    </row>
    <row r="354" spans="1:26" ht="28">
      <c r="A354" s="53" t="s">
        <v>1542</v>
      </c>
      <c r="B354" s="53" t="s">
        <v>111</v>
      </c>
      <c r="C354" s="53">
        <v>24</v>
      </c>
      <c r="D354" s="54" t="str">
        <f t="shared" si="34"/>
        <v>T24</v>
      </c>
      <c r="E354" s="53" t="s">
        <v>11</v>
      </c>
      <c r="F354" s="32" t="s">
        <v>214</v>
      </c>
      <c r="G354" s="54" t="str">
        <f t="shared" si="35"/>
        <v>select_one true3</v>
      </c>
      <c r="H354" s="4" t="str">
        <f>IF(A354="","",IF(ROW($A$2:$A$1036)=1,"Impossible",VLOOKUP($A$2:$A$1036,items!$A$2:$S$1008,{19}*SIGN(ROW($A$2:$A$1036)),FALSE)))</f>
        <v>Gets along better with adults than with other children</v>
      </c>
      <c r="I354" s="4" t="str">
        <f>IF(A354="","",IF(ROW($A$2:$A$1036)=1,"Impossible",VLOOKUP($A$2:$A$1036,items!$A$2:$T$1008,{20}*SIGN(ROW($A$2:$A$1036)),FALSE)))</f>
        <v>Anowirirana nevanhu vakuru kudarika nevamwe vana</v>
      </c>
      <c r="L354" s="53" t="s">
        <v>27</v>
      </c>
      <c r="M354" s="53"/>
      <c r="N354" s="53"/>
      <c r="O354" s="53"/>
      <c r="P354" s="53"/>
      <c r="Q354" s="53"/>
      <c r="R354" s="53"/>
      <c r="S354" s="53"/>
      <c r="T354" s="53"/>
      <c r="U354" s="53"/>
      <c r="V354" s="55" t="str">
        <f t="shared" si="32"/>
        <v>T24. Gets along better with adults than with other children</v>
      </c>
      <c r="W354" s="55" t="str">
        <f t="shared" si="33"/>
        <v>T24. Anowirirana nevanhu vakuru kudarika nevamwe vana</v>
      </c>
      <c r="X354" s="32" t="str">
        <f t="array" ref="X354">IF(ISBLANK(F354),"",INDEX([1]choices!L$2:L$1452,MATCH(F354,IF([1]choices!M$2:M$1452="Last",[1]choices!A$2:A$1452),0)))</f>
        <v>not true, somwhat true, certainly true, refuse</v>
      </c>
      <c r="Y354" s="4" t="str">
        <f t="array" ref="Y354">IF(ISBLANK(F354),"",INDEX([1]choices!K$2:K$1452,MATCH(F354,IF([1]choices!M$2:M$1452="Last",[1]choices!A$2:A$1452),0)))</f>
        <v>Hachisi chokwadi, Chingangove chokwadi, Ichokwadi, kuramba kupindura</v>
      </c>
      <c r="Z354" s="4" t="s">
        <v>1223</v>
      </c>
    </row>
    <row r="355" spans="1:26" ht="28">
      <c r="A355" s="53" t="s">
        <v>1544</v>
      </c>
      <c r="B355" s="53" t="s">
        <v>111</v>
      </c>
      <c r="C355" s="53">
        <v>25</v>
      </c>
      <c r="D355" s="54" t="str">
        <f t="shared" si="34"/>
        <v>T25</v>
      </c>
      <c r="E355" s="53" t="s">
        <v>11</v>
      </c>
      <c r="F355" s="32" t="s">
        <v>214</v>
      </c>
      <c r="G355" s="54" t="str">
        <f t="shared" si="35"/>
        <v>select_one true3</v>
      </c>
      <c r="H355" s="4" t="str">
        <f>IF(A355="","",IF(ROW($A$2:$A$1036)=1,"Impossible",VLOOKUP($A$2:$A$1036,items!$A$2:$S$1008,{19}*SIGN(ROW($A$2:$A$1036)),FALSE)))</f>
        <v>Has many fears, easily scared</v>
      </c>
      <c r="I355" s="4" t="str">
        <f>IF(A355="","",IF(ROW($A$2:$A$1036)=1,"Impossible",VLOOKUP($A$2:$A$1036,items!$A$2:$T$1008,{20}*SIGN(ROW($A$2:$A$1036)),FALSE)))</f>
        <v>Ane zvakawanda zvaanotya, anokurumidza kuvhunduka</v>
      </c>
      <c r="L355" s="53" t="s">
        <v>27</v>
      </c>
      <c r="M355" s="53"/>
      <c r="N355" s="53"/>
      <c r="O355" s="53"/>
      <c r="P355" s="53"/>
      <c r="Q355" s="53"/>
      <c r="R355" s="53"/>
      <c r="S355" s="53"/>
      <c r="T355" s="53"/>
      <c r="U355" s="53"/>
      <c r="V355" s="55" t="str">
        <f t="shared" si="32"/>
        <v>T25. Has many fears, easily scared</v>
      </c>
      <c r="W355" s="55" t="str">
        <f t="shared" si="33"/>
        <v>T25. Ane zvakawanda zvaanotya, anokurumidza kuvhunduka</v>
      </c>
      <c r="X355" s="32" t="str">
        <f t="array" ref="X355">IF(ISBLANK(F355),"",INDEX([1]choices!L$2:L$1452,MATCH(F355,IF([1]choices!M$2:M$1452="Last",[1]choices!A$2:A$1452),0)))</f>
        <v>not true, somwhat true, certainly true, refuse</v>
      </c>
      <c r="Y355" s="4" t="str">
        <f t="array" ref="Y355">IF(ISBLANK(F355),"",INDEX([1]choices!K$2:K$1452,MATCH(F355,IF([1]choices!M$2:M$1452="Last",[1]choices!A$2:A$1452),0)))</f>
        <v>Hachisi chokwadi, Chingangove chokwadi, Ichokwadi, kuramba kupindura</v>
      </c>
      <c r="Z355" s="4" t="s">
        <v>1223</v>
      </c>
    </row>
    <row r="356" spans="1:26" ht="28">
      <c r="A356" s="53" t="s">
        <v>1545</v>
      </c>
      <c r="B356" s="53" t="s">
        <v>111</v>
      </c>
      <c r="C356" s="53">
        <v>26</v>
      </c>
      <c r="D356" s="54" t="str">
        <f t="shared" si="34"/>
        <v>T26</v>
      </c>
      <c r="E356" s="53" t="s">
        <v>11</v>
      </c>
      <c r="F356" s="32" t="s">
        <v>214</v>
      </c>
      <c r="G356" s="54" t="str">
        <f t="shared" si="35"/>
        <v>select_one true3</v>
      </c>
      <c r="H356" s="4" t="str">
        <f>IF(A356="","",IF(ROW($A$2:$A$1036)=1,"Impossible",VLOOKUP($A$2:$A$1036,items!$A$2:$S$1008,{19}*SIGN(ROW($A$2:$A$1036)),FALSE)))</f>
        <v>Good attention span, sees work through to the end</v>
      </c>
      <c r="I356" s="4" t="str">
        <f>IF(A356="","",IF(ROW($A$2:$A$1036)=1,"Impossible",VLOOKUP($A$2:$A$1036,items!$A$2:$T$1008,{20}*SIGN(ROW($A$2:$A$1036)),FALSE)))</f>
        <v>Anokwanisa kugara achinyatsoteerera kwenguva yakareba achiteerera, anopedza basa rose</v>
      </c>
      <c r="L356" s="53" t="s">
        <v>27</v>
      </c>
      <c r="M356" s="53"/>
      <c r="N356" s="53"/>
      <c r="O356" s="53"/>
      <c r="P356" s="53"/>
      <c r="Q356" s="53"/>
      <c r="R356" s="53"/>
      <c r="S356" s="53"/>
      <c r="T356" s="53"/>
      <c r="U356" s="53"/>
      <c r="V356" s="55" t="str">
        <f t="shared" si="32"/>
        <v>T26. Good attention span, sees work through to the end</v>
      </c>
      <c r="W356" s="55" t="str">
        <f t="shared" si="33"/>
        <v>T26. Anokwanisa kugara achinyatsoteerera kwenguva yakareba achiteerera, anopedza basa rose</v>
      </c>
      <c r="X356" s="32" t="str">
        <f t="array" ref="X356">IF(ISBLANK(F356),"",INDEX([1]choices!L$2:L$1452,MATCH(F356,IF([1]choices!M$2:M$1452="Last",[1]choices!A$2:A$1452),0)))</f>
        <v>not true, somwhat true, certainly true, refuse</v>
      </c>
      <c r="Y356" s="4" t="str">
        <f t="array" ref="Y356">IF(ISBLANK(F356),"",INDEX([1]choices!K$2:K$1452,MATCH(F356,IF([1]choices!M$2:M$1452="Last",[1]choices!A$2:A$1452),0)))</f>
        <v>Hachisi chokwadi, Chingangove chokwadi, Ichokwadi, kuramba kupindura</v>
      </c>
      <c r="Z356" s="4" t="s">
        <v>1223</v>
      </c>
    </row>
    <row r="357" spans="1:26" ht="14">
      <c r="A357" s="53" t="s">
        <v>1546</v>
      </c>
      <c r="B357" s="53" t="s">
        <v>111</v>
      </c>
      <c r="C357" s="53"/>
      <c r="D357" s="54" t="str">
        <f t="shared" si="34"/>
        <v>T</v>
      </c>
      <c r="E357" s="53" t="s">
        <v>81</v>
      </c>
      <c r="G357" s="54" t="str">
        <f t="shared" si="35"/>
        <v>end group</v>
      </c>
      <c r="H357" s="4" t="e">
        <f>IF(A357="","",IF(ROW($A$2:$A$1036)=1,"Impossible",VLOOKUP($A$2:$A$1036,items!$A$2:$S$1008,{19}*SIGN(ROW($A$2:$A$1036)),FALSE)))</f>
        <v>#N/A</v>
      </c>
      <c r="I357" s="4" t="e">
        <f>IF(A357="","",IF(ROW($A$2:$A$1036)=1,"Impossible",VLOOKUP($A$2:$A$1036,items!$A$2:$T$1008,{20}*SIGN(ROW($A$2:$A$1036)),FALSE)))</f>
        <v>#N/A</v>
      </c>
      <c r="L357" s="53"/>
      <c r="M357" s="53"/>
      <c r="N357" s="53"/>
      <c r="O357" s="53"/>
      <c r="P357" s="53"/>
      <c r="Q357" s="53"/>
      <c r="R357" s="53"/>
      <c r="S357" s="53"/>
      <c r="T357" s="53"/>
      <c r="U357" s="53"/>
      <c r="V357" s="55" t="str">
        <f t="shared" si="32"/>
        <v/>
      </c>
      <c r="W357" s="55" t="str">
        <f t="shared" si="33"/>
        <v/>
      </c>
      <c r="X357" s="32" t="str">
        <f t="array" ref="X357">IF(ISBLANK(F357),"",INDEX([1]choices!L$2:L$1452,MATCH(F357,IF([1]choices!M$2:M$1452="Last",[1]choices!A$2:A$1452),0)))</f>
        <v/>
      </c>
      <c r="Y357" s="4" t="str">
        <f t="array" ref="Y357">IF(ISBLANK(F357),"",INDEX([1]choices!K$2:K$1452,MATCH(F357,IF([1]choices!M$2:M$1452="Last",[1]choices!A$2:A$1452),0)))</f>
        <v/>
      </c>
    </row>
    <row r="358" spans="1:26" ht="14">
      <c r="A358" s="53" t="s">
        <v>1570</v>
      </c>
      <c r="B358" s="53" t="s">
        <v>1584</v>
      </c>
      <c r="C358" s="53">
        <v>0</v>
      </c>
      <c r="D358" s="54" t="str">
        <f t="shared" si="34"/>
        <v>U0</v>
      </c>
      <c r="E358" s="53" t="s">
        <v>79</v>
      </c>
      <c r="G358" s="54" t="str">
        <f t="shared" si="35"/>
        <v>begin group</v>
      </c>
      <c r="H358" s="4" t="e">
        <f>IF(A358="","",IF(ROW($A$2:$A$1036)=1,"Impossible",VLOOKUP($A$2:$A$1036,items!$A$2:$S$1008,{19}*SIGN(ROW($A$2:$A$1036)),FALSE)))</f>
        <v>#N/A</v>
      </c>
      <c r="I358" s="4" t="e">
        <f>IF(A358="","",IF(ROW($A$2:$A$1036)=1,"Impossible",VLOOKUP($A$2:$A$1036,items!$A$2:$T$1008,{20}*SIGN(ROW($A$2:$A$1036)),FALSE)))</f>
        <v>#N/A</v>
      </c>
      <c r="L358" s="53"/>
      <c r="M358" s="53"/>
      <c r="N358" s="53"/>
      <c r="O358" s="53"/>
      <c r="P358" s="53"/>
      <c r="Q358" s="53"/>
      <c r="R358" s="53"/>
      <c r="S358" s="53"/>
      <c r="T358" s="53"/>
      <c r="U358" s="53"/>
      <c r="V358" s="55" t="str">
        <f t="shared" si="32"/>
        <v/>
      </c>
      <c r="W358" s="55" t="str">
        <f t="shared" si="33"/>
        <v/>
      </c>
      <c r="X358" s="32" t="str">
        <f t="array" ref="X358">IF(ISBLANK(F358),"",INDEX([1]choices!L$2:L$1452,MATCH(F358,IF([1]choices!M$2:M$1452="Last",[1]choices!A$2:A$1452),0)))</f>
        <v/>
      </c>
      <c r="Y358" s="4" t="str">
        <f t="array" ref="Y358">IF(ISBLANK(F358),"",INDEX([1]choices!K$2:K$1452,MATCH(F358,IF([1]choices!M$2:M$1452="Last",[1]choices!A$2:A$1452),0)))</f>
        <v/>
      </c>
    </row>
    <row r="359" spans="1:26" ht="56">
      <c r="A359" s="53" t="s">
        <v>1547</v>
      </c>
      <c r="B359" s="53" t="s">
        <v>1584</v>
      </c>
      <c r="C359" s="53">
        <v>1</v>
      </c>
      <c r="D359" s="54" t="str">
        <f t="shared" si="34"/>
        <v>U1</v>
      </c>
      <c r="E359" s="53" t="s">
        <v>16</v>
      </c>
      <c r="G359" s="54" t="str">
        <f t="shared" si="35"/>
        <v>note</v>
      </c>
      <c r="H359" s="4" t="str">
        <f>IF(A359="","",IF(ROW($A$2:$A$1036)=1,"Impossible",VLOOKUP($A$2:$A$1036,items!$A$2:$S$1008,{19}*SIGN(ROW($A$2:$A$1036)),FALSE)))</f>
        <v>Now I'd like to ask you some questions about how you and your child get along. Please tell me how much you agree or disagree with each statement.</v>
      </c>
      <c r="I359" s="4" t="str">
        <f>IF(A359="","",IF(ROW($A$2:$A$1036)=1,"Impossible",VLOOKUP($A$2:$A$1036,items!$A$2:$T$1008,{20}*SIGN(ROW($A$2:$A$1036)),FALSE)))</f>
        <v>Parizvino ndiri kuda kukubvunzai mimwe mibvunzo pamusoro pekuwirirana kwenyu nemwana wenyu. Ndapota, ndiudzeiwo kuti munowirirana kana kusawirirana zvakadii nechirevo chega.</v>
      </c>
      <c r="L359" s="53"/>
      <c r="M359" s="53"/>
      <c r="N359" s="53"/>
      <c r="O359" s="53"/>
      <c r="P359" s="53"/>
      <c r="Q359" s="53"/>
      <c r="R359" s="53"/>
      <c r="S359" s="53"/>
      <c r="T359" s="53"/>
      <c r="U359" s="53"/>
      <c r="V359" s="55" t="str">
        <f t="shared" si="32"/>
        <v>U1. Now I'd like to ask you some questions about how you and your child get along. Please tell me how much you agree or disagree with each statement.</v>
      </c>
      <c r="W359" s="55" t="str">
        <f t="shared" si="33"/>
        <v>U1. Parizvino ndiri kuda kukubvunzai mimwe mibvunzo pamusoro pekuwirirana kwenyu nemwana wenyu. Ndapota, ndiudzeiwo kuti munowirirana kana kusawirirana zvakadii nechirevo chega.</v>
      </c>
      <c r="X359" s="32" t="str">
        <f t="array" ref="X359">IF(ISBLANK(F359),"",INDEX([1]choices!L$2:L$1452,MATCH(F359,IF([1]choices!M$2:M$1452="Last",[1]choices!A$2:A$1452),0)))</f>
        <v/>
      </c>
      <c r="Y359" s="4" t="str">
        <f t="array" ref="Y359">IF(ISBLANK(F359),"",INDEX([1]choices!K$2:K$1452,MATCH(F359,IF([1]choices!M$2:M$1452="Last",[1]choices!A$2:A$1452),0)))</f>
        <v/>
      </c>
      <c r="Z359" s="4" t="s">
        <v>1223</v>
      </c>
    </row>
    <row r="360" spans="1:26" ht="42">
      <c r="A360" s="53" t="s">
        <v>1548</v>
      </c>
      <c r="B360" s="53" t="s">
        <v>1584</v>
      </c>
      <c r="C360" s="53">
        <v>2</v>
      </c>
      <c r="D360" s="54" t="str">
        <f t="shared" si="34"/>
        <v>U2</v>
      </c>
      <c r="E360" s="53" t="s">
        <v>11</v>
      </c>
      <c r="F360" s="4" t="s">
        <v>200</v>
      </c>
      <c r="G360" s="54" t="str">
        <f t="shared" si="35"/>
        <v>select_one agree4</v>
      </c>
      <c r="H360" s="4" t="str">
        <f>IF(A360="","",IF(ROW($A$2:$A$1036)=1,"Impossible",VLOOKUP($A$2:$A$1036,items!$A$2:$S$1008,{19}*SIGN(ROW($A$2:$A$1036)),FALSE)))</f>
        <v>You can discuss your beliefs with your child without feeling restrained or embarassed.</v>
      </c>
      <c r="I360" s="4" t="str">
        <f>IF(A360="","",IF(ROW($A$2:$A$1036)=1,"Impossible",VLOOKUP($A$2:$A$1036,items!$A$2:$T$1008,{20}*SIGN(ROW($A$2:$A$1036)),FALSE)))</f>
        <v>Munokwanisa kukurukura pamusoro pezvamunotendera mazviri nemwana wenyu musinganzwe kusungikana kana kunyara.</v>
      </c>
      <c r="L360" s="53" t="s">
        <v>27</v>
      </c>
      <c r="M360" s="53"/>
      <c r="N360" s="53"/>
      <c r="O360" s="53"/>
      <c r="P360" s="53"/>
      <c r="Q360" s="53"/>
      <c r="R360" s="53"/>
      <c r="S360" s="53"/>
      <c r="T360" s="53"/>
      <c r="U360" s="53"/>
      <c r="V360" s="55" t="str">
        <f t="shared" si="32"/>
        <v>U2. You can discuss your beliefs with your child without feeling restrained or embarassed.</v>
      </c>
      <c r="W360" s="55" t="str">
        <f t="shared" si="33"/>
        <v>U2. Munokwanisa kukurukura pamusoro pezvamunotendera mazviri nemwana wenyu musinganzwe kusungikana kana kunyara.</v>
      </c>
      <c r="X360" s="32" t="str">
        <f t="array" ref="X360">IF(ISBLANK(F360),"",INDEX([1]choices!L$2:L$1452,MATCH(F360,IF([1]choices!M$2:M$1452="Last",[1]choices!A$2:A$1452),0)))</f>
        <v>strongly agree, agree, disagree, strongly disagree, refuse</v>
      </c>
      <c r="Y360" s="4" t="str">
        <f t="array" ref="Y360">IF(ISBLANK(F360),"",INDEX([1]choices!K$2:K$1452,MATCH(F360,IF([1]choices!M$2:M$1452="Last",[1]choices!A$2:A$1452),0)))</f>
        <v>Ndinobvumirana nazvo chaizvo, Ndinobvumirana nazvo , Handibvumirani nazvo, Handibvumirani nazvo zvachose, kuramba kupindura</v>
      </c>
      <c r="Z360" s="4" t="s">
        <v>1223</v>
      </c>
    </row>
    <row r="361" spans="1:26" ht="42">
      <c r="A361" s="53" t="s">
        <v>1549</v>
      </c>
      <c r="B361" s="53" t="s">
        <v>1584</v>
      </c>
      <c r="C361" s="53">
        <v>3</v>
      </c>
      <c r="D361" s="54" t="str">
        <f t="shared" si="34"/>
        <v>U3</v>
      </c>
      <c r="E361" s="53" t="s">
        <v>11</v>
      </c>
      <c r="F361" s="4" t="s">
        <v>200</v>
      </c>
      <c r="G361" s="54" t="str">
        <f t="shared" si="35"/>
        <v>select_one agree4</v>
      </c>
      <c r="H361" s="4" t="str">
        <f>IF(A361="","",IF(ROW($A$2:$A$1036)=1,"Impossible",VLOOKUP($A$2:$A$1036,items!$A$2:$S$1008,{19}*SIGN(ROW($A$2:$A$1036)),FALSE)))</f>
        <v>Sometimes you have problems believing everything that your child tells you.</v>
      </c>
      <c r="I361" s="4" t="str">
        <f>IF(A361="","",IF(ROW($A$2:$A$1036)=1,"Impossible",VLOOKUP($A$2:$A$1036,items!$A$2:$T$1008,{20}*SIGN(ROW($A$2:$A$1036)),FALSE)))</f>
        <v>Dzimwe nguva mune dambudziko kutenda zvese zvamunoudzwa nemwana wenyu.</v>
      </c>
      <c r="L361" s="53" t="s">
        <v>27</v>
      </c>
      <c r="M361" s="53"/>
      <c r="N361" s="53"/>
      <c r="O361" s="53"/>
      <c r="P361" s="53"/>
      <c r="Q361" s="53"/>
      <c r="R361" s="53"/>
      <c r="S361" s="53"/>
      <c r="T361" s="53"/>
      <c r="U361" s="53"/>
      <c r="V361" s="55" t="str">
        <f t="shared" si="32"/>
        <v>U3. Sometimes you have problems believing everything that your child tells you.</v>
      </c>
      <c r="W361" s="55" t="str">
        <f t="shared" si="33"/>
        <v>U3. Dzimwe nguva mune dambudziko kutenda zvese zvamunoudzwa nemwana wenyu.</v>
      </c>
      <c r="X361" s="32" t="str">
        <f t="array" ref="X361">IF(ISBLANK(F361),"",INDEX([1]choices!L$2:L$1452,MATCH(F361,IF([1]choices!M$2:M$1452="Last",[1]choices!A$2:A$1452),0)))</f>
        <v>strongly agree, agree, disagree, strongly disagree, refuse</v>
      </c>
      <c r="Y361" s="4" t="str">
        <f t="array" ref="Y361">IF(ISBLANK(F361),"",INDEX([1]choices!K$2:K$1452,MATCH(F361,IF([1]choices!M$2:M$1452="Last",[1]choices!A$2:A$1452),0)))</f>
        <v>Ndinobvumirana nazvo chaizvo, Ndinobvumirana nazvo , Handibvumirani nazvo, Handibvumirani nazvo zvachose, kuramba kupindura</v>
      </c>
      <c r="Z361" s="4" t="s">
        <v>1223</v>
      </c>
    </row>
    <row r="362" spans="1:26" ht="42">
      <c r="A362" s="53" t="s">
        <v>1550</v>
      </c>
      <c r="B362" s="53" t="s">
        <v>1584</v>
      </c>
      <c r="C362" s="53">
        <v>4</v>
      </c>
      <c r="D362" s="54" t="str">
        <f t="shared" si="34"/>
        <v>U4</v>
      </c>
      <c r="E362" s="53" t="s">
        <v>11</v>
      </c>
      <c r="F362" s="4" t="s">
        <v>200</v>
      </c>
      <c r="G362" s="54" t="str">
        <f t="shared" si="35"/>
        <v>select_one agree4</v>
      </c>
      <c r="H362" s="4" t="str">
        <f>IF(A362="","",IF(ROW($A$2:$A$1036)=1,"Impossible",VLOOKUP($A$2:$A$1036,items!$A$2:$S$1008,{19}*SIGN(ROW($A$2:$A$1036)),FALSE)))</f>
        <v>Your child listens carefully every time.</v>
      </c>
      <c r="I362" s="4" t="str">
        <f>IF(A362="","",IF(ROW($A$2:$A$1036)=1,"Impossible",VLOOKUP($A$2:$A$1036,items!$A$2:$T$1008,{20}*SIGN(ROW($A$2:$A$1036)),FALSE)))</f>
        <v>Mwana wenyu anonyatsoteerera nguva dzose.</v>
      </c>
      <c r="L362" s="53" t="s">
        <v>27</v>
      </c>
      <c r="M362" s="53"/>
      <c r="N362" s="53"/>
      <c r="O362" s="53"/>
      <c r="P362" s="53"/>
      <c r="Q362" s="53"/>
      <c r="R362" s="53"/>
      <c r="S362" s="53"/>
      <c r="T362" s="53"/>
      <c r="U362" s="53"/>
      <c r="V362" s="55" t="str">
        <f t="shared" si="32"/>
        <v>U4. Your child listens carefully every time.</v>
      </c>
      <c r="W362" s="55" t="str">
        <f t="shared" si="33"/>
        <v>U4. Mwana wenyu anonyatsoteerera nguva dzose.</v>
      </c>
      <c r="X362" s="32" t="str">
        <f t="array" ref="X362">IF(ISBLANK(F362),"",INDEX([1]choices!L$2:L$1452,MATCH(F362,IF([1]choices!M$2:M$1452="Last",[1]choices!A$2:A$1452),0)))</f>
        <v>strongly agree, agree, disagree, strongly disagree, refuse</v>
      </c>
      <c r="Y362" s="4" t="str">
        <f t="array" ref="Y362">IF(ISBLANK(F362),"",INDEX([1]choices!K$2:K$1452,MATCH(F362,IF([1]choices!M$2:M$1452="Last",[1]choices!A$2:A$1452),0)))</f>
        <v>Ndinobvumirana nazvo chaizvo, Ndinobvumirana nazvo , Handibvumirani nazvo, Handibvumirani nazvo zvachose, kuramba kupindura</v>
      </c>
      <c r="Z362" s="4" t="s">
        <v>1223</v>
      </c>
    </row>
    <row r="363" spans="1:26" ht="42">
      <c r="A363" s="53" t="s">
        <v>1551</v>
      </c>
      <c r="B363" s="53" t="s">
        <v>1584</v>
      </c>
      <c r="C363" s="53">
        <v>5</v>
      </c>
      <c r="D363" s="54" t="str">
        <f t="shared" si="34"/>
        <v>U5</v>
      </c>
      <c r="E363" s="53" t="s">
        <v>11</v>
      </c>
      <c r="F363" s="4" t="s">
        <v>200</v>
      </c>
      <c r="G363" s="54" t="str">
        <f t="shared" si="35"/>
        <v>select_one agree4</v>
      </c>
      <c r="H363" s="4" t="str">
        <f>IF(A363="","",IF(ROW($A$2:$A$1036)=1,"Impossible",VLOOKUP($A$2:$A$1036,items!$A$2:$S$1008,{19}*SIGN(ROW($A$2:$A$1036)),FALSE)))</f>
        <v>Your child usually tells you things that would have been better left unsaid.</v>
      </c>
      <c r="I363" s="4" t="str">
        <f>IF(A363="","",IF(ROW($A$2:$A$1036)=1,"Impossible",VLOOKUP($A$2:$A$1036,items!$A$2:$T$1008,{20}*SIGN(ROW($A$2:$A$1036)),FALSE)))</f>
        <v>Mwana wenyu anokuudzai zvinhu zvekuti zviri nani dai asina kuzvitaura.</v>
      </c>
      <c r="L363" s="53" t="s">
        <v>27</v>
      </c>
      <c r="M363" s="53"/>
      <c r="N363" s="53"/>
      <c r="O363" s="53"/>
      <c r="P363" s="53"/>
      <c r="Q363" s="53"/>
      <c r="R363" s="53"/>
      <c r="S363" s="53"/>
      <c r="T363" s="53"/>
      <c r="U363" s="53"/>
      <c r="V363" s="55" t="str">
        <f t="shared" si="32"/>
        <v>U5. Your child usually tells you things that would have been better left unsaid.</v>
      </c>
      <c r="W363" s="55" t="str">
        <f t="shared" si="33"/>
        <v>U5. Mwana wenyu anokuudzai zvinhu zvekuti zviri nani dai asina kuzvitaura.</v>
      </c>
      <c r="X363" s="32" t="str">
        <f t="array" ref="X363">IF(ISBLANK(F363),"",INDEX([1]choices!L$2:L$1452,MATCH(F363,IF([1]choices!M$2:M$1452="Last",[1]choices!A$2:A$1452),0)))</f>
        <v>strongly agree, agree, disagree, strongly disagree, refuse</v>
      </c>
      <c r="Y363" s="4" t="str">
        <f t="array" ref="Y363">IF(ISBLANK(F363),"",INDEX([1]choices!K$2:K$1452,MATCH(F363,IF([1]choices!M$2:M$1452="Last",[1]choices!A$2:A$1452),0)))</f>
        <v>Ndinobvumirana nazvo chaizvo, Ndinobvumirana nazvo , Handibvumirani nazvo, Handibvumirani nazvo zvachose, kuramba kupindura</v>
      </c>
      <c r="Z363" s="4" t="s">
        <v>1223</v>
      </c>
    </row>
    <row r="364" spans="1:26" ht="42">
      <c r="A364" s="53" t="s">
        <v>1552</v>
      </c>
      <c r="B364" s="53" t="s">
        <v>1584</v>
      </c>
      <c r="C364" s="53">
        <v>6</v>
      </c>
      <c r="D364" s="54" t="str">
        <f t="shared" si="34"/>
        <v>U6</v>
      </c>
      <c r="E364" s="53" t="s">
        <v>11</v>
      </c>
      <c r="F364" s="4" t="s">
        <v>200</v>
      </c>
      <c r="G364" s="54" t="str">
        <f t="shared" si="35"/>
        <v>select_one agree4</v>
      </c>
      <c r="H364" s="4" t="str">
        <f>IF(A364="","",IF(ROW($A$2:$A$1036)=1,"Impossible",VLOOKUP($A$2:$A$1036,items!$A$2:$S$1008,{19}*SIGN(ROW($A$2:$A$1036)),FALSE)))</f>
        <v>Your child can tell how you are feeling without asking.</v>
      </c>
      <c r="I364" s="4" t="str">
        <f>IF(A364="","",IF(ROW($A$2:$A$1036)=1,"Impossible",VLOOKUP($A$2:$A$1036,items!$A$2:$T$1008,{20}*SIGN(ROW($A$2:$A$1036)),FALSE)))</f>
        <v>Mwana wenyu anokwanisa kuona kuti muri kunzwa sei asina kubvunza.</v>
      </c>
      <c r="L364" s="53" t="s">
        <v>27</v>
      </c>
      <c r="M364" s="53"/>
      <c r="N364" s="53"/>
      <c r="O364" s="53"/>
      <c r="P364" s="53"/>
      <c r="Q364" s="53"/>
      <c r="R364" s="53"/>
      <c r="S364" s="53"/>
      <c r="T364" s="53"/>
      <c r="U364" s="53"/>
      <c r="V364" s="55" t="str">
        <f t="shared" si="32"/>
        <v>U6. Your child can tell how you are feeling without asking.</v>
      </c>
      <c r="W364" s="55" t="str">
        <f t="shared" si="33"/>
        <v>U6. Mwana wenyu anokwanisa kuona kuti muri kunzwa sei asina kubvunza.</v>
      </c>
      <c r="X364" s="32" t="str">
        <f t="array" ref="X364">IF(ISBLANK(F364),"",INDEX([1]choices!L$2:L$1452,MATCH(F364,IF([1]choices!M$2:M$1452="Last",[1]choices!A$2:A$1452),0)))</f>
        <v>strongly agree, agree, disagree, strongly disagree, refuse</v>
      </c>
      <c r="Y364" s="4" t="str">
        <f t="array" ref="Y364">IF(ISBLANK(F364),"",INDEX([1]choices!K$2:K$1452,MATCH(F364,IF([1]choices!M$2:M$1452="Last",[1]choices!A$2:A$1452),0)))</f>
        <v>Ndinobvumirana nazvo chaizvo, Ndinobvumirana nazvo , Handibvumirani nazvo, Handibvumirani nazvo zvachose, kuramba kupindura</v>
      </c>
      <c r="Z364" s="4" t="s">
        <v>1223</v>
      </c>
    </row>
    <row r="365" spans="1:26" ht="42">
      <c r="A365" s="53" t="s">
        <v>1553</v>
      </c>
      <c r="B365" s="53" t="s">
        <v>1584</v>
      </c>
      <c r="C365" s="53">
        <v>7</v>
      </c>
      <c r="D365" s="54" t="str">
        <f t="shared" si="34"/>
        <v>U7</v>
      </c>
      <c r="E365" s="53" t="s">
        <v>11</v>
      </c>
      <c r="F365" s="4" t="s">
        <v>200</v>
      </c>
      <c r="G365" s="54" t="str">
        <f t="shared" si="35"/>
        <v>select_one agree4</v>
      </c>
      <c r="H365" s="4" t="str">
        <f>IF(A365="","",IF(ROW($A$2:$A$1036)=1,"Impossible",VLOOKUP($A$2:$A$1036,items!$A$2:$S$1008,{19}*SIGN(ROW($A$2:$A$1036)),FALSE)))</f>
        <v>You are satisfied with how you talk together with your child.</v>
      </c>
      <c r="I365" s="4" t="str">
        <f>IF(A365="","",IF(ROW($A$2:$A$1036)=1,"Impossible",VLOOKUP($A$2:$A$1036,items!$A$2:$T$1008,{20}*SIGN(ROW($A$2:$A$1036)),FALSE)))</f>
        <v>Munogutsikana nematauriro amunoita nemwana wenyu.</v>
      </c>
      <c r="L365" s="53" t="s">
        <v>27</v>
      </c>
      <c r="M365" s="53"/>
      <c r="N365" s="53"/>
      <c r="O365" s="53"/>
      <c r="P365" s="53"/>
      <c r="Q365" s="53"/>
      <c r="R365" s="53"/>
      <c r="S365" s="53"/>
      <c r="T365" s="53"/>
      <c r="U365" s="53"/>
      <c r="V365" s="55" t="str">
        <f t="shared" si="32"/>
        <v>U7. You are satisfied with how you talk together with your child.</v>
      </c>
      <c r="W365" s="55" t="str">
        <f t="shared" si="33"/>
        <v>U7. Munogutsikana nematauriro amunoita nemwana wenyu.</v>
      </c>
      <c r="X365" s="32" t="str">
        <f t="array" ref="X365">IF(ISBLANK(F365),"",INDEX([1]choices!L$2:L$1452,MATCH(F365,IF([1]choices!M$2:M$1452="Last",[1]choices!A$2:A$1452),0)))</f>
        <v>strongly agree, agree, disagree, strongly disagree, refuse</v>
      </c>
      <c r="Y365" s="4" t="str">
        <f t="array" ref="Y365">IF(ISBLANK(F365),"",INDEX([1]choices!K$2:K$1452,MATCH(F365,IF([1]choices!M$2:M$1452="Last",[1]choices!A$2:A$1452),0)))</f>
        <v>Ndinobvumirana nazvo chaizvo, Ndinobvumirana nazvo , Handibvumirani nazvo, Handibvumirani nazvo zvachose, kuramba kupindura</v>
      </c>
      <c r="Z365" s="4" t="s">
        <v>1223</v>
      </c>
    </row>
    <row r="366" spans="1:26" ht="42">
      <c r="A366" s="53" t="s">
        <v>1554</v>
      </c>
      <c r="B366" s="53" t="s">
        <v>1584</v>
      </c>
      <c r="C366" s="53">
        <v>8</v>
      </c>
      <c r="D366" s="54" t="str">
        <f t="shared" si="34"/>
        <v>U8</v>
      </c>
      <c r="E366" s="53" t="s">
        <v>11</v>
      </c>
      <c r="F366" s="4" t="s">
        <v>200</v>
      </c>
      <c r="G366" s="54" t="str">
        <f t="shared" si="35"/>
        <v>select_one agree4</v>
      </c>
      <c r="H366" s="4" t="str">
        <f>IF(A366="","",IF(ROW($A$2:$A$1036)=1,"Impossible",VLOOKUP($A$2:$A$1036,items!$A$2:$S$1008,{19}*SIGN(ROW($A$2:$A$1036)),FALSE)))</f>
        <v>You usually show love openly to your child.</v>
      </c>
      <c r="I366" s="4" t="str">
        <f>IF(A366="","",IF(ROW($A$2:$A$1036)=1,"Impossible",VLOOKUP($A$2:$A$1036,items!$A$2:$T$1008,{20}*SIGN(ROW($A$2:$A$1036)),FALSE)))</f>
        <v>Munowanzoratidza rudo zviri pachena kumwana wenyu.</v>
      </c>
      <c r="L366" s="53" t="s">
        <v>27</v>
      </c>
      <c r="M366" s="53"/>
      <c r="N366" s="53"/>
      <c r="O366" s="53"/>
      <c r="P366" s="53"/>
      <c r="Q366" s="53"/>
      <c r="R366" s="53"/>
      <c r="S366" s="53"/>
      <c r="T366" s="53"/>
      <c r="U366" s="53"/>
      <c r="V366" s="55" t="str">
        <f t="shared" si="32"/>
        <v>U8. You usually show love openly to your child.</v>
      </c>
      <c r="W366" s="55" t="str">
        <f t="shared" si="33"/>
        <v>U8. Munowanzoratidza rudo zviri pachena kumwana wenyu.</v>
      </c>
      <c r="X366" s="32" t="str">
        <f t="array" ref="X366">IF(ISBLANK(F366),"",INDEX([1]choices!L$2:L$1452,MATCH(F366,IF([1]choices!M$2:M$1452="Last",[1]choices!A$2:A$1452),0)))</f>
        <v>strongly agree, agree, disagree, strongly disagree, refuse</v>
      </c>
      <c r="Y366" s="4" t="str">
        <f t="array" ref="Y366">IF(ISBLANK(F366),"",INDEX([1]choices!K$2:K$1452,MATCH(F366,IF([1]choices!M$2:M$1452="Last",[1]choices!A$2:A$1452),0)))</f>
        <v>Ndinobvumirana nazvo chaizvo, Ndinobvumirana nazvo , Handibvumirani nazvo, Handibvumirani nazvo zvachose, kuramba kupindura</v>
      </c>
      <c r="Z366" s="4" t="s">
        <v>1223</v>
      </c>
    </row>
    <row r="367" spans="1:26" ht="42">
      <c r="A367" s="53" t="s">
        <v>1555</v>
      </c>
      <c r="B367" s="53" t="s">
        <v>1584</v>
      </c>
      <c r="C367" s="53">
        <v>9</v>
      </c>
      <c r="D367" s="54" t="str">
        <f t="shared" si="34"/>
        <v>U9</v>
      </c>
      <c r="E367" s="53" t="s">
        <v>11</v>
      </c>
      <c r="F367" s="4" t="s">
        <v>200</v>
      </c>
      <c r="G367" s="54" t="str">
        <f t="shared" si="35"/>
        <v>select_one agree4</v>
      </c>
      <c r="H367" s="4" t="str">
        <f>IF(A367="","",IF(ROW($A$2:$A$1036)=1,"Impossible",VLOOKUP($A$2:$A$1036,items!$A$2:$S$1008,{19}*SIGN(ROW($A$2:$A$1036)),FALSE)))</f>
        <v>When you have a problem, you often don't talk to your child.</v>
      </c>
      <c r="I367" s="4" t="str">
        <f>IF(A367="","",IF(ROW($A$2:$A$1036)=1,"Impossible",VLOOKUP($A$2:$A$1036,items!$A$2:$T$1008,{20}*SIGN(ROW($A$2:$A$1036)),FALSE)))</f>
        <v>Kana muine zviri kukushungurudzai hamuwanzotaura nemwana wenyu.</v>
      </c>
      <c r="L367" s="53" t="s">
        <v>27</v>
      </c>
      <c r="M367" s="53"/>
      <c r="N367" s="53"/>
      <c r="O367" s="53"/>
      <c r="P367" s="53"/>
      <c r="Q367" s="53"/>
      <c r="R367" s="53"/>
      <c r="S367" s="53"/>
      <c r="T367" s="53"/>
      <c r="U367" s="53"/>
      <c r="V367" s="55" t="str">
        <f t="shared" si="32"/>
        <v>U9. When you have a problem, you often don't talk to your child.</v>
      </c>
      <c r="W367" s="55" t="str">
        <f t="shared" si="33"/>
        <v>U9. Kana muine zviri kukushungurudzai hamuwanzotaura nemwana wenyu.</v>
      </c>
      <c r="X367" s="32" t="str">
        <f t="array" ref="X367">IF(ISBLANK(F367),"",INDEX([1]choices!L$2:L$1452,MATCH(F367,IF([1]choices!M$2:M$1452="Last",[1]choices!A$2:A$1452),0)))</f>
        <v>strongly agree, agree, disagree, strongly disagree, refuse</v>
      </c>
      <c r="Y367" s="4" t="str">
        <f t="array" ref="Y367">IF(ISBLANK(F367),"",INDEX([1]choices!K$2:K$1452,MATCH(F367,IF([1]choices!M$2:M$1452="Last",[1]choices!A$2:A$1452),0)))</f>
        <v>Ndinobvumirana nazvo chaizvo, Ndinobvumirana nazvo , Handibvumirani nazvo, Handibvumirani nazvo zvachose, kuramba kupindura</v>
      </c>
      <c r="Z367" s="4" t="s">
        <v>1223</v>
      </c>
    </row>
    <row r="368" spans="1:26" ht="42">
      <c r="A368" s="53" t="s">
        <v>1556</v>
      </c>
      <c r="B368" s="53" t="s">
        <v>1584</v>
      </c>
      <c r="C368" s="53">
        <v>10</v>
      </c>
      <c r="D368" s="54" t="str">
        <f t="shared" si="34"/>
        <v>U10</v>
      </c>
      <c r="E368" s="53" t="s">
        <v>11</v>
      </c>
      <c r="F368" s="4" t="s">
        <v>200</v>
      </c>
      <c r="G368" s="54" t="str">
        <f t="shared" si="35"/>
        <v>select_one agree4</v>
      </c>
      <c r="H368" s="4" t="str">
        <f>IF(A368="","",IF(ROW($A$2:$A$1036)=1,"Impossible",VLOOKUP($A$2:$A$1036,items!$A$2:$S$1008,{19}*SIGN(ROW($A$2:$A$1036)),FALSE)))</f>
        <v>You think carefully about what you will say to your child.</v>
      </c>
      <c r="I368" s="4" t="str">
        <f>IF(A368="","",IF(ROW($A$2:$A$1036)=1,"Impossible",VLOOKUP($A$2:$A$1036,items!$A$2:$T$1008,{20}*SIGN(ROW($A$2:$A$1036)),FALSE)))</f>
        <v>Munonyatsofungisisa zvamunotaura kumwana wenyu.</v>
      </c>
      <c r="L368" s="53" t="s">
        <v>27</v>
      </c>
      <c r="M368" s="53"/>
      <c r="N368" s="53"/>
      <c r="O368" s="53"/>
      <c r="P368" s="53"/>
      <c r="Q368" s="53"/>
      <c r="R368" s="53"/>
      <c r="S368" s="53"/>
      <c r="T368" s="53"/>
      <c r="U368" s="53"/>
      <c r="V368" s="55" t="str">
        <f t="shared" si="32"/>
        <v>U10. You think carefully about what you will say to your child.</v>
      </c>
      <c r="W368" s="55" t="str">
        <f t="shared" si="33"/>
        <v>U10. Munonyatsofungisisa zvamunotaura kumwana wenyu.</v>
      </c>
      <c r="X368" s="32" t="str">
        <f t="array" ref="X368">IF(ISBLANK(F368),"",INDEX([1]choices!L$2:L$1452,MATCH(F368,IF([1]choices!M$2:M$1452="Last",[1]choices!A$2:A$1452),0)))</f>
        <v>strongly agree, agree, disagree, strongly disagree, refuse</v>
      </c>
      <c r="Y368" s="4" t="str">
        <f t="array" ref="Y368">IF(ISBLANK(F368),"",INDEX([1]choices!K$2:K$1452,MATCH(F368,IF([1]choices!M$2:M$1452="Last",[1]choices!A$2:A$1452),0)))</f>
        <v>Ndinobvumirana nazvo chaizvo, Ndinobvumirana nazvo , Handibvumirani nazvo, Handibvumirani nazvo zvachose, kuramba kupindura</v>
      </c>
      <c r="Z368" s="4" t="s">
        <v>1223</v>
      </c>
    </row>
    <row r="369" spans="1:26" ht="42">
      <c r="A369" s="53" t="s">
        <v>1557</v>
      </c>
      <c r="B369" s="53" t="s">
        <v>1584</v>
      </c>
      <c r="C369" s="53">
        <v>11</v>
      </c>
      <c r="D369" s="54" t="str">
        <f t="shared" si="34"/>
        <v>U11</v>
      </c>
      <c r="E369" s="53" t="s">
        <v>11</v>
      </c>
      <c r="F369" s="4" t="s">
        <v>200</v>
      </c>
      <c r="G369" s="54" t="str">
        <f t="shared" si="35"/>
        <v>select_one agree4</v>
      </c>
      <c r="H369" s="4" t="str">
        <f>IF(A369="","",IF(ROW($A$2:$A$1036)=1,"Impossible",VLOOKUP($A$2:$A$1036,items!$A$2:$S$1008,{19}*SIGN(ROW($A$2:$A$1036)),FALSE)))</f>
        <v>When you talk to your child you normally say things that would have been better left unsaid.</v>
      </c>
      <c r="I369" s="4" t="str">
        <f>IF(A369="","",IF(ROW($A$2:$A$1036)=1,"Impossible",VLOOKUP($A$2:$A$1036,items!$A$2:$T$1008,{20}*SIGN(ROW($A$2:$A$1036)),FALSE)))</f>
        <v>Pamunotaura nemwana wenyu, munowanzotaura zvinhu zvekuti zviri nani dai zvisina kutaurwa.</v>
      </c>
      <c r="L369" s="53" t="s">
        <v>27</v>
      </c>
      <c r="M369" s="53"/>
      <c r="N369" s="53"/>
      <c r="O369" s="53"/>
      <c r="P369" s="53"/>
      <c r="Q369" s="53"/>
      <c r="R369" s="53"/>
      <c r="S369" s="53"/>
      <c r="T369" s="53"/>
      <c r="U369" s="53"/>
      <c r="V369" s="55" t="str">
        <f t="shared" si="32"/>
        <v>U11. When you talk to your child you normally say things that would have been better left unsaid.</v>
      </c>
      <c r="W369" s="55" t="str">
        <f t="shared" si="33"/>
        <v>U11. Pamunotaura nemwana wenyu, munowanzotaura zvinhu zvekuti zviri nani dai zvisina kutaurwa.</v>
      </c>
      <c r="X369" s="32" t="str">
        <f t="array" ref="X369">IF(ISBLANK(F369),"",INDEX([1]choices!L$2:L$1452,MATCH(F369,IF([1]choices!M$2:M$1452="Last",[1]choices!A$2:A$1452),0)))</f>
        <v>strongly agree, agree, disagree, strongly disagree, refuse</v>
      </c>
      <c r="Y369" s="4" t="str">
        <f t="array" ref="Y369">IF(ISBLANK(F369),"",INDEX([1]choices!K$2:K$1452,MATCH(F369,IF([1]choices!M$2:M$1452="Last",[1]choices!A$2:A$1452),0)))</f>
        <v>Ndinobvumirana nazvo chaizvo, Ndinobvumirana nazvo , Handibvumirani nazvo, Handibvumirani nazvo zvachose, kuramba kupindura</v>
      </c>
      <c r="Z369" s="4" t="s">
        <v>1223</v>
      </c>
    </row>
    <row r="370" spans="1:26" ht="42">
      <c r="A370" s="53" t="s">
        <v>1558</v>
      </c>
      <c r="B370" s="53" t="s">
        <v>1584</v>
      </c>
      <c r="C370" s="53">
        <v>12</v>
      </c>
      <c r="D370" s="54" t="str">
        <f t="shared" si="34"/>
        <v>U12</v>
      </c>
      <c r="E370" s="53" t="s">
        <v>11</v>
      </c>
      <c r="F370" s="4" t="s">
        <v>200</v>
      </c>
      <c r="G370" s="54" t="str">
        <f t="shared" si="35"/>
        <v>select_one agree4</v>
      </c>
      <c r="H370" s="4" t="str">
        <f>IF(A370="","",IF(ROW($A$2:$A$1036)=1,"Impossible",VLOOKUP($A$2:$A$1036,items!$A$2:$S$1008,{19}*SIGN(ROW($A$2:$A$1036)),FALSE)))</f>
        <v>When you ask a question, you get an answer you trust from your child.</v>
      </c>
      <c r="I370" s="4" t="str">
        <f>IF(A370="","",IF(ROW($A$2:$A$1036)=1,"Impossible",VLOOKUP($A$2:$A$1036,items!$A$2:$T$1008,{20}*SIGN(ROW($A$2:$A$1036)),FALSE)))</f>
        <v>Mukabvunza mubvunzo, munowana mhinduro yamunovimba nayo kubva kumwana wenyu.</v>
      </c>
      <c r="L370" s="53" t="s">
        <v>27</v>
      </c>
      <c r="M370" s="53"/>
      <c r="N370" s="53"/>
      <c r="O370" s="53"/>
      <c r="P370" s="53"/>
      <c r="Q370" s="53"/>
      <c r="R370" s="53"/>
      <c r="S370" s="53"/>
      <c r="T370" s="53"/>
      <c r="U370" s="53"/>
      <c r="V370" s="55" t="str">
        <f t="shared" si="32"/>
        <v>U12. When you ask a question, you get an answer you trust from your child.</v>
      </c>
      <c r="W370" s="55" t="str">
        <f t="shared" si="33"/>
        <v>U12. Mukabvunza mubvunzo, munowana mhinduro yamunovimba nayo kubva kumwana wenyu.</v>
      </c>
      <c r="X370" s="32" t="str">
        <f t="array" ref="X370">IF(ISBLANK(F370),"",INDEX([1]choices!L$2:L$1452,MATCH(F370,IF([1]choices!M$2:M$1452="Last",[1]choices!A$2:A$1452),0)))</f>
        <v>strongly agree, agree, disagree, strongly disagree, refuse</v>
      </c>
      <c r="Y370" s="4" t="str">
        <f t="array" ref="Y370">IF(ISBLANK(F370),"",INDEX([1]choices!K$2:K$1452,MATCH(F370,IF([1]choices!M$2:M$1452="Last",[1]choices!A$2:A$1452),0)))</f>
        <v>Ndinobvumirana nazvo chaizvo, Ndinobvumirana nazvo , Handibvumirani nazvo, Handibvumirani nazvo zvachose, kuramba kupindura</v>
      </c>
      <c r="Z370" s="4" t="s">
        <v>1223</v>
      </c>
    </row>
    <row r="371" spans="1:26" ht="42">
      <c r="A371" s="53" t="s">
        <v>1559</v>
      </c>
      <c r="B371" s="53" t="s">
        <v>1584</v>
      </c>
      <c r="C371" s="53">
        <v>13</v>
      </c>
      <c r="D371" s="54" t="str">
        <f t="shared" si="34"/>
        <v>U13</v>
      </c>
      <c r="E371" s="53" t="s">
        <v>11</v>
      </c>
      <c r="F371" s="4" t="s">
        <v>200</v>
      </c>
      <c r="G371" s="54" t="str">
        <f t="shared" si="35"/>
        <v>select_one agree4</v>
      </c>
      <c r="H371" s="4" t="str">
        <f>IF(A371="","",IF(ROW($A$2:$A$1036)=1,"Impossible",VLOOKUP($A$2:$A$1036,items!$A$2:$S$1008,{19}*SIGN(ROW($A$2:$A$1036)),FALSE)))</f>
        <v>Your child tries to understand your opinion.</v>
      </c>
      <c r="I371" s="4" t="str">
        <f>IF(A371="","",IF(ROW($A$2:$A$1036)=1,"Impossible",VLOOKUP($A$2:$A$1036,items!$A$2:$T$1008,{20}*SIGN(ROW($A$2:$A$1036)),FALSE)))</f>
        <v>Mwana wenyu anoedza kunzwisisa mafungiro enyu.</v>
      </c>
      <c r="L371" s="53" t="s">
        <v>27</v>
      </c>
      <c r="M371" s="53"/>
      <c r="N371" s="53"/>
      <c r="O371" s="53"/>
      <c r="P371" s="53"/>
      <c r="Q371" s="53"/>
      <c r="R371" s="53"/>
      <c r="S371" s="53"/>
      <c r="T371" s="53"/>
      <c r="U371" s="53"/>
      <c r="V371" s="55" t="str">
        <f t="shared" si="32"/>
        <v>U13. Your child tries to understand your opinion.</v>
      </c>
      <c r="W371" s="55" t="str">
        <f t="shared" si="33"/>
        <v>U13. Mwana wenyu anoedza kunzwisisa mafungiro enyu.</v>
      </c>
      <c r="X371" s="32" t="str">
        <f t="array" ref="X371">IF(ISBLANK(F371),"",INDEX([1]choices!L$2:L$1452,MATCH(F371,IF([1]choices!M$2:M$1452="Last",[1]choices!A$2:A$1452),0)))</f>
        <v>strongly agree, agree, disagree, strongly disagree, refuse</v>
      </c>
      <c r="Y371" s="4" t="str">
        <f t="array" ref="Y371">IF(ISBLANK(F371),"",INDEX([1]choices!K$2:K$1452,MATCH(F371,IF([1]choices!M$2:M$1452="Last",[1]choices!A$2:A$1452),0)))</f>
        <v>Ndinobvumirana nazvo chaizvo, Ndinobvumirana nazvo , Handibvumirani nazvo, Handibvumirani nazvo zvachose, kuramba kupindura</v>
      </c>
      <c r="Z371" s="4" t="s">
        <v>1223</v>
      </c>
    </row>
    <row r="372" spans="1:26" ht="42">
      <c r="A372" s="53" t="s">
        <v>1560</v>
      </c>
      <c r="B372" s="53" t="s">
        <v>1584</v>
      </c>
      <c r="C372" s="53">
        <v>14</v>
      </c>
      <c r="D372" s="54" t="str">
        <f t="shared" si="34"/>
        <v>U14</v>
      </c>
      <c r="E372" s="53" t="s">
        <v>11</v>
      </c>
      <c r="F372" s="4" t="s">
        <v>200</v>
      </c>
      <c r="G372" s="54" t="str">
        <f t="shared" si="35"/>
        <v>select_one agree4</v>
      </c>
      <c r="H372" s="4" t="str">
        <f>IF(A372="","",IF(ROW($A$2:$A$1036)=1,"Impossible",VLOOKUP($A$2:$A$1036,items!$A$2:$S$1008,{19}*SIGN(ROW($A$2:$A$1036)),FALSE)))</f>
        <v>There are some things you avoid discussing with your child.</v>
      </c>
      <c r="I372" s="4" t="str">
        <f>IF(A372="","",IF(ROW($A$2:$A$1036)=1,"Impossible",VLOOKUP($A$2:$A$1036,items!$A$2:$T$1008,{20}*SIGN(ROW($A$2:$A$1036)),FALSE)))</f>
        <v>Pane zvimwe zvinhu zvamunonzvenga kukurukura nemwana wenyu.</v>
      </c>
      <c r="L372" s="53" t="s">
        <v>27</v>
      </c>
      <c r="M372" s="53"/>
      <c r="N372" s="53"/>
      <c r="O372" s="53"/>
      <c r="P372" s="53"/>
      <c r="Q372" s="53"/>
      <c r="R372" s="53"/>
      <c r="S372" s="53"/>
      <c r="T372" s="53"/>
      <c r="U372" s="53"/>
      <c r="V372" s="55" t="str">
        <f t="shared" si="32"/>
        <v>U14. There are some things you avoid discussing with your child.</v>
      </c>
      <c r="W372" s="55" t="str">
        <f t="shared" si="33"/>
        <v>U14. Pane zvimwe zvinhu zvamunonzvenga kukurukura nemwana wenyu.</v>
      </c>
      <c r="X372" s="32" t="str">
        <f t="array" ref="X372">IF(ISBLANK(F372),"",INDEX([1]choices!L$2:L$1452,MATCH(F372,IF([1]choices!M$2:M$1452="Last",[1]choices!A$2:A$1452),0)))</f>
        <v>strongly agree, agree, disagree, strongly disagree, refuse</v>
      </c>
      <c r="Y372" s="4" t="str">
        <f t="array" ref="Y372">IF(ISBLANK(F372),"",INDEX([1]choices!K$2:K$1452,MATCH(F372,IF([1]choices!M$2:M$1452="Last",[1]choices!A$2:A$1452),0)))</f>
        <v>Ndinobvumirana nazvo chaizvo, Ndinobvumirana nazvo , Handibvumirani nazvo, Handibvumirani nazvo zvachose, kuramba kupindura</v>
      </c>
      <c r="Z372" s="4" t="s">
        <v>1223</v>
      </c>
    </row>
    <row r="373" spans="1:26" ht="42">
      <c r="A373" s="53" t="s">
        <v>1561</v>
      </c>
      <c r="B373" s="53" t="s">
        <v>1584</v>
      </c>
      <c r="C373" s="53">
        <v>15</v>
      </c>
      <c r="D373" s="54" t="str">
        <f t="shared" si="34"/>
        <v>U15</v>
      </c>
      <c r="E373" s="53" t="s">
        <v>11</v>
      </c>
      <c r="F373" s="4" t="s">
        <v>200</v>
      </c>
      <c r="G373" s="54" t="str">
        <f t="shared" si="35"/>
        <v>select_one agree4</v>
      </c>
      <c r="H373" s="4" t="str">
        <f>IF(A373="","",IF(ROW($A$2:$A$1036)=1,"Impossible",VLOOKUP($A$2:$A$1036,items!$A$2:$S$1008,{19}*SIGN(ROW($A$2:$A$1036)),FALSE)))</f>
        <v>You find it easy to discuss problems with your child.</v>
      </c>
      <c r="I373" s="4" t="str">
        <f>IF(A373="","",IF(ROW($A$2:$A$1036)=1,"Impossible",VLOOKUP($A$2:$A$1036,items!$A$2:$T$1008,{20}*SIGN(ROW($A$2:$A$1036)),FALSE)))</f>
        <v>Munoona zviri nyore kukurukura matambudziko nemwana wenyu.</v>
      </c>
      <c r="L373" s="53" t="s">
        <v>27</v>
      </c>
      <c r="M373" s="53"/>
      <c r="N373" s="53"/>
      <c r="O373" s="53"/>
      <c r="P373" s="53"/>
      <c r="Q373" s="53"/>
      <c r="R373" s="53"/>
      <c r="S373" s="53"/>
      <c r="T373" s="53"/>
      <c r="U373" s="53"/>
      <c r="V373" s="55" t="str">
        <f t="shared" si="32"/>
        <v>U15. You find it easy to discuss problems with your child.</v>
      </c>
      <c r="W373" s="55" t="str">
        <f t="shared" si="33"/>
        <v>U15. Munoona zviri nyore kukurukura matambudziko nemwana wenyu.</v>
      </c>
      <c r="X373" s="32" t="str">
        <f t="array" ref="X373">IF(ISBLANK(F373),"",INDEX([1]choices!L$2:L$1452,MATCH(F373,IF([1]choices!M$2:M$1452="Last",[1]choices!A$2:A$1452),0)))</f>
        <v>strongly agree, agree, disagree, strongly disagree, refuse</v>
      </c>
      <c r="Y373" s="4" t="str">
        <f t="array" ref="Y373">IF(ISBLANK(F373),"",INDEX([1]choices!K$2:K$1452,MATCH(F373,IF([1]choices!M$2:M$1452="Last",[1]choices!A$2:A$1452),0)))</f>
        <v>Ndinobvumirana nazvo chaizvo, Ndinobvumirana nazvo , Handibvumirani nazvo, Handibvumirani nazvo zvachose, kuramba kupindura</v>
      </c>
      <c r="Z373" s="4" t="s">
        <v>1223</v>
      </c>
    </row>
    <row r="374" spans="1:26" ht="42">
      <c r="A374" s="53" t="s">
        <v>1562</v>
      </c>
      <c r="B374" s="53" t="s">
        <v>1584</v>
      </c>
      <c r="C374" s="53">
        <v>16</v>
      </c>
      <c r="D374" s="54" t="str">
        <f t="shared" si="34"/>
        <v>U16</v>
      </c>
      <c r="E374" s="53" t="s">
        <v>11</v>
      </c>
      <c r="F374" s="4" t="s">
        <v>200</v>
      </c>
      <c r="G374" s="54" t="str">
        <f t="shared" si="35"/>
        <v>select_one agree4</v>
      </c>
      <c r="H374" s="4" t="str">
        <f>IF(A374="","",IF(ROW($A$2:$A$1036)=1,"Impossible",VLOOKUP($A$2:$A$1036,items!$A$2:$S$1008,{19}*SIGN(ROW($A$2:$A$1036)),FALSE)))</f>
        <v>It is easy for you to discuss all your true feelings with your child.</v>
      </c>
      <c r="I374" s="4" t="str">
        <f>IF(A374="","",IF(ROW($A$2:$A$1036)=1,"Impossible",VLOOKUP($A$2:$A$1036,items!$A$2:$T$1008,{20}*SIGN(ROW($A$2:$A$1036)),FALSE)))</f>
        <v>Zviri nyore kwamuri kukurukura zvamunonyatsonzwa zvese nemwana wenyu.</v>
      </c>
      <c r="L374" s="53" t="s">
        <v>27</v>
      </c>
      <c r="M374" s="53"/>
      <c r="N374" s="53"/>
      <c r="O374" s="53"/>
      <c r="P374" s="53"/>
      <c r="Q374" s="53"/>
      <c r="R374" s="53"/>
      <c r="S374" s="53"/>
      <c r="T374" s="53"/>
      <c r="U374" s="53"/>
      <c r="V374" s="55" t="str">
        <f t="shared" si="32"/>
        <v>U16. It is easy for you to discuss all your true feelings with your child.</v>
      </c>
      <c r="W374" s="55" t="str">
        <f t="shared" si="33"/>
        <v>U16. Zviri nyore kwamuri kukurukura zvamunonyatsonzwa zvese nemwana wenyu.</v>
      </c>
      <c r="X374" s="32" t="str">
        <f t="array" ref="X374">IF(ISBLANK(F374),"",INDEX([1]choices!L$2:L$1452,MATCH(F374,IF([1]choices!M$2:M$1452="Last",[1]choices!A$2:A$1452),0)))</f>
        <v>strongly agree, agree, disagree, strongly disagree, refuse</v>
      </c>
      <c r="Y374" s="4" t="str">
        <f t="array" ref="Y374">IF(ISBLANK(F374),"",INDEX([1]choices!K$2:K$1452,MATCH(F374,IF([1]choices!M$2:M$1452="Last",[1]choices!A$2:A$1452),0)))</f>
        <v>Ndinobvumirana nazvo chaizvo, Ndinobvumirana nazvo , Handibvumirani nazvo, Handibvumirani nazvo zvachose, kuramba kupindura</v>
      </c>
      <c r="Z374" s="4" t="s">
        <v>1223</v>
      </c>
    </row>
    <row r="375" spans="1:26" ht="42">
      <c r="A375" s="53" t="s">
        <v>1563</v>
      </c>
      <c r="B375" s="53" t="s">
        <v>1584</v>
      </c>
      <c r="C375" s="53">
        <v>17</v>
      </c>
      <c r="D375" s="54" t="str">
        <f t="shared" si="34"/>
        <v>U17</v>
      </c>
      <c r="E375" s="53" t="s">
        <v>11</v>
      </c>
      <c r="F375" s="4" t="s">
        <v>200</v>
      </c>
      <c r="G375" s="54" t="str">
        <f t="shared" si="35"/>
        <v>select_one agree4</v>
      </c>
      <c r="H375" s="4" t="str">
        <f>IF(A375="","",IF(ROW($A$2:$A$1036)=1,"Impossible",VLOOKUP($A$2:$A$1036,items!$A$2:$S$1008,{19}*SIGN(ROW($A$2:$A$1036)),FALSE)))</f>
        <v>Your child's behavior bothers you.</v>
      </c>
      <c r="I375" s="4" t="str">
        <f>IF(A375="","",IF(ROW($A$2:$A$1036)=1,"Impossible",VLOOKUP($A$2:$A$1036,items!$A$2:$T$1008,{20}*SIGN(ROW($A$2:$A$1036)),FALSE)))</f>
        <v>Maitiro ewana wenyu enokushungurudzai.</v>
      </c>
      <c r="L375" s="53" t="s">
        <v>27</v>
      </c>
      <c r="M375" s="53"/>
      <c r="N375" s="53"/>
      <c r="O375" s="53"/>
      <c r="P375" s="53"/>
      <c r="Q375" s="53"/>
      <c r="R375" s="53"/>
      <c r="S375" s="53"/>
      <c r="T375" s="53"/>
      <c r="U375" s="53"/>
      <c r="V375" s="55" t="str">
        <f t="shared" si="32"/>
        <v>U17. Your child's behavior bothers you.</v>
      </c>
      <c r="W375" s="55" t="str">
        <f t="shared" si="33"/>
        <v>U17. Maitiro ewana wenyu enokushungurudzai.</v>
      </c>
      <c r="X375" s="32" t="str">
        <f t="array" ref="X375">IF(ISBLANK(F375),"",INDEX([1]choices!L$2:L$1452,MATCH(F375,IF([1]choices!M$2:M$1452="Last",[1]choices!A$2:A$1452),0)))</f>
        <v>strongly agree, agree, disagree, strongly disagree, refuse</v>
      </c>
      <c r="Y375" s="4" t="str">
        <f t="array" ref="Y375">IF(ISBLANK(F375),"",INDEX([1]choices!K$2:K$1452,MATCH(F375,IF([1]choices!M$2:M$1452="Last",[1]choices!A$2:A$1452),0)))</f>
        <v>Ndinobvumirana nazvo chaizvo, Ndinobvumirana nazvo , Handibvumirani nazvo, Handibvumirani nazvo zvachose, kuramba kupindura</v>
      </c>
      <c r="Z375" s="4" t="s">
        <v>1223</v>
      </c>
    </row>
    <row r="376" spans="1:26" ht="42">
      <c r="A376" s="53" t="s">
        <v>1564</v>
      </c>
      <c r="B376" s="53" t="s">
        <v>1584</v>
      </c>
      <c r="C376" s="53">
        <v>18</v>
      </c>
      <c r="D376" s="54" t="str">
        <f t="shared" si="34"/>
        <v>U18</v>
      </c>
      <c r="E376" s="53" t="s">
        <v>11</v>
      </c>
      <c r="F376" s="4" t="s">
        <v>200</v>
      </c>
      <c r="G376" s="54" t="str">
        <f t="shared" si="35"/>
        <v>select_one agree4</v>
      </c>
      <c r="H376" s="4" t="str">
        <f>IF(A376="","",IF(ROW($A$2:$A$1036)=1,"Impossible",VLOOKUP($A$2:$A$1036,items!$A$2:$S$1008,{19}*SIGN(ROW($A$2:$A$1036)),FALSE)))</f>
        <v>Your child verbally abuses you when they are angry with you.</v>
      </c>
      <c r="I376" s="4" t="str">
        <f>IF(A376="","",IF(ROW($A$2:$A$1036)=1,"Impossible",VLOOKUP($A$2:$A$1036,items!$A$2:$T$1008,{20}*SIGN(ROW($A$2:$A$1036)),FALSE)))</f>
        <v>Mwana wenyu anokutukirirai kana akugumbukirai.</v>
      </c>
      <c r="L376" s="53" t="s">
        <v>27</v>
      </c>
      <c r="M376" s="53"/>
      <c r="N376" s="53"/>
      <c r="O376" s="53"/>
      <c r="P376" s="53"/>
      <c r="Q376" s="53"/>
      <c r="R376" s="53"/>
      <c r="S376" s="53"/>
      <c r="T376" s="53"/>
      <c r="U376" s="53"/>
      <c r="V376" s="55" t="str">
        <f t="shared" si="32"/>
        <v>U18. Your child verbally abuses you when they are angry with you.</v>
      </c>
      <c r="W376" s="55" t="str">
        <f t="shared" si="33"/>
        <v>U18. Mwana wenyu anokutukirirai kana akugumbukirai.</v>
      </c>
      <c r="X376" s="32" t="str">
        <f t="array" ref="X376">IF(ISBLANK(F376),"",INDEX([1]choices!L$2:L$1452,MATCH(F376,IF([1]choices!M$2:M$1452="Last",[1]choices!A$2:A$1452),0)))</f>
        <v>strongly agree, agree, disagree, strongly disagree, refuse</v>
      </c>
      <c r="Y376" s="4" t="str">
        <f t="array" ref="Y376">IF(ISBLANK(F376),"",INDEX([1]choices!K$2:K$1452,MATCH(F376,IF([1]choices!M$2:M$1452="Last",[1]choices!A$2:A$1452),0)))</f>
        <v>Ndinobvumirana nazvo chaizvo, Ndinobvumirana nazvo , Handibvumirani nazvo, Handibvumirani nazvo zvachose, kuramba kupindura</v>
      </c>
      <c r="Z376" s="4" t="s">
        <v>1223</v>
      </c>
    </row>
    <row r="377" spans="1:26" ht="42">
      <c r="A377" s="53" t="s">
        <v>1565</v>
      </c>
      <c r="B377" s="53" t="s">
        <v>1584</v>
      </c>
      <c r="C377" s="53">
        <v>19</v>
      </c>
      <c r="D377" s="54" t="str">
        <f t="shared" si="34"/>
        <v>U19</v>
      </c>
      <c r="E377" s="53" t="s">
        <v>11</v>
      </c>
      <c r="F377" s="4" t="s">
        <v>200</v>
      </c>
      <c r="G377" s="54" t="str">
        <f t="shared" si="35"/>
        <v>select_one agree4</v>
      </c>
      <c r="H377" s="4" t="str">
        <f>IF(A377="","",IF(ROW($A$2:$A$1036)=1,"Impossible",VLOOKUP($A$2:$A$1036,items!$A$2:$S$1008,{19}*SIGN(ROW($A$2:$A$1036)),FALSE)))</f>
        <v>You don't think you can tell your child how you really feel about some things.</v>
      </c>
      <c r="I377" s="4" t="str">
        <f>IF(A377="","",IF(ROW($A$2:$A$1036)=1,"Impossible",VLOOKUP($A$2:$A$1036,items!$A$2:$T$1008,{20}*SIGN(ROW($A$2:$A$1036)),FALSE)))</f>
        <v>Munofunga kuti hamukwanise kuudza mwana wenyu zvamunonyatsonzwa pamusoro pezvimwe zvinhu.</v>
      </c>
      <c r="L377" s="53" t="s">
        <v>27</v>
      </c>
      <c r="M377" s="53"/>
      <c r="N377" s="53"/>
      <c r="O377" s="53"/>
      <c r="P377" s="53"/>
      <c r="Q377" s="53"/>
      <c r="R377" s="53"/>
      <c r="S377" s="53"/>
      <c r="T377" s="53"/>
      <c r="U377" s="53"/>
      <c r="V377" s="55" t="str">
        <f t="shared" si="32"/>
        <v>U19. You don't think you can tell your child how you really feel about some things.</v>
      </c>
      <c r="W377" s="55" t="str">
        <f t="shared" si="33"/>
        <v>U19. Munofunga kuti hamukwanise kuudza mwana wenyu zvamunonyatsonzwa pamusoro pezvimwe zvinhu.</v>
      </c>
      <c r="X377" s="32" t="str">
        <f t="array" ref="X377">IF(ISBLANK(F377),"",INDEX([1]choices!L$2:L$1452,MATCH(F377,IF([1]choices!M$2:M$1452="Last",[1]choices!A$2:A$1452),0)))</f>
        <v>strongly agree, agree, disagree, strongly disagree, refuse</v>
      </c>
      <c r="Y377" s="4" t="str">
        <f t="array" ref="Y377">IF(ISBLANK(F377),"",INDEX([1]choices!K$2:K$1452,MATCH(F377,IF([1]choices!M$2:M$1452="Last",[1]choices!A$2:A$1452),0)))</f>
        <v>Ndinobvumirana nazvo chaizvo, Ndinobvumirana nazvo , Handibvumirani nazvo, Handibvumirani nazvo zvachose, kuramba kupindura</v>
      </c>
      <c r="Z377" s="4" t="s">
        <v>1223</v>
      </c>
    </row>
    <row r="378" spans="1:26" ht="42">
      <c r="A378" s="53" t="s">
        <v>1566</v>
      </c>
      <c r="B378" s="53" t="s">
        <v>1584</v>
      </c>
      <c r="C378" s="53">
        <v>20</v>
      </c>
      <c r="D378" s="54" t="str">
        <f t="shared" si="34"/>
        <v>U20</v>
      </c>
      <c r="E378" s="53" t="s">
        <v>11</v>
      </c>
      <c r="F378" s="4" t="s">
        <v>200</v>
      </c>
      <c r="G378" s="54" t="str">
        <f t="shared" si="35"/>
        <v>select_one agree4</v>
      </c>
      <c r="H378" s="4" t="str">
        <f>IF(A378="","",IF(ROW($A$2:$A$1036)=1,"Impossible",VLOOKUP($A$2:$A$1036,items!$A$2:$S$1008,{19}*SIGN(ROW($A$2:$A$1036)),FALSE)))</f>
        <v>You can talk about almost anything with your child.</v>
      </c>
      <c r="I378" s="4" t="str">
        <f>IF(A378="","",IF(ROW($A$2:$A$1036)=1,"Impossible",VLOOKUP($A$2:$A$1036,items!$A$2:$T$1008,{20}*SIGN(ROW($A$2:$A$1036)),FALSE)))</f>
        <v>Munokwanisa kutaura chero chinhu nemwana wenyu.</v>
      </c>
      <c r="L378" s="53" t="s">
        <v>27</v>
      </c>
      <c r="M378" s="53"/>
      <c r="N378" s="53"/>
      <c r="O378" s="53"/>
      <c r="P378" s="53"/>
      <c r="Q378" s="53"/>
      <c r="R378" s="53"/>
      <c r="S378" s="53"/>
      <c r="T378" s="53"/>
      <c r="U378" s="53"/>
      <c r="V378" s="55" t="str">
        <f t="shared" si="32"/>
        <v>U20. You can talk about almost anything with your child.</v>
      </c>
      <c r="W378" s="55" t="str">
        <f t="shared" si="33"/>
        <v>U20. Munokwanisa kutaura chero chinhu nemwana wenyu.</v>
      </c>
      <c r="X378" s="32" t="str">
        <f t="array" ref="X378">IF(ISBLANK(F378),"",INDEX([1]choices!L$2:L$1452,MATCH(F378,IF([1]choices!M$2:M$1452="Last",[1]choices!A$2:A$1452),0)))</f>
        <v>strongly agree, agree, disagree, strongly disagree, refuse</v>
      </c>
      <c r="Y378" s="4" t="str">
        <f t="array" ref="Y378">IF(ISBLANK(F378),"",INDEX([1]choices!K$2:K$1452,MATCH(F378,IF([1]choices!M$2:M$1452="Last",[1]choices!A$2:A$1452),0)))</f>
        <v>Ndinobvumirana nazvo chaizvo, Ndinobvumirana nazvo , Handibvumirani nazvo, Handibvumirani nazvo zvachose, kuramba kupindura</v>
      </c>
      <c r="Z378" s="4" t="s">
        <v>1223</v>
      </c>
    </row>
    <row r="379" spans="1:26" ht="42">
      <c r="A379" s="53" t="s">
        <v>1567</v>
      </c>
      <c r="B379" s="53" t="s">
        <v>1584</v>
      </c>
      <c r="C379" s="53">
        <v>21</v>
      </c>
      <c r="D379" s="54" t="str">
        <f t="shared" si="34"/>
        <v>U21</v>
      </c>
      <c r="E379" s="53" t="s">
        <v>11</v>
      </c>
      <c r="F379" s="4" t="s">
        <v>200</v>
      </c>
      <c r="G379" s="54" t="str">
        <f t="shared" si="35"/>
        <v>select_one agree4</v>
      </c>
      <c r="H379" s="4" t="str">
        <f>IF(A379="","",IF(ROW($A$2:$A$1036)=1,"Impossible",VLOOKUP($A$2:$A$1036,items!$A$2:$S$1008,{19}*SIGN(ROW($A$2:$A$1036)),FALSE)))</f>
        <v>Your child sometimes doesn't listen to you at all.</v>
      </c>
      <c r="I379" s="4" t="str">
        <f>IF(A379="","",IF(ROW($A$2:$A$1036)=1,"Impossible",VLOOKUP($A$2:$A$1036,items!$A$2:$T$1008,{20}*SIGN(ROW($A$2:$A$1036)),FALSE)))</f>
        <v>Dzimwe nguva mwana wenyu haatombokuteererai zvachose.</v>
      </c>
      <c r="L379" s="53" t="s">
        <v>27</v>
      </c>
      <c r="M379" s="53"/>
      <c r="N379" s="53"/>
      <c r="O379" s="53"/>
      <c r="P379" s="53"/>
      <c r="Q379" s="53"/>
      <c r="R379" s="53"/>
      <c r="S379" s="53"/>
      <c r="T379" s="53"/>
      <c r="U379" s="53"/>
      <c r="V379" s="55" t="str">
        <f t="shared" si="32"/>
        <v>U21. Your child sometimes doesn't listen to you at all.</v>
      </c>
      <c r="W379" s="55" t="str">
        <f t="shared" si="33"/>
        <v>U21. Dzimwe nguva mwana wenyu haatombokuteererai zvachose.</v>
      </c>
      <c r="X379" s="32" t="str">
        <f t="array" ref="X379">IF(ISBLANK(F379),"",INDEX([1]choices!L$2:L$1452,MATCH(F379,IF([1]choices!M$2:M$1452="Last",[1]choices!A$2:A$1452),0)))</f>
        <v>strongly agree, agree, disagree, strongly disagree, refuse</v>
      </c>
      <c r="Y379" s="4" t="str">
        <f t="array" ref="Y379">IF(ISBLANK(F379),"",INDEX([1]choices!K$2:K$1452,MATCH(F379,IF([1]choices!M$2:M$1452="Last",[1]choices!A$2:A$1452),0)))</f>
        <v>Ndinobvumirana nazvo chaizvo, Ndinobvumirana nazvo , Handibvumirani nazvo, Handibvumirani nazvo zvachose, kuramba kupindura</v>
      </c>
      <c r="Z379" s="4" t="s">
        <v>1223</v>
      </c>
    </row>
    <row r="380" spans="1:26" ht="42">
      <c r="A380" s="53" t="s">
        <v>1568</v>
      </c>
      <c r="B380" s="53" t="s">
        <v>1584</v>
      </c>
      <c r="C380" s="53">
        <v>22</v>
      </c>
      <c r="D380" s="54" t="str">
        <f t="shared" si="34"/>
        <v>U22</v>
      </c>
      <c r="E380" s="53" t="s">
        <v>11</v>
      </c>
      <c r="F380" s="4" t="s">
        <v>200</v>
      </c>
      <c r="G380" s="54" t="str">
        <f t="shared" si="35"/>
        <v>select_one agree4</v>
      </c>
      <c r="H380" s="4" t="str">
        <f>IF(A380="","",IF(ROW($A$2:$A$1036)=1,"Impossible",VLOOKUP($A$2:$A$1036,items!$A$2:$S$1008,{19}*SIGN(ROW($A$2:$A$1036)),FALSE)))</f>
        <v>You can tell your child how you feel about everything.</v>
      </c>
      <c r="I380" s="4" t="str">
        <f>IF(A380="","",IF(ROW($A$2:$A$1036)=1,"Impossible",VLOOKUP($A$2:$A$1036,items!$A$2:$T$1008,{20}*SIGN(ROW($A$2:$A$1036)),FALSE)))</f>
        <v>Munokwanisa kuudza mwana wenyu chese zvacho chamunenge muchinzwa.</v>
      </c>
      <c r="L380" s="53" t="s">
        <v>27</v>
      </c>
      <c r="M380" s="53"/>
      <c r="N380" s="53"/>
      <c r="O380" s="53"/>
      <c r="P380" s="53"/>
      <c r="Q380" s="53"/>
      <c r="R380" s="53"/>
      <c r="S380" s="53"/>
      <c r="T380" s="53"/>
      <c r="U380" s="53"/>
      <c r="V380" s="55" t="str">
        <f t="shared" si="32"/>
        <v>U22. You can tell your child how you feel about everything.</v>
      </c>
      <c r="W380" s="55" t="str">
        <f t="shared" si="33"/>
        <v>U22. Munokwanisa kuudza mwana wenyu chese zvacho chamunenge muchinzwa.</v>
      </c>
      <c r="X380" s="32" t="str">
        <f t="array" ref="X380">IF(ISBLANK(F380),"",INDEX([1]choices!L$2:L$1452,MATCH(F380,IF([1]choices!M$2:M$1452="Last",[1]choices!A$2:A$1452),0)))</f>
        <v>strongly agree, agree, disagree, strongly disagree, refuse</v>
      </c>
      <c r="Y380" s="4" t="str">
        <f t="array" ref="Y380">IF(ISBLANK(F380),"",INDEX([1]choices!K$2:K$1452,MATCH(F380,IF([1]choices!M$2:M$1452="Last",[1]choices!A$2:A$1452),0)))</f>
        <v>Ndinobvumirana nazvo chaizvo, Ndinobvumirana nazvo , Handibvumirani nazvo, Handibvumirani nazvo zvachose, kuramba kupindura</v>
      </c>
      <c r="Z380" s="4" t="s">
        <v>1223</v>
      </c>
    </row>
    <row r="381" spans="1:26" ht="42">
      <c r="A381" s="53" t="s">
        <v>1569</v>
      </c>
      <c r="B381" s="53" t="s">
        <v>1584</v>
      </c>
      <c r="C381" s="53">
        <v>23</v>
      </c>
      <c r="D381" s="54" t="str">
        <f t="shared" si="34"/>
        <v>U23</v>
      </c>
      <c r="E381" s="53" t="s">
        <v>11</v>
      </c>
      <c r="F381" s="4" t="s">
        <v>200</v>
      </c>
      <c r="G381" s="54" t="str">
        <f t="shared" si="35"/>
        <v>select_one agree4</v>
      </c>
      <c r="H381" s="4" t="str">
        <f>IF(A381="","",IF(ROW($A$2:$A$1036)=1,"Impossible",VLOOKUP($A$2:$A$1036,items!$A$2:$S$1008,{19}*SIGN(ROW($A$2:$A$1036)),FALSE)))</f>
        <v>Your child knows how to talk to you.</v>
      </c>
      <c r="I381" s="4" t="str">
        <f>IF(A381="","",IF(ROW($A$2:$A$1036)=1,"Impossible",VLOOKUP($A$2:$A$1036,items!$A$2:$T$1008,{20}*SIGN(ROW($A$2:$A$1036)),FALSE)))</f>
        <v>Mwana wenyu anoziva matauriro aanoita nemi.</v>
      </c>
      <c r="L381" s="53" t="s">
        <v>27</v>
      </c>
      <c r="M381" s="53"/>
      <c r="N381" s="53"/>
      <c r="O381" s="53"/>
      <c r="P381" s="53"/>
      <c r="Q381" s="53"/>
      <c r="R381" s="53"/>
      <c r="S381" s="53"/>
      <c r="T381" s="53"/>
      <c r="U381" s="53"/>
      <c r="V381" s="55" t="str">
        <f t="shared" si="32"/>
        <v>U23. Your child knows how to talk to you.</v>
      </c>
      <c r="W381" s="55" t="str">
        <f t="shared" si="33"/>
        <v>U23. Mwana wenyu anoziva matauriro aanoita nemi.</v>
      </c>
      <c r="X381" s="32" t="str">
        <f t="array" ref="X381">IF(ISBLANK(F381),"",INDEX([1]choices!L$2:L$1452,MATCH(F381,IF([1]choices!M$2:M$1452="Last",[1]choices!A$2:A$1452),0)))</f>
        <v>strongly agree, agree, disagree, strongly disagree, refuse</v>
      </c>
      <c r="Y381" s="4" t="str">
        <f t="array" ref="Y381">IF(ISBLANK(F381),"",INDEX([1]choices!K$2:K$1452,MATCH(F381,IF([1]choices!M$2:M$1452="Last",[1]choices!A$2:A$1452),0)))</f>
        <v>Ndinobvumirana nazvo chaizvo, Ndinobvumirana nazvo , Handibvumirani nazvo, Handibvumirani nazvo zvachose, kuramba kupindura</v>
      </c>
      <c r="Z381" s="4" t="s">
        <v>1223</v>
      </c>
    </row>
    <row r="382" spans="1:26" ht="14">
      <c r="A382" s="53" t="s">
        <v>1571</v>
      </c>
      <c r="B382" s="53" t="s">
        <v>1584</v>
      </c>
      <c r="C382" s="53"/>
      <c r="D382" s="54" t="str">
        <f t="shared" si="34"/>
        <v>U</v>
      </c>
      <c r="E382" s="53" t="s">
        <v>81</v>
      </c>
      <c r="G382" s="54" t="str">
        <f t="shared" si="35"/>
        <v>end group</v>
      </c>
      <c r="H382" s="4" t="e">
        <f>IF(A382="","",IF(ROW($A$2:$A$1036)=1,"Impossible",VLOOKUP($A$2:$A$1036,items!$A$2:$S$1008,{19}*SIGN(ROW($A$2:$A$1036)),FALSE)))</f>
        <v>#N/A</v>
      </c>
      <c r="I382" s="4" t="e">
        <f>IF(A382="","",IF(ROW($A$2:$A$1036)=1,"Impossible",VLOOKUP($A$2:$A$1036,items!$A$2:$T$1008,{20}*SIGN(ROW($A$2:$A$1036)),FALSE)))</f>
        <v>#N/A</v>
      </c>
      <c r="L382" s="53"/>
      <c r="M382" s="53"/>
      <c r="N382" s="53"/>
      <c r="O382" s="53"/>
      <c r="P382" s="53"/>
      <c r="Q382" s="53"/>
      <c r="R382" s="53"/>
      <c r="S382" s="53"/>
      <c r="T382" s="53"/>
      <c r="U382" s="53"/>
      <c r="V382" s="55" t="str">
        <f t="shared" si="32"/>
        <v/>
      </c>
      <c r="W382" s="55" t="str">
        <f t="shared" si="33"/>
        <v/>
      </c>
      <c r="X382" s="32" t="str">
        <f t="array" ref="X382">IF(ISBLANK(F382),"",INDEX([1]choices!L$2:L$1452,MATCH(F382,IF([1]choices!M$2:M$1452="Last",[1]choices!A$2:A$1452),0)))</f>
        <v/>
      </c>
      <c r="Y382" s="4" t="str">
        <f t="array" ref="Y382">IF(ISBLANK(F382),"",INDEX([1]choices!K$2:K$1452,MATCH(F382,IF([1]choices!M$2:M$1452="Last",[1]choices!A$2:A$1452),0)))</f>
        <v/>
      </c>
    </row>
    <row r="383" spans="1:26" ht="14">
      <c r="A383" s="53" t="s">
        <v>1583</v>
      </c>
      <c r="B383" s="53" t="s">
        <v>1611</v>
      </c>
      <c r="C383" s="53">
        <v>0</v>
      </c>
      <c r="D383" s="54" t="str">
        <f t="shared" si="34"/>
        <v>V0</v>
      </c>
      <c r="E383" s="53" t="s">
        <v>79</v>
      </c>
      <c r="G383" s="54" t="str">
        <f t="shared" si="35"/>
        <v>begin group</v>
      </c>
      <c r="H383" s="4" t="e">
        <f>IF(A383="","",IF(ROW($A$2:$A$1036)=1,"Impossible",VLOOKUP($A$2:$A$1036,items!$A$2:$S$1008,{19}*SIGN(ROW($A$2:$A$1036)),FALSE)))</f>
        <v>#N/A</v>
      </c>
      <c r="I383" s="4" t="e">
        <f>IF(A383="","",IF(ROW($A$2:$A$1036)=1,"Impossible",VLOOKUP($A$2:$A$1036,items!$A$2:$T$1008,{20}*SIGN(ROW($A$2:$A$1036)),FALSE)))</f>
        <v>#N/A</v>
      </c>
      <c r="L383" s="53"/>
      <c r="M383" s="53"/>
      <c r="N383" s="53"/>
      <c r="O383" s="53"/>
      <c r="P383" s="53"/>
      <c r="Q383" s="53"/>
      <c r="R383" s="53"/>
      <c r="S383" s="53"/>
      <c r="T383" s="53"/>
      <c r="U383" s="53"/>
      <c r="V383" s="55" t="str">
        <f t="shared" si="32"/>
        <v/>
      </c>
      <c r="W383" s="55" t="str">
        <f t="shared" si="33"/>
        <v/>
      </c>
      <c r="X383" s="32" t="str">
        <f t="array" ref="X383">IF(ISBLANK(F383),"",INDEX([1]choices!L$2:L$1452,MATCH(F383,IF([1]choices!M$2:M$1452="Last",[1]choices!A$2:A$1452),0)))</f>
        <v/>
      </c>
      <c r="Y383" s="4" t="str">
        <f t="array" ref="Y383">IF(ISBLANK(F383),"",INDEX([1]choices!K$2:K$1452,MATCH(F383,IF([1]choices!M$2:M$1452="Last",[1]choices!A$2:A$1452),0)))</f>
        <v/>
      </c>
    </row>
    <row r="384" spans="1:26" ht="56">
      <c r="A384" s="53" t="s">
        <v>1572</v>
      </c>
      <c r="B384" s="53" t="s">
        <v>1611</v>
      </c>
      <c r="C384" s="53">
        <v>1</v>
      </c>
      <c r="D384" s="54" t="str">
        <f t="shared" si="34"/>
        <v>V1</v>
      </c>
      <c r="E384" s="53" t="s">
        <v>16</v>
      </c>
      <c r="G384" s="54" t="str">
        <f t="shared" si="35"/>
        <v>note</v>
      </c>
      <c r="H384" s="4" t="str">
        <f>IF(A384="","",IF(ROW($A$2:$A$1036)=1,"Impossible",VLOOKUP($A$2:$A$1036,items!$A$2:$S$1008,{19}*SIGN(ROW($A$2:$A$1036)),FALSE)))</f>
        <v>Next I'll ask you some questions about how your family gets along. Please tell me how often each has happened over the past 2 months.</v>
      </c>
      <c r="I384" s="4" t="str">
        <f>IF(A384="","",IF(ROW($A$2:$A$1036)=1,"Impossible",VLOOKUP($A$2:$A$1036,items!$A$2:$T$1008,{20}*SIGN(ROW($A$2:$A$1036)),FALSE)))</f>
        <v>Tichienderera mberi ndichakubvunzai mibvunzo iri maererano nekuti mhuri yenyu inowirirana zvakadii. Ndapota ndiudzeiwo kuti zvinotevera zvakaitika kakawanda zvakadii mumwedzi miviri yadarika.</v>
      </c>
      <c r="L384" s="53"/>
      <c r="M384" s="53"/>
      <c r="N384" s="53"/>
      <c r="O384" s="53"/>
      <c r="P384" s="53"/>
      <c r="Q384" s="53"/>
      <c r="R384" s="53"/>
      <c r="S384" s="53"/>
      <c r="T384" s="53"/>
      <c r="U384" s="53"/>
      <c r="V384" s="55" t="str">
        <f t="shared" si="32"/>
        <v>V1. Next I'll ask you some questions about how your family gets along. Please tell me how often each has happened over the past 2 months.</v>
      </c>
      <c r="W384" s="55" t="str">
        <f t="shared" si="33"/>
        <v>V1. Tichienderera mberi ndichakubvunzai mibvunzo iri maererano nekuti mhuri yenyu inowirirana zvakadii. Ndapota ndiudzeiwo kuti zvinotevera zvakaitika kakawanda zvakadii mumwedzi miviri yadarika.</v>
      </c>
      <c r="X384" s="32" t="str">
        <f t="array" ref="X384">IF(ISBLANK(F384),"",INDEX([1]choices!L$2:L$1452,MATCH(F384,IF([1]choices!M$2:M$1452="Last",[1]choices!A$2:A$1452),0)))</f>
        <v/>
      </c>
      <c r="Y384" s="4" t="str">
        <f t="array" ref="Y384">IF(ISBLANK(F384),"",INDEX([1]choices!K$2:K$1452,MATCH(F384,IF([1]choices!M$2:M$1452="Last",[1]choices!A$2:A$1452),0)))</f>
        <v/>
      </c>
      <c r="Z384" s="4" t="s">
        <v>1223</v>
      </c>
    </row>
    <row r="385" spans="1:26" ht="28">
      <c r="A385" s="53" t="s">
        <v>1573</v>
      </c>
      <c r="B385" s="53" t="s">
        <v>1611</v>
      </c>
      <c r="C385" s="53">
        <v>2</v>
      </c>
      <c r="D385" s="54" t="str">
        <f t="shared" si="34"/>
        <v>V2</v>
      </c>
      <c r="E385" s="53" t="s">
        <v>11</v>
      </c>
      <c r="F385" s="4" t="s">
        <v>218</v>
      </c>
      <c r="G385" s="54" t="str">
        <f t="shared" si="35"/>
        <v>select_one osrn</v>
      </c>
      <c r="H385" s="4" t="str">
        <f>IF(A385="","",IF(ROW($A$2:$A$1036)=1,"Impossible",VLOOKUP($A$2:$A$1036,items!$A$2:$S$1008,{19}*SIGN(ROW($A$2:$A$1036)),FALSE)))</f>
        <v>How often is there misunderstanding in your home?</v>
      </c>
      <c r="I385" s="4" t="str">
        <f>IF(A385="","",IF(ROW($A$2:$A$1036)=1,"Impossible",VLOOKUP($A$2:$A$1036,items!$A$2:$T$1008,{20}*SIGN(ROW($A$2:$A$1036)),FALSE)))</f>
        <v>Mumba menyu munova nekusanzwisisana kakawanda zvakadii?</v>
      </c>
      <c r="L385" s="53" t="s">
        <v>27</v>
      </c>
      <c r="M385" s="53"/>
      <c r="N385" s="53"/>
      <c r="O385" s="53"/>
      <c r="P385" s="53"/>
      <c r="Q385" s="53"/>
      <c r="R385" s="53"/>
      <c r="S385" s="53"/>
      <c r="T385" s="53"/>
      <c r="U385" s="53"/>
      <c r="V385" s="55" t="str">
        <f t="shared" si="32"/>
        <v>V2. How often is there misunderstanding in your home?</v>
      </c>
      <c r="W385" s="55" t="str">
        <f t="shared" si="33"/>
        <v>V2. Mumba menyu munova nekusanzwisisana kakawanda zvakadii?</v>
      </c>
      <c r="X385" s="32" t="str">
        <f t="array" ref="X385">IF(ISBLANK(F385),"",INDEX([1]choices!L$2:L$1452,MATCH(F385,IF([1]choices!M$2:M$1452="Last",[1]choices!A$2:A$1452),0)))</f>
        <v>often, sometimes, rarely, never, refuse</v>
      </c>
      <c r="Y385" s="4" t="str">
        <f t="array" ref="Y385">IF(ISBLANK(F385),"",INDEX([1]choices!K$2:K$1452,MATCH(F385,IF([1]choices!M$2:M$1452="Last",[1]choices!A$2:A$1452),0)))</f>
        <v>Kakawanda , Dzimwe nguva, Kashomanana, Kwete zvachose, kuramba kupindura</v>
      </c>
      <c r="Z385" s="4" t="s">
        <v>1223</v>
      </c>
    </row>
    <row r="386" spans="1:26" ht="42">
      <c r="A386" s="53" t="s">
        <v>1574</v>
      </c>
      <c r="B386" s="53" t="s">
        <v>1611</v>
      </c>
      <c r="C386" s="53">
        <v>3</v>
      </c>
      <c r="D386" s="54" t="str">
        <f t="shared" si="34"/>
        <v>V3</v>
      </c>
      <c r="E386" s="53" t="s">
        <v>11</v>
      </c>
      <c r="F386" s="4" t="s">
        <v>218</v>
      </c>
      <c r="G386" s="54" t="str">
        <f t="shared" si="35"/>
        <v>select_one osrn</v>
      </c>
      <c r="H386" s="4" t="str">
        <f>IF(A386="","",IF(ROW($A$2:$A$1036)=1,"Impossible",VLOOKUP($A$2:$A$1036,items!$A$2:$S$1008,{19}*SIGN(ROW($A$2:$A$1036)),FALSE)))</f>
        <v>When your family faces problems, how often do you sit together and discuss these problems?</v>
      </c>
      <c r="I386" s="4" t="str">
        <f>IF(A386="","",IF(ROW($A$2:$A$1036)=1,"Impossible",VLOOKUP($A$2:$A$1036,items!$A$2:$T$1008,{20}*SIGN(ROW($A$2:$A$1036)),FALSE)))</f>
        <v>Kana mhuri yenyu ikasangana nematambudziko, munowanzogara pasi kakawanda zvakadii kukurukura pamusoro pematambudziko aya?</v>
      </c>
      <c r="L386" s="53" t="s">
        <v>27</v>
      </c>
      <c r="M386" s="53"/>
      <c r="N386" s="53"/>
      <c r="O386" s="53"/>
      <c r="P386" s="53"/>
      <c r="Q386" s="53"/>
      <c r="R386" s="53"/>
      <c r="S386" s="53"/>
      <c r="T386" s="53"/>
      <c r="U386" s="53"/>
      <c r="V386" s="55" t="str">
        <f t="shared" si="32"/>
        <v>V3. When your family faces problems, how often do you sit together and discuss these problems?</v>
      </c>
      <c r="W386" s="55" t="str">
        <f t="shared" si="33"/>
        <v>V3. Kana mhuri yenyu ikasangana nematambudziko, munowanzogara pasi kakawanda zvakadii kukurukura pamusoro pematambudziko aya?</v>
      </c>
      <c r="X386" s="32" t="str">
        <f t="array" ref="X386">IF(ISBLANK(F386),"",INDEX([1]choices!L$2:L$1452,MATCH(F386,IF([1]choices!M$2:M$1452="Last",[1]choices!A$2:A$1452),0)))</f>
        <v>often, sometimes, rarely, never, refuse</v>
      </c>
      <c r="Y386" s="4" t="str">
        <f t="array" ref="Y386">IF(ISBLANK(F386),"",INDEX([1]choices!K$2:K$1452,MATCH(F386,IF([1]choices!M$2:M$1452="Last",[1]choices!A$2:A$1452),0)))</f>
        <v>Kakawanda , Dzimwe nguva, Kashomanana, Kwete zvachose, kuramba kupindura</v>
      </c>
      <c r="Z386" s="4" t="s">
        <v>1223</v>
      </c>
    </row>
    <row r="387" spans="1:26" ht="28">
      <c r="A387" s="53" t="s">
        <v>1575</v>
      </c>
      <c r="B387" s="53" t="s">
        <v>1611</v>
      </c>
      <c r="C387" s="53">
        <v>4</v>
      </c>
      <c r="D387" s="54" t="str">
        <f t="shared" si="34"/>
        <v>V4</v>
      </c>
      <c r="E387" s="53" t="s">
        <v>11</v>
      </c>
      <c r="F387" s="4" t="s">
        <v>218</v>
      </c>
      <c r="G387" s="54" t="str">
        <f t="shared" si="35"/>
        <v>select_one osrn</v>
      </c>
      <c r="H387" s="4" t="str">
        <f>IF(A387="","",IF(ROW($A$2:$A$1036)=1,"Impossible",VLOOKUP($A$2:$A$1036,items!$A$2:$S$1008,{19}*SIGN(ROW($A$2:$A$1036)),FALSE)))</f>
        <v>How often do people in your family listen to each other at home?</v>
      </c>
      <c r="I387" s="4" t="str">
        <f>IF(A387="","",IF(ROW($A$2:$A$1036)=1,"Impossible",VLOOKUP($A$2:$A$1036,items!$A$2:$T$1008,{20}*SIGN(ROW($A$2:$A$1036)),FALSE)))</f>
        <v>Vanhu vemumhuri menyu vanowanzoteererana kakawanda zvakadii kana vari kumba?</v>
      </c>
      <c r="L387" s="53" t="s">
        <v>27</v>
      </c>
      <c r="M387" s="53"/>
      <c r="N387" s="53"/>
      <c r="O387" s="53"/>
      <c r="P387" s="53"/>
      <c r="Q387" s="53"/>
      <c r="R387" s="53"/>
      <c r="S387" s="53"/>
      <c r="T387" s="53"/>
      <c r="U387" s="53"/>
      <c r="V387" s="55" t="str">
        <f t="shared" si="32"/>
        <v>V4. How often do people in your family listen to each other at home?</v>
      </c>
      <c r="W387" s="55" t="str">
        <f t="shared" si="33"/>
        <v>V4. Vanhu vemumhuri menyu vanowanzoteererana kakawanda zvakadii kana vari kumba?</v>
      </c>
      <c r="X387" s="32" t="str">
        <f t="array" ref="X387">IF(ISBLANK(F387),"",INDEX([1]choices!L$2:L$1452,MATCH(F387,IF([1]choices!M$2:M$1452="Last",[1]choices!A$2:A$1452),0)))</f>
        <v>often, sometimes, rarely, never, refuse</v>
      </c>
      <c r="Y387" s="4" t="str">
        <f t="array" ref="Y387">IF(ISBLANK(F387),"",INDEX([1]choices!K$2:K$1452,MATCH(F387,IF([1]choices!M$2:M$1452="Last",[1]choices!A$2:A$1452),0)))</f>
        <v>Kakawanda , Dzimwe nguva, Kashomanana, Kwete zvachose, kuramba kupindura</v>
      </c>
      <c r="Z387" s="4" t="s">
        <v>1223</v>
      </c>
    </row>
    <row r="388" spans="1:26" ht="28">
      <c r="A388" s="53" t="s">
        <v>1576</v>
      </c>
      <c r="B388" s="53" t="s">
        <v>1611</v>
      </c>
      <c r="C388" s="53">
        <v>5</v>
      </c>
      <c r="D388" s="54" t="str">
        <f t="shared" si="34"/>
        <v>V5</v>
      </c>
      <c r="E388" s="53" t="s">
        <v>11</v>
      </c>
      <c r="F388" s="4" t="s">
        <v>218</v>
      </c>
      <c r="G388" s="54" t="str">
        <f t="shared" si="35"/>
        <v>select_one osrn</v>
      </c>
      <c r="H388" s="4" t="str">
        <f>IF(A388="","",IF(ROW($A$2:$A$1036)=1,"Impossible",VLOOKUP($A$2:$A$1036,items!$A$2:$S$1008,{19}*SIGN(ROW($A$2:$A$1036)),FALSE)))</f>
        <v>How often do people in your family say lies to each other?</v>
      </c>
      <c r="I388" s="4" t="str">
        <f>IF(A388="","",IF(ROW($A$2:$A$1036)=1,"Impossible",VLOOKUP($A$2:$A$1036,items!$A$2:$T$1008,{20}*SIGN(ROW($A$2:$A$1036)),FALSE)))</f>
        <v>Vanhu vemumhuri menyu vanowanzotaurirana zvinhu zvisiri zvechokwadi kakawanda zvakadii?</v>
      </c>
      <c r="L388" s="53" t="s">
        <v>27</v>
      </c>
      <c r="M388" s="53"/>
      <c r="N388" s="53"/>
      <c r="O388" s="53"/>
      <c r="P388" s="53"/>
      <c r="Q388" s="53"/>
      <c r="R388" s="53"/>
      <c r="S388" s="53"/>
      <c r="T388" s="53"/>
      <c r="U388" s="53"/>
      <c r="V388" s="55" t="str">
        <f t="shared" si="32"/>
        <v>V5. How often do people in your family say lies to each other?</v>
      </c>
      <c r="W388" s="55" t="str">
        <f t="shared" si="33"/>
        <v>V5. Vanhu vemumhuri menyu vanowanzotaurirana zvinhu zvisiri zvechokwadi kakawanda zvakadii?</v>
      </c>
      <c r="X388" s="32" t="str">
        <f t="array" ref="X388">IF(ISBLANK(F388),"",INDEX([1]choices!L$2:L$1452,MATCH(F388,IF([1]choices!M$2:M$1452="Last",[1]choices!A$2:A$1452),0)))</f>
        <v>often, sometimes, rarely, never, refuse</v>
      </c>
      <c r="Y388" s="4" t="str">
        <f t="array" ref="Y388">IF(ISBLANK(F388),"",INDEX([1]choices!K$2:K$1452,MATCH(F388,IF([1]choices!M$2:M$1452="Last",[1]choices!A$2:A$1452),0)))</f>
        <v>Kakawanda , Dzimwe nguva, Kashomanana, Kwete zvachose, kuramba kupindura</v>
      </c>
      <c r="Z388" s="4" t="s">
        <v>1223</v>
      </c>
    </row>
    <row r="389" spans="1:26" ht="28">
      <c r="A389" s="53" t="s">
        <v>1577</v>
      </c>
      <c r="B389" s="53" t="s">
        <v>1611</v>
      </c>
      <c r="C389" s="53">
        <v>6</v>
      </c>
      <c r="D389" s="54" t="str">
        <f t="shared" si="34"/>
        <v>V6</v>
      </c>
      <c r="E389" s="53" t="s">
        <v>11</v>
      </c>
      <c r="F389" s="4" t="s">
        <v>218</v>
      </c>
      <c r="G389" s="54" t="str">
        <f t="shared" si="35"/>
        <v>select_one osrn</v>
      </c>
      <c r="H389" s="4" t="str">
        <f>IF(A389="","",IF(ROW($A$2:$A$1036)=1,"Impossible",VLOOKUP($A$2:$A$1036,items!$A$2:$S$1008,{19}*SIGN(ROW($A$2:$A$1036)),FALSE)))</f>
        <v>How often do you feel that there is joy (or love or peace) in your family?</v>
      </c>
      <c r="I389" s="4" t="str">
        <f>IF(A389="","",IF(ROW($A$2:$A$1036)=1,"Impossible",VLOOKUP($A$2:$A$1036,items!$A$2:$T$1008,{20}*SIGN(ROW($A$2:$A$1036)),FALSE)))</f>
        <v>Munowanzonzwa sekuti mumhuri menyu mune rufaro (kana rudo kana runyararo) kakawanda zvakadii?</v>
      </c>
      <c r="L389" s="53" t="s">
        <v>27</v>
      </c>
      <c r="M389" s="53"/>
      <c r="N389" s="53"/>
      <c r="O389" s="53"/>
      <c r="P389" s="53"/>
      <c r="Q389" s="53"/>
      <c r="R389" s="53"/>
      <c r="S389" s="53"/>
      <c r="T389" s="53"/>
      <c r="U389" s="53"/>
      <c r="V389" s="55" t="str">
        <f t="shared" si="32"/>
        <v>V6. How often do you feel that there is joy (or love or peace) in your family?</v>
      </c>
      <c r="W389" s="55" t="str">
        <f t="shared" si="33"/>
        <v>V6. Munowanzonzwa sekuti mumhuri menyu mune rufaro (kana rudo kana runyararo) kakawanda zvakadii?</v>
      </c>
      <c r="X389" s="32" t="str">
        <f t="array" ref="X389">IF(ISBLANK(F389),"",INDEX([1]choices!L$2:L$1452,MATCH(F389,IF([1]choices!M$2:M$1452="Last",[1]choices!A$2:A$1452),0)))</f>
        <v>often, sometimes, rarely, never, refuse</v>
      </c>
      <c r="Y389" s="4" t="str">
        <f t="array" ref="Y389">IF(ISBLANK(F389),"",INDEX([1]choices!K$2:K$1452,MATCH(F389,IF([1]choices!M$2:M$1452="Last",[1]choices!A$2:A$1452),0)))</f>
        <v>Kakawanda , Dzimwe nguva, Kashomanana, Kwete zvachose, kuramba kupindura</v>
      </c>
      <c r="Z389" s="4" t="s">
        <v>1223</v>
      </c>
    </row>
    <row r="390" spans="1:26" ht="42">
      <c r="A390" s="53" t="s">
        <v>1578</v>
      </c>
      <c r="B390" s="53" t="s">
        <v>1611</v>
      </c>
      <c r="C390" s="53">
        <v>7</v>
      </c>
      <c r="D390" s="54" t="str">
        <f t="shared" si="34"/>
        <v>V7</v>
      </c>
      <c r="E390" s="53" t="s">
        <v>11</v>
      </c>
      <c r="F390" s="4" t="s">
        <v>218</v>
      </c>
      <c r="G390" s="54" t="str">
        <f t="shared" si="35"/>
        <v>select_one osrn</v>
      </c>
      <c r="H390" s="4" t="str">
        <f>IF(A390="","",IF(ROW($A$2:$A$1036)=1,"Impossible",VLOOKUP($A$2:$A$1036,items!$A$2:$S$1008,{19}*SIGN(ROW($A$2:$A$1036)),FALSE)))</f>
        <v>How often do you feel you can speak freely at home, without worrying about what you say?</v>
      </c>
      <c r="I390" s="4" t="str">
        <f>IF(A390="","",IF(ROW($A$2:$A$1036)=1,"Impossible",VLOOKUP($A$2:$A$1036,items!$A$2:$T$1008,{20}*SIGN(ROW($A$2:$A$1036)),FALSE)))</f>
        <v>Munowanzonzwa sekuti munokwanisa kukurukura makasununguka kumba kwenyu, musinganzwe kunetseka nekuti muchataura kuti chii kakawanda zvakadii?</v>
      </c>
      <c r="L390" s="53" t="s">
        <v>27</v>
      </c>
      <c r="M390" s="53"/>
      <c r="N390" s="53"/>
      <c r="O390" s="53"/>
      <c r="P390" s="53"/>
      <c r="Q390" s="53"/>
      <c r="R390" s="53"/>
      <c r="S390" s="53"/>
      <c r="T390" s="53"/>
      <c r="U390" s="53"/>
      <c r="V390" s="55" t="str">
        <f t="shared" si="32"/>
        <v>V7. How often do you feel you can speak freely at home, without worrying about what you say?</v>
      </c>
      <c r="W390" s="55" t="str">
        <f t="shared" si="33"/>
        <v>V7. Munowanzonzwa sekuti munokwanisa kukurukura makasununguka kumba kwenyu, musinganzwe kunetseka nekuti muchataura kuti chii kakawanda zvakadii?</v>
      </c>
      <c r="X390" s="32" t="str">
        <f t="array" ref="X390">IF(ISBLANK(F390),"",INDEX([1]choices!L$2:L$1452,MATCH(F390,IF([1]choices!M$2:M$1452="Last",[1]choices!A$2:A$1452),0)))</f>
        <v>often, sometimes, rarely, never, refuse</v>
      </c>
      <c r="Y390" s="4" t="str">
        <f t="array" ref="Y390">IF(ISBLANK(F390),"",INDEX([1]choices!K$2:K$1452,MATCH(F390,IF([1]choices!M$2:M$1452="Last",[1]choices!A$2:A$1452),0)))</f>
        <v>Kakawanda , Dzimwe nguva, Kashomanana, Kwete zvachose, kuramba kupindura</v>
      </c>
      <c r="Z390" s="4" t="s">
        <v>1223</v>
      </c>
    </row>
    <row r="391" spans="1:26" ht="28">
      <c r="A391" s="53" t="s">
        <v>1579</v>
      </c>
      <c r="B391" s="53" t="s">
        <v>1611</v>
      </c>
      <c r="C391" s="53">
        <v>8</v>
      </c>
      <c r="D391" s="54" t="str">
        <f t="shared" si="34"/>
        <v>V8</v>
      </c>
      <c r="E391" s="53" t="s">
        <v>11</v>
      </c>
      <c r="F391" s="4" t="s">
        <v>218</v>
      </c>
      <c r="G391" s="54" t="str">
        <f t="shared" si="35"/>
        <v>select_one osrn</v>
      </c>
      <c r="H391" s="4" t="str">
        <f>IF(A391="","",IF(ROW($A$2:$A$1036)=1,"Impossible",VLOOKUP($A$2:$A$1036,items!$A$2:$S$1008,{19}*SIGN(ROW($A$2:$A$1036)),FALSE)))</f>
        <v>How often do you feel that your family is together and unified?</v>
      </c>
      <c r="I391" s="4" t="str">
        <f>IF(A391="","",IF(ROW($A$2:$A$1036)=1,"Impossible",VLOOKUP($A$2:$A$1036,items!$A$2:$T$1008,{20}*SIGN(ROW($A$2:$A$1036)),FALSE)))</f>
        <v>Munowanzonzwa sekuti mhuri yenyu iri pamwe chete uye yakabatana kakawanda zvakadii?</v>
      </c>
      <c r="L391" s="53" t="s">
        <v>27</v>
      </c>
      <c r="M391" s="53"/>
      <c r="N391" s="53"/>
      <c r="O391" s="53"/>
      <c r="P391" s="53"/>
      <c r="Q391" s="53"/>
      <c r="R391" s="53"/>
      <c r="S391" s="53"/>
      <c r="T391" s="53"/>
      <c r="U391" s="53"/>
      <c r="V391" s="55" t="str">
        <f t="shared" si="32"/>
        <v>V8. How often do you feel that your family is together and unified?</v>
      </c>
      <c r="W391" s="55" t="str">
        <f t="shared" si="33"/>
        <v>V8. Munowanzonzwa sekuti mhuri yenyu iri pamwe chete uye yakabatana kakawanda zvakadii?</v>
      </c>
      <c r="X391" s="32" t="str">
        <f t="array" ref="X391">IF(ISBLANK(F391),"",INDEX([1]choices!L$2:L$1452,MATCH(F391,IF([1]choices!M$2:M$1452="Last",[1]choices!A$2:A$1452),0)))</f>
        <v>often, sometimes, rarely, never, refuse</v>
      </c>
      <c r="Y391" s="4" t="str">
        <f t="array" ref="Y391">IF(ISBLANK(F391),"",INDEX([1]choices!K$2:K$1452,MATCH(F391,IF([1]choices!M$2:M$1452="Last",[1]choices!A$2:A$1452),0)))</f>
        <v>Kakawanda , Dzimwe nguva, Kashomanana, Kwete zvachose, kuramba kupindura</v>
      </c>
      <c r="Z391" s="4" t="s">
        <v>1223</v>
      </c>
    </row>
    <row r="392" spans="1:26" ht="28">
      <c r="A392" s="53" t="s">
        <v>1580</v>
      </c>
      <c r="B392" s="53" t="s">
        <v>1611</v>
      </c>
      <c r="C392" s="53">
        <v>9</v>
      </c>
      <c r="D392" s="54" t="str">
        <f t="shared" si="34"/>
        <v>V9</v>
      </c>
      <c r="E392" s="53" t="s">
        <v>11</v>
      </c>
      <c r="F392" s="4" t="s">
        <v>218</v>
      </c>
      <c r="G392" s="54" t="str">
        <f t="shared" si="35"/>
        <v>select_one osrn</v>
      </c>
      <c r="H392" s="4" t="str">
        <f>IF(A392="","",IF(ROW($A$2:$A$1036)=1,"Impossible",VLOOKUP($A$2:$A$1036,items!$A$2:$S$1008,{19}*SIGN(ROW($A$2:$A$1036)),FALSE)))</f>
        <v>How often do people in your family quarrel?</v>
      </c>
      <c r="I392" s="4" t="str">
        <f>IF(A392="","",IF(ROW($A$2:$A$1036)=1,"Impossible",VLOOKUP($A$2:$A$1036,items!$A$2:$T$1008,{20}*SIGN(ROW($A$2:$A$1036)),FALSE)))</f>
        <v>Vanhu vemumhuri menyu vanowanzokakavadzana kakawanda zvakadii?</v>
      </c>
      <c r="L392" s="53" t="s">
        <v>27</v>
      </c>
      <c r="M392" s="53"/>
      <c r="N392" s="53"/>
      <c r="O392" s="53"/>
      <c r="P392" s="53"/>
      <c r="Q392" s="53"/>
      <c r="R392" s="53"/>
      <c r="S392" s="53"/>
      <c r="T392" s="53"/>
      <c r="U392" s="53"/>
      <c r="V392" s="55" t="str">
        <f t="shared" si="32"/>
        <v>V9. How often do people in your family quarrel?</v>
      </c>
      <c r="W392" s="55" t="str">
        <f t="shared" si="33"/>
        <v>V9. Vanhu vemumhuri menyu vanowanzokakavadzana kakawanda zvakadii?</v>
      </c>
      <c r="X392" s="32" t="str">
        <f t="array" ref="X392">IF(ISBLANK(F392),"",INDEX([1]choices!L$2:L$1452,MATCH(F392,IF([1]choices!M$2:M$1452="Last",[1]choices!A$2:A$1452),0)))</f>
        <v>often, sometimes, rarely, never, refuse</v>
      </c>
      <c r="Y392" s="4" t="str">
        <f t="array" ref="Y392">IF(ISBLANK(F392),"",INDEX([1]choices!K$2:K$1452,MATCH(F392,IF([1]choices!M$2:M$1452="Last",[1]choices!A$2:A$1452),0)))</f>
        <v>Kakawanda , Dzimwe nguva, Kashomanana, Kwete zvachose, kuramba kupindura</v>
      </c>
      <c r="Z392" s="4" t="s">
        <v>1223</v>
      </c>
    </row>
    <row r="393" spans="1:26" ht="28">
      <c r="A393" s="53" t="s">
        <v>1581</v>
      </c>
      <c r="B393" s="53" t="s">
        <v>1611</v>
      </c>
      <c r="C393" s="53">
        <v>10</v>
      </c>
      <c r="D393" s="54" t="str">
        <f t="shared" si="34"/>
        <v>V10</v>
      </c>
      <c r="E393" s="53" t="s">
        <v>11</v>
      </c>
      <c r="F393" s="4" t="s">
        <v>218</v>
      </c>
      <c r="G393" s="54" t="str">
        <f t="shared" si="35"/>
        <v>select_one osrn</v>
      </c>
      <c r="H393" s="4" t="str">
        <f>IF(A393="","",IF(ROW($A$2:$A$1036)=1,"Impossible",VLOOKUP($A$2:$A$1036,items!$A$2:$S$1008,{19}*SIGN(ROW($A$2:$A$1036)),FALSE)))</f>
        <v>How often have you and your partner/spouse been full of conflicts?</v>
      </c>
      <c r="I393" s="4" t="str">
        <f>IF(A393="","",IF(ROW($A$2:$A$1036)=1,"Impossible",VLOOKUP($A$2:$A$1036,items!$A$2:$T$1008,{20}*SIGN(ROW($A$2:$A$1036)),FALSE)))</f>
        <v>Imi nemumwe/nemurume /nemukadzi wenyu manga muzere nekusawirirana kakawanda zvakadii?</v>
      </c>
      <c r="K393" s="4" t="s">
        <v>2470</v>
      </c>
      <c r="L393" s="53" t="s">
        <v>27</v>
      </c>
      <c r="M393" s="53"/>
      <c r="N393" s="53"/>
      <c r="O393" s="53"/>
      <c r="P393" s="53"/>
      <c r="Q393" s="53"/>
      <c r="R393" s="53"/>
      <c r="S393" s="53"/>
      <c r="T393" s="53"/>
      <c r="U393" s="53"/>
      <c r="V393" s="55" t="str">
        <f t="shared" si="32"/>
        <v>V10. How often have you and your partner/spouse been full of conflicts?</v>
      </c>
      <c r="W393" s="55" t="str">
        <f t="shared" si="33"/>
        <v>V10. Imi nemumwe/nemurume /nemukadzi wenyu manga muzere nekusawirirana kakawanda zvakadii?</v>
      </c>
      <c r="X393" s="32" t="str">
        <f t="array" ref="X393">IF(ISBLANK(F393),"",INDEX([1]choices!L$2:L$1452,MATCH(F393,IF([1]choices!M$2:M$1452="Last",[1]choices!A$2:A$1452),0)))</f>
        <v>often, sometimes, rarely, never, refuse</v>
      </c>
      <c r="Y393" s="4" t="str">
        <f t="array" ref="Y393">IF(ISBLANK(F393),"",INDEX([1]choices!K$2:K$1452,MATCH(F393,IF([1]choices!M$2:M$1452="Last",[1]choices!A$2:A$1452),0)))</f>
        <v>Kakawanda , Dzimwe nguva, Kashomanana, Kwete zvachose, kuramba kupindura</v>
      </c>
      <c r="Z393" s="4" t="s">
        <v>1223</v>
      </c>
    </row>
    <row r="394" spans="1:26" ht="28">
      <c r="A394" s="53" t="s">
        <v>1582</v>
      </c>
      <c r="B394" s="53" t="s">
        <v>1611</v>
      </c>
      <c r="C394" s="53">
        <v>11</v>
      </c>
      <c r="D394" s="54" t="str">
        <f t="shared" si="34"/>
        <v>V11</v>
      </c>
      <c r="E394" s="53" t="s">
        <v>11</v>
      </c>
      <c r="F394" s="4" t="s">
        <v>218</v>
      </c>
      <c r="G394" s="54" t="str">
        <f t="shared" si="35"/>
        <v>select_one osrn</v>
      </c>
      <c r="H394" s="4" t="str">
        <f>IF(A394="","",IF(ROW($A$2:$A$1036)=1,"Impossible",VLOOKUP($A$2:$A$1036,items!$A$2:$S$1008,{19}*SIGN(ROW($A$2:$A$1036)),FALSE)))</f>
        <v>How often have you and your partner/spouse "spoken with one voice"?</v>
      </c>
      <c r="I394" s="4" t="str">
        <f>IF(A394="","",IF(ROW($A$2:$A$1036)=1,"Impossible",VLOOKUP($A$2:$A$1036,items!$A$2:$T$1008,{20}*SIGN(ROW($A$2:$A$1036)),FALSE)))</f>
        <v>Imi nemurume/mukadzi kana nemumwe wenyu munowanzotaura nezwi rimwe chete kakawanda zvakadii?</v>
      </c>
      <c r="K394" s="4" t="s">
        <v>2470</v>
      </c>
      <c r="L394" s="53" t="s">
        <v>27</v>
      </c>
      <c r="M394" s="53"/>
      <c r="N394" s="53"/>
      <c r="O394" s="53"/>
      <c r="P394" s="53"/>
      <c r="Q394" s="53"/>
      <c r="R394" s="53"/>
      <c r="S394" s="53"/>
      <c r="T394" s="53"/>
      <c r="U394" s="53"/>
      <c r="V394" s="55" t="str">
        <f t="shared" si="32"/>
        <v>V11. How often have you and your partner/spouse "spoken with one voice"?</v>
      </c>
      <c r="W394" s="55" t="str">
        <f t="shared" si="33"/>
        <v>V11. Imi nemurume/mukadzi kana nemumwe wenyu munowanzotaura nezwi rimwe chete kakawanda zvakadii?</v>
      </c>
      <c r="X394" s="32" t="str">
        <f t="array" ref="X394">IF(ISBLANK(F394),"",INDEX([1]choices!L$2:L$1452,MATCH(F394,IF([1]choices!M$2:M$1452="Last",[1]choices!A$2:A$1452),0)))</f>
        <v>often, sometimes, rarely, never, refuse</v>
      </c>
      <c r="Y394" s="4" t="str">
        <f t="array" ref="Y394">IF(ISBLANK(F394),"",INDEX([1]choices!K$2:K$1452,MATCH(F394,IF([1]choices!M$2:M$1452="Last",[1]choices!A$2:A$1452),0)))</f>
        <v>Kakawanda , Dzimwe nguva, Kashomanana, Kwete zvachose, kuramba kupindura</v>
      </c>
      <c r="Z394" s="4" t="s">
        <v>1223</v>
      </c>
    </row>
    <row r="395" spans="1:26" ht="14">
      <c r="A395" s="53" t="s">
        <v>1585</v>
      </c>
      <c r="B395" s="53" t="s">
        <v>1611</v>
      </c>
      <c r="C395" s="53"/>
      <c r="D395" s="54" t="str">
        <f t="shared" si="34"/>
        <v>V</v>
      </c>
      <c r="E395" s="53" t="s">
        <v>81</v>
      </c>
      <c r="G395" s="54" t="str">
        <f t="shared" si="35"/>
        <v>end group</v>
      </c>
      <c r="H395" s="4" t="e">
        <f>IF(A395="","",IF(ROW($A$2:$A$1036)=1,"Impossible",VLOOKUP($A$2:$A$1036,items!$A$2:$S$1008,{19}*SIGN(ROW($A$2:$A$1036)),FALSE)))</f>
        <v>#N/A</v>
      </c>
      <c r="I395" s="4" t="e">
        <f>IF(A395="","",IF(ROW($A$2:$A$1036)=1,"Impossible",VLOOKUP($A$2:$A$1036,items!$A$2:$T$1008,{20}*SIGN(ROW($A$2:$A$1036)),FALSE)))</f>
        <v>#N/A</v>
      </c>
      <c r="L395" s="53"/>
      <c r="M395" s="53"/>
      <c r="N395" s="53"/>
      <c r="O395" s="53"/>
      <c r="P395" s="53"/>
      <c r="Q395" s="53"/>
      <c r="R395" s="53"/>
      <c r="S395" s="53"/>
      <c r="T395" s="53"/>
      <c r="U395" s="53"/>
      <c r="V395" s="55" t="str">
        <f t="shared" si="32"/>
        <v/>
      </c>
      <c r="W395" s="55" t="str">
        <f t="shared" si="33"/>
        <v/>
      </c>
      <c r="X395" s="32" t="str">
        <f t="array" ref="X395">IF(ISBLANK(F395),"",INDEX([1]choices!L$2:L$1452,MATCH(F395,IF([1]choices!M$2:M$1452="Last",[1]choices!A$2:A$1452),0)))</f>
        <v/>
      </c>
      <c r="Y395" s="4" t="str">
        <f t="array" ref="Y395">IF(ISBLANK(F395),"",INDEX([1]choices!K$2:K$1452,MATCH(F395,IF([1]choices!M$2:M$1452="Last",[1]choices!A$2:A$1452),0)))</f>
        <v/>
      </c>
    </row>
    <row r="396" spans="1:26" ht="98">
      <c r="A396" s="53" t="s">
        <v>2344</v>
      </c>
      <c r="B396" s="53" t="s">
        <v>2345</v>
      </c>
      <c r="C396" s="53">
        <v>1</v>
      </c>
      <c r="D396" s="54" t="str">
        <f t="shared" si="34"/>
        <v>W1</v>
      </c>
      <c r="E396" s="53" t="s">
        <v>11</v>
      </c>
      <c r="F396" s="4" t="s">
        <v>2346</v>
      </c>
      <c r="G396" s="54" t="str">
        <f t="shared" si="35"/>
        <v>select_one phq99</v>
      </c>
      <c r="H396" s="4" t="str">
        <f>IF(A396="","",IF(ROW($A$2:$A$1036)=1,"Impossible",VLOOKUP($A$2:$A$1036,items!$A$2:$S$1008,{19}*SIGN(ROW($A$2:$A$1036)),FALSE)))</f>
        <v>Earlier I asked you a question about how you are feeling, and you said that you sometimes think of hurting yourself or that you might be better off dead. I want to be sure that you know that there are people who can help you to feel better. May I have your permission to ask your CHASA or someone from BHASO to follow-up with you?</v>
      </c>
      <c r="I396" s="4" t="str">
        <f>IF(A396="","",IF(ROW($A$2:$A$1036)=1,"Impossible",VLOOKUP($A$2:$A$1036,items!$A$2:$T$1008,{20}*SIGN(ROW($A$2:$A$1036)),FALSE)))</f>
        <v>Pane pandambokubvunzai kuti mukunzwa sei mukati dzimwe nguva ndinofunga kuzvikuvadza neimwe nzira kana  kuti zviri nani kufa. Ndinoda kuti muzive kuti pane vanhu vanogona kuti munzwe zviri nani. Ndirikumbirawo mvumo yenyu yekuti ndiudze vanhu veCHASA kana veBHASA kuti vakuteverereyi vachikupayi rubetsero.</v>
      </c>
      <c r="K396" s="4" t="s">
        <v>2349</v>
      </c>
      <c r="L396" s="53" t="s">
        <v>27</v>
      </c>
      <c r="M396" s="53"/>
      <c r="N396" s="53"/>
      <c r="O396" s="53"/>
      <c r="P396" s="53"/>
      <c r="Q396" s="53"/>
      <c r="R396" s="53"/>
      <c r="S396" s="53"/>
      <c r="T396" s="53"/>
      <c r="U396" s="53"/>
      <c r="V396" s="55" t="str">
        <f t="shared" si="32"/>
        <v>W1. Earlier I asked you a question about how you are feeling, and you said that you sometimes think of hurting yourself or that you might be better off dead. I want to be sure that you know that there are people who can help you to feel better. May I have your permission to ask your CHASA or someone from BHASO to follow-up with you?</v>
      </c>
      <c r="W396" s="55" t="str">
        <f t="shared" si="33"/>
        <v>W1. Pane pandambokubvunzai kuti mukunzwa sei mukati dzimwe nguva ndinofunga kuzvikuvadza neimwe nzira kana  kuti zviri nani kufa. Ndinoda kuti muzive kuti pane vanhu vanogona kuti munzwe zviri nani. Ndirikumbirawo mvumo yenyu yekuti ndiudze vanhu veCHASA kana veBHASA kuti vakuteverereyi vachikupayi rubetsero.</v>
      </c>
      <c r="X396" s="32" t="str">
        <f t="array" ref="X396">IF(ISBLANK(F396),"",INDEX([1]choices!L$2:L$1452,MATCH(F396,IF([1]choices!M$2:M$1452="Last",[1]choices!A$2:A$1452),0)))</f>
        <v>yes, no, I misspoke</v>
      </c>
      <c r="Y396" s="4" t="str">
        <f t="array" ref="Y396">IF(ISBLANK(F396),"",INDEX([1]choices!K$2:K$1452,MATCH(F396,IF([1]choices!M$2:M$1452="Last",[1]choices!A$2:A$1452),0)))</f>
        <v>yes, no, I misspoke</v>
      </c>
    </row>
    <row r="397" spans="1:26" ht="14">
      <c r="A397" s="53" t="s">
        <v>2368</v>
      </c>
      <c r="B397" s="53" t="s">
        <v>2345</v>
      </c>
      <c r="C397" s="53"/>
      <c r="D397" s="54" t="str">
        <f t="shared" si="34"/>
        <v>W</v>
      </c>
      <c r="E397" s="53" t="s">
        <v>81</v>
      </c>
      <c r="G397" s="54" t="str">
        <f t="shared" si="35"/>
        <v>end group</v>
      </c>
      <c r="H397" s="4" t="e">
        <f>IF(A397="","",IF(ROW($A$2:$A$1036)=1,"Impossible",VLOOKUP($A$2:$A$1036,items!$A$2:$S$1008,{19}*SIGN(ROW($A$2:$A$1036)),FALSE)))</f>
        <v>#N/A</v>
      </c>
      <c r="I397" s="4" t="e">
        <f>IF(A397="","",IF(ROW($A$2:$A$1036)=1,"Impossible",VLOOKUP($A$2:$A$1036,items!$A$2:$T$1008,{20}*SIGN(ROW($A$2:$A$1036)),FALSE)))</f>
        <v>#N/A</v>
      </c>
      <c r="L397" s="53"/>
      <c r="M397" s="53"/>
      <c r="N397" s="53"/>
      <c r="O397" s="53"/>
      <c r="P397" s="53"/>
      <c r="Q397" s="53"/>
      <c r="R397" s="53"/>
      <c r="S397" s="53"/>
      <c r="T397" s="53"/>
      <c r="U397" s="53"/>
      <c r="V397" s="55" t="str">
        <f t="shared" si="32"/>
        <v/>
      </c>
      <c r="W397" s="55" t="str">
        <f t="shared" si="33"/>
        <v/>
      </c>
      <c r="X397" s="32" t="str">
        <f t="array" ref="X397">IF(ISBLANK(F397),"",INDEX([1]choices!L$2:L$1452,MATCH(F397,IF([1]choices!M$2:M$1452="Last",[1]choices!A$2:A$1452),0)))</f>
        <v/>
      </c>
      <c r="Y397" s="4" t="str">
        <f t="array" ref="Y397">IF(ISBLANK(F397),"",INDEX([1]choices!K$2:K$1452,MATCH(F397,IF([1]choices!M$2:M$1452="Last",[1]choices!A$2:A$1452),0)))</f>
        <v/>
      </c>
    </row>
    <row r="398" spans="1:26" ht="14">
      <c r="A398" s="53"/>
      <c r="B398" s="53"/>
      <c r="C398" s="53"/>
      <c r="D398" s="54" t="str">
        <f t="shared" si="34"/>
        <v/>
      </c>
      <c r="E398" s="53"/>
      <c r="G398" s="54" t="str">
        <f t="shared" si="35"/>
        <v/>
      </c>
      <c r="H398" s="4" t="str">
        <f>IF(A398="","",IF(ROW($A$2:$A$901)=1,"Impossible",VLOOKUP($A$2:$A$901,[1]items!$A$2:$S$1008,{19}*SIGN(ROW($A$2:$A$901)),FALSE)))</f>
        <v/>
      </c>
      <c r="I398" s="4" t="str">
        <f>IF(A398="","",IF(ROW($A$2:$A$901)=1,"Impossible",VLOOKUP($A$2:$A$901,[1]items!$A$2:$T$1008,{20}*SIGN(ROW($A$2:$A$901)),FALSE)))</f>
        <v/>
      </c>
      <c r="L398" s="53"/>
      <c r="M398" s="53"/>
      <c r="N398" s="53"/>
      <c r="O398" s="53"/>
      <c r="P398" s="53"/>
      <c r="Q398" s="53"/>
      <c r="R398" s="53"/>
      <c r="S398" s="53"/>
      <c r="T398" s="53"/>
      <c r="U398" s="53"/>
      <c r="V398" s="55" t="str">
        <f t="shared" si="32"/>
        <v xml:space="preserve">. </v>
      </c>
      <c r="W398" s="55" t="str">
        <f t="shared" si="33"/>
        <v xml:space="preserve">. </v>
      </c>
      <c r="X398" s="32" t="str">
        <f t="array" ref="X398">IF(ISBLANK(F398),"",INDEX([1]choices!L$2:L$1452,MATCH(F398,IF([1]choices!M$2:M$1452="Last",[1]choices!A$2:A$1452),0)))</f>
        <v/>
      </c>
      <c r="Y398" s="4" t="str">
        <f t="array" ref="Y398">IF(ISBLANK(F398),"",INDEX([1]choices!K$2:K$1452,MATCH(F398,IF([1]choices!M$2:M$1452="Last",[1]choices!A$2:A$1452),0)))</f>
        <v/>
      </c>
    </row>
    <row r="399" spans="1:26" ht="14">
      <c r="A399" s="53"/>
      <c r="B399" s="53"/>
      <c r="C399" s="53"/>
      <c r="D399" s="54" t="str">
        <f t="shared" si="34"/>
        <v/>
      </c>
      <c r="E399" s="53"/>
      <c r="G399" s="54" t="str">
        <f t="shared" si="35"/>
        <v/>
      </c>
      <c r="H399" s="4" t="str">
        <f>IF(A399="","",IF(ROW($A$2:$A$901)=1,"Impossible",VLOOKUP($A$2:$A$901,[1]items!$A$2:$S$1008,{19}*SIGN(ROW($A$2:$A$901)),FALSE)))</f>
        <v/>
      </c>
      <c r="I399" s="4" t="str">
        <f>IF(A399="","",IF(ROW($A$2:$A$901)=1,"Impossible",VLOOKUP($A$2:$A$901,[1]items!$A$2:$T$1008,{20}*SIGN(ROW($A$2:$A$901)),FALSE)))</f>
        <v/>
      </c>
      <c r="L399" s="53"/>
      <c r="M399" s="53"/>
      <c r="N399" s="53"/>
      <c r="O399" s="53"/>
      <c r="P399" s="53"/>
      <c r="Q399" s="53"/>
      <c r="R399" s="53"/>
      <c r="S399" s="53"/>
      <c r="T399" s="53"/>
      <c r="U399" s="53"/>
      <c r="V399" s="55" t="str">
        <f t="shared" si="32"/>
        <v xml:space="preserve">. </v>
      </c>
      <c r="W399" s="55" t="str">
        <f t="shared" si="33"/>
        <v xml:space="preserve">. </v>
      </c>
      <c r="X399" s="32" t="str">
        <f t="array" ref="X399">IF(ISBLANK(F399),"",INDEX([1]choices!L$2:L$1452,MATCH(F399,IF([1]choices!M$2:M$1452="Last",[1]choices!A$2:A$1452),0)))</f>
        <v/>
      </c>
      <c r="Y399" s="4" t="str">
        <f t="array" ref="Y399">IF(ISBLANK(F399),"",INDEX([1]choices!K$2:K$1452,MATCH(F399,IF([1]choices!M$2:M$1452="Last",[1]choices!A$2:A$1452),0)))</f>
        <v/>
      </c>
    </row>
    <row r="400" spans="1:26" ht="14">
      <c r="A400" s="53"/>
      <c r="B400" s="53"/>
      <c r="C400" s="53"/>
      <c r="D400" s="54" t="str">
        <f t="shared" si="34"/>
        <v/>
      </c>
      <c r="E400" s="53"/>
      <c r="G400" s="54" t="str">
        <f t="shared" si="35"/>
        <v/>
      </c>
      <c r="H400" s="4" t="str">
        <f>IF(A400="","",IF(ROW($A$2:$A$901)=1,"Impossible",VLOOKUP($A$2:$A$901,[1]items!$A$2:$S$1008,{19}*SIGN(ROW($A$2:$A$901)),FALSE)))</f>
        <v/>
      </c>
      <c r="I400" s="4" t="str">
        <f>IF(A400="","",IF(ROW($A$2:$A$901)=1,"Impossible",VLOOKUP($A$2:$A$901,[1]items!$A$2:$T$1008,{20}*SIGN(ROW($A$2:$A$901)),FALSE)))</f>
        <v/>
      </c>
      <c r="L400" s="53"/>
      <c r="M400" s="53"/>
      <c r="N400" s="53"/>
      <c r="O400" s="53"/>
      <c r="P400" s="53"/>
      <c r="Q400" s="53"/>
      <c r="R400" s="53"/>
      <c r="S400" s="53"/>
      <c r="T400" s="53"/>
      <c r="U400" s="53"/>
      <c r="V400" s="55" t="str">
        <f t="shared" si="32"/>
        <v xml:space="preserve">. </v>
      </c>
      <c r="W400" s="55" t="str">
        <f t="shared" si="33"/>
        <v xml:space="preserve">. </v>
      </c>
      <c r="X400" s="32" t="str">
        <f t="array" ref="X400">IF(ISBLANK(F400),"",INDEX([1]choices!L$2:L$1452,MATCH(F400,IF([1]choices!M$2:M$1452="Last",[1]choices!A$2:A$1452),0)))</f>
        <v/>
      </c>
      <c r="Y400" s="4" t="str">
        <f t="array" ref="Y400">IF(ISBLANK(F400),"",INDEX([1]choices!K$2:K$1452,MATCH(F400,IF([1]choices!M$2:M$1452="Last",[1]choices!A$2:A$1452),0)))</f>
        <v/>
      </c>
    </row>
    <row r="401" spans="1:25" ht="14">
      <c r="A401" s="53"/>
      <c r="B401" s="53"/>
      <c r="C401" s="53"/>
      <c r="D401" s="54" t="str">
        <f t="shared" si="34"/>
        <v/>
      </c>
      <c r="E401" s="53"/>
      <c r="G401" s="54" t="str">
        <f t="shared" si="35"/>
        <v/>
      </c>
      <c r="H401" s="4" t="str">
        <f>IF(A401="","",IF(ROW($A$2:$A$901)=1,"Impossible",VLOOKUP($A$2:$A$901,[1]items!$A$2:$S$1008,{19}*SIGN(ROW($A$2:$A$901)),FALSE)))</f>
        <v/>
      </c>
      <c r="I401" s="4" t="str">
        <f>IF(A401="","",IF(ROW($A$2:$A$901)=1,"Impossible",VLOOKUP($A$2:$A$901,[1]items!$A$2:$T$1008,{20}*SIGN(ROW($A$2:$A$901)),FALSE)))</f>
        <v/>
      </c>
      <c r="L401" s="53"/>
      <c r="M401" s="53"/>
      <c r="N401" s="53"/>
      <c r="O401" s="53"/>
      <c r="P401" s="53"/>
      <c r="Q401" s="53"/>
      <c r="R401" s="53"/>
      <c r="S401" s="53"/>
      <c r="T401" s="53"/>
      <c r="U401" s="53"/>
      <c r="V401" s="55" t="str">
        <f t="shared" si="32"/>
        <v xml:space="preserve">. </v>
      </c>
      <c r="W401" s="55" t="str">
        <f t="shared" si="33"/>
        <v xml:space="preserve">. </v>
      </c>
      <c r="X401" s="32" t="str">
        <f t="array" ref="X401">IF(ISBLANK(F401),"",INDEX([1]choices!L$2:L$1452,MATCH(F401,IF([1]choices!M$2:M$1452="Last",[1]choices!A$2:A$1452),0)))</f>
        <v/>
      </c>
      <c r="Y401" s="4" t="str">
        <f t="array" ref="Y401">IF(ISBLANK(F401),"",INDEX([1]choices!K$2:K$1452,MATCH(F401,IF([1]choices!M$2:M$1452="Last",[1]choices!A$2:A$1452),0)))</f>
        <v/>
      </c>
    </row>
    <row r="402" spans="1:25" ht="14">
      <c r="A402" s="53"/>
      <c r="B402" s="53"/>
      <c r="C402" s="53"/>
      <c r="D402" s="54" t="str">
        <f t="shared" si="34"/>
        <v/>
      </c>
      <c r="E402" s="53"/>
      <c r="G402" s="54" t="str">
        <f t="shared" si="35"/>
        <v/>
      </c>
      <c r="H402" s="4" t="str">
        <f>IF(A402="","",IF(ROW($A$2:$A$901)=1,"Impossible",VLOOKUP($A$2:$A$901,[1]items!$A$2:$S$1008,{19}*SIGN(ROW($A$2:$A$901)),FALSE)))</f>
        <v/>
      </c>
      <c r="I402" s="4" t="str">
        <f>IF(A402="","",IF(ROW($A$2:$A$901)=1,"Impossible",VLOOKUP($A$2:$A$901,[1]items!$A$2:$T$1008,{20}*SIGN(ROW($A$2:$A$901)),FALSE)))</f>
        <v/>
      </c>
      <c r="L402" s="53"/>
      <c r="M402" s="53"/>
      <c r="N402" s="53"/>
      <c r="O402" s="53"/>
      <c r="P402" s="53"/>
      <c r="Q402" s="53"/>
      <c r="R402" s="53"/>
      <c r="S402" s="53"/>
      <c r="T402" s="53"/>
      <c r="U402" s="53"/>
      <c r="V402" s="55" t="str">
        <f t="shared" si="32"/>
        <v xml:space="preserve">. </v>
      </c>
      <c r="W402" s="55" t="str">
        <f t="shared" si="33"/>
        <v xml:space="preserve">. </v>
      </c>
      <c r="X402" s="32" t="str">
        <f t="array" ref="X402">IF(ISBLANK(F402),"",INDEX([1]choices!L$2:L$1452,MATCH(F402,IF([1]choices!M$2:M$1452="Last",[1]choices!A$2:A$1452),0)))</f>
        <v/>
      </c>
      <c r="Y402" s="4" t="str">
        <f t="array" ref="Y402">IF(ISBLANK(F402),"",INDEX([1]choices!K$2:K$1452,MATCH(F402,IF([1]choices!M$2:M$1452="Last",[1]choices!A$2:A$1452),0)))</f>
        <v/>
      </c>
    </row>
    <row r="403" spans="1:25" ht="14">
      <c r="A403" s="53"/>
      <c r="B403" s="53"/>
      <c r="C403" s="53"/>
      <c r="D403" s="54" t="str">
        <f t="shared" si="34"/>
        <v/>
      </c>
      <c r="E403" s="53"/>
      <c r="G403" s="54" t="str">
        <f t="shared" si="35"/>
        <v/>
      </c>
      <c r="H403" s="4" t="str">
        <f>IF(A403="","",IF(ROW($A$2:$A$901)=1,"Impossible",VLOOKUP($A$2:$A$901,[1]items!$A$2:$S$1008,{19}*SIGN(ROW($A$2:$A$901)),FALSE)))</f>
        <v/>
      </c>
      <c r="I403" s="4" t="str">
        <f>IF(A403="","",IF(ROW($A$2:$A$901)=1,"Impossible",VLOOKUP($A$2:$A$901,[1]items!$A$2:$T$1008,{20}*SIGN(ROW($A$2:$A$901)),FALSE)))</f>
        <v/>
      </c>
      <c r="L403" s="53"/>
      <c r="M403" s="53"/>
      <c r="N403" s="53"/>
      <c r="O403" s="53"/>
      <c r="P403" s="53"/>
      <c r="Q403" s="53"/>
      <c r="R403" s="53"/>
      <c r="S403" s="53"/>
      <c r="T403" s="53"/>
      <c r="U403" s="53"/>
      <c r="V403" s="55" t="str">
        <f t="shared" ref="V403:V446" si="36">IF(OR(ISNA(H403),ISBLANK(H403)),"",CONCATENATE($B403,$C403,"."," ",H403))</f>
        <v xml:space="preserve">. </v>
      </c>
      <c r="W403" s="55" t="str">
        <f t="shared" ref="W403:W446" si="37">IF(OR(ISBLANK(I403),ISNA(I403)),"",CONCATENATE($B403,$C403,"."," ",I403))</f>
        <v xml:space="preserve">. </v>
      </c>
      <c r="X403" s="32" t="str">
        <f t="array" ref="X403">IF(ISBLANK(F403),"",INDEX([1]choices!L$2:L$1452,MATCH(F403,IF([1]choices!M$2:M$1452="Last",[1]choices!A$2:A$1452),0)))</f>
        <v/>
      </c>
      <c r="Y403" s="4" t="str">
        <f t="array" ref="Y403">IF(ISBLANK(F403),"",INDEX([1]choices!K$2:K$1452,MATCH(F403,IF([1]choices!M$2:M$1452="Last",[1]choices!A$2:A$1452),0)))</f>
        <v/>
      </c>
    </row>
    <row r="404" spans="1:25" ht="14">
      <c r="A404" s="53"/>
      <c r="B404" s="53"/>
      <c r="C404" s="53"/>
      <c r="D404" s="54" t="str">
        <f t="shared" si="34"/>
        <v/>
      </c>
      <c r="E404" s="53"/>
      <c r="G404" s="54" t="str">
        <f t="shared" si="35"/>
        <v/>
      </c>
      <c r="H404" s="4" t="str">
        <f>IF(A404="","",IF(ROW($A$2:$A$901)=1,"Impossible",VLOOKUP($A$2:$A$901,[1]items!$A$2:$S$1008,{19}*SIGN(ROW($A$2:$A$901)),FALSE)))</f>
        <v/>
      </c>
      <c r="I404" s="4" t="str">
        <f>IF(A404="","",IF(ROW($A$2:$A$901)=1,"Impossible",VLOOKUP($A$2:$A$901,[1]items!$A$2:$T$1008,{20}*SIGN(ROW($A$2:$A$901)),FALSE)))</f>
        <v/>
      </c>
      <c r="L404" s="53"/>
      <c r="M404" s="53"/>
      <c r="N404" s="53"/>
      <c r="O404" s="53"/>
      <c r="P404" s="53"/>
      <c r="Q404" s="53"/>
      <c r="R404" s="53"/>
      <c r="S404" s="53"/>
      <c r="T404" s="53"/>
      <c r="U404" s="53"/>
      <c r="V404" s="55" t="str">
        <f t="shared" si="36"/>
        <v xml:space="preserve">. </v>
      </c>
      <c r="W404" s="55" t="str">
        <f t="shared" si="37"/>
        <v xml:space="preserve">. </v>
      </c>
      <c r="X404" s="32" t="str">
        <f t="array" ref="X404">IF(ISBLANK(F404),"",INDEX([1]choices!L$2:L$1452,MATCH(F404,IF([1]choices!M$2:M$1452="Last",[1]choices!A$2:A$1452),0)))</f>
        <v/>
      </c>
      <c r="Y404" s="4" t="str">
        <f t="array" ref="Y404">IF(ISBLANK(F404),"",INDEX([1]choices!K$2:K$1452,MATCH(F404,IF([1]choices!M$2:M$1452="Last",[1]choices!A$2:A$1452),0)))</f>
        <v/>
      </c>
    </row>
    <row r="405" spans="1:25" ht="14">
      <c r="A405" s="53"/>
      <c r="B405" s="53"/>
      <c r="C405" s="53"/>
      <c r="D405" s="54" t="str">
        <f t="shared" ref="D405:D468" si="38">CONCATENATE(B405,C405)</f>
        <v/>
      </c>
      <c r="E405" s="53"/>
      <c r="G405" s="54" t="str">
        <f t="shared" ref="G405:G454" si="39">IF(E405="","",IF(OR(E405="select_one", E405="select_multiple"), CONCATENATE(E405," ",F405),E405))</f>
        <v/>
      </c>
      <c r="H405" s="4" t="str">
        <f>IF(A405="","",IF(ROW($A$2:$A$901)=1,"Impossible",VLOOKUP($A$2:$A$901,[1]items!$A$2:$S$1008,{19}*SIGN(ROW($A$2:$A$901)),FALSE)))</f>
        <v/>
      </c>
      <c r="I405" s="4" t="str">
        <f>IF(A405="","",IF(ROW($A$2:$A$901)=1,"Impossible",VLOOKUP($A$2:$A$901,[1]items!$A$2:$T$1008,{20}*SIGN(ROW($A$2:$A$901)),FALSE)))</f>
        <v/>
      </c>
      <c r="L405" s="53"/>
      <c r="M405" s="53"/>
      <c r="N405" s="53"/>
      <c r="O405" s="53"/>
      <c r="P405" s="53"/>
      <c r="Q405" s="53"/>
      <c r="R405" s="53"/>
      <c r="S405" s="53"/>
      <c r="T405" s="53"/>
      <c r="U405" s="53"/>
      <c r="V405" s="55" t="str">
        <f t="shared" si="36"/>
        <v xml:space="preserve">. </v>
      </c>
      <c r="W405" s="55" t="str">
        <f t="shared" si="37"/>
        <v xml:space="preserve">. </v>
      </c>
      <c r="X405" s="32" t="str">
        <f t="array" ref="X405">IF(ISBLANK(F405),"",INDEX([1]choices!L$2:L$1452,MATCH(F405,IF([1]choices!M$2:M$1452="Last",[1]choices!A$2:A$1452),0)))</f>
        <v/>
      </c>
      <c r="Y405" s="4" t="str">
        <f t="array" ref="Y405">IF(ISBLANK(F405),"",INDEX([1]choices!K$2:K$1452,MATCH(F405,IF([1]choices!M$2:M$1452="Last",[1]choices!A$2:A$1452),0)))</f>
        <v/>
      </c>
    </row>
    <row r="406" spans="1:25" ht="14">
      <c r="A406" s="53"/>
      <c r="B406" s="53"/>
      <c r="C406" s="53"/>
      <c r="D406" s="54" t="str">
        <f t="shared" si="38"/>
        <v/>
      </c>
      <c r="E406" s="53"/>
      <c r="G406" s="54" t="str">
        <f t="shared" si="39"/>
        <v/>
      </c>
      <c r="H406" s="4" t="str">
        <f>IF(A406="","",IF(ROW($A$2:$A$901)=1,"Impossible",VLOOKUP($A$2:$A$901,[1]items!$A$2:$S$1008,{19}*SIGN(ROW($A$2:$A$901)),FALSE)))</f>
        <v/>
      </c>
      <c r="I406" s="4" t="str">
        <f>IF(A406="","",IF(ROW($A$2:$A$901)=1,"Impossible",VLOOKUP($A$2:$A$901,[1]items!$A$2:$T$1008,{20}*SIGN(ROW($A$2:$A$901)),FALSE)))</f>
        <v/>
      </c>
      <c r="L406" s="53"/>
      <c r="M406" s="53"/>
      <c r="N406" s="53"/>
      <c r="O406" s="53"/>
      <c r="P406" s="53"/>
      <c r="Q406" s="53"/>
      <c r="R406" s="53"/>
      <c r="S406" s="53"/>
      <c r="T406" s="53"/>
      <c r="U406" s="53"/>
      <c r="V406" s="55" t="str">
        <f t="shared" si="36"/>
        <v xml:space="preserve">. </v>
      </c>
      <c r="W406" s="55" t="str">
        <f t="shared" si="37"/>
        <v xml:space="preserve">. </v>
      </c>
      <c r="X406" s="32" t="str">
        <f t="array" ref="X406">IF(ISBLANK(F406),"",INDEX([1]choices!L$2:L$1452,MATCH(F406,IF([1]choices!M$2:M$1452="Last",[1]choices!A$2:A$1452),0)))</f>
        <v/>
      </c>
      <c r="Y406" s="4" t="str">
        <f t="array" ref="Y406">IF(ISBLANK(F406),"",INDEX([1]choices!K$2:K$1452,MATCH(F406,IF([1]choices!M$2:M$1452="Last",[1]choices!A$2:A$1452),0)))</f>
        <v/>
      </c>
    </row>
    <row r="407" spans="1:25" ht="14">
      <c r="A407" s="53"/>
      <c r="B407" s="53"/>
      <c r="C407" s="53"/>
      <c r="D407" s="54" t="str">
        <f t="shared" si="38"/>
        <v/>
      </c>
      <c r="E407" s="53"/>
      <c r="G407" s="54" t="str">
        <f t="shared" si="39"/>
        <v/>
      </c>
      <c r="H407" s="4" t="str">
        <f>IF(A407="","",IF(ROW($A$2:$A$901)=1,"Impossible",VLOOKUP($A$2:$A$901,[1]items!$A$2:$S$1008,{19}*SIGN(ROW($A$2:$A$901)),FALSE)))</f>
        <v/>
      </c>
      <c r="I407" s="4" t="str">
        <f>IF(A407="","",IF(ROW($A$2:$A$901)=1,"Impossible",VLOOKUP($A$2:$A$901,[1]items!$A$2:$T$1008,{20}*SIGN(ROW($A$2:$A$901)),FALSE)))</f>
        <v/>
      </c>
      <c r="L407" s="53"/>
      <c r="M407" s="53"/>
      <c r="N407" s="53"/>
      <c r="O407" s="53"/>
      <c r="P407" s="53"/>
      <c r="Q407" s="53"/>
      <c r="R407" s="53"/>
      <c r="S407" s="53"/>
      <c r="T407" s="53"/>
      <c r="U407" s="53"/>
      <c r="V407" s="55" t="str">
        <f t="shared" si="36"/>
        <v xml:space="preserve">. </v>
      </c>
      <c r="W407" s="55" t="str">
        <f t="shared" si="37"/>
        <v xml:space="preserve">. </v>
      </c>
      <c r="X407" s="32" t="str">
        <f t="array" ref="X407">IF(ISBLANK(F407),"",INDEX([1]choices!L$2:L$1452,MATCH(F407,IF([1]choices!M$2:M$1452="Last",[1]choices!A$2:A$1452),0)))</f>
        <v/>
      </c>
      <c r="Y407" s="4" t="str">
        <f t="array" ref="Y407">IF(ISBLANK(F407),"",INDEX([1]choices!K$2:K$1452,MATCH(F407,IF([1]choices!M$2:M$1452="Last",[1]choices!A$2:A$1452),0)))</f>
        <v/>
      </c>
    </row>
    <row r="408" spans="1:25" ht="14">
      <c r="A408" s="53"/>
      <c r="B408" s="53"/>
      <c r="C408" s="53"/>
      <c r="D408" s="54" t="str">
        <f t="shared" si="38"/>
        <v/>
      </c>
      <c r="E408" s="53"/>
      <c r="G408" s="54" t="str">
        <f t="shared" si="39"/>
        <v/>
      </c>
      <c r="H408" s="4" t="str">
        <f>IF(A408="","",IF(ROW($A$2:$A$901)=1,"Impossible",VLOOKUP($A$2:$A$901,[1]items!$A$2:$S$1008,{19}*SIGN(ROW($A$2:$A$901)),FALSE)))</f>
        <v/>
      </c>
      <c r="I408" s="4" t="str">
        <f>IF(A408="","",IF(ROW($A$2:$A$901)=1,"Impossible",VLOOKUP($A$2:$A$901,[1]items!$A$2:$T$1008,{20}*SIGN(ROW($A$2:$A$901)),FALSE)))</f>
        <v/>
      </c>
      <c r="L408" s="53"/>
      <c r="M408" s="53"/>
      <c r="N408" s="53"/>
      <c r="O408" s="53"/>
      <c r="P408" s="53"/>
      <c r="Q408" s="53"/>
      <c r="R408" s="53"/>
      <c r="S408" s="53"/>
      <c r="T408" s="53"/>
      <c r="U408" s="53"/>
      <c r="V408" s="55" t="str">
        <f t="shared" si="36"/>
        <v xml:space="preserve">. </v>
      </c>
      <c r="W408" s="55" t="str">
        <f t="shared" si="37"/>
        <v xml:space="preserve">. </v>
      </c>
      <c r="X408" s="32" t="str">
        <f t="array" ref="X408">IF(ISBLANK(F408),"",INDEX([1]choices!L$2:L$1452,MATCH(F408,IF([1]choices!M$2:M$1452="Last",[1]choices!A$2:A$1452),0)))</f>
        <v/>
      </c>
      <c r="Y408" s="4" t="str">
        <f t="array" ref="Y408">IF(ISBLANK(F408),"",INDEX([1]choices!K$2:K$1452,MATCH(F408,IF([1]choices!M$2:M$1452="Last",[1]choices!A$2:A$1452),0)))</f>
        <v/>
      </c>
    </row>
    <row r="409" spans="1:25" ht="14">
      <c r="A409" s="53"/>
      <c r="B409" s="53"/>
      <c r="C409" s="53"/>
      <c r="D409" s="54" t="str">
        <f t="shared" si="38"/>
        <v/>
      </c>
      <c r="E409" s="53"/>
      <c r="G409" s="54" t="str">
        <f t="shared" si="39"/>
        <v/>
      </c>
      <c r="H409" s="4" t="str">
        <f>IF(A409="","",IF(ROW($A$2:$A$901)=1,"Impossible",VLOOKUP($A$2:$A$901,[1]items!$A$2:$S$1008,{19}*SIGN(ROW($A$2:$A$901)),FALSE)))</f>
        <v/>
      </c>
      <c r="I409" s="4" t="str">
        <f>IF(A409="","",IF(ROW($A$2:$A$901)=1,"Impossible",VLOOKUP($A$2:$A$901,[1]items!$A$2:$T$1008,{20}*SIGN(ROW($A$2:$A$901)),FALSE)))</f>
        <v/>
      </c>
      <c r="L409" s="53"/>
      <c r="M409" s="53"/>
      <c r="N409" s="53"/>
      <c r="O409" s="53"/>
      <c r="P409" s="53"/>
      <c r="Q409" s="53"/>
      <c r="R409" s="53"/>
      <c r="S409" s="53"/>
      <c r="T409" s="53"/>
      <c r="U409" s="53"/>
      <c r="V409" s="55" t="str">
        <f t="shared" si="36"/>
        <v xml:space="preserve">. </v>
      </c>
      <c r="W409" s="55" t="str">
        <f t="shared" si="37"/>
        <v xml:space="preserve">. </v>
      </c>
      <c r="X409" s="32" t="str">
        <f t="array" ref="X409">IF(ISBLANK(F409),"",INDEX([1]choices!L$2:L$1452,MATCH(F409,IF([1]choices!M$2:M$1452="Last",[1]choices!A$2:A$1452),0)))</f>
        <v/>
      </c>
      <c r="Y409" s="4" t="str">
        <f t="array" ref="Y409">IF(ISBLANK(F409),"",INDEX([1]choices!K$2:K$1452,MATCH(F409,IF([1]choices!M$2:M$1452="Last",[1]choices!A$2:A$1452),0)))</f>
        <v/>
      </c>
    </row>
    <row r="410" spans="1:25" ht="14">
      <c r="A410" s="53"/>
      <c r="B410" s="53"/>
      <c r="C410" s="53"/>
      <c r="D410" s="54" t="str">
        <f t="shared" si="38"/>
        <v/>
      </c>
      <c r="E410" s="53"/>
      <c r="G410" s="54" t="str">
        <f t="shared" si="39"/>
        <v/>
      </c>
      <c r="H410" s="4" t="str">
        <f>IF(A410="","",IF(ROW($A$2:$A$901)=1,"Impossible",VLOOKUP($A$2:$A$901,[1]items!$A$2:$S$1008,{19}*SIGN(ROW($A$2:$A$901)),FALSE)))</f>
        <v/>
      </c>
      <c r="I410" s="4" t="str">
        <f>IF(A410="","",IF(ROW($A$2:$A$901)=1,"Impossible",VLOOKUP($A$2:$A$901,[1]items!$A$2:$T$1008,{20}*SIGN(ROW($A$2:$A$901)),FALSE)))</f>
        <v/>
      </c>
      <c r="L410" s="53"/>
      <c r="M410" s="53"/>
      <c r="N410" s="53"/>
      <c r="O410" s="53"/>
      <c r="P410" s="53"/>
      <c r="Q410" s="53"/>
      <c r="R410" s="53"/>
      <c r="S410" s="53"/>
      <c r="T410" s="53"/>
      <c r="U410" s="53"/>
      <c r="V410" s="55" t="str">
        <f t="shared" si="36"/>
        <v xml:space="preserve">. </v>
      </c>
      <c r="W410" s="55" t="str">
        <f t="shared" si="37"/>
        <v xml:space="preserve">. </v>
      </c>
      <c r="X410" s="32" t="str">
        <f t="array" ref="X410">IF(ISBLANK(F410),"",INDEX([1]choices!L$2:L$1452,MATCH(F410,IF([1]choices!M$2:M$1452="Last",[1]choices!A$2:A$1452),0)))</f>
        <v/>
      </c>
      <c r="Y410" s="4" t="str">
        <f t="array" ref="Y410">IF(ISBLANK(F410),"",INDEX([1]choices!K$2:K$1452,MATCH(F410,IF([1]choices!M$2:M$1452="Last",[1]choices!A$2:A$1452),0)))</f>
        <v/>
      </c>
    </row>
    <row r="411" spans="1:25" ht="14">
      <c r="A411" s="53"/>
      <c r="B411" s="53"/>
      <c r="C411" s="53"/>
      <c r="D411" s="54" t="str">
        <f t="shared" si="38"/>
        <v/>
      </c>
      <c r="E411" s="53"/>
      <c r="G411" s="54" t="str">
        <f t="shared" si="39"/>
        <v/>
      </c>
      <c r="H411" s="4" t="str">
        <f>IF(A411="","",IF(ROW($A$2:$A$901)=1,"Impossible",VLOOKUP($A$2:$A$901,[1]items!$A$2:$S$1008,{19}*SIGN(ROW($A$2:$A$901)),FALSE)))</f>
        <v/>
      </c>
      <c r="I411" s="4" t="str">
        <f>IF(A411="","",IF(ROW($A$2:$A$901)=1,"Impossible",VLOOKUP($A$2:$A$901,[1]items!$A$2:$T$1008,{20}*SIGN(ROW($A$2:$A$901)),FALSE)))</f>
        <v/>
      </c>
      <c r="L411" s="53"/>
      <c r="M411" s="53"/>
      <c r="N411" s="53"/>
      <c r="O411" s="53"/>
      <c r="P411" s="53"/>
      <c r="Q411" s="53"/>
      <c r="R411" s="53"/>
      <c r="S411" s="53"/>
      <c r="T411" s="53"/>
      <c r="U411" s="53"/>
      <c r="V411" s="55" t="str">
        <f t="shared" si="36"/>
        <v xml:space="preserve">. </v>
      </c>
      <c r="W411" s="55" t="str">
        <f t="shared" si="37"/>
        <v xml:space="preserve">. </v>
      </c>
      <c r="X411" s="32" t="str">
        <f t="array" ref="X411">IF(ISBLANK(F411),"",INDEX([1]choices!L$2:L$1452,MATCH(F411,IF([1]choices!M$2:M$1452="Last",[1]choices!A$2:A$1452),0)))</f>
        <v/>
      </c>
      <c r="Y411" s="4" t="str">
        <f t="array" ref="Y411">IF(ISBLANK(F411),"",INDEX([1]choices!K$2:K$1452,MATCH(F411,IF([1]choices!M$2:M$1452="Last",[1]choices!A$2:A$1452),0)))</f>
        <v/>
      </c>
    </row>
    <row r="412" spans="1:25" ht="14">
      <c r="A412" s="53"/>
      <c r="B412" s="53"/>
      <c r="C412" s="53"/>
      <c r="D412" s="54" t="str">
        <f t="shared" si="38"/>
        <v/>
      </c>
      <c r="E412" s="53"/>
      <c r="G412" s="54" t="str">
        <f t="shared" si="39"/>
        <v/>
      </c>
      <c r="H412" s="4" t="str">
        <f>IF(A412="","",IF(ROW($A$2:$A$901)=1,"Impossible",VLOOKUP($A$2:$A$901,[1]items!$A$2:$S$1008,{19}*SIGN(ROW($A$2:$A$901)),FALSE)))</f>
        <v/>
      </c>
      <c r="I412" s="4" t="str">
        <f>IF(A412="","",IF(ROW($A$2:$A$901)=1,"Impossible",VLOOKUP($A$2:$A$901,[1]items!$A$2:$T$1008,{20}*SIGN(ROW($A$2:$A$901)),FALSE)))</f>
        <v/>
      </c>
      <c r="L412" s="53"/>
      <c r="M412" s="53"/>
      <c r="N412" s="53"/>
      <c r="O412" s="53"/>
      <c r="P412" s="53"/>
      <c r="Q412" s="53"/>
      <c r="R412" s="53"/>
      <c r="S412" s="53"/>
      <c r="T412" s="53"/>
      <c r="U412" s="53"/>
      <c r="V412" s="55" t="str">
        <f t="shared" si="36"/>
        <v xml:space="preserve">. </v>
      </c>
      <c r="W412" s="55" t="str">
        <f t="shared" si="37"/>
        <v xml:space="preserve">. </v>
      </c>
      <c r="X412" s="32" t="str">
        <f t="array" ref="X412">IF(ISBLANK(F412),"",INDEX([1]choices!L$2:L$1452,MATCH(F412,IF([1]choices!M$2:M$1452="Last",[1]choices!A$2:A$1452),0)))</f>
        <v/>
      </c>
      <c r="Y412" s="4" t="str">
        <f t="array" ref="Y412">IF(ISBLANK(F412),"",INDEX([1]choices!K$2:K$1452,MATCH(F412,IF([1]choices!M$2:M$1452="Last",[1]choices!A$2:A$1452),0)))</f>
        <v/>
      </c>
    </row>
    <row r="413" spans="1:25" ht="14">
      <c r="A413" s="53"/>
      <c r="B413" s="53"/>
      <c r="C413" s="53"/>
      <c r="D413" s="54" t="str">
        <f t="shared" si="38"/>
        <v/>
      </c>
      <c r="E413" s="53"/>
      <c r="G413" s="54" t="str">
        <f t="shared" si="39"/>
        <v/>
      </c>
      <c r="H413" s="4" t="str">
        <f>IF(A413="","",IF(ROW($A$2:$A$901)=1,"Impossible",VLOOKUP($A$2:$A$901,[1]items!$A$2:$S$1008,{19}*SIGN(ROW($A$2:$A$901)),FALSE)))</f>
        <v/>
      </c>
      <c r="I413" s="4" t="str">
        <f>IF(A413="","",IF(ROW($A$2:$A$901)=1,"Impossible",VLOOKUP($A$2:$A$901,[1]items!$A$2:$T$1008,{20}*SIGN(ROW($A$2:$A$901)),FALSE)))</f>
        <v/>
      </c>
      <c r="L413" s="53"/>
      <c r="M413" s="53"/>
      <c r="N413" s="53"/>
      <c r="O413" s="53"/>
      <c r="P413" s="53"/>
      <c r="Q413" s="53"/>
      <c r="R413" s="53"/>
      <c r="S413" s="53"/>
      <c r="T413" s="53"/>
      <c r="U413" s="53"/>
      <c r="V413" s="55" t="str">
        <f t="shared" si="36"/>
        <v xml:space="preserve">. </v>
      </c>
      <c r="W413" s="55" t="str">
        <f t="shared" si="37"/>
        <v xml:space="preserve">. </v>
      </c>
      <c r="X413" s="32" t="str">
        <f t="array" ref="X413">IF(ISBLANK(F413),"",INDEX([1]choices!L$2:L$1452,MATCH(F413,IF([1]choices!M$2:M$1452="Last",[1]choices!A$2:A$1452),0)))</f>
        <v/>
      </c>
      <c r="Y413" s="4" t="str">
        <f t="array" ref="Y413">IF(ISBLANK(F413),"",INDEX([1]choices!K$2:K$1452,MATCH(F413,IF([1]choices!M$2:M$1452="Last",[1]choices!A$2:A$1452),0)))</f>
        <v/>
      </c>
    </row>
    <row r="414" spans="1:25" ht="14">
      <c r="A414" s="53"/>
      <c r="B414" s="53"/>
      <c r="C414" s="53"/>
      <c r="D414" s="54" t="str">
        <f t="shared" si="38"/>
        <v/>
      </c>
      <c r="E414" s="53"/>
      <c r="G414" s="54" t="str">
        <f t="shared" si="39"/>
        <v/>
      </c>
      <c r="H414" s="4" t="str">
        <f>IF(A414="","",IF(ROW($A$2:$A$901)=1,"Impossible",VLOOKUP($A$2:$A$901,[1]items!$A$2:$S$1008,{19}*SIGN(ROW($A$2:$A$901)),FALSE)))</f>
        <v/>
      </c>
      <c r="I414" s="4" t="str">
        <f>IF(A414="","",IF(ROW($A$2:$A$901)=1,"Impossible",VLOOKUP($A$2:$A$901,[1]items!$A$2:$T$1008,{20}*SIGN(ROW($A$2:$A$901)),FALSE)))</f>
        <v/>
      </c>
      <c r="L414" s="53"/>
      <c r="M414" s="53"/>
      <c r="N414" s="53"/>
      <c r="O414" s="53"/>
      <c r="P414" s="53"/>
      <c r="Q414" s="53"/>
      <c r="R414" s="53"/>
      <c r="S414" s="53"/>
      <c r="T414" s="53"/>
      <c r="U414" s="53"/>
      <c r="V414" s="55" t="str">
        <f t="shared" si="36"/>
        <v xml:space="preserve">. </v>
      </c>
      <c r="W414" s="55" t="str">
        <f t="shared" si="37"/>
        <v xml:space="preserve">. </v>
      </c>
      <c r="X414" s="32" t="str">
        <f t="array" ref="X414">IF(ISBLANK(F414),"",INDEX([1]choices!L$2:L$1452,MATCH(F414,IF([1]choices!M$2:M$1452="Last",[1]choices!A$2:A$1452),0)))</f>
        <v/>
      </c>
      <c r="Y414" s="4" t="str">
        <f t="array" ref="Y414">IF(ISBLANK(F414),"",INDEX([1]choices!K$2:K$1452,MATCH(F414,IF([1]choices!M$2:M$1452="Last",[1]choices!A$2:A$1452),0)))</f>
        <v/>
      </c>
    </row>
    <row r="415" spans="1:25" ht="14">
      <c r="A415" s="53"/>
      <c r="B415" s="53"/>
      <c r="C415" s="53"/>
      <c r="D415" s="54" t="str">
        <f t="shared" si="38"/>
        <v/>
      </c>
      <c r="E415" s="53"/>
      <c r="G415" s="54" t="str">
        <f t="shared" si="39"/>
        <v/>
      </c>
      <c r="H415" s="4" t="str">
        <f>IF(A415="","",IF(ROW($A$2:$A$901)=1,"Impossible",VLOOKUP($A$2:$A$901,[1]items!$A$2:$S$1008,{19}*SIGN(ROW($A$2:$A$901)),FALSE)))</f>
        <v/>
      </c>
      <c r="I415" s="4" t="str">
        <f>IF(A415="","",IF(ROW($A$2:$A$901)=1,"Impossible",VLOOKUP($A$2:$A$901,[1]items!$A$2:$T$1008,{20}*SIGN(ROW($A$2:$A$901)),FALSE)))</f>
        <v/>
      </c>
      <c r="L415" s="53"/>
      <c r="M415" s="53"/>
      <c r="N415" s="53"/>
      <c r="O415" s="53"/>
      <c r="P415" s="53"/>
      <c r="Q415" s="53"/>
      <c r="R415" s="53"/>
      <c r="S415" s="53"/>
      <c r="T415" s="53"/>
      <c r="U415" s="53"/>
      <c r="V415" s="55" t="str">
        <f t="shared" si="36"/>
        <v xml:space="preserve">. </v>
      </c>
      <c r="W415" s="55" t="str">
        <f t="shared" si="37"/>
        <v xml:space="preserve">. </v>
      </c>
      <c r="X415" s="32" t="str">
        <f t="array" ref="X415">IF(ISBLANK(F415),"",INDEX([1]choices!L$2:L$1452,MATCH(F415,IF([1]choices!M$2:M$1452="Last",[1]choices!A$2:A$1452),0)))</f>
        <v/>
      </c>
      <c r="Y415" s="4" t="str">
        <f t="array" ref="Y415">IF(ISBLANK(F415),"",INDEX([1]choices!K$2:K$1452,MATCH(F415,IF([1]choices!M$2:M$1452="Last",[1]choices!A$2:A$1452),0)))</f>
        <v/>
      </c>
    </row>
    <row r="416" spans="1:25" ht="14">
      <c r="A416" s="53"/>
      <c r="B416" s="53"/>
      <c r="C416" s="53"/>
      <c r="D416" s="54" t="str">
        <f t="shared" si="38"/>
        <v/>
      </c>
      <c r="E416" s="53"/>
      <c r="G416" s="54" t="str">
        <f t="shared" si="39"/>
        <v/>
      </c>
      <c r="H416" s="4" t="str">
        <f>IF(A416="","",IF(ROW($A$2:$A$901)=1,"Impossible",VLOOKUP($A$2:$A$901,[1]items!$A$2:$S$1008,{19}*SIGN(ROW($A$2:$A$901)),FALSE)))</f>
        <v/>
      </c>
      <c r="I416" s="4" t="str">
        <f>IF(A416="","",IF(ROW($A$2:$A$901)=1,"Impossible",VLOOKUP($A$2:$A$901,[1]items!$A$2:$T$1008,{20}*SIGN(ROW($A$2:$A$901)),FALSE)))</f>
        <v/>
      </c>
      <c r="L416" s="53"/>
      <c r="M416" s="53"/>
      <c r="N416" s="53"/>
      <c r="O416" s="53"/>
      <c r="P416" s="53"/>
      <c r="Q416" s="53"/>
      <c r="R416" s="53"/>
      <c r="S416" s="53"/>
      <c r="T416" s="53"/>
      <c r="U416" s="53"/>
      <c r="V416" s="55" t="str">
        <f t="shared" si="36"/>
        <v xml:space="preserve">. </v>
      </c>
      <c r="W416" s="55" t="str">
        <f t="shared" si="37"/>
        <v xml:space="preserve">. </v>
      </c>
      <c r="X416" s="32" t="str">
        <f t="array" ref="X416">IF(ISBLANK(F416),"",INDEX([1]choices!L$2:L$1452,MATCH(F416,IF([1]choices!M$2:M$1452="Last",[1]choices!A$2:A$1452),0)))</f>
        <v/>
      </c>
      <c r="Y416" s="4" t="str">
        <f t="array" ref="Y416">IF(ISBLANK(F416),"",INDEX([1]choices!K$2:K$1452,MATCH(F416,IF([1]choices!M$2:M$1452="Last",[1]choices!A$2:A$1452),0)))</f>
        <v/>
      </c>
    </row>
    <row r="417" spans="1:25" ht="14">
      <c r="A417" s="53"/>
      <c r="B417" s="53"/>
      <c r="C417" s="53"/>
      <c r="D417" s="54" t="str">
        <f t="shared" si="38"/>
        <v/>
      </c>
      <c r="E417" s="53"/>
      <c r="G417" s="54" t="str">
        <f t="shared" si="39"/>
        <v/>
      </c>
      <c r="H417" s="4" t="str">
        <f>IF(A417="","",IF(ROW($A$2:$A$901)=1,"Impossible",VLOOKUP($A$2:$A$901,[1]items!$A$2:$S$1008,{19}*SIGN(ROW($A$2:$A$901)),FALSE)))</f>
        <v/>
      </c>
      <c r="I417" s="4" t="str">
        <f>IF(A417="","",IF(ROW($A$2:$A$901)=1,"Impossible",VLOOKUP($A$2:$A$901,[1]items!$A$2:$T$1008,{20}*SIGN(ROW($A$2:$A$901)),FALSE)))</f>
        <v/>
      </c>
      <c r="L417" s="53"/>
      <c r="M417" s="53"/>
      <c r="N417" s="53"/>
      <c r="O417" s="53"/>
      <c r="P417" s="53"/>
      <c r="Q417" s="53"/>
      <c r="R417" s="53"/>
      <c r="S417" s="53"/>
      <c r="T417" s="53"/>
      <c r="U417" s="53"/>
      <c r="V417" s="55" t="str">
        <f t="shared" si="36"/>
        <v xml:space="preserve">. </v>
      </c>
      <c r="W417" s="55" t="str">
        <f t="shared" si="37"/>
        <v xml:space="preserve">. </v>
      </c>
      <c r="X417" s="32" t="str">
        <f t="array" ref="X417">IF(ISBLANK(F417),"",INDEX([1]choices!L$2:L$1452,MATCH(F417,IF([1]choices!M$2:M$1452="Last",[1]choices!A$2:A$1452),0)))</f>
        <v/>
      </c>
      <c r="Y417" s="4" t="str">
        <f t="array" ref="Y417">IF(ISBLANK(F417),"",INDEX([1]choices!K$2:K$1452,MATCH(F417,IF([1]choices!M$2:M$1452="Last",[1]choices!A$2:A$1452),0)))</f>
        <v/>
      </c>
    </row>
    <row r="418" spans="1:25" ht="14">
      <c r="A418" s="53"/>
      <c r="B418" s="53"/>
      <c r="C418" s="53"/>
      <c r="D418" s="54" t="str">
        <f t="shared" si="38"/>
        <v/>
      </c>
      <c r="E418" s="53"/>
      <c r="G418" s="54" t="str">
        <f t="shared" si="39"/>
        <v/>
      </c>
      <c r="H418" s="4" t="str">
        <f>IF(A418="","",IF(ROW($A$2:$A$901)=1,"Impossible",VLOOKUP($A$2:$A$901,[1]items!$A$2:$S$1008,{19}*SIGN(ROW($A$2:$A$901)),FALSE)))</f>
        <v/>
      </c>
      <c r="I418" s="4" t="str">
        <f>IF(A418="","",IF(ROW($A$2:$A$901)=1,"Impossible",VLOOKUP($A$2:$A$901,[1]items!$A$2:$T$1008,{20}*SIGN(ROW($A$2:$A$901)),FALSE)))</f>
        <v/>
      </c>
      <c r="L418" s="53"/>
      <c r="M418" s="53"/>
      <c r="N418" s="53"/>
      <c r="O418" s="53"/>
      <c r="P418" s="53"/>
      <c r="Q418" s="53"/>
      <c r="R418" s="53"/>
      <c r="S418" s="53"/>
      <c r="T418" s="53"/>
      <c r="U418" s="53"/>
      <c r="V418" s="55" t="str">
        <f t="shared" si="36"/>
        <v xml:space="preserve">. </v>
      </c>
      <c r="W418" s="55" t="str">
        <f t="shared" si="37"/>
        <v xml:space="preserve">. </v>
      </c>
      <c r="X418" s="32" t="str">
        <f t="array" ref="X418">IF(ISBLANK(F418),"",INDEX([1]choices!L$2:L$1452,MATCH(F418,IF([1]choices!M$2:M$1452="Last",[1]choices!A$2:A$1452),0)))</f>
        <v/>
      </c>
      <c r="Y418" s="4" t="str">
        <f t="array" ref="Y418">IF(ISBLANK(F418),"",INDEX([1]choices!K$2:K$1452,MATCH(F418,IF([1]choices!M$2:M$1452="Last",[1]choices!A$2:A$1452),0)))</f>
        <v/>
      </c>
    </row>
    <row r="419" spans="1:25" ht="14">
      <c r="A419" s="53"/>
      <c r="B419" s="53"/>
      <c r="C419" s="53"/>
      <c r="D419" s="54" t="str">
        <f t="shared" si="38"/>
        <v/>
      </c>
      <c r="E419" s="53"/>
      <c r="G419" s="54" t="str">
        <f t="shared" si="39"/>
        <v/>
      </c>
      <c r="H419" s="4" t="str">
        <f>IF(A419="","",IF(ROW($A$2:$A$901)=1,"Impossible",VLOOKUP($A$2:$A$901,[1]items!$A$2:$S$1008,{19}*SIGN(ROW($A$2:$A$901)),FALSE)))</f>
        <v/>
      </c>
      <c r="I419" s="4" t="str">
        <f>IF(A419="","",IF(ROW($A$2:$A$901)=1,"Impossible",VLOOKUP($A$2:$A$901,[1]items!$A$2:$T$1008,{20}*SIGN(ROW($A$2:$A$901)),FALSE)))</f>
        <v/>
      </c>
      <c r="L419" s="53"/>
      <c r="M419" s="53"/>
      <c r="N419" s="53"/>
      <c r="O419" s="53"/>
      <c r="P419" s="53"/>
      <c r="Q419" s="53"/>
      <c r="R419" s="53"/>
      <c r="S419" s="53"/>
      <c r="T419" s="53"/>
      <c r="U419" s="53"/>
      <c r="V419" s="55" t="str">
        <f t="shared" si="36"/>
        <v xml:space="preserve">. </v>
      </c>
      <c r="W419" s="55" t="str">
        <f t="shared" si="37"/>
        <v xml:space="preserve">. </v>
      </c>
      <c r="X419" s="32" t="str">
        <f t="array" ref="X419">IF(ISBLANK(F419),"",INDEX([1]choices!L$2:L$1452,MATCH(F419,IF([1]choices!M$2:M$1452="Last",[1]choices!A$2:A$1452),0)))</f>
        <v/>
      </c>
      <c r="Y419" s="4" t="str">
        <f t="array" ref="Y419">IF(ISBLANK(F419),"",INDEX([1]choices!K$2:K$1452,MATCH(F419,IF([1]choices!M$2:M$1452="Last",[1]choices!A$2:A$1452),0)))</f>
        <v/>
      </c>
    </row>
    <row r="420" spans="1:25" ht="14">
      <c r="A420" s="53"/>
      <c r="B420" s="53"/>
      <c r="C420" s="53"/>
      <c r="D420" s="54" t="str">
        <f t="shared" si="38"/>
        <v/>
      </c>
      <c r="E420" s="53"/>
      <c r="G420" s="54" t="str">
        <f t="shared" si="39"/>
        <v/>
      </c>
      <c r="H420" s="4" t="str">
        <f>IF(A420="","",IF(ROW($A$2:$A$901)=1,"Impossible",VLOOKUP($A$2:$A$901,[1]items!$A$2:$S$1008,{19}*SIGN(ROW($A$2:$A$901)),FALSE)))</f>
        <v/>
      </c>
      <c r="I420" s="4" t="str">
        <f>IF(A420="","",IF(ROW($A$2:$A$901)=1,"Impossible",VLOOKUP($A$2:$A$901,[1]items!$A$2:$T$1008,{20}*SIGN(ROW($A$2:$A$901)),FALSE)))</f>
        <v/>
      </c>
      <c r="L420" s="53"/>
      <c r="M420" s="53"/>
      <c r="N420" s="53"/>
      <c r="O420" s="53"/>
      <c r="P420" s="53"/>
      <c r="Q420" s="53"/>
      <c r="R420" s="53"/>
      <c r="S420" s="53"/>
      <c r="T420" s="53"/>
      <c r="U420" s="53"/>
      <c r="V420" s="55" t="str">
        <f t="shared" si="36"/>
        <v xml:space="preserve">. </v>
      </c>
      <c r="W420" s="55" t="str">
        <f t="shared" si="37"/>
        <v xml:space="preserve">. </v>
      </c>
      <c r="X420" s="32" t="str">
        <f t="array" ref="X420">IF(ISBLANK(F420),"",INDEX([1]choices!L$2:L$1452,MATCH(F420,IF([1]choices!M$2:M$1452="Last",[1]choices!A$2:A$1452),0)))</f>
        <v/>
      </c>
      <c r="Y420" s="4" t="str">
        <f t="array" ref="Y420">IF(ISBLANK(F420),"",INDEX([1]choices!K$2:K$1452,MATCH(F420,IF([1]choices!M$2:M$1452="Last",[1]choices!A$2:A$1452),0)))</f>
        <v/>
      </c>
    </row>
    <row r="421" spans="1:25" ht="14">
      <c r="A421" s="53"/>
      <c r="B421" s="53"/>
      <c r="C421" s="53"/>
      <c r="D421" s="54" t="str">
        <f t="shared" si="38"/>
        <v/>
      </c>
      <c r="E421" s="53"/>
      <c r="G421" s="54" t="str">
        <f t="shared" si="39"/>
        <v/>
      </c>
      <c r="H421" s="4" t="str">
        <f>IF(A421="","",IF(ROW($A$2:$A$901)=1,"Impossible",VLOOKUP($A$2:$A$901,[1]items!$A$2:$S$1008,{19}*SIGN(ROW($A$2:$A$901)),FALSE)))</f>
        <v/>
      </c>
      <c r="I421" s="4" t="str">
        <f>IF(A421="","",IF(ROW($A$2:$A$901)=1,"Impossible",VLOOKUP($A$2:$A$901,[1]items!$A$2:$T$1008,{20}*SIGN(ROW($A$2:$A$901)),FALSE)))</f>
        <v/>
      </c>
      <c r="L421" s="53"/>
      <c r="M421" s="53"/>
      <c r="N421" s="53"/>
      <c r="O421" s="53"/>
      <c r="P421" s="53"/>
      <c r="Q421" s="53"/>
      <c r="R421" s="53"/>
      <c r="S421" s="53"/>
      <c r="T421" s="53"/>
      <c r="U421" s="53"/>
      <c r="V421" s="55" t="str">
        <f t="shared" si="36"/>
        <v xml:space="preserve">. </v>
      </c>
      <c r="W421" s="55" t="str">
        <f t="shared" si="37"/>
        <v xml:space="preserve">. </v>
      </c>
      <c r="X421" s="32" t="str">
        <f t="array" ref="X421">IF(ISBLANK(F421),"",INDEX([1]choices!L$2:L$1452,MATCH(F421,IF([1]choices!M$2:M$1452="Last",[1]choices!A$2:A$1452),0)))</f>
        <v/>
      </c>
      <c r="Y421" s="4" t="str">
        <f t="array" ref="Y421">IF(ISBLANK(F421),"",INDEX([1]choices!K$2:K$1452,MATCH(F421,IF([1]choices!M$2:M$1452="Last",[1]choices!A$2:A$1452),0)))</f>
        <v/>
      </c>
    </row>
    <row r="422" spans="1:25" ht="14">
      <c r="A422" s="53"/>
      <c r="B422" s="53"/>
      <c r="C422" s="53"/>
      <c r="D422" s="54" t="str">
        <f t="shared" si="38"/>
        <v/>
      </c>
      <c r="E422" s="53"/>
      <c r="G422" s="54" t="str">
        <f t="shared" si="39"/>
        <v/>
      </c>
      <c r="H422" s="4" t="str">
        <f>IF(A422="","",IF(ROW($A$2:$A$901)=1,"Impossible",VLOOKUP($A$2:$A$901,[1]items!$A$2:$S$1008,{19}*SIGN(ROW($A$2:$A$901)),FALSE)))</f>
        <v/>
      </c>
      <c r="I422" s="4" t="str">
        <f>IF(A422="","",IF(ROW($A$2:$A$901)=1,"Impossible",VLOOKUP($A$2:$A$901,[1]items!$A$2:$T$1008,{20}*SIGN(ROW($A$2:$A$901)),FALSE)))</f>
        <v/>
      </c>
      <c r="L422" s="53"/>
      <c r="M422" s="53"/>
      <c r="N422" s="53"/>
      <c r="O422" s="53"/>
      <c r="P422" s="53"/>
      <c r="Q422" s="53"/>
      <c r="R422" s="53"/>
      <c r="S422" s="53"/>
      <c r="T422" s="53"/>
      <c r="U422" s="53"/>
      <c r="V422" s="55" t="str">
        <f t="shared" si="36"/>
        <v xml:space="preserve">. </v>
      </c>
      <c r="W422" s="55" t="str">
        <f t="shared" si="37"/>
        <v xml:space="preserve">. </v>
      </c>
      <c r="X422" s="32" t="str">
        <f t="array" ref="X422">IF(ISBLANK(F422),"",INDEX([1]choices!L$2:L$1452,MATCH(F422,IF([1]choices!M$2:M$1452="Last",[1]choices!A$2:A$1452),0)))</f>
        <v/>
      </c>
      <c r="Y422" s="4" t="str">
        <f t="array" ref="Y422">IF(ISBLANK(F422),"",INDEX([1]choices!K$2:K$1452,MATCH(F422,IF([1]choices!M$2:M$1452="Last",[1]choices!A$2:A$1452),0)))</f>
        <v/>
      </c>
    </row>
    <row r="423" spans="1:25" ht="14">
      <c r="A423" s="53"/>
      <c r="B423" s="53"/>
      <c r="C423" s="53"/>
      <c r="D423" s="54" t="str">
        <f t="shared" si="38"/>
        <v/>
      </c>
      <c r="E423" s="53"/>
      <c r="G423" s="54" t="str">
        <f t="shared" si="39"/>
        <v/>
      </c>
      <c r="H423" s="4" t="str">
        <f>IF(A423="","",IF(ROW($A$2:$A$901)=1,"Impossible",VLOOKUP($A$2:$A$901,[1]items!$A$2:$S$1008,{19}*SIGN(ROW($A$2:$A$901)),FALSE)))</f>
        <v/>
      </c>
      <c r="I423" s="4" t="str">
        <f>IF(A423="","",IF(ROW($A$2:$A$901)=1,"Impossible",VLOOKUP($A$2:$A$901,[1]items!$A$2:$T$1008,{20}*SIGN(ROW($A$2:$A$901)),FALSE)))</f>
        <v/>
      </c>
      <c r="L423" s="53"/>
      <c r="M423" s="53"/>
      <c r="N423" s="53"/>
      <c r="O423" s="53"/>
      <c r="P423" s="53"/>
      <c r="Q423" s="53"/>
      <c r="R423" s="53"/>
      <c r="S423" s="53"/>
      <c r="T423" s="53"/>
      <c r="U423" s="53"/>
      <c r="V423" s="55" t="str">
        <f t="shared" si="36"/>
        <v xml:space="preserve">. </v>
      </c>
      <c r="W423" s="55" t="str">
        <f t="shared" si="37"/>
        <v xml:space="preserve">. </v>
      </c>
      <c r="X423" s="32" t="str">
        <f t="array" ref="X423">IF(ISBLANK(F423),"",INDEX([1]choices!L$2:L$1452,MATCH(F423,IF([1]choices!M$2:M$1452="Last",[1]choices!A$2:A$1452),0)))</f>
        <v/>
      </c>
      <c r="Y423" s="4" t="str">
        <f t="array" ref="Y423">IF(ISBLANK(F423),"",INDEX([1]choices!K$2:K$1452,MATCH(F423,IF([1]choices!M$2:M$1452="Last",[1]choices!A$2:A$1452),0)))</f>
        <v/>
      </c>
    </row>
    <row r="424" spans="1:25" ht="14">
      <c r="A424" s="53"/>
      <c r="B424" s="53"/>
      <c r="C424" s="53"/>
      <c r="D424" s="54" t="str">
        <f t="shared" si="38"/>
        <v/>
      </c>
      <c r="E424" s="53"/>
      <c r="G424" s="54" t="str">
        <f t="shared" si="39"/>
        <v/>
      </c>
      <c r="H424" s="4" t="str">
        <f>IF(A424="","",IF(ROW($A$2:$A$901)=1,"Impossible",VLOOKUP($A$2:$A$901,[1]items!$A$2:$S$1008,{19}*SIGN(ROW($A$2:$A$901)),FALSE)))</f>
        <v/>
      </c>
      <c r="I424" s="4" t="str">
        <f>IF(A424="","",IF(ROW($A$2:$A$901)=1,"Impossible",VLOOKUP($A$2:$A$901,[1]items!$A$2:$T$1008,{20}*SIGN(ROW($A$2:$A$901)),FALSE)))</f>
        <v/>
      </c>
      <c r="L424" s="53"/>
      <c r="M424" s="53"/>
      <c r="N424" s="53"/>
      <c r="O424" s="53"/>
      <c r="P424" s="53"/>
      <c r="Q424" s="53"/>
      <c r="R424" s="53"/>
      <c r="S424" s="53"/>
      <c r="T424" s="53"/>
      <c r="U424" s="53"/>
      <c r="V424" s="55" t="str">
        <f t="shared" si="36"/>
        <v xml:space="preserve">. </v>
      </c>
      <c r="W424" s="55" t="str">
        <f t="shared" si="37"/>
        <v xml:space="preserve">. </v>
      </c>
      <c r="X424" s="32" t="str">
        <f t="array" ref="X424">IF(ISBLANK(F424),"",INDEX([1]choices!L$2:L$1452,MATCH(F424,IF([1]choices!M$2:M$1452="Last",[1]choices!A$2:A$1452),0)))</f>
        <v/>
      </c>
      <c r="Y424" s="4" t="str">
        <f t="array" ref="Y424">IF(ISBLANK(F424),"",INDEX([1]choices!K$2:K$1452,MATCH(F424,IF([1]choices!M$2:M$1452="Last",[1]choices!A$2:A$1452),0)))</f>
        <v/>
      </c>
    </row>
    <row r="425" spans="1:25" ht="14">
      <c r="A425" s="53"/>
      <c r="B425" s="53"/>
      <c r="C425" s="53"/>
      <c r="D425" s="54" t="str">
        <f t="shared" si="38"/>
        <v/>
      </c>
      <c r="E425" s="53"/>
      <c r="G425" s="54" t="str">
        <f t="shared" si="39"/>
        <v/>
      </c>
      <c r="H425" s="4" t="str">
        <f>IF(A425="","",IF(ROW($A$2:$A$901)=1,"Impossible",VLOOKUP($A$2:$A$901,[1]items!$A$2:$S$1008,{19}*SIGN(ROW($A$2:$A$901)),FALSE)))</f>
        <v/>
      </c>
      <c r="I425" s="4" t="str">
        <f>IF(A425="","",IF(ROW($A$2:$A$901)=1,"Impossible",VLOOKUP($A$2:$A$901,[1]items!$A$2:$T$1008,{20}*SIGN(ROW($A$2:$A$901)),FALSE)))</f>
        <v/>
      </c>
      <c r="L425" s="53"/>
      <c r="M425" s="53"/>
      <c r="N425" s="53"/>
      <c r="O425" s="53"/>
      <c r="P425" s="53"/>
      <c r="Q425" s="53"/>
      <c r="R425" s="53"/>
      <c r="S425" s="53"/>
      <c r="T425" s="53"/>
      <c r="U425" s="53"/>
      <c r="V425" s="55" t="str">
        <f t="shared" si="36"/>
        <v xml:space="preserve">. </v>
      </c>
      <c r="W425" s="55" t="str">
        <f t="shared" si="37"/>
        <v xml:space="preserve">. </v>
      </c>
      <c r="X425" s="32" t="str">
        <f t="array" ref="X425">IF(ISBLANK(F425),"",INDEX([1]choices!L$2:L$1452,MATCH(F425,IF([1]choices!M$2:M$1452="Last",[1]choices!A$2:A$1452),0)))</f>
        <v/>
      </c>
      <c r="Y425" s="4" t="str">
        <f t="array" ref="Y425">IF(ISBLANK(F425),"",INDEX([1]choices!K$2:K$1452,MATCH(F425,IF([1]choices!M$2:M$1452="Last",[1]choices!A$2:A$1452),0)))</f>
        <v/>
      </c>
    </row>
    <row r="426" spans="1:25" ht="14">
      <c r="A426" s="53"/>
      <c r="B426" s="53"/>
      <c r="C426" s="53"/>
      <c r="D426" s="54" t="str">
        <f t="shared" si="38"/>
        <v/>
      </c>
      <c r="E426" s="53"/>
      <c r="G426" s="54" t="str">
        <f t="shared" si="39"/>
        <v/>
      </c>
      <c r="H426" s="4" t="str">
        <f>IF(A426="","",IF(ROW($A$2:$A$901)=1,"Impossible",VLOOKUP($A$2:$A$901,[1]items!$A$2:$S$1008,{19}*SIGN(ROW($A$2:$A$901)),FALSE)))</f>
        <v/>
      </c>
      <c r="I426" s="4" t="str">
        <f>IF(A426="","",IF(ROW($A$2:$A$901)=1,"Impossible",VLOOKUP($A$2:$A$901,[1]items!$A$2:$T$1008,{20}*SIGN(ROW($A$2:$A$901)),FALSE)))</f>
        <v/>
      </c>
      <c r="L426" s="53"/>
      <c r="M426" s="53"/>
      <c r="N426" s="53"/>
      <c r="O426" s="53"/>
      <c r="P426" s="53"/>
      <c r="Q426" s="53"/>
      <c r="R426" s="53"/>
      <c r="S426" s="53"/>
      <c r="T426" s="53"/>
      <c r="U426" s="53"/>
      <c r="V426" s="55" t="str">
        <f t="shared" si="36"/>
        <v xml:space="preserve">. </v>
      </c>
      <c r="W426" s="55" t="str">
        <f t="shared" si="37"/>
        <v xml:space="preserve">. </v>
      </c>
      <c r="X426" s="32" t="str">
        <f t="array" ref="X426">IF(ISBLANK(F426),"",INDEX([1]choices!L$2:L$1452,MATCH(F426,IF([1]choices!M$2:M$1452="Last",[1]choices!A$2:A$1452),0)))</f>
        <v/>
      </c>
      <c r="Y426" s="4" t="str">
        <f t="array" ref="Y426">IF(ISBLANK(F426),"",INDEX([1]choices!K$2:K$1452,MATCH(F426,IF([1]choices!M$2:M$1452="Last",[1]choices!A$2:A$1452),0)))</f>
        <v/>
      </c>
    </row>
    <row r="427" spans="1:25" ht="14">
      <c r="A427" s="53"/>
      <c r="B427" s="53"/>
      <c r="C427" s="53"/>
      <c r="D427" s="54" t="str">
        <f t="shared" si="38"/>
        <v/>
      </c>
      <c r="E427" s="53"/>
      <c r="G427" s="54" t="str">
        <f t="shared" si="39"/>
        <v/>
      </c>
      <c r="H427" s="4" t="str">
        <f>IF(A427="","",IF(ROW($A$2:$A$901)=1,"Impossible",VLOOKUP($A$2:$A$901,[1]items!$A$2:$S$1008,{19}*SIGN(ROW($A$2:$A$901)),FALSE)))</f>
        <v/>
      </c>
      <c r="I427" s="4" t="str">
        <f>IF(A427="","",IF(ROW($A$2:$A$901)=1,"Impossible",VLOOKUP($A$2:$A$901,[1]items!$A$2:$T$1008,{20}*SIGN(ROW($A$2:$A$901)),FALSE)))</f>
        <v/>
      </c>
      <c r="L427" s="53"/>
      <c r="M427" s="53"/>
      <c r="N427" s="53"/>
      <c r="O427" s="53"/>
      <c r="P427" s="53"/>
      <c r="Q427" s="53"/>
      <c r="R427" s="53"/>
      <c r="S427" s="53"/>
      <c r="T427" s="53"/>
      <c r="U427" s="53"/>
      <c r="V427" s="55" t="str">
        <f t="shared" si="36"/>
        <v xml:space="preserve">. </v>
      </c>
      <c r="W427" s="55" t="str">
        <f t="shared" si="37"/>
        <v xml:space="preserve">. </v>
      </c>
      <c r="X427" s="32" t="str">
        <f t="array" ref="X427">IF(ISBLANK(F427),"",INDEX([1]choices!L$2:L$1452,MATCH(F427,IF([1]choices!M$2:M$1452="Last",[1]choices!A$2:A$1452),0)))</f>
        <v/>
      </c>
      <c r="Y427" s="4" t="str">
        <f t="array" ref="Y427">IF(ISBLANK(F427),"",INDEX([1]choices!K$2:K$1452,MATCH(F427,IF([1]choices!M$2:M$1452="Last",[1]choices!A$2:A$1452),0)))</f>
        <v/>
      </c>
    </row>
    <row r="428" spans="1:25" ht="14">
      <c r="A428" s="53"/>
      <c r="B428" s="53"/>
      <c r="C428" s="53"/>
      <c r="D428" s="54" t="str">
        <f t="shared" si="38"/>
        <v/>
      </c>
      <c r="E428" s="53"/>
      <c r="G428" s="54" t="str">
        <f t="shared" si="39"/>
        <v/>
      </c>
      <c r="H428" s="4" t="str">
        <f>IF(A428="","",IF(ROW($A$2:$A$901)=1,"Impossible",VLOOKUP($A$2:$A$901,[1]items!$A$2:$S$1008,{19}*SIGN(ROW($A$2:$A$901)),FALSE)))</f>
        <v/>
      </c>
      <c r="I428" s="4" t="str">
        <f>IF(A428="","",IF(ROW($A$2:$A$901)=1,"Impossible",VLOOKUP($A$2:$A$901,[1]items!$A$2:$T$1008,{20}*SIGN(ROW($A$2:$A$901)),FALSE)))</f>
        <v/>
      </c>
      <c r="L428" s="53"/>
      <c r="M428" s="53"/>
      <c r="N428" s="53"/>
      <c r="O428" s="53"/>
      <c r="P428" s="53"/>
      <c r="Q428" s="53"/>
      <c r="R428" s="53"/>
      <c r="S428" s="53"/>
      <c r="T428" s="53"/>
      <c r="U428" s="53"/>
      <c r="V428" s="55" t="str">
        <f t="shared" si="36"/>
        <v xml:space="preserve">. </v>
      </c>
      <c r="W428" s="55" t="str">
        <f t="shared" si="37"/>
        <v xml:space="preserve">. </v>
      </c>
      <c r="X428" s="32" t="str">
        <f t="array" ref="X428">IF(ISBLANK(F428),"",INDEX([1]choices!L$2:L$1452,MATCH(F428,IF([1]choices!M$2:M$1452="Last",[1]choices!A$2:A$1452),0)))</f>
        <v/>
      </c>
      <c r="Y428" s="4" t="str">
        <f t="array" ref="Y428">IF(ISBLANK(F428),"",INDEX([1]choices!K$2:K$1452,MATCH(F428,IF([1]choices!M$2:M$1452="Last",[1]choices!A$2:A$1452),0)))</f>
        <v/>
      </c>
    </row>
    <row r="429" spans="1:25" ht="14">
      <c r="A429" s="53"/>
      <c r="B429" s="53"/>
      <c r="C429" s="53"/>
      <c r="D429" s="54" t="str">
        <f t="shared" si="38"/>
        <v/>
      </c>
      <c r="E429" s="53"/>
      <c r="G429" s="54" t="str">
        <f t="shared" si="39"/>
        <v/>
      </c>
      <c r="H429" s="4" t="str">
        <f>IF(A429="","",IF(ROW($A$2:$A$901)=1,"Impossible",VLOOKUP($A$2:$A$901,[1]items!$A$2:$S$1008,{19}*SIGN(ROW($A$2:$A$901)),FALSE)))</f>
        <v/>
      </c>
      <c r="I429" s="4" t="str">
        <f>IF(A429="","",IF(ROW($A$2:$A$901)=1,"Impossible",VLOOKUP($A$2:$A$901,[1]items!$A$2:$T$1008,{20}*SIGN(ROW($A$2:$A$901)),FALSE)))</f>
        <v/>
      </c>
      <c r="L429" s="53"/>
      <c r="M429" s="53"/>
      <c r="N429" s="53"/>
      <c r="O429" s="53"/>
      <c r="P429" s="53"/>
      <c r="Q429" s="53"/>
      <c r="R429" s="53"/>
      <c r="S429" s="53"/>
      <c r="T429" s="53"/>
      <c r="U429" s="53"/>
      <c r="V429" s="55" t="str">
        <f t="shared" si="36"/>
        <v xml:space="preserve">. </v>
      </c>
      <c r="W429" s="55" t="str">
        <f t="shared" si="37"/>
        <v xml:space="preserve">. </v>
      </c>
      <c r="X429" s="32" t="str">
        <f t="array" ref="X429">IF(ISBLANK(F429),"",INDEX([1]choices!L$2:L$1452,MATCH(F429,IF([1]choices!M$2:M$1452="Last",[1]choices!A$2:A$1452),0)))</f>
        <v/>
      </c>
      <c r="Y429" s="4" t="str">
        <f t="array" ref="Y429">IF(ISBLANK(F429),"",INDEX([1]choices!K$2:K$1452,MATCH(F429,IF([1]choices!M$2:M$1452="Last",[1]choices!A$2:A$1452),0)))</f>
        <v/>
      </c>
    </row>
    <row r="430" spans="1:25" ht="14">
      <c r="A430" s="53"/>
      <c r="B430" s="53"/>
      <c r="C430" s="53"/>
      <c r="D430" s="54" t="str">
        <f t="shared" si="38"/>
        <v/>
      </c>
      <c r="E430" s="53"/>
      <c r="G430" s="54" t="str">
        <f t="shared" si="39"/>
        <v/>
      </c>
      <c r="H430" s="4" t="str">
        <f>IF(A430="","",IF(ROW($A$2:$A$901)=1,"Impossible",VLOOKUP($A$2:$A$901,[1]items!$A$2:$S$1008,{19}*SIGN(ROW($A$2:$A$901)),FALSE)))</f>
        <v/>
      </c>
      <c r="I430" s="4" t="str">
        <f>IF(A430="","",IF(ROW($A$2:$A$901)=1,"Impossible",VLOOKUP($A$2:$A$901,[1]items!$A$2:$T$1008,{20}*SIGN(ROW($A$2:$A$901)),FALSE)))</f>
        <v/>
      </c>
      <c r="L430" s="53"/>
      <c r="M430" s="53"/>
      <c r="N430" s="53"/>
      <c r="O430" s="53"/>
      <c r="P430" s="53"/>
      <c r="Q430" s="53"/>
      <c r="R430" s="53"/>
      <c r="S430" s="53"/>
      <c r="T430" s="53"/>
      <c r="U430" s="53"/>
      <c r="V430" s="55" t="str">
        <f t="shared" si="36"/>
        <v xml:space="preserve">. </v>
      </c>
      <c r="W430" s="55" t="str">
        <f t="shared" si="37"/>
        <v xml:space="preserve">. </v>
      </c>
      <c r="X430" s="32" t="str">
        <f t="array" ref="X430">IF(ISBLANK(F430),"",INDEX([1]choices!L$2:L$1452,MATCH(F430,IF([1]choices!M$2:M$1452="Last",[1]choices!A$2:A$1452),0)))</f>
        <v/>
      </c>
      <c r="Y430" s="4" t="str">
        <f t="array" ref="Y430">IF(ISBLANK(F430),"",INDEX([1]choices!K$2:K$1452,MATCH(F430,IF([1]choices!M$2:M$1452="Last",[1]choices!A$2:A$1452),0)))</f>
        <v/>
      </c>
    </row>
    <row r="431" spans="1:25" ht="14">
      <c r="A431" s="53"/>
      <c r="B431" s="53"/>
      <c r="C431" s="53"/>
      <c r="D431" s="54" t="str">
        <f t="shared" si="38"/>
        <v/>
      </c>
      <c r="E431" s="53"/>
      <c r="G431" s="54" t="str">
        <f t="shared" si="39"/>
        <v/>
      </c>
      <c r="H431" s="4" t="str">
        <f>IF(A431="","",IF(ROW($A$2:$A$901)=1,"Impossible",VLOOKUP($A$2:$A$901,[1]items!$A$2:$S$1008,{19}*SIGN(ROW($A$2:$A$901)),FALSE)))</f>
        <v/>
      </c>
      <c r="I431" s="4" t="str">
        <f>IF(A431="","",IF(ROW($A$2:$A$901)=1,"Impossible",VLOOKUP($A$2:$A$901,[1]items!$A$2:$T$1008,{20}*SIGN(ROW($A$2:$A$901)),FALSE)))</f>
        <v/>
      </c>
      <c r="L431" s="53"/>
      <c r="M431" s="53"/>
      <c r="N431" s="53"/>
      <c r="O431" s="53"/>
      <c r="P431" s="53"/>
      <c r="Q431" s="53"/>
      <c r="R431" s="53"/>
      <c r="S431" s="53"/>
      <c r="T431" s="53"/>
      <c r="U431" s="53"/>
      <c r="V431" s="55" t="str">
        <f t="shared" si="36"/>
        <v xml:space="preserve">. </v>
      </c>
      <c r="W431" s="55" t="str">
        <f t="shared" si="37"/>
        <v xml:space="preserve">. </v>
      </c>
      <c r="X431" s="32" t="str">
        <f t="array" ref="X431">IF(ISBLANK(F431),"",INDEX([1]choices!L$2:L$1452,MATCH(F431,IF([1]choices!M$2:M$1452="Last",[1]choices!A$2:A$1452),0)))</f>
        <v/>
      </c>
      <c r="Y431" s="4" t="str">
        <f t="array" ref="Y431">IF(ISBLANK(F431),"",INDEX([1]choices!K$2:K$1452,MATCH(F431,IF([1]choices!M$2:M$1452="Last",[1]choices!A$2:A$1452),0)))</f>
        <v/>
      </c>
    </row>
    <row r="432" spans="1:25" ht="14">
      <c r="A432" s="53"/>
      <c r="B432" s="53"/>
      <c r="C432" s="53"/>
      <c r="D432" s="54" t="str">
        <f t="shared" si="38"/>
        <v/>
      </c>
      <c r="E432" s="53"/>
      <c r="G432" s="54" t="str">
        <f t="shared" si="39"/>
        <v/>
      </c>
      <c r="H432" s="4" t="str">
        <f>IF(A432="","",IF(ROW($A$2:$A$901)=1,"Impossible",VLOOKUP($A$2:$A$901,[1]items!$A$2:$S$1008,{19}*SIGN(ROW($A$2:$A$901)),FALSE)))</f>
        <v/>
      </c>
      <c r="I432" s="4" t="str">
        <f>IF(A432="","",IF(ROW($A$2:$A$901)=1,"Impossible",VLOOKUP($A$2:$A$901,[1]items!$A$2:$T$1008,{20}*SIGN(ROW($A$2:$A$901)),FALSE)))</f>
        <v/>
      </c>
      <c r="L432" s="53"/>
      <c r="M432" s="53"/>
      <c r="N432" s="53"/>
      <c r="O432" s="53"/>
      <c r="P432" s="53"/>
      <c r="Q432" s="53"/>
      <c r="R432" s="53"/>
      <c r="S432" s="53"/>
      <c r="T432" s="53"/>
      <c r="U432" s="53"/>
      <c r="V432" s="55" t="str">
        <f t="shared" si="36"/>
        <v xml:space="preserve">. </v>
      </c>
      <c r="W432" s="55" t="str">
        <f t="shared" si="37"/>
        <v xml:space="preserve">. </v>
      </c>
      <c r="X432" s="32" t="str">
        <f>IF(ISBLANK(F432),"",INDEX([1]choices!L$2:L$1452,MATCH(F432,IF([1]choices!M$2:M$1452="Last",[1]choices!A$2:A$1452),0)))</f>
        <v/>
      </c>
      <c r="Y432" s="4" t="str">
        <f>IF(ISBLANK(F432),"",INDEX([1]choices!K$2:K$1452,MATCH(F432,IF([1]choices!M$2:M$1452="Last",[1]choices!A$2:A$1452),0)))</f>
        <v/>
      </c>
    </row>
    <row r="433" spans="1:25" ht="14">
      <c r="A433" s="53"/>
      <c r="B433" s="53"/>
      <c r="C433" s="53"/>
      <c r="D433" s="54" t="str">
        <f t="shared" si="38"/>
        <v/>
      </c>
      <c r="E433" s="53"/>
      <c r="G433" s="54" t="str">
        <f t="shared" si="39"/>
        <v/>
      </c>
      <c r="H433" s="4" t="str">
        <f>IF(A433="","",IF(ROW($A$2:$A$901)=1,"Impossible",VLOOKUP($A$2:$A$901,[1]items!$A$2:$S$1008,{19}*SIGN(ROW($A$2:$A$901)),FALSE)))</f>
        <v/>
      </c>
      <c r="I433" s="4" t="str">
        <f>IF(A433="","",IF(ROW($A$2:$A$901)=1,"Impossible",VLOOKUP($A$2:$A$901,[1]items!$A$2:$T$1008,{20}*SIGN(ROW($A$2:$A$901)),FALSE)))</f>
        <v/>
      </c>
      <c r="L433" s="53"/>
      <c r="M433" s="53"/>
      <c r="N433" s="53"/>
      <c r="O433" s="53"/>
      <c r="P433" s="53"/>
      <c r="Q433" s="53"/>
      <c r="R433" s="53"/>
      <c r="S433" s="53"/>
      <c r="T433" s="53"/>
      <c r="U433" s="53"/>
      <c r="V433" s="55" t="str">
        <f t="shared" si="36"/>
        <v xml:space="preserve">. </v>
      </c>
      <c r="W433" s="55" t="str">
        <f t="shared" si="37"/>
        <v xml:space="preserve">. </v>
      </c>
      <c r="X433" s="32" t="str">
        <f>IF(ISBLANK(F433),"",INDEX([1]choices!L$2:L$1452,MATCH(F433,IF([1]choices!M$2:M$1452="Last",[1]choices!A$2:A$1452),0)))</f>
        <v/>
      </c>
      <c r="Y433" s="4" t="str">
        <f>IF(ISBLANK(F433),"",INDEX([1]choices!K$2:K$1452,MATCH(F433,IF([1]choices!M$2:M$1452="Last",[1]choices!A$2:A$1452),0)))</f>
        <v/>
      </c>
    </row>
    <row r="434" spans="1:25" ht="14">
      <c r="A434" s="53"/>
      <c r="B434" s="53"/>
      <c r="C434" s="53"/>
      <c r="D434" s="54" t="str">
        <f t="shared" si="38"/>
        <v/>
      </c>
      <c r="E434" s="53"/>
      <c r="G434" s="54" t="str">
        <f t="shared" si="39"/>
        <v/>
      </c>
      <c r="H434" s="4" t="str">
        <f>IF(A434="","",IF(ROW($A$2:$A$901)=1,"Impossible",VLOOKUP($A$2:$A$901,[1]items!$A$2:$S$1008,{19}*SIGN(ROW($A$2:$A$901)),FALSE)))</f>
        <v/>
      </c>
      <c r="I434" s="4" t="str">
        <f>IF(A434="","",IF(ROW($A$2:$A$901)=1,"Impossible",VLOOKUP($A$2:$A$901,[1]items!$A$2:$T$1008,{20}*SIGN(ROW($A$2:$A$901)),FALSE)))</f>
        <v/>
      </c>
      <c r="L434" s="53"/>
      <c r="M434" s="53"/>
      <c r="N434" s="53"/>
      <c r="O434" s="53"/>
      <c r="P434" s="53"/>
      <c r="Q434" s="53"/>
      <c r="R434" s="53"/>
      <c r="S434" s="53"/>
      <c r="T434" s="53"/>
      <c r="U434" s="53"/>
      <c r="V434" s="55" t="str">
        <f t="shared" si="36"/>
        <v xml:space="preserve">. </v>
      </c>
      <c r="W434" s="55" t="str">
        <f t="shared" si="37"/>
        <v xml:space="preserve">. </v>
      </c>
      <c r="X434" s="32" t="str">
        <f>IF(ISBLANK(F434),"",INDEX([1]choices!L$2:L$1452,MATCH(F434,IF([1]choices!M$2:M$1452="Last",[1]choices!A$2:A$1452),0)))</f>
        <v/>
      </c>
      <c r="Y434" s="4" t="str">
        <f>IF(ISBLANK(F434),"",INDEX([1]choices!K$2:K$1452,MATCH(F434,IF([1]choices!M$2:M$1452="Last",[1]choices!A$2:A$1452),0)))</f>
        <v/>
      </c>
    </row>
    <row r="435" spans="1:25" ht="14">
      <c r="A435" s="53"/>
      <c r="B435" s="53"/>
      <c r="C435" s="53"/>
      <c r="D435" s="54" t="str">
        <f t="shared" si="38"/>
        <v/>
      </c>
      <c r="E435" s="53"/>
      <c r="G435" s="54" t="str">
        <f t="shared" si="39"/>
        <v/>
      </c>
      <c r="H435" s="4" t="str">
        <f>IF(A435="","",IF(ROW($A$2:$A$901)=1,"Impossible",VLOOKUP($A$2:$A$901,[1]items!$A$2:$S$1008,{19}*SIGN(ROW($A$2:$A$901)),FALSE)))</f>
        <v/>
      </c>
      <c r="I435" s="4" t="str">
        <f>IF(A435="","",IF(ROW($A$2:$A$901)=1,"Impossible",VLOOKUP($A$2:$A$901,[1]items!$A$2:$T$1008,{20}*SIGN(ROW($A$2:$A$901)),FALSE)))</f>
        <v/>
      </c>
      <c r="L435" s="53"/>
      <c r="M435" s="53"/>
      <c r="N435" s="53"/>
      <c r="O435" s="53"/>
      <c r="P435" s="53"/>
      <c r="Q435" s="53"/>
      <c r="R435" s="53"/>
      <c r="S435" s="53"/>
      <c r="T435" s="53"/>
      <c r="U435" s="53"/>
      <c r="V435" s="55" t="str">
        <f t="shared" si="36"/>
        <v xml:space="preserve">. </v>
      </c>
      <c r="W435" s="55" t="str">
        <f t="shared" si="37"/>
        <v xml:space="preserve">. </v>
      </c>
      <c r="X435" s="32" t="str">
        <f>IF(ISBLANK(F435),"",INDEX([1]choices!L$2:L$1452,MATCH(F435,IF([1]choices!M$2:M$1452="Last",[1]choices!A$2:A$1452),0)))</f>
        <v/>
      </c>
      <c r="Y435" s="4" t="str">
        <f>IF(ISBLANK(F435),"",INDEX([1]choices!K$2:K$1452,MATCH(F435,IF([1]choices!M$2:M$1452="Last",[1]choices!A$2:A$1452),0)))</f>
        <v/>
      </c>
    </row>
    <row r="436" spans="1:25" ht="14">
      <c r="A436" s="53"/>
      <c r="B436" s="53"/>
      <c r="C436" s="53"/>
      <c r="D436" s="54" t="str">
        <f t="shared" si="38"/>
        <v/>
      </c>
      <c r="E436" s="53"/>
      <c r="G436" s="54" t="str">
        <f t="shared" si="39"/>
        <v/>
      </c>
      <c r="H436" s="4" t="str">
        <f>IF(A436="","",IF(ROW($A$2:$A$901)=1,"Impossible",VLOOKUP($A$2:$A$901,[1]items!$A$2:$S$1008,{19}*SIGN(ROW($A$2:$A$901)),FALSE)))</f>
        <v/>
      </c>
      <c r="I436" s="4" t="str">
        <f>IF(A436="","",IF(ROW($A$2:$A$901)=1,"Impossible",VLOOKUP($A$2:$A$901,[1]items!$A$2:$T$1008,{20}*SIGN(ROW($A$2:$A$901)),FALSE)))</f>
        <v/>
      </c>
      <c r="L436" s="53"/>
      <c r="M436" s="53"/>
      <c r="N436" s="53"/>
      <c r="O436" s="53"/>
      <c r="P436" s="53"/>
      <c r="Q436" s="53"/>
      <c r="R436" s="53"/>
      <c r="S436" s="53"/>
      <c r="T436" s="53"/>
      <c r="U436" s="53"/>
      <c r="V436" s="55" t="str">
        <f t="shared" si="36"/>
        <v xml:space="preserve">. </v>
      </c>
      <c r="W436" s="55" t="str">
        <f t="shared" si="37"/>
        <v xml:space="preserve">. </v>
      </c>
      <c r="X436" s="32" t="str">
        <f>IF(ISBLANK(F436),"",INDEX([1]choices!L$2:L$1452,MATCH(F436,IF([1]choices!M$2:M$1452="Last",[1]choices!A$2:A$1452),0)))</f>
        <v/>
      </c>
      <c r="Y436" s="4" t="str">
        <f>IF(ISBLANK(F436),"",INDEX([1]choices!K$2:K$1452,MATCH(F436,IF([1]choices!M$2:M$1452="Last",[1]choices!A$2:A$1452),0)))</f>
        <v/>
      </c>
    </row>
    <row r="437" spans="1:25" ht="14">
      <c r="A437" s="53"/>
      <c r="B437" s="53"/>
      <c r="C437" s="53"/>
      <c r="D437" s="54" t="str">
        <f t="shared" si="38"/>
        <v/>
      </c>
      <c r="E437" s="53"/>
      <c r="G437" s="54" t="str">
        <f t="shared" si="39"/>
        <v/>
      </c>
      <c r="H437" s="4" t="str">
        <f>IF(A437="","",IF(ROW($A$2:$A$901)=1,"Impossible",VLOOKUP($A$2:$A$901,[1]items!$A$2:$S$1008,{19}*SIGN(ROW($A$2:$A$901)),FALSE)))</f>
        <v/>
      </c>
      <c r="I437" s="4" t="str">
        <f>IF(A437="","",IF(ROW($A$2:$A$901)=1,"Impossible",VLOOKUP($A$2:$A$901,[1]items!$A$2:$T$1008,{20}*SIGN(ROW($A$2:$A$901)),FALSE)))</f>
        <v/>
      </c>
      <c r="L437" s="53"/>
      <c r="M437" s="53"/>
      <c r="N437" s="53"/>
      <c r="O437" s="53"/>
      <c r="P437" s="53"/>
      <c r="Q437" s="53"/>
      <c r="R437" s="53"/>
      <c r="S437" s="53"/>
      <c r="T437" s="53"/>
      <c r="U437" s="53"/>
      <c r="V437" s="55" t="str">
        <f t="shared" si="36"/>
        <v xml:space="preserve">. </v>
      </c>
      <c r="W437" s="55" t="str">
        <f t="shared" si="37"/>
        <v xml:space="preserve">. </v>
      </c>
      <c r="X437" s="32" t="str">
        <f>IF(ISBLANK(F437),"",INDEX([1]choices!L$2:L$1452,MATCH(F437,IF([1]choices!M$2:M$1452="Last",[1]choices!A$2:A$1452),0)))</f>
        <v/>
      </c>
      <c r="Y437" s="4" t="str">
        <f>IF(ISBLANK(F437),"",INDEX([1]choices!K$2:K$1452,MATCH(F437,IF([1]choices!M$2:M$1452="Last",[1]choices!A$2:A$1452),0)))</f>
        <v/>
      </c>
    </row>
    <row r="438" spans="1:25" ht="14">
      <c r="A438" s="53"/>
      <c r="B438" s="53"/>
      <c r="C438" s="53"/>
      <c r="D438" s="54" t="str">
        <f t="shared" si="38"/>
        <v/>
      </c>
      <c r="E438" s="53"/>
      <c r="G438" s="54" t="str">
        <f t="shared" si="39"/>
        <v/>
      </c>
      <c r="H438" s="4" t="str">
        <f>IF(A438="","",IF(ROW($A$2:$A$901)=1,"Impossible",VLOOKUP($A$2:$A$901,[1]items!$A$2:$S$1008,{19}*SIGN(ROW($A$2:$A$901)),FALSE)))</f>
        <v/>
      </c>
      <c r="I438" s="4" t="str">
        <f>IF(A438="","",IF(ROW($A$2:$A$901)=1,"Impossible",VLOOKUP($A$2:$A$901,[1]items!$A$2:$T$1008,{20}*SIGN(ROW($A$2:$A$901)),FALSE)))</f>
        <v/>
      </c>
      <c r="L438" s="53"/>
      <c r="M438" s="53"/>
      <c r="N438" s="53"/>
      <c r="O438" s="53"/>
      <c r="P438" s="53"/>
      <c r="Q438" s="53"/>
      <c r="R438" s="53"/>
      <c r="S438" s="53"/>
      <c r="T438" s="53"/>
      <c r="U438" s="53"/>
      <c r="V438" s="55" t="str">
        <f t="shared" si="36"/>
        <v xml:space="preserve">. </v>
      </c>
      <c r="W438" s="55" t="str">
        <f t="shared" si="37"/>
        <v xml:space="preserve">. </v>
      </c>
      <c r="X438" s="32" t="str">
        <f>IF(ISBLANK(F438),"",INDEX([1]choices!L$2:L$1452,MATCH(F438,IF([1]choices!M$2:M$1452="Last",[1]choices!A$2:A$1452),0)))</f>
        <v/>
      </c>
      <c r="Y438" s="4" t="str">
        <f>IF(ISBLANK(F438),"",INDEX([1]choices!K$2:K$1452,MATCH(F438,IF([1]choices!M$2:M$1452="Last",[1]choices!A$2:A$1452),0)))</f>
        <v/>
      </c>
    </row>
    <row r="439" spans="1:25" ht="14">
      <c r="A439" s="53"/>
      <c r="B439" s="53"/>
      <c r="C439" s="53"/>
      <c r="D439" s="54" t="str">
        <f t="shared" si="38"/>
        <v/>
      </c>
      <c r="E439" s="53"/>
      <c r="G439" s="54" t="str">
        <f t="shared" si="39"/>
        <v/>
      </c>
      <c r="H439" s="4" t="str">
        <f>IF(A439="","",IF(ROW($A$2:$A$901)=1,"Impossible",VLOOKUP($A$2:$A$901,[1]items!$A$2:$S$1008,{19}*SIGN(ROW($A$2:$A$901)),FALSE)))</f>
        <v/>
      </c>
      <c r="I439" s="4" t="str">
        <f>IF(A439="","",IF(ROW($A$2:$A$901)=1,"Impossible",VLOOKUP($A$2:$A$901,[1]items!$A$2:$T$1008,{20}*SIGN(ROW($A$2:$A$901)),FALSE)))</f>
        <v/>
      </c>
      <c r="L439" s="53"/>
      <c r="M439" s="53"/>
      <c r="N439" s="53"/>
      <c r="O439" s="53"/>
      <c r="P439" s="53"/>
      <c r="Q439" s="53"/>
      <c r="R439" s="53"/>
      <c r="S439" s="53"/>
      <c r="T439" s="53"/>
      <c r="U439" s="53"/>
      <c r="V439" s="55" t="str">
        <f t="shared" si="36"/>
        <v xml:space="preserve">. </v>
      </c>
      <c r="W439" s="55" t="str">
        <f t="shared" si="37"/>
        <v xml:space="preserve">. </v>
      </c>
      <c r="X439" s="32" t="str">
        <f>IF(ISBLANK(F439),"",INDEX([1]choices!L$2:L$1452,MATCH(F439,IF([1]choices!M$2:M$1452="Last",[1]choices!A$2:A$1452),0)))</f>
        <v/>
      </c>
      <c r="Y439" s="4" t="str">
        <f>IF(ISBLANK(F439),"",INDEX([1]choices!K$2:K$1452,MATCH(F439,IF([1]choices!M$2:M$1452="Last",[1]choices!A$2:A$1452),0)))</f>
        <v/>
      </c>
    </row>
    <row r="440" spans="1:25" ht="14">
      <c r="A440" s="53"/>
      <c r="B440" s="53"/>
      <c r="C440" s="53"/>
      <c r="D440" s="54" t="str">
        <f t="shared" si="38"/>
        <v/>
      </c>
      <c r="E440" s="53"/>
      <c r="G440" s="54" t="str">
        <f t="shared" si="39"/>
        <v/>
      </c>
      <c r="H440" s="4" t="str">
        <f>IF(A440="","",IF(ROW($A$2:$A$901)=1,"Impossible",VLOOKUP($A$2:$A$901,[1]items!$A$2:$S$1008,{19}*SIGN(ROW($A$2:$A$901)),FALSE)))</f>
        <v/>
      </c>
      <c r="I440" s="4" t="str">
        <f>IF(A440="","",IF(ROW($A$2:$A$901)=1,"Impossible",VLOOKUP($A$2:$A$901,[1]items!$A$2:$T$1008,{20}*SIGN(ROW($A$2:$A$901)),FALSE)))</f>
        <v/>
      </c>
      <c r="L440" s="53"/>
      <c r="M440" s="53"/>
      <c r="N440" s="53"/>
      <c r="O440" s="53"/>
      <c r="P440" s="53"/>
      <c r="Q440" s="53"/>
      <c r="R440" s="53"/>
      <c r="S440" s="53"/>
      <c r="T440" s="53"/>
      <c r="U440" s="53"/>
      <c r="V440" s="55" t="str">
        <f t="shared" si="36"/>
        <v xml:space="preserve">. </v>
      </c>
      <c r="W440" s="55" t="str">
        <f t="shared" si="37"/>
        <v xml:space="preserve">. </v>
      </c>
      <c r="X440" s="32" t="str">
        <f>IF(ISBLANK(F440),"",INDEX([1]choices!L$2:L$1452,MATCH(F440,IF([1]choices!M$2:M$1452="Last",[1]choices!A$2:A$1452),0)))</f>
        <v/>
      </c>
      <c r="Y440" s="4" t="str">
        <f>IF(ISBLANK(F440),"",INDEX([1]choices!K$2:K$1452,MATCH(F440,IF([1]choices!M$2:M$1452="Last",[1]choices!A$2:A$1452),0)))</f>
        <v/>
      </c>
    </row>
    <row r="441" spans="1:25" ht="14">
      <c r="A441" s="53"/>
      <c r="B441" s="53"/>
      <c r="C441" s="53"/>
      <c r="D441" s="54" t="str">
        <f t="shared" si="38"/>
        <v/>
      </c>
      <c r="E441" s="53"/>
      <c r="G441" s="54" t="str">
        <f t="shared" si="39"/>
        <v/>
      </c>
      <c r="H441" s="4" t="str">
        <f>IF(A441="","",IF(ROW($A$2:$A$901)=1,"Impossible",VLOOKUP($A$2:$A$901,[1]items!$A$2:$S$1008,{19}*SIGN(ROW($A$2:$A$901)),FALSE)))</f>
        <v/>
      </c>
      <c r="I441" s="4" t="str">
        <f>IF(A441="","",IF(ROW($A$2:$A$901)=1,"Impossible",VLOOKUP($A$2:$A$901,[1]items!$A$2:$T$1008,{20}*SIGN(ROW($A$2:$A$901)),FALSE)))</f>
        <v/>
      </c>
      <c r="L441" s="53"/>
      <c r="M441" s="53"/>
      <c r="N441" s="53"/>
      <c r="O441" s="53"/>
      <c r="P441" s="53"/>
      <c r="Q441" s="53"/>
      <c r="R441" s="53"/>
      <c r="S441" s="53"/>
      <c r="T441" s="53"/>
      <c r="U441" s="53"/>
      <c r="V441" s="55" t="str">
        <f t="shared" si="36"/>
        <v xml:space="preserve">. </v>
      </c>
      <c r="W441" s="55" t="str">
        <f t="shared" si="37"/>
        <v xml:space="preserve">. </v>
      </c>
      <c r="X441" s="32" t="str">
        <f>IF(ISBLANK(F441),"",INDEX([1]choices!L$2:L$1452,MATCH(F441,IF([1]choices!M$2:M$1452="Last",[1]choices!A$2:A$1452),0)))</f>
        <v/>
      </c>
      <c r="Y441" s="4" t="str">
        <f>IF(ISBLANK(F441),"",INDEX([1]choices!K$2:K$1452,MATCH(F441,IF([1]choices!M$2:M$1452="Last",[1]choices!A$2:A$1452),0)))</f>
        <v/>
      </c>
    </row>
    <row r="442" spans="1:25" ht="14">
      <c r="A442" s="53"/>
      <c r="B442" s="53"/>
      <c r="C442" s="53"/>
      <c r="D442" s="54" t="str">
        <f t="shared" si="38"/>
        <v/>
      </c>
      <c r="E442" s="53"/>
      <c r="G442" s="54" t="str">
        <f t="shared" si="39"/>
        <v/>
      </c>
      <c r="H442" s="4" t="str">
        <f>IF(A442="","",IF(ROW($A$2:$A$901)=1,"Impossible",VLOOKUP($A$2:$A$901,[1]items!$A$2:$S$1008,{19}*SIGN(ROW($A$2:$A$901)),FALSE)))</f>
        <v/>
      </c>
      <c r="I442" s="4" t="str">
        <f>IF(A442="","",IF(ROW($A$2:$A$901)=1,"Impossible",VLOOKUP($A$2:$A$901,[1]items!$A$2:$T$1008,{20}*SIGN(ROW($A$2:$A$901)),FALSE)))</f>
        <v/>
      </c>
      <c r="L442" s="53"/>
      <c r="M442" s="53"/>
      <c r="N442" s="53"/>
      <c r="O442" s="53"/>
      <c r="P442" s="53"/>
      <c r="Q442" s="53"/>
      <c r="R442" s="53"/>
      <c r="S442" s="53"/>
      <c r="T442" s="53"/>
      <c r="U442" s="53"/>
      <c r="V442" s="55" t="str">
        <f t="shared" si="36"/>
        <v xml:space="preserve">. </v>
      </c>
      <c r="W442" s="55" t="str">
        <f t="shared" si="37"/>
        <v xml:space="preserve">. </v>
      </c>
      <c r="X442" s="32" t="str">
        <f>IF(ISBLANK(F442),"",INDEX([1]choices!L$2:L$1452,MATCH(F442,IF([1]choices!M$2:M$1452="Last",[1]choices!A$2:A$1452),0)))</f>
        <v/>
      </c>
      <c r="Y442" s="4" t="str">
        <f>IF(ISBLANK(F442),"",INDEX([1]choices!K$2:K$1452,MATCH(F442,IF([1]choices!M$2:M$1452="Last",[1]choices!A$2:A$1452),0)))</f>
        <v/>
      </c>
    </row>
    <row r="443" spans="1:25" ht="14">
      <c r="A443" s="53"/>
      <c r="B443" s="53"/>
      <c r="C443" s="53"/>
      <c r="D443" s="54" t="str">
        <f t="shared" si="38"/>
        <v/>
      </c>
      <c r="E443" s="53"/>
      <c r="G443" s="54" t="str">
        <f t="shared" si="39"/>
        <v/>
      </c>
      <c r="H443" s="4" t="str">
        <f>IF(A443="","",IF(ROW($A$2:$A$901)=1,"Impossible",VLOOKUP($A$2:$A$901,[1]items!$A$2:$S$1008,{19}*SIGN(ROW($A$2:$A$901)),FALSE)))</f>
        <v/>
      </c>
      <c r="I443" s="4" t="str">
        <f>IF(A443="","",IF(ROW($A$2:$A$901)=1,"Impossible",VLOOKUP($A$2:$A$901,[1]items!$A$2:$T$1008,{20}*SIGN(ROW($A$2:$A$901)),FALSE)))</f>
        <v/>
      </c>
      <c r="L443" s="53"/>
      <c r="M443" s="53"/>
      <c r="N443" s="53"/>
      <c r="O443" s="53"/>
      <c r="P443" s="53"/>
      <c r="Q443" s="53"/>
      <c r="R443" s="53"/>
      <c r="S443" s="53"/>
      <c r="T443" s="53"/>
      <c r="U443" s="53"/>
      <c r="V443" s="55" t="str">
        <f t="shared" si="36"/>
        <v xml:space="preserve">. </v>
      </c>
      <c r="W443" s="55" t="str">
        <f t="shared" si="37"/>
        <v xml:space="preserve">. </v>
      </c>
      <c r="X443" s="32" t="str">
        <f>IF(ISBLANK(F443),"",INDEX([1]choices!L$2:L$1452,MATCH(F443,IF([1]choices!M$2:M$1452="Last",[1]choices!A$2:A$1452),0)))</f>
        <v/>
      </c>
      <c r="Y443" s="4" t="str">
        <f>IF(ISBLANK(F443),"",INDEX([1]choices!K$2:K$1452,MATCH(F443,IF([1]choices!M$2:M$1452="Last",[1]choices!A$2:A$1452),0)))</f>
        <v/>
      </c>
    </row>
    <row r="444" spans="1:25" ht="14">
      <c r="A444" s="53"/>
      <c r="B444" s="53"/>
      <c r="C444" s="53"/>
      <c r="D444" s="54" t="str">
        <f t="shared" si="38"/>
        <v/>
      </c>
      <c r="E444" s="53"/>
      <c r="G444" s="54" t="str">
        <f t="shared" si="39"/>
        <v/>
      </c>
      <c r="H444" s="4" t="str">
        <f>IF(A444="","",IF(ROW($A$2:$A$901)=1,"Impossible",VLOOKUP($A$2:$A$901,[1]items!$A$2:$S$1008,{19}*SIGN(ROW($A$2:$A$901)),FALSE)))</f>
        <v/>
      </c>
      <c r="I444" s="4" t="str">
        <f>IF(A444="","",IF(ROW($A$2:$A$901)=1,"Impossible",VLOOKUP($A$2:$A$901,[1]items!$A$2:$T$1008,{20}*SIGN(ROW($A$2:$A$901)),FALSE)))</f>
        <v/>
      </c>
      <c r="L444" s="53"/>
      <c r="M444" s="53"/>
      <c r="N444" s="53"/>
      <c r="O444" s="53"/>
      <c r="P444" s="53"/>
      <c r="Q444" s="53"/>
      <c r="R444" s="53"/>
      <c r="S444" s="53"/>
      <c r="T444" s="53"/>
      <c r="U444" s="53"/>
      <c r="V444" s="55" t="str">
        <f t="shared" si="36"/>
        <v xml:space="preserve">. </v>
      </c>
      <c r="W444" s="55" t="str">
        <f t="shared" si="37"/>
        <v xml:space="preserve">. </v>
      </c>
      <c r="X444" s="32" t="str">
        <f>IF(ISBLANK(F444),"",INDEX([1]choices!L$2:L$1452,MATCH(F444,IF([1]choices!M$2:M$1452="Last",[1]choices!A$2:A$1452),0)))</f>
        <v/>
      </c>
      <c r="Y444" s="4" t="str">
        <f>IF(ISBLANK(F444),"",INDEX([1]choices!K$2:K$1452,MATCH(F444,IF([1]choices!M$2:M$1452="Last",[1]choices!A$2:A$1452),0)))</f>
        <v/>
      </c>
    </row>
    <row r="445" spans="1:25" ht="14">
      <c r="A445" s="53"/>
      <c r="B445" s="53"/>
      <c r="C445" s="53"/>
      <c r="D445" s="54" t="str">
        <f t="shared" si="38"/>
        <v/>
      </c>
      <c r="E445" s="53"/>
      <c r="G445" s="54" t="str">
        <f t="shared" si="39"/>
        <v/>
      </c>
      <c r="H445" s="4" t="str">
        <f>IF(A445="","",IF(ROW($A$2:$A$901)=1,"Impossible",VLOOKUP($A$2:$A$901,[1]items!$A$2:$S$1008,{19}*SIGN(ROW($A$2:$A$901)),FALSE)))</f>
        <v/>
      </c>
      <c r="I445" s="4" t="str">
        <f>IF(A445="","",IF(ROW($A$2:$A$901)=1,"Impossible",VLOOKUP($A$2:$A$901,[1]items!$A$2:$T$1008,{20}*SIGN(ROW($A$2:$A$901)),FALSE)))</f>
        <v/>
      </c>
      <c r="L445" s="53"/>
      <c r="M445" s="53"/>
      <c r="N445" s="53"/>
      <c r="O445" s="53"/>
      <c r="P445" s="53"/>
      <c r="Q445" s="53"/>
      <c r="R445" s="53"/>
      <c r="S445" s="53"/>
      <c r="T445" s="53"/>
      <c r="U445" s="53"/>
      <c r="V445" s="55" t="str">
        <f t="shared" si="36"/>
        <v xml:space="preserve">. </v>
      </c>
      <c r="W445" s="55" t="str">
        <f t="shared" si="37"/>
        <v xml:space="preserve">. </v>
      </c>
      <c r="X445" s="32" t="str">
        <f>IF(ISBLANK(F445),"",INDEX([1]choices!L$2:L$1452,MATCH(F445,IF([1]choices!M$2:M$1452="Last",[1]choices!A$2:A$1452),0)))</f>
        <v/>
      </c>
      <c r="Y445" s="4" t="str">
        <f>IF(ISBLANK(F445),"",INDEX([1]choices!K$2:K$1452,MATCH(F445,IF([1]choices!M$2:M$1452="Last",[1]choices!A$2:A$1452),0)))</f>
        <v/>
      </c>
    </row>
    <row r="446" spans="1:25" ht="14">
      <c r="A446" s="53"/>
      <c r="B446" s="53"/>
      <c r="C446" s="53"/>
      <c r="D446" s="54" t="str">
        <f t="shared" si="38"/>
        <v/>
      </c>
      <c r="E446" s="53"/>
      <c r="G446" s="54" t="str">
        <f t="shared" si="39"/>
        <v/>
      </c>
      <c r="H446" s="4" t="str">
        <f>IF(A446="","",IF(ROW($A$2:$A$901)=1,"Impossible",VLOOKUP($A$2:$A$901,[1]items!$A$2:$S$1008,{19}*SIGN(ROW($A$2:$A$901)),FALSE)))</f>
        <v/>
      </c>
      <c r="I446" s="4" t="str">
        <f>IF(A446="","",IF(ROW($A$2:$A$901)=1,"Impossible",VLOOKUP($A$2:$A$901,[1]items!$A$2:$T$1008,{20}*SIGN(ROW($A$2:$A$901)),FALSE)))</f>
        <v/>
      </c>
      <c r="L446" s="53"/>
      <c r="M446" s="53"/>
      <c r="N446" s="53"/>
      <c r="O446" s="53"/>
      <c r="P446" s="53"/>
      <c r="Q446" s="53"/>
      <c r="R446" s="53"/>
      <c r="S446" s="53"/>
      <c r="T446" s="53"/>
      <c r="U446" s="53"/>
      <c r="V446" s="55" t="str">
        <f t="shared" si="36"/>
        <v xml:space="preserve">. </v>
      </c>
      <c r="W446" s="55" t="str">
        <f t="shared" si="37"/>
        <v xml:space="preserve">. </v>
      </c>
      <c r="X446" s="32" t="str">
        <f>IF(ISBLANK(F446),"",INDEX([1]choices!L$2:L$1452,MATCH(F446,IF([1]choices!M$2:M$1452="Last",[1]choices!A$2:A$1452),0)))</f>
        <v/>
      </c>
      <c r="Y446" s="4" t="str">
        <f>IF(ISBLANK(F446),"",INDEX([1]choices!K$2:K$1452,MATCH(F446,IF([1]choices!M$2:M$1452="Last",[1]choices!A$2:A$1452),0)))</f>
        <v/>
      </c>
    </row>
    <row r="447" spans="1:25" ht="14">
      <c r="A447" s="53"/>
      <c r="B447" s="53"/>
      <c r="C447" s="53"/>
      <c r="D447" s="54" t="str">
        <f t="shared" si="38"/>
        <v/>
      </c>
      <c r="E447" s="53"/>
      <c r="G447" s="54" t="str">
        <f t="shared" si="39"/>
        <v/>
      </c>
      <c r="H447" s="4" t="str">
        <f>IF(A447="","",IF(ROW($A$2:$A$901)=1,"Impossible",VLOOKUP($A$2:$A$901,[1]items!$A$2:$S$1008,{19}*SIGN(ROW($A$2:$A$901)),FALSE)))</f>
        <v/>
      </c>
      <c r="I447" s="4" t="str">
        <f>IF(A447="","",IF(ROW($A$2:$A$901)=1,"Impossible",VLOOKUP($A$2:$A$901,[1]items!$A$2:$T$1008,{20}*SIGN(ROW($A$2:$A$901)),FALSE)))</f>
        <v/>
      </c>
      <c r="L447" s="53"/>
      <c r="M447" s="53"/>
      <c r="N447" s="53"/>
      <c r="O447" s="53"/>
      <c r="P447" s="53"/>
      <c r="Q447" s="53"/>
      <c r="R447" s="53"/>
      <c r="S447" s="53"/>
      <c r="T447" s="53"/>
      <c r="U447" s="53"/>
      <c r="V447" s="55" t="s">
        <v>2780</v>
      </c>
      <c r="W447" s="55" t="s">
        <v>2780</v>
      </c>
      <c r="X447" s="4"/>
    </row>
    <row r="448" spans="1:25" ht="14">
      <c r="A448" s="53"/>
      <c r="B448" s="53"/>
      <c r="C448" s="53"/>
      <c r="D448" s="54" t="str">
        <f t="shared" si="38"/>
        <v/>
      </c>
      <c r="E448" s="53"/>
      <c r="G448" s="54" t="str">
        <f t="shared" si="39"/>
        <v/>
      </c>
      <c r="H448" s="4" t="str">
        <f>IF(A448="","",IF(ROW($A$2:$A$901)=1,"Impossible",VLOOKUP($A$2:$A$901,[1]items!$A$2:$S$1008,{19}*SIGN(ROW($A$2:$A$901)),FALSE)))</f>
        <v/>
      </c>
      <c r="I448" s="4" t="str">
        <f>IF(A448="","",IF(ROW($A$2:$A$901)=1,"Impossible",VLOOKUP($A$2:$A$901,[1]items!$A$2:$T$1008,{20}*SIGN(ROW($A$2:$A$901)),FALSE)))</f>
        <v/>
      </c>
      <c r="L448" s="53"/>
      <c r="M448" s="53"/>
      <c r="N448" s="53"/>
      <c r="O448" s="53"/>
      <c r="P448" s="53"/>
      <c r="Q448" s="53"/>
      <c r="R448" s="53"/>
      <c r="S448" s="53"/>
      <c r="T448" s="53"/>
      <c r="U448" s="53"/>
      <c r="V448" s="55" t="s">
        <v>2780</v>
      </c>
      <c r="W448" s="55" t="s">
        <v>2780</v>
      </c>
      <c r="X448" s="4"/>
    </row>
    <row r="449" spans="1:24" ht="14">
      <c r="A449" s="53"/>
      <c r="B449" s="53"/>
      <c r="C449" s="53"/>
      <c r="D449" s="54" t="str">
        <f t="shared" si="38"/>
        <v/>
      </c>
      <c r="E449" s="53"/>
      <c r="G449" s="54" t="str">
        <f t="shared" si="39"/>
        <v/>
      </c>
      <c r="H449" s="4" t="str">
        <f>IF(A449="","",IF(ROW($A$2:$A$901)=1,"Impossible",VLOOKUP($A$2:$A$901,[1]items!$A$2:$S$1008,{19}*SIGN(ROW($A$2:$A$901)),FALSE)))</f>
        <v/>
      </c>
      <c r="I449" s="4" t="str">
        <f>IF(A449="","",IF(ROW($A$2:$A$901)=1,"Impossible",VLOOKUP($A$2:$A$901,[1]items!$A$2:$T$1008,{20}*SIGN(ROW($A$2:$A$901)),FALSE)))</f>
        <v/>
      </c>
      <c r="L449" s="53"/>
      <c r="M449" s="53"/>
      <c r="N449" s="53"/>
      <c r="O449" s="53"/>
      <c r="P449" s="53"/>
      <c r="Q449" s="53"/>
      <c r="R449" s="53"/>
      <c r="S449" s="53"/>
      <c r="T449" s="53"/>
      <c r="U449" s="53"/>
      <c r="V449" s="55" t="s">
        <v>2780</v>
      </c>
      <c r="W449" s="55" t="s">
        <v>2780</v>
      </c>
      <c r="X449" s="4"/>
    </row>
    <row r="450" spans="1:24" ht="14">
      <c r="A450" s="53"/>
      <c r="B450" s="53"/>
      <c r="C450" s="53"/>
      <c r="D450" s="54" t="str">
        <f t="shared" si="38"/>
        <v/>
      </c>
      <c r="E450" s="53"/>
      <c r="G450" s="54" t="str">
        <f t="shared" si="39"/>
        <v/>
      </c>
      <c r="H450" s="4" t="str">
        <f>IF(A450="","",IF(ROW($A$2:$A$901)=1,"Impossible",VLOOKUP($A$2:$A$901,[1]items!$A$2:$S$1008,{19}*SIGN(ROW($A$2:$A$901)),FALSE)))</f>
        <v/>
      </c>
      <c r="I450" s="4" t="str">
        <f>IF(A450="","",IF(ROW($A$2:$A$901)=1,"Impossible",VLOOKUP($A$2:$A$901,[1]items!$A$2:$T$1008,{20}*SIGN(ROW($A$2:$A$901)),FALSE)))</f>
        <v/>
      </c>
      <c r="L450" s="53"/>
      <c r="M450" s="53"/>
      <c r="N450" s="53"/>
      <c r="O450" s="53"/>
      <c r="P450" s="53"/>
      <c r="Q450" s="53"/>
      <c r="R450" s="53"/>
      <c r="S450" s="53"/>
      <c r="T450" s="53"/>
      <c r="U450" s="53"/>
      <c r="V450" s="55" t="s">
        <v>2780</v>
      </c>
      <c r="W450" s="55" t="s">
        <v>2780</v>
      </c>
      <c r="X450" s="4"/>
    </row>
    <row r="451" spans="1:24" ht="14">
      <c r="A451" s="53"/>
      <c r="B451" s="53"/>
      <c r="C451" s="53"/>
      <c r="D451" s="54" t="str">
        <f t="shared" si="38"/>
        <v/>
      </c>
      <c r="E451" s="53"/>
      <c r="G451" s="54" t="str">
        <f t="shared" si="39"/>
        <v/>
      </c>
      <c r="H451" s="4" t="str">
        <f>IF(A451="","",IF(ROW($A$2:$A$901)=1,"Impossible",VLOOKUP($A$2:$A$901,[1]items!$A$2:$S$1008,{19}*SIGN(ROW($A$2:$A$901)),FALSE)))</f>
        <v/>
      </c>
      <c r="I451" s="4" t="str">
        <f>IF(A451="","",IF(ROW($A$2:$A$901)=1,"Impossible",VLOOKUP($A$2:$A$901,[1]items!$A$2:$T$1008,{20}*SIGN(ROW($A$2:$A$901)),FALSE)))</f>
        <v/>
      </c>
      <c r="L451" s="53"/>
      <c r="M451" s="53"/>
      <c r="N451" s="53"/>
      <c r="O451" s="53"/>
      <c r="P451" s="53"/>
      <c r="Q451" s="53"/>
      <c r="R451" s="53"/>
      <c r="S451" s="53"/>
      <c r="T451" s="53"/>
      <c r="U451" s="53"/>
      <c r="V451" s="55" t="s">
        <v>2780</v>
      </c>
      <c r="W451" s="55" t="s">
        <v>2780</v>
      </c>
      <c r="X451" s="4"/>
    </row>
    <row r="452" spans="1:24" ht="14">
      <c r="A452" s="53"/>
      <c r="B452" s="53"/>
      <c r="C452" s="53"/>
      <c r="D452" s="54" t="str">
        <f t="shared" si="38"/>
        <v/>
      </c>
      <c r="E452" s="53"/>
      <c r="G452" s="54" t="str">
        <f t="shared" si="39"/>
        <v/>
      </c>
      <c r="H452" s="4" t="str">
        <f>IF(A452="","",IF(ROW($A$2:$A$901)=1,"Impossible",VLOOKUP($A$2:$A$901,[1]items!$A$2:$S$1008,{19}*SIGN(ROW($A$2:$A$901)),FALSE)))</f>
        <v/>
      </c>
      <c r="I452" s="4" t="str">
        <f>IF(A452="","",IF(ROW($A$2:$A$901)=1,"Impossible",VLOOKUP($A$2:$A$901,[1]items!$A$2:$T$1008,{20}*SIGN(ROW($A$2:$A$901)),FALSE)))</f>
        <v/>
      </c>
      <c r="L452" s="53"/>
      <c r="M452" s="53"/>
      <c r="N452" s="53"/>
      <c r="O452" s="53"/>
      <c r="P452" s="53"/>
      <c r="Q452" s="53"/>
      <c r="R452" s="53"/>
      <c r="S452" s="53"/>
      <c r="T452" s="53"/>
      <c r="U452" s="53"/>
      <c r="V452" s="55" t="s">
        <v>2780</v>
      </c>
      <c r="W452" s="55" t="s">
        <v>2780</v>
      </c>
      <c r="X452" s="4"/>
    </row>
    <row r="453" spans="1:24" ht="14">
      <c r="A453" s="53"/>
      <c r="B453" s="53"/>
      <c r="C453" s="53"/>
      <c r="D453" s="54" t="str">
        <f t="shared" si="38"/>
        <v/>
      </c>
      <c r="E453" s="53"/>
      <c r="G453" s="54" t="str">
        <f t="shared" si="39"/>
        <v/>
      </c>
      <c r="H453" s="4" t="str">
        <f>IF(A453="","",IF(ROW($A$2:$A$901)=1,"Impossible",VLOOKUP($A$2:$A$901,[1]items!$A$2:$S$1008,{19}*SIGN(ROW($A$2:$A$901)),FALSE)))</f>
        <v/>
      </c>
      <c r="I453" s="4" t="str">
        <f>IF(A453="","",IF(ROW($A$2:$A$901)=1,"Impossible",VLOOKUP($A$2:$A$901,[1]items!$A$2:$T$1008,{20}*SIGN(ROW($A$2:$A$901)),FALSE)))</f>
        <v/>
      </c>
      <c r="L453" s="53"/>
      <c r="M453" s="53"/>
      <c r="N453" s="53"/>
      <c r="O453" s="53"/>
      <c r="P453" s="53"/>
      <c r="Q453" s="53"/>
      <c r="R453" s="53"/>
      <c r="S453" s="53"/>
      <c r="T453" s="53"/>
      <c r="U453" s="53"/>
      <c r="V453" s="55" t="s">
        <v>2780</v>
      </c>
      <c r="W453" s="55" t="s">
        <v>2780</v>
      </c>
      <c r="X453" s="4"/>
    </row>
    <row r="454" spans="1:24" ht="14">
      <c r="A454" s="53"/>
      <c r="B454" s="53"/>
      <c r="C454" s="53"/>
      <c r="D454" s="54" t="str">
        <f t="shared" si="38"/>
        <v/>
      </c>
      <c r="E454" s="53"/>
      <c r="G454" s="54" t="str">
        <f t="shared" si="39"/>
        <v/>
      </c>
      <c r="H454" s="4" t="str">
        <f>IF(A454="","",IF(ROW($A$2:$A$901)=1,"Impossible",VLOOKUP($A$2:$A$901,[1]items!$A$2:$S$1008,{19}*SIGN(ROW($A$2:$A$901)),FALSE)))</f>
        <v/>
      </c>
      <c r="I454" s="4" t="str">
        <f>IF(A454="","",IF(ROW($A$2:$A$901)=1,"Impossible",VLOOKUP($A$2:$A$901,[1]items!$A$2:$T$1008,{20}*SIGN(ROW($A$2:$A$901)),FALSE)))</f>
        <v/>
      </c>
      <c r="L454" s="53"/>
      <c r="M454" s="53"/>
      <c r="N454" s="53"/>
      <c r="O454" s="53"/>
      <c r="P454" s="53"/>
      <c r="Q454" s="53"/>
      <c r="R454" s="53"/>
      <c r="S454" s="53"/>
      <c r="T454" s="53"/>
      <c r="U454" s="53"/>
      <c r="V454" s="55" t="s">
        <v>2780</v>
      </c>
      <c r="W454" s="55" t="s">
        <v>2780</v>
      </c>
      <c r="X454" s="4"/>
    </row>
    <row r="455" spans="1:24" ht="14">
      <c r="A455" s="53"/>
      <c r="B455" s="53"/>
      <c r="C455" s="53"/>
      <c r="D455" s="54" t="str">
        <f t="shared" si="38"/>
        <v/>
      </c>
      <c r="E455" s="53"/>
      <c r="G455" s="54" t="s">
        <v>2490</v>
      </c>
      <c r="H455" s="4" t="str">
        <f>IF(A455="","",IF(ROW($A$2:$A$901)=1,"Impossible",VLOOKUP($A$2:$A$901,[1]items!$A$2:$S$1008,{19}*SIGN(ROW($A$2:$A$901)),FALSE)))</f>
        <v/>
      </c>
      <c r="I455" s="4" t="str">
        <f>IF(A455="","",IF(ROW($A$2:$A$901)=1,"Impossible",VLOOKUP($A$2:$A$901,[1]items!$A$2:$T$1008,{20}*SIGN(ROW($A$2:$A$901)),FALSE)))</f>
        <v/>
      </c>
      <c r="L455" s="53"/>
      <c r="M455" s="53"/>
      <c r="N455" s="53"/>
      <c r="O455" s="53"/>
      <c r="P455" s="53"/>
      <c r="Q455" s="53"/>
      <c r="R455" s="53"/>
      <c r="S455" s="53"/>
      <c r="T455" s="53"/>
      <c r="U455" s="53"/>
      <c r="V455" s="55" t="s">
        <v>2780</v>
      </c>
      <c r="W455" s="55" t="s">
        <v>2780</v>
      </c>
      <c r="X455" s="4"/>
    </row>
    <row r="456" spans="1:24" ht="14">
      <c r="A456" s="53"/>
      <c r="B456" s="53"/>
      <c r="C456" s="53"/>
      <c r="D456" s="54" t="str">
        <f t="shared" si="38"/>
        <v/>
      </c>
      <c r="E456" s="53"/>
      <c r="G456" s="54" t="s">
        <v>2490</v>
      </c>
      <c r="H456" s="4" t="str">
        <f>IF(A456="","",IF(ROW($A$2:$A$901)=1,"Impossible",VLOOKUP($A$2:$A$901,[1]items!$A$2:$S$1008,{19}*SIGN(ROW($A$2:$A$901)),FALSE)))</f>
        <v/>
      </c>
      <c r="I456" s="4" t="str">
        <f>IF(A456="","",IF(ROW($A$2:$A$901)=1,"Impossible",VLOOKUP($A$2:$A$901,[1]items!$A$2:$T$1008,{20}*SIGN(ROW($A$2:$A$901)),FALSE)))</f>
        <v/>
      </c>
      <c r="L456" s="53"/>
      <c r="M456" s="53"/>
      <c r="N456" s="53"/>
      <c r="O456" s="53"/>
      <c r="P456" s="53"/>
      <c r="Q456" s="53"/>
      <c r="R456" s="53"/>
      <c r="S456" s="53"/>
      <c r="T456" s="53"/>
      <c r="U456" s="53"/>
      <c r="V456" s="55" t="s">
        <v>2780</v>
      </c>
      <c r="W456" s="55" t="s">
        <v>2780</v>
      </c>
      <c r="X456" s="4"/>
    </row>
    <row r="457" spans="1:24" ht="14">
      <c r="A457" s="53"/>
      <c r="B457" s="53"/>
      <c r="C457" s="53"/>
      <c r="D457" s="54" t="str">
        <f t="shared" si="38"/>
        <v/>
      </c>
      <c r="E457" s="53"/>
      <c r="G457" s="54" t="s">
        <v>2490</v>
      </c>
      <c r="H457" s="4" t="str">
        <f>IF(A457="","",IF(ROW($A$2:$A$901)=1,"Impossible",VLOOKUP($A$2:$A$901,[1]items!$A$2:$S$1008,{19}*SIGN(ROW($A$2:$A$901)),FALSE)))</f>
        <v/>
      </c>
      <c r="I457" s="4" t="str">
        <f>IF(A457="","",IF(ROW($A$2:$A$901)=1,"Impossible",VLOOKUP($A$2:$A$901,[1]items!$A$2:$T$1008,{20}*SIGN(ROW($A$2:$A$901)),FALSE)))</f>
        <v/>
      </c>
      <c r="L457" s="53"/>
      <c r="M457" s="53"/>
      <c r="N457" s="53"/>
      <c r="O457" s="53"/>
      <c r="P457" s="53"/>
      <c r="Q457" s="53"/>
      <c r="R457" s="53"/>
      <c r="S457" s="53"/>
      <c r="T457" s="53"/>
      <c r="U457" s="53"/>
      <c r="V457" s="55" t="s">
        <v>2780</v>
      </c>
      <c r="W457" s="55" t="s">
        <v>2780</v>
      </c>
      <c r="X457" s="4"/>
    </row>
    <row r="458" spans="1:24" ht="14">
      <c r="A458" s="53"/>
      <c r="B458" s="53"/>
      <c r="C458" s="53"/>
      <c r="D458" s="54" t="str">
        <f t="shared" si="38"/>
        <v/>
      </c>
      <c r="E458" s="53"/>
      <c r="G458" s="54" t="s">
        <v>2490</v>
      </c>
      <c r="H458" s="4" t="str">
        <f>IF(A458="","",IF(ROW($A$2:$A$901)=1,"Impossible",VLOOKUP($A$2:$A$901,[1]items!$A$2:$S$1008,{19}*SIGN(ROW($A$2:$A$901)),FALSE)))</f>
        <v/>
      </c>
      <c r="I458" s="4" t="str">
        <f>IF(A458="","",IF(ROW($A$2:$A$901)=1,"Impossible",VLOOKUP($A$2:$A$901,[1]items!$A$2:$T$1008,{20}*SIGN(ROW($A$2:$A$901)),FALSE)))</f>
        <v/>
      </c>
      <c r="L458" s="53"/>
      <c r="M458" s="53"/>
      <c r="N458" s="53"/>
      <c r="O458" s="53"/>
      <c r="P458" s="53"/>
      <c r="Q458" s="53"/>
      <c r="R458" s="53"/>
      <c r="S458" s="53"/>
      <c r="T458" s="53"/>
      <c r="U458" s="53"/>
      <c r="V458" s="55" t="s">
        <v>2780</v>
      </c>
      <c r="W458" s="55" t="s">
        <v>2780</v>
      </c>
      <c r="X458" s="4"/>
    </row>
    <row r="459" spans="1:24" ht="14">
      <c r="A459" s="53"/>
      <c r="B459" s="53"/>
      <c r="C459" s="53"/>
      <c r="D459" s="54" t="str">
        <f t="shared" si="38"/>
        <v/>
      </c>
      <c r="E459" s="53"/>
      <c r="G459" s="54" t="s">
        <v>2490</v>
      </c>
      <c r="H459" s="4" t="str">
        <f>IF(A459="","",IF(ROW($A$2:$A$901)=1,"Impossible",VLOOKUP($A$2:$A$901,[1]items!$A$2:$S$1008,{19}*SIGN(ROW($A$2:$A$901)),FALSE)))</f>
        <v/>
      </c>
      <c r="I459" s="4" t="str">
        <f>IF(A459="","",IF(ROW($A$2:$A$901)=1,"Impossible",VLOOKUP($A$2:$A$901,[1]items!$A$2:$T$1008,{20}*SIGN(ROW($A$2:$A$901)),FALSE)))</f>
        <v/>
      </c>
      <c r="L459" s="53"/>
      <c r="M459" s="53"/>
      <c r="N459" s="53"/>
      <c r="O459" s="53"/>
      <c r="P459" s="53"/>
      <c r="Q459" s="53"/>
      <c r="R459" s="53"/>
      <c r="S459" s="53"/>
      <c r="T459" s="53"/>
      <c r="U459" s="53"/>
      <c r="V459" s="55" t="s">
        <v>2780</v>
      </c>
      <c r="W459" s="55" t="s">
        <v>2780</v>
      </c>
      <c r="X459" s="4"/>
    </row>
    <row r="460" spans="1:24" ht="14">
      <c r="A460" s="53"/>
      <c r="B460" s="53"/>
      <c r="C460" s="53"/>
      <c r="D460" s="54" t="str">
        <f t="shared" si="38"/>
        <v/>
      </c>
      <c r="E460" s="53"/>
      <c r="G460" s="54" t="s">
        <v>2490</v>
      </c>
      <c r="H460" s="4" t="str">
        <f>IF(A460="","",IF(ROW($A$2:$A$901)=1,"Impossible",VLOOKUP($A$2:$A$901,[1]items!$A$2:$S$1008,{19}*SIGN(ROW($A$2:$A$901)),FALSE)))</f>
        <v/>
      </c>
      <c r="I460" s="4" t="str">
        <f>IF(A460="","",IF(ROW($A$2:$A$901)=1,"Impossible",VLOOKUP($A$2:$A$901,[1]items!$A$2:$T$1008,{20}*SIGN(ROW($A$2:$A$901)),FALSE)))</f>
        <v/>
      </c>
      <c r="L460" s="53"/>
      <c r="M460" s="53"/>
      <c r="N460" s="53"/>
      <c r="O460" s="53"/>
      <c r="P460" s="53"/>
      <c r="Q460" s="53"/>
      <c r="R460" s="53"/>
      <c r="S460" s="53"/>
      <c r="T460" s="53"/>
      <c r="U460" s="53"/>
      <c r="V460" s="55" t="s">
        <v>2780</v>
      </c>
      <c r="W460" s="55" t="s">
        <v>2780</v>
      </c>
      <c r="X460" s="4"/>
    </row>
    <row r="461" spans="1:24" ht="14">
      <c r="A461" s="53"/>
      <c r="B461" s="53"/>
      <c r="C461" s="53"/>
      <c r="D461" s="54" t="str">
        <f t="shared" si="38"/>
        <v/>
      </c>
      <c r="E461" s="53"/>
      <c r="G461" s="54" t="s">
        <v>2490</v>
      </c>
      <c r="H461" s="4" t="str">
        <f>IF(A461="","",IF(ROW($A$2:$A$901)=1,"Impossible",VLOOKUP($A$2:$A$901,[1]items!$A$2:$S$1008,{19}*SIGN(ROW($A$2:$A$901)),FALSE)))</f>
        <v/>
      </c>
      <c r="I461" s="4" t="str">
        <f>IF(A461="","",IF(ROW($A$2:$A$901)=1,"Impossible",VLOOKUP($A$2:$A$901,[1]items!$A$2:$T$1008,{20}*SIGN(ROW($A$2:$A$901)),FALSE)))</f>
        <v/>
      </c>
      <c r="L461" s="53"/>
      <c r="M461" s="53"/>
      <c r="N461" s="53"/>
      <c r="O461" s="53"/>
      <c r="P461" s="53"/>
      <c r="Q461" s="53"/>
      <c r="R461" s="53"/>
      <c r="S461" s="53"/>
      <c r="T461" s="53"/>
      <c r="U461" s="53"/>
      <c r="V461" s="55" t="s">
        <v>2780</v>
      </c>
      <c r="W461" s="55" t="s">
        <v>2780</v>
      </c>
      <c r="X461" s="4"/>
    </row>
    <row r="462" spans="1:24" ht="14">
      <c r="A462" s="53"/>
      <c r="B462" s="53"/>
      <c r="C462" s="53"/>
      <c r="D462" s="54" t="str">
        <f t="shared" si="38"/>
        <v/>
      </c>
      <c r="E462" s="53"/>
      <c r="G462" s="54" t="s">
        <v>2490</v>
      </c>
      <c r="H462" s="4" t="str">
        <f>IF(A462="","",IF(ROW($A$2:$A$901)=1,"Impossible",VLOOKUP($A$2:$A$901,[1]items!$A$2:$S$1008,{19}*SIGN(ROW($A$2:$A$901)),FALSE)))</f>
        <v/>
      </c>
      <c r="I462" s="4" t="str">
        <f>IF(A462="","",IF(ROW($A$2:$A$901)=1,"Impossible",VLOOKUP($A$2:$A$901,[1]items!$A$2:$T$1008,{20}*SIGN(ROW($A$2:$A$901)),FALSE)))</f>
        <v/>
      </c>
      <c r="L462" s="53"/>
      <c r="M462" s="53"/>
      <c r="N462" s="53"/>
      <c r="O462" s="53"/>
      <c r="P462" s="53"/>
      <c r="Q462" s="53"/>
      <c r="R462" s="53"/>
      <c r="S462" s="53"/>
      <c r="T462" s="53"/>
      <c r="U462" s="53"/>
      <c r="V462" s="55" t="s">
        <v>2780</v>
      </c>
      <c r="W462" s="55" t="s">
        <v>2780</v>
      </c>
      <c r="X462" s="4"/>
    </row>
    <row r="463" spans="1:24" ht="14">
      <c r="A463" s="53"/>
      <c r="B463" s="53"/>
      <c r="C463" s="53"/>
      <c r="D463" s="54" t="str">
        <f t="shared" si="38"/>
        <v/>
      </c>
      <c r="E463" s="53"/>
      <c r="G463" s="54" t="s">
        <v>2490</v>
      </c>
      <c r="H463" s="4" t="str">
        <f>IF(A463="","",IF(ROW($A$2:$A$901)=1,"Impossible",VLOOKUP($A$2:$A$901,[1]items!$A$2:$S$1008,{19}*SIGN(ROW($A$2:$A$901)),FALSE)))</f>
        <v/>
      </c>
      <c r="I463" s="4" t="str">
        <f>IF(A463="","",IF(ROW($A$2:$A$901)=1,"Impossible",VLOOKUP($A$2:$A$901,[1]items!$A$2:$T$1008,{20}*SIGN(ROW($A$2:$A$901)),FALSE)))</f>
        <v/>
      </c>
      <c r="L463" s="53"/>
      <c r="M463" s="53"/>
      <c r="N463" s="53"/>
      <c r="O463" s="53"/>
      <c r="P463" s="53"/>
      <c r="Q463" s="53"/>
      <c r="R463" s="53"/>
      <c r="S463" s="53"/>
      <c r="T463" s="53"/>
      <c r="U463" s="53"/>
      <c r="V463" s="55" t="s">
        <v>2780</v>
      </c>
      <c r="W463" s="55" t="s">
        <v>2780</v>
      </c>
      <c r="X463" s="4"/>
    </row>
    <row r="464" spans="1:24" ht="14">
      <c r="A464" s="53"/>
      <c r="B464" s="53"/>
      <c r="C464" s="53"/>
      <c r="D464" s="54" t="str">
        <f t="shared" si="38"/>
        <v/>
      </c>
      <c r="E464" s="53"/>
      <c r="G464" s="54" t="s">
        <v>2490</v>
      </c>
      <c r="H464" s="4" t="str">
        <f>IF(A464="","",IF(ROW($A$2:$A$901)=1,"Impossible",VLOOKUP($A$2:$A$901,[1]items!$A$2:$S$1008,{19}*SIGN(ROW($A$2:$A$901)),FALSE)))</f>
        <v/>
      </c>
      <c r="I464" s="4" t="str">
        <f>IF(A464="","",IF(ROW($A$2:$A$901)=1,"Impossible",VLOOKUP($A$2:$A$901,[1]items!$A$2:$T$1008,{20}*SIGN(ROW($A$2:$A$901)),FALSE)))</f>
        <v/>
      </c>
      <c r="L464" s="53"/>
      <c r="M464" s="53"/>
      <c r="N464" s="53"/>
      <c r="O464" s="53"/>
      <c r="P464" s="53"/>
      <c r="Q464" s="53"/>
      <c r="R464" s="53"/>
      <c r="S464" s="53"/>
      <c r="T464" s="53"/>
      <c r="U464" s="53"/>
      <c r="V464" s="55" t="s">
        <v>2780</v>
      </c>
      <c r="W464" s="55" t="s">
        <v>2780</v>
      </c>
      <c r="X464" s="4"/>
    </row>
    <row r="465" spans="1:24" ht="14">
      <c r="A465" s="53"/>
      <c r="B465" s="53"/>
      <c r="C465" s="53"/>
      <c r="D465" s="54" t="str">
        <f t="shared" si="38"/>
        <v/>
      </c>
      <c r="E465" s="53"/>
      <c r="G465" s="54" t="s">
        <v>2490</v>
      </c>
      <c r="H465" s="4" t="str">
        <f>IF(A465="","",IF(ROW($A$2:$A$901)=1,"Impossible",VLOOKUP($A$2:$A$901,[1]items!$A$2:$S$1008,{19}*SIGN(ROW($A$2:$A$901)),FALSE)))</f>
        <v/>
      </c>
      <c r="I465" s="4" t="str">
        <f>IF(A465="","",IF(ROW($A$2:$A$901)=1,"Impossible",VLOOKUP($A$2:$A$901,[1]items!$A$2:$T$1008,{20}*SIGN(ROW($A$2:$A$901)),FALSE)))</f>
        <v/>
      </c>
      <c r="L465" s="53"/>
      <c r="M465" s="53"/>
      <c r="N465" s="53"/>
      <c r="O465" s="53"/>
      <c r="P465" s="53"/>
      <c r="Q465" s="53"/>
      <c r="R465" s="53"/>
      <c r="S465" s="53"/>
      <c r="T465" s="53"/>
      <c r="U465" s="53"/>
      <c r="V465" s="55" t="s">
        <v>2780</v>
      </c>
      <c r="W465" s="55" t="s">
        <v>2780</v>
      </c>
      <c r="X465" s="4"/>
    </row>
    <row r="466" spans="1:24" ht="14">
      <c r="A466" s="53"/>
      <c r="B466" s="53"/>
      <c r="C466" s="53"/>
      <c r="D466" s="54" t="str">
        <f t="shared" si="38"/>
        <v/>
      </c>
      <c r="E466" s="53"/>
      <c r="G466" s="54" t="s">
        <v>2490</v>
      </c>
      <c r="H466" s="4" t="str">
        <f>IF(A466="","",IF(ROW($A$2:$A$901)=1,"Impossible",VLOOKUP($A$2:$A$901,[1]items!$A$2:$S$1008,{19}*SIGN(ROW($A$2:$A$901)),FALSE)))</f>
        <v/>
      </c>
      <c r="I466" s="4" t="str">
        <f>IF(A466="","",IF(ROW($A$2:$A$901)=1,"Impossible",VLOOKUP($A$2:$A$901,[1]items!$A$2:$T$1008,{20}*SIGN(ROW($A$2:$A$901)),FALSE)))</f>
        <v/>
      </c>
      <c r="L466" s="53"/>
      <c r="M466" s="53"/>
      <c r="N466" s="53"/>
      <c r="O466" s="53"/>
      <c r="P466" s="53"/>
      <c r="Q466" s="53"/>
      <c r="R466" s="53"/>
      <c r="S466" s="53"/>
      <c r="T466" s="53"/>
      <c r="U466" s="53"/>
      <c r="V466" s="55" t="s">
        <v>2780</v>
      </c>
      <c r="W466" s="55" t="s">
        <v>2780</v>
      </c>
      <c r="X466" s="4"/>
    </row>
    <row r="467" spans="1:24" ht="14">
      <c r="A467" s="53"/>
      <c r="B467" s="53"/>
      <c r="C467" s="53"/>
      <c r="D467" s="54" t="str">
        <f t="shared" si="38"/>
        <v/>
      </c>
      <c r="E467" s="53"/>
      <c r="G467" s="54" t="s">
        <v>2490</v>
      </c>
      <c r="H467" s="4" t="str">
        <f>IF(A467="","",IF(ROW($A$2:$A$901)=1,"Impossible",VLOOKUP($A$2:$A$901,[1]items!$A$2:$S$1008,{19}*SIGN(ROW($A$2:$A$901)),FALSE)))</f>
        <v/>
      </c>
      <c r="I467" s="4" t="str">
        <f>IF(A467="","",IF(ROW($A$2:$A$901)=1,"Impossible",VLOOKUP($A$2:$A$901,[1]items!$A$2:$T$1008,{20}*SIGN(ROW($A$2:$A$901)),FALSE)))</f>
        <v/>
      </c>
      <c r="L467" s="53"/>
      <c r="M467" s="53"/>
      <c r="N467" s="53"/>
      <c r="O467" s="53"/>
      <c r="P467" s="53"/>
      <c r="Q467" s="53"/>
      <c r="R467" s="53"/>
      <c r="S467" s="53"/>
      <c r="T467" s="53"/>
      <c r="U467" s="53"/>
      <c r="V467" s="55" t="s">
        <v>2780</v>
      </c>
      <c r="W467" s="55" t="s">
        <v>2780</v>
      </c>
      <c r="X467" s="4"/>
    </row>
    <row r="468" spans="1:24" ht="14">
      <c r="A468" s="53"/>
      <c r="B468" s="53"/>
      <c r="C468" s="53"/>
      <c r="D468" s="54" t="str">
        <f t="shared" si="38"/>
        <v/>
      </c>
      <c r="E468" s="53"/>
      <c r="G468" s="54" t="s">
        <v>2490</v>
      </c>
      <c r="H468" s="4" t="str">
        <f>IF(A468="","",IF(ROW($A$2:$A$901)=1,"Impossible",VLOOKUP($A$2:$A$901,[1]items!$A$2:$S$1008,{19}*SIGN(ROW($A$2:$A$901)),FALSE)))</f>
        <v/>
      </c>
      <c r="I468" s="4" t="str">
        <f>IF(A468="","",IF(ROW($A$2:$A$901)=1,"Impossible",VLOOKUP($A$2:$A$901,[1]items!$A$2:$T$1008,{20}*SIGN(ROW($A$2:$A$901)),FALSE)))</f>
        <v/>
      </c>
      <c r="L468" s="53"/>
      <c r="M468" s="53"/>
      <c r="N468" s="53"/>
      <c r="O468" s="53"/>
      <c r="P468" s="53"/>
      <c r="Q468" s="53"/>
      <c r="R468" s="53"/>
      <c r="S468" s="53"/>
      <c r="T468" s="53"/>
      <c r="U468" s="53"/>
      <c r="V468" s="55" t="s">
        <v>2780</v>
      </c>
      <c r="W468" s="55" t="s">
        <v>2780</v>
      </c>
      <c r="X468" s="4"/>
    </row>
    <row r="469" spans="1:24" ht="14">
      <c r="A469" s="53"/>
      <c r="B469" s="53"/>
      <c r="C469" s="53"/>
      <c r="D469" s="54" t="str">
        <f t="shared" ref="D469:D532" si="40">CONCATENATE(B469,C469)</f>
        <v/>
      </c>
      <c r="E469" s="53"/>
      <c r="G469" s="54" t="s">
        <v>2490</v>
      </c>
      <c r="H469" s="4" t="str">
        <f>IF(A469="","",IF(ROW($A$2:$A$901)=1,"Impossible",VLOOKUP($A$2:$A$901,[1]items!$A$2:$S$1008,{19}*SIGN(ROW($A$2:$A$901)),FALSE)))</f>
        <v/>
      </c>
      <c r="I469" s="4" t="str">
        <f>IF(A469="","",IF(ROW($A$2:$A$901)=1,"Impossible",VLOOKUP($A$2:$A$901,[1]items!$A$2:$T$1008,{20}*SIGN(ROW($A$2:$A$901)),FALSE)))</f>
        <v/>
      </c>
      <c r="L469" s="53"/>
      <c r="M469" s="53"/>
      <c r="N469" s="53"/>
      <c r="O469" s="53"/>
      <c r="P469" s="53"/>
      <c r="Q469" s="53"/>
      <c r="R469" s="53"/>
      <c r="S469" s="53"/>
      <c r="T469" s="53"/>
      <c r="U469" s="53"/>
      <c r="V469" s="55" t="s">
        <v>2780</v>
      </c>
      <c r="W469" s="55" t="s">
        <v>2780</v>
      </c>
      <c r="X469" s="4"/>
    </row>
    <row r="470" spans="1:24" ht="14">
      <c r="A470" s="53"/>
      <c r="B470" s="53"/>
      <c r="C470" s="53"/>
      <c r="D470" s="54" t="str">
        <f t="shared" si="40"/>
        <v/>
      </c>
      <c r="E470" s="53"/>
      <c r="G470" s="54" t="s">
        <v>2490</v>
      </c>
      <c r="H470" s="4" t="str">
        <f>IF(A470="","",IF(ROW($A$2:$A$901)=1,"Impossible",VLOOKUP($A$2:$A$901,[1]items!$A$2:$S$1008,{19}*SIGN(ROW($A$2:$A$901)),FALSE)))</f>
        <v/>
      </c>
      <c r="I470" s="4" t="str">
        <f>IF(A470="","",IF(ROW($A$2:$A$901)=1,"Impossible",VLOOKUP($A$2:$A$901,[1]items!$A$2:$T$1008,{20}*SIGN(ROW($A$2:$A$901)),FALSE)))</f>
        <v/>
      </c>
      <c r="L470" s="53"/>
      <c r="M470" s="53"/>
      <c r="N470" s="53"/>
      <c r="O470" s="53"/>
      <c r="P470" s="53"/>
      <c r="Q470" s="53"/>
      <c r="R470" s="53"/>
      <c r="S470" s="53"/>
      <c r="T470" s="53"/>
      <c r="U470" s="53"/>
      <c r="V470" s="55" t="s">
        <v>2780</v>
      </c>
      <c r="W470" s="55" t="s">
        <v>2780</v>
      </c>
      <c r="X470" s="4"/>
    </row>
    <row r="471" spans="1:24" ht="14">
      <c r="A471" s="53"/>
      <c r="B471" s="53"/>
      <c r="C471" s="53"/>
      <c r="D471" s="54" t="str">
        <f t="shared" si="40"/>
        <v/>
      </c>
      <c r="E471" s="53"/>
      <c r="G471" s="54" t="s">
        <v>2490</v>
      </c>
      <c r="H471" s="4" t="str">
        <f>IF(A471="","",IF(ROW($A$2:$A$901)=1,"Impossible",VLOOKUP($A$2:$A$901,[1]items!$A$2:$S$1008,{19}*SIGN(ROW($A$2:$A$901)),FALSE)))</f>
        <v/>
      </c>
      <c r="I471" s="4" t="str">
        <f>IF(A471="","",IF(ROW($A$2:$A$901)=1,"Impossible",VLOOKUP($A$2:$A$901,[1]items!$A$2:$T$1008,{20}*SIGN(ROW($A$2:$A$901)),FALSE)))</f>
        <v/>
      </c>
      <c r="L471" s="53"/>
      <c r="M471" s="53"/>
      <c r="N471" s="53"/>
      <c r="O471" s="53"/>
      <c r="P471" s="53"/>
      <c r="Q471" s="53"/>
      <c r="R471" s="53"/>
      <c r="S471" s="53"/>
      <c r="T471" s="53"/>
      <c r="U471" s="53"/>
      <c r="V471" s="55" t="s">
        <v>2780</v>
      </c>
      <c r="W471" s="55" t="s">
        <v>2780</v>
      </c>
      <c r="X471" s="4"/>
    </row>
    <row r="472" spans="1:24" ht="14">
      <c r="A472" s="53"/>
      <c r="B472" s="53"/>
      <c r="C472" s="53"/>
      <c r="D472" s="54" t="str">
        <f t="shared" si="40"/>
        <v/>
      </c>
      <c r="E472" s="53"/>
      <c r="G472" s="54" t="s">
        <v>2490</v>
      </c>
      <c r="H472" s="4" t="str">
        <f>IF(A472="","",IF(ROW($A$2:$A$901)=1,"Impossible",VLOOKUP($A$2:$A$901,[1]items!$A$2:$S$1008,{19}*SIGN(ROW($A$2:$A$901)),FALSE)))</f>
        <v/>
      </c>
      <c r="I472" s="4" t="str">
        <f>IF(A472="","",IF(ROW($A$2:$A$901)=1,"Impossible",VLOOKUP($A$2:$A$901,[1]items!$A$2:$T$1008,{20}*SIGN(ROW($A$2:$A$901)),FALSE)))</f>
        <v/>
      </c>
      <c r="L472" s="53"/>
      <c r="M472" s="53"/>
      <c r="N472" s="53"/>
      <c r="O472" s="53"/>
      <c r="P472" s="53"/>
      <c r="Q472" s="53"/>
      <c r="R472" s="53"/>
      <c r="S472" s="53"/>
      <c r="T472" s="53"/>
      <c r="U472" s="53"/>
      <c r="V472" s="55" t="s">
        <v>2780</v>
      </c>
      <c r="W472" s="55" t="s">
        <v>2780</v>
      </c>
      <c r="X472" s="4"/>
    </row>
    <row r="473" spans="1:24" ht="14">
      <c r="A473" s="53"/>
      <c r="B473" s="53"/>
      <c r="C473" s="53"/>
      <c r="D473" s="54" t="str">
        <f t="shared" si="40"/>
        <v/>
      </c>
      <c r="E473" s="53"/>
      <c r="G473" s="54" t="s">
        <v>2490</v>
      </c>
      <c r="H473" s="4" t="str">
        <f>IF(A473="","",IF(ROW($A$2:$A$901)=1,"Impossible",VLOOKUP($A$2:$A$901,[1]items!$A$2:$S$1008,{19}*SIGN(ROW($A$2:$A$901)),FALSE)))</f>
        <v/>
      </c>
      <c r="I473" s="4" t="str">
        <f>IF(A473="","",IF(ROW($A$2:$A$901)=1,"Impossible",VLOOKUP($A$2:$A$901,[1]items!$A$2:$T$1008,{20}*SIGN(ROW($A$2:$A$901)),FALSE)))</f>
        <v/>
      </c>
      <c r="L473" s="53"/>
      <c r="M473" s="53"/>
      <c r="N473" s="53"/>
      <c r="O473" s="53"/>
      <c r="P473" s="53"/>
      <c r="Q473" s="53"/>
      <c r="R473" s="53"/>
      <c r="S473" s="53"/>
      <c r="T473" s="53"/>
      <c r="U473" s="53"/>
      <c r="V473" s="55" t="s">
        <v>2780</v>
      </c>
      <c r="W473" s="55" t="s">
        <v>2780</v>
      </c>
      <c r="X473" s="4"/>
    </row>
    <row r="474" spans="1:24" ht="14">
      <c r="A474" s="53"/>
      <c r="B474" s="53"/>
      <c r="C474" s="53"/>
      <c r="D474" s="54" t="str">
        <f t="shared" si="40"/>
        <v/>
      </c>
      <c r="E474" s="53"/>
      <c r="G474" s="54" t="s">
        <v>2490</v>
      </c>
      <c r="H474" s="4" t="str">
        <f>IF(A474="","",IF(ROW($A$2:$A$901)=1,"Impossible",VLOOKUP($A$2:$A$901,[1]items!$A$2:$S$1008,{19}*SIGN(ROW($A$2:$A$901)),FALSE)))</f>
        <v/>
      </c>
      <c r="I474" s="4" t="str">
        <f>IF(A474="","",IF(ROW($A$2:$A$901)=1,"Impossible",VLOOKUP($A$2:$A$901,[1]items!$A$2:$T$1008,{20}*SIGN(ROW($A$2:$A$901)),FALSE)))</f>
        <v/>
      </c>
      <c r="L474" s="53"/>
      <c r="M474" s="53"/>
      <c r="N474" s="53"/>
      <c r="O474" s="53"/>
      <c r="P474" s="53"/>
      <c r="Q474" s="53"/>
      <c r="R474" s="53"/>
      <c r="S474" s="53"/>
      <c r="T474" s="53"/>
      <c r="U474" s="53"/>
      <c r="V474" s="55" t="s">
        <v>2780</v>
      </c>
      <c r="W474" s="55" t="s">
        <v>2780</v>
      </c>
      <c r="X474" s="4"/>
    </row>
    <row r="475" spans="1:24" ht="14">
      <c r="A475" s="53"/>
      <c r="B475" s="53"/>
      <c r="C475" s="53"/>
      <c r="D475" s="54" t="str">
        <f t="shared" si="40"/>
        <v/>
      </c>
      <c r="E475" s="53"/>
      <c r="G475" s="54" t="s">
        <v>2490</v>
      </c>
      <c r="H475" s="4" t="str">
        <f>IF(A475="","",IF(ROW($A$2:$A$901)=1,"Impossible",VLOOKUP($A$2:$A$901,[1]items!$A$2:$S$1008,{19}*SIGN(ROW($A$2:$A$901)),FALSE)))</f>
        <v/>
      </c>
      <c r="I475" s="4" t="str">
        <f>IF(A475="","",IF(ROW($A$2:$A$901)=1,"Impossible",VLOOKUP($A$2:$A$901,[1]items!$A$2:$T$1008,{20}*SIGN(ROW($A$2:$A$901)),FALSE)))</f>
        <v/>
      </c>
      <c r="L475" s="53"/>
      <c r="M475" s="53"/>
      <c r="N475" s="53"/>
      <c r="O475" s="53"/>
      <c r="P475" s="53"/>
      <c r="Q475" s="53"/>
      <c r="R475" s="53"/>
      <c r="S475" s="53"/>
      <c r="T475" s="53"/>
      <c r="U475" s="53"/>
      <c r="V475" s="55" t="s">
        <v>2780</v>
      </c>
      <c r="W475" s="55" t="s">
        <v>2780</v>
      </c>
      <c r="X475" s="4"/>
    </row>
    <row r="476" spans="1:24" ht="14">
      <c r="A476" s="53"/>
      <c r="B476" s="53"/>
      <c r="C476" s="53"/>
      <c r="D476" s="54" t="str">
        <f t="shared" si="40"/>
        <v/>
      </c>
      <c r="E476" s="53"/>
      <c r="G476" s="54" t="s">
        <v>2490</v>
      </c>
      <c r="H476" s="4" t="str">
        <f>IF(A476="","",IF(ROW($A$2:$A$901)=1,"Impossible",VLOOKUP($A$2:$A$901,[1]items!$A$2:$S$1008,{19}*SIGN(ROW($A$2:$A$901)),FALSE)))</f>
        <v/>
      </c>
      <c r="I476" s="4" t="str">
        <f>IF(A476="","",IF(ROW($A$2:$A$901)=1,"Impossible",VLOOKUP($A$2:$A$901,[1]items!$A$2:$T$1008,{20}*SIGN(ROW($A$2:$A$901)),FALSE)))</f>
        <v/>
      </c>
      <c r="L476" s="53"/>
      <c r="M476" s="53"/>
      <c r="N476" s="53"/>
      <c r="O476" s="53"/>
      <c r="P476" s="53"/>
      <c r="Q476" s="53"/>
      <c r="R476" s="53"/>
      <c r="S476" s="53"/>
      <c r="T476" s="53"/>
      <c r="U476" s="53"/>
      <c r="V476" s="55" t="s">
        <v>2780</v>
      </c>
      <c r="W476" s="55" t="s">
        <v>2780</v>
      </c>
      <c r="X476" s="4"/>
    </row>
    <row r="477" spans="1:24" ht="14">
      <c r="A477" s="53"/>
      <c r="B477" s="53"/>
      <c r="C477" s="53"/>
      <c r="D477" s="54" t="str">
        <f t="shared" si="40"/>
        <v/>
      </c>
      <c r="E477" s="53"/>
      <c r="G477" s="54" t="s">
        <v>2490</v>
      </c>
      <c r="H477" s="4" t="str">
        <f>IF(A477="","",IF(ROW($A$2:$A$901)=1,"Impossible",VLOOKUP($A$2:$A$901,[1]items!$A$2:$S$1008,{19}*SIGN(ROW($A$2:$A$901)),FALSE)))</f>
        <v/>
      </c>
      <c r="I477" s="4" t="str">
        <f>IF(A477="","",IF(ROW($A$2:$A$901)=1,"Impossible",VLOOKUP($A$2:$A$901,[1]items!$A$2:$T$1008,{20}*SIGN(ROW($A$2:$A$901)),FALSE)))</f>
        <v/>
      </c>
      <c r="L477" s="53"/>
      <c r="M477" s="53"/>
      <c r="N477" s="53"/>
      <c r="O477" s="53"/>
      <c r="P477" s="53"/>
      <c r="Q477" s="53"/>
      <c r="R477" s="53"/>
      <c r="S477" s="53"/>
      <c r="T477" s="53"/>
      <c r="U477" s="53"/>
      <c r="V477" s="55" t="s">
        <v>2780</v>
      </c>
      <c r="W477" s="55" t="s">
        <v>2780</v>
      </c>
      <c r="X477" s="4"/>
    </row>
    <row r="478" spans="1:24" ht="14">
      <c r="A478" s="53"/>
      <c r="B478" s="53"/>
      <c r="C478" s="53"/>
      <c r="D478" s="54" t="str">
        <f t="shared" si="40"/>
        <v/>
      </c>
      <c r="E478" s="53"/>
      <c r="G478" s="54" t="s">
        <v>2490</v>
      </c>
      <c r="H478" s="4" t="str">
        <f>IF(A478="","",IF(ROW($A$2:$A$901)=1,"Impossible",VLOOKUP($A$2:$A$901,[1]items!$A$2:$S$1008,{19}*SIGN(ROW($A$2:$A$901)),FALSE)))</f>
        <v/>
      </c>
      <c r="I478" s="4" t="str">
        <f>IF(A478="","",IF(ROW($A$2:$A$901)=1,"Impossible",VLOOKUP($A$2:$A$901,[1]items!$A$2:$T$1008,{20}*SIGN(ROW($A$2:$A$901)),FALSE)))</f>
        <v/>
      </c>
      <c r="L478" s="53"/>
      <c r="M478" s="53"/>
      <c r="N478" s="53"/>
      <c r="O478" s="53"/>
      <c r="P478" s="53"/>
      <c r="Q478" s="53"/>
      <c r="R478" s="53"/>
      <c r="S478" s="53"/>
      <c r="T478" s="53"/>
      <c r="U478" s="53"/>
      <c r="V478" s="55" t="s">
        <v>2780</v>
      </c>
      <c r="W478" s="55" t="s">
        <v>2780</v>
      </c>
      <c r="X478" s="4"/>
    </row>
    <row r="479" spans="1:24" ht="14">
      <c r="A479" s="53"/>
      <c r="B479" s="53"/>
      <c r="C479" s="53"/>
      <c r="D479" s="54" t="str">
        <f t="shared" si="40"/>
        <v/>
      </c>
      <c r="E479" s="53"/>
      <c r="G479" s="54" t="s">
        <v>2490</v>
      </c>
      <c r="H479" s="4" t="str">
        <f>IF(A479="","",IF(ROW($A$2:$A$901)=1,"Impossible",VLOOKUP($A$2:$A$901,[1]items!$A$2:$S$1008,{19}*SIGN(ROW($A$2:$A$901)),FALSE)))</f>
        <v/>
      </c>
      <c r="I479" s="4" t="str">
        <f>IF(A479="","",IF(ROW($A$2:$A$901)=1,"Impossible",VLOOKUP($A$2:$A$901,[1]items!$A$2:$T$1008,{20}*SIGN(ROW($A$2:$A$901)),FALSE)))</f>
        <v/>
      </c>
      <c r="L479" s="53"/>
      <c r="M479" s="53"/>
      <c r="N479" s="53"/>
      <c r="O479" s="53"/>
      <c r="P479" s="53"/>
      <c r="Q479" s="53"/>
      <c r="R479" s="53"/>
      <c r="S479" s="53"/>
      <c r="T479" s="53"/>
      <c r="U479" s="53"/>
      <c r="V479" s="55" t="s">
        <v>2780</v>
      </c>
      <c r="W479" s="55" t="s">
        <v>2780</v>
      </c>
      <c r="X479" s="4"/>
    </row>
    <row r="480" spans="1:24" ht="14">
      <c r="A480" s="53"/>
      <c r="B480" s="53"/>
      <c r="C480" s="53"/>
      <c r="D480" s="54" t="str">
        <f t="shared" si="40"/>
        <v/>
      </c>
      <c r="E480" s="53"/>
      <c r="G480" s="54" t="s">
        <v>2490</v>
      </c>
      <c r="H480" s="4" t="str">
        <f>IF(A480="","",IF(ROW($A$2:$A$901)=1,"Impossible",VLOOKUP($A$2:$A$901,[1]items!$A$2:$S$1008,{19}*SIGN(ROW($A$2:$A$901)),FALSE)))</f>
        <v/>
      </c>
      <c r="I480" s="4" t="str">
        <f>IF(A480="","",IF(ROW($A$2:$A$901)=1,"Impossible",VLOOKUP($A$2:$A$901,[1]items!$A$2:$T$1008,{20}*SIGN(ROW($A$2:$A$901)),FALSE)))</f>
        <v/>
      </c>
      <c r="L480" s="53"/>
      <c r="M480" s="53"/>
      <c r="N480" s="53"/>
      <c r="O480" s="53"/>
      <c r="P480" s="53"/>
      <c r="Q480" s="53"/>
      <c r="R480" s="53"/>
      <c r="S480" s="53"/>
      <c r="T480" s="53"/>
      <c r="U480" s="53"/>
      <c r="V480" s="55" t="s">
        <v>2780</v>
      </c>
      <c r="W480" s="55" t="s">
        <v>2780</v>
      </c>
      <c r="X480" s="4"/>
    </row>
    <row r="481" spans="1:24" ht="14">
      <c r="A481" s="53"/>
      <c r="B481" s="53"/>
      <c r="C481" s="53"/>
      <c r="D481" s="54" t="str">
        <f t="shared" si="40"/>
        <v/>
      </c>
      <c r="E481" s="53"/>
      <c r="G481" s="54" t="s">
        <v>2490</v>
      </c>
      <c r="H481" s="4" t="str">
        <f>IF(A481="","",IF(ROW($A$2:$A$901)=1,"Impossible",VLOOKUP($A$2:$A$901,[1]items!$A$2:$S$1008,{19}*SIGN(ROW($A$2:$A$901)),FALSE)))</f>
        <v/>
      </c>
      <c r="I481" s="4" t="str">
        <f>IF(A481="","",IF(ROW($A$2:$A$901)=1,"Impossible",VLOOKUP($A$2:$A$901,[1]items!$A$2:$T$1008,{20}*SIGN(ROW($A$2:$A$901)),FALSE)))</f>
        <v/>
      </c>
      <c r="L481" s="53"/>
      <c r="M481" s="53"/>
      <c r="N481" s="53"/>
      <c r="O481" s="53"/>
      <c r="P481" s="53"/>
      <c r="Q481" s="53"/>
      <c r="R481" s="53"/>
      <c r="S481" s="53"/>
      <c r="T481" s="53"/>
      <c r="U481" s="53"/>
      <c r="V481" s="55" t="s">
        <v>2780</v>
      </c>
      <c r="W481" s="55" t="s">
        <v>2780</v>
      </c>
      <c r="X481" s="4"/>
    </row>
    <row r="482" spans="1:24" ht="14">
      <c r="A482" s="53"/>
      <c r="B482" s="53"/>
      <c r="C482" s="53"/>
      <c r="D482" s="54" t="str">
        <f t="shared" si="40"/>
        <v/>
      </c>
      <c r="E482" s="53"/>
      <c r="G482" s="54" t="s">
        <v>2490</v>
      </c>
      <c r="H482" s="4" t="str">
        <f>IF(A482="","",IF(ROW($A$2:$A$901)=1,"Impossible",VLOOKUP($A$2:$A$901,[1]items!$A$2:$S$1008,{19}*SIGN(ROW($A$2:$A$901)),FALSE)))</f>
        <v/>
      </c>
      <c r="I482" s="4" t="str">
        <f>IF(A482="","",IF(ROW($A$2:$A$901)=1,"Impossible",VLOOKUP($A$2:$A$901,[1]items!$A$2:$T$1008,{20}*SIGN(ROW($A$2:$A$901)),FALSE)))</f>
        <v/>
      </c>
      <c r="L482" s="53"/>
      <c r="M482" s="53"/>
      <c r="N482" s="53"/>
      <c r="O482" s="53"/>
      <c r="P482" s="53"/>
      <c r="Q482" s="53"/>
      <c r="R482" s="53"/>
      <c r="S482" s="53"/>
      <c r="T482" s="53"/>
      <c r="U482" s="53"/>
      <c r="V482" s="55" t="s">
        <v>2780</v>
      </c>
      <c r="W482" s="55" t="s">
        <v>2780</v>
      </c>
      <c r="X482" s="4"/>
    </row>
    <row r="483" spans="1:24" ht="14">
      <c r="A483" s="53"/>
      <c r="B483" s="53"/>
      <c r="C483" s="53"/>
      <c r="D483" s="54" t="str">
        <f t="shared" si="40"/>
        <v/>
      </c>
      <c r="E483" s="53"/>
      <c r="G483" s="54" t="s">
        <v>2490</v>
      </c>
      <c r="H483" s="4" t="str">
        <f>IF(A483="","",IF(ROW($A$2:$A$901)=1,"Impossible",VLOOKUP($A$2:$A$901,[1]items!$A$2:$S$1008,{19}*SIGN(ROW($A$2:$A$901)),FALSE)))</f>
        <v/>
      </c>
      <c r="I483" s="4" t="str">
        <f>IF(A483="","",IF(ROW($A$2:$A$901)=1,"Impossible",VLOOKUP($A$2:$A$901,[1]items!$A$2:$T$1008,{20}*SIGN(ROW($A$2:$A$901)),FALSE)))</f>
        <v/>
      </c>
      <c r="L483" s="53"/>
      <c r="M483" s="53"/>
      <c r="N483" s="53"/>
      <c r="O483" s="53"/>
      <c r="P483" s="53"/>
      <c r="Q483" s="53"/>
      <c r="R483" s="53"/>
      <c r="S483" s="53"/>
      <c r="T483" s="53"/>
      <c r="U483" s="53"/>
      <c r="V483" s="55" t="s">
        <v>2780</v>
      </c>
      <c r="W483" s="55" t="s">
        <v>2780</v>
      </c>
      <c r="X483" s="4"/>
    </row>
    <row r="484" spans="1:24" ht="14">
      <c r="A484" s="53"/>
      <c r="B484" s="53"/>
      <c r="C484" s="53"/>
      <c r="D484" s="54" t="str">
        <f t="shared" si="40"/>
        <v/>
      </c>
      <c r="E484" s="53"/>
      <c r="G484" s="54" t="s">
        <v>2490</v>
      </c>
      <c r="H484" s="4" t="str">
        <f>IF(A484="","",IF(ROW($A$2:$A$901)=1,"Impossible",VLOOKUP($A$2:$A$901,[1]items!$A$2:$S$1008,{19}*SIGN(ROW($A$2:$A$901)),FALSE)))</f>
        <v/>
      </c>
      <c r="I484" s="4" t="str">
        <f>IF(A484="","",IF(ROW($A$2:$A$901)=1,"Impossible",VLOOKUP($A$2:$A$901,[1]items!$A$2:$T$1008,{20}*SIGN(ROW($A$2:$A$901)),FALSE)))</f>
        <v/>
      </c>
      <c r="L484" s="53"/>
      <c r="M484" s="53"/>
      <c r="N484" s="53"/>
      <c r="O484" s="53"/>
      <c r="P484" s="53"/>
      <c r="Q484" s="53"/>
      <c r="R484" s="53"/>
      <c r="S484" s="53"/>
      <c r="T484" s="53"/>
      <c r="U484" s="53"/>
      <c r="V484" s="55" t="s">
        <v>2780</v>
      </c>
      <c r="W484" s="55" t="s">
        <v>2780</v>
      </c>
      <c r="X484" s="4"/>
    </row>
    <row r="485" spans="1:24" ht="14">
      <c r="A485" s="53"/>
      <c r="B485" s="53"/>
      <c r="C485" s="53"/>
      <c r="D485" s="54" t="str">
        <f t="shared" si="40"/>
        <v/>
      </c>
      <c r="E485" s="53"/>
      <c r="G485" s="54" t="s">
        <v>2490</v>
      </c>
      <c r="H485" s="4" t="str">
        <f>IF(A485="","",IF(ROW($A$2:$A$901)=1,"Impossible",VLOOKUP($A$2:$A$901,[1]items!$A$2:$S$1008,{19}*SIGN(ROW($A$2:$A$901)),FALSE)))</f>
        <v/>
      </c>
      <c r="I485" s="4" t="str">
        <f>IF(A485="","",IF(ROW($A$2:$A$901)=1,"Impossible",VLOOKUP($A$2:$A$901,[1]items!$A$2:$T$1008,{20}*SIGN(ROW($A$2:$A$901)),FALSE)))</f>
        <v/>
      </c>
      <c r="L485" s="53"/>
      <c r="M485" s="53"/>
      <c r="N485" s="53"/>
      <c r="O485" s="53"/>
      <c r="P485" s="53"/>
      <c r="Q485" s="53"/>
      <c r="R485" s="53"/>
      <c r="S485" s="53"/>
      <c r="T485" s="53"/>
      <c r="U485" s="53"/>
      <c r="V485" s="55" t="s">
        <v>2780</v>
      </c>
      <c r="W485" s="55" t="s">
        <v>2780</v>
      </c>
      <c r="X485" s="4"/>
    </row>
    <row r="486" spans="1:24" ht="14">
      <c r="A486" s="53"/>
      <c r="B486" s="53"/>
      <c r="C486" s="53"/>
      <c r="D486" s="54" t="str">
        <f t="shared" si="40"/>
        <v/>
      </c>
      <c r="E486" s="53"/>
      <c r="G486" s="54" t="s">
        <v>2490</v>
      </c>
      <c r="H486" s="4" t="str">
        <f>IF(A486="","",IF(ROW($A$2:$A$901)=1,"Impossible",VLOOKUP($A$2:$A$901,[1]items!$A$2:$S$1008,{19}*SIGN(ROW($A$2:$A$901)),FALSE)))</f>
        <v/>
      </c>
      <c r="I486" s="4" t="str">
        <f>IF(A486="","",IF(ROW($A$2:$A$901)=1,"Impossible",VLOOKUP($A$2:$A$901,[1]items!$A$2:$T$1008,{20}*SIGN(ROW($A$2:$A$901)),FALSE)))</f>
        <v/>
      </c>
      <c r="L486" s="53"/>
      <c r="M486" s="53"/>
      <c r="N486" s="53"/>
      <c r="O486" s="53"/>
      <c r="P486" s="53"/>
      <c r="Q486" s="53"/>
      <c r="R486" s="53"/>
      <c r="S486" s="53"/>
      <c r="T486" s="53"/>
      <c r="U486" s="53"/>
      <c r="V486" s="55" t="s">
        <v>2780</v>
      </c>
      <c r="W486" s="55" t="s">
        <v>2780</v>
      </c>
      <c r="X486" s="4"/>
    </row>
    <row r="487" spans="1:24" ht="14">
      <c r="A487" s="53"/>
      <c r="B487" s="53"/>
      <c r="C487" s="53"/>
      <c r="D487" s="54" t="str">
        <f t="shared" si="40"/>
        <v/>
      </c>
      <c r="E487" s="53"/>
      <c r="G487" s="54" t="s">
        <v>2490</v>
      </c>
      <c r="H487" s="4" t="str">
        <f>IF(A487="","",IF(ROW($A$2:$A$901)=1,"Impossible",VLOOKUP($A$2:$A$901,[1]items!$A$2:$S$1008,{19}*SIGN(ROW($A$2:$A$901)),FALSE)))</f>
        <v/>
      </c>
      <c r="I487" s="4" t="str">
        <f>IF(A487="","",IF(ROW($A$2:$A$901)=1,"Impossible",VLOOKUP($A$2:$A$901,[1]items!$A$2:$T$1008,{20}*SIGN(ROW($A$2:$A$901)),FALSE)))</f>
        <v/>
      </c>
      <c r="L487" s="53"/>
      <c r="M487" s="53"/>
      <c r="N487" s="53"/>
      <c r="O487" s="53"/>
      <c r="P487" s="53"/>
      <c r="Q487" s="53"/>
      <c r="R487" s="53"/>
      <c r="S487" s="53"/>
      <c r="T487" s="53"/>
      <c r="U487" s="53"/>
      <c r="V487" s="55" t="s">
        <v>2780</v>
      </c>
      <c r="W487" s="55" t="s">
        <v>2780</v>
      </c>
      <c r="X487" s="4"/>
    </row>
    <row r="488" spans="1:24" ht="14">
      <c r="A488" s="53"/>
      <c r="B488" s="53"/>
      <c r="C488" s="53"/>
      <c r="D488" s="54" t="str">
        <f t="shared" si="40"/>
        <v/>
      </c>
      <c r="E488" s="53"/>
      <c r="G488" s="54" t="s">
        <v>2490</v>
      </c>
      <c r="H488" s="4" t="str">
        <f>IF(A488="","",IF(ROW($A$2:$A$901)=1,"Impossible",VLOOKUP($A$2:$A$901,[1]items!$A$2:$S$1008,{19}*SIGN(ROW($A$2:$A$901)),FALSE)))</f>
        <v/>
      </c>
      <c r="I488" s="4" t="str">
        <f>IF(A488="","",IF(ROW($A$2:$A$901)=1,"Impossible",VLOOKUP($A$2:$A$901,[1]items!$A$2:$T$1008,{20}*SIGN(ROW($A$2:$A$901)),FALSE)))</f>
        <v/>
      </c>
      <c r="L488" s="53"/>
      <c r="M488" s="53"/>
      <c r="N488" s="53"/>
      <c r="O488" s="53"/>
      <c r="P488" s="53"/>
      <c r="Q488" s="53"/>
      <c r="R488" s="53"/>
      <c r="S488" s="53"/>
      <c r="T488" s="53"/>
      <c r="U488" s="53"/>
      <c r="V488" s="55" t="s">
        <v>2780</v>
      </c>
      <c r="W488" s="55" t="s">
        <v>2780</v>
      </c>
      <c r="X488" s="4"/>
    </row>
    <row r="489" spans="1:24" ht="14">
      <c r="A489" s="53"/>
      <c r="B489" s="53"/>
      <c r="C489" s="53"/>
      <c r="D489" s="54" t="str">
        <f t="shared" si="40"/>
        <v/>
      </c>
      <c r="E489" s="53"/>
      <c r="G489" s="54" t="s">
        <v>2490</v>
      </c>
      <c r="H489" s="4" t="str">
        <f>IF(A489="","",IF(ROW($A$2:$A$901)=1,"Impossible",VLOOKUP($A$2:$A$901,[1]items!$A$2:$S$1008,{19}*SIGN(ROW($A$2:$A$901)),FALSE)))</f>
        <v/>
      </c>
      <c r="I489" s="4" t="str">
        <f>IF(A489="","",IF(ROW($A$2:$A$901)=1,"Impossible",VLOOKUP($A$2:$A$901,[1]items!$A$2:$T$1008,{20}*SIGN(ROW($A$2:$A$901)),FALSE)))</f>
        <v/>
      </c>
      <c r="L489" s="53"/>
      <c r="M489" s="53"/>
      <c r="N489" s="53"/>
      <c r="O489" s="53"/>
      <c r="P489" s="53"/>
      <c r="Q489" s="53"/>
      <c r="R489" s="53"/>
      <c r="S489" s="53"/>
      <c r="T489" s="53"/>
      <c r="U489" s="53"/>
      <c r="V489" s="55" t="s">
        <v>2780</v>
      </c>
      <c r="W489" s="55" t="s">
        <v>2780</v>
      </c>
      <c r="X489" s="4"/>
    </row>
    <row r="490" spans="1:24" ht="14">
      <c r="A490" s="53"/>
      <c r="B490" s="53"/>
      <c r="C490" s="53"/>
      <c r="D490" s="54" t="str">
        <f t="shared" si="40"/>
        <v/>
      </c>
      <c r="E490" s="53"/>
      <c r="G490" s="54" t="s">
        <v>2490</v>
      </c>
      <c r="H490" s="4" t="str">
        <f>IF(A490="","",IF(ROW($A$2:$A$901)=1,"Impossible",VLOOKUP($A$2:$A$901,[1]items!$A$2:$S$1008,{19}*SIGN(ROW($A$2:$A$901)),FALSE)))</f>
        <v/>
      </c>
      <c r="I490" s="4" t="str">
        <f>IF(A490="","",IF(ROW($A$2:$A$901)=1,"Impossible",VLOOKUP($A$2:$A$901,[1]items!$A$2:$T$1008,{20}*SIGN(ROW($A$2:$A$901)),FALSE)))</f>
        <v/>
      </c>
      <c r="L490" s="53"/>
      <c r="M490" s="53"/>
      <c r="N490" s="53"/>
      <c r="O490" s="53"/>
      <c r="P490" s="53"/>
      <c r="Q490" s="53"/>
      <c r="R490" s="53"/>
      <c r="S490" s="53"/>
      <c r="T490" s="53"/>
      <c r="U490" s="53"/>
      <c r="V490" s="55" t="s">
        <v>2780</v>
      </c>
      <c r="W490" s="55" t="s">
        <v>2780</v>
      </c>
      <c r="X490" s="4"/>
    </row>
    <row r="491" spans="1:24" ht="14">
      <c r="A491" s="53"/>
      <c r="B491" s="53"/>
      <c r="C491" s="53"/>
      <c r="D491" s="54" t="str">
        <f t="shared" si="40"/>
        <v/>
      </c>
      <c r="E491" s="53"/>
      <c r="G491" s="54" t="s">
        <v>2490</v>
      </c>
      <c r="H491" s="4" t="str">
        <f>IF(A491="","",IF(ROW($A$2:$A$901)=1,"Impossible",VLOOKUP($A$2:$A$901,[1]items!$A$2:$S$1008,{19}*SIGN(ROW($A$2:$A$901)),FALSE)))</f>
        <v/>
      </c>
      <c r="I491" s="4" t="str">
        <f>IF(A491="","",IF(ROW($A$2:$A$901)=1,"Impossible",VLOOKUP($A$2:$A$901,[1]items!$A$2:$T$1008,{20}*SIGN(ROW($A$2:$A$901)),FALSE)))</f>
        <v/>
      </c>
      <c r="L491" s="53"/>
      <c r="M491" s="53"/>
      <c r="N491" s="53"/>
      <c r="O491" s="53"/>
      <c r="P491" s="53"/>
      <c r="Q491" s="53"/>
      <c r="R491" s="53"/>
      <c r="S491" s="53"/>
      <c r="T491" s="53"/>
      <c r="U491" s="53"/>
      <c r="V491" s="55" t="s">
        <v>2780</v>
      </c>
      <c r="W491" s="55" t="s">
        <v>2780</v>
      </c>
      <c r="X491" s="4"/>
    </row>
    <row r="492" spans="1:24" ht="14">
      <c r="A492" s="53"/>
      <c r="B492" s="53"/>
      <c r="C492" s="53"/>
      <c r="D492" s="54" t="str">
        <f t="shared" si="40"/>
        <v/>
      </c>
      <c r="E492" s="53"/>
      <c r="G492" s="54" t="s">
        <v>2490</v>
      </c>
      <c r="H492" s="4" t="str">
        <f>IF(A492="","",IF(ROW($A$2:$A$901)=1,"Impossible",VLOOKUP($A$2:$A$901,[1]items!$A$2:$S$1008,{19}*SIGN(ROW($A$2:$A$901)),FALSE)))</f>
        <v/>
      </c>
      <c r="I492" s="4" t="str">
        <f>IF(A492="","",IF(ROW($A$2:$A$901)=1,"Impossible",VLOOKUP($A$2:$A$901,[1]items!$A$2:$T$1008,{20}*SIGN(ROW($A$2:$A$901)),FALSE)))</f>
        <v/>
      </c>
      <c r="L492" s="53"/>
      <c r="M492" s="53"/>
      <c r="N492" s="53"/>
      <c r="O492" s="53"/>
      <c r="P492" s="53"/>
      <c r="Q492" s="53"/>
      <c r="R492" s="53"/>
      <c r="S492" s="53"/>
      <c r="T492" s="53"/>
      <c r="U492" s="53"/>
      <c r="V492" s="55" t="s">
        <v>2780</v>
      </c>
      <c r="W492" s="55" t="s">
        <v>2780</v>
      </c>
      <c r="X492" s="4"/>
    </row>
    <row r="493" spans="1:24" ht="14">
      <c r="A493" s="53"/>
      <c r="B493" s="53"/>
      <c r="C493" s="53"/>
      <c r="D493" s="54" t="str">
        <f t="shared" si="40"/>
        <v/>
      </c>
      <c r="E493" s="53"/>
      <c r="G493" s="54" t="s">
        <v>2490</v>
      </c>
      <c r="H493" s="4" t="str">
        <f>IF(A493="","",IF(ROW($A$2:$A$901)=1,"Impossible",VLOOKUP($A$2:$A$901,[1]items!$A$2:$S$1008,{19}*SIGN(ROW($A$2:$A$901)),FALSE)))</f>
        <v/>
      </c>
      <c r="I493" s="4" t="str">
        <f>IF(A493="","",IF(ROW($A$2:$A$901)=1,"Impossible",VLOOKUP($A$2:$A$901,[1]items!$A$2:$T$1008,{20}*SIGN(ROW($A$2:$A$901)),FALSE)))</f>
        <v/>
      </c>
      <c r="L493" s="53"/>
      <c r="M493" s="53"/>
      <c r="N493" s="53"/>
      <c r="O493" s="53"/>
      <c r="P493" s="53"/>
      <c r="Q493" s="53"/>
      <c r="R493" s="53"/>
      <c r="S493" s="53"/>
      <c r="T493" s="53"/>
      <c r="U493" s="53"/>
      <c r="V493" s="55" t="s">
        <v>2780</v>
      </c>
      <c r="W493" s="55" t="s">
        <v>2780</v>
      </c>
      <c r="X493" s="4"/>
    </row>
    <row r="494" spans="1:24" ht="14">
      <c r="A494" s="53"/>
      <c r="B494" s="53"/>
      <c r="C494" s="53"/>
      <c r="D494" s="54" t="str">
        <f t="shared" si="40"/>
        <v/>
      </c>
      <c r="E494" s="53"/>
      <c r="G494" s="54" t="s">
        <v>2490</v>
      </c>
      <c r="H494" s="4" t="str">
        <f>IF(A494="","",IF(ROW($A$2:$A$901)=1,"Impossible",VLOOKUP($A$2:$A$901,[1]items!$A$2:$S$1008,{19}*SIGN(ROW($A$2:$A$901)),FALSE)))</f>
        <v/>
      </c>
      <c r="I494" s="4" t="str">
        <f>IF(A494="","",IF(ROW($A$2:$A$901)=1,"Impossible",VLOOKUP($A$2:$A$901,[1]items!$A$2:$T$1008,{20}*SIGN(ROW($A$2:$A$901)),FALSE)))</f>
        <v/>
      </c>
      <c r="L494" s="53"/>
      <c r="M494" s="53"/>
      <c r="N494" s="53"/>
      <c r="O494" s="53"/>
      <c r="P494" s="53"/>
      <c r="Q494" s="53"/>
      <c r="R494" s="53"/>
      <c r="S494" s="53"/>
      <c r="T494" s="53"/>
      <c r="U494" s="53"/>
      <c r="V494" s="55" t="s">
        <v>2780</v>
      </c>
      <c r="W494" s="55" t="s">
        <v>2780</v>
      </c>
      <c r="X494" s="4"/>
    </row>
    <row r="495" spans="1:24" ht="14">
      <c r="A495" s="53"/>
      <c r="B495" s="53"/>
      <c r="C495" s="53"/>
      <c r="D495" s="54" t="str">
        <f t="shared" si="40"/>
        <v/>
      </c>
      <c r="E495" s="53"/>
      <c r="G495" s="54" t="s">
        <v>2490</v>
      </c>
      <c r="H495" s="4" t="str">
        <f>IF(A495="","",IF(ROW($A$2:$A$901)=1,"Impossible",VLOOKUP($A$2:$A$901,[1]items!$A$2:$S$1008,{19}*SIGN(ROW($A$2:$A$901)),FALSE)))</f>
        <v/>
      </c>
      <c r="I495" s="4" t="str">
        <f>IF(A495="","",IF(ROW($A$2:$A$901)=1,"Impossible",VLOOKUP($A$2:$A$901,[1]items!$A$2:$T$1008,{20}*SIGN(ROW($A$2:$A$901)),FALSE)))</f>
        <v/>
      </c>
      <c r="L495" s="53"/>
      <c r="M495" s="53"/>
      <c r="N495" s="53"/>
      <c r="O495" s="53"/>
      <c r="P495" s="53"/>
      <c r="Q495" s="53"/>
      <c r="R495" s="53"/>
      <c r="S495" s="53"/>
      <c r="T495" s="53"/>
      <c r="U495" s="53"/>
      <c r="V495" s="55" t="s">
        <v>2780</v>
      </c>
      <c r="W495" s="55" t="s">
        <v>2780</v>
      </c>
      <c r="X495" s="4"/>
    </row>
    <row r="496" spans="1:24" ht="14">
      <c r="A496" s="53"/>
      <c r="B496" s="53"/>
      <c r="C496" s="53"/>
      <c r="D496" s="54" t="str">
        <f t="shared" si="40"/>
        <v/>
      </c>
      <c r="E496" s="53"/>
      <c r="G496" s="54" t="s">
        <v>2490</v>
      </c>
      <c r="H496" s="4" t="str">
        <f>IF(A496="","",IF(ROW($A$2:$A$901)=1,"Impossible",VLOOKUP($A$2:$A$901,[1]items!$A$2:$S$1008,{19}*SIGN(ROW($A$2:$A$901)),FALSE)))</f>
        <v/>
      </c>
      <c r="I496" s="4" t="str">
        <f>IF(A496="","",IF(ROW($A$2:$A$901)=1,"Impossible",VLOOKUP($A$2:$A$901,[1]items!$A$2:$T$1008,{20}*SIGN(ROW($A$2:$A$901)),FALSE)))</f>
        <v/>
      </c>
      <c r="L496" s="53"/>
      <c r="M496" s="53"/>
      <c r="N496" s="53"/>
      <c r="O496" s="53"/>
      <c r="P496" s="53"/>
      <c r="Q496" s="53"/>
      <c r="R496" s="53"/>
      <c r="S496" s="53"/>
      <c r="T496" s="53"/>
      <c r="U496" s="53"/>
      <c r="V496" s="55" t="s">
        <v>2780</v>
      </c>
      <c r="W496" s="55" t="s">
        <v>2780</v>
      </c>
      <c r="X496" s="4"/>
    </row>
    <row r="497" spans="1:24" ht="14">
      <c r="A497" s="53"/>
      <c r="B497" s="53"/>
      <c r="C497" s="53"/>
      <c r="D497" s="54" t="str">
        <f t="shared" si="40"/>
        <v/>
      </c>
      <c r="E497" s="53"/>
      <c r="G497" s="54" t="s">
        <v>2490</v>
      </c>
      <c r="H497" s="4" t="str">
        <f>IF(A497="","",IF(ROW($A$2:$A$901)=1,"Impossible",VLOOKUP($A$2:$A$901,[1]items!$A$2:$S$1008,{19}*SIGN(ROW($A$2:$A$901)),FALSE)))</f>
        <v/>
      </c>
      <c r="I497" s="4" t="str">
        <f>IF(A497="","",IF(ROW($A$2:$A$901)=1,"Impossible",VLOOKUP($A$2:$A$901,[1]items!$A$2:$T$1008,{20}*SIGN(ROW($A$2:$A$901)),FALSE)))</f>
        <v/>
      </c>
      <c r="L497" s="53"/>
      <c r="M497" s="53"/>
      <c r="N497" s="53"/>
      <c r="O497" s="53"/>
      <c r="P497" s="53"/>
      <c r="Q497" s="53"/>
      <c r="R497" s="53"/>
      <c r="S497" s="53"/>
      <c r="T497" s="53"/>
      <c r="U497" s="53"/>
      <c r="V497" s="55" t="s">
        <v>2780</v>
      </c>
      <c r="W497" s="55" t="s">
        <v>2780</v>
      </c>
      <c r="X497" s="4"/>
    </row>
    <row r="498" spans="1:24" ht="14">
      <c r="A498" s="53"/>
      <c r="B498" s="53"/>
      <c r="C498" s="53"/>
      <c r="D498" s="54" t="str">
        <f t="shared" si="40"/>
        <v/>
      </c>
      <c r="E498" s="53"/>
      <c r="G498" s="54" t="s">
        <v>2490</v>
      </c>
      <c r="H498" s="4" t="str">
        <f>IF(A498="","",IF(ROW($A$2:$A$901)=1,"Impossible",VLOOKUP($A$2:$A$901,[1]items!$A$2:$S$1008,{19}*SIGN(ROW($A$2:$A$901)),FALSE)))</f>
        <v/>
      </c>
      <c r="I498" s="4" t="str">
        <f>IF(A498="","",IF(ROW($A$2:$A$901)=1,"Impossible",VLOOKUP($A$2:$A$901,[1]items!$A$2:$T$1008,{20}*SIGN(ROW($A$2:$A$901)),FALSE)))</f>
        <v/>
      </c>
      <c r="L498" s="53"/>
      <c r="M498" s="53"/>
      <c r="N498" s="53"/>
      <c r="O498" s="53"/>
      <c r="P498" s="53"/>
      <c r="Q498" s="53"/>
      <c r="R498" s="53"/>
      <c r="S498" s="53"/>
      <c r="T498" s="53"/>
      <c r="U498" s="53"/>
      <c r="V498" s="55" t="s">
        <v>2780</v>
      </c>
      <c r="W498" s="55" t="s">
        <v>2780</v>
      </c>
      <c r="X498" s="4"/>
    </row>
    <row r="499" spans="1:24" ht="14">
      <c r="A499" s="53"/>
      <c r="B499" s="53"/>
      <c r="C499" s="53"/>
      <c r="D499" s="54" t="str">
        <f t="shared" si="40"/>
        <v/>
      </c>
      <c r="E499" s="53"/>
      <c r="G499" s="54" t="s">
        <v>2490</v>
      </c>
      <c r="H499" s="4" t="str">
        <f>IF(A499="","",IF(ROW($A$2:$A$901)=1,"Impossible",VLOOKUP($A$2:$A$901,[1]items!$A$2:$S$1008,{19}*SIGN(ROW($A$2:$A$901)),FALSE)))</f>
        <v/>
      </c>
      <c r="I499" s="4" t="str">
        <f>IF(A499="","",IF(ROW($A$2:$A$901)=1,"Impossible",VLOOKUP($A$2:$A$901,[1]items!$A$2:$T$1008,{20}*SIGN(ROW($A$2:$A$901)),FALSE)))</f>
        <v/>
      </c>
      <c r="L499" s="53"/>
      <c r="M499" s="53"/>
      <c r="N499" s="53"/>
      <c r="O499" s="53"/>
      <c r="P499" s="53"/>
      <c r="Q499" s="53"/>
      <c r="R499" s="53"/>
      <c r="S499" s="53"/>
      <c r="T499" s="53"/>
      <c r="U499" s="53"/>
      <c r="V499" s="55" t="s">
        <v>2780</v>
      </c>
      <c r="W499" s="55" t="s">
        <v>2780</v>
      </c>
      <c r="X499" s="4"/>
    </row>
    <row r="500" spans="1:24" ht="14">
      <c r="A500" s="53"/>
      <c r="B500" s="53"/>
      <c r="C500" s="53"/>
      <c r="D500" s="54" t="str">
        <f t="shared" si="40"/>
        <v/>
      </c>
      <c r="E500" s="53"/>
      <c r="G500" s="54" t="s">
        <v>2490</v>
      </c>
      <c r="H500" s="4" t="str">
        <f>IF(A500="","",IF(ROW($A$2:$A$901)=1,"Impossible",VLOOKUP($A$2:$A$901,[1]items!$A$2:$S$1008,{19}*SIGN(ROW($A$2:$A$901)),FALSE)))</f>
        <v/>
      </c>
      <c r="I500" s="4" t="str">
        <f>IF(A500="","",IF(ROW($A$2:$A$901)=1,"Impossible",VLOOKUP($A$2:$A$901,[1]items!$A$2:$T$1008,{20}*SIGN(ROW($A$2:$A$901)),FALSE)))</f>
        <v/>
      </c>
      <c r="L500" s="53"/>
      <c r="M500" s="53"/>
      <c r="N500" s="53"/>
      <c r="O500" s="53"/>
      <c r="P500" s="53"/>
      <c r="Q500" s="53"/>
      <c r="R500" s="53"/>
      <c r="S500" s="53"/>
      <c r="T500" s="53"/>
      <c r="U500" s="53"/>
      <c r="V500" s="55" t="s">
        <v>2780</v>
      </c>
      <c r="W500" s="55" t="s">
        <v>2780</v>
      </c>
      <c r="X500" s="4"/>
    </row>
    <row r="501" spans="1:24" ht="14">
      <c r="A501" s="53"/>
      <c r="B501" s="53"/>
      <c r="C501" s="53"/>
      <c r="D501" s="54" t="str">
        <f t="shared" si="40"/>
        <v/>
      </c>
      <c r="E501" s="53"/>
      <c r="G501" s="54" t="s">
        <v>2490</v>
      </c>
      <c r="H501" s="4" t="str">
        <f>IF(A501="","",IF(ROW($A$2:$A$901)=1,"Impossible",VLOOKUP($A$2:$A$901,[1]items!$A$2:$S$1008,{19}*SIGN(ROW($A$2:$A$901)),FALSE)))</f>
        <v/>
      </c>
      <c r="I501" s="4" t="str">
        <f>IF(A501="","",IF(ROW($A$2:$A$901)=1,"Impossible",VLOOKUP($A$2:$A$901,[1]items!$A$2:$T$1008,{20}*SIGN(ROW($A$2:$A$901)),FALSE)))</f>
        <v/>
      </c>
      <c r="L501" s="53"/>
      <c r="M501" s="53"/>
      <c r="N501" s="53"/>
      <c r="O501" s="53"/>
      <c r="P501" s="53"/>
      <c r="Q501" s="53"/>
      <c r="R501" s="53"/>
      <c r="S501" s="53"/>
      <c r="T501" s="53"/>
      <c r="U501" s="53"/>
      <c r="V501" s="55" t="s">
        <v>2780</v>
      </c>
      <c r="W501" s="55" t="s">
        <v>2780</v>
      </c>
      <c r="X501" s="4"/>
    </row>
    <row r="502" spans="1:24" ht="14">
      <c r="A502" s="53"/>
      <c r="B502" s="53"/>
      <c r="C502" s="53"/>
      <c r="D502" s="54" t="str">
        <f t="shared" si="40"/>
        <v/>
      </c>
      <c r="E502" s="53"/>
      <c r="G502" s="54" t="s">
        <v>2490</v>
      </c>
      <c r="H502" s="4" t="str">
        <f>IF(A502="","",IF(ROW($A$2:$A$901)=1,"Impossible",VLOOKUP($A$2:$A$901,[1]items!$A$2:$S$1008,{19}*SIGN(ROW($A$2:$A$901)),FALSE)))</f>
        <v/>
      </c>
      <c r="I502" s="4" t="str">
        <f>IF(A502="","",IF(ROW($A$2:$A$901)=1,"Impossible",VLOOKUP($A$2:$A$901,[1]items!$A$2:$T$1008,{20}*SIGN(ROW($A$2:$A$901)),FALSE)))</f>
        <v/>
      </c>
      <c r="L502" s="53"/>
      <c r="M502" s="53"/>
      <c r="N502" s="53"/>
      <c r="O502" s="53"/>
      <c r="P502" s="53"/>
      <c r="Q502" s="53"/>
      <c r="R502" s="53"/>
      <c r="S502" s="53"/>
      <c r="T502" s="53"/>
      <c r="U502" s="53"/>
      <c r="V502" s="55" t="s">
        <v>2780</v>
      </c>
      <c r="W502" s="55" t="s">
        <v>2780</v>
      </c>
      <c r="X502" s="4"/>
    </row>
    <row r="503" spans="1:24" ht="14">
      <c r="A503" s="53"/>
      <c r="B503" s="53"/>
      <c r="C503" s="53"/>
      <c r="D503" s="54" t="str">
        <f t="shared" si="40"/>
        <v/>
      </c>
      <c r="E503" s="53"/>
      <c r="G503" s="54" t="s">
        <v>2490</v>
      </c>
      <c r="H503" s="4" t="str">
        <f>IF(A503="","",IF(ROW($A$2:$A$901)=1,"Impossible",VLOOKUP($A$2:$A$901,[1]items!$A$2:$S$1008,{19}*SIGN(ROW($A$2:$A$901)),FALSE)))</f>
        <v/>
      </c>
      <c r="I503" s="4" t="str">
        <f>IF(A503="","",IF(ROW($A$2:$A$901)=1,"Impossible",VLOOKUP($A$2:$A$901,[1]items!$A$2:$T$1008,{20}*SIGN(ROW($A$2:$A$901)),FALSE)))</f>
        <v/>
      </c>
      <c r="L503" s="53"/>
      <c r="M503" s="53"/>
      <c r="N503" s="53"/>
      <c r="O503" s="53"/>
      <c r="P503" s="53"/>
      <c r="Q503" s="53"/>
      <c r="R503" s="53"/>
      <c r="S503" s="53"/>
      <c r="T503" s="53"/>
      <c r="U503" s="53"/>
      <c r="V503" s="55" t="s">
        <v>2780</v>
      </c>
      <c r="W503" s="55" t="s">
        <v>2780</v>
      </c>
      <c r="X503" s="4"/>
    </row>
    <row r="504" spans="1:24" ht="14">
      <c r="A504" s="53"/>
      <c r="B504" s="53"/>
      <c r="C504" s="53"/>
      <c r="D504" s="54" t="str">
        <f t="shared" si="40"/>
        <v/>
      </c>
      <c r="E504" s="53"/>
      <c r="G504" s="54" t="s">
        <v>2490</v>
      </c>
      <c r="H504" s="4" t="str">
        <f>IF(A504="","",IF(ROW($A$2:$A$901)=1,"Impossible",VLOOKUP($A$2:$A$901,[1]items!$A$2:$S$1008,{19}*SIGN(ROW($A$2:$A$901)),FALSE)))</f>
        <v/>
      </c>
      <c r="I504" s="4" t="str">
        <f>IF(A504="","",IF(ROW($A$2:$A$901)=1,"Impossible",VLOOKUP($A$2:$A$901,[1]items!$A$2:$T$1008,{20}*SIGN(ROW($A$2:$A$901)),FALSE)))</f>
        <v/>
      </c>
      <c r="L504" s="53"/>
      <c r="M504" s="53"/>
      <c r="N504" s="53"/>
      <c r="O504" s="53"/>
      <c r="P504" s="53"/>
      <c r="Q504" s="53"/>
      <c r="R504" s="53"/>
      <c r="S504" s="53"/>
      <c r="T504" s="53"/>
      <c r="U504" s="53"/>
      <c r="V504" s="55" t="s">
        <v>2780</v>
      </c>
      <c r="W504" s="55" t="s">
        <v>2780</v>
      </c>
      <c r="X504" s="4"/>
    </row>
    <row r="505" spans="1:24" ht="14">
      <c r="A505" s="53"/>
      <c r="B505" s="53"/>
      <c r="C505" s="53"/>
      <c r="D505" s="54" t="str">
        <f t="shared" si="40"/>
        <v/>
      </c>
      <c r="E505" s="53"/>
      <c r="G505" s="54" t="s">
        <v>2490</v>
      </c>
      <c r="H505" s="4" t="str">
        <f>IF(A505="","",IF(ROW($A$2:$A$901)=1,"Impossible",VLOOKUP($A$2:$A$901,[1]items!$A$2:$S$1008,{19}*SIGN(ROW($A$2:$A$901)),FALSE)))</f>
        <v/>
      </c>
      <c r="I505" s="4" t="str">
        <f>IF(A505="","",IF(ROW($A$2:$A$901)=1,"Impossible",VLOOKUP($A$2:$A$901,[1]items!$A$2:$T$1008,{20}*SIGN(ROW($A$2:$A$901)),FALSE)))</f>
        <v/>
      </c>
      <c r="L505" s="53"/>
      <c r="M505" s="53"/>
      <c r="N505" s="53"/>
      <c r="O505" s="53"/>
      <c r="P505" s="53"/>
      <c r="Q505" s="53"/>
      <c r="R505" s="53"/>
      <c r="S505" s="53"/>
      <c r="T505" s="53"/>
      <c r="U505" s="53"/>
      <c r="V505" s="55" t="s">
        <v>2780</v>
      </c>
      <c r="W505" s="55" t="s">
        <v>2780</v>
      </c>
      <c r="X505" s="4"/>
    </row>
    <row r="506" spans="1:24" ht="14">
      <c r="A506" s="53"/>
      <c r="B506" s="53"/>
      <c r="C506" s="53"/>
      <c r="D506" s="54" t="str">
        <f t="shared" si="40"/>
        <v/>
      </c>
      <c r="E506" s="53"/>
      <c r="G506" s="54" t="s">
        <v>2490</v>
      </c>
      <c r="H506" s="4" t="str">
        <f>IF(A506="","",IF(ROW($A$2:$A$901)=1,"Impossible",VLOOKUP($A$2:$A$901,[1]items!$A$2:$S$1008,{19}*SIGN(ROW($A$2:$A$901)),FALSE)))</f>
        <v/>
      </c>
      <c r="I506" s="4" t="str">
        <f>IF(A506="","",IF(ROW($A$2:$A$901)=1,"Impossible",VLOOKUP($A$2:$A$901,[1]items!$A$2:$T$1008,{20}*SIGN(ROW($A$2:$A$901)),FALSE)))</f>
        <v/>
      </c>
      <c r="L506" s="53"/>
      <c r="M506" s="53"/>
      <c r="N506" s="53"/>
      <c r="O506" s="53"/>
      <c r="P506" s="53"/>
      <c r="Q506" s="53"/>
      <c r="R506" s="53"/>
      <c r="S506" s="53"/>
      <c r="T506" s="53"/>
      <c r="U506" s="53"/>
      <c r="V506" s="55" t="s">
        <v>2780</v>
      </c>
      <c r="W506" s="55" t="s">
        <v>2780</v>
      </c>
      <c r="X506" s="4"/>
    </row>
    <row r="507" spans="1:24" ht="14">
      <c r="A507" s="53"/>
      <c r="B507" s="53"/>
      <c r="C507" s="53"/>
      <c r="D507" s="54" t="str">
        <f t="shared" si="40"/>
        <v/>
      </c>
      <c r="E507" s="53"/>
      <c r="G507" s="54" t="s">
        <v>2490</v>
      </c>
      <c r="H507" s="4" t="str">
        <f>IF(A507="","",IF(ROW($A$2:$A$901)=1,"Impossible",VLOOKUP($A$2:$A$901,[1]items!$A$2:$S$1008,{19}*SIGN(ROW($A$2:$A$901)),FALSE)))</f>
        <v/>
      </c>
      <c r="I507" s="4" t="str">
        <f>IF(A507="","",IF(ROW($A$2:$A$901)=1,"Impossible",VLOOKUP($A$2:$A$901,[1]items!$A$2:$T$1008,{20}*SIGN(ROW($A$2:$A$901)),FALSE)))</f>
        <v/>
      </c>
      <c r="L507" s="53"/>
      <c r="M507" s="53"/>
      <c r="N507" s="53"/>
      <c r="O507" s="53"/>
      <c r="P507" s="53"/>
      <c r="Q507" s="53"/>
      <c r="R507" s="53"/>
      <c r="S507" s="53"/>
      <c r="T507" s="53"/>
      <c r="U507" s="53"/>
      <c r="V507" s="55" t="s">
        <v>2780</v>
      </c>
      <c r="W507" s="55" t="s">
        <v>2780</v>
      </c>
      <c r="X507" s="4"/>
    </row>
    <row r="508" spans="1:24" ht="14">
      <c r="A508" s="53"/>
      <c r="B508" s="53"/>
      <c r="C508" s="53"/>
      <c r="D508" s="54" t="str">
        <f t="shared" si="40"/>
        <v/>
      </c>
      <c r="E508" s="53"/>
      <c r="G508" s="54" t="s">
        <v>2490</v>
      </c>
      <c r="H508" s="4" t="str">
        <f>IF(A508="","",IF(ROW($A$2:$A$901)=1,"Impossible",VLOOKUP($A$2:$A$901,[1]items!$A$2:$S$1008,{19}*SIGN(ROW($A$2:$A$901)),FALSE)))</f>
        <v/>
      </c>
      <c r="I508" s="4" t="str">
        <f>IF(A508="","",IF(ROW($A$2:$A$901)=1,"Impossible",VLOOKUP($A$2:$A$901,[1]items!$A$2:$T$1008,{20}*SIGN(ROW($A$2:$A$901)),FALSE)))</f>
        <v/>
      </c>
      <c r="L508" s="53"/>
      <c r="M508" s="53"/>
      <c r="N508" s="53"/>
      <c r="O508" s="53"/>
      <c r="P508" s="53"/>
      <c r="Q508" s="53"/>
      <c r="R508" s="53"/>
      <c r="S508" s="53"/>
      <c r="T508" s="53"/>
      <c r="U508" s="53"/>
      <c r="V508" s="55" t="s">
        <v>2780</v>
      </c>
      <c r="W508" s="55" t="s">
        <v>2780</v>
      </c>
      <c r="X508" s="4"/>
    </row>
    <row r="509" spans="1:24" ht="14">
      <c r="A509" s="53"/>
      <c r="B509" s="53"/>
      <c r="C509" s="53"/>
      <c r="D509" s="54" t="str">
        <f t="shared" si="40"/>
        <v/>
      </c>
      <c r="E509" s="53"/>
      <c r="G509" s="54" t="s">
        <v>2490</v>
      </c>
      <c r="H509" s="4" t="str">
        <f>IF(A509="","",IF(ROW($A$2:$A$901)=1,"Impossible",VLOOKUP($A$2:$A$901,[1]items!$A$2:$S$1008,{19}*SIGN(ROW($A$2:$A$901)),FALSE)))</f>
        <v/>
      </c>
      <c r="I509" s="4" t="str">
        <f>IF(A509="","",IF(ROW($A$2:$A$901)=1,"Impossible",VLOOKUP($A$2:$A$901,[1]items!$A$2:$T$1008,{20}*SIGN(ROW($A$2:$A$901)),FALSE)))</f>
        <v/>
      </c>
      <c r="L509" s="53"/>
      <c r="M509" s="53"/>
      <c r="N509" s="53"/>
      <c r="O509" s="53"/>
      <c r="P509" s="53"/>
      <c r="Q509" s="53"/>
      <c r="R509" s="53"/>
      <c r="S509" s="53"/>
      <c r="T509" s="53"/>
      <c r="U509" s="53"/>
      <c r="V509" s="55" t="s">
        <v>2780</v>
      </c>
      <c r="W509" s="55" t="s">
        <v>2780</v>
      </c>
      <c r="X509" s="4"/>
    </row>
    <row r="510" spans="1:24" ht="14">
      <c r="A510" s="53"/>
      <c r="B510" s="53"/>
      <c r="C510" s="53"/>
      <c r="D510" s="54" t="str">
        <f t="shared" si="40"/>
        <v/>
      </c>
      <c r="E510" s="53"/>
      <c r="G510" s="54" t="s">
        <v>2490</v>
      </c>
      <c r="H510" s="4" t="str">
        <f>IF(A510="","",IF(ROW($A$2:$A$901)=1,"Impossible",VLOOKUP($A$2:$A$901,[1]items!$A$2:$S$1008,{19}*SIGN(ROW($A$2:$A$901)),FALSE)))</f>
        <v/>
      </c>
      <c r="I510" s="4" t="str">
        <f>IF(A510="","",IF(ROW($A$2:$A$901)=1,"Impossible",VLOOKUP($A$2:$A$901,[1]items!$A$2:$T$1008,{20}*SIGN(ROW($A$2:$A$901)),FALSE)))</f>
        <v/>
      </c>
      <c r="L510" s="53"/>
      <c r="M510" s="53"/>
      <c r="N510" s="53"/>
      <c r="O510" s="53"/>
      <c r="P510" s="53"/>
      <c r="Q510" s="53"/>
      <c r="R510" s="53"/>
      <c r="S510" s="53"/>
      <c r="T510" s="53"/>
      <c r="U510" s="53"/>
      <c r="V510" s="55" t="s">
        <v>2780</v>
      </c>
      <c r="W510" s="55" t="s">
        <v>2780</v>
      </c>
      <c r="X510" s="4"/>
    </row>
    <row r="511" spans="1:24" ht="14">
      <c r="A511" s="53"/>
      <c r="B511" s="53"/>
      <c r="C511" s="53"/>
      <c r="D511" s="54" t="str">
        <f t="shared" si="40"/>
        <v/>
      </c>
      <c r="E511" s="53"/>
      <c r="G511" s="54" t="s">
        <v>2490</v>
      </c>
      <c r="H511" s="4" t="str">
        <f>IF(A511="","",IF(ROW($A$2:$A$901)=1,"Impossible",VLOOKUP($A$2:$A$901,[1]items!$A$2:$S$1008,{19}*SIGN(ROW($A$2:$A$901)),FALSE)))</f>
        <v/>
      </c>
      <c r="I511" s="4" t="str">
        <f>IF(A511="","",IF(ROW($A$2:$A$901)=1,"Impossible",VLOOKUP($A$2:$A$901,[1]items!$A$2:$T$1008,{20}*SIGN(ROW($A$2:$A$901)),FALSE)))</f>
        <v/>
      </c>
      <c r="L511" s="53"/>
      <c r="M511" s="53"/>
      <c r="N511" s="53"/>
      <c r="O511" s="53"/>
      <c r="P511" s="53"/>
      <c r="Q511" s="53"/>
      <c r="R511" s="53"/>
      <c r="S511" s="53"/>
      <c r="T511" s="53"/>
      <c r="U511" s="53"/>
      <c r="V511" s="55" t="s">
        <v>2780</v>
      </c>
      <c r="W511" s="55" t="s">
        <v>2780</v>
      </c>
      <c r="X511" s="4"/>
    </row>
    <row r="512" spans="1:24" ht="14">
      <c r="A512" s="53"/>
      <c r="B512" s="53"/>
      <c r="C512" s="53"/>
      <c r="D512" s="54" t="str">
        <f t="shared" si="40"/>
        <v/>
      </c>
      <c r="E512" s="53"/>
      <c r="G512" s="54" t="s">
        <v>2490</v>
      </c>
      <c r="H512" s="4" t="str">
        <f>IF(A512="","",IF(ROW($A$2:$A$901)=1,"Impossible",VLOOKUP($A$2:$A$901,[1]items!$A$2:$S$1008,{19}*SIGN(ROW($A$2:$A$901)),FALSE)))</f>
        <v/>
      </c>
      <c r="I512" s="4" t="str">
        <f>IF(A512="","",IF(ROW($A$2:$A$901)=1,"Impossible",VLOOKUP($A$2:$A$901,[1]items!$A$2:$T$1008,{20}*SIGN(ROW($A$2:$A$901)),FALSE)))</f>
        <v/>
      </c>
      <c r="L512" s="53"/>
      <c r="M512" s="53"/>
      <c r="N512" s="53"/>
      <c r="O512" s="53"/>
      <c r="P512" s="53"/>
      <c r="Q512" s="53"/>
      <c r="R512" s="53"/>
      <c r="S512" s="53"/>
      <c r="T512" s="53"/>
      <c r="U512" s="53"/>
      <c r="V512" s="55" t="s">
        <v>2780</v>
      </c>
      <c r="W512" s="55" t="s">
        <v>2780</v>
      </c>
      <c r="X512" s="4"/>
    </row>
    <row r="513" spans="1:24" ht="14">
      <c r="A513" s="53"/>
      <c r="B513" s="53"/>
      <c r="C513" s="53"/>
      <c r="D513" s="54" t="str">
        <f t="shared" si="40"/>
        <v/>
      </c>
      <c r="E513" s="53"/>
      <c r="G513" s="54" t="s">
        <v>2490</v>
      </c>
      <c r="H513" s="4" t="str">
        <f>IF(A513="","",IF(ROW($A$2:$A$901)=1,"Impossible",VLOOKUP($A$2:$A$901,[1]items!$A$2:$S$1008,{19}*SIGN(ROW($A$2:$A$901)),FALSE)))</f>
        <v/>
      </c>
      <c r="I513" s="4" t="str">
        <f>IF(A513="","",IF(ROW($A$2:$A$901)=1,"Impossible",VLOOKUP($A$2:$A$901,[1]items!$A$2:$T$1008,{20}*SIGN(ROW($A$2:$A$901)),FALSE)))</f>
        <v/>
      </c>
      <c r="L513" s="53"/>
      <c r="M513" s="53"/>
      <c r="N513" s="53"/>
      <c r="O513" s="53"/>
      <c r="P513" s="53"/>
      <c r="Q513" s="53"/>
      <c r="R513" s="53"/>
      <c r="S513" s="53"/>
      <c r="T513" s="53"/>
      <c r="U513" s="53"/>
      <c r="V513" s="55" t="s">
        <v>2780</v>
      </c>
      <c r="W513" s="55" t="s">
        <v>2780</v>
      </c>
      <c r="X513" s="4"/>
    </row>
    <row r="514" spans="1:24" ht="14">
      <c r="A514" s="53"/>
      <c r="B514" s="53"/>
      <c r="C514" s="53"/>
      <c r="D514" s="54" t="str">
        <f t="shared" si="40"/>
        <v/>
      </c>
      <c r="E514" s="53"/>
      <c r="G514" s="54" t="s">
        <v>2490</v>
      </c>
      <c r="H514" s="4" t="str">
        <f>IF(A514="","",IF(ROW($A$2:$A$901)=1,"Impossible",VLOOKUP($A$2:$A$901,[1]items!$A$2:$S$1008,{19}*SIGN(ROW($A$2:$A$901)),FALSE)))</f>
        <v/>
      </c>
      <c r="I514" s="4" t="str">
        <f>IF(A514="","",IF(ROW($A$2:$A$901)=1,"Impossible",VLOOKUP($A$2:$A$901,[1]items!$A$2:$T$1008,{20}*SIGN(ROW($A$2:$A$901)),FALSE)))</f>
        <v/>
      </c>
      <c r="L514" s="53"/>
      <c r="M514" s="53"/>
      <c r="N514" s="53"/>
      <c r="O514" s="53"/>
      <c r="P514" s="53"/>
      <c r="Q514" s="53"/>
      <c r="R514" s="53"/>
      <c r="S514" s="53"/>
      <c r="T514" s="53"/>
      <c r="U514" s="53"/>
      <c r="V514" s="55" t="s">
        <v>2780</v>
      </c>
      <c r="W514" s="55" t="s">
        <v>2780</v>
      </c>
      <c r="X514" s="4"/>
    </row>
    <row r="515" spans="1:24" ht="14">
      <c r="A515" s="53"/>
      <c r="B515" s="53"/>
      <c r="C515" s="53"/>
      <c r="D515" s="54" t="str">
        <f t="shared" si="40"/>
        <v/>
      </c>
      <c r="E515" s="53"/>
      <c r="G515" s="54" t="s">
        <v>2490</v>
      </c>
      <c r="H515" s="4" t="str">
        <f>IF(A515="","",IF(ROW($A$2:$A$901)=1,"Impossible",VLOOKUP($A$2:$A$901,[1]items!$A$2:$S$1008,{19}*SIGN(ROW($A$2:$A$901)),FALSE)))</f>
        <v/>
      </c>
      <c r="I515" s="4" t="str">
        <f>IF(A515="","",IF(ROW($A$2:$A$901)=1,"Impossible",VLOOKUP($A$2:$A$901,[1]items!$A$2:$T$1008,{20}*SIGN(ROW($A$2:$A$901)),FALSE)))</f>
        <v/>
      </c>
      <c r="L515" s="53"/>
      <c r="M515" s="53"/>
      <c r="N515" s="53"/>
      <c r="O515" s="53"/>
      <c r="P515" s="53"/>
      <c r="Q515" s="53"/>
      <c r="R515" s="53"/>
      <c r="S515" s="53"/>
      <c r="T515" s="53"/>
      <c r="U515" s="53"/>
      <c r="V515" s="55" t="s">
        <v>2780</v>
      </c>
      <c r="W515" s="55" t="s">
        <v>2780</v>
      </c>
      <c r="X515" s="4"/>
    </row>
    <row r="516" spans="1:24" ht="14">
      <c r="A516" s="53"/>
      <c r="B516" s="53"/>
      <c r="C516" s="53"/>
      <c r="D516" s="54" t="str">
        <f t="shared" si="40"/>
        <v/>
      </c>
      <c r="E516" s="53"/>
      <c r="G516" s="54" t="s">
        <v>2490</v>
      </c>
      <c r="H516" s="4" t="str">
        <f>IF(A516="","",IF(ROW($A$2:$A$901)=1,"Impossible",VLOOKUP($A$2:$A$901,[1]items!$A$2:$S$1008,{19}*SIGN(ROW($A$2:$A$901)),FALSE)))</f>
        <v/>
      </c>
      <c r="I516" s="4" t="str">
        <f>IF(A516="","",IF(ROW($A$2:$A$901)=1,"Impossible",VLOOKUP($A$2:$A$901,[1]items!$A$2:$T$1008,{20}*SIGN(ROW($A$2:$A$901)),FALSE)))</f>
        <v/>
      </c>
      <c r="L516" s="53"/>
      <c r="M516" s="53"/>
      <c r="N516" s="53"/>
      <c r="O516" s="53"/>
      <c r="P516" s="53"/>
      <c r="Q516" s="53"/>
      <c r="R516" s="53"/>
      <c r="S516" s="53"/>
      <c r="T516" s="53"/>
      <c r="U516" s="53"/>
      <c r="V516" s="55" t="s">
        <v>2780</v>
      </c>
      <c r="W516" s="55" t="s">
        <v>2780</v>
      </c>
      <c r="X516" s="4"/>
    </row>
    <row r="517" spans="1:24" ht="14">
      <c r="A517" s="53"/>
      <c r="B517" s="53"/>
      <c r="C517" s="53"/>
      <c r="D517" s="54" t="str">
        <f t="shared" si="40"/>
        <v/>
      </c>
      <c r="E517" s="53"/>
      <c r="G517" s="54" t="s">
        <v>2490</v>
      </c>
      <c r="H517" s="4" t="str">
        <f>IF(A517="","",IF(ROW($A$2:$A$901)=1,"Impossible",VLOOKUP($A$2:$A$901,[1]items!$A$2:$S$1008,{19}*SIGN(ROW($A$2:$A$901)),FALSE)))</f>
        <v/>
      </c>
      <c r="I517" s="4" t="str">
        <f>IF(A517="","",IF(ROW($A$2:$A$901)=1,"Impossible",VLOOKUP($A$2:$A$901,[1]items!$A$2:$T$1008,{20}*SIGN(ROW($A$2:$A$901)),FALSE)))</f>
        <v/>
      </c>
      <c r="L517" s="53"/>
      <c r="M517" s="53"/>
      <c r="N517" s="53"/>
      <c r="O517" s="53"/>
      <c r="P517" s="53"/>
      <c r="Q517" s="53"/>
      <c r="R517" s="53"/>
      <c r="S517" s="53"/>
      <c r="T517" s="53"/>
      <c r="U517" s="53"/>
      <c r="V517" s="55" t="s">
        <v>2780</v>
      </c>
      <c r="W517" s="55" t="s">
        <v>2780</v>
      </c>
      <c r="X517" s="4"/>
    </row>
    <row r="518" spans="1:24" ht="14">
      <c r="A518" s="53"/>
      <c r="B518" s="53"/>
      <c r="C518" s="53"/>
      <c r="D518" s="54" t="str">
        <f t="shared" si="40"/>
        <v/>
      </c>
      <c r="E518" s="53"/>
      <c r="G518" s="54" t="s">
        <v>2490</v>
      </c>
      <c r="H518" s="4" t="str">
        <f>IF(A518="","",IF(ROW($A$2:$A$901)=1,"Impossible",VLOOKUP($A$2:$A$901,[1]items!$A$2:$S$1008,{19}*SIGN(ROW($A$2:$A$901)),FALSE)))</f>
        <v/>
      </c>
      <c r="I518" s="4" t="str">
        <f>IF(A518="","",IF(ROW($A$2:$A$901)=1,"Impossible",VLOOKUP($A$2:$A$901,[1]items!$A$2:$T$1008,{20}*SIGN(ROW($A$2:$A$901)),FALSE)))</f>
        <v/>
      </c>
      <c r="L518" s="53"/>
      <c r="M518" s="53"/>
      <c r="N518" s="53"/>
      <c r="O518" s="53"/>
      <c r="P518" s="53"/>
      <c r="Q518" s="53"/>
      <c r="R518" s="53"/>
      <c r="S518" s="53"/>
      <c r="T518" s="53"/>
      <c r="U518" s="53"/>
      <c r="V518" s="55" t="s">
        <v>2780</v>
      </c>
      <c r="W518" s="55" t="s">
        <v>2780</v>
      </c>
      <c r="X518" s="4"/>
    </row>
    <row r="519" spans="1:24" ht="14">
      <c r="A519" s="53"/>
      <c r="B519" s="53"/>
      <c r="C519" s="53"/>
      <c r="D519" s="54" t="str">
        <f t="shared" si="40"/>
        <v/>
      </c>
      <c r="E519" s="53"/>
      <c r="G519" s="54" t="s">
        <v>2490</v>
      </c>
      <c r="H519" s="4" t="str">
        <f>IF(A519="","",IF(ROW($A$2:$A$901)=1,"Impossible",VLOOKUP($A$2:$A$901,[1]items!$A$2:$S$1008,{19}*SIGN(ROW($A$2:$A$901)),FALSE)))</f>
        <v/>
      </c>
      <c r="I519" s="4" t="str">
        <f>IF(A519="","",IF(ROW($A$2:$A$901)=1,"Impossible",VLOOKUP($A$2:$A$901,[1]items!$A$2:$T$1008,{20}*SIGN(ROW($A$2:$A$901)),FALSE)))</f>
        <v/>
      </c>
      <c r="L519" s="53"/>
      <c r="M519" s="53"/>
      <c r="N519" s="53"/>
      <c r="O519" s="53"/>
      <c r="P519" s="53"/>
      <c r="Q519" s="53"/>
      <c r="R519" s="53"/>
      <c r="S519" s="53"/>
      <c r="T519" s="53"/>
      <c r="U519" s="53"/>
      <c r="V519" s="55" t="s">
        <v>2780</v>
      </c>
      <c r="W519" s="55" t="s">
        <v>2780</v>
      </c>
      <c r="X519" s="4"/>
    </row>
    <row r="520" spans="1:24" ht="14">
      <c r="A520" s="53"/>
      <c r="B520" s="53"/>
      <c r="C520" s="53"/>
      <c r="D520" s="54" t="str">
        <f t="shared" si="40"/>
        <v/>
      </c>
      <c r="E520" s="53"/>
      <c r="G520" s="54" t="s">
        <v>2490</v>
      </c>
      <c r="H520" s="4" t="str">
        <f>IF(A520="","",IF(ROW($A$2:$A$901)=1,"Impossible",VLOOKUP($A$2:$A$901,[1]items!$A$2:$S$1008,{19}*SIGN(ROW($A$2:$A$901)),FALSE)))</f>
        <v/>
      </c>
      <c r="I520" s="4" t="str">
        <f>IF(A520="","",IF(ROW($A$2:$A$901)=1,"Impossible",VLOOKUP($A$2:$A$901,[1]items!$A$2:$T$1008,{20}*SIGN(ROW($A$2:$A$901)),FALSE)))</f>
        <v/>
      </c>
      <c r="L520" s="53"/>
      <c r="M520" s="53"/>
      <c r="N520" s="53"/>
      <c r="O520" s="53"/>
      <c r="P520" s="53"/>
      <c r="Q520" s="53"/>
      <c r="R520" s="53"/>
      <c r="S520" s="53"/>
      <c r="T520" s="53"/>
      <c r="U520" s="53"/>
      <c r="V520" s="55" t="s">
        <v>2780</v>
      </c>
      <c r="W520" s="55" t="s">
        <v>2780</v>
      </c>
      <c r="X520" s="4"/>
    </row>
    <row r="521" spans="1:24" ht="14">
      <c r="A521" s="53"/>
      <c r="B521" s="53"/>
      <c r="C521" s="53"/>
      <c r="D521" s="54" t="str">
        <f t="shared" si="40"/>
        <v/>
      </c>
      <c r="E521" s="53"/>
      <c r="G521" s="54" t="s">
        <v>2490</v>
      </c>
      <c r="H521" s="4" t="str">
        <f>IF(A521="","",IF(ROW($A$2:$A$901)=1,"Impossible",VLOOKUP($A$2:$A$901,[1]items!$A$2:$S$1008,{19}*SIGN(ROW($A$2:$A$901)),FALSE)))</f>
        <v/>
      </c>
      <c r="I521" s="4" t="str">
        <f>IF(A521="","",IF(ROW($A$2:$A$901)=1,"Impossible",VLOOKUP($A$2:$A$901,[1]items!$A$2:$T$1008,{20}*SIGN(ROW($A$2:$A$901)),FALSE)))</f>
        <v/>
      </c>
      <c r="L521" s="53"/>
      <c r="M521" s="53"/>
      <c r="N521" s="53"/>
      <c r="O521" s="53"/>
      <c r="P521" s="53"/>
      <c r="Q521" s="53"/>
      <c r="R521" s="53"/>
      <c r="S521" s="53"/>
      <c r="T521" s="53"/>
      <c r="U521" s="53"/>
      <c r="V521" s="55" t="s">
        <v>2780</v>
      </c>
      <c r="W521" s="55" t="s">
        <v>2780</v>
      </c>
      <c r="X521" s="4"/>
    </row>
    <row r="522" spans="1:24" ht="14">
      <c r="A522" s="53"/>
      <c r="B522" s="53"/>
      <c r="C522" s="53"/>
      <c r="D522" s="54" t="str">
        <f t="shared" si="40"/>
        <v/>
      </c>
      <c r="E522" s="53"/>
      <c r="G522" s="54" t="s">
        <v>2490</v>
      </c>
      <c r="H522" s="4" t="str">
        <f>IF(A522="","",IF(ROW($A$2:$A$901)=1,"Impossible",VLOOKUP($A$2:$A$901,[1]items!$A$2:$S$1008,{19}*SIGN(ROW($A$2:$A$901)),FALSE)))</f>
        <v/>
      </c>
      <c r="I522" s="4" t="str">
        <f>IF(A522="","",IF(ROW($A$2:$A$901)=1,"Impossible",VLOOKUP($A$2:$A$901,[1]items!$A$2:$T$1008,{20}*SIGN(ROW($A$2:$A$901)),FALSE)))</f>
        <v/>
      </c>
      <c r="L522" s="53"/>
      <c r="M522" s="53"/>
      <c r="N522" s="53"/>
      <c r="O522" s="53"/>
      <c r="P522" s="53"/>
      <c r="Q522" s="53"/>
      <c r="R522" s="53"/>
      <c r="S522" s="53"/>
      <c r="T522" s="53"/>
      <c r="U522" s="53"/>
      <c r="V522" s="55" t="s">
        <v>2780</v>
      </c>
      <c r="W522" s="55" t="s">
        <v>2780</v>
      </c>
      <c r="X522" s="4"/>
    </row>
    <row r="523" spans="1:24" ht="14">
      <c r="A523" s="53"/>
      <c r="B523" s="53"/>
      <c r="C523" s="53"/>
      <c r="D523" s="54" t="str">
        <f t="shared" si="40"/>
        <v/>
      </c>
      <c r="E523" s="53"/>
      <c r="G523" s="54" t="s">
        <v>2490</v>
      </c>
      <c r="H523" s="4" t="str">
        <f>IF(A523="","",IF(ROW($A$2:$A$901)=1,"Impossible",VLOOKUP($A$2:$A$901,[1]items!$A$2:$S$1008,{19}*SIGN(ROW($A$2:$A$901)),FALSE)))</f>
        <v/>
      </c>
      <c r="I523" s="4" t="str">
        <f>IF(A523="","",IF(ROW($A$2:$A$901)=1,"Impossible",VLOOKUP($A$2:$A$901,[1]items!$A$2:$T$1008,{20}*SIGN(ROW($A$2:$A$901)),FALSE)))</f>
        <v/>
      </c>
      <c r="L523" s="53"/>
      <c r="M523" s="53"/>
      <c r="N523" s="53"/>
      <c r="O523" s="53"/>
      <c r="P523" s="53"/>
      <c r="Q523" s="53"/>
      <c r="R523" s="53"/>
      <c r="S523" s="53"/>
      <c r="T523" s="53"/>
      <c r="U523" s="53"/>
      <c r="V523" s="55" t="s">
        <v>2780</v>
      </c>
      <c r="W523" s="55" t="s">
        <v>2780</v>
      </c>
      <c r="X523" s="4"/>
    </row>
    <row r="524" spans="1:24" ht="14">
      <c r="A524" s="53"/>
      <c r="B524" s="53"/>
      <c r="C524" s="53"/>
      <c r="D524" s="54" t="str">
        <f t="shared" si="40"/>
        <v/>
      </c>
      <c r="E524" s="53"/>
      <c r="G524" s="54" t="s">
        <v>2490</v>
      </c>
      <c r="H524" s="4" t="str">
        <f>IF(A524="","",IF(ROW($A$2:$A$901)=1,"Impossible",VLOOKUP($A$2:$A$901,[1]items!$A$2:$S$1008,{19}*SIGN(ROW($A$2:$A$901)),FALSE)))</f>
        <v/>
      </c>
      <c r="I524" s="4" t="str">
        <f>IF(A524="","",IF(ROW($A$2:$A$901)=1,"Impossible",VLOOKUP($A$2:$A$901,[1]items!$A$2:$T$1008,{20}*SIGN(ROW($A$2:$A$901)),FALSE)))</f>
        <v/>
      </c>
      <c r="L524" s="53"/>
      <c r="M524" s="53"/>
      <c r="N524" s="53"/>
      <c r="O524" s="53"/>
      <c r="P524" s="53"/>
      <c r="Q524" s="53"/>
      <c r="R524" s="53"/>
      <c r="S524" s="53"/>
      <c r="T524" s="53"/>
      <c r="U524" s="53"/>
      <c r="V524" s="55" t="s">
        <v>2780</v>
      </c>
      <c r="W524" s="55" t="s">
        <v>2780</v>
      </c>
      <c r="X524" s="4"/>
    </row>
    <row r="525" spans="1:24" ht="14">
      <c r="A525" s="53"/>
      <c r="B525" s="53"/>
      <c r="C525" s="53"/>
      <c r="D525" s="54" t="str">
        <f t="shared" si="40"/>
        <v/>
      </c>
      <c r="E525" s="53"/>
      <c r="G525" s="54" t="s">
        <v>2490</v>
      </c>
      <c r="H525" s="4" t="str">
        <f>IF(A525="","",IF(ROW($A$2:$A$901)=1,"Impossible",VLOOKUP($A$2:$A$901,[1]items!$A$2:$S$1008,{19}*SIGN(ROW($A$2:$A$901)),FALSE)))</f>
        <v/>
      </c>
      <c r="I525" s="4" t="str">
        <f>IF(A525="","",IF(ROW($A$2:$A$901)=1,"Impossible",VLOOKUP($A$2:$A$901,[1]items!$A$2:$T$1008,{20}*SIGN(ROW($A$2:$A$901)),FALSE)))</f>
        <v/>
      </c>
      <c r="L525" s="53"/>
      <c r="M525" s="53"/>
      <c r="N525" s="53"/>
      <c r="O525" s="53"/>
      <c r="P525" s="53"/>
      <c r="Q525" s="53"/>
      <c r="R525" s="53"/>
      <c r="S525" s="53"/>
      <c r="T525" s="53"/>
      <c r="U525" s="53"/>
      <c r="V525" s="55" t="s">
        <v>2780</v>
      </c>
      <c r="W525" s="55" t="s">
        <v>2780</v>
      </c>
      <c r="X525" s="4"/>
    </row>
    <row r="526" spans="1:24" ht="14">
      <c r="A526" s="53"/>
      <c r="B526" s="53"/>
      <c r="C526" s="53"/>
      <c r="D526" s="54" t="str">
        <f t="shared" si="40"/>
        <v/>
      </c>
      <c r="E526" s="53"/>
      <c r="G526" s="54" t="s">
        <v>2490</v>
      </c>
      <c r="H526" s="4" t="str">
        <f>IF(A526="","",IF(ROW($A$2:$A$901)=1,"Impossible",VLOOKUP($A$2:$A$901,[1]items!$A$2:$S$1008,{19}*SIGN(ROW($A$2:$A$901)),FALSE)))</f>
        <v/>
      </c>
      <c r="I526" s="4" t="str">
        <f>IF(A526="","",IF(ROW($A$2:$A$901)=1,"Impossible",VLOOKUP($A$2:$A$901,[1]items!$A$2:$T$1008,{20}*SIGN(ROW($A$2:$A$901)),FALSE)))</f>
        <v/>
      </c>
      <c r="L526" s="53"/>
      <c r="M526" s="53"/>
      <c r="N526" s="53"/>
      <c r="O526" s="53"/>
      <c r="P526" s="53"/>
      <c r="Q526" s="53"/>
      <c r="R526" s="53"/>
      <c r="S526" s="53"/>
      <c r="T526" s="53"/>
      <c r="U526" s="53"/>
      <c r="V526" s="55" t="s">
        <v>2780</v>
      </c>
      <c r="W526" s="55" t="s">
        <v>2780</v>
      </c>
      <c r="X526" s="4"/>
    </row>
    <row r="527" spans="1:24" ht="14">
      <c r="A527" s="53"/>
      <c r="B527" s="53"/>
      <c r="C527" s="53"/>
      <c r="D527" s="54" t="str">
        <f t="shared" si="40"/>
        <v/>
      </c>
      <c r="E527" s="53"/>
      <c r="G527" s="54" t="s">
        <v>2490</v>
      </c>
      <c r="H527" s="4" t="str">
        <f>IF(A527="","",IF(ROW($A$2:$A$901)=1,"Impossible",VLOOKUP($A$2:$A$901,[1]items!$A$2:$S$1008,{19}*SIGN(ROW($A$2:$A$901)),FALSE)))</f>
        <v/>
      </c>
      <c r="I527" s="4" t="str">
        <f>IF(A527="","",IF(ROW($A$2:$A$901)=1,"Impossible",VLOOKUP($A$2:$A$901,[1]items!$A$2:$T$1008,{20}*SIGN(ROW($A$2:$A$901)),FALSE)))</f>
        <v/>
      </c>
      <c r="L527" s="53"/>
      <c r="M527" s="53"/>
      <c r="N527" s="53"/>
      <c r="O527" s="53"/>
      <c r="P527" s="53"/>
      <c r="Q527" s="53"/>
      <c r="R527" s="53"/>
      <c r="S527" s="53"/>
      <c r="T527" s="53"/>
      <c r="U527" s="53"/>
      <c r="V527" s="55" t="s">
        <v>2780</v>
      </c>
      <c r="W527" s="55" t="s">
        <v>2780</v>
      </c>
      <c r="X527" s="4"/>
    </row>
    <row r="528" spans="1:24" ht="14">
      <c r="A528" s="53"/>
      <c r="B528" s="53"/>
      <c r="C528" s="53"/>
      <c r="D528" s="54" t="str">
        <f t="shared" si="40"/>
        <v/>
      </c>
      <c r="E528" s="53"/>
      <c r="G528" s="54" t="s">
        <v>2490</v>
      </c>
      <c r="H528" s="4" t="str">
        <f>IF(A528="","",IF(ROW($A$2:$A$901)=1,"Impossible",VLOOKUP($A$2:$A$901,[1]items!$A$2:$S$1008,{19}*SIGN(ROW($A$2:$A$901)),FALSE)))</f>
        <v/>
      </c>
      <c r="I528" s="4" t="str">
        <f>IF(A528="","",IF(ROW($A$2:$A$901)=1,"Impossible",VLOOKUP($A$2:$A$901,[1]items!$A$2:$T$1008,{20}*SIGN(ROW($A$2:$A$901)),FALSE)))</f>
        <v/>
      </c>
      <c r="L528" s="53"/>
      <c r="M528" s="53"/>
      <c r="N528" s="53"/>
      <c r="O528" s="53"/>
      <c r="P528" s="53"/>
      <c r="Q528" s="53"/>
      <c r="R528" s="53"/>
      <c r="S528" s="53"/>
      <c r="T528" s="53"/>
      <c r="U528" s="53"/>
      <c r="V528" s="55" t="s">
        <v>2780</v>
      </c>
      <c r="W528" s="55" t="s">
        <v>2780</v>
      </c>
      <c r="X528" s="4"/>
    </row>
    <row r="529" spans="1:24" ht="14">
      <c r="A529" s="53"/>
      <c r="B529" s="53"/>
      <c r="C529" s="53"/>
      <c r="D529" s="54" t="str">
        <f t="shared" si="40"/>
        <v/>
      </c>
      <c r="E529" s="53"/>
      <c r="G529" s="54" t="s">
        <v>2490</v>
      </c>
      <c r="H529" s="4" t="str">
        <f>IF(A529="","",IF(ROW($A$2:$A$901)=1,"Impossible",VLOOKUP($A$2:$A$901,[1]items!$A$2:$S$1008,{19}*SIGN(ROW($A$2:$A$901)),FALSE)))</f>
        <v/>
      </c>
      <c r="I529" s="4" t="str">
        <f>IF(A529="","",IF(ROW($A$2:$A$901)=1,"Impossible",VLOOKUP($A$2:$A$901,[1]items!$A$2:$T$1008,{20}*SIGN(ROW($A$2:$A$901)),FALSE)))</f>
        <v/>
      </c>
      <c r="L529" s="53"/>
      <c r="M529" s="53"/>
      <c r="N529" s="53"/>
      <c r="O529" s="53"/>
      <c r="P529" s="53"/>
      <c r="Q529" s="53"/>
      <c r="R529" s="53"/>
      <c r="S529" s="53"/>
      <c r="T529" s="53"/>
      <c r="U529" s="53"/>
      <c r="V529" s="55" t="s">
        <v>2780</v>
      </c>
      <c r="W529" s="55" t="s">
        <v>2780</v>
      </c>
      <c r="X529" s="4"/>
    </row>
    <row r="530" spans="1:24" ht="14">
      <c r="A530" s="53"/>
      <c r="B530" s="53"/>
      <c r="C530" s="53"/>
      <c r="D530" s="54" t="str">
        <f t="shared" si="40"/>
        <v/>
      </c>
      <c r="E530" s="53"/>
      <c r="G530" s="54" t="s">
        <v>2490</v>
      </c>
      <c r="H530" s="4" t="str">
        <f>IF(A530="","",IF(ROW($A$2:$A$901)=1,"Impossible",VLOOKUP($A$2:$A$901,[1]items!$A$2:$S$1008,{19}*SIGN(ROW($A$2:$A$901)),FALSE)))</f>
        <v/>
      </c>
      <c r="I530" s="4" t="str">
        <f>IF(A530="","",IF(ROW($A$2:$A$901)=1,"Impossible",VLOOKUP($A$2:$A$901,[1]items!$A$2:$T$1008,{20}*SIGN(ROW($A$2:$A$901)),FALSE)))</f>
        <v/>
      </c>
      <c r="L530" s="53"/>
      <c r="M530" s="53"/>
      <c r="N530" s="53"/>
      <c r="O530" s="53"/>
      <c r="P530" s="53"/>
      <c r="Q530" s="53"/>
      <c r="R530" s="53"/>
      <c r="S530" s="53"/>
      <c r="T530" s="53"/>
      <c r="U530" s="53"/>
      <c r="V530" s="55" t="s">
        <v>2780</v>
      </c>
      <c r="W530" s="55" t="s">
        <v>2780</v>
      </c>
      <c r="X530" s="4"/>
    </row>
    <row r="531" spans="1:24" ht="14">
      <c r="A531" s="53"/>
      <c r="B531" s="53"/>
      <c r="C531" s="53"/>
      <c r="D531" s="54" t="str">
        <f t="shared" si="40"/>
        <v/>
      </c>
      <c r="E531" s="53"/>
      <c r="G531" s="54" t="s">
        <v>2490</v>
      </c>
      <c r="H531" s="4" t="str">
        <f>IF(A531="","",IF(ROW($A$2:$A$901)=1,"Impossible",VLOOKUP($A$2:$A$901,[1]items!$A$2:$S$1008,{19}*SIGN(ROW($A$2:$A$901)),FALSE)))</f>
        <v/>
      </c>
      <c r="I531" s="4" t="str">
        <f>IF(A531="","",IF(ROW($A$2:$A$901)=1,"Impossible",VLOOKUP($A$2:$A$901,[1]items!$A$2:$T$1008,{20}*SIGN(ROW($A$2:$A$901)),FALSE)))</f>
        <v/>
      </c>
      <c r="L531" s="53"/>
      <c r="M531" s="53"/>
      <c r="N531" s="53"/>
      <c r="O531" s="53"/>
      <c r="P531" s="53"/>
      <c r="Q531" s="53"/>
      <c r="R531" s="53"/>
      <c r="S531" s="53"/>
      <c r="T531" s="53"/>
      <c r="U531" s="53"/>
      <c r="V531" s="55" t="s">
        <v>2780</v>
      </c>
      <c r="W531" s="55" t="s">
        <v>2780</v>
      </c>
      <c r="X531" s="4"/>
    </row>
    <row r="532" spans="1:24" ht="14">
      <c r="A532" s="53"/>
      <c r="B532" s="53"/>
      <c r="C532" s="53"/>
      <c r="D532" s="54" t="str">
        <f t="shared" si="40"/>
        <v/>
      </c>
      <c r="E532" s="53"/>
      <c r="G532" s="54" t="s">
        <v>2490</v>
      </c>
      <c r="H532" s="4" t="str">
        <f>IF(A532="","",IF(ROW($A$2:$A$901)=1,"Impossible",VLOOKUP($A$2:$A$901,[1]items!$A$2:$S$1008,{19}*SIGN(ROW($A$2:$A$901)),FALSE)))</f>
        <v/>
      </c>
      <c r="I532" s="4" t="str">
        <f>IF(A532="","",IF(ROW($A$2:$A$901)=1,"Impossible",VLOOKUP($A$2:$A$901,[1]items!$A$2:$T$1008,{20}*SIGN(ROW($A$2:$A$901)),FALSE)))</f>
        <v/>
      </c>
      <c r="L532" s="53"/>
      <c r="M532" s="53"/>
      <c r="N532" s="53"/>
      <c r="O532" s="53"/>
      <c r="P532" s="53"/>
      <c r="Q532" s="53"/>
      <c r="R532" s="53"/>
      <c r="S532" s="53"/>
      <c r="T532" s="53"/>
      <c r="U532" s="53"/>
      <c r="V532" s="55" t="s">
        <v>2780</v>
      </c>
      <c r="W532" s="55" t="s">
        <v>2780</v>
      </c>
      <c r="X532" s="4"/>
    </row>
    <row r="533" spans="1:24" ht="14">
      <c r="A533" s="53"/>
      <c r="B533" s="53"/>
      <c r="C533" s="53"/>
      <c r="D533" s="54" t="str">
        <f t="shared" ref="D533:D596" si="41">CONCATENATE(B533,C533)</f>
        <v/>
      </c>
      <c r="E533" s="53"/>
      <c r="G533" s="54" t="s">
        <v>2490</v>
      </c>
      <c r="H533" s="4" t="str">
        <f>IF(A533="","",IF(ROW($A$2:$A$901)=1,"Impossible",VLOOKUP($A$2:$A$901,[1]items!$A$2:$S$1008,{19}*SIGN(ROW($A$2:$A$901)),FALSE)))</f>
        <v/>
      </c>
      <c r="I533" s="4" t="str">
        <f>IF(A533="","",IF(ROW($A$2:$A$901)=1,"Impossible",VLOOKUP($A$2:$A$901,[1]items!$A$2:$T$1008,{20}*SIGN(ROW($A$2:$A$901)),FALSE)))</f>
        <v/>
      </c>
      <c r="L533" s="53"/>
      <c r="M533" s="53"/>
      <c r="N533" s="53"/>
      <c r="O533" s="53"/>
      <c r="P533" s="53"/>
      <c r="Q533" s="53"/>
      <c r="R533" s="53"/>
      <c r="S533" s="53"/>
      <c r="T533" s="53"/>
      <c r="U533" s="53"/>
      <c r="V533" s="55" t="s">
        <v>2780</v>
      </c>
      <c r="W533" s="55" t="s">
        <v>2780</v>
      </c>
      <c r="X533" s="4"/>
    </row>
    <row r="534" spans="1:24" ht="14">
      <c r="A534" s="53"/>
      <c r="B534" s="53"/>
      <c r="C534" s="53"/>
      <c r="D534" s="54" t="str">
        <f t="shared" si="41"/>
        <v/>
      </c>
      <c r="E534" s="53"/>
      <c r="G534" s="54" t="s">
        <v>2490</v>
      </c>
      <c r="H534" s="4" t="str">
        <f>IF(A534="","",IF(ROW($A$2:$A$901)=1,"Impossible",VLOOKUP($A$2:$A$901,[1]items!$A$2:$S$1008,{19}*SIGN(ROW($A$2:$A$901)),FALSE)))</f>
        <v/>
      </c>
      <c r="I534" s="4" t="str">
        <f>IF(A534="","",IF(ROW($A$2:$A$901)=1,"Impossible",VLOOKUP($A$2:$A$901,[1]items!$A$2:$T$1008,{20}*SIGN(ROW($A$2:$A$901)),FALSE)))</f>
        <v/>
      </c>
      <c r="L534" s="53"/>
      <c r="M534" s="53"/>
      <c r="N534" s="53"/>
      <c r="O534" s="53"/>
      <c r="P534" s="53"/>
      <c r="Q534" s="53"/>
      <c r="R534" s="53"/>
      <c r="S534" s="53"/>
      <c r="T534" s="53"/>
      <c r="U534" s="53"/>
      <c r="V534" s="55" t="s">
        <v>2780</v>
      </c>
      <c r="W534" s="55" t="s">
        <v>2780</v>
      </c>
      <c r="X534" s="4"/>
    </row>
    <row r="535" spans="1:24" ht="14">
      <c r="A535" s="53"/>
      <c r="B535" s="53"/>
      <c r="C535" s="53"/>
      <c r="D535" s="54" t="str">
        <f t="shared" si="41"/>
        <v/>
      </c>
      <c r="E535" s="53"/>
      <c r="G535" s="54" t="s">
        <v>2490</v>
      </c>
      <c r="H535" s="4" t="str">
        <f>IF(A535="","",IF(ROW($A$2:$A$901)=1,"Impossible",VLOOKUP($A$2:$A$901,[1]items!$A$2:$S$1008,{19}*SIGN(ROW($A$2:$A$901)),FALSE)))</f>
        <v/>
      </c>
      <c r="I535" s="4" t="str">
        <f>IF(A535="","",IF(ROW($A$2:$A$901)=1,"Impossible",VLOOKUP($A$2:$A$901,[1]items!$A$2:$T$1008,{20}*SIGN(ROW($A$2:$A$901)),FALSE)))</f>
        <v/>
      </c>
      <c r="L535" s="53"/>
      <c r="M535" s="53"/>
      <c r="N535" s="53"/>
      <c r="O535" s="53"/>
      <c r="P535" s="53"/>
      <c r="Q535" s="53"/>
      <c r="R535" s="53"/>
      <c r="S535" s="53"/>
      <c r="T535" s="53"/>
      <c r="U535" s="53"/>
      <c r="V535" s="55" t="s">
        <v>2780</v>
      </c>
      <c r="W535" s="55" t="s">
        <v>2780</v>
      </c>
      <c r="X535" s="4"/>
    </row>
    <row r="536" spans="1:24" ht="14">
      <c r="A536" s="53"/>
      <c r="B536" s="53"/>
      <c r="C536" s="53"/>
      <c r="D536" s="54" t="str">
        <f t="shared" si="41"/>
        <v/>
      </c>
      <c r="E536" s="53"/>
      <c r="G536" s="54" t="s">
        <v>2490</v>
      </c>
      <c r="H536" s="4" t="str">
        <f>IF(A536="","",IF(ROW($A$2:$A$901)=1,"Impossible",VLOOKUP($A$2:$A$901,[1]items!$A$2:$S$1008,{19}*SIGN(ROW($A$2:$A$901)),FALSE)))</f>
        <v/>
      </c>
      <c r="I536" s="4" t="str">
        <f>IF(A536="","",IF(ROW($A$2:$A$901)=1,"Impossible",VLOOKUP($A$2:$A$901,[1]items!$A$2:$T$1008,{20}*SIGN(ROW($A$2:$A$901)),FALSE)))</f>
        <v/>
      </c>
      <c r="L536" s="53"/>
      <c r="M536" s="53"/>
      <c r="N536" s="53"/>
      <c r="O536" s="53"/>
      <c r="P536" s="53"/>
      <c r="Q536" s="53"/>
      <c r="R536" s="53"/>
      <c r="S536" s="53"/>
      <c r="T536" s="53"/>
      <c r="U536" s="53"/>
      <c r="V536" s="55" t="s">
        <v>2780</v>
      </c>
      <c r="W536" s="55" t="s">
        <v>2780</v>
      </c>
      <c r="X536" s="4"/>
    </row>
    <row r="537" spans="1:24" ht="14">
      <c r="A537" s="53"/>
      <c r="B537" s="53"/>
      <c r="C537" s="53"/>
      <c r="D537" s="54" t="str">
        <f t="shared" si="41"/>
        <v/>
      </c>
      <c r="E537" s="53"/>
      <c r="G537" s="54" t="s">
        <v>2490</v>
      </c>
      <c r="H537" s="4" t="str">
        <f>IF(A537="","",IF(ROW($A$2:$A$901)=1,"Impossible",VLOOKUP($A$2:$A$901,[1]items!$A$2:$S$1008,{19}*SIGN(ROW($A$2:$A$901)),FALSE)))</f>
        <v/>
      </c>
      <c r="I537" s="4" t="str">
        <f>IF(A537="","",IF(ROW($A$2:$A$901)=1,"Impossible",VLOOKUP($A$2:$A$901,[1]items!$A$2:$T$1008,{20}*SIGN(ROW($A$2:$A$901)),FALSE)))</f>
        <v/>
      </c>
      <c r="L537" s="53"/>
      <c r="M537" s="53"/>
      <c r="N537" s="53"/>
      <c r="O537" s="53"/>
      <c r="P537" s="53"/>
      <c r="Q537" s="53"/>
      <c r="R537" s="53"/>
      <c r="S537" s="53"/>
      <c r="T537" s="53"/>
      <c r="U537" s="53"/>
      <c r="V537" s="55" t="s">
        <v>2780</v>
      </c>
      <c r="W537" s="55" t="s">
        <v>2780</v>
      </c>
      <c r="X537" s="4"/>
    </row>
    <row r="538" spans="1:24" ht="14">
      <c r="A538" s="53"/>
      <c r="B538" s="53"/>
      <c r="C538" s="53"/>
      <c r="D538" s="54" t="str">
        <f t="shared" si="41"/>
        <v/>
      </c>
      <c r="E538" s="53"/>
      <c r="G538" s="54" t="s">
        <v>2490</v>
      </c>
      <c r="H538" s="4" t="str">
        <f>IF(A538="","",IF(ROW($A$2:$A$901)=1,"Impossible",VLOOKUP($A$2:$A$901,[1]items!$A$2:$S$1008,{19}*SIGN(ROW($A$2:$A$901)),FALSE)))</f>
        <v/>
      </c>
      <c r="I538" s="4" t="str">
        <f>IF(A538="","",IF(ROW($A$2:$A$901)=1,"Impossible",VLOOKUP($A$2:$A$901,[1]items!$A$2:$T$1008,{20}*SIGN(ROW($A$2:$A$901)),FALSE)))</f>
        <v/>
      </c>
      <c r="L538" s="53"/>
      <c r="M538" s="53"/>
      <c r="N538" s="53"/>
      <c r="O538" s="53"/>
      <c r="P538" s="53"/>
      <c r="Q538" s="53"/>
      <c r="R538" s="53"/>
      <c r="S538" s="53"/>
      <c r="T538" s="53"/>
      <c r="U538" s="53"/>
      <c r="V538" s="55" t="s">
        <v>2780</v>
      </c>
      <c r="W538" s="55" t="s">
        <v>2780</v>
      </c>
      <c r="X538" s="4"/>
    </row>
    <row r="539" spans="1:24" ht="14">
      <c r="A539" s="53"/>
      <c r="B539" s="53"/>
      <c r="C539" s="53"/>
      <c r="D539" s="54" t="str">
        <f t="shared" si="41"/>
        <v/>
      </c>
      <c r="E539" s="53"/>
      <c r="G539" s="54" t="s">
        <v>2490</v>
      </c>
      <c r="H539" s="4" t="str">
        <f>IF(A539="","",IF(ROW($A$2:$A$901)=1,"Impossible",VLOOKUP($A$2:$A$901,[1]items!$A$2:$S$1008,{19}*SIGN(ROW($A$2:$A$901)),FALSE)))</f>
        <v/>
      </c>
      <c r="I539" s="4" t="str">
        <f>IF(A539="","",IF(ROW($A$2:$A$901)=1,"Impossible",VLOOKUP($A$2:$A$901,[1]items!$A$2:$T$1008,{20}*SIGN(ROW($A$2:$A$901)),FALSE)))</f>
        <v/>
      </c>
      <c r="L539" s="53"/>
      <c r="M539" s="53"/>
      <c r="N539" s="53"/>
      <c r="O539" s="53"/>
      <c r="P539" s="53"/>
      <c r="Q539" s="53"/>
      <c r="R539" s="53"/>
      <c r="S539" s="53"/>
      <c r="T539" s="53"/>
      <c r="U539" s="53"/>
      <c r="V539" s="55" t="s">
        <v>2780</v>
      </c>
      <c r="W539" s="55" t="s">
        <v>2780</v>
      </c>
      <c r="X539" s="4"/>
    </row>
    <row r="540" spans="1:24" ht="14">
      <c r="A540" s="53"/>
      <c r="B540" s="53"/>
      <c r="C540" s="53"/>
      <c r="D540" s="54" t="str">
        <f t="shared" si="41"/>
        <v/>
      </c>
      <c r="E540" s="53"/>
      <c r="G540" s="54" t="s">
        <v>2490</v>
      </c>
      <c r="H540" s="4" t="str">
        <f>IF(A540="","",IF(ROW($A$2:$A$901)=1,"Impossible",VLOOKUP($A$2:$A$901,[1]items!$A$2:$S$1008,{19}*SIGN(ROW($A$2:$A$901)),FALSE)))</f>
        <v/>
      </c>
      <c r="I540" s="4" t="str">
        <f>IF(A540="","",IF(ROW($A$2:$A$901)=1,"Impossible",VLOOKUP($A$2:$A$901,[1]items!$A$2:$T$1008,{20}*SIGN(ROW($A$2:$A$901)),FALSE)))</f>
        <v/>
      </c>
      <c r="L540" s="53"/>
      <c r="M540" s="53"/>
      <c r="N540" s="53"/>
      <c r="O540" s="53"/>
      <c r="P540" s="53"/>
      <c r="Q540" s="53"/>
      <c r="R540" s="53"/>
      <c r="S540" s="53"/>
      <c r="T540" s="53"/>
      <c r="U540" s="53"/>
      <c r="V540" s="55" t="s">
        <v>2780</v>
      </c>
      <c r="W540" s="55" t="s">
        <v>2780</v>
      </c>
      <c r="X540" s="4"/>
    </row>
    <row r="541" spans="1:24" ht="14">
      <c r="A541" s="53"/>
      <c r="B541" s="53"/>
      <c r="C541" s="53"/>
      <c r="D541" s="54" t="str">
        <f t="shared" si="41"/>
        <v/>
      </c>
      <c r="E541" s="53"/>
      <c r="G541" s="54" t="s">
        <v>2490</v>
      </c>
      <c r="H541" s="4" t="str">
        <f>IF(A541="","",IF(ROW($A$2:$A$901)=1,"Impossible",VLOOKUP($A$2:$A$901,[1]items!$A$2:$S$1008,{19}*SIGN(ROW($A$2:$A$901)),FALSE)))</f>
        <v/>
      </c>
      <c r="I541" s="4" t="str">
        <f>IF(A541="","",IF(ROW($A$2:$A$901)=1,"Impossible",VLOOKUP($A$2:$A$901,[1]items!$A$2:$T$1008,{20}*SIGN(ROW($A$2:$A$901)),FALSE)))</f>
        <v/>
      </c>
      <c r="L541" s="53"/>
      <c r="M541" s="53"/>
      <c r="N541" s="53"/>
      <c r="O541" s="53"/>
      <c r="P541" s="53"/>
      <c r="Q541" s="53"/>
      <c r="R541" s="53"/>
      <c r="S541" s="53"/>
      <c r="T541" s="53"/>
      <c r="U541" s="53"/>
      <c r="V541" s="55" t="s">
        <v>2780</v>
      </c>
      <c r="W541" s="55" t="s">
        <v>2780</v>
      </c>
      <c r="X541" s="4"/>
    </row>
    <row r="542" spans="1:24" ht="14">
      <c r="A542" s="53"/>
      <c r="B542" s="53"/>
      <c r="C542" s="53"/>
      <c r="D542" s="54" t="str">
        <f t="shared" si="41"/>
        <v/>
      </c>
      <c r="E542" s="53"/>
      <c r="G542" s="54" t="s">
        <v>2490</v>
      </c>
      <c r="H542" s="4" t="str">
        <f>IF(A542="","",IF(ROW($A$2:$A$901)=1,"Impossible",VLOOKUP($A$2:$A$901,[1]items!$A$2:$S$1008,{19}*SIGN(ROW($A$2:$A$901)),FALSE)))</f>
        <v/>
      </c>
      <c r="I542" s="4" t="str">
        <f>IF(A542="","",IF(ROW($A$2:$A$901)=1,"Impossible",VLOOKUP($A$2:$A$901,[1]items!$A$2:$T$1008,{20}*SIGN(ROW($A$2:$A$901)),FALSE)))</f>
        <v/>
      </c>
      <c r="L542" s="53"/>
      <c r="M542" s="53"/>
      <c r="N542" s="53"/>
      <c r="O542" s="53"/>
      <c r="P542" s="53"/>
      <c r="Q542" s="53"/>
      <c r="R542" s="53"/>
      <c r="S542" s="53"/>
      <c r="T542" s="53"/>
      <c r="U542" s="53"/>
      <c r="V542" s="55" t="s">
        <v>2780</v>
      </c>
      <c r="W542" s="55" t="s">
        <v>2780</v>
      </c>
      <c r="X542" s="4"/>
    </row>
    <row r="543" spans="1:24" ht="14">
      <c r="A543" s="53"/>
      <c r="B543" s="53"/>
      <c r="C543" s="53"/>
      <c r="D543" s="54" t="str">
        <f t="shared" si="41"/>
        <v/>
      </c>
      <c r="E543" s="53"/>
      <c r="G543" s="54" t="s">
        <v>2490</v>
      </c>
      <c r="H543" s="4" t="str">
        <f>IF(A543="","",IF(ROW($A$2:$A$901)=1,"Impossible",VLOOKUP($A$2:$A$901,[1]items!$A$2:$S$1008,{19}*SIGN(ROW($A$2:$A$901)),FALSE)))</f>
        <v/>
      </c>
      <c r="I543" s="4" t="str">
        <f>IF(A543="","",IF(ROW($A$2:$A$901)=1,"Impossible",VLOOKUP($A$2:$A$901,[1]items!$A$2:$T$1008,{20}*SIGN(ROW($A$2:$A$901)),FALSE)))</f>
        <v/>
      </c>
      <c r="L543" s="53"/>
      <c r="M543" s="53"/>
      <c r="N543" s="53"/>
      <c r="O543" s="53"/>
      <c r="P543" s="53"/>
      <c r="Q543" s="53"/>
      <c r="R543" s="53"/>
      <c r="S543" s="53"/>
      <c r="T543" s="53"/>
      <c r="U543" s="53"/>
      <c r="V543" s="55" t="s">
        <v>2780</v>
      </c>
      <c r="W543" s="55" t="s">
        <v>2780</v>
      </c>
      <c r="X543" s="4"/>
    </row>
    <row r="544" spans="1:24" ht="14">
      <c r="A544" s="53"/>
      <c r="B544" s="53"/>
      <c r="C544" s="53"/>
      <c r="D544" s="54" t="str">
        <f t="shared" si="41"/>
        <v/>
      </c>
      <c r="E544" s="53"/>
      <c r="G544" s="54" t="s">
        <v>2490</v>
      </c>
      <c r="H544" s="4" t="str">
        <f>IF(A544="","",IF(ROW($A$2:$A$901)=1,"Impossible",VLOOKUP($A$2:$A$901,[1]items!$A$2:$S$1008,{19}*SIGN(ROW($A$2:$A$901)),FALSE)))</f>
        <v/>
      </c>
      <c r="I544" s="4" t="str">
        <f>IF(A544="","",IF(ROW($A$2:$A$901)=1,"Impossible",VLOOKUP($A$2:$A$901,[1]items!$A$2:$T$1008,{20}*SIGN(ROW($A$2:$A$901)),FALSE)))</f>
        <v/>
      </c>
      <c r="L544" s="53"/>
      <c r="M544" s="53"/>
      <c r="N544" s="53"/>
      <c r="O544" s="53"/>
      <c r="P544" s="53"/>
      <c r="Q544" s="53"/>
      <c r="R544" s="53"/>
      <c r="S544" s="53"/>
      <c r="T544" s="53"/>
      <c r="U544" s="53"/>
      <c r="V544" s="55" t="s">
        <v>2780</v>
      </c>
      <c r="W544" s="55" t="s">
        <v>2780</v>
      </c>
      <c r="X544" s="4"/>
    </row>
    <row r="545" spans="1:24" ht="14">
      <c r="A545" s="53"/>
      <c r="B545" s="53"/>
      <c r="C545" s="53"/>
      <c r="D545" s="54" t="str">
        <f t="shared" si="41"/>
        <v/>
      </c>
      <c r="E545" s="53"/>
      <c r="G545" s="54" t="s">
        <v>2490</v>
      </c>
      <c r="H545" s="4" t="str">
        <f>IF(A545="","",IF(ROW($A$2:$A$901)=1,"Impossible",VLOOKUP($A$2:$A$901,[1]items!$A$2:$S$1008,{19}*SIGN(ROW($A$2:$A$901)),FALSE)))</f>
        <v/>
      </c>
      <c r="I545" s="4" t="str">
        <f>IF(A545="","",IF(ROW($A$2:$A$901)=1,"Impossible",VLOOKUP($A$2:$A$901,[1]items!$A$2:$T$1008,{20}*SIGN(ROW($A$2:$A$901)),FALSE)))</f>
        <v/>
      </c>
      <c r="L545" s="53"/>
      <c r="M545" s="53"/>
      <c r="N545" s="53"/>
      <c r="O545" s="53"/>
      <c r="P545" s="53"/>
      <c r="Q545" s="53"/>
      <c r="R545" s="53"/>
      <c r="S545" s="53"/>
      <c r="T545" s="53"/>
      <c r="U545" s="53"/>
      <c r="V545" s="55" t="s">
        <v>2780</v>
      </c>
      <c r="W545" s="55" t="s">
        <v>2780</v>
      </c>
      <c r="X545" s="4"/>
    </row>
    <row r="546" spans="1:24" ht="14">
      <c r="A546" s="53"/>
      <c r="B546" s="53"/>
      <c r="C546" s="53"/>
      <c r="D546" s="54" t="str">
        <f t="shared" si="41"/>
        <v/>
      </c>
      <c r="E546" s="53"/>
      <c r="G546" s="54" t="s">
        <v>2490</v>
      </c>
      <c r="H546" s="4" t="str">
        <f>IF(A546="","",IF(ROW($A$2:$A$901)=1,"Impossible",VLOOKUP($A$2:$A$901,[1]items!$A$2:$S$1008,{19}*SIGN(ROW($A$2:$A$901)),FALSE)))</f>
        <v/>
      </c>
      <c r="I546" s="4" t="str">
        <f>IF(A546="","",IF(ROW($A$2:$A$901)=1,"Impossible",VLOOKUP($A$2:$A$901,[1]items!$A$2:$T$1008,{20}*SIGN(ROW($A$2:$A$901)),FALSE)))</f>
        <v/>
      </c>
      <c r="L546" s="53"/>
      <c r="M546" s="53"/>
      <c r="N546" s="53"/>
      <c r="O546" s="53"/>
      <c r="P546" s="53"/>
      <c r="Q546" s="53"/>
      <c r="R546" s="53"/>
      <c r="S546" s="53"/>
      <c r="T546" s="53"/>
      <c r="U546" s="53"/>
      <c r="V546" s="55" t="s">
        <v>2780</v>
      </c>
      <c r="W546" s="55" t="s">
        <v>2780</v>
      </c>
      <c r="X546" s="4"/>
    </row>
    <row r="547" spans="1:24" ht="14">
      <c r="A547" s="53"/>
      <c r="B547" s="53"/>
      <c r="C547" s="53"/>
      <c r="D547" s="54" t="str">
        <f t="shared" si="41"/>
        <v/>
      </c>
      <c r="E547" s="53"/>
      <c r="G547" s="54" t="s">
        <v>2490</v>
      </c>
      <c r="H547" s="4" t="str">
        <f>IF(A547="","",IF(ROW($A$2:$A$901)=1,"Impossible",VLOOKUP($A$2:$A$901,[1]items!$A$2:$S$1008,{19}*SIGN(ROW($A$2:$A$901)),FALSE)))</f>
        <v/>
      </c>
      <c r="I547" s="4" t="str">
        <f>IF(A547="","",IF(ROW($A$2:$A$901)=1,"Impossible",VLOOKUP($A$2:$A$901,[1]items!$A$2:$T$1008,{20}*SIGN(ROW($A$2:$A$901)),FALSE)))</f>
        <v/>
      </c>
      <c r="L547" s="53"/>
      <c r="M547" s="53"/>
      <c r="N547" s="53"/>
      <c r="O547" s="53"/>
      <c r="P547" s="53"/>
      <c r="Q547" s="53"/>
      <c r="R547" s="53"/>
      <c r="S547" s="53"/>
      <c r="T547" s="53"/>
      <c r="U547" s="53"/>
      <c r="V547" s="55" t="s">
        <v>2780</v>
      </c>
      <c r="W547" s="55" t="s">
        <v>2780</v>
      </c>
      <c r="X547" s="4"/>
    </row>
    <row r="548" spans="1:24" ht="14">
      <c r="A548" s="53"/>
      <c r="B548" s="53"/>
      <c r="C548" s="53"/>
      <c r="D548" s="54" t="str">
        <f t="shared" si="41"/>
        <v/>
      </c>
      <c r="E548" s="53"/>
      <c r="G548" s="54" t="s">
        <v>2490</v>
      </c>
      <c r="H548" s="4" t="str">
        <f>IF(A548="","",IF(ROW($A$2:$A$901)=1,"Impossible",VLOOKUP($A$2:$A$901,[1]items!$A$2:$S$1008,{19}*SIGN(ROW($A$2:$A$901)),FALSE)))</f>
        <v/>
      </c>
      <c r="I548" s="4" t="str">
        <f>IF(A548="","",IF(ROW($A$2:$A$901)=1,"Impossible",VLOOKUP($A$2:$A$901,[1]items!$A$2:$T$1008,{20}*SIGN(ROW($A$2:$A$901)),FALSE)))</f>
        <v/>
      </c>
      <c r="L548" s="53"/>
      <c r="M548" s="53"/>
      <c r="N548" s="53"/>
      <c r="O548" s="53"/>
      <c r="P548" s="53"/>
      <c r="Q548" s="53"/>
      <c r="R548" s="53"/>
      <c r="S548" s="53"/>
      <c r="T548" s="53"/>
      <c r="U548" s="53"/>
      <c r="V548" s="55" t="s">
        <v>2780</v>
      </c>
      <c r="W548" s="55" t="s">
        <v>2780</v>
      </c>
      <c r="X548" s="4"/>
    </row>
    <row r="549" spans="1:24" ht="14">
      <c r="A549" s="53"/>
      <c r="B549" s="53"/>
      <c r="C549" s="53"/>
      <c r="D549" s="54" t="str">
        <f t="shared" si="41"/>
        <v/>
      </c>
      <c r="E549" s="53"/>
      <c r="G549" s="54" t="s">
        <v>2490</v>
      </c>
      <c r="H549" s="4" t="str">
        <f>IF(A549="","",IF(ROW($A$2:$A$901)=1,"Impossible",VLOOKUP($A$2:$A$901,[1]items!$A$2:$S$1008,{19}*SIGN(ROW($A$2:$A$901)),FALSE)))</f>
        <v/>
      </c>
      <c r="I549" s="4" t="str">
        <f>IF(A549="","",IF(ROW($A$2:$A$901)=1,"Impossible",VLOOKUP($A$2:$A$901,[1]items!$A$2:$T$1008,{20}*SIGN(ROW($A$2:$A$901)),FALSE)))</f>
        <v/>
      </c>
      <c r="L549" s="53"/>
      <c r="M549" s="53"/>
      <c r="N549" s="53"/>
      <c r="O549" s="53"/>
      <c r="P549" s="53"/>
      <c r="Q549" s="53"/>
      <c r="R549" s="53"/>
      <c r="S549" s="53"/>
      <c r="T549" s="53"/>
      <c r="U549" s="53"/>
      <c r="V549" s="55" t="s">
        <v>2780</v>
      </c>
      <c r="W549" s="55" t="s">
        <v>2780</v>
      </c>
      <c r="X549" s="4"/>
    </row>
    <row r="550" spans="1:24" ht="14">
      <c r="A550" s="53"/>
      <c r="B550" s="53"/>
      <c r="C550" s="53"/>
      <c r="D550" s="54" t="str">
        <f t="shared" si="41"/>
        <v/>
      </c>
      <c r="E550" s="53"/>
      <c r="G550" s="54" t="s">
        <v>2490</v>
      </c>
      <c r="H550" s="4" t="str">
        <f>IF(A550="","",IF(ROW($A$2:$A$901)=1,"Impossible",VLOOKUP($A$2:$A$901,[1]items!$A$2:$S$1008,{19}*SIGN(ROW($A$2:$A$901)),FALSE)))</f>
        <v/>
      </c>
      <c r="I550" s="4" t="str">
        <f>IF(A550="","",IF(ROW($A$2:$A$901)=1,"Impossible",VLOOKUP($A$2:$A$901,[1]items!$A$2:$T$1008,{20}*SIGN(ROW($A$2:$A$901)),FALSE)))</f>
        <v/>
      </c>
      <c r="L550" s="53"/>
      <c r="M550" s="53"/>
      <c r="N550" s="53"/>
      <c r="O550" s="53"/>
      <c r="P550" s="53"/>
      <c r="Q550" s="53"/>
      <c r="R550" s="53"/>
      <c r="S550" s="53"/>
      <c r="T550" s="53"/>
      <c r="U550" s="53"/>
      <c r="V550" s="55" t="s">
        <v>2780</v>
      </c>
      <c r="W550" s="55" t="s">
        <v>2780</v>
      </c>
      <c r="X550" s="4"/>
    </row>
    <row r="551" spans="1:24" ht="14">
      <c r="A551" s="53"/>
      <c r="B551" s="53"/>
      <c r="C551" s="53"/>
      <c r="D551" s="54" t="str">
        <f t="shared" si="41"/>
        <v/>
      </c>
      <c r="E551" s="53"/>
      <c r="G551" s="54" t="s">
        <v>2490</v>
      </c>
      <c r="H551" s="4" t="str">
        <f>IF(A551="","",IF(ROW($A$2:$A$901)=1,"Impossible",VLOOKUP($A$2:$A$901,[1]items!$A$2:$S$1008,{19}*SIGN(ROW($A$2:$A$901)),FALSE)))</f>
        <v/>
      </c>
      <c r="I551" s="4" t="str">
        <f>IF(A551="","",IF(ROW($A$2:$A$901)=1,"Impossible",VLOOKUP($A$2:$A$901,[1]items!$A$2:$T$1008,{20}*SIGN(ROW($A$2:$A$901)),FALSE)))</f>
        <v/>
      </c>
      <c r="L551" s="53"/>
      <c r="M551" s="53"/>
      <c r="N551" s="53"/>
      <c r="O551" s="53"/>
      <c r="P551" s="53"/>
      <c r="Q551" s="53"/>
      <c r="R551" s="53"/>
      <c r="S551" s="53"/>
      <c r="T551" s="53"/>
      <c r="U551" s="53"/>
      <c r="V551" s="55" t="s">
        <v>2780</v>
      </c>
      <c r="W551" s="55" t="s">
        <v>2780</v>
      </c>
      <c r="X551" s="4"/>
    </row>
    <row r="552" spans="1:24" ht="14">
      <c r="A552" s="53"/>
      <c r="B552" s="53"/>
      <c r="C552" s="53"/>
      <c r="D552" s="54" t="str">
        <f t="shared" si="41"/>
        <v/>
      </c>
      <c r="E552" s="53"/>
      <c r="G552" s="54" t="s">
        <v>2490</v>
      </c>
      <c r="H552" s="4" t="str">
        <f>IF(A552="","",IF(ROW($A$2:$A$901)=1,"Impossible",VLOOKUP($A$2:$A$901,[1]items!$A$2:$S$1008,{19}*SIGN(ROW($A$2:$A$901)),FALSE)))</f>
        <v/>
      </c>
      <c r="I552" s="4" t="str">
        <f>IF(A552="","",IF(ROW($A$2:$A$901)=1,"Impossible",VLOOKUP($A$2:$A$901,[1]items!$A$2:$T$1008,{20}*SIGN(ROW($A$2:$A$901)),FALSE)))</f>
        <v/>
      </c>
      <c r="L552" s="53"/>
      <c r="M552" s="53"/>
      <c r="N552" s="53"/>
      <c r="O552" s="53"/>
      <c r="P552" s="53"/>
      <c r="Q552" s="53"/>
      <c r="R552" s="53"/>
      <c r="S552" s="53"/>
      <c r="T552" s="53"/>
      <c r="U552" s="53"/>
      <c r="V552" s="55" t="s">
        <v>2780</v>
      </c>
      <c r="W552" s="55" t="s">
        <v>2780</v>
      </c>
      <c r="X552" s="4"/>
    </row>
    <row r="553" spans="1:24" ht="14">
      <c r="A553" s="53"/>
      <c r="B553" s="53"/>
      <c r="C553" s="53"/>
      <c r="D553" s="54" t="str">
        <f t="shared" si="41"/>
        <v/>
      </c>
      <c r="E553" s="53"/>
      <c r="G553" s="54" t="s">
        <v>2490</v>
      </c>
      <c r="H553" s="4" t="str">
        <f>IF(A553="","",IF(ROW($A$2:$A$901)=1,"Impossible",VLOOKUP($A$2:$A$901,[1]items!$A$2:$S$1008,{19}*SIGN(ROW($A$2:$A$901)),FALSE)))</f>
        <v/>
      </c>
      <c r="I553" s="4" t="str">
        <f>IF(A553="","",IF(ROW($A$2:$A$901)=1,"Impossible",VLOOKUP($A$2:$A$901,[1]items!$A$2:$T$1008,{20}*SIGN(ROW($A$2:$A$901)),FALSE)))</f>
        <v/>
      </c>
      <c r="L553" s="53"/>
      <c r="M553" s="53"/>
      <c r="N553" s="53"/>
      <c r="O553" s="53"/>
      <c r="P553" s="53"/>
      <c r="Q553" s="53"/>
      <c r="R553" s="53"/>
      <c r="S553" s="53"/>
      <c r="T553" s="53"/>
      <c r="U553" s="53"/>
      <c r="V553" s="55" t="s">
        <v>2780</v>
      </c>
      <c r="W553" s="55" t="s">
        <v>2780</v>
      </c>
      <c r="X553" s="4"/>
    </row>
    <row r="554" spans="1:24" ht="14">
      <c r="A554" s="53"/>
      <c r="B554" s="53"/>
      <c r="C554" s="53"/>
      <c r="D554" s="54" t="str">
        <f t="shared" si="41"/>
        <v/>
      </c>
      <c r="E554" s="53"/>
      <c r="G554" s="54" t="s">
        <v>2490</v>
      </c>
      <c r="H554" s="4" t="str">
        <f>IF(A554="","",IF(ROW($A$2:$A$901)=1,"Impossible",VLOOKUP($A$2:$A$901,[1]items!$A$2:$S$1008,{19}*SIGN(ROW($A$2:$A$901)),FALSE)))</f>
        <v/>
      </c>
      <c r="I554" s="4" t="str">
        <f>IF(A554="","",IF(ROW($A$2:$A$901)=1,"Impossible",VLOOKUP($A$2:$A$901,[1]items!$A$2:$T$1008,{20}*SIGN(ROW($A$2:$A$901)),FALSE)))</f>
        <v/>
      </c>
      <c r="L554" s="53"/>
      <c r="M554" s="53"/>
      <c r="N554" s="53"/>
      <c r="O554" s="53"/>
      <c r="P554" s="53"/>
      <c r="Q554" s="53"/>
      <c r="R554" s="53"/>
      <c r="S554" s="53"/>
      <c r="T554" s="53"/>
      <c r="U554" s="53"/>
      <c r="V554" s="55" t="s">
        <v>2780</v>
      </c>
      <c r="W554" s="55" t="s">
        <v>2780</v>
      </c>
      <c r="X554" s="4"/>
    </row>
    <row r="555" spans="1:24" ht="14">
      <c r="A555" s="53"/>
      <c r="B555" s="53"/>
      <c r="C555" s="53"/>
      <c r="D555" s="54" t="str">
        <f t="shared" si="41"/>
        <v/>
      </c>
      <c r="E555" s="53"/>
      <c r="G555" s="54" t="s">
        <v>2490</v>
      </c>
      <c r="H555" s="4" t="str">
        <f>IF(A555="","",IF(ROW($A$2:$A$901)=1,"Impossible",VLOOKUP($A$2:$A$901,[1]items!$A$2:$S$1008,{19}*SIGN(ROW($A$2:$A$901)),FALSE)))</f>
        <v/>
      </c>
      <c r="I555" s="4" t="str">
        <f>IF(A555="","",IF(ROW($A$2:$A$901)=1,"Impossible",VLOOKUP($A$2:$A$901,[1]items!$A$2:$T$1008,{20}*SIGN(ROW($A$2:$A$901)),FALSE)))</f>
        <v/>
      </c>
      <c r="L555" s="53"/>
      <c r="M555" s="53"/>
      <c r="N555" s="53"/>
      <c r="O555" s="53"/>
      <c r="P555" s="53"/>
      <c r="Q555" s="53"/>
      <c r="R555" s="53"/>
      <c r="S555" s="53"/>
      <c r="T555" s="53"/>
      <c r="U555" s="53"/>
      <c r="V555" s="55" t="s">
        <v>2780</v>
      </c>
      <c r="W555" s="55" t="s">
        <v>2780</v>
      </c>
      <c r="X555" s="4"/>
    </row>
    <row r="556" spans="1:24" ht="14">
      <c r="A556" s="53"/>
      <c r="B556" s="53"/>
      <c r="C556" s="53"/>
      <c r="D556" s="54" t="str">
        <f t="shared" si="41"/>
        <v/>
      </c>
      <c r="E556" s="53"/>
      <c r="G556" s="54" t="s">
        <v>2490</v>
      </c>
      <c r="H556" s="4" t="str">
        <f>IF(A556="","",IF(ROW($A$2:$A$901)=1,"Impossible",VLOOKUP($A$2:$A$901,[1]items!$A$2:$S$1008,{19}*SIGN(ROW($A$2:$A$901)),FALSE)))</f>
        <v/>
      </c>
      <c r="I556" s="4" t="str">
        <f>IF(A556="","",IF(ROW($A$2:$A$901)=1,"Impossible",VLOOKUP($A$2:$A$901,[1]items!$A$2:$T$1008,{20}*SIGN(ROW($A$2:$A$901)),FALSE)))</f>
        <v/>
      </c>
      <c r="L556" s="53"/>
      <c r="M556" s="53"/>
      <c r="N556" s="53"/>
      <c r="O556" s="53"/>
      <c r="P556" s="53"/>
      <c r="Q556" s="53"/>
      <c r="R556" s="53"/>
      <c r="S556" s="53"/>
      <c r="T556" s="53"/>
      <c r="U556" s="53"/>
      <c r="V556" s="55" t="s">
        <v>2780</v>
      </c>
      <c r="W556" s="55" t="s">
        <v>2780</v>
      </c>
      <c r="X556" s="4"/>
    </row>
    <row r="557" spans="1:24" ht="14">
      <c r="A557" s="53"/>
      <c r="B557" s="53"/>
      <c r="C557" s="53"/>
      <c r="D557" s="54" t="str">
        <f t="shared" si="41"/>
        <v/>
      </c>
      <c r="E557" s="53"/>
      <c r="G557" s="54" t="s">
        <v>2490</v>
      </c>
      <c r="H557" s="4" t="str">
        <f>IF(A557="","",IF(ROW($A$2:$A$901)=1,"Impossible",VLOOKUP($A$2:$A$901,[1]items!$A$2:$S$1008,{19}*SIGN(ROW($A$2:$A$901)),FALSE)))</f>
        <v/>
      </c>
      <c r="I557" s="4" t="str">
        <f>IF(A557="","",IF(ROW($A$2:$A$901)=1,"Impossible",VLOOKUP($A$2:$A$901,[1]items!$A$2:$T$1008,{20}*SIGN(ROW($A$2:$A$901)),FALSE)))</f>
        <v/>
      </c>
      <c r="L557" s="53"/>
      <c r="M557" s="53"/>
      <c r="N557" s="53"/>
      <c r="O557" s="53"/>
      <c r="P557" s="53"/>
      <c r="Q557" s="53"/>
      <c r="R557" s="53"/>
      <c r="S557" s="53"/>
      <c r="T557" s="53"/>
      <c r="U557" s="53"/>
      <c r="V557" s="55" t="s">
        <v>2780</v>
      </c>
      <c r="W557" s="55" t="s">
        <v>2780</v>
      </c>
      <c r="X557" s="4"/>
    </row>
    <row r="558" spans="1:24" ht="14">
      <c r="A558" s="53"/>
      <c r="B558" s="53"/>
      <c r="C558" s="53"/>
      <c r="D558" s="54" t="str">
        <f t="shared" si="41"/>
        <v/>
      </c>
      <c r="E558" s="53"/>
      <c r="G558" s="54" t="s">
        <v>2490</v>
      </c>
      <c r="H558" s="4" t="str">
        <f>IF(A558="","",IF(ROW($A$2:$A$901)=1,"Impossible",VLOOKUP($A$2:$A$901,[1]items!$A$2:$S$1008,{19}*SIGN(ROW($A$2:$A$901)),FALSE)))</f>
        <v/>
      </c>
      <c r="I558" s="4" t="str">
        <f>IF(A558="","",IF(ROW($A$2:$A$901)=1,"Impossible",VLOOKUP($A$2:$A$901,[1]items!$A$2:$T$1008,{20}*SIGN(ROW($A$2:$A$901)),FALSE)))</f>
        <v/>
      </c>
      <c r="L558" s="53"/>
      <c r="M558" s="53"/>
      <c r="N558" s="53"/>
      <c r="O558" s="53"/>
      <c r="P558" s="53"/>
      <c r="Q558" s="53"/>
      <c r="R558" s="53"/>
      <c r="S558" s="53"/>
      <c r="T558" s="53"/>
      <c r="U558" s="53"/>
      <c r="V558" s="55" t="s">
        <v>2780</v>
      </c>
      <c r="W558" s="55" t="s">
        <v>2780</v>
      </c>
      <c r="X558" s="4"/>
    </row>
    <row r="559" spans="1:24" ht="14">
      <c r="A559" s="53"/>
      <c r="B559" s="53"/>
      <c r="C559" s="53"/>
      <c r="D559" s="54" t="str">
        <f t="shared" si="41"/>
        <v/>
      </c>
      <c r="E559" s="53"/>
      <c r="G559" s="54" t="s">
        <v>2490</v>
      </c>
      <c r="H559" s="4" t="str">
        <f>IF(A559="","",IF(ROW($A$2:$A$901)=1,"Impossible",VLOOKUP($A$2:$A$901,[1]items!$A$2:$S$1008,{19}*SIGN(ROW($A$2:$A$901)),FALSE)))</f>
        <v/>
      </c>
      <c r="I559" s="4" t="str">
        <f>IF(A559="","",IF(ROW($A$2:$A$901)=1,"Impossible",VLOOKUP($A$2:$A$901,[1]items!$A$2:$T$1008,{20}*SIGN(ROW($A$2:$A$901)),FALSE)))</f>
        <v/>
      </c>
      <c r="L559" s="53"/>
      <c r="M559" s="53"/>
      <c r="N559" s="53"/>
      <c r="O559" s="53"/>
      <c r="P559" s="53"/>
      <c r="Q559" s="53"/>
      <c r="R559" s="53"/>
      <c r="S559" s="53"/>
      <c r="T559" s="53"/>
      <c r="U559" s="53"/>
      <c r="V559" s="55" t="s">
        <v>2780</v>
      </c>
      <c r="W559" s="55" t="s">
        <v>2780</v>
      </c>
      <c r="X559" s="4"/>
    </row>
    <row r="560" spans="1:24" ht="14">
      <c r="A560" s="53"/>
      <c r="B560" s="53"/>
      <c r="C560" s="53"/>
      <c r="D560" s="54" t="str">
        <f t="shared" si="41"/>
        <v/>
      </c>
      <c r="E560" s="53"/>
      <c r="G560" s="54" t="s">
        <v>2490</v>
      </c>
      <c r="H560" s="4" t="str">
        <f>IF(A560="","",IF(ROW($A$2:$A$901)=1,"Impossible",VLOOKUP($A$2:$A$901,[1]items!$A$2:$S$1008,{19}*SIGN(ROW($A$2:$A$901)),FALSE)))</f>
        <v/>
      </c>
      <c r="I560" s="4" t="str">
        <f>IF(A560="","",IF(ROW($A$2:$A$901)=1,"Impossible",VLOOKUP($A$2:$A$901,[1]items!$A$2:$T$1008,{20}*SIGN(ROW($A$2:$A$901)),FALSE)))</f>
        <v/>
      </c>
      <c r="L560" s="53"/>
      <c r="M560" s="53"/>
      <c r="N560" s="53"/>
      <c r="O560" s="53"/>
      <c r="P560" s="53"/>
      <c r="Q560" s="53"/>
      <c r="R560" s="53"/>
      <c r="S560" s="53"/>
      <c r="T560" s="53"/>
      <c r="U560" s="53"/>
      <c r="V560" s="55" t="s">
        <v>2780</v>
      </c>
      <c r="W560" s="55" t="s">
        <v>2780</v>
      </c>
      <c r="X560" s="4"/>
    </row>
    <row r="561" spans="1:24" ht="14">
      <c r="A561" s="53"/>
      <c r="B561" s="53"/>
      <c r="C561" s="53"/>
      <c r="D561" s="54" t="str">
        <f t="shared" si="41"/>
        <v/>
      </c>
      <c r="E561" s="53"/>
      <c r="G561" s="54" t="s">
        <v>2490</v>
      </c>
      <c r="H561" s="4" t="str">
        <f>IF(A561="","",IF(ROW($A$2:$A$901)=1,"Impossible",VLOOKUP($A$2:$A$901,[1]items!$A$2:$S$1008,{19}*SIGN(ROW($A$2:$A$901)),FALSE)))</f>
        <v/>
      </c>
      <c r="I561" s="4" t="str">
        <f>IF(A561="","",IF(ROW($A$2:$A$901)=1,"Impossible",VLOOKUP($A$2:$A$901,[1]items!$A$2:$T$1008,{20}*SIGN(ROW($A$2:$A$901)),FALSE)))</f>
        <v/>
      </c>
      <c r="L561" s="53"/>
      <c r="M561" s="53"/>
      <c r="N561" s="53"/>
      <c r="O561" s="53"/>
      <c r="P561" s="53"/>
      <c r="Q561" s="53"/>
      <c r="R561" s="53"/>
      <c r="S561" s="53"/>
      <c r="T561" s="53"/>
      <c r="U561" s="53"/>
      <c r="V561" s="55" t="s">
        <v>2780</v>
      </c>
      <c r="W561" s="55" t="s">
        <v>2780</v>
      </c>
      <c r="X561" s="4"/>
    </row>
    <row r="562" spans="1:24" ht="14">
      <c r="A562" s="53"/>
      <c r="B562" s="53"/>
      <c r="C562" s="53"/>
      <c r="D562" s="54" t="str">
        <f t="shared" si="41"/>
        <v/>
      </c>
      <c r="E562" s="53"/>
      <c r="G562" s="54" t="s">
        <v>2490</v>
      </c>
      <c r="H562" s="4" t="str">
        <f>IF(A562="","",IF(ROW($A$2:$A$901)=1,"Impossible",VLOOKUP($A$2:$A$901,[1]items!$A$2:$S$1008,{19}*SIGN(ROW($A$2:$A$901)),FALSE)))</f>
        <v/>
      </c>
      <c r="I562" s="4" t="str">
        <f>IF(A562="","",IF(ROW($A$2:$A$901)=1,"Impossible",VLOOKUP($A$2:$A$901,[1]items!$A$2:$T$1008,{20}*SIGN(ROW($A$2:$A$901)),FALSE)))</f>
        <v/>
      </c>
      <c r="L562" s="53"/>
      <c r="M562" s="53"/>
      <c r="N562" s="53"/>
      <c r="O562" s="53"/>
      <c r="P562" s="53"/>
      <c r="Q562" s="53"/>
      <c r="R562" s="53"/>
      <c r="S562" s="53"/>
      <c r="T562" s="53"/>
      <c r="U562" s="53"/>
      <c r="V562" s="55" t="s">
        <v>2780</v>
      </c>
      <c r="W562" s="55" t="s">
        <v>2780</v>
      </c>
      <c r="X562" s="4"/>
    </row>
    <row r="563" spans="1:24" ht="14">
      <c r="A563" s="53"/>
      <c r="B563" s="53"/>
      <c r="C563" s="53"/>
      <c r="D563" s="54" t="str">
        <f t="shared" si="41"/>
        <v/>
      </c>
      <c r="E563" s="53"/>
      <c r="G563" s="54" t="s">
        <v>2490</v>
      </c>
      <c r="H563" s="4" t="str">
        <f>IF(A563="","",IF(ROW($A$2:$A$901)=1,"Impossible",VLOOKUP($A$2:$A$901,[1]items!$A$2:$S$1008,{19}*SIGN(ROW($A$2:$A$901)),FALSE)))</f>
        <v/>
      </c>
      <c r="I563" s="4" t="str">
        <f>IF(A563="","",IF(ROW($A$2:$A$901)=1,"Impossible",VLOOKUP($A$2:$A$901,[1]items!$A$2:$T$1008,{20}*SIGN(ROW($A$2:$A$901)),FALSE)))</f>
        <v/>
      </c>
      <c r="L563" s="53"/>
      <c r="M563" s="53"/>
      <c r="N563" s="53"/>
      <c r="O563" s="53"/>
      <c r="P563" s="53"/>
      <c r="Q563" s="53"/>
      <c r="R563" s="53"/>
      <c r="S563" s="53"/>
      <c r="T563" s="53"/>
      <c r="U563" s="53"/>
      <c r="V563" s="55" t="s">
        <v>2780</v>
      </c>
      <c r="W563" s="55" t="s">
        <v>2780</v>
      </c>
      <c r="X563" s="4"/>
    </row>
    <row r="564" spans="1:24" ht="14">
      <c r="A564" s="53"/>
      <c r="B564" s="53"/>
      <c r="C564" s="53"/>
      <c r="D564" s="54" t="str">
        <f t="shared" si="41"/>
        <v/>
      </c>
      <c r="E564" s="53"/>
      <c r="G564" s="54" t="s">
        <v>2490</v>
      </c>
      <c r="H564" s="4" t="str">
        <f>IF(A564="","",IF(ROW($A$2:$A$901)=1,"Impossible",VLOOKUP($A$2:$A$901,[1]items!$A$2:$S$1008,{19}*SIGN(ROW($A$2:$A$901)),FALSE)))</f>
        <v/>
      </c>
      <c r="I564" s="4" t="str">
        <f>IF(A564="","",IF(ROW($A$2:$A$901)=1,"Impossible",VLOOKUP($A$2:$A$901,[1]items!$A$2:$T$1008,{20}*SIGN(ROW($A$2:$A$901)),FALSE)))</f>
        <v/>
      </c>
      <c r="L564" s="53"/>
      <c r="M564" s="53"/>
      <c r="N564" s="53"/>
      <c r="O564" s="53"/>
      <c r="P564" s="53"/>
      <c r="Q564" s="53"/>
      <c r="R564" s="53"/>
      <c r="S564" s="53"/>
      <c r="T564" s="53"/>
      <c r="U564" s="53"/>
      <c r="V564" s="55" t="s">
        <v>2780</v>
      </c>
      <c r="W564" s="55" t="s">
        <v>2780</v>
      </c>
      <c r="X564" s="4"/>
    </row>
    <row r="565" spans="1:24" ht="14">
      <c r="A565" s="53"/>
      <c r="B565" s="53"/>
      <c r="C565" s="53"/>
      <c r="D565" s="54" t="str">
        <f t="shared" si="41"/>
        <v/>
      </c>
      <c r="E565" s="53"/>
      <c r="G565" s="54" t="s">
        <v>2490</v>
      </c>
      <c r="H565" s="4" t="str">
        <f>IF(A565="","",IF(ROW($A$2:$A$901)=1,"Impossible",VLOOKUP($A$2:$A$901,[1]items!$A$2:$S$1008,{19}*SIGN(ROW($A$2:$A$901)),FALSE)))</f>
        <v/>
      </c>
      <c r="I565" s="4" t="str">
        <f>IF(A565="","",IF(ROW($A$2:$A$901)=1,"Impossible",VLOOKUP($A$2:$A$901,[1]items!$A$2:$T$1008,{20}*SIGN(ROW($A$2:$A$901)),FALSE)))</f>
        <v/>
      </c>
      <c r="L565" s="53"/>
      <c r="M565" s="53"/>
      <c r="N565" s="53"/>
      <c r="O565" s="53"/>
      <c r="P565" s="53"/>
      <c r="Q565" s="53"/>
      <c r="R565" s="53"/>
      <c r="S565" s="53"/>
      <c r="T565" s="53"/>
      <c r="U565" s="53"/>
      <c r="V565" s="55" t="s">
        <v>2780</v>
      </c>
      <c r="W565" s="55" t="s">
        <v>2780</v>
      </c>
      <c r="X565" s="4"/>
    </row>
    <row r="566" spans="1:24" ht="14">
      <c r="A566" s="53"/>
      <c r="B566" s="53"/>
      <c r="C566" s="53"/>
      <c r="D566" s="54" t="str">
        <f t="shared" si="41"/>
        <v/>
      </c>
      <c r="E566" s="53"/>
      <c r="G566" s="54" t="s">
        <v>2490</v>
      </c>
      <c r="H566" s="4" t="str">
        <f>IF(A566="","",IF(ROW($A$2:$A$901)=1,"Impossible",VLOOKUP($A$2:$A$901,[1]items!$A$2:$S$1008,{19}*SIGN(ROW($A$2:$A$901)),FALSE)))</f>
        <v/>
      </c>
      <c r="I566" s="4" t="str">
        <f>IF(A566="","",IF(ROW($A$2:$A$901)=1,"Impossible",VLOOKUP($A$2:$A$901,[1]items!$A$2:$T$1008,{20}*SIGN(ROW($A$2:$A$901)),FALSE)))</f>
        <v/>
      </c>
      <c r="L566" s="53"/>
      <c r="M566" s="53"/>
      <c r="N566" s="53"/>
      <c r="O566" s="53"/>
      <c r="P566" s="53"/>
      <c r="Q566" s="53"/>
      <c r="R566" s="53"/>
      <c r="S566" s="53"/>
      <c r="T566" s="53"/>
      <c r="U566" s="53"/>
      <c r="V566" s="55" t="s">
        <v>2780</v>
      </c>
      <c r="W566" s="55" t="s">
        <v>2780</v>
      </c>
      <c r="X566" s="4"/>
    </row>
    <row r="567" spans="1:24" ht="14">
      <c r="A567" s="53"/>
      <c r="B567" s="53"/>
      <c r="C567" s="53"/>
      <c r="D567" s="54" t="str">
        <f t="shared" si="41"/>
        <v/>
      </c>
      <c r="E567" s="53"/>
      <c r="G567" s="54" t="s">
        <v>2490</v>
      </c>
      <c r="H567" s="4" t="str">
        <f>IF(A567="","",IF(ROW($A$2:$A$901)=1,"Impossible",VLOOKUP($A$2:$A$901,[1]items!$A$2:$S$1008,{19}*SIGN(ROW($A$2:$A$901)),FALSE)))</f>
        <v/>
      </c>
      <c r="I567" s="4" t="str">
        <f>IF(A567="","",IF(ROW($A$2:$A$901)=1,"Impossible",VLOOKUP($A$2:$A$901,[1]items!$A$2:$T$1008,{20}*SIGN(ROW($A$2:$A$901)),FALSE)))</f>
        <v/>
      </c>
      <c r="L567" s="53"/>
      <c r="M567" s="53"/>
      <c r="N567" s="53"/>
      <c r="O567" s="53"/>
      <c r="P567" s="53"/>
      <c r="Q567" s="53"/>
      <c r="R567" s="53"/>
      <c r="S567" s="53"/>
      <c r="T567" s="53"/>
      <c r="U567" s="53"/>
      <c r="V567" s="55" t="s">
        <v>2780</v>
      </c>
      <c r="W567" s="55" t="s">
        <v>2780</v>
      </c>
      <c r="X567" s="4"/>
    </row>
    <row r="568" spans="1:24" ht="14">
      <c r="A568" s="53"/>
      <c r="B568" s="53"/>
      <c r="C568" s="53"/>
      <c r="D568" s="54" t="str">
        <f t="shared" si="41"/>
        <v/>
      </c>
      <c r="E568" s="53"/>
      <c r="G568" s="54" t="s">
        <v>2490</v>
      </c>
      <c r="H568" s="4" t="str">
        <f>IF(A568="","",IF(ROW($A$2:$A$901)=1,"Impossible",VLOOKUP($A$2:$A$901,[1]items!$A$2:$S$1008,{19}*SIGN(ROW($A$2:$A$901)),FALSE)))</f>
        <v/>
      </c>
      <c r="I568" s="4" t="str">
        <f>IF(A568="","",IF(ROW($A$2:$A$901)=1,"Impossible",VLOOKUP($A$2:$A$901,[1]items!$A$2:$T$1008,{20}*SIGN(ROW($A$2:$A$901)),FALSE)))</f>
        <v/>
      </c>
      <c r="L568" s="53"/>
      <c r="M568" s="53"/>
      <c r="N568" s="53"/>
      <c r="O568" s="53"/>
      <c r="P568" s="53"/>
      <c r="Q568" s="53"/>
      <c r="R568" s="53"/>
      <c r="S568" s="53"/>
      <c r="T568" s="53"/>
      <c r="U568" s="53"/>
      <c r="V568" s="55" t="s">
        <v>2780</v>
      </c>
      <c r="W568" s="55" t="s">
        <v>2780</v>
      </c>
      <c r="X568" s="4"/>
    </row>
    <row r="569" spans="1:24" ht="14">
      <c r="A569" s="53"/>
      <c r="B569" s="53"/>
      <c r="C569" s="53"/>
      <c r="D569" s="54" t="str">
        <f t="shared" si="41"/>
        <v/>
      </c>
      <c r="E569" s="53"/>
      <c r="G569" s="54" t="s">
        <v>2490</v>
      </c>
      <c r="H569" s="4" t="str">
        <f>IF(A569="","",IF(ROW($A$2:$A$901)=1,"Impossible",VLOOKUP($A$2:$A$901,[1]items!$A$2:$S$1008,{19}*SIGN(ROW($A$2:$A$901)),FALSE)))</f>
        <v/>
      </c>
      <c r="I569" s="4" t="str">
        <f>IF(A569="","",IF(ROW($A$2:$A$901)=1,"Impossible",VLOOKUP($A$2:$A$901,[1]items!$A$2:$T$1008,{20}*SIGN(ROW($A$2:$A$901)),FALSE)))</f>
        <v/>
      </c>
      <c r="L569" s="53"/>
      <c r="M569" s="53"/>
      <c r="N569" s="53"/>
      <c r="O569" s="53"/>
      <c r="P569" s="53"/>
      <c r="Q569" s="53"/>
      <c r="R569" s="53"/>
      <c r="S569" s="53"/>
      <c r="T569" s="53"/>
      <c r="U569" s="53"/>
      <c r="V569" s="55" t="s">
        <v>2780</v>
      </c>
      <c r="W569" s="55" t="s">
        <v>2780</v>
      </c>
      <c r="X569" s="4"/>
    </row>
    <row r="570" spans="1:24" ht="14">
      <c r="A570" s="53"/>
      <c r="B570" s="53"/>
      <c r="C570" s="53"/>
      <c r="D570" s="54" t="str">
        <f t="shared" si="41"/>
        <v/>
      </c>
      <c r="E570" s="53"/>
      <c r="G570" s="54" t="s">
        <v>2490</v>
      </c>
      <c r="H570" s="4" t="str">
        <f>IF(A570="","",IF(ROW($A$2:$A$901)=1,"Impossible",VLOOKUP($A$2:$A$901,[1]items!$A$2:$S$1008,{19}*SIGN(ROW($A$2:$A$901)),FALSE)))</f>
        <v/>
      </c>
      <c r="I570" s="4" t="str">
        <f>IF(A570="","",IF(ROW($A$2:$A$901)=1,"Impossible",VLOOKUP($A$2:$A$901,[1]items!$A$2:$T$1008,{20}*SIGN(ROW($A$2:$A$901)),FALSE)))</f>
        <v/>
      </c>
      <c r="L570" s="53"/>
      <c r="M570" s="53"/>
      <c r="N570" s="53"/>
      <c r="O570" s="53"/>
      <c r="P570" s="53"/>
      <c r="Q570" s="53"/>
      <c r="R570" s="53"/>
      <c r="S570" s="53"/>
      <c r="T570" s="53"/>
      <c r="U570" s="53"/>
      <c r="V570" s="55" t="s">
        <v>2780</v>
      </c>
      <c r="W570" s="55" t="s">
        <v>2780</v>
      </c>
      <c r="X570" s="4"/>
    </row>
    <row r="571" spans="1:24" ht="14">
      <c r="A571" s="53"/>
      <c r="B571" s="53"/>
      <c r="C571" s="53"/>
      <c r="D571" s="54" t="str">
        <f t="shared" si="41"/>
        <v/>
      </c>
      <c r="E571" s="53"/>
      <c r="G571" s="54" t="s">
        <v>2490</v>
      </c>
      <c r="H571" s="4" t="str">
        <f>IF(A571="","",IF(ROW($A$2:$A$901)=1,"Impossible",VLOOKUP($A$2:$A$901,[1]items!$A$2:$S$1008,{19}*SIGN(ROW($A$2:$A$901)),FALSE)))</f>
        <v/>
      </c>
      <c r="I571" s="4" t="str">
        <f>IF(A571="","",IF(ROW($A$2:$A$901)=1,"Impossible",VLOOKUP($A$2:$A$901,[1]items!$A$2:$T$1008,{20}*SIGN(ROW($A$2:$A$901)),FALSE)))</f>
        <v/>
      </c>
      <c r="L571" s="53"/>
      <c r="M571" s="53"/>
      <c r="N571" s="53"/>
      <c r="O571" s="53"/>
      <c r="P571" s="53"/>
      <c r="Q571" s="53"/>
      <c r="R571" s="53"/>
      <c r="S571" s="53"/>
      <c r="T571" s="53"/>
      <c r="U571" s="53"/>
      <c r="V571" s="55" t="s">
        <v>2780</v>
      </c>
      <c r="W571" s="55" t="s">
        <v>2780</v>
      </c>
      <c r="X571" s="4"/>
    </row>
    <row r="572" spans="1:24" ht="14">
      <c r="A572" s="53"/>
      <c r="B572" s="53"/>
      <c r="C572" s="53"/>
      <c r="D572" s="54" t="str">
        <f t="shared" si="41"/>
        <v/>
      </c>
      <c r="E572" s="53"/>
      <c r="G572" s="54" t="s">
        <v>2490</v>
      </c>
      <c r="H572" s="4" t="str">
        <f>IF(A572="","",IF(ROW($A$2:$A$901)=1,"Impossible",VLOOKUP($A$2:$A$901,[1]items!$A$2:$S$1008,{19}*SIGN(ROW($A$2:$A$901)),FALSE)))</f>
        <v/>
      </c>
      <c r="I572" s="4" t="str">
        <f>IF(A572="","",IF(ROW($A$2:$A$901)=1,"Impossible",VLOOKUP($A$2:$A$901,[1]items!$A$2:$T$1008,{20}*SIGN(ROW($A$2:$A$901)),FALSE)))</f>
        <v/>
      </c>
      <c r="L572" s="53"/>
      <c r="M572" s="53"/>
      <c r="N572" s="53"/>
      <c r="O572" s="53"/>
      <c r="P572" s="53"/>
      <c r="Q572" s="53"/>
      <c r="R572" s="53"/>
      <c r="S572" s="53"/>
      <c r="T572" s="53"/>
      <c r="U572" s="53"/>
      <c r="V572" s="55" t="s">
        <v>2780</v>
      </c>
      <c r="W572" s="55" t="s">
        <v>2780</v>
      </c>
      <c r="X572" s="4"/>
    </row>
    <row r="573" spans="1:24" ht="14">
      <c r="A573" s="53"/>
      <c r="B573" s="53"/>
      <c r="C573" s="53"/>
      <c r="D573" s="54" t="str">
        <f t="shared" si="41"/>
        <v/>
      </c>
      <c r="E573" s="53"/>
      <c r="G573" s="54" t="s">
        <v>2490</v>
      </c>
      <c r="H573" s="4" t="str">
        <f>IF(A573="","",IF(ROW($A$2:$A$901)=1,"Impossible",VLOOKUP($A$2:$A$901,[1]items!$A$2:$S$1008,{19}*SIGN(ROW($A$2:$A$901)),FALSE)))</f>
        <v/>
      </c>
      <c r="I573" s="4" t="str">
        <f>IF(A573="","",IF(ROW($A$2:$A$901)=1,"Impossible",VLOOKUP($A$2:$A$901,[1]items!$A$2:$T$1008,{20}*SIGN(ROW($A$2:$A$901)),FALSE)))</f>
        <v/>
      </c>
      <c r="L573" s="53"/>
      <c r="M573" s="53"/>
      <c r="N573" s="53"/>
      <c r="O573" s="53"/>
      <c r="P573" s="53"/>
      <c r="Q573" s="53"/>
      <c r="R573" s="53"/>
      <c r="S573" s="53"/>
      <c r="T573" s="53"/>
      <c r="U573" s="53"/>
      <c r="V573" s="55" t="s">
        <v>2780</v>
      </c>
      <c r="W573" s="55" t="s">
        <v>2780</v>
      </c>
      <c r="X573" s="4"/>
    </row>
    <row r="574" spans="1:24" ht="14">
      <c r="A574" s="53"/>
      <c r="B574" s="53"/>
      <c r="C574" s="53"/>
      <c r="D574" s="54" t="str">
        <f t="shared" si="41"/>
        <v/>
      </c>
      <c r="E574" s="53"/>
      <c r="G574" s="54" t="s">
        <v>2490</v>
      </c>
      <c r="H574" s="4" t="str">
        <f>IF(A574="","",IF(ROW($A$2:$A$901)=1,"Impossible",VLOOKUP($A$2:$A$901,[1]items!$A$2:$S$1008,{19}*SIGN(ROW($A$2:$A$901)),FALSE)))</f>
        <v/>
      </c>
      <c r="I574" s="4" t="str">
        <f>IF(A574="","",IF(ROW($A$2:$A$901)=1,"Impossible",VLOOKUP($A$2:$A$901,[1]items!$A$2:$T$1008,{20}*SIGN(ROW($A$2:$A$901)),FALSE)))</f>
        <v/>
      </c>
      <c r="L574" s="53"/>
      <c r="M574" s="53"/>
      <c r="N574" s="53"/>
      <c r="O574" s="53"/>
      <c r="P574" s="53"/>
      <c r="Q574" s="53"/>
      <c r="R574" s="53"/>
      <c r="S574" s="53"/>
      <c r="T574" s="53"/>
      <c r="U574" s="53"/>
      <c r="V574" s="55" t="s">
        <v>2780</v>
      </c>
      <c r="W574" s="55" t="s">
        <v>2780</v>
      </c>
      <c r="X574" s="4"/>
    </row>
    <row r="575" spans="1:24" ht="14">
      <c r="A575" s="53"/>
      <c r="B575" s="53"/>
      <c r="C575" s="53"/>
      <c r="D575" s="54" t="str">
        <f t="shared" si="41"/>
        <v/>
      </c>
      <c r="E575" s="53"/>
      <c r="G575" s="54" t="s">
        <v>2490</v>
      </c>
      <c r="H575" s="4" t="str">
        <f>IF(A575="","",IF(ROW($A$2:$A$901)=1,"Impossible",VLOOKUP($A$2:$A$901,[1]items!$A$2:$S$1008,{19}*SIGN(ROW($A$2:$A$901)),FALSE)))</f>
        <v/>
      </c>
      <c r="I575" s="4" t="str">
        <f>IF(A575="","",IF(ROW($A$2:$A$901)=1,"Impossible",VLOOKUP($A$2:$A$901,[1]items!$A$2:$T$1008,{20}*SIGN(ROW($A$2:$A$901)),FALSE)))</f>
        <v/>
      </c>
      <c r="L575" s="53"/>
      <c r="M575" s="53"/>
      <c r="N575" s="53"/>
      <c r="O575" s="53"/>
      <c r="P575" s="53"/>
      <c r="Q575" s="53"/>
      <c r="R575" s="53"/>
      <c r="S575" s="53"/>
      <c r="T575" s="53"/>
      <c r="U575" s="53"/>
      <c r="V575" s="55" t="s">
        <v>2780</v>
      </c>
      <c r="W575" s="55" t="s">
        <v>2780</v>
      </c>
      <c r="X575" s="4"/>
    </row>
    <row r="576" spans="1:24" ht="14">
      <c r="A576" s="53"/>
      <c r="B576" s="53"/>
      <c r="C576" s="53"/>
      <c r="D576" s="54" t="str">
        <f t="shared" si="41"/>
        <v/>
      </c>
      <c r="E576" s="53"/>
      <c r="G576" s="54" t="s">
        <v>2490</v>
      </c>
      <c r="H576" s="4" t="str">
        <f>IF(A576="","",IF(ROW($A$2:$A$901)=1,"Impossible",VLOOKUP($A$2:$A$901,[1]items!$A$2:$S$1008,{19}*SIGN(ROW($A$2:$A$901)),FALSE)))</f>
        <v/>
      </c>
      <c r="I576" s="4" t="str">
        <f>IF(A576="","",IF(ROW($A$2:$A$901)=1,"Impossible",VLOOKUP($A$2:$A$901,[1]items!$A$2:$T$1008,{20}*SIGN(ROW($A$2:$A$901)),FALSE)))</f>
        <v/>
      </c>
      <c r="L576" s="53"/>
      <c r="M576" s="53"/>
      <c r="N576" s="53"/>
      <c r="O576" s="53"/>
      <c r="P576" s="53"/>
      <c r="Q576" s="53"/>
      <c r="R576" s="53"/>
      <c r="S576" s="53"/>
      <c r="T576" s="53"/>
      <c r="U576" s="53"/>
      <c r="V576" s="55" t="s">
        <v>2780</v>
      </c>
      <c r="W576" s="55" t="s">
        <v>2780</v>
      </c>
      <c r="X576" s="4"/>
    </row>
    <row r="577" spans="1:24" ht="14">
      <c r="A577" s="53"/>
      <c r="B577" s="53"/>
      <c r="C577" s="53"/>
      <c r="D577" s="54" t="str">
        <f t="shared" si="41"/>
        <v/>
      </c>
      <c r="E577" s="53"/>
      <c r="G577" s="54" t="s">
        <v>2490</v>
      </c>
      <c r="H577" s="4" t="str">
        <f>IF(A577="","",IF(ROW($A$2:$A$901)=1,"Impossible",VLOOKUP($A$2:$A$901,[1]items!$A$2:$S$1008,{19}*SIGN(ROW($A$2:$A$901)),FALSE)))</f>
        <v/>
      </c>
      <c r="I577" s="4" t="str">
        <f>IF(A577="","",IF(ROW($A$2:$A$901)=1,"Impossible",VLOOKUP($A$2:$A$901,[1]items!$A$2:$T$1008,{20}*SIGN(ROW($A$2:$A$901)),FALSE)))</f>
        <v/>
      </c>
      <c r="L577" s="53"/>
      <c r="M577" s="53"/>
      <c r="N577" s="53"/>
      <c r="O577" s="53"/>
      <c r="P577" s="53"/>
      <c r="Q577" s="53"/>
      <c r="R577" s="53"/>
      <c r="S577" s="53"/>
      <c r="T577" s="53"/>
      <c r="U577" s="53"/>
      <c r="V577" s="55" t="s">
        <v>2780</v>
      </c>
      <c r="W577" s="55" t="s">
        <v>2780</v>
      </c>
      <c r="X577" s="4"/>
    </row>
    <row r="578" spans="1:24" ht="14">
      <c r="A578" s="53"/>
      <c r="B578" s="53"/>
      <c r="C578" s="53"/>
      <c r="D578" s="54" t="str">
        <f t="shared" si="41"/>
        <v/>
      </c>
      <c r="E578" s="53"/>
      <c r="G578" s="54" t="s">
        <v>2490</v>
      </c>
      <c r="H578" s="4" t="str">
        <f>IF(A578="","",IF(ROW($A$2:$A$901)=1,"Impossible",VLOOKUP($A$2:$A$901,[1]items!$A$2:$S$1008,{19}*SIGN(ROW($A$2:$A$901)),FALSE)))</f>
        <v/>
      </c>
      <c r="I578" s="4" t="str">
        <f>IF(A578="","",IF(ROW($A$2:$A$901)=1,"Impossible",VLOOKUP($A$2:$A$901,[1]items!$A$2:$T$1008,{20}*SIGN(ROW($A$2:$A$901)),FALSE)))</f>
        <v/>
      </c>
      <c r="L578" s="53"/>
      <c r="M578" s="53"/>
      <c r="N578" s="53"/>
      <c r="O578" s="53"/>
      <c r="P578" s="53"/>
      <c r="Q578" s="53"/>
      <c r="R578" s="53"/>
      <c r="S578" s="53"/>
      <c r="T578" s="53"/>
      <c r="U578" s="53"/>
      <c r="V578" s="55" t="s">
        <v>2780</v>
      </c>
      <c r="W578" s="55" t="s">
        <v>2780</v>
      </c>
      <c r="X578" s="4"/>
    </row>
    <row r="579" spans="1:24" ht="14">
      <c r="A579" s="53"/>
      <c r="B579" s="53"/>
      <c r="C579" s="53"/>
      <c r="D579" s="54" t="str">
        <f t="shared" si="41"/>
        <v/>
      </c>
      <c r="E579" s="53"/>
      <c r="G579" s="54" t="s">
        <v>2490</v>
      </c>
      <c r="H579" s="4" t="str">
        <f>IF(A579="","",IF(ROW($A$2:$A$901)=1,"Impossible",VLOOKUP($A$2:$A$901,[1]items!$A$2:$S$1008,{19}*SIGN(ROW($A$2:$A$901)),FALSE)))</f>
        <v/>
      </c>
      <c r="I579" s="4" t="str">
        <f>IF(A579="","",IF(ROW($A$2:$A$901)=1,"Impossible",VLOOKUP($A$2:$A$901,[1]items!$A$2:$T$1008,{20}*SIGN(ROW($A$2:$A$901)),FALSE)))</f>
        <v/>
      </c>
      <c r="L579" s="53"/>
      <c r="M579" s="53"/>
      <c r="N579" s="53"/>
      <c r="O579" s="53"/>
      <c r="P579" s="53"/>
      <c r="Q579" s="53"/>
      <c r="R579" s="53"/>
      <c r="S579" s="53"/>
      <c r="T579" s="53"/>
      <c r="U579" s="53"/>
      <c r="V579" s="55" t="s">
        <v>2780</v>
      </c>
      <c r="W579" s="55" t="s">
        <v>2780</v>
      </c>
      <c r="X579" s="4"/>
    </row>
    <row r="580" spans="1:24" ht="14">
      <c r="A580" s="53"/>
      <c r="B580" s="53"/>
      <c r="C580" s="53"/>
      <c r="D580" s="54" t="str">
        <f t="shared" si="41"/>
        <v/>
      </c>
      <c r="E580" s="53"/>
      <c r="G580" s="54" t="s">
        <v>2490</v>
      </c>
      <c r="H580" s="4" t="str">
        <f>IF(A580="","",IF(ROW($A$2:$A$901)=1,"Impossible",VLOOKUP($A$2:$A$901,[1]items!$A$2:$S$1008,{19}*SIGN(ROW($A$2:$A$901)),FALSE)))</f>
        <v/>
      </c>
      <c r="I580" s="4" t="str">
        <f>IF(A580="","",IF(ROW($A$2:$A$901)=1,"Impossible",VLOOKUP($A$2:$A$901,[1]items!$A$2:$T$1008,{20}*SIGN(ROW($A$2:$A$901)),FALSE)))</f>
        <v/>
      </c>
      <c r="L580" s="53"/>
      <c r="M580" s="53"/>
      <c r="N580" s="53"/>
      <c r="O580" s="53"/>
      <c r="P580" s="53"/>
      <c r="Q580" s="53"/>
      <c r="R580" s="53"/>
      <c r="S580" s="53"/>
      <c r="T580" s="53"/>
      <c r="U580" s="53"/>
      <c r="V580" s="55" t="s">
        <v>2780</v>
      </c>
      <c r="W580" s="55" t="s">
        <v>2780</v>
      </c>
      <c r="X580" s="4"/>
    </row>
    <row r="581" spans="1:24" ht="14">
      <c r="A581" s="53"/>
      <c r="B581" s="53"/>
      <c r="C581" s="53"/>
      <c r="D581" s="54" t="str">
        <f t="shared" si="41"/>
        <v/>
      </c>
      <c r="E581" s="53"/>
      <c r="G581" s="54" t="s">
        <v>2490</v>
      </c>
      <c r="H581" s="4" t="str">
        <f>IF(A581="","",IF(ROW($A$2:$A$901)=1,"Impossible",VLOOKUP($A$2:$A$901,[1]items!$A$2:$S$1008,{19}*SIGN(ROW($A$2:$A$901)),FALSE)))</f>
        <v/>
      </c>
      <c r="I581" s="4" t="str">
        <f>IF(A581="","",IF(ROW($A$2:$A$901)=1,"Impossible",VLOOKUP($A$2:$A$901,[1]items!$A$2:$T$1008,{20}*SIGN(ROW($A$2:$A$901)),FALSE)))</f>
        <v/>
      </c>
      <c r="L581" s="53"/>
      <c r="M581" s="53"/>
      <c r="N581" s="53"/>
      <c r="O581" s="53"/>
      <c r="P581" s="53"/>
      <c r="Q581" s="53"/>
      <c r="R581" s="53"/>
      <c r="S581" s="53"/>
      <c r="T581" s="53"/>
      <c r="U581" s="53"/>
      <c r="V581" s="55" t="s">
        <v>2780</v>
      </c>
      <c r="W581" s="55" t="s">
        <v>2780</v>
      </c>
      <c r="X581" s="4"/>
    </row>
    <row r="582" spans="1:24" ht="14">
      <c r="A582" s="53"/>
      <c r="B582" s="53"/>
      <c r="C582" s="53"/>
      <c r="D582" s="54" t="str">
        <f t="shared" si="41"/>
        <v/>
      </c>
      <c r="E582" s="53"/>
      <c r="G582" s="54" t="s">
        <v>2490</v>
      </c>
      <c r="H582" s="4" t="str">
        <f>IF(A582="","",IF(ROW($A$2:$A$901)=1,"Impossible",VLOOKUP($A$2:$A$901,[1]items!$A$2:$S$1008,{19}*SIGN(ROW($A$2:$A$901)),FALSE)))</f>
        <v/>
      </c>
      <c r="I582" s="4" t="str">
        <f>IF(A582="","",IF(ROW($A$2:$A$901)=1,"Impossible",VLOOKUP($A$2:$A$901,[1]items!$A$2:$T$1008,{20}*SIGN(ROW($A$2:$A$901)),FALSE)))</f>
        <v/>
      </c>
      <c r="L582" s="53"/>
      <c r="M582" s="53"/>
      <c r="N582" s="53"/>
      <c r="O582" s="53"/>
      <c r="P582" s="53"/>
      <c r="Q582" s="53"/>
      <c r="R582" s="53"/>
      <c r="S582" s="53"/>
      <c r="T582" s="53"/>
      <c r="U582" s="53"/>
      <c r="V582" s="55" t="s">
        <v>2780</v>
      </c>
      <c r="W582" s="55" t="s">
        <v>2780</v>
      </c>
      <c r="X582" s="4"/>
    </row>
    <row r="583" spans="1:24" ht="14">
      <c r="A583" s="53"/>
      <c r="B583" s="53"/>
      <c r="C583" s="53"/>
      <c r="D583" s="54" t="str">
        <f t="shared" si="41"/>
        <v/>
      </c>
      <c r="E583" s="53"/>
      <c r="G583" s="54" t="s">
        <v>2490</v>
      </c>
      <c r="H583" s="4" t="str">
        <f>IF(A583="","",IF(ROW($A$2:$A$901)=1,"Impossible",VLOOKUP($A$2:$A$901,[1]items!$A$2:$S$1008,{19}*SIGN(ROW($A$2:$A$901)),FALSE)))</f>
        <v/>
      </c>
      <c r="I583" s="4" t="str">
        <f>IF(A583="","",IF(ROW($A$2:$A$901)=1,"Impossible",VLOOKUP($A$2:$A$901,[1]items!$A$2:$T$1008,{20}*SIGN(ROW($A$2:$A$901)),FALSE)))</f>
        <v/>
      </c>
      <c r="L583" s="53"/>
      <c r="M583" s="53"/>
      <c r="N583" s="53"/>
      <c r="O583" s="53"/>
      <c r="P583" s="53"/>
      <c r="Q583" s="53"/>
      <c r="R583" s="53"/>
      <c r="S583" s="53"/>
      <c r="T583" s="53"/>
      <c r="U583" s="53"/>
      <c r="V583" s="55" t="s">
        <v>2780</v>
      </c>
      <c r="W583" s="55" t="s">
        <v>2780</v>
      </c>
      <c r="X583" s="4"/>
    </row>
    <row r="584" spans="1:24" ht="14">
      <c r="A584" s="53"/>
      <c r="B584" s="53"/>
      <c r="C584" s="53"/>
      <c r="D584" s="54" t="str">
        <f t="shared" si="41"/>
        <v/>
      </c>
      <c r="E584" s="53"/>
      <c r="G584" s="54" t="s">
        <v>2490</v>
      </c>
      <c r="H584" s="4" t="str">
        <f>IF(A584="","",IF(ROW($A$2:$A$901)=1,"Impossible",VLOOKUP($A$2:$A$901,[1]items!$A$2:$S$1008,{19}*SIGN(ROW($A$2:$A$901)),FALSE)))</f>
        <v/>
      </c>
      <c r="I584" s="4" t="str">
        <f>IF(A584="","",IF(ROW($A$2:$A$901)=1,"Impossible",VLOOKUP($A$2:$A$901,[1]items!$A$2:$T$1008,{20}*SIGN(ROW($A$2:$A$901)),FALSE)))</f>
        <v/>
      </c>
      <c r="L584" s="53"/>
      <c r="M584" s="53"/>
      <c r="N584" s="53"/>
      <c r="O584" s="53"/>
      <c r="P584" s="53"/>
      <c r="Q584" s="53"/>
      <c r="R584" s="53"/>
      <c r="S584" s="53"/>
      <c r="T584" s="53"/>
      <c r="U584" s="53"/>
      <c r="V584" s="55" t="s">
        <v>2780</v>
      </c>
      <c r="W584" s="55" t="s">
        <v>2780</v>
      </c>
      <c r="X584" s="4"/>
    </row>
    <row r="585" spans="1:24" ht="14">
      <c r="A585" s="53"/>
      <c r="B585" s="53"/>
      <c r="C585" s="53"/>
      <c r="D585" s="54" t="str">
        <f t="shared" si="41"/>
        <v/>
      </c>
      <c r="E585" s="53"/>
      <c r="G585" s="54" t="s">
        <v>2490</v>
      </c>
      <c r="H585" s="4" t="str">
        <f>IF(A585="","",IF(ROW($A$2:$A$901)=1,"Impossible",VLOOKUP($A$2:$A$901,[1]items!$A$2:$S$1008,{19}*SIGN(ROW($A$2:$A$901)),FALSE)))</f>
        <v/>
      </c>
      <c r="I585" s="4" t="str">
        <f>IF(A585="","",IF(ROW($A$2:$A$901)=1,"Impossible",VLOOKUP($A$2:$A$901,[1]items!$A$2:$T$1008,{20}*SIGN(ROW($A$2:$A$901)),FALSE)))</f>
        <v/>
      </c>
      <c r="L585" s="53"/>
      <c r="M585" s="53"/>
      <c r="N585" s="53"/>
      <c r="O585" s="53"/>
      <c r="P585" s="53"/>
      <c r="Q585" s="53"/>
      <c r="R585" s="53"/>
      <c r="S585" s="53"/>
      <c r="T585" s="53"/>
      <c r="U585" s="53"/>
      <c r="V585" s="55" t="s">
        <v>2780</v>
      </c>
      <c r="W585" s="55" t="s">
        <v>2780</v>
      </c>
      <c r="X585" s="4"/>
    </row>
    <row r="586" spans="1:24" ht="14">
      <c r="A586" s="53"/>
      <c r="B586" s="53"/>
      <c r="C586" s="53"/>
      <c r="D586" s="54" t="str">
        <f t="shared" si="41"/>
        <v/>
      </c>
      <c r="E586" s="53"/>
      <c r="G586" s="54" t="s">
        <v>2490</v>
      </c>
      <c r="H586" s="4" t="str">
        <f>IF(A586="","",IF(ROW($A$2:$A$901)=1,"Impossible",VLOOKUP($A$2:$A$901,[1]items!$A$2:$S$1008,{19}*SIGN(ROW($A$2:$A$901)),FALSE)))</f>
        <v/>
      </c>
      <c r="I586" s="4" t="str">
        <f>IF(A586="","",IF(ROW($A$2:$A$901)=1,"Impossible",VLOOKUP($A$2:$A$901,[1]items!$A$2:$T$1008,{20}*SIGN(ROW($A$2:$A$901)),FALSE)))</f>
        <v/>
      </c>
      <c r="L586" s="53"/>
      <c r="M586" s="53"/>
      <c r="N586" s="53"/>
      <c r="O586" s="53"/>
      <c r="P586" s="53"/>
      <c r="Q586" s="53"/>
      <c r="R586" s="53"/>
      <c r="S586" s="53"/>
      <c r="T586" s="53"/>
      <c r="U586" s="53"/>
      <c r="V586" s="55" t="s">
        <v>2780</v>
      </c>
      <c r="W586" s="55" t="s">
        <v>2780</v>
      </c>
      <c r="X586" s="4"/>
    </row>
    <row r="587" spans="1:24" ht="14">
      <c r="A587" s="53"/>
      <c r="B587" s="53"/>
      <c r="C587" s="53"/>
      <c r="D587" s="54" t="str">
        <f t="shared" si="41"/>
        <v/>
      </c>
      <c r="E587" s="53"/>
      <c r="G587" s="54" t="s">
        <v>2490</v>
      </c>
      <c r="H587" s="4" t="str">
        <f>IF(A587="","",IF(ROW($A$2:$A$901)=1,"Impossible",VLOOKUP($A$2:$A$901,[1]items!$A$2:$S$1008,{19}*SIGN(ROW($A$2:$A$901)),FALSE)))</f>
        <v/>
      </c>
      <c r="I587" s="4" t="str">
        <f>IF(A587="","",IF(ROW($A$2:$A$901)=1,"Impossible",VLOOKUP($A$2:$A$901,[1]items!$A$2:$T$1008,{20}*SIGN(ROW($A$2:$A$901)),FALSE)))</f>
        <v/>
      </c>
      <c r="L587" s="53"/>
      <c r="M587" s="53"/>
      <c r="N587" s="53"/>
      <c r="O587" s="53"/>
      <c r="P587" s="53"/>
      <c r="Q587" s="53"/>
      <c r="R587" s="53"/>
      <c r="S587" s="53"/>
      <c r="T587" s="53"/>
      <c r="U587" s="53"/>
      <c r="V587" s="55" t="s">
        <v>2780</v>
      </c>
      <c r="W587" s="55" t="s">
        <v>2780</v>
      </c>
      <c r="X587" s="4"/>
    </row>
    <row r="588" spans="1:24" ht="14">
      <c r="A588" s="53"/>
      <c r="B588" s="53"/>
      <c r="C588" s="53"/>
      <c r="D588" s="54" t="str">
        <f t="shared" si="41"/>
        <v/>
      </c>
      <c r="E588" s="53"/>
      <c r="G588" s="54" t="s">
        <v>2490</v>
      </c>
      <c r="H588" s="4" t="str">
        <f>IF(A588="","",IF(ROW($A$2:$A$901)=1,"Impossible",VLOOKUP($A$2:$A$901,[1]items!$A$2:$S$1008,{19}*SIGN(ROW($A$2:$A$901)),FALSE)))</f>
        <v/>
      </c>
      <c r="I588" s="4" t="str">
        <f>IF(A588="","",IF(ROW($A$2:$A$901)=1,"Impossible",VLOOKUP($A$2:$A$901,[1]items!$A$2:$T$1008,{20}*SIGN(ROW($A$2:$A$901)),FALSE)))</f>
        <v/>
      </c>
      <c r="L588" s="53"/>
      <c r="M588" s="53"/>
      <c r="N588" s="53"/>
      <c r="O588" s="53"/>
      <c r="P588" s="53"/>
      <c r="Q588" s="53"/>
      <c r="R588" s="53"/>
      <c r="S588" s="53"/>
      <c r="T588" s="53"/>
      <c r="U588" s="53"/>
      <c r="V588" s="55" t="s">
        <v>2780</v>
      </c>
      <c r="W588" s="55" t="s">
        <v>2780</v>
      </c>
      <c r="X588" s="4"/>
    </row>
    <row r="589" spans="1:24" ht="14">
      <c r="A589" s="53"/>
      <c r="B589" s="53"/>
      <c r="C589" s="53"/>
      <c r="D589" s="54" t="str">
        <f t="shared" si="41"/>
        <v/>
      </c>
      <c r="E589" s="53"/>
      <c r="G589" s="54" t="s">
        <v>2490</v>
      </c>
      <c r="H589" s="4" t="str">
        <f>IF(A589="","",IF(ROW($A$2:$A$901)=1,"Impossible",VLOOKUP($A$2:$A$901,[1]items!$A$2:$S$1008,{19}*SIGN(ROW($A$2:$A$901)),FALSE)))</f>
        <v/>
      </c>
      <c r="I589" s="4" t="str">
        <f>IF(A589="","",IF(ROW($A$2:$A$901)=1,"Impossible",VLOOKUP($A$2:$A$901,[1]items!$A$2:$T$1008,{20}*SIGN(ROW($A$2:$A$901)),FALSE)))</f>
        <v/>
      </c>
      <c r="L589" s="53"/>
      <c r="M589" s="53"/>
      <c r="N589" s="53"/>
      <c r="O589" s="53"/>
      <c r="P589" s="53"/>
      <c r="Q589" s="53"/>
      <c r="R589" s="53"/>
      <c r="S589" s="53"/>
      <c r="T589" s="53"/>
      <c r="U589" s="53"/>
      <c r="V589" s="55" t="s">
        <v>2780</v>
      </c>
      <c r="W589" s="55" t="s">
        <v>2780</v>
      </c>
      <c r="X589" s="4"/>
    </row>
    <row r="590" spans="1:24" ht="14">
      <c r="A590" s="53"/>
      <c r="B590" s="53"/>
      <c r="C590" s="53"/>
      <c r="D590" s="54" t="str">
        <f t="shared" si="41"/>
        <v/>
      </c>
      <c r="E590" s="53"/>
      <c r="G590" s="54" t="s">
        <v>2490</v>
      </c>
      <c r="H590" s="4" t="str">
        <f>IF(A590="","",IF(ROW($A$2:$A$901)=1,"Impossible",VLOOKUP($A$2:$A$901,[1]items!$A$2:$S$1008,{19}*SIGN(ROW($A$2:$A$901)),FALSE)))</f>
        <v/>
      </c>
      <c r="I590" s="4" t="str">
        <f>IF(A590="","",IF(ROW($A$2:$A$901)=1,"Impossible",VLOOKUP($A$2:$A$901,[1]items!$A$2:$T$1008,{20}*SIGN(ROW($A$2:$A$901)),FALSE)))</f>
        <v/>
      </c>
      <c r="L590" s="53"/>
      <c r="M590" s="53"/>
      <c r="N590" s="53"/>
      <c r="O590" s="53"/>
      <c r="P590" s="53"/>
      <c r="Q590" s="53"/>
      <c r="R590" s="53"/>
      <c r="S590" s="53"/>
      <c r="T590" s="53"/>
      <c r="U590" s="53"/>
      <c r="V590" s="55" t="s">
        <v>2780</v>
      </c>
      <c r="W590" s="55" t="s">
        <v>2780</v>
      </c>
      <c r="X590" s="4"/>
    </row>
    <row r="591" spans="1:24" ht="14">
      <c r="A591" s="53"/>
      <c r="B591" s="53"/>
      <c r="C591" s="53"/>
      <c r="D591" s="54" t="str">
        <f t="shared" si="41"/>
        <v/>
      </c>
      <c r="E591" s="53"/>
      <c r="G591" s="54" t="s">
        <v>2490</v>
      </c>
      <c r="H591" s="4" t="str">
        <f>IF(A591="","",IF(ROW($A$2:$A$901)=1,"Impossible",VLOOKUP($A$2:$A$901,[1]items!$A$2:$S$1008,{19}*SIGN(ROW($A$2:$A$901)),FALSE)))</f>
        <v/>
      </c>
      <c r="I591" s="4" t="str">
        <f>IF(A591="","",IF(ROW($A$2:$A$901)=1,"Impossible",VLOOKUP($A$2:$A$901,[1]items!$A$2:$T$1008,{20}*SIGN(ROW($A$2:$A$901)),FALSE)))</f>
        <v/>
      </c>
      <c r="L591" s="53"/>
      <c r="M591" s="53"/>
      <c r="N591" s="53"/>
      <c r="O591" s="53"/>
      <c r="P591" s="53"/>
      <c r="Q591" s="53"/>
      <c r="R591" s="53"/>
      <c r="S591" s="53"/>
      <c r="T591" s="53"/>
      <c r="U591" s="53"/>
      <c r="V591" s="55" t="s">
        <v>2780</v>
      </c>
      <c r="W591" s="55" t="s">
        <v>2780</v>
      </c>
      <c r="X591" s="4"/>
    </row>
    <row r="592" spans="1:24" ht="14">
      <c r="A592" s="53"/>
      <c r="B592" s="53"/>
      <c r="C592" s="53"/>
      <c r="D592" s="54" t="str">
        <f t="shared" si="41"/>
        <v/>
      </c>
      <c r="E592" s="53"/>
      <c r="G592" s="54" t="s">
        <v>2490</v>
      </c>
      <c r="H592" s="4" t="str">
        <f>IF(A592="","",IF(ROW($A$2:$A$901)=1,"Impossible",VLOOKUP($A$2:$A$901,[1]items!$A$2:$S$1008,{19}*SIGN(ROW($A$2:$A$901)),FALSE)))</f>
        <v/>
      </c>
      <c r="I592" s="4" t="str">
        <f>IF(A592="","",IF(ROW($A$2:$A$901)=1,"Impossible",VLOOKUP($A$2:$A$901,[1]items!$A$2:$T$1008,{20}*SIGN(ROW($A$2:$A$901)),FALSE)))</f>
        <v/>
      </c>
      <c r="L592" s="53"/>
      <c r="M592" s="53"/>
      <c r="N592" s="53"/>
      <c r="O592" s="53"/>
      <c r="P592" s="53"/>
      <c r="Q592" s="53"/>
      <c r="R592" s="53"/>
      <c r="S592" s="53"/>
      <c r="T592" s="53"/>
      <c r="U592" s="53"/>
      <c r="V592" s="55" t="s">
        <v>2780</v>
      </c>
      <c r="W592" s="55" t="s">
        <v>2780</v>
      </c>
      <c r="X592" s="4"/>
    </row>
    <row r="593" spans="1:24" ht="14">
      <c r="A593" s="53"/>
      <c r="B593" s="53"/>
      <c r="C593" s="53"/>
      <c r="D593" s="54" t="str">
        <f t="shared" si="41"/>
        <v/>
      </c>
      <c r="E593" s="53"/>
      <c r="G593" s="54" t="s">
        <v>2490</v>
      </c>
      <c r="H593" s="4" t="str">
        <f>IF(A593="","",IF(ROW($A$2:$A$901)=1,"Impossible",VLOOKUP($A$2:$A$901,[1]items!$A$2:$S$1008,{19}*SIGN(ROW($A$2:$A$901)),FALSE)))</f>
        <v/>
      </c>
      <c r="I593" s="4" t="str">
        <f>IF(A593="","",IF(ROW($A$2:$A$901)=1,"Impossible",VLOOKUP($A$2:$A$901,[1]items!$A$2:$T$1008,{20}*SIGN(ROW($A$2:$A$901)),FALSE)))</f>
        <v/>
      </c>
      <c r="L593" s="53"/>
      <c r="M593" s="53"/>
      <c r="N593" s="53"/>
      <c r="O593" s="53"/>
      <c r="P593" s="53"/>
      <c r="Q593" s="53"/>
      <c r="R593" s="53"/>
      <c r="S593" s="53"/>
      <c r="T593" s="53"/>
      <c r="U593" s="53"/>
      <c r="V593" s="55" t="s">
        <v>2780</v>
      </c>
      <c r="W593" s="55" t="s">
        <v>2780</v>
      </c>
      <c r="X593" s="4"/>
    </row>
    <row r="594" spans="1:24" ht="14">
      <c r="A594" s="53"/>
      <c r="B594" s="53"/>
      <c r="C594" s="53"/>
      <c r="D594" s="54" t="str">
        <f t="shared" si="41"/>
        <v/>
      </c>
      <c r="E594" s="53"/>
      <c r="G594" s="54" t="s">
        <v>2490</v>
      </c>
      <c r="H594" s="4" t="str">
        <f>IF(A594="","",IF(ROW($A$2:$A$901)=1,"Impossible",VLOOKUP($A$2:$A$901,[1]items!$A$2:$S$1008,{19}*SIGN(ROW($A$2:$A$901)),FALSE)))</f>
        <v/>
      </c>
      <c r="I594" s="4" t="str">
        <f>IF(A594="","",IF(ROW($A$2:$A$901)=1,"Impossible",VLOOKUP($A$2:$A$901,[1]items!$A$2:$T$1008,{20}*SIGN(ROW($A$2:$A$901)),FALSE)))</f>
        <v/>
      </c>
      <c r="L594" s="53"/>
      <c r="M594" s="53"/>
      <c r="N594" s="53"/>
      <c r="O594" s="53"/>
      <c r="P594" s="53"/>
      <c r="Q594" s="53"/>
      <c r="R594" s="53"/>
      <c r="S594" s="53"/>
      <c r="T594" s="53"/>
      <c r="U594" s="53"/>
      <c r="V594" s="55" t="s">
        <v>2780</v>
      </c>
      <c r="W594" s="55" t="s">
        <v>2780</v>
      </c>
      <c r="X594" s="4"/>
    </row>
    <row r="595" spans="1:24" ht="14">
      <c r="A595" s="53"/>
      <c r="B595" s="53"/>
      <c r="C595" s="53"/>
      <c r="D595" s="54" t="str">
        <f t="shared" si="41"/>
        <v/>
      </c>
      <c r="E595" s="53"/>
      <c r="G595" s="54" t="s">
        <v>2490</v>
      </c>
      <c r="H595" s="4" t="str">
        <f>IF(A595="","",IF(ROW($A$2:$A$901)=1,"Impossible",VLOOKUP($A$2:$A$901,[1]items!$A$2:$S$1008,{19}*SIGN(ROW($A$2:$A$901)),FALSE)))</f>
        <v/>
      </c>
      <c r="I595" s="4" t="str">
        <f>IF(A595="","",IF(ROW($A$2:$A$901)=1,"Impossible",VLOOKUP($A$2:$A$901,[1]items!$A$2:$T$1008,{20}*SIGN(ROW($A$2:$A$901)),FALSE)))</f>
        <v/>
      </c>
      <c r="L595" s="53"/>
      <c r="M595" s="53"/>
      <c r="N595" s="53"/>
      <c r="O595" s="53"/>
      <c r="P595" s="53"/>
      <c r="Q595" s="53"/>
      <c r="R595" s="53"/>
      <c r="S595" s="53"/>
      <c r="T595" s="53"/>
      <c r="U595" s="53"/>
      <c r="V595" s="55" t="s">
        <v>2780</v>
      </c>
      <c r="W595" s="55" t="s">
        <v>2780</v>
      </c>
      <c r="X595" s="4"/>
    </row>
    <row r="596" spans="1:24" ht="14">
      <c r="A596" s="53"/>
      <c r="B596" s="53"/>
      <c r="C596" s="53"/>
      <c r="D596" s="54" t="str">
        <f t="shared" si="41"/>
        <v/>
      </c>
      <c r="E596" s="53"/>
      <c r="G596" s="54" t="s">
        <v>2490</v>
      </c>
      <c r="H596" s="4" t="str">
        <f>IF(A596="","",IF(ROW($A$2:$A$901)=1,"Impossible",VLOOKUP($A$2:$A$901,[1]items!$A$2:$S$1008,{19}*SIGN(ROW($A$2:$A$901)),FALSE)))</f>
        <v/>
      </c>
      <c r="I596" s="4" t="str">
        <f>IF(A596="","",IF(ROW($A$2:$A$901)=1,"Impossible",VLOOKUP($A$2:$A$901,[1]items!$A$2:$T$1008,{20}*SIGN(ROW($A$2:$A$901)),FALSE)))</f>
        <v/>
      </c>
      <c r="L596" s="53"/>
      <c r="M596" s="53"/>
      <c r="N596" s="53"/>
      <c r="O596" s="53"/>
      <c r="P596" s="53"/>
      <c r="Q596" s="53"/>
      <c r="R596" s="53"/>
      <c r="S596" s="53"/>
      <c r="T596" s="53"/>
      <c r="U596" s="53"/>
      <c r="V596" s="55" t="s">
        <v>2780</v>
      </c>
      <c r="W596" s="55" t="s">
        <v>2780</v>
      </c>
      <c r="X596" s="4"/>
    </row>
    <row r="597" spans="1:24" ht="14">
      <c r="A597" s="53"/>
      <c r="B597" s="53"/>
      <c r="C597" s="53"/>
      <c r="D597" s="54" t="str">
        <f t="shared" ref="D597:D660" si="42">CONCATENATE(B597,C597)</f>
        <v/>
      </c>
      <c r="E597" s="53"/>
      <c r="G597" s="54" t="s">
        <v>2490</v>
      </c>
      <c r="H597" s="4" t="str">
        <f>IF(A597="","",IF(ROW($A$2:$A$901)=1,"Impossible",VLOOKUP($A$2:$A$901,[1]items!$A$2:$S$1008,{19}*SIGN(ROW($A$2:$A$901)),FALSE)))</f>
        <v/>
      </c>
      <c r="I597" s="4" t="str">
        <f>IF(A597="","",IF(ROW($A$2:$A$901)=1,"Impossible",VLOOKUP($A$2:$A$901,[1]items!$A$2:$T$1008,{20}*SIGN(ROW($A$2:$A$901)),FALSE)))</f>
        <v/>
      </c>
      <c r="L597" s="53"/>
      <c r="M597" s="53"/>
      <c r="N597" s="53"/>
      <c r="O597" s="53"/>
      <c r="P597" s="53"/>
      <c r="Q597" s="53"/>
      <c r="R597" s="53"/>
      <c r="S597" s="53"/>
      <c r="T597" s="53"/>
      <c r="U597" s="53"/>
      <c r="V597" s="55" t="s">
        <v>2780</v>
      </c>
      <c r="W597" s="55" t="s">
        <v>2780</v>
      </c>
      <c r="X597" s="4"/>
    </row>
    <row r="598" spans="1:24" ht="14">
      <c r="A598" s="53"/>
      <c r="B598" s="53"/>
      <c r="C598" s="53"/>
      <c r="D598" s="54" t="str">
        <f t="shared" si="42"/>
        <v/>
      </c>
      <c r="E598" s="53"/>
      <c r="G598" s="54" t="s">
        <v>2490</v>
      </c>
      <c r="H598" s="4" t="str">
        <f>IF(A598="","",IF(ROW($A$2:$A$901)=1,"Impossible",VLOOKUP($A$2:$A$901,[1]items!$A$2:$S$1008,{19}*SIGN(ROW($A$2:$A$901)),FALSE)))</f>
        <v/>
      </c>
      <c r="I598" s="4" t="str">
        <f>IF(A598="","",IF(ROW($A$2:$A$901)=1,"Impossible",VLOOKUP($A$2:$A$901,[1]items!$A$2:$T$1008,{20}*SIGN(ROW($A$2:$A$901)),FALSE)))</f>
        <v/>
      </c>
      <c r="L598" s="53"/>
      <c r="M598" s="53"/>
      <c r="N598" s="53"/>
      <c r="O598" s="53"/>
      <c r="P598" s="53"/>
      <c r="Q598" s="53"/>
      <c r="R598" s="53"/>
      <c r="S598" s="53"/>
      <c r="T598" s="53"/>
      <c r="U598" s="53"/>
      <c r="V598" s="55" t="s">
        <v>2780</v>
      </c>
      <c r="W598" s="55" t="s">
        <v>2780</v>
      </c>
      <c r="X598" s="4"/>
    </row>
    <row r="599" spans="1:24" ht="14">
      <c r="A599" s="53"/>
      <c r="B599" s="53"/>
      <c r="C599" s="53"/>
      <c r="D599" s="54" t="str">
        <f t="shared" si="42"/>
        <v/>
      </c>
      <c r="E599" s="53"/>
      <c r="G599" s="54" t="s">
        <v>2490</v>
      </c>
      <c r="H599" s="4" t="str">
        <f>IF(A599="","",IF(ROW($A$2:$A$901)=1,"Impossible",VLOOKUP($A$2:$A$901,[1]items!$A$2:$S$1008,{19}*SIGN(ROW($A$2:$A$901)),FALSE)))</f>
        <v/>
      </c>
      <c r="I599" s="4" t="str">
        <f>IF(A599="","",IF(ROW($A$2:$A$901)=1,"Impossible",VLOOKUP($A$2:$A$901,[1]items!$A$2:$T$1008,{20}*SIGN(ROW($A$2:$A$901)),FALSE)))</f>
        <v/>
      </c>
      <c r="L599" s="53"/>
      <c r="M599" s="53"/>
      <c r="N599" s="53"/>
      <c r="O599" s="53"/>
      <c r="P599" s="53"/>
      <c r="Q599" s="53"/>
      <c r="R599" s="53"/>
      <c r="S599" s="53"/>
      <c r="T599" s="53"/>
      <c r="U599" s="53"/>
      <c r="V599" s="55" t="s">
        <v>2780</v>
      </c>
      <c r="W599" s="55" t="s">
        <v>2780</v>
      </c>
      <c r="X599" s="4"/>
    </row>
    <row r="600" spans="1:24" ht="14">
      <c r="A600" s="53"/>
      <c r="B600" s="53"/>
      <c r="C600" s="53"/>
      <c r="D600" s="54" t="str">
        <f t="shared" si="42"/>
        <v/>
      </c>
      <c r="E600" s="53"/>
      <c r="G600" s="54" t="s">
        <v>2490</v>
      </c>
      <c r="H600" s="4" t="str">
        <f>IF(A600="","",IF(ROW($A$2:$A$901)=1,"Impossible",VLOOKUP($A$2:$A$901,[1]items!$A$2:$S$1008,{19}*SIGN(ROW($A$2:$A$901)),FALSE)))</f>
        <v/>
      </c>
      <c r="I600" s="4" t="str">
        <f>IF(A600="","",IF(ROW($A$2:$A$901)=1,"Impossible",VLOOKUP($A$2:$A$901,[1]items!$A$2:$T$1008,{20}*SIGN(ROW($A$2:$A$901)),FALSE)))</f>
        <v/>
      </c>
      <c r="L600" s="53"/>
      <c r="M600" s="53"/>
      <c r="N600" s="53"/>
      <c r="O600" s="53"/>
      <c r="P600" s="53"/>
      <c r="Q600" s="53"/>
      <c r="R600" s="53"/>
      <c r="S600" s="53"/>
      <c r="T600" s="53"/>
      <c r="U600" s="53"/>
      <c r="V600" s="55" t="s">
        <v>2780</v>
      </c>
      <c r="W600" s="55" t="s">
        <v>2780</v>
      </c>
      <c r="X600" s="4"/>
    </row>
    <row r="601" spans="1:24" ht="14">
      <c r="A601" s="53"/>
      <c r="B601" s="53"/>
      <c r="C601" s="53"/>
      <c r="D601" s="54" t="str">
        <f t="shared" si="42"/>
        <v/>
      </c>
      <c r="E601" s="53"/>
      <c r="G601" s="54" t="s">
        <v>2490</v>
      </c>
      <c r="H601" s="4" t="str">
        <f>IF(A601="","",IF(ROW($A$2:$A$901)=1,"Impossible",VLOOKUP($A$2:$A$901,[1]items!$A$2:$S$1008,{19}*SIGN(ROW($A$2:$A$901)),FALSE)))</f>
        <v/>
      </c>
      <c r="I601" s="4" t="str">
        <f>IF(A601="","",IF(ROW($A$2:$A$901)=1,"Impossible",VLOOKUP($A$2:$A$901,[1]items!$A$2:$T$1008,{20}*SIGN(ROW($A$2:$A$901)),FALSE)))</f>
        <v/>
      </c>
      <c r="L601" s="53"/>
      <c r="M601" s="53"/>
      <c r="N601" s="53"/>
      <c r="O601" s="53"/>
      <c r="P601" s="53"/>
      <c r="Q601" s="53"/>
      <c r="R601" s="53"/>
      <c r="S601" s="53"/>
      <c r="T601" s="53"/>
      <c r="U601" s="53"/>
      <c r="V601" s="55" t="s">
        <v>2780</v>
      </c>
      <c r="W601" s="55" t="s">
        <v>2780</v>
      </c>
      <c r="X601" s="4"/>
    </row>
    <row r="602" spans="1:24" ht="14">
      <c r="A602" s="53"/>
      <c r="B602" s="53"/>
      <c r="C602" s="53"/>
      <c r="D602" s="54" t="str">
        <f t="shared" si="42"/>
        <v/>
      </c>
      <c r="E602" s="53"/>
      <c r="G602" s="54" t="s">
        <v>2490</v>
      </c>
      <c r="H602" s="4" t="str">
        <f>IF(A602="","",IF(ROW($A$2:$A$901)=1,"Impossible",VLOOKUP($A$2:$A$901,[1]items!$A$2:$S$1008,{19}*SIGN(ROW($A$2:$A$901)),FALSE)))</f>
        <v/>
      </c>
      <c r="I602" s="4" t="str">
        <f>IF(A602="","",IF(ROW($A$2:$A$901)=1,"Impossible",VLOOKUP($A$2:$A$901,[1]items!$A$2:$T$1008,{20}*SIGN(ROW($A$2:$A$901)),FALSE)))</f>
        <v/>
      </c>
      <c r="L602" s="53"/>
      <c r="M602" s="53"/>
      <c r="N602" s="53"/>
      <c r="O602" s="53"/>
      <c r="P602" s="53"/>
      <c r="Q602" s="53"/>
      <c r="R602" s="53"/>
      <c r="S602" s="53"/>
      <c r="T602" s="53"/>
      <c r="U602" s="53"/>
      <c r="V602" s="55" t="s">
        <v>2780</v>
      </c>
      <c r="W602" s="55" t="s">
        <v>2780</v>
      </c>
      <c r="X602" s="4"/>
    </row>
    <row r="603" spans="1:24" ht="14">
      <c r="A603" s="53"/>
      <c r="B603" s="53"/>
      <c r="C603" s="53"/>
      <c r="D603" s="54" t="str">
        <f t="shared" si="42"/>
        <v/>
      </c>
      <c r="E603" s="53"/>
      <c r="G603" s="54" t="s">
        <v>2490</v>
      </c>
      <c r="H603" s="4" t="str">
        <f>IF(A603="","",IF(ROW($A$2:$A$901)=1,"Impossible",VLOOKUP($A$2:$A$901,[1]items!$A$2:$S$1008,{19}*SIGN(ROW($A$2:$A$901)),FALSE)))</f>
        <v/>
      </c>
      <c r="I603" s="4" t="str">
        <f>IF(A603="","",IF(ROW($A$2:$A$901)=1,"Impossible",VLOOKUP($A$2:$A$901,[1]items!$A$2:$T$1008,{20}*SIGN(ROW($A$2:$A$901)),FALSE)))</f>
        <v/>
      </c>
      <c r="L603" s="53"/>
      <c r="M603" s="53"/>
      <c r="N603" s="53"/>
      <c r="O603" s="53"/>
      <c r="P603" s="53"/>
      <c r="Q603" s="53"/>
      <c r="R603" s="53"/>
      <c r="S603" s="53"/>
      <c r="T603" s="53"/>
      <c r="U603" s="53"/>
      <c r="V603" s="55" t="s">
        <v>2780</v>
      </c>
      <c r="W603" s="55" t="s">
        <v>2780</v>
      </c>
      <c r="X603" s="4"/>
    </row>
    <row r="604" spans="1:24" ht="14">
      <c r="A604" s="53"/>
      <c r="B604" s="53"/>
      <c r="C604" s="53"/>
      <c r="D604" s="54" t="str">
        <f t="shared" si="42"/>
        <v/>
      </c>
      <c r="E604" s="53"/>
      <c r="G604" s="54" t="s">
        <v>2490</v>
      </c>
      <c r="H604" s="4" t="str">
        <f>IF(A604="","",IF(ROW($A$2:$A$901)=1,"Impossible",VLOOKUP($A$2:$A$901,[1]items!$A$2:$S$1008,{19}*SIGN(ROW($A$2:$A$901)),FALSE)))</f>
        <v/>
      </c>
      <c r="I604" s="4" t="str">
        <f>IF(A604="","",IF(ROW($A$2:$A$901)=1,"Impossible",VLOOKUP($A$2:$A$901,[1]items!$A$2:$T$1008,{20}*SIGN(ROW($A$2:$A$901)),FALSE)))</f>
        <v/>
      </c>
      <c r="L604" s="53"/>
      <c r="M604" s="53"/>
      <c r="N604" s="53"/>
      <c r="O604" s="53"/>
      <c r="P604" s="53"/>
      <c r="Q604" s="53"/>
      <c r="R604" s="53"/>
      <c r="S604" s="53"/>
      <c r="T604" s="53"/>
      <c r="U604" s="53"/>
      <c r="V604" s="55" t="s">
        <v>2780</v>
      </c>
      <c r="W604" s="55" t="s">
        <v>2780</v>
      </c>
      <c r="X604" s="4"/>
    </row>
    <row r="605" spans="1:24" ht="14">
      <c r="A605" s="53"/>
      <c r="B605" s="53"/>
      <c r="C605" s="53"/>
      <c r="D605" s="54" t="str">
        <f t="shared" si="42"/>
        <v/>
      </c>
      <c r="E605" s="53"/>
      <c r="G605" s="54" t="s">
        <v>2490</v>
      </c>
      <c r="H605" s="4" t="str">
        <f>IF(A605="","",IF(ROW($A$2:$A$901)=1,"Impossible",VLOOKUP($A$2:$A$901,[1]items!$A$2:$S$1008,{19}*SIGN(ROW($A$2:$A$901)),FALSE)))</f>
        <v/>
      </c>
      <c r="I605" s="4" t="str">
        <f>IF(A605="","",IF(ROW($A$2:$A$901)=1,"Impossible",VLOOKUP($A$2:$A$901,[1]items!$A$2:$T$1008,{20}*SIGN(ROW($A$2:$A$901)),FALSE)))</f>
        <v/>
      </c>
      <c r="L605" s="53"/>
      <c r="M605" s="53"/>
      <c r="N605" s="53"/>
      <c r="O605" s="53"/>
      <c r="P605" s="53"/>
      <c r="Q605" s="53"/>
      <c r="R605" s="53"/>
      <c r="S605" s="53"/>
      <c r="T605" s="53"/>
      <c r="U605" s="53"/>
      <c r="V605" s="55" t="s">
        <v>2780</v>
      </c>
      <c r="W605" s="55" t="s">
        <v>2780</v>
      </c>
      <c r="X605" s="4"/>
    </row>
    <row r="606" spans="1:24" ht="14">
      <c r="A606" s="53"/>
      <c r="B606" s="53"/>
      <c r="C606" s="53"/>
      <c r="D606" s="54" t="str">
        <f t="shared" si="42"/>
        <v/>
      </c>
      <c r="E606" s="53"/>
      <c r="G606" s="54" t="s">
        <v>2490</v>
      </c>
      <c r="H606" s="4" t="str">
        <f>IF(A606="","",IF(ROW($A$2:$A$901)=1,"Impossible",VLOOKUP($A$2:$A$901,[1]items!$A$2:$S$1008,{19}*SIGN(ROW($A$2:$A$901)),FALSE)))</f>
        <v/>
      </c>
      <c r="I606" s="4" t="str">
        <f>IF(A606="","",IF(ROW($A$2:$A$901)=1,"Impossible",VLOOKUP($A$2:$A$901,[1]items!$A$2:$T$1008,{20}*SIGN(ROW($A$2:$A$901)),FALSE)))</f>
        <v/>
      </c>
      <c r="L606" s="53"/>
      <c r="M606" s="53"/>
      <c r="N606" s="53"/>
      <c r="O606" s="53"/>
      <c r="P606" s="53"/>
      <c r="Q606" s="53"/>
      <c r="R606" s="53"/>
      <c r="S606" s="53"/>
      <c r="T606" s="53"/>
      <c r="U606" s="53"/>
      <c r="V606" s="55" t="s">
        <v>2780</v>
      </c>
      <c r="W606" s="55" t="s">
        <v>2780</v>
      </c>
      <c r="X606" s="4"/>
    </row>
    <row r="607" spans="1:24" ht="14">
      <c r="A607" s="53"/>
      <c r="B607" s="53"/>
      <c r="C607" s="53"/>
      <c r="D607" s="54" t="str">
        <f t="shared" si="42"/>
        <v/>
      </c>
      <c r="E607" s="53"/>
      <c r="G607" s="54" t="s">
        <v>2490</v>
      </c>
      <c r="H607" s="4" t="str">
        <f>IF(A607="","",IF(ROW($A$2:$A$901)=1,"Impossible",VLOOKUP($A$2:$A$901,[1]items!$A$2:$S$1008,{19}*SIGN(ROW($A$2:$A$901)),FALSE)))</f>
        <v/>
      </c>
      <c r="I607" s="4" t="str">
        <f>IF(A607="","",IF(ROW($A$2:$A$901)=1,"Impossible",VLOOKUP($A$2:$A$901,[1]items!$A$2:$T$1008,{20}*SIGN(ROW($A$2:$A$901)),FALSE)))</f>
        <v/>
      </c>
      <c r="L607" s="53"/>
      <c r="M607" s="53"/>
      <c r="N607" s="53"/>
      <c r="O607" s="53"/>
      <c r="P607" s="53"/>
      <c r="Q607" s="53"/>
      <c r="R607" s="53"/>
      <c r="S607" s="53"/>
      <c r="T607" s="53"/>
      <c r="U607" s="53"/>
      <c r="V607" s="55" t="s">
        <v>2780</v>
      </c>
      <c r="W607" s="55" t="s">
        <v>2780</v>
      </c>
      <c r="X607" s="4"/>
    </row>
    <row r="608" spans="1:24" ht="14">
      <c r="A608" s="53"/>
      <c r="B608" s="53"/>
      <c r="C608" s="53"/>
      <c r="D608" s="54" t="str">
        <f t="shared" si="42"/>
        <v/>
      </c>
      <c r="E608" s="53"/>
      <c r="G608" s="54" t="s">
        <v>2490</v>
      </c>
      <c r="H608" s="4" t="str">
        <f>IF(A608="","",IF(ROW($A$2:$A$901)=1,"Impossible",VLOOKUP($A$2:$A$901,[1]items!$A$2:$S$1008,{19}*SIGN(ROW($A$2:$A$901)),FALSE)))</f>
        <v/>
      </c>
      <c r="I608" s="4" t="str">
        <f>IF(A608="","",IF(ROW($A$2:$A$901)=1,"Impossible",VLOOKUP($A$2:$A$901,[1]items!$A$2:$T$1008,{20}*SIGN(ROW($A$2:$A$901)),FALSE)))</f>
        <v/>
      </c>
      <c r="L608" s="53"/>
      <c r="M608" s="53"/>
      <c r="N608" s="53"/>
      <c r="O608" s="53"/>
      <c r="P608" s="53"/>
      <c r="Q608" s="53"/>
      <c r="R608" s="53"/>
      <c r="S608" s="53"/>
      <c r="T608" s="53"/>
      <c r="U608" s="53"/>
      <c r="V608" s="55" t="s">
        <v>2780</v>
      </c>
      <c r="W608" s="55" t="s">
        <v>2780</v>
      </c>
      <c r="X608" s="4"/>
    </row>
    <row r="609" spans="1:24" ht="14">
      <c r="A609" s="53"/>
      <c r="B609" s="53"/>
      <c r="C609" s="53"/>
      <c r="D609" s="54" t="str">
        <f t="shared" si="42"/>
        <v/>
      </c>
      <c r="E609" s="53"/>
      <c r="G609" s="54" t="s">
        <v>2490</v>
      </c>
      <c r="H609" s="4" t="str">
        <f>IF(A609="","",IF(ROW($A$2:$A$901)=1,"Impossible",VLOOKUP($A$2:$A$901,[1]items!$A$2:$S$1008,{19}*SIGN(ROW($A$2:$A$901)),FALSE)))</f>
        <v/>
      </c>
      <c r="I609" s="4" t="str">
        <f>IF(A609="","",IF(ROW($A$2:$A$901)=1,"Impossible",VLOOKUP($A$2:$A$901,[1]items!$A$2:$T$1008,{20}*SIGN(ROW($A$2:$A$901)),FALSE)))</f>
        <v/>
      </c>
      <c r="L609" s="53"/>
      <c r="M609" s="53"/>
      <c r="N609" s="53"/>
      <c r="O609" s="53"/>
      <c r="P609" s="53"/>
      <c r="Q609" s="53"/>
      <c r="R609" s="53"/>
      <c r="S609" s="53"/>
      <c r="T609" s="53"/>
      <c r="U609" s="53"/>
      <c r="V609" s="55" t="s">
        <v>2780</v>
      </c>
      <c r="W609" s="55" t="s">
        <v>2780</v>
      </c>
      <c r="X609" s="4"/>
    </row>
    <row r="610" spans="1:24" ht="14">
      <c r="A610" s="53"/>
      <c r="B610" s="53"/>
      <c r="C610" s="53"/>
      <c r="D610" s="54" t="str">
        <f t="shared" si="42"/>
        <v/>
      </c>
      <c r="E610" s="53"/>
      <c r="G610" s="54" t="s">
        <v>2490</v>
      </c>
      <c r="H610" s="4" t="str">
        <f>IF(A610="","",IF(ROW($A$2:$A$901)=1,"Impossible",VLOOKUP($A$2:$A$901,[1]items!$A$2:$S$1008,{19}*SIGN(ROW($A$2:$A$901)),FALSE)))</f>
        <v/>
      </c>
      <c r="I610" s="4" t="str">
        <f>IF(A610="","",IF(ROW($A$2:$A$901)=1,"Impossible",VLOOKUP($A$2:$A$901,[1]items!$A$2:$T$1008,{20}*SIGN(ROW($A$2:$A$901)),FALSE)))</f>
        <v/>
      </c>
      <c r="L610" s="53"/>
      <c r="M610" s="53"/>
      <c r="N610" s="53"/>
      <c r="O610" s="53"/>
      <c r="P610" s="53"/>
      <c r="Q610" s="53"/>
      <c r="R610" s="53"/>
      <c r="S610" s="53"/>
      <c r="T610" s="53"/>
      <c r="U610" s="53"/>
      <c r="V610" s="55" t="s">
        <v>2780</v>
      </c>
      <c r="W610" s="55" t="s">
        <v>2780</v>
      </c>
      <c r="X610" s="4"/>
    </row>
    <row r="611" spans="1:24" ht="14">
      <c r="A611" s="53"/>
      <c r="B611" s="53"/>
      <c r="C611" s="53"/>
      <c r="D611" s="54" t="str">
        <f t="shared" si="42"/>
        <v/>
      </c>
      <c r="E611" s="53"/>
      <c r="G611" s="54" t="s">
        <v>2490</v>
      </c>
      <c r="H611" s="4" t="str">
        <f>IF(A611="","",IF(ROW($A$2:$A$901)=1,"Impossible",VLOOKUP($A$2:$A$901,[1]items!$A$2:$S$1008,{19}*SIGN(ROW($A$2:$A$901)),FALSE)))</f>
        <v/>
      </c>
      <c r="I611" s="4" t="str">
        <f>IF(A611="","",IF(ROW($A$2:$A$901)=1,"Impossible",VLOOKUP($A$2:$A$901,[1]items!$A$2:$T$1008,{20}*SIGN(ROW($A$2:$A$901)),FALSE)))</f>
        <v/>
      </c>
      <c r="L611" s="53"/>
      <c r="M611" s="53"/>
      <c r="N611" s="53"/>
      <c r="O611" s="53"/>
      <c r="P611" s="53"/>
      <c r="Q611" s="53"/>
      <c r="R611" s="53"/>
      <c r="S611" s="53"/>
      <c r="T611" s="53"/>
      <c r="U611" s="53"/>
      <c r="V611" s="55" t="s">
        <v>2780</v>
      </c>
      <c r="W611" s="55" t="s">
        <v>2780</v>
      </c>
      <c r="X611" s="4"/>
    </row>
    <row r="612" spans="1:24" ht="14">
      <c r="A612" s="53"/>
      <c r="B612" s="53"/>
      <c r="C612" s="53"/>
      <c r="D612" s="54" t="str">
        <f t="shared" si="42"/>
        <v/>
      </c>
      <c r="E612" s="53"/>
      <c r="G612" s="54" t="s">
        <v>2490</v>
      </c>
      <c r="H612" s="4" t="str">
        <f>IF(A612="","",IF(ROW($A$2:$A$901)=1,"Impossible",VLOOKUP($A$2:$A$901,[1]items!$A$2:$S$1008,{19}*SIGN(ROW($A$2:$A$901)),FALSE)))</f>
        <v/>
      </c>
      <c r="I612" s="4" t="str">
        <f>IF(A612="","",IF(ROW($A$2:$A$901)=1,"Impossible",VLOOKUP($A$2:$A$901,[1]items!$A$2:$T$1008,{20}*SIGN(ROW($A$2:$A$901)),FALSE)))</f>
        <v/>
      </c>
      <c r="L612" s="53"/>
      <c r="M612" s="53"/>
      <c r="N612" s="53"/>
      <c r="O612" s="53"/>
      <c r="P612" s="53"/>
      <c r="Q612" s="53"/>
      <c r="R612" s="53"/>
      <c r="S612" s="53"/>
      <c r="T612" s="53"/>
      <c r="U612" s="53"/>
      <c r="V612" s="55" t="s">
        <v>2780</v>
      </c>
      <c r="W612" s="55" t="s">
        <v>2780</v>
      </c>
      <c r="X612" s="4"/>
    </row>
    <row r="613" spans="1:24" ht="14">
      <c r="A613" s="53"/>
      <c r="B613" s="53"/>
      <c r="C613" s="53"/>
      <c r="D613" s="54" t="str">
        <f t="shared" si="42"/>
        <v/>
      </c>
      <c r="E613" s="53"/>
      <c r="G613" s="54" t="s">
        <v>2490</v>
      </c>
      <c r="H613" s="4" t="str">
        <f>IF(A613="","",IF(ROW($A$2:$A$901)=1,"Impossible",VLOOKUP($A$2:$A$901,[1]items!$A$2:$S$1008,{19}*SIGN(ROW($A$2:$A$901)),FALSE)))</f>
        <v/>
      </c>
      <c r="I613" s="4" t="str">
        <f>IF(A613="","",IF(ROW($A$2:$A$901)=1,"Impossible",VLOOKUP($A$2:$A$901,[1]items!$A$2:$T$1008,{20}*SIGN(ROW($A$2:$A$901)),FALSE)))</f>
        <v/>
      </c>
      <c r="L613" s="53"/>
      <c r="M613" s="53"/>
      <c r="N613" s="53"/>
      <c r="O613" s="53"/>
      <c r="P613" s="53"/>
      <c r="Q613" s="53"/>
      <c r="R613" s="53"/>
      <c r="S613" s="53"/>
      <c r="T613" s="53"/>
      <c r="U613" s="53"/>
      <c r="V613" s="55" t="s">
        <v>2780</v>
      </c>
      <c r="W613" s="55" t="s">
        <v>2780</v>
      </c>
      <c r="X613" s="4"/>
    </row>
    <row r="614" spans="1:24" ht="14">
      <c r="A614" s="53"/>
      <c r="B614" s="53"/>
      <c r="C614" s="53"/>
      <c r="D614" s="54" t="str">
        <f t="shared" si="42"/>
        <v/>
      </c>
      <c r="E614" s="53"/>
      <c r="G614" s="54" t="s">
        <v>2490</v>
      </c>
      <c r="H614" s="4" t="str">
        <f>IF(A614="","",IF(ROW($A$2:$A$901)=1,"Impossible",VLOOKUP($A$2:$A$901,[1]items!$A$2:$S$1008,{19}*SIGN(ROW($A$2:$A$901)),FALSE)))</f>
        <v/>
      </c>
      <c r="I614" s="4" t="str">
        <f>IF(A614="","",IF(ROW($A$2:$A$901)=1,"Impossible",VLOOKUP($A$2:$A$901,[1]items!$A$2:$T$1008,{20}*SIGN(ROW($A$2:$A$901)),FALSE)))</f>
        <v/>
      </c>
      <c r="L614" s="53"/>
      <c r="M614" s="53"/>
      <c r="N614" s="53"/>
      <c r="O614" s="53"/>
      <c r="P614" s="53"/>
      <c r="Q614" s="53"/>
      <c r="R614" s="53"/>
      <c r="S614" s="53"/>
      <c r="T614" s="53"/>
      <c r="U614" s="53"/>
      <c r="V614" s="55" t="s">
        <v>2780</v>
      </c>
      <c r="W614" s="55" t="s">
        <v>2780</v>
      </c>
      <c r="X614" s="4"/>
    </row>
    <row r="615" spans="1:24" ht="14">
      <c r="A615" s="53"/>
      <c r="B615" s="53"/>
      <c r="C615" s="53"/>
      <c r="D615" s="54" t="str">
        <f t="shared" si="42"/>
        <v/>
      </c>
      <c r="E615" s="53"/>
      <c r="G615" s="54" t="s">
        <v>2490</v>
      </c>
      <c r="H615" s="4" t="str">
        <f>IF(A615="","",IF(ROW($A$2:$A$901)=1,"Impossible",VLOOKUP($A$2:$A$901,[1]items!$A$2:$S$1008,{19}*SIGN(ROW($A$2:$A$901)),FALSE)))</f>
        <v/>
      </c>
      <c r="I615" s="4" t="str">
        <f>IF(A615="","",IF(ROW($A$2:$A$901)=1,"Impossible",VLOOKUP($A$2:$A$901,[1]items!$A$2:$T$1008,{20}*SIGN(ROW($A$2:$A$901)),FALSE)))</f>
        <v/>
      </c>
      <c r="L615" s="53"/>
      <c r="M615" s="53"/>
      <c r="N615" s="53"/>
      <c r="O615" s="53"/>
      <c r="P615" s="53"/>
      <c r="Q615" s="53"/>
      <c r="R615" s="53"/>
      <c r="S615" s="53"/>
      <c r="T615" s="53"/>
      <c r="U615" s="53"/>
      <c r="V615" s="55" t="s">
        <v>2780</v>
      </c>
      <c r="W615" s="55" t="s">
        <v>2780</v>
      </c>
      <c r="X615" s="4"/>
    </row>
    <row r="616" spans="1:24" ht="14">
      <c r="A616" s="53"/>
      <c r="B616" s="53"/>
      <c r="C616" s="53"/>
      <c r="D616" s="54" t="str">
        <f t="shared" si="42"/>
        <v/>
      </c>
      <c r="E616" s="53"/>
      <c r="G616" s="54" t="s">
        <v>2490</v>
      </c>
      <c r="H616" s="4" t="str">
        <f>IF(A616="","",IF(ROW($A$2:$A$901)=1,"Impossible",VLOOKUP($A$2:$A$901,[1]items!$A$2:$S$1008,{19}*SIGN(ROW($A$2:$A$901)),FALSE)))</f>
        <v/>
      </c>
      <c r="I616" s="4" t="str">
        <f>IF(A616="","",IF(ROW($A$2:$A$901)=1,"Impossible",VLOOKUP($A$2:$A$901,[1]items!$A$2:$T$1008,{20}*SIGN(ROW($A$2:$A$901)),FALSE)))</f>
        <v/>
      </c>
      <c r="L616" s="53"/>
      <c r="M616" s="53"/>
      <c r="N616" s="53"/>
      <c r="O616" s="53"/>
      <c r="P616" s="53"/>
      <c r="Q616" s="53"/>
      <c r="R616" s="53"/>
      <c r="S616" s="53"/>
      <c r="T616" s="53"/>
      <c r="U616" s="53"/>
      <c r="V616" s="55" t="s">
        <v>2780</v>
      </c>
      <c r="W616" s="55" t="s">
        <v>2780</v>
      </c>
      <c r="X616" s="4"/>
    </row>
    <row r="617" spans="1:24" ht="14">
      <c r="A617" s="53"/>
      <c r="B617" s="53"/>
      <c r="C617" s="53"/>
      <c r="D617" s="54" t="str">
        <f t="shared" si="42"/>
        <v/>
      </c>
      <c r="E617" s="53"/>
      <c r="G617" s="54" t="s">
        <v>2490</v>
      </c>
      <c r="H617" s="4" t="str">
        <f>IF(A617="","",IF(ROW($A$2:$A$901)=1,"Impossible",VLOOKUP($A$2:$A$901,[1]items!$A$2:$S$1008,{19}*SIGN(ROW($A$2:$A$901)),FALSE)))</f>
        <v/>
      </c>
      <c r="I617" s="4" t="str">
        <f>IF(A617="","",IF(ROW($A$2:$A$901)=1,"Impossible",VLOOKUP($A$2:$A$901,[1]items!$A$2:$T$1008,{20}*SIGN(ROW($A$2:$A$901)),FALSE)))</f>
        <v/>
      </c>
      <c r="L617" s="53"/>
      <c r="M617" s="53"/>
      <c r="N617" s="53"/>
      <c r="O617" s="53"/>
      <c r="P617" s="53"/>
      <c r="Q617" s="53"/>
      <c r="R617" s="53"/>
      <c r="S617" s="53"/>
      <c r="T617" s="53"/>
      <c r="U617" s="53"/>
      <c r="V617" s="55" t="s">
        <v>2780</v>
      </c>
      <c r="W617" s="55" t="s">
        <v>2780</v>
      </c>
      <c r="X617" s="4"/>
    </row>
    <row r="618" spans="1:24" ht="14">
      <c r="A618" s="53"/>
      <c r="B618" s="53"/>
      <c r="C618" s="53"/>
      <c r="D618" s="54" t="str">
        <f t="shared" si="42"/>
        <v/>
      </c>
      <c r="E618" s="53"/>
      <c r="G618" s="54" t="s">
        <v>2490</v>
      </c>
      <c r="H618" s="4" t="str">
        <f>IF(A618="","",IF(ROW($A$2:$A$901)=1,"Impossible",VLOOKUP($A$2:$A$901,[1]items!$A$2:$S$1008,{19}*SIGN(ROW($A$2:$A$901)),FALSE)))</f>
        <v/>
      </c>
      <c r="I618" s="4" t="str">
        <f>IF(A618="","",IF(ROW($A$2:$A$901)=1,"Impossible",VLOOKUP($A$2:$A$901,[1]items!$A$2:$T$1008,{20}*SIGN(ROW($A$2:$A$901)),FALSE)))</f>
        <v/>
      </c>
      <c r="L618" s="53"/>
      <c r="M618" s="53"/>
      <c r="N618" s="53"/>
      <c r="O618" s="53"/>
      <c r="P618" s="53"/>
      <c r="Q618" s="53"/>
      <c r="R618" s="53"/>
      <c r="S618" s="53"/>
      <c r="T618" s="53"/>
      <c r="U618" s="53"/>
      <c r="V618" s="55" t="s">
        <v>2780</v>
      </c>
      <c r="W618" s="55" t="s">
        <v>2780</v>
      </c>
      <c r="X618" s="4"/>
    </row>
    <row r="619" spans="1:24" ht="14">
      <c r="A619" s="53"/>
      <c r="B619" s="53"/>
      <c r="C619" s="53"/>
      <c r="D619" s="54" t="str">
        <f t="shared" si="42"/>
        <v/>
      </c>
      <c r="E619" s="53"/>
      <c r="G619" s="54" t="s">
        <v>2490</v>
      </c>
      <c r="H619" s="4" t="str">
        <f>IF(A619="","",IF(ROW($A$2:$A$901)=1,"Impossible",VLOOKUP($A$2:$A$901,[1]items!$A$2:$S$1008,{19}*SIGN(ROW($A$2:$A$901)),FALSE)))</f>
        <v/>
      </c>
      <c r="I619" s="4" t="str">
        <f>IF(A619="","",IF(ROW($A$2:$A$901)=1,"Impossible",VLOOKUP($A$2:$A$901,[1]items!$A$2:$T$1008,{20}*SIGN(ROW($A$2:$A$901)),FALSE)))</f>
        <v/>
      </c>
      <c r="L619" s="53"/>
      <c r="M619" s="53"/>
      <c r="N619" s="53"/>
      <c r="O619" s="53"/>
      <c r="P619" s="53"/>
      <c r="Q619" s="53"/>
      <c r="R619" s="53"/>
      <c r="S619" s="53"/>
      <c r="T619" s="53"/>
      <c r="U619" s="53"/>
      <c r="V619" s="55" t="s">
        <v>2780</v>
      </c>
      <c r="W619" s="55" t="s">
        <v>2780</v>
      </c>
      <c r="X619" s="4"/>
    </row>
    <row r="620" spans="1:24" ht="14">
      <c r="A620" s="53"/>
      <c r="B620" s="53"/>
      <c r="C620" s="53"/>
      <c r="D620" s="54" t="str">
        <f t="shared" si="42"/>
        <v/>
      </c>
      <c r="E620" s="53"/>
      <c r="G620" s="54" t="s">
        <v>2490</v>
      </c>
      <c r="H620" s="4" t="str">
        <f>IF(A620="","",IF(ROW($A$2:$A$901)=1,"Impossible",VLOOKUP($A$2:$A$901,[1]items!$A$2:$S$1008,{19}*SIGN(ROW($A$2:$A$901)),FALSE)))</f>
        <v/>
      </c>
      <c r="I620" s="4" t="str">
        <f>IF(A620="","",IF(ROW($A$2:$A$901)=1,"Impossible",VLOOKUP($A$2:$A$901,[1]items!$A$2:$T$1008,{20}*SIGN(ROW($A$2:$A$901)),FALSE)))</f>
        <v/>
      </c>
      <c r="L620" s="53"/>
      <c r="M620" s="53"/>
      <c r="N620" s="53"/>
      <c r="O620" s="53"/>
      <c r="P620" s="53"/>
      <c r="Q620" s="53"/>
      <c r="R620" s="53"/>
      <c r="S620" s="53"/>
      <c r="T620" s="53"/>
      <c r="U620" s="53"/>
      <c r="V620" s="55" t="s">
        <v>2780</v>
      </c>
      <c r="W620" s="55" t="s">
        <v>2780</v>
      </c>
      <c r="X620" s="4"/>
    </row>
    <row r="621" spans="1:24" ht="14">
      <c r="A621" s="53"/>
      <c r="B621" s="53"/>
      <c r="C621" s="53"/>
      <c r="D621" s="54" t="str">
        <f t="shared" si="42"/>
        <v/>
      </c>
      <c r="E621" s="53"/>
      <c r="G621" s="54" t="s">
        <v>2490</v>
      </c>
      <c r="H621" s="4" t="str">
        <f>IF(A621="","",IF(ROW($A$2:$A$901)=1,"Impossible",VLOOKUP($A$2:$A$901,[1]items!$A$2:$S$1008,{19}*SIGN(ROW($A$2:$A$901)),FALSE)))</f>
        <v/>
      </c>
      <c r="I621" s="4" t="str">
        <f>IF(A621="","",IF(ROW($A$2:$A$901)=1,"Impossible",VLOOKUP($A$2:$A$901,[1]items!$A$2:$T$1008,{20}*SIGN(ROW($A$2:$A$901)),FALSE)))</f>
        <v/>
      </c>
      <c r="L621" s="53"/>
      <c r="M621" s="53"/>
      <c r="N621" s="53"/>
      <c r="O621" s="53"/>
      <c r="P621" s="53"/>
      <c r="Q621" s="53"/>
      <c r="R621" s="53"/>
      <c r="S621" s="53"/>
      <c r="T621" s="53"/>
      <c r="U621" s="53"/>
      <c r="V621" s="55" t="s">
        <v>2780</v>
      </c>
      <c r="W621" s="55" t="s">
        <v>2780</v>
      </c>
      <c r="X621" s="4"/>
    </row>
    <row r="622" spans="1:24" ht="14">
      <c r="A622" s="53"/>
      <c r="B622" s="53"/>
      <c r="C622" s="53"/>
      <c r="D622" s="54" t="str">
        <f t="shared" si="42"/>
        <v/>
      </c>
      <c r="E622" s="53"/>
      <c r="G622" s="54" t="s">
        <v>2490</v>
      </c>
      <c r="H622" s="4" t="str">
        <f>IF(A622="","",IF(ROW($A$2:$A$901)=1,"Impossible",VLOOKUP($A$2:$A$901,[1]items!$A$2:$S$1008,{19}*SIGN(ROW($A$2:$A$901)),FALSE)))</f>
        <v/>
      </c>
      <c r="I622" s="4" t="str">
        <f>IF(A622="","",IF(ROW($A$2:$A$901)=1,"Impossible",VLOOKUP($A$2:$A$901,[1]items!$A$2:$T$1008,{20}*SIGN(ROW($A$2:$A$901)),FALSE)))</f>
        <v/>
      </c>
      <c r="L622" s="53"/>
      <c r="M622" s="53"/>
      <c r="N622" s="53"/>
      <c r="O622" s="53"/>
      <c r="P622" s="53"/>
      <c r="Q622" s="53"/>
      <c r="R622" s="53"/>
      <c r="S622" s="53"/>
      <c r="T622" s="53"/>
      <c r="U622" s="53"/>
      <c r="V622" s="55" t="s">
        <v>2780</v>
      </c>
      <c r="W622" s="55" t="s">
        <v>2780</v>
      </c>
      <c r="X622" s="4"/>
    </row>
    <row r="623" spans="1:24" ht="14">
      <c r="A623" s="53"/>
      <c r="B623" s="53"/>
      <c r="C623" s="53"/>
      <c r="D623" s="54" t="str">
        <f t="shared" si="42"/>
        <v/>
      </c>
      <c r="E623" s="53"/>
      <c r="G623" s="54" t="s">
        <v>2490</v>
      </c>
      <c r="H623" s="4" t="str">
        <f>IF(A623="","",IF(ROW($A$2:$A$901)=1,"Impossible",VLOOKUP($A$2:$A$901,[1]items!$A$2:$S$1008,{19}*SIGN(ROW($A$2:$A$901)),FALSE)))</f>
        <v/>
      </c>
      <c r="I623" s="4" t="str">
        <f>IF(A623="","",IF(ROW($A$2:$A$901)=1,"Impossible",VLOOKUP($A$2:$A$901,[1]items!$A$2:$T$1008,{20}*SIGN(ROW($A$2:$A$901)),FALSE)))</f>
        <v/>
      </c>
      <c r="L623" s="53"/>
      <c r="M623" s="53"/>
      <c r="N623" s="53"/>
      <c r="O623" s="53"/>
      <c r="P623" s="53"/>
      <c r="Q623" s="53"/>
      <c r="R623" s="53"/>
      <c r="S623" s="53"/>
      <c r="T623" s="53"/>
      <c r="U623" s="53"/>
      <c r="V623" s="55" t="s">
        <v>2780</v>
      </c>
      <c r="W623" s="55" t="s">
        <v>2780</v>
      </c>
      <c r="X623" s="4"/>
    </row>
    <row r="624" spans="1:24" ht="14">
      <c r="A624" s="53"/>
      <c r="B624" s="53"/>
      <c r="C624" s="53"/>
      <c r="D624" s="54" t="str">
        <f t="shared" si="42"/>
        <v/>
      </c>
      <c r="E624" s="53"/>
      <c r="G624" s="54" t="s">
        <v>2490</v>
      </c>
      <c r="H624" s="4" t="str">
        <f>IF(A624="","",IF(ROW($A$2:$A$901)=1,"Impossible",VLOOKUP($A$2:$A$901,[1]items!$A$2:$S$1008,{19}*SIGN(ROW($A$2:$A$901)),FALSE)))</f>
        <v/>
      </c>
      <c r="I624" s="4" t="str">
        <f>IF(A624="","",IF(ROW($A$2:$A$901)=1,"Impossible",VLOOKUP($A$2:$A$901,[1]items!$A$2:$T$1008,{20}*SIGN(ROW($A$2:$A$901)),FALSE)))</f>
        <v/>
      </c>
      <c r="L624" s="53"/>
      <c r="M624" s="53"/>
      <c r="N624" s="53"/>
      <c r="O624" s="53"/>
      <c r="P624" s="53"/>
      <c r="Q624" s="53"/>
      <c r="R624" s="53"/>
      <c r="S624" s="53"/>
      <c r="T624" s="53"/>
      <c r="U624" s="53"/>
      <c r="V624" s="55" t="s">
        <v>2780</v>
      </c>
      <c r="W624" s="55" t="s">
        <v>2780</v>
      </c>
      <c r="X624" s="4"/>
    </row>
    <row r="625" spans="1:24" ht="14">
      <c r="A625" s="53"/>
      <c r="B625" s="53"/>
      <c r="C625" s="53"/>
      <c r="D625" s="54" t="str">
        <f t="shared" si="42"/>
        <v/>
      </c>
      <c r="E625" s="53"/>
      <c r="G625" s="54" t="s">
        <v>2490</v>
      </c>
      <c r="H625" s="4" t="str">
        <f>IF(A625="","",IF(ROW($A$2:$A$901)=1,"Impossible",VLOOKUP($A$2:$A$901,[1]items!$A$2:$S$1008,{19}*SIGN(ROW($A$2:$A$901)),FALSE)))</f>
        <v/>
      </c>
      <c r="I625" s="4" t="str">
        <f>IF(A625="","",IF(ROW($A$2:$A$901)=1,"Impossible",VLOOKUP($A$2:$A$901,[1]items!$A$2:$T$1008,{20}*SIGN(ROW($A$2:$A$901)),FALSE)))</f>
        <v/>
      </c>
      <c r="L625" s="53"/>
      <c r="M625" s="53"/>
      <c r="N625" s="53"/>
      <c r="O625" s="53"/>
      <c r="P625" s="53"/>
      <c r="Q625" s="53"/>
      <c r="R625" s="53"/>
      <c r="S625" s="53"/>
      <c r="T625" s="53"/>
      <c r="U625" s="53"/>
      <c r="V625" s="55" t="s">
        <v>2780</v>
      </c>
      <c r="W625" s="55" t="s">
        <v>2780</v>
      </c>
      <c r="X625" s="4"/>
    </row>
    <row r="626" spans="1:24" ht="14">
      <c r="A626" s="53"/>
      <c r="B626" s="53"/>
      <c r="C626" s="53"/>
      <c r="D626" s="54" t="str">
        <f t="shared" si="42"/>
        <v/>
      </c>
      <c r="E626" s="53"/>
      <c r="G626" s="54" t="s">
        <v>2490</v>
      </c>
      <c r="H626" s="4" t="str">
        <f>IF(A626="","",IF(ROW($A$2:$A$901)=1,"Impossible",VLOOKUP($A$2:$A$901,[1]items!$A$2:$S$1008,{19}*SIGN(ROW($A$2:$A$901)),FALSE)))</f>
        <v/>
      </c>
      <c r="I626" s="4" t="str">
        <f>IF(A626="","",IF(ROW($A$2:$A$901)=1,"Impossible",VLOOKUP($A$2:$A$901,[1]items!$A$2:$T$1008,{20}*SIGN(ROW($A$2:$A$901)),FALSE)))</f>
        <v/>
      </c>
      <c r="L626" s="53"/>
      <c r="M626" s="53"/>
      <c r="N626" s="53"/>
      <c r="O626" s="53"/>
      <c r="P626" s="53"/>
      <c r="Q626" s="53"/>
      <c r="R626" s="53"/>
      <c r="S626" s="53"/>
      <c r="T626" s="53"/>
      <c r="U626" s="53"/>
      <c r="V626" s="55" t="s">
        <v>2780</v>
      </c>
      <c r="W626" s="55" t="s">
        <v>2780</v>
      </c>
      <c r="X626" s="4"/>
    </row>
    <row r="627" spans="1:24" ht="14">
      <c r="A627" s="53"/>
      <c r="B627" s="53"/>
      <c r="C627" s="53"/>
      <c r="D627" s="54" t="str">
        <f t="shared" si="42"/>
        <v/>
      </c>
      <c r="E627" s="53"/>
      <c r="G627" s="54" t="s">
        <v>2490</v>
      </c>
      <c r="H627" s="4" t="str">
        <f>IF(A627="","",IF(ROW($A$2:$A$901)=1,"Impossible",VLOOKUP($A$2:$A$901,[1]items!$A$2:$S$1008,{19}*SIGN(ROW($A$2:$A$901)),FALSE)))</f>
        <v/>
      </c>
      <c r="I627" s="4" t="str">
        <f>IF(A627="","",IF(ROW($A$2:$A$901)=1,"Impossible",VLOOKUP($A$2:$A$901,[1]items!$A$2:$T$1008,{20}*SIGN(ROW($A$2:$A$901)),FALSE)))</f>
        <v/>
      </c>
      <c r="L627" s="53"/>
      <c r="M627" s="53"/>
      <c r="N627" s="53"/>
      <c r="O627" s="53"/>
      <c r="P627" s="53"/>
      <c r="Q627" s="53"/>
      <c r="R627" s="53"/>
      <c r="S627" s="53"/>
      <c r="T627" s="53"/>
      <c r="U627" s="53"/>
      <c r="V627" s="55" t="s">
        <v>2780</v>
      </c>
      <c r="W627" s="55" t="s">
        <v>2780</v>
      </c>
      <c r="X627" s="4"/>
    </row>
    <row r="628" spans="1:24" ht="14">
      <c r="A628" s="53"/>
      <c r="B628" s="53"/>
      <c r="C628" s="53"/>
      <c r="D628" s="54" t="str">
        <f t="shared" si="42"/>
        <v/>
      </c>
      <c r="E628" s="53"/>
      <c r="G628" s="54" t="s">
        <v>2490</v>
      </c>
      <c r="H628" s="4" t="str">
        <f>IF(A628="","",IF(ROW($A$2:$A$901)=1,"Impossible",VLOOKUP($A$2:$A$901,[1]items!$A$2:$S$1008,{19}*SIGN(ROW($A$2:$A$901)),FALSE)))</f>
        <v/>
      </c>
      <c r="I628" s="4" t="str">
        <f>IF(A628="","",IF(ROW($A$2:$A$901)=1,"Impossible",VLOOKUP($A$2:$A$901,[1]items!$A$2:$T$1008,{20}*SIGN(ROW($A$2:$A$901)),FALSE)))</f>
        <v/>
      </c>
      <c r="L628" s="53"/>
      <c r="M628" s="53"/>
      <c r="N628" s="53"/>
      <c r="O628" s="53"/>
      <c r="P628" s="53"/>
      <c r="Q628" s="53"/>
      <c r="R628" s="53"/>
      <c r="S628" s="53"/>
      <c r="T628" s="53"/>
      <c r="U628" s="53"/>
      <c r="V628" s="55" t="s">
        <v>2780</v>
      </c>
      <c r="W628" s="55" t="s">
        <v>2780</v>
      </c>
      <c r="X628" s="4"/>
    </row>
    <row r="629" spans="1:24" ht="14">
      <c r="A629" s="53"/>
      <c r="B629" s="53"/>
      <c r="C629" s="53"/>
      <c r="D629" s="54" t="str">
        <f t="shared" si="42"/>
        <v/>
      </c>
      <c r="E629" s="53"/>
      <c r="G629" s="54" t="s">
        <v>2490</v>
      </c>
      <c r="H629" s="4" t="str">
        <f>IF(A629="","",IF(ROW($A$2:$A$901)=1,"Impossible",VLOOKUP($A$2:$A$901,[1]items!$A$2:$S$1008,{19}*SIGN(ROW($A$2:$A$901)),FALSE)))</f>
        <v/>
      </c>
      <c r="I629" s="4" t="str">
        <f>IF(A629="","",IF(ROW($A$2:$A$901)=1,"Impossible",VLOOKUP($A$2:$A$901,[1]items!$A$2:$T$1008,{20}*SIGN(ROW($A$2:$A$901)),FALSE)))</f>
        <v/>
      </c>
      <c r="L629" s="53"/>
      <c r="M629" s="53"/>
      <c r="N629" s="53"/>
      <c r="O629" s="53"/>
      <c r="P629" s="53"/>
      <c r="Q629" s="53"/>
      <c r="R629" s="53"/>
      <c r="S629" s="53"/>
      <c r="T629" s="53"/>
      <c r="U629" s="53"/>
      <c r="V629" s="55" t="s">
        <v>2780</v>
      </c>
      <c r="W629" s="55" t="s">
        <v>2780</v>
      </c>
      <c r="X629" s="4"/>
    </row>
    <row r="630" spans="1:24" ht="14">
      <c r="A630" s="53"/>
      <c r="B630" s="53"/>
      <c r="C630" s="53"/>
      <c r="D630" s="54" t="str">
        <f t="shared" si="42"/>
        <v/>
      </c>
      <c r="E630" s="53"/>
      <c r="G630" s="54" t="s">
        <v>2490</v>
      </c>
      <c r="H630" s="4" t="str">
        <f>IF(A630="","",IF(ROW($A$2:$A$901)=1,"Impossible",VLOOKUP($A$2:$A$901,[1]items!$A$2:$S$1008,{19}*SIGN(ROW($A$2:$A$901)),FALSE)))</f>
        <v/>
      </c>
      <c r="I630" s="4" t="str">
        <f>IF(A630="","",IF(ROW($A$2:$A$901)=1,"Impossible",VLOOKUP($A$2:$A$901,[1]items!$A$2:$T$1008,{20}*SIGN(ROW($A$2:$A$901)),FALSE)))</f>
        <v/>
      </c>
      <c r="L630" s="53"/>
      <c r="M630" s="53"/>
      <c r="N630" s="53"/>
      <c r="O630" s="53"/>
      <c r="P630" s="53"/>
      <c r="Q630" s="53"/>
      <c r="R630" s="53"/>
      <c r="S630" s="53"/>
      <c r="T630" s="53"/>
      <c r="U630" s="53"/>
      <c r="V630" s="55" t="s">
        <v>2780</v>
      </c>
      <c r="W630" s="55" t="s">
        <v>2780</v>
      </c>
      <c r="X630" s="4"/>
    </row>
    <row r="631" spans="1:24" ht="14">
      <c r="A631" s="53"/>
      <c r="B631" s="53"/>
      <c r="C631" s="53"/>
      <c r="D631" s="54" t="str">
        <f t="shared" si="42"/>
        <v/>
      </c>
      <c r="E631" s="53"/>
      <c r="G631" s="54" t="s">
        <v>2490</v>
      </c>
      <c r="H631" s="4" t="str">
        <f>IF(A631="","",IF(ROW($A$2:$A$901)=1,"Impossible",VLOOKUP($A$2:$A$901,[1]items!$A$2:$S$1008,{19}*SIGN(ROW($A$2:$A$901)),FALSE)))</f>
        <v/>
      </c>
      <c r="I631" s="4" t="str">
        <f>IF(A631="","",IF(ROW($A$2:$A$901)=1,"Impossible",VLOOKUP($A$2:$A$901,[1]items!$A$2:$T$1008,{20}*SIGN(ROW($A$2:$A$901)),FALSE)))</f>
        <v/>
      </c>
      <c r="L631" s="53"/>
      <c r="M631" s="53"/>
      <c r="N631" s="53"/>
      <c r="O631" s="53"/>
      <c r="P631" s="53"/>
      <c r="Q631" s="53"/>
      <c r="R631" s="53"/>
      <c r="S631" s="53"/>
      <c r="T631" s="53"/>
      <c r="U631" s="53"/>
      <c r="V631" s="55" t="s">
        <v>2780</v>
      </c>
      <c r="W631" s="55" t="s">
        <v>2780</v>
      </c>
      <c r="X631" s="4"/>
    </row>
    <row r="632" spans="1:24" ht="14">
      <c r="A632" s="53"/>
      <c r="B632" s="53"/>
      <c r="C632" s="53"/>
      <c r="D632" s="54" t="str">
        <f t="shared" si="42"/>
        <v/>
      </c>
      <c r="E632" s="53"/>
      <c r="G632" s="54" t="s">
        <v>2490</v>
      </c>
      <c r="H632" s="4" t="str">
        <f>IF(A632="","",IF(ROW($A$2:$A$901)=1,"Impossible",VLOOKUP($A$2:$A$901,[1]items!$A$2:$S$1008,{19}*SIGN(ROW($A$2:$A$901)),FALSE)))</f>
        <v/>
      </c>
      <c r="I632" s="4" t="str">
        <f>IF(A632="","",IF(ROW($A$2:$A$901)=1,"Impossible",VLOOKUP($A$2:$A$901,[1]items!$A$2:$T$1008,{20}*SIGN(ROW($A$2:$A$901)),FALSE)))</f>
        <v/>
      </c>
      <c r="L632" s="53"/>
      <c r="M632" s="53"/>
      <c r="N632" s="53"/>
      <c r="O632" s="53"/>
      <c r="P632" s="53"/>
      <c r="Q632" s="53"/>
      <c r="R632" s="53"/>
      <c r="S632" s="53"/>
      <c r="T632" s="53"/>
      <c r="U632" s="53"/>
      <c r="V632" s="55" t="s">
        <v>2780</v>
      </c>
      <c r="W632" s="55" t="s">
        <v>2780</v>
      </c>
      <c r="X632" s="4"/>
    </row>
    <row r="633" spans="1:24" ht="14">
      <c r="A633" s="53"/>
      <c r="B633" s="53"/>
      <c r="C633" s="53"/>
      <c r="D633" s="54" t="str">
        <f t="shared" si="42"/>
        <v/>
      </c>
      <c r="E633" s="53"/>
      <c r="G633" s="54" t="s">
        <v>2490</v>
      </c>
      <c r="H633" s="4" t="str">
        <f>IF(A633="","",IF(ROW($A$2:$A$901)=1,"Impossible",VLOOKUP($A$2:$A$901,[1]items!$A$2:$S$1008,{19}*SIGN(ROW($A$2:$A$901)),FALSE)))</f>
        <v/>
      </c>
      <c r="I633" s="4" t="str">
        <f>IF(A633="","",IF(ROW($A$2:$A$901)=1,"Impossible",VLOOKUP($A$2:$A$901,[1]items!$A$2:$T$1008,{20}*SIGN(ROW($A$2:$A$901)),FALSE)))</f>
        <v/>
      </c>
      <c r="L633" s="53"/>
      <c r="M633" s="53"/>
      <c r="N633" s="53"/>
      <c r="O633" s="53"/>
      <c r="P633" s="53"/>
      <c r="Q633" s="53"/>
      <c r="R633" s="53"/>
      <c r="S633" s="53"/>
      <c r="T633" s="53"/>
      <c r="U633" s="53"/>
      <c r="V633" s="55" t="s">
        <v>2780</v>
      </c>
      <c r="W633" s="55" t="s">
        <v>2780</v>
      </c>
      <c r="X633" s="4"/>
    </row>
    <row r="634" spans="1:24" ht="14">
      <c r="A634" s="53"/>
      <c r="B634" s="53"/>
      <c r="C634" s="53"/>
      <c r="D634" s="54" t="str">
        <f t="shared" si="42"/>
        <v/>
      </c>
      <c r="E634" s="53"/>
      <c r="G634" s="54" t="s">
        <v>2490</v>
      </c>
      <c r="H634" s="4" t="str">
        <f>IF(A634="","",IF(ROW($A$2:$A$901)=1,"Impossible",VLOOKUP($A$2:$A$901,[1]items!$A$2:$S$1008,{19}*SIGN(ROW($A$2:$A$901)),FALSE)))</f>
        <v/>
      </c>
      <c r="I634" s="4" t="str">
        <f>IF(A634="","",IF(ROW($A$2:$A$901)=1,"Impossible",VLOOKUP($A$2:$A$901,[1]items!$A$2:$T$1008,{20}*SIGN(ROW($A$2:$A$901)),FALSE)))</f>
        <v/>
      </c>
      <c r="L634" s="53"/>
      <c r="M634" s="53"/>
      <c r="N634" s="53"/>
      <c r="O634" s="53"/>
      <c r="P634" s="53"/>
      <c r="Q634" s="53"/>
      <c r="R634" s="53"/>
      <c r="S634" s="53"/>
      <c r="T634" s="53"/>
      <c r="U634" s="53"/>
      <c r="V634" s="55" t="s">
        <v>2780</v>
      </c>
      <c r="W634" s="55" t="s">
        <v>2780</v>
      </c>
      <c r="X634" s="4"/>
    </row>
    <row r="635" spans="1:24" ht="14">
      <c r="A635" s="53"/>
      <c r="B635" s="53"/>
      <c r="C635" s="53"/>
      <c r="D635" s="54" t="str">
        <f t="shared" si="42"/>
        <v/>
      </c>
      <c r="E635" s="53"/>
      <c r="G635" s="54" t="s">
        <v>2490</v>
      </c>
      <c r="H635" s="4" t="str">
        <f>IF(A635="","",IF(ROW($A$2:$A$901)=1,"Impossible",VLOOKUP($A$2:$A$901,[1]items!$A$2:$S$1008,{19}*SIGN(ROW($A$2:$A$901)),FALSE)))</f>
        <v/>
      </c>
      <c r="I635" s="4" t="str">
        <f>IF(A635="","",IF(ROW($A$2:$A$901)=1,"Impossible",VLOOKUP($A$2:$A$901,[1]items!$A$2:$T$1008,{20}*SIGN(ROW($A$2:$A$901)),FALSE)))</f>
        <v/>
      </c>
      <c r="L635" s="53"/>
      <c r="M635" s="53"/>
      <c r="N635" s="53"/>
      <c r="O635" s="53"/>
      <c r="P635" s="53"/>
      <c r="Q635" s="53"/>
      <c r="R635" s="53"/>
      <c r="S635" s="53"/>
      <c r="T635" s="53"/>
      <c r="U635" s="53"/>
      <c r="V635" s="55" t="s">
        <v>2780</v>
      </c>
      <c r="W635" s="55" t="s">
        <v>2780</v>
      </c>
      <c r="X635" s="4"/>
    </row>
    <row r="636" spans="1:24" ht="14">
      <c r="A636" s="53"/>
      <c r="B636" s="53"/>
      <c r="C636" s="53"/>
      <c r="D636" s="54" t="str">
        <f t="shared" si="42"/>
        <v/>
      </c>
      <c r="E636" s="53"/>
      <c r="G636" s="54" t="s">
        <v>2490</v>
      </c>
      <c r="H636" s="4" t="str">
        <f>IF(A636="","",IF(ROW($A$2:$A$901)=1,"Impossible",VLOOKUP($A$2:$A$901,[1]items!$A$2:$S$1008,{19}*SIGN(ROW($A$2:$A$901)),FALSE)))</f>
        <v/>
      </c>
      <c r="I636" s="4" t="str">
        <f>IF(A636="","",IF(ROW($A$2:$A$901)=1,"Impossible",VLOOKUP($A$2:$A$901,[1]items!$A$2:$T$1008,{20}*SIGN(ROW($A$2:$A$901)),FALSE)))</f>
        <v/>
      </c>
      <c r="L636" s="53"/>
      <c r="M636" s="53"/>
      <c r="N636" s="53"/>
      <c r="O636" s="53"/>
      <c r="P636" s="53"/>
      <c r="Q636" s="53"/>
      <c r="R636" s="53"/>
      <c r="S636" s="53"/>
      <c r="T636" s="53"/>
      <c r="U636" s="53"/>
      <c r="V636" s="55" t="s">
        <v>2780</v>
      </c>
      <c r="W636" s="55" t="s">
        <v>2780</v>
      </c>
      <c r="X636" s="4"/>
    </row>
    <row r="637" spans="1:24" ht="14">
      <c r="A637" s="53"/>
      <c r="B637" s="53"/>
      <c r="C637" s="53"/>
      <c r="D637" s="54" t="str">
        <f t="shared" si="42"/>
        <v/>
      </c>
      <c r="E637" s="53"/>
      <c r="G637" s="54" t="s">
        <v>2490</v>
      </c>
      <c r="H637" s="4" t="str">
        <f>IF(A637="","",IF(ROW($A$2:$A$901)=1,"Impossible",VLOOKUP($A$2:$A$901,[1]items!$A$2:$S$1008,{19}*SIGN(ROW($A$2:$A$901)),FALSE)))</f>
        <v/>
      </c>
      <c r="I637" s="4" t="str">
        <f>IF(A637="","",IF(ROW($A$2:$A$901)=1,"Impossible",VLOOKUP($A$2:$A$901,[1]items!$A$2:$T$1008,{20}*SIGN(ROW($A$2:$A$901)),FALSE)))</f>
        <v/>
      </c>
      <c r="L637" s="53"/>
      <c r="M637" s="53"/>
      <c r="N637" s="53"/>
      <c r="O637" s="53"/>
      <c r="P637" s="53"/>
      <c r="Q637" s="53"/>
      <c r="R637" s="53"/>
      <c r="S637" s="53"/>
      <c r="T637" s="53"/>
      <c r="U637" s="53"/>
      <c r="V637" s="55" t="s">
        <v>2780</v>
      </c>
      <c r="W637" s="55" t="s">
        <v>2780</v>
      </c>
      <c r="X637" s="4"/>
    </row>
    <row r="638" spans="1:24" ht="14">
      <c r="A638" s="53"/>
      <c r="B638" s="53"/>
      <c r="C638" s="53"/>
      <c r="D638" s="54" t="str">
        <f t="shared" si="42"/>
        <v/>
      </c>
      <c r="E638" s="53"/>
      <c r="G638" s="54" t="s">
        <v>2490</v>
      </c>
      <c r="H638" s="4" t="str">
        <f>IF(A638="","",IF(ROW($A$2:$A$901)=1,"Impossible",VLOOKUP($A$2:$A$901,[1]items!$A$2:$S$1008,{19}*SIGN(ROW($A$2:$A$901)),FALSE)))</f>
        <v/>
      </c>
      <c r="I638" s="4" t="str">
        <f>IF(A638="","",IF(ROW($A$2:$A$901)=1,"Impossible",VLOOKUP($A$2:$A$901,[1]items!$A$2:$T$1008,{20}*SIGN(ROW($A$2:$A$901)),FALSE)))</f>
        <v/>
      </c>
      <c r="L638" s="53"/>
      <c r="M638" s="53"/>
      <c r="N638" s="53"/>
      <c r="O638" s="53"/>
      <c r="P638" s="53"/>
      <c r="Q638" s="53"/>
      <c r="R638" s="53"/>
      <c r="S638" s="53"/>
      <c r="T638" s="53"/>
      <c r="U638" s="53"/>
      <c r="V638" s="55" t="s">
        <v>2780</v>
      </c>
      <c r="W638" s="55" t="s">
        <v>2780</v>
      </c>
      <c r="X638" s="4"/>
    </row>
    <row r="639" spans="1:24" ht="14">
      <c r="A639" s="53"/>
      <c r="B639" s="53"/>
      <c r="C639" s="53"/>
      <c r="D639" s="54" t="str">
        <f t="shared" si="42"/>
        <v/>
      </c>
      <c r="E639" s="53"/>
      <c r="G639" s="54" t="s">
        <v>2490</v>
      </c>
      <c r="H639" s="4" t="str">
        <f>IF(A639="","",IF(ROW($A$2:$A$901)=1,"Impossible",VLOOKUP($A$2:$A$901,[1]items!$A$2:$S$1008,{19}*SIGN(ROW($A$2:$A$901)),FALSE)))</f>
        <v/>
      </c>
      <c r="I639" s="4" t="str">
        <f>IF(A639="","",IF(ROW($A$2:$A$901)=1,"Impossible",VLOOKUP($A$2:$A$901,[1]items!$A$2:$T$1008,{20}*SIGN(ROW($A$2:$A$901)),FALSE)))</f>
        <v/>
      </c>
      <c r="L639" s="53"/>
      <c r="M639" s="53"/>
      <c r="N639" s="53"/>
      <c r="O639" s="53"/>
      <c r="P639" s="53"/>
      <c r="Q639" s="53"/>
      <c r="R639" s="53"/>
      <c r="S639" s="53"/>
      <c r="T639" s="53"/>
      <c r="U639" s="53"/>
      <c r="V639" s="55" t="s">
        <v>2780</v>
      </c>
      <c r="W639" s="55" t="s">
        <v>2780</v>
      </c>
      <c r="X639" s="4"/>
    </row>
    <row r="640" spans="1:24" ht="14">
      <c r="A640" s="53"/>
      <c r="B640" s="53"/>
      <c r="C640" s="53"/>
      <c r="D640" s="54" t="str">
        <f t="shared" si="42"/>
        <v/>
      </c>
      <c r="E640" s="53"/>
      <c r="G640" s="54" t="s">
        <v>2490</v>
      </c>
      <c r="H640" s="4" t="str">
        <f>IF(A640="","",IF(ROW($A$2:$A$901)=1,"Impossible",VLOOKUP($A$2:$A$901,[1]items!$A$2:$S$1008,{19}*SIGN(ROW($A$2:$A$901)),FALSE)))</f>
        <v/>
      </c>
      <c r="I640" s="4" t="str">
        <f>IF(A640="","",IF(ROW($A$2:$A$901)=1,"Impossible",VLOOKUP($A$2:$A$901,[1]items!$A$2:$T$1008,{20}*SIGN(ROW($A$2:$A$901)),FALSE)))</f>
        <v/>
      </c>
      <c r="L640" s="53"/>
      <c r="M640" s="53"/>
      <c r="N640" s="53"/>
      <c r="O640" s="53"/>
      <c r="P640" s="53"/>
      <c r="Q640" s="53"/>
      <c r="R640" s="53"/>
      <c r="S640" s="53"/>
      <c r="T640" s="53"/>
      <c r="U640" s="53"/>
      <c r="V640" s="55" t="s">
        <v>2780</v>
      </c>
      <c r="W640" s="55" t="s">
        <v>2780</v>
      </c>
      <c r="X640" s="4"/>
    </row>
    <row r="641" spans="1:24" ht="14">
      <c r="A641" s="53"/>
      <c r="B641" s="53"/>
      <c r="C641" s="53"/>
      <c r="D641" s="54" t="str">
        <f t="shared" si="42"/>
        <v/>
      </c>
      <c r="E641" s="53"/>
      <c r="G641" s="54" t="s">
        <v>2490</v>
      </c>
      <c r="H641" s="4" t="str">
        <f>IF(A641="","",IF(ROW($A$2:$A$901)=1,"Impossible",VLOOKUP($A$2:$A$901,[1]items!$A$2:$S$1008,{19}*SIGN(ROW($A$2:$A$901)),FALSE)))</f>
        <v/>
      </c>
      <c r="I641" s="4" t="str">
        <f>IF(A641="","",IF(ROW($A$2:$A$901)=1,"Impossible",VLOOKUP($A$2:$A$901,[1]items!$A$2:$T$1008,{20}*SIGN(ROW($A$2:$A$901)),FALSE)))</f>
        <v/>
      </c>
      <c r="L641" s="53"/>
      <c r="M641" s="53"/>
      <c r="N641" s="53"/>
      <c r="O641" s="53"/>
      <c r="P641" s="53"/>
      <c r="Q641" s="53"/>
      <c r="R641" s="53"/>
      <c r="S641" s="53"/>
      <c r="T641" s="53"/>
      <c r="U641" s="53"/>
      <c r="V641" s="55" t="s">
        <v>2780</v>
      </c>
      <c r="W641" s="55" t="s">
        <v>2780</v>
      </c>
      <c r="X641" s="4"/>
    </row>
    <row r="642" spans="1:24" ht="14">
      <c r="A642" s="53"/>
      <c r="B642" s="53"/>
      <c r="C642" s="53"/>
      <c r="D642" s="54" t="str">
        <f t="shared" si="42"/>
        <v/>
      </c>
      <c r="E642" s="53"/>
      <c r="G642" s="54" t="s">
        <v>2490</v>
      </c>
      <c r="H642" s="4" t="str">
        <f>IF(A642="","",IF(ROW($A$2:$A$901)=1,"Impossible",VLOOKUP($A$2:$A$901,[1]items!$A$2:$S$1008,{19}*SIGN(ROW($A$2:$A$901)),FALSE)))</f>
        <v/>
      </c>
      <c r="I642" s="4" t="str">
        <f>IF(A642="","",IF(ROW($A$2:$A$901)=1,"Impossible",VLOOKUP($A$2:$A$901,[1]items!$A$2:$T$1008,{20}*SIGN(ROW($A$2:$A$901)),FALSE)))</f>
        <v/>
      </c>
      <c r="L642" s="53"/>
      <c r="M642" s="53"/>
      <c r="N642" s="53"/>
      <c r="O642" s="53"/>
      <c r="P642" s="53"/>
      <c r="Q642" s="53"/>
      <c r="R642" s="53"/>
      <c r="S642" s="53"/>
      <c r="T642" s="53"/>
      <c r="U642" s="53"/>
      <c r="V642" s="55" t="s">
        <v>2780</v>
      </c>
      <c r="W642" s="55" t="s">
        <v>2780</v>
      </c>
      <c r="X642" s="4"/>
    </row>
    <row r="643" spans="1:24" ht="14">
      <c r="A643" s="53"/>
      <c r="B643" s="53"/>
      <c r="C643" s="53"/>
      <c r="D643" s="54" t="str">
        <f t="shared" si="42"/>
        <v/>
      </c>
      <c r="E643" s="53"/>
      <c r="G643" s="54" t="s">
        <v>2490</v>
      </c>
      <c r="H643" s="4" t="str">
        <f>IF(A643="","",IF(ROW($A$2:$A$901)=1,"Impossible",VLOOKUP($A$2:$A$901,[1]items!$A$2:$S$1008,{19}*SIGN(ROW($A$2:$A$901)),FALSE)))</f>
        <v/>
      </c>
      <c r="I643" s="4" t="str">
        <f>IF(A643="","",IF(ROW($A$2:$A$901)=1,"Impossible",VLOOKUP($A$2:$A$901,[1]items!$A$2:$T$1008,{20}*SIGN(ROW($A$2:$A$901)),FALSE)))</f>
        <v/>
      </c>
      <c r="L643" s="53"/>
      <c r="M643" s="53"/>
      <c r="N643" s="53"/>
      <c r="O643" s="53"/>
      <c r="P643" s="53"/>
      <c r="Q643" s="53"/>
      <c r="R643" s="53"/>
      <c r="S643" s="53"/>
      <c r="T643" s="53"/>
      <c r="U643" s="53"/>
      <c r="V643" s="55" t="s">
        <v>2780</v>
      </c>
      <c r="W643" s="55" t="s">
        <v>2780</v>
      </c>
      <c r="X643" s="4"/>
    </row>
    <row r="644" spans="1:24" ht="14">
      <c r="A644" s="53"/>
      <c r="B644" s="53"/>
      <c r="C644" s="53"/>
      <c r="D644" s="54" t="str">
        <f t="shared" si="42"/>
        <v/>
      </c>
      <c r="E644" s="53"/>
      <c r="G644" s="54" t="s">
        <v>2490</v>
      </c>
      <c r="H644" s="4" t="str">
        <f>IF(A644="","",IF(ROW($A$2:$A$901)=1,"Impossible",VLOOKUP($A$2:$A$901,[1]items!$A$2:$S$1008,{19}*SIGN(ROW($A$2:$A$901)),FALSE)))</f>
        <v/>
      </c>
      <c r="I644" s="4" t="str">
        <f>IF(A644="","",IF(ROW($A$2:$A$901)=1,"Impossible",VLOOKUP($A$2:$A$901,[1]items!$A$2:$T$1008,{20}*SIGN(ROW($A$2:$A$901)),FALSE)))</f>
        <v/>
      </c>
      <c r="L644" s="53"/>
      <c r="M644" s="53"/>
      <c r="N644" s="53"/>
      <c r="O644" s="53"/>
      <c r="P644" s="53"/>
      <c r="Q644" s="53"/>
      <c r="R644" s="53"/>
      <c r="S644" s="53"/>
      <c r="T644" s="53"/>
      <c r="U644" s="53"/>
      <c r="V644" s="55" t="s">
        <v>2780</v>
      </c>
      <c r="W644" s="55" t="s">
        <v>2780</v>
      </c>
      <c r="X644" s="4"/>
    </row>
    <row r="645" spans="1:24" ht="14">
      <c r="A645" s="53"/>
      <c r="B645" s="53"/>
      <c r="C645" s="53"/>
      <c r="D645" s="54" t="str">
        <f t="shared" si="42"/>
        <v/>
      </c>
      <c r="E645" s="53"/>
      <c r="G645" s="54" t="s">
        <v>2490</v>
      </c>
      <c r="H645" s="4" t="str">
        <f>IF(A645="","",IF(ROW($A$2:$A$901)=1,"Impossible",VLOOKUP($A$2:$A$901,[1]items!$A$2:$S$1008,{19}*SIGN(ROW($A$2:$A$901)),FALSE)))</f>
        <v/>
      </c>
      <c r="I645" s="4" t="str">
        <f>IF(A645="","",IF(ROW($A$2:$A$901)=1,"Impossible",VLOOKUP($A$2:$A$901,[1]items!$A$2:$T$1008,{20}*SIGN(ROW($A$2:$A$901)),FALSE)))</f>
        <v/>
      </c>
      <c r="L645" s="53"/>
      <c r="M645" s="53"/>
      <c r="N645" s="53"/>
      <c r="O645" s="53"/>
      <c r="P645" s="53"/>
      <c r="Q645" s="53"/>
      <c r="R645" s="53"/>
      <c r="S645" s="53"/>
      <c r="T645" s="53"/>
      <c r="U645" s="53"/>
      <c r="V645" s="55" t="s">
        <v>2780</v>
      </c>
      <c r="W645" s="55" t="s">
        <v>2780</v>
      </c>
      <c r="X645" s="4"/>
    </row>
    <row r="646" spans="1:24" ht="14">
      <c r="A646" s="53"/>
      <c r="B646" s="53"/>
      <c r="C646" s="53"/>
      <c r="D646" s="54" t="str">
        <f t="shared" si="42"/>
        <v/>
      </c>
      <c r="E646" s="53"/>
      <c r="G646" s="54" t="s">
        <v>2490</v>
      </c>
      <c r="H646" s="4" t="str">
        <f>IF(A646="","",IF(ROW($A$2:$A$901)=1,"Impossible",VLOOKUP($A$2:$A$901,[1]items!$A$2:$S$1008,{19}*SIGN(ROW($A$2:$A$901)),FALSE)))</f>
        <v/>
      </c>
      <c r="I646" s="4" t="str">
        <f>IF(A646="","",IF(ROW($A$2:$A$901)=1,"Impossible",VLOOKUP($A$2:$A$901,[1]items!$A$2:$T$1008,{20}*SIGN(ROW($A$2:$A$901)),FALSE)))</f>
        <v/>
      </c>
      <c r="L646" s="53"/>
      <c r="M646" s="53"/>
      <c r="N646" s="53"/>
      <c r="O646" s="53"/>
      <c r="P646" s="53"/>
      <c r="Q646" s="53"/>
      <c r="R646" s="53"/>
      <c r="S646" s="53"/>
      <c r="T646" s="53"/>
      <c r="U646" s="53"/>
      <c r="V646" s="55" t="s">
        <v>2780</v>
      </c>
      <c r="W646" s="55" t="s">
        <v>2780</v>
      </c>
      <c r="X646" s="4"/>
    </row>
    <row r="647" spans="1:24" ht="14">
      <c r="A647" s="53"/>
      <c r="B647" s="53"/>
      <c r="C647" s="53"/>
      <c r="D647" s="54" t="str">
        <f t="shared" si="42"/>
        <v/>
      </c>
      <c r="E647" s="53"/>
      <c r="G647" s="54" t="s">
        <v>2490</v>
      </c>
      <c r="H647" s="4" t="str">
        <f>IF(A647="","",IF(ROW($A$2:$A$901)=1,"Impossible",VLOOKUP($A$2:$A$901,[1]items!$A$2:$S$1008,{19}*SIGN(ROW($A$2:$A$901)),FALSE)))</f>
        <v/>
      </c>
      <c r="I647" s="4" t="str">
        <f>IF(A647="","",IF(ROW($A$2:$A$901)=1,"Impossible",VLOOKUP($A$2:$A$901,[1]items!$A$2:$T$1008,{20}*SIGN(ROW($A$2:$A$901)),FALSE)))</f>
        <v/>
      </c>
      <c r="L647" s="53"/>
      <c r="M647" s="53"/>
      <c r="N647" s="53"/>
      <c r="O647" s="53"/>
      <c r="P647" s="53"/>
      <c r="Q647" s="53"/>
      <c r="R647" s="53"/>
      <c r="S647" s="53"/>
      <c r="T647" s="53"/>
      <c r="U647" s="53"/>
      <c r="V647" s="55" t="s">
        <v>2780</v>
      </c>
      <c r="W647" s="55" t="s">
        <v>2780</v>
      </c>
      <c r="X647" s="4"/>
    </row>
    <row r="648" spans="1:24" ht="14">
      <c r="A648" s="53"/>
      <c r="B648" s="53"/>
      <c r="C648" s="53"/>
      <c r="D648" s="54" t="str">
        <f t="shared" si="42"/>
        <v/>
      </c>
      <c r="E648" s="53"/>
      <c r="G648" s="54" t="s">
        <v>2490</v>
      </c>
      <c r="H648" s="4" t="str">
        <f>IF(A648="","",IF(ROW($A$2:$A$901)=1,"Impossible",VLOOKUP($A$2:$A$901,[1]items!$A$2:$S$1008,{19}*SIGN(ROW($A$2:$A$901)),FALSE)))</f>
        <v/>
      </c>
      <c r="I648" s="4" t="str">
        <f>IF(A648="","",IF(ROW($A$2:$A$901)=1,"Impossible",VLOOKUP($A$2:$A$901,[1]items!$A$2:$T$1008,{20}*SIGN(ROW($A$2:$A$901)),FALSE)))</f>
        <v/>
      </c>
      <c r="L648" s="53"/>
      <c r="M648" s="53"/>
      <c r="N648" s="53"/>
      <c r="O648" s="53"/>
      <c r="P648" s="53"/>
      <c r="Q648" s="53"/>
      <c r="R648" s="53"/>
      <c r="S648" s="53"/>
      <c r="T648" s="53"/>
      <c r="U648" s="53"/>
      <c r="V648" s="55" t="s">
        <v>2780</v>
      </c>
      <c r="W648" s="55" t="s">
        <v>2780</v>
      </c>
      <c r="X648" s="4"/>
    </row>
    <row r="649" spans="1:24" ht="14">
      <c r="A649" s="53"/>
      <c r="B649" s="53"/>
      <c r="C649" s="53"/>
      <c r="D649" s="54" t="str">
        <f t="shared" si="42"/>
        <v/>
      </c>
      <c r="E649" s="53"/>
      <c r="G649" s="54" t="s">
        <v>2490</v>
      </c>
      <c r="H649" s="4" t="str">
        <f>IF(A649="","",IF(ROW($A$2:$A$901)=1,"Impossible",VLOOKUP($A$2:$A$901,[1]items!$A$2:$S$1008,{19}*SIGN(ROW($A$2:$A$901)),FALSE)))</f>
        <v/>
      </c>
      <c r="I649" s="4" t="str">
        <f>IF(A649="","",IF(ROW($A$2:$A$901)=1,"Impossible",VLOOKUP($A$2:$A$901,[1]items!$A$2:$T$1008,{20}*SIGN(ROW($A$2:$A$901)),FALSE)))</f>
        <v/>
      </c>
      <c r="L649" s="53"/>
      <c r="M649" s="53"/>
      <c r="N649" s="53"/>
      <c r="O649" s="53"/>
      <c r="P649" s="53"/>
      <c r="Q649" s="53"/>
      <c r="R649" s="53"/>
      <c r="S649" s="53"/>
      <c r="T649" s="53"/>
      <c r="U649" s="53"/>
      <c r="V649" s="55" t="s">
        <v>2780</v>
      </c>
      <c r="W649" s="55" t="s">
        <v>2780</v>
      </c>
      <c r="X649" s="4"/>
    </row>
    <row r="650" spans="1:24" ht="14">
      <c r="A650" s="53"/>
      <c r="B650" s="53"/>
      <c r="C650" s="53"/>
      <c r="D650" s="54" t="str">
        <f t="shared" si="42"/>
        <v/>
      </c>
      <c r="E650" s="53"/>
      <c r="G650" s="54" t="s">
        <v>2490</v>
      </c>
      <c r="H650" s="4" t="str">
        <f>IF(A650="","",IF(ROW($A$2:$A$901)=1,"Impossible",VLOOKUP($A$2:$A$901,[1]items!$A$2:$S$1008,{19}*SIGN(ROW($A$2:$A$901)),FALSE)))</f>
        <v/>
      </c>
      <c r="I650" s="4" t="str">
        <f>IF(A650="","",IF(ROW($A$2:$A$901)=1,"Impossible",VLOOKUP($A$2:$A$901,[1]items!$A$2:$T$1008,{20}*SIGN(ROW($A$2:$A$901)),FALSE)))</f>
        <v/>
      </c>
      <c r="L650" s="53"/>
      <c r="M650" s="53"/>
      <c r="N650" s="53"/>
      <c r="O650" s="53"/>
      <c r="P650" s="53"/>
      <c r="Q650" s="53"/>
      <c r="R650" s="53"/>
      <c r="S650" s="53"/>
      <c r="T650" s="53"/>
      <c r="U650" s="53"/>
      <c r="V650" s="55" t="s">
        <v>2780</v>
      </c>
      <c r="W650" s="55" t="s">
        <v>2780</v>
      </c>
      <c r="X650" s="4"/>
    </row>
    <row r="651" spans="1:24" ht="14">
      <c r="A651" s="53"/>
      <c r="B651" s="53"/>
      <c r="C651" s="53"/>
      <c r="D651" s="54" t="str">
        <f t="shared" si="42"/>
        <v/>
      </c>
      <c r="E651" s="53"/>
      <c r="G651" s="54" t="s">
        <v>2490</v>
      </c>
      <c r="H651" s="4" t="str">
        <f>IF(A651="","",IF(ROW($A$2:$A$901)=1,"Impossible",VLOOKUP($A$2:$A$901,[1]items!$A$2:$S$1008,{19}*SIGN(ROW($A$2:$A$901)),FALSE)))</f>
        <v/>
      </c>
      <c r="I651" s="4" t="str">
        <f>IF(A651="","",IF(ROW($A$2:$A$901)=1,"Impossible",VLOOKUP($A$2:$A$901,[1]items!$A$2:$T$1008,{20}*SIGN(ROW($A$2:$A$901)),FALSE)))</f>
        <v/>
      </c>
      <c r="L651" s="53"/>
      <c r="M651" s="53"/>
      <c r="N651" s="53"/>
      <c r="O651" s="53"/>
      <c r="P651" s="53"/>
      <c r="Q651" s="53"/>
      <c r="R651" s="53"/>
      <c r="S651" s="53"/>
      <c r="T651" s="53"/>
      <c r="U651" s="53"/>
      <c r="V651" s="55" t="s">
        <v>2780</v>
      </c>
      <c r="W651" s="55" t="s">
        <v>2780</v>
      </c>
      <c r="X651" s="4"/>
    </row>
    <row r="652" spans="1:24" ht="14">
      <c r="A652" s="53"/>
      <c r="B652" s="53"/>
      <c r="C652" s="53"/>
      <c r="D652" s="54" t="str">
        <f t="shared" si="42"/>
        <v/>
      </c>
      <c r="E652" s="53"/>
      <c r="G652" s="54" t="s">
        <v>2490</v>
      </c>
      <c r="H652" s="4" t="str">
        <f>IF(A652="","",IF(ROW($A$2:$A$901)=1,"Impossible",VLOOKUP($A$2:$A$901,[1]items!$A$2:$S$1008,{19}*SIGN(ROW($A$2:$A$901)),FALSE)))</f>
        <v/>
      </c>
      <c r="I652" s="4" t="str">
        <f>IF(A652="","",IF(ROW($A$2:$A$901)=1,"Impossible",VLOOKUP($A$2:$A$901,[1]items!$A$2:$T$1008,{20}*SIGN(ROW($A$2:$A$901)),FALSE)))</f>
        <v/>
      </c>
      <c r="L652" s="53"/>
      <c r="M652" s="53"/>
      <c r="N652" s="53"/>
      <c r="O652" s="53"/>
      <c r="P652" s="53"/>
      <c r="Q652" s="53"/>
      <c r="R652" s="53"/>
      <c r="S652" s="53"/>
      <c r="T652" s="53"/>
      <c r="U652" s="53"/>
      <c r="V652" s="55" t="s">
        <v>2780</v>
      </c>
      <c r="W652" s="55" t="s">
        <v>2780</v>
      </c>
      <c r="X652" s="4"/>
    </row>
    <row r="653" spans="1:24" ht="14">
      <c r="A653" s="53"/>
      <c r="B653" s="53"/>
      <c r="C653" s="53"/>
      <c r="D653" s="54" t="str">
        <f t="shared" si="42"/>
        <v/>
      </c>
      <c r="E653" s="53"/>
      <c r="G653" s="54" t="s">
        <v>2490</v>
      </c>
      <c r="H653" s="4" t="str">
        <f>IF(A653="","",IF(ROW($A$2:$A$901)=1,"Impossible",VLOOKUP($A$2:$A$901,[1]items!$A$2:$S$1008,{19}*SIGN(ROW($A$2:$A$901)),FALSE)))</f>
        <v/>
      </c>
      <c r="I653" s="4" t="str">
        <f>IF(A653="","",IF(ROW($A$2:$A$901)=1,"Impossible",VLOOKUP($A$2:$A$901,[1]items!$A$2:$T$1008,{20}*SIGN(ROW($A$2:$A$901)),FALSE)))</f>
        <v/>
      </c>
      <c r="L653" s="53"/>
      <c r="M653" s="53"/>
      <c r="N653" s="53"/>
      <c r="O653" s="53"/>
      <c r="P653" s="53"/>
      <c r="Q653" s="53"/>
      <c r="R653" s="53"/>
      <c r="S653" s="53"/>
      <c r="T653" s="53"/>
      <c r="U653" s="53"/>
      <c r="V653" s="55" t="s">
        <v>2780</v>
      </c>
      <c r="W653" s="55" t="s">
        <v>2780</v>
      </c>
      <c r="X653" s="4"/>
    </row>
    <row r="654" spans="1:24" ht="14">
      <c r="A654" s="53"/>
      <c r="B654" s="53"/>
      <c r="C654" s="53"/>
      <c r="D654" s="54" t="str">
        <f t="shared" si="42"/>
        <v/>
      </c>
      <c r="E654" s="53"/>
      <c r="G654" s="54" t="s">
        <v>2490</v>
      </c>
      <c r="H654" s="4" t="str">
        <f>IF(A654="","",IF(ROW($A$2:$A$901)=1,"Impossible",VLOOKUP($A$2:$A$901,[1]items!$A$2:$S$1008,{19}*SIGN(ROW($A$2:$A$901)),FALSE)))</f>
        <v/>
      </c>
      <c r="I654" s="4" t="str">
        <f>IF(A654="","",IF(ROW($A$2:$A$901)=1,"Impossible",VLOOKUP($A$2:$A$901,[1]items!$A$2:$T$1008,{20}*SIGN(ROW($A$2:$A$901)),FALSE)))</f>
        <v/>
      </c>
      <c r="L654" s="53"/>
      <c r="M654" s="53"/>
      <c r="N654" s="53"/>
      <c r="O654" s="53"/>
      <c r="P654" s="53"/>
      <c r="Q654" s="53"/>
      <c r="R654" s="53"/>
      <c r="S654" s="53"/>
      <c r="T654" s="53"/>
      <c r="U654" s="53"/>
      <c r="V654" s="55" t="s">
        <v>2780</v>
      </c>
      <c r="W654" s="55" t="s">
        <v>2780</v>
      </c>
      <c r="X654" s="4"/>
    </row>
    <row r="655" spans="1:24" ht="14">
      <c r="A655" s="53"/>
      <c r="B655" s="53"/>
      <c r="C655" s="53"/>
      <c r="D655" s="54" t="str">
        <f t="shared" si="42"/>
        <v/>
      </c>
      <c r="E655" s="53"/>
      <c r="G655" s="54" t="s">
        <v>2490</v>
      </c>
      <c r="H655" s="4" t="str">
        <f>IF(A655="","",IF(ROW($A$2:$A$901)=1,"Impossible",VLOOKUP($A$2:$A$901,[1]items!$A$2:$S$1008,{19}*SIGN(ROW($A$2:$A$901)),FALSE)))</f>
        <v/>
      </c>
      <c r="I655" s="4" t="str">
        <f>IF(A655="","",IF(ROW($A$2:$A$901)=1,"Impossible",VLOOKUP($A$2:$A$901,[1]items!$A$2:$T$1008,{20}*SIGN(ROW($A$2:$A$901)),FALSE)))</f>
        <v/>
      </c>
      <c r="L655" s="53"/>
      <c r="M655" s="53"/>
      <c r="N655" s="53"/>
      <c r="O655" s="53"/>
      <c r="P655" s="53"/>
      <c r="Q655" s="53"/>
      <c r="R655" s="53"/>
      <c r="S655" s="53"/>
      <c r="T655" s="53"/>
      <c r="U655" s="53"/>
      <c r="V655" s="55" t="s">
        <v>2780</v>
      </c>
      <c r="W655" s="55" t="s">
        <v>2780</v>
      </c>
      <c r="X655" s="4"/>
    </row>
    <row r="656" spans="1:24" ht="14">
      <c r="A656" s="53"/>
      <c r="B656" s="53"/>
      <c r="C656" s="53"/>
      <c r="D656" s="54" t="str">
        <f t="shared" si="42"/>
        <v/>
      </c>
      <c r="E656" s="53"/>
      <c r="G656" s="54" t="s">
        <v>2490</v>
      </c>
      <c r="H656" s="4" t="str">
        <f>IF(A656="","",IF(ROW($A$2:$A$901)=1,"Impossible",VLOOKUP($A$2:$A$901,[1]items!$A$2:$S$1008,{19}*SIGN(ROW($A$2:$A$901)),FALSE)))</f>
        <v/>
      </c>
      <c r="I656" s="4" t="str">
        <f>IF(A656="","",IF(ROW($A$2:$A$901)=1,"Impossible",VLOOKUP($A$2:$A$901,[1]items!$A$2:$T$1008,{20}*SIGN(ROW($A$2:$A$901)),FALSE)))</f>
        <v/>
      </c>
      <c r="L656" s="53"/>
      <c r="M656" s="53"/>
      <c r="N656" s="53"/>
      <c r="O656" s="53"/>
      <c r="P656" s="53"/>
      <c r="Q656" s="53"/>
      <c r="R656" s="53"/>
      <c r="S656" s="53"/>
      <c r="T656" s="53"/>
      <c r="U656" s="53"/>
      <c r="V656" s="55" t="s">
        <v>2780</v>
      </c>
      <c r="W656" s="55" t="s">
        <v>2780</v>
      </c>
      <c r="X656" s="4"/>
    </row>
    <row r="657" spans="1:24" ht="14">
      <c r="A657" s="53"/>
      <c r="B657" s="53"/>
      <c r="C657" s="53"/>
      <c r="D657" s="54" t="str">
        <f t="shared" si="42"/>
        <v/>
      </c>
      <c r="E657" s="53"/>
      <c r="G657" s="54" t="s">
        <v>2490</v>
      </c>
      <c r="H657" s="4" t="str">
        <f>IF(A657="","",IF(ROW($A$2:$A$901)=1,"Impossible",VLOOKUP($A$2:$A$901,[1]items!$A$2:$S$1008,{19}*SIGN(ROW($A$2:$A$901)),FALSE)))</f>
        <v/>
      </c>
      <c r="I657" s="4" t="str">
        <f>IF(A657="","",IF(ROW($A$2:$A$901)=1,"Impossible",VLOOKUP($A$2:$A$901,[1]items!$A$2:$T$1008,{20}*SIGN(ROW($A$2:$A$901)),FALSE)))</f>
        <v/>
      </c>
      <c r="L657" s="53"/>
      <c r="M657" s="53"/>
      <c r="N657" s="53"/>
      <c r="O657" s="53"/>
      <c r="P657" s="53"/>
      <c r="Q657" s="53"/>
      <c r="R657" s="53"/>
      <c r="S657" s="53"/>
      <c r="T657" s="53"/>
      <c r="U657" s="53"/>
      <c r="V657" s="55" t="s">
        <v>2780</v>
      </c>
      <c r="W657" s="55" t="s">
        <v>2780</v>
      </c>
      <c r="X657" s="4"/>
    </row>
    <row r="658" spans="1:24" ht="14">
      <c r="A658" s="53"/>
      <c r="B658" s="53"/>
      <c r="C658" s="53"/>
      <c r="D658" s="54" t="str">
        <f t="shared" si="42"/>
        <v/>
      </c>
      <c r="E658" s="53"/>
      <c r="G658" s="54" t="s">
        <v>2490</v>
      </c>
      <c r="H658" s="4" t="str">
        <f>IF(A658="","",IF(ROW($A$2:$A$901)=1,"Impossible",VLOOKUP($A$2:$A$901,[1]items!$A$2:$S$1008,{19}*SIGN(ROW($A$2:$A$901)),FALSE)))</f>
        <v/>
      </c>
      <c r="I658" s="4" t="str">
        <f>IF(A658="","",IF(ROW($A$2:$A$901)=1,"Impossible",VLOOKUP($A$2:$A$901,[1]items!$A$2:$T$1008,{20}*SIGN(ROW($A$2:$A$901)),FALSE)))</f>
        <v/>
      </c>
      <c r="L658" s="53"/>
      <c r="M658" s="53"/>
      <c r="N658" s="53"/>
      <c r="O658" s="53"/>
      <c r="P658" s="53"/>
      <c r="Q658" s="53"/>
      <c r="R658" s="53"/>
      <c r="S658" s="53"/>
      <c r="T658" s="53"/>
      <c r="U658" s="53"/>
      <c r="V658" s="55" t="s">
        <v>2780</v>
      </c>
      <c r="W658" s="55" t="s">
        <v>2780</v>
      </c>
      <c r="X658" s="4"/>
    </row>
    <row r="659" spans="1:24" ht="14">
      <c r="A659" s="53"/>
      <c r="B659" s="53"/>
      <c r="C659" s="53"/>
      <c r="D659" s="54" t="str">
        <f t="shared" si="42"/>
        <v/>
      </c>
      <c r="E659" s="53"/>
      <c r="G659" s="54" t="s">
        <v>2490</v>
      </c>
      <c r="H659" s="4" t="str">
        <f>IF(A659="","",IF(ROW($A$2:$A$901)=1,"Impossible",VLOOKUP($A$2:$A$901,[1]items!$A$2:$S$1008,{19}*SIGN(ROW($A$2:$A$901)),FALSE)))</f>
        <v/>
      </c>
      <c r="I659" s="4" t="str">
        <f>IF(A659="","",IF(ROW($A$2:$A$901)=1,"Impossible",VLOOKUP($A$2:$A$901,[1]items!$A$2:$T$1008,{20}*SIGN(ROW($A$2:$A$901)),FALSE)))</f>
        <v/>
      </c>
      <c r="L659" s="53"/>
      <c r="M659" s="53"/>
      <c r="N659" s="53"/>
      <c r="O659" s="53"/>
      <c r="P659" s="53"/>
      <c r="Q659" s="53"/>
      <c r="R659" s="53"/>
      <c r="S659" s="53"/>
      <c r="T659" s="53"/>
      <c r="U659" s="53"/>
      <c r="V659" s="55" t="s">
        <v>2780</v>
      </c>
      <c r="W659" s="55" t="s">
        <v>2780</v>
      </c>
      <c r="X659" s="4"/>
    </row>
    <row r="660" spans="1:24" ht="14">
      <c r="A660" s="53"/>
      <c r="B660" s="53"/>
      <c r="C660" s="53"/>
      <c r="D660" s="54" t="str">
        <f t="shared" si="42"/>
        <v/>
      </c>
      <c r="E660" s="53"/>
      <c r="G660" s="54" t="s">
        <v>2490</v>
      </c>
      <c r="H660" s="4" t="str">
        <f>IF(A660="","",IF(ROW($A$2:$A$901)=1,"Impossible",VLOOKUP($A$2:$A$901,[1]items!$A$2:$S$1008,{19}*SIGN(ROW($A$2:$A$901)),FALSE)))</f>
        <v/>
      </c>
      <c r="I660" s="4" t="str">
        <f>IF(A660="","",IF(ROW($A$2:$A$901)=1,"Impossible",VLOOKUP($A$2:$A$901,[1]items!$A$2:$T$1008,{20}*SIGN(ROW($A$2:$A$901)),FALSE)))</f>
        <v/>
      </c>
      <c r="L660" s="53"/>
      <c r="M660" s="53"/>
      <c r="N660" s="53"/>
      <c r="O660" s="53"/>
      <c r="P660" s="53"/>
      <c r="Q660" s="53"/>
      <c r="R660" s="53"/>
      <c r="S660" s="53"/>
      <c r="T660" s="53"/>
      <c r="U660" s="53"/>
      <c r="V660" s="55" t="s">
        <v>2780</v>
      </c>
      <c r="W660" s="55" t="s">
        <v>2780</v>
      </c>
      <c r="X660" s="4"/>
    </row>
    <row r="661" spans="1:24" ht="14">
      <c r="A661" s="53"/>
      <c r="B661" s="53"/>
      <c r="C661" s="53"/>
      <c r="D661" s="54" t="str">
        <f t="shared" ref="D661:D667" si="43">CONCATENATE(B661,C661)</f>
        <v/>
      </c>
      <c r="E661" s="53"/>
      <c r="G661" s="54" t="s">
        <v>2490</v>
      </c>
      <c r="H661" s="4" t="str">
        <f>IF(A661="","",IF(ROW($A$2:$A$901)=1,"Impossible",VLOOKUP($A$2:$A$901,[1]items!$A$2:$S$1008,{19}*SIGN(ROW($A$2:$A$901)),FALSE)))</f>
        <v/>
      </c>
      <c r="I661" s="4" t="str">
        <f>IF(A661="","",IF(ROW($A$2:$A$901)=1,"Impossible",VLOOKUP($A$2:$A$901,[1]items!$A$2:$T$1008,{20}*SIGN(ROW($A$2:$A$901)),FALSE)))</f>
        <v/>
      </c>
      <c r="L661" s="53"/>
      <c r="M661" s="53"/>
      <c r="N661" s="53"/>
      <c r="O661" s="53"/>
      <c r="P661" s="53"/>
      <c r="Q661" s="53"/>
      <c r="R661" s="53"/>
      <c r="S661" s="53"/>
      <c r="T661" s="53"/>
      <c r="U661" s="53"/>
      <c r="V661" s="55" t="s">
        <v>2780</v>
      </c>
      <c r="W661" s="55" t="s">
        <v>2780</v>
      </c>
      <c r="X661" s="4"/>
    </row>
    <row r="662" spans="1:24" ht="14">
      <c r="A662" s="53"/>
      <c r="B662" s="53"/>
      <c r="C662" s="53"/>
      <c r="D662" s="54" t="str">
        <f t="shared" si="43"/>
        <v/>
      </c>
      <c r="E662" s="53"/>
      <c r="G662" s="54" t="s">
        <v>2490</v>
      </c>
      <c r="H662" s="4" t="str">
        <f>IF(A662="","",IF(ROW($A$2:$A$901)=1,"Impossible",VLOOKUP($A$2:$A$901,[1]items!$A$2:$S$1008,{19}*SIGN(ROW($A$2:$A$901)),FALSE)))</f>
        <v/>
      </c>
      <c r="I662" s="4" t="str">
        <f>IF(A662="","",IF(ROW($A$2:$A$901)=1,"Impossible",VLOOKUP($A$2:$A$901,[1]items!$A$2:$T$1008,{20}*SIGN(ROW($A$2:$A$901)),FALSE)))</f>
        <v/>
      </c>
      <c r="L662" s="53"/>
      <c r="M662" s="53"/>
      <c r="N662" s="53"/>
      <c r="O662" s="53"/>
      <c r="P662" s="53"/>
      <c r="Q662" s="53"/>
      <c r="R662" s="53"/>
      <c r="S662" s="53"/>
      <c r="T662" s="53"/>
      <c r="U662" s="53"/>
      <c r="V662" s="55" t="s">
        <v>2780</v>
      </c>
      <c r="W662" s="55" t="s">
        <v>2780</v>
      </c>
      <c r="X662" s="4"/>
    </row>
    <row r="663" spans="1:24" ht="14">
      <c r="A663" s="53"/>
      <c r="B663" s="53"/>
      <c r="C663" s="53"/>
      <c r="D663" s="54" t="str">
        <f t="shared" si="43"/>
        <v/>
      </c>
      <c r="E663" s="53"/>
      <c r="G663" s="54" t="s">
        <v>2490</v>
      </c>
      <c r="H663" s="4" t="str">
        <f>IF(A663="","",IF(ROW($A$2:$A$901)=1,"Impossible",VLOOKUP($A$2:$A$901,[1]items!$A$2:$S$1008,{19}*SIGN(ROW($A$2:$A$901)),FALSE)))</f>
        <v/>
      </c>
      <c r="I663" s="4" t="str">
        <f>IF(A663="","",IF(ROW($A$2:$A$901)=1,"Impossible",VLOOKUP($A$2:$A$901,[1]items!$A$2:$T$1008,{20}*SIGN(ROW($A$2:$A$901)),FALSE)))</f>
        <v/>
      </c>
      <c r="L663" s="53"/>
      <c r="M663" s="53"/>
      <c r="N663" s="53"/>
      <c r="O663" s="53"/>
      <c r="P663" s="53"/>
      <c r="Q663" s="53"/>
      <c r="R663" s="53"/>
      <c r="S663" s="53"/>
      <c r="T663" s="53"/>
      <c r="U663" s="53"/>
      <c r="V663" s="55" t="s">
        <v>2780</v>
      </c>
      <c r="W663" s="55" t="s">
        <v>2780</v>
      </c>
      <c r="X663" s="4"/>
    </row>
    <row r="664" spans="1:24" ht="14">
      <c r="A664" s="53"/>
      <c r="B664" s="53"/>
      <c r="C664" s="53"/>
      <c r="D664" s="54" t="str">
        <f t="shared" si="43"/>
        <v/>
      </c>
      <c r="E664" s="53"/>
      <c r="G664" s="54" t="s">
        <v>2490</v>
      </c>
      <c r="H664" s="4" t="str">
        <f>IF(A664="","",IF(ROW($A$2:$A$901)=1,"Impossible",VLOOKUP($A$2:$A$901,[1]items!$A$2:$S$1008,{19}*SIGN(ROW($A$2:$A$901)),FALSE)))</f>
        <v/>
      </c>
      <c r="I664" s="4" t="str">
        <f>IF(A664="","",IF(ROW($A$2:$A$901)=1,"Impossible",VLOOKUP($A$2:$A$901,[1]items!$A$2:$T$1008,{20}*SIGN(ROW($A$2:$A$901)),FALSE)))</f>
        <v/>
      </c>
      <c r="L664" s="53"/>
      <c r="M664" s="53"/>
      <c r="N664" s="53"/>
      <c r="O664" s="53"/>
      <c r="P664" s="53"/>
      <c r="Q664" s="53"/>
      <c r="R664" s="53"/>
      <c r="S664" s="53"/>
      <c r="T664" s="53"/>
      <c r="U664" s="53"/>
      <c r="V664" s="55" t="s">
        <v>2780</v>
      </c>
      <c r="W664" s="55" t="s">
        <v>2780</v>
      </c>
      <c r="X664" s="4"/>
    </row>
    <row r="665" spans="1:24" ht="14">
      <c r="A665" s="53"/>
      <c r="B665" s="53"/>
      <c r="C665" s="53"/>
      <c r="D665" s="54" t="str">
        <f t="shared" si="43"/>
        <v/>
      </c>
      <c r="E665" s="53"/>
      <c r="G665" s="54" t="s">
        <v>2490</v>
      </c>
      <c r="H665" s="4" t="str">
        <f>IF(A665="","",IF(ROW($A$2:$A$901)=1,"Impossible",VLOOKUP($A$2:$A$901,[1]items!$A$2:$S$1008,{19}*SIGN(ROW($A$2:$A$901)),FALSE)))</f>
        <v/>
      </c>
      <c r="I665" s="4" t="str">
        <f>IF(A665="","",IF(ROW($A$2:$A$901)=1,"Impossible",VLOOKUP($A$2:$A$901,[1]items!$A$2:$T$1008,{20}*SIGN(ROW($A$2:$A$901)),FALSE)))</f>
        <v/>
      </c>
      <c r="L665" s="53"/>
      <c r="M665" s="53"/>
      <c r="N665" s="53"/>
      <c r="O665" s="53"/>
      <c r="P665" s="53"/>
      <c r="Q665" s="53"/>
      <c r="R665" s="53"/>
      <c r="S665" s="53"/>
      <c r="T665" s="53"/>
      <c r="U665" s="53"/>
      <c r="V665" s="55" t="s">
        <v>2780</v>
      </c>
      <c r="W665" s="55" t="s">
        <v>2780</v>
      </c>
      <c r="X665" s="4"/>
    </row>
    <row r="666" spans="1:24" ht="14">
      <c r="A666" s="53"/>
      <c r="B666" s="53"/>
      <c r="C666" s="53"/>
      <c r="D666" s="54" t="str">
        <f t="shared" si="43"/>
        <v/>
      </c>
      <c r="E666" s="53"/>
      <c r="G666" s="54" t="s">
        <v>2490</v>
      </c>
      <c r="H666" s="4" t="str">
        <f>IF(A666="","",IF(ROW($A$2:$A$901)=1,"Impossible",VLOOKUP($A$2:$A$901,[1]items!$A$2:$S$1008,{19}*SIGN(ROW($A$2:$A$901)),FALSE)))</f>
        <v/>
      </c>
      <c r="I666" s="4" t="str">
        <f>IF(A666="","",IF(ROW($A$2:$A$901)=1,"Impossible",VLOOKUP($A$2:$A$901,[1]items!$A$2:$T$1008,{20}*SIGN(ROW($A$2:$A$901)),FALSE)))</f>
        <v/>
      </c>
      <c r="L666" s="53"/>
      <c r="M666" s="53"/>
      <c r="N666" s="53"/>
      <c r="O666" s="53"/>
      <c r="P666" s="53"/>
      <c r="Q666" s="53"/>
      <c r="R666" s="53"/>
      <c r="S666" s="53"/>
      <c r="T666" s="53"/>
      <c r="U666" s="53"/>
      <c r="V666" s="55" t="s">
        <v>2780</v>
      </c>
      <c r="W666" s="55" t="s">
        <v>2780</v>
      </c>
      <c r="X666" s="4"/>
    </row>
    <row r="667" spans="1:24" ht="14">
      <c r="A667" s="53"/>
      <c r="B667" s="53"/>
      <c r="C667" s="53"/>
      <c r="D667" s="54" t="str">
        <f t="shared" si="43"/>
        <v/>
      </c>
      <c r="E667" s="53"/>
      <c r="G667" s="54" t="s">
        <v>2490</v>
      </c>
      <c r="H667" s="4" t="s">
        <v>2490</v>
      </c>
      <c r="I667" s="4" t="s">
        <v>2490</v>
      </c>
      <c r="L667" s="53"/>
      <c r="M667" s="53"/>
      <c r="N667" s="53"/>
      <c r="O667" s="53"/>
      <c r="P667" s="53"/>
      <c r="Q667" s="53"/>
      <c r="R667" s="53"/>
      <c r="S667" s="53"/>
      <c r="T667" s="53"/>
      <c r="U667" s="53"/>
      <c r="V667" s="55" t="s">
        <v>2780</v>
      </c>
      <c r="W667" s="55" t="s">
        <v>2780</v>
      </c>
      <c r="X667" s="4"/>
    </row>
    <row r="668" spans="1:24" ht="14">
      <c r="A668" s="53"/>
      <c r="B668" s="53"/>
      <c r="C668" s="53"/>
      <c r="D668" s="54" t="s">
        <v>2490</v>
      </c>
      <c r="E668" s="53"/>
      <c r="G668" s="54" t="s">
        <v>2490</v>
      </c>
      <c r="H668" s="4" t="s">
        <v>2490</v>
      </c>
      <c r="I668" s="4" t="s">
        <v>2490</v>
      </c>
      <c r="L668" s="53"/>
      <c r="M668" s="53"/>
      <c r="N668" s="53"/>
      <c r="O668" s="53"/>
      <c r="P668" s="53"/>
      <c r="Q668" s="53"/>
      <c r="R668" s="53"/>
      <c r="S668" s="53"/>
      <c r="T668" s="53"/>
      <c r="U668" s="53"/>
      <c r="V668" s="55" t="s">
        <v>2780</v>
      </c>
      <c r="W668" s="55" t="s">
        <v>2780</v>
      </c>
      <c r="X668" s="4"/>
    </row>
    <row r="669" spans="1:24" ht="14">
      <c r="A669" s="53"/>
      <c r="B669" s="53"/>
      <c r="C669" s="53"/>
      <c r="D669" s="54" t="s">
        <v>2490</v>
      </c>
      <c r="E669" s="53"/>
      <c r="G669" s="54" t="s">
        <v>2490</v>
      </c>
      <c r="H669" s="4" t="s">
        <v>2490</v>
      </c>
      <c r="I669" s="4" t="s">
        <v>2490</v>
      </c>
      <c r="L669" s="53"/>
      <c r="M669" s="53"/>
      <c r="N669" s="53"/>
      <c r="O669" s="53"/>
      <c r="P669" s="53"/>
      <c r="Q669" s="53"/>
      <c r="R669" s="53"/>
      <c r="S669" s="53"/>
      <c r="T669" s="53"/>
      <c r="U669" s="53"/>
      <c r="V669" s="55" t="s">
        <v>2780</v>
      </c>
      <c r="W669" s="55" t="s">
        <v>2780</v>
      </c>
      <c r="X669" s="4"/>
    </row>
    <row r="670" spans="1:24" ht="14">
      <c r="D670" s="54" t="s">
        <v>2490</v>
      </c>
      <c r="H670" s="4" t="s">
        <v>2490</v>
      </c>
      <c r="I670" s="4" t="s">
        <v>2490</v>
      </c>
      <c r="V670" s="4"/>
      <c r="W670" s="4"/>
      <c r="X670" s="4"/>
    </row>
    <row r="671" spans="1:24" ht="14">
      <c r="D671" s="54" t="s">
        <v>2490</v>
      </c>
      <c r="H671" s="4" t="s">
        <v>2490</v>
      </c>
      <c r="I671" s="4" t="s">
        <v>2490</v>
      </c>
      <c r="V671" s="4"/>
      <c r="W671" s="4"/>
      <c r="X671" s="4"/>
    </row>
    <row r="672" spans="1:24" ht="14">
      <c r="D672" s="54" t="s">
        <v>2490</v>
      </c>
      <c r="H672" s="4" t="s">
        <v>2490</v>
      </c>
      <c r="I672" s="4" t="s">
        <v>2490</v>
      </c>
      <c r="V672" s="4"/>
      <c r="W672" s="4"/>
      <c r="X672" s="4"/>
    </row>
    <row r="673" spans="4:24" ht="14">
      <c r="D673" s="54" t="s">
        <v>2490</v>
      </c>
      <c r="H673" s="4" t="s">
        <v>2490</v>
      </c>
      <c r="I673" s="4" t="s">
        <v>2490</v>
      </c>
      <c r="V673" s="4"/>
      <c r="W673" s="4"/>
      <c r="X673" s="4"/>
    </row>
    <row r="674" spans="4:24" ht="14">
      <c r="D674" s="54" t="s">
        <v>2490</v>
      </c>
      <c r="H674" s="4" t="s">
        <v>2490</v>
      </c>
      <c r="I674" s="4" t="s">
        <v>2490</v>
      </c>
      <c r="V674" s="4"/>
      <c r="W674" s="4"/>
      <c r="X674" s="4"/>
    </row>
    <row r="675" spans="4:24" ht="14">
      <c r="D675" s="54" t="s">
        <v>2490</v>
      </c>
      <c r="H675" s="4" t="s">
        <v>2490</v>
      </c>
      <c r="I675" s="4" t="s">
        <v>2490</v>
      </c>
      <c r="V675" s="4"/>
      <c r="W675" s="4"/>
      <c r="X675" s="4"/>
    </row>
    <row r="676" spans="4:24" ht="14">
      <c r="D676" s="54" t="s">
        <v>2490</v>
      </c>
      <c r="H676" s="4" t="s">
        <v>2490</v>
      </c>
      <c r="I676" s="4" t="s">
        <v>2490</v>
      </c>
      <c r="V676" s="4"/>
      <c r="W676" s="4"/>
      <c r="X676" s="4"/>
    </row>
    <row r="677" spans="4:24" ht="14">
      <c r="D677" s="54" t="s">
        <v>2490</v>
      </c>
      <c r="H677" s="4" t="s">
        <v>2490</v>
      </c>
      <c r="I677" s="4" t="s">
        <v>2490</v>
      </c>
      <c r="V677" s="4"/>
      <c r="W677" s="4"/>
      <c r="X677" s="4"/>
    </row>
    <row r="678" spans="4:24" ht="14">
      <c r="D678" s="54" t="s">
        <v>2490</v>
      </c>
      <c r="H678" s="4" t="s">
        <v>2490</v>
      </c>
      <c r="I678" s="4" t="s">
        <v>2490</v>
      </c>
      <c r="V678" s="4"/>
      <c r="W678" s="4"/>
      <c r="X678" s="4"/>
    </row>
    <row r="679" spans="4:24" ht="14">
      <c r="D679" s="54" t="s">
        <v>2490</v>
      </c>
      <c r="H679" s="4" t="s">
        <v>2490</v>
      </c>
      <c r="I679" s="4" t="s">
        <v>2490</v>
      </c>
      <c r="V679" s="4"/>
      <c r="W679" s="4"/>
      <c r="X679" s="4"/>
    </row>
    <row r="680" spans="4:24" ht="14">
      <c r="D680" s="54" t="s">
        <v>2490</v>
      </c>
      <c r="H680" s="4" t="s">
        <v>2490</v>
      </c>
      <c r="I680" s="4" t="s">
        <v>2490</v>
      </c>
      <c r="V680" s="4"/>
      <c r="W680" s="4"/>
      <c r="X680" s="4"/>
    </row>
    <row r="681" spans="4:24" ht="14">
      <c r="D681" s="54" t="s">
        <v>2490</v>
      </c>
      <c r="H681" s="4" t="s">
        <v>2490</v>
      </c>
      <c r="I681" s="4" t="s">
        <v>2490</v>
      </c>
      <c r="V681" s="4"/>
      <c r="W681" s="4"/>
      <c r="X681" s="4"/>
    </row>
    <row r="682" spans="4:24" ht="14">
      <c r="D682" s="54" t="s">
        <v>2490</v>
      </c>
      <c r="H682" s="4" t="s">
        <v>2490</v>
      </c>
      <c r="I682" s="4" t="s">
        <v>2490</v>
      </c>
      <c r="V682" s="4"/>
      <c r="W682" s="4"/>
      <c r="X682" s="4"/>
    </row>
    <row r="683" spans="4:24" ht="14">
      <c r="D683" s="54" t="s">
        <v>2490</v>
      </c>
      <c r="H683" s="4" t="s">
        <v>2490</v>
      </c>
      <c r="I683" s="4" t="s">
        <v>2490</v>
      </c>
      <c r="V683" s="4"/>
      <c r="W683" s="4"/>
      <c r="X683" s="4"/>
    </row>
    <row r="684" spans="4:24" ht="14">
      <c r="D684" s="54" t="s">
        <v>2490</v>
      </c>
      <c r="H684" s="4" t="s">
        <v>2490</v>
      </c>
      <c r="I684" s="4" t="s">
        <v>2490</v>
      </c>
      <c r="V684" s="4"/>
      <c r="W684" s="4"/>
      <c r="X684" s="4"/>
    </row>
    <row r="685" spans="4:24" ht="14">
      <c r="D685" s="54" t="s">
        <v>2490</v>
      </c>
      <c r="H685" s="4" t="s">
        <v>2490</v>
      </c>
      <c r="I685" s="4" t="s">
        <v>2490</v>
      </c>
      <c r="V685" s="4"/>
      <c r="W685" s="4"/>
      <c r="X685" s="4"/>
    </row>
    <row r="686" spans="4:24" ht="14">
      <c r="D686" s="54" t="s">
        <v>2490</v>
      </c>
      <c r="H686" s="4" t="s">
        <v>2490</v>
      </c>
      <c r="I686" s="4" t="s">
        <v>2490</v>
      </c>
      <c r="V686" s="4"/>
      <c r="W686" s="4"/>
      <c r="X686" s="4"/>
    </row>
    <row r="687" spans="4:24" ht="14">
      <c r="D687" s="54" t="s">
        <v>2490</v>
      </c>
      <c r="H687" s="4" t="s">
        <v>2490</v>
      </c>
      <c r="I687" s="4" t="s">
        <v>2490</v>
      </c>
      <c r="V687" s="4"/>
      <c r="W687" s="4"/>
      <c r="X687" s="4"/>
    </row>
    <row r="688" spans="4:24" ht="14">
      <c r="D688" s="54" t="s">
        <v>2490</v>
      </c>
      <c r="H688" s="4" t="s">
        <v>2490</v>
      </c>
      <c r="I688" s="4" t="s">
        <v>2490</v>
      </c>
      <c r="V688" s="4"/>
      <c r="W688" s="4"/>
      <c r="X688" s="4"/>
    </row>
    <row r="689" spans="4:24" ht="14">
      <c r="D689" s="54" t="s">
        <v>2490</v>
      </c>
      <c r="H689" s="4" t="s">
        <v>2490</v>
      </c>
      <c r="I689" s="4" t="s">
        <v>2490</v>
      </c>
      <c r="V689" s="4"/>
      <c r="W689" s="4"/>
      <c r="X689" s="4"/>
    </row>
    <row r="690" spans="4:24" ht="14">
      <c r="D690" s="54" t="s">
        <v>2490</v>
      </c>
      <c r="H690" s="4" t="s">
        <v>2490</v>
      </c>
      <c r="I690" s="4" t="s">
        <v>2490</v>
      </c>
      <c r="V690" s="4"/>
      <c r="W690" s="4"/>
      <c r="X690" s="4"/>
    </row>
    <row r="691" spans="4:24" ht="14">
      <c r="D691" s="54" t="s">
        <v>2490</v>
      </c>
      <c r="H691" s="4" t="s">
        <v>2490</v>
      </c>
      <c r="I691" s="4" t="s">
        <v>2490</v>
      </c>
      <c r="V691" s="4"/>
      <c r="W691" s="4"/>
      <c r="X691" s="4"/>
    </row>
    <row r="692" spans="4:24" ht="14">
      <c r="D692" s="54" t="s">
        <v>2490</v>
      </c>
      <c r="H692" s="4" t="s">
        <v>2490</v>
      </c>
      <c r="I692" s="4" t="s">
        <v>2490</v>
      </c>
      <c r="V692" s="4"/>
      <c r="W692" s="4"/>
      <c r="X692" s="4"/>
    </row>
    <row r="693" spans="4:24" ht="14">
      <c r="D693" s="54" t="s">
        <v>2490</v>
      </c>
      <c r="H693" s="4" t="s">
        <v>2490</v>
      </c>
      <c r="I693" s="4" t="s">
        <v>2490</v>
      </c>
      <c r="V693" s="4"/>
      <c r="W693" s="4"/>
      <c r="X693" s="4"/>
    </row>
    <row r="694" spans="4:24" ht="14">
      <c r="D694" s="54" t="s">
        <v>2490</v>
      </c>
      <c r="H694" s="4" t="s">
        <v>2490</v>
      </c>
      <c r="I694" s="4" t="s">
        <v>2490</v>
      </c>
      <c r="V694" s="4"/>
      <c r="W694" s="4"/>
      <c r="X694" s="4"/>
    </row>
    <row r="695" spans="4:24" ht="14">
      <c r="D695" s="54" t="s">
        <v>2490</v>
      </c>
      <c r="H695" s="4" t="s">
        <v>2490</v>
      </c>
      <c r="I695" s="4" t="s">
        <v>2490</v>
      </c>
      <c r="V695" s="4"/>
      <c r="W695" s="4"/>
      <c r="X695" s="4"/>
    </row>
    <row r="696" spans="4:24" ht="14">
      <c r="D696" s="54" t="s">
        <v>2490</v>
      </c>
      <c r="H696" s="4" t="s">
        <v>2490</v>
      </c>
      <c r="I696" s="4" t="s">
        <v>2490</v>
      </c>
      <c r="V696" s="4"/>
      <c r="W696" s="4"/>
      <c r="X696" s="4"/>
    </row>
    <row r="697" spans="4:24" ht="14">
      <c r="D697" s="54" t="s">
        <v>2490</v>
      </c>
      <c r="H697" s="4" t="s">
        <v>2490</v>
      </c>
      <c r="I697" s="4" t="s">
        <v>2490</v>
      </c>
      <c r="V697" s="4"/>
      <c r="W697" s="4"/>
      <c r="X697" s="4"/>
    </row>
    <row r="698" spans="4:24" ht="14">
      <c r="D698" s="54" t="s">
        <v>2490</v>
      </c>
      <c r="H698" s="4" t="s">
        <v>2490</v>
      </c>
      <c r="I698" s="4" t="s">
        <v>2490</v>
      </c>
      <c r="V698" s="4"/>
      <c r="W698" s="4"/>
      <c r="X698" s="4"/>
    </row>
    <row r="699" spans="4:24" ht="14">
      <c r="D699" s="54" t="s">
        <v>2490</v>
      </c>
      <c r="H699" s="4" t="s">
        <v>2490</v>
      </c>
      <c r="I699" s="4" t="s">
        <v>2490</v>
      </c>
      <c r="V699" s="4"/>
      <c r="W699" s="4"/>
      <c r="X699" s="4"/>
    </row>
    <row r="700" spans="4:24" ht="14">
      <c r="D700" s="54" t="s">
        <v>2490</v>
      </c>
      <c r="H700" s="4" t="s">
        <v>2490</v>
      </c>
      <c r="I700" s="4" t="s">
        <v>2490</v>
      </c>
      <c r="V700" s="4"/>
      <c r="W700" s="4"/>
      <c r="X700" s="4"/>
    </row>
    <row r="701" spans="4:24" ht="14">
      <c r="D701" s="54" t="s">
        <v>2490</v>
      </c>
      <c r="H701" s="4" t="s">
        <v>2490</v>
      </c>
      <c r="I701" s="4" t="s">
        <v>2490</v>
      </c>
      <c r="V701" s="4"/>
      <c r="W701" s="4"/>
      <c r="X701" s="4"/>
    </row>
    <row r="702" spans="4:24" ht="14">
      <c r="D702" s="54" t="s">
        <v>2490</v>
      </c>
      <c r="H702" s="4" t="s">
        <v>2490</v>
      </c>
      <c r="I702" s="4" t="s">
        <v>2490</v>
      </c>
      <c r="V702" s="4"/>
      <c r="W702" s="4"/>
      <c r="X702" s="4"/>
    </row>
    <row r="703" spans="4:24" ht="14">
      <c r="D703" s="54" t="s">
        <v>2490</v>
      </c>
      <c r="H703" s="4" t="s">
        <v>2490</v>
      </c>
      <c r="I703" s="4" t="s">
        <v>2490</v>
      </c>
      <c r="V703" s="4"/>
      <c r="W703" s="4"/>
      <c r="X703" s="4"/>
    </row>
    <row r="704" spans="4:24" ht="14">
      <c r="D704" s="54" t="s">
        <v>2490</v>
      </c>
      <c r="H704" s="4" t="s">
        <v>2490</v>
      </c>
      <c r="I704" s="4" t="s">
        <v>2490</v>
      </c>
      <c r="V704" s="4"/>
      <c r="W704" s="4"/>
      <c r="X704" s="4"/>
    </row>
    <row r="705" spans="4:24" ht="14">
      <c r="D705" s="54" t="s">
        <v>2490</v>
      </c>
      <c r="H705" s="4" t="s">
        <v>2490</v>
      </c>
      <c r="I705" s="4" t="s">
        <v>2490</v>
      </c>
      <c r="V705" s="4"/>
      <c r="W705" s="4"/>
      <c r="X705" s="4"/>
    </row>
    <row r="706" spans="4:24" ht="14">
      <c r="D706" s="54" t="s">
        <v>2490</v>
      </c>
      <c r="H706" s="4" t="s">
        <v>2490</v>
      </c>
      <c r="I706" s="4" t="s">
        <v>2490</v>
      </c>
      <c r="V706" s="4"/>
      <c r="W706" s="4"/>
      <c r="X706" s="4"/>
    </row>
    <row r="707" spans="4:24" ht="14">
      <c r="D707" s="54" t="s">
        <v>2490</v>
      </c>
      <c r="H707" s="4" t="s">
        <v>2490</v>
      </c>
      <c r="I707" s="4" t="s">
        <v>2490</v>
      </c>
      <c r="V707" s="4"/>
      <c r="W707" s="4"/>
      <c r="X707" s="4"/>
    </row>
    <row r="708" spans="4:24" ht="14">
      <c r="D708" s="54" t="s">
        <v>2490</v>
      </c>
      <c r="H708" s="4" t="s">
        <v>2490</v>
      </c>
      <c r="I708" s="4" t="s">
        <v>2490</v>
      </c>
      <c r="V708" s="4"/>
      <c r="W708" s="4"/>
      <c r="X708" s="4"/>
    </row>
    <row r="709" spans="4:24" ht="14">
      <c r="D709" s="54" t="s">
        <v>2490</v>
      </c>
      <c r="H709" s="4" t="s">
        <v>2490</v>
      </c>
      <c r="I709" s="4" t="s">
        <v>2490</v>
      </c>
      <c r="V709" s="4"/>
      <c r="W709" s="4"/>
      <c r="X709" s="4"/>
    </row>
    <row r="710" spans="4:24" ht="14">
      <c r="D710" s="54" t="s">
        <v>2490</v>
      </c>
      <c r="H710" s="4" t="s">
        <v>2490</v>
      </c>
      <c r="I710" s="4" t="s">
        <v>2490</v>
      </c>
      <c r="V710" s="4"/>
      <c r="W710" s="4"/>
      <c r="X710" s="4"/>
    </row>
    <row r="711" spans="4:24" ht="14">
      <c r="D711" s="54" t="s">
        <v>2490</v>
      </c>
      <c r="H711" s="4" t="s">
        <v>2490</v>
      </c>
      <c r="I711" s="4" t="s">
        <v>2490</v>
      </c>
      <c r="V711" s="4"/>
      <c r="W711" s="4"/>
      <c r="X711" s="4"/>
    </row>
    <row r="712" spans="4:24" ht="14">
      <c r="D712" s="54" t="s">
        <v>2490</v>
      </c>
      <c r="H712" s="4" t="s">
        <v>2490</v>
      </c>
      <c r="I712" s="4" t="s">
        <v>2490</v>
      </c>
      <c r="V712" s="4"/>
      <c r="W712" s="4"/>
      <c r="X712" s="4"/>
    </row>
    <row r="713" spans="4:24" ht="14">
      <c r="D713" s="54" t="s">
        <v>2490</v>
      </c>
      <c r="H713" s="4" t="s">
        <v>2490</v>
      </c>
      <c r="I713" s="4" t="s">
        <v>2490</v>
      </c>
      <c r="V713" s="4"/>
      <c r="W713" s="4"/>
      <c r="X713" s="4"/>
    </row>
    <row r="714" spans="4:24" ht="14">
      <c r="D714" s="54" t="s">
        <v>2490</v>
      </c>
      <c r="H714" s="4" t="s">
        <v>2490</v>
      </c>
      <c r="I714" s="4" t="s">
        <v>2490</v>
      </c>
      <c r="V714" s="4"/>
      <c r="W714" s="4"/>
      <c r="X714" s="4"/>
    </row>
    <row r="715" spans="4:24" ht="14">
      <c r="D715" s="54" t="s">
        <v>2490</v>
      </c>
      <c r="H715" s="4" t="s">
        <v>2490</v>
      </c>
      <c r="I715" s="4" t="s">
        <v>2490</v>
      </c>
      <c r="V715" s="4"/>
      <c r="W715" s="4"/>
      <c r="X715" s="4"/>
    </row>
    <row r="716" spans="4:24" ht="14">
      <c r="D716" s="54" t="s">
        <v>2490</v>
      </c>
      <c r="H716" s="4" t="s">
        <v>2490</v>
      </c>
      <c r="I716" s="4" t="s">
        <v>2490</v>
      </c>
      <c r="V716" s="4"/>
      <c r="W716" s="4"/>
      <c r="X716" s="4"/>
    </row>
    <row r="717" spans="4:24" ht="14">
      <c r="D717" s="54" t="s">
        <v>2490</v>
      </c>
      <c r="H717" s="4" t="s">
        <v>2490</v>
      </c>
      <c r="I717" s="4" t="s">
        <v>2490</v>
      </c>
      <c r="V717" s="4"/>
      <c r="W717" s="4"/>
      <c r="X717" s="4"/>
    </row>
    <row r="718" spans="4:24" ht="14">
      <c r="D718" s="54" t="s">
        <v>2490</v>
      </c>
      <c r="H718" s="4" t="s">
        <v>2490</v>
      </c>
      <c r="I718" s="4" t="s">
        <v>2490</v>
      </c>
      <c r="V718" s="4"/>
      <c r="W718" s="4"/>
      <c r="X718" s="4"/>
    </row>
    <row r="719" spans="4:24" ht="14">
      <c r="D719" s="54" t="s">
        <v>2490</v>
      </c>
      <c r="H719" s="4" t="s">
        <v>2490</v>
      </c>
      <c r="I719" s="4" t="s">
        <v>2490</v>
      </c>
      <c r="V719" s="4"/>
      <c r="W719" s="4"/>
      <c r="X719" s="4"/>
    </row>
    <row r="720" spans="4:24" ht="14">
      <c r="D720" s="54" t="s">
        <v>2490</v>
      </c>
      <c r="H720" s="4" t="s">
        <v>2490</v>
      </c>
      <c r="I720" s="4" t="s">
        <v>2490</v>
      </c>
      <c r="V720" s="4"/>
      <c r="W720" s="4"/>
      <c r="X720" s="4"/>
    </row>
    <row r="721" spans="4:24" ht="14">
      <c r="D721" s="54" t="s">
        <v>2490</v>
      </c>
      <c r="H721" s="4" t="s">
        <v>2490</v>
      </c>
      <c r="I721" s="4" t="s">
        <v>2490</v>
      </c>
      <c r="V721" s="4"/>
      <c r="W721" s="4"/>
      <c r="X721" s="4"/>
    </row>
    <row r="722" spans="4:24" ht="14">
      <c r="D722" s="54" t="s">
        <v>2490</v>
      </c>
      <c r="H722" s="4" t="s">
        <v>2490</v>
      </c>
      <c r="I722" s="4" t="s">
        <v>2490</v>
      </c>
      <c r="V722" s="4"/>
      <c r="W722" s="4"/>
      <c r="X722" s="4"/>
    </row>
    <row r="723" spans="4:24" ht="14">
      <c r="D723" s="54" t="s">
        <v>2490</v>
      </c>
      <c r="H723" s="4" t="s">
        <v>2490</v>
      </c>
      <c r="I723" s="4" t="s">
        <v>2490</v>
      </c>
      <c r="V723" s="4"/>
      <c r="W723" s="4"/>
      <c r="X723" s="4"/>
    </row>
    <row r="724" spans="4:24" ht="14">
      <c r="D724" s="54" t="s">
        <v>2490</v>
      </c>
      <c r="H724" s="4" t="s">
        <v>2490</v>
      </c>
      <c r="I724" s="4" t="s">
        <v>2490</v>
      </c>
      <c r="V724" s="4"/>
      <c r="W724" s="4"/>
      <c r="X724" s="4"/>
    </row>
    <row r="725" spans="4:24" ht="14">
      <c r="D725" s="54" t="s">
        <v>2490</v>
      </c>
      <c r="H725" s="4" t="s">
        <v>2490</v>
      </c>
      <c r="I725" s="4" t="s">
        <v>2490</v>
      </c>
      <c r="V725" s="4"/>
      <c r="W725" s="4"/>
      <c r="X725" s="4"/>
    </row>
    <row r="726" spans="4:24" ht="14">
      <c r="D726" s="54" t="s">
        <v>2490</v>
      </c>
      <c r="H726" s="4" t="s">
        <v>2490</v>
      </c>
      <c r="I726" s="4" t="s">
        <v>2490</v>
      </c>
      <c r="V726" s="4"/>
      <c r="W726" s="4"/>
      <c r="X726" s="4"/>
    </row>
    <row r="727" spans="4:24" ht="14">
      <c r="D727" s="54" t="s">
        <v>2490</v>
      </c>
      <c r="H727" s="4" t="s">
        <v>2490</v>
      </c>
      <c r="I727" s="4" t="s">
        <v>2490</v>
      </c>
      <c r="V727" s="4"/>
      <c r="W727" s="4"/>
      <c r="X727" s="4"/>
    </row>
    <row r="728" spans="4:24" ht="14">
      <c r="D728" s="54" t="s">
        <v>2490</v>
      </c>
      <c r="H728" s="4" t="s">
        <v>2490</v>
      </c>
      <c r="I728" s="4" t="s">
        <v>2490</v>
      </c>
      <c r="V728" s="4"/>
      <c r="W728" s="4"/>
      <c r="X728" s="4"/>
    </row>
    <row r="729" spans="4:24" ht="14">
      <c r="D729" s="54" t="s">
        <v>2490</v>
      </c>
      <c r="H729" s="4" t="s">
        <v>2490</v>
      </c>
      <c r="I729" s="4" t="s">
        <v>2490</v>
      </c>
      <c r="V729" s="4"/>
      <c r="W729" s="4"/>
      <c r="X729" s="4"/>
    </row>
    <row r="730" spans="4:24" ht="14">
      <c r="D730" s="54" t="s">
        <v>2490</v>
      </c>
      <c r="H730" s="4" t="s">
        <v>2490</v>
      </c>
      <c r="I730" s="4" t="s">
        <v>2490</v>
      </c>
      <c r="V730" s="4"/>
      <c r="W730" s="4"/>
      <c r="X730" s="4"/>
    </row>
    <row r="731" spans="4:24" ht="14">
      <c r="D731" s="54" t="s">
        <v>2490</v>
      </c>
      <c r="H731" s="4" t="s">
        <v>2490</v>
      </c>
      <c r="I731" s="4" t="s">
        <v>2490</v>
      </c>
      <c r="V731" s="4"/>
      <c r="W731" s="4"/>
      <c r="X731" s="4"/>
    </row>
    <row r="732" spans="4:24" ht="14">
      <c r="D732" s="54" t="s">
        <v>2490</v>
      </c>
      <c r="H732" s="4" t="s">
        <v>2490</v>
      </c>
      <c r="I732" s="4" t="s">
        <v>2490</v>
      </c>
      <c r="V732" s="4"/>
      <c r="W732" s="4"/>
      <c r="X732" s="4"/>
    </row>
    <row r="733" spans="4:24" ht="14">
      <c r="D733" s="54" t="s">
        <v>2490</v>
      </c>
      <c r="H733" s="4" t="s">
        <v>2490</v>
      </c>
      <c r="I733" s="4" t="s">
        <v>2490</v>
      </c>
      <c r="V733" s="4"/>
      <c r="W733" s="4"/>
      <c r="X733" s="4"/>
    </row>
    <row r="734" spans="4:24" ht="14">
      <c r="D734" s="54" t="s">
        <v>2490</v>
      </c>
      <c r="H734" s="4" t="s">
        <v>2490</v>
      </c>
      <c r="I734" s="4" t="s">
        <v>2490</v>
      </c>
      <c r="V734" s="4"/>
      <c r="W734" s="4"/>
      <c r="X734" s="4"/>
    </row>
    <row r="735" spans="4:24" ht="14">
      <c r="D735" s="54" t="s">
        <v>2490</v>
      </c>
      <c r="H735" s="4" t="s">
        <v>2490</v>
      </c>
      <c r="I735" s="4" t="s">
        <v>2490</v>
      </c>
      <c r="V735" s="4"/>
      <c r="W735" s="4"/>
      <c r="X735" s="4"/>
    </row>
    <row r="736" spans="4:24" ht="14">
      <c r="D736" s="54" t="s">
        <v>2490</v>
      </c>
      <c r="H736" s="4" t="s">
        <v>2490</v>
      </c>
      <c r="I736" s="4" t="s">
        <v>2490</v>
      </c>
      <c r="V736" s="4"/>
      <c r="W736" s="4"/>
      <c r="X736" s="4"/>
    </row>
    <row r="737" spans="4:24" ht="14">
      <c r="D737" s="54" t="s">
        <v>2490</v>
      </c>
      <c r="H737" s="4" t="s">
        <v>2490</v>
      </c>
      <c r="I737" s="4" t="s">
        <v>2490</v>
      </c>
      <c r="V737" s="4"/>
      <c r="W737" s="4"/>
      <c r="X737" s="4"/>
    </row>
    <row r="738" spans="4:24" ht="14">
      <c r="D738" s="54" t="s">
        <v>2490</v>
      </c>
      <c r="H738" s="4" t="s">
        <v>2490</v>
      </c>
      <c r="I738" s="4" t="s">
        <v>2490</v>
      </c>
      <c r="V738" s="4"/>
      <c r="W738" s="4"/>
      <c r="X738" s="4"/>
    </row>
    <row r="739" spans="4:24" ht="14">
      <c r="D739" s="54" t="s">
        <v>2490</v>
      </c>
      <c r="H739" s="4" t="s">
        <v>2490</v>
      </c>
      <c r="I739" s="4" t="s">
        <v>2490</v>
      </c>
      <c r="V739" s="4"/>
      <c r="W739" s="4"/>
      <c r="X739" s="4"/>
    </row>
    <row r="740" spans="4:24" ht="14">
      <c r="D740" s="54" t="s">
        <v>2490</v>
      </c>
      <c r="H740" s="4" t="s">
        <v>2490</v>
      </c>
      <c r="I740" s="4" t="s">
        <v>2490</v>
      </c>
      <c r="V740" s="4"/>
      <c r="W740" s="4"/>
      <c r="X740" s="4"/>
    </row>
    <row r="741" spans="4:24" ht="14">
      <c r="D741" s="54" t="s">
        <v>2490</v>
      </c>
      <c r="H741" s="4" t="s">
        <v>2490</v>
      </c>
      <c r="I741" s="4" t="s">
        <v>2490</v>
      </c>
      <c r="V741" s="4"/>
      <c r="W741" s="4"/>
      <c r="X741" s="4"/>
    </row>
    <row r="742" spans="4:24" ht="14">
      <c r="D742" s="54" t="s">
        <v>2490</v>
      </c>
      <c r="H742" s="4" t="s">
        <v>2490</v>
      </c>
      <c r="I742" s="4" t="s">
        <v>2490</v>
      </c>
      <c r="V742" s="4"/>
      <c r="W742" s="4"/>
      <c r="X742" s="4"/>
    </row>
    <row r="743" spans="4:24" ht="14">
      <c r="D743" s="54" t="s">
        <v>2490</v>
      </c>
      <c r="H743" s="4" t="s">
        <v>2490</v>
      </c>
      <c r="I743" s="4" t="s">
        <v>2490</v>
      </c>
      <c r="V743" s="4"/>
      <c r="W743" s="4"/>
      <c r="X743" s="4"/>
    </row>
    <row r="744" spans="4:24" ht="14">
      <c r="D744" s="54" t="s">
        <v>2490</v>
      </c>
      <c r="H744" s="4" t="s">
        <v>2490</v>
      </c>
      <c r="I744" s="4" t="s">
        <v>2490</v>
      </c>
      <c r="V744" s="4"/>
      <c r="W744" s="4"/>
      <c r="X744" s="4"/>
    </row>
    <row r="745" spans="4:24" ht="14">
      <c r="D745" s="54" t="s">
        <v>2490</v>
      </c>
      <c r="H745" s="4" t="s">
        <v>2490</v>
      </c>
      <c r="I745" s="4" t="s">
        <v>2490</v>
      </c>
      <c r="V745" s="4"/>
      <c r="W745" s="4"/>
      <c r="X745" s="4"/>
    </row>
    <row r="746" spans="4:24" ht="14">
      <c r="D746" s="54" t="s">
        <v>2490</v>
      </c>
      <c r="H746" s="4" t="s">
        <v>2490</v>
      </c>
      <c r="I746" s="4" t="s">
        <v>2490</v>
      </c>
      <c r="V746" s="4"/>
      <c r="W746" s="4"/>
      <c r="X746" s="4"/>
    </row>
    <row r="747" spans="4:24" ht="14">
      <c r="D747" s="54" t="s">
        <v>2490</v>
      </c>
      <c r="H747" s="4" t="s">
        <v>2490</v>
      </c>
      <c r="I747" s="4" t="s">
        <v>2490</v>
      </c>
      <c r="V747" s="4"/>
      <c r="W747" s="4"/>
      <c r="X747" s="4"/>
    </row>
    <row r="748" spans="4:24" ht="14">
      <c r="D748" s="54" t="s">
        <v>2490</v>
      </c>
      <c r="H748" s="4" t="s">
        <v>2490</v>
      </c>
      <c r="I748" s="4" t="s">
        <v>2490</v>
      </c>
      <c r="V748" s="4"/>
      <c r="W748" s="4"/>
      <c r="X748" s="4"/>
    </row>
    <row r="749" spans="4:24" ht="14">
      <c r="D749" s="54" t="s">
        <v>2490</v>
      </c>
      <c r="H749" s="4" t="s">
        <v>2490</v>
      </c>
      <c r="I749" s="4" t="s">
        <v>2490</v>
      </c>
      <c r="V749" s="4"/>
      <c r="W749" s="4"/>
      <c r="X749" s="4"/>
    </row>
    <row r="750" spans="4:24" ht="14">
      <c r="D750" s="54" t="s">
        <v>2490</v>
      </c>
      <c r="H750" s="4" t="s">
        <v>2490</v>
      </c>
      <c r="I750" s="4" t="s">
        <v>2490</v>
      </c>
      <c r="V750" s="4"/>
      <c r="W750" s="4"/>
      <c r="X750" s="4"/>
    </row>
    <row r="751" spans="4:24" ht="14">
      <c r="D751" s="54" t="s">
        <v>2490</v>
      </c>
      <c r="H751" s="4" t="s">
        <v>2490</v>
      </c>
      <c r="I751" s="4" t="s">
        <v>2490</v>
      </c>
      <c r="V751" s="4"/>
      <c r="W751" s="4"/>
      <c r="X751" s="4"/>
    </row>
    <row r="752" spans="4:24" ht="14">
      <c r="D752" s="54" t="s">
        <v>2490</v>
      </c>
      <c r="H752" s="4" t="s">
        <v>2490</v>
      </c>
      <c r="I752" s="4" t="s">
        <v>2490</v>
      </c>
      <c r="V752" s="4"/>
      <c r="W752" s="4"/>
      <c r="X752" s="4"/>
    </row>
    <row r="753" spans="4:24" ht="14">
      <c r="D753" s="54" t="s">
        <v>2490</v>
      </c>
      <c r="H753" s="4" t="s">
        <v>2490</v>
      </c>
      <c r="I753" s="4" t="s">
        <v>2490</v>
      </c>
      <c r="V753" s="4"/>
      <c r="W753" s="4"/>
      <c r="X753" s="4"/>
    </row>
    <row r="754" spans="4:24" ht="14">
      <c r="D754" s="54" t="s">
        <v>2490</v>
      </c>
      <c r="H754" s="4" t="s">
        <v>2490</v>
      </c>
      <c r="I754" s="4" t="s">
        <v>2490</v>
      </c>
      <c r="V754" s="4"/>
      <c r="W754" s="4"/>
      <c r="X754" s="4"/>
    </row>
    <row r="755" spans="4:24" ht="14">
      <c r="D755" s="54" t="s">
        <v>2490</v>
      </c>
      <c r="H755" s="4" t="s">
        <v>2490</v>
      </c>
      <c r="I755" s="4" t="s">
        <v>2490</v>
      </c>
      <c r="V755" s="4"/>
      <c r="W755" s="4"/>
      <c r="X755" s="4"/>
    </row>
    <row r="756" spans="4:24" ht="14">
      <c r="D756" s="54" t="s">
        <v>2490</v>
      </c>
      <c r="H756" s="4" t="s">
        <v>2490</v>
      </c>
      <c r="I756" s="4" t="s">
        <v>2490</v>
      </c>
      <c r="V756" s="4"/>
      <c r="W756" s="4"/>
      <c r="X756" s="4"/>
    </row>
    <row r="757" spans="4:24" ht="14">
      <c r="D757" s="54" t="s">
        <v>2490</v>
      </c>
      <c r="H757" s="4" t="s">
        <v>2490</v>
      </c>
      <c r="I757" s="4" t="s">
        <v>2490</v>
      </c>
      <c r="V757" s="4"/>
      <c r="W757" s="4"/>
      <c r="X757" s="4"/>
    </row>
    <row r="758" spans="4:24" ht="14">
      <c r="D758" s="54" t="s">
        <v>2490</v>
      </c>
      <c r="H758" s="4" t="s">
        <v>2490</v>
      </c>
      <c r="I758" s="4" t="s">
        <v>2490</v>
      </c>
      <c r="V758" s="4"/>
      <c r="W758" s="4"/>
      <c r="X758" s="4"/>
    </row>
    <row r="759" spans="4:24" ht="14">
      <c r="D759" s="54" t="s">
        <v>2490</v>
      </c>
      <c r="H759" s="4" t="s">
        <v>2490</v>
      </c>
      <c r="I759" s="4" t="s">
        <v>2490</v>
      </c>
      <c r="V759" s="4"/>
      <c r="W759" s="4"/>
      <c r="X759" s="4"/>
    </row>
    <row r="760" spans="4:24" ht="14">
      <c r="D760" s="54" t="s">
        <v>2490</v>
      </c>
      <c r="H760" s="4" t="s">
        <v>2490</v>
      </c>
      <c r="I760" s="4" t="s">
        <v>2490</v>
      </c>
      <c r="V760" s="4"/>
      <c r="W760" s="4"/>
      <c r="X760" s="4"/>
    </row>
    <row r="761" spans="4:24" ht="14">
      <c r="D761" s="54" t="s">
        <v>2490</v>
      </c>
      <c r="H761" s="4" t="s">
        <v>2490</v>
      </c>
      <c r="I761" s="4" t="s">
        <v>2490</v>
      </c>
      <c r="V761" s="4"/>
      <c r="W761" s="4"/>
      <c r="X761" s="4"/>
    </row>
    <row r="762" spans="4:24" ht="14">
      <c r="D762" s="54" t="s">
        <v>2490</v>
      </c>
      <c r="H762" s="4" t="s">
        <v>2490</v>
      </c>
      <c r="I762" s="4" t="s">
        <v>2490</v>
      </c>
      <c r="V762" s="4"/>
      <c r="W762" s="4"/>
      <c r="X762" s="4"/>
    </row>
    <row r="763" spans="4:24" ht="14">
      <c r="D763" s="54" t="s">
        <v>2490</v>
      </c>
      <c r="H763" s="4" t="s">
        <v>2490</v>
      </c>
      <c r="I763" s="4" t="s">
        <v>2490</v>
      </c>
      <c r="V763" s="4"/>
      <c r="W763" s="4"/>
      <c r="X763" s="4"/>
    </row>
    <row r="764" spans="4:24" ht="14">
      <c r="D764" s="54" t="s">
        <v>2490</v>
      </c>
      <c r="H764" s="4" t="s">
        <v>2490</v>
      </c>
      <c r="I764" s="4" t="s">
        <v>2490</v>
      </c>
      <c r="V764" s="4"/>
      <c r="W764" s="4"/>
      <c r="X764" s="4"/>
    </row>
    <row r="765" spans="4:24" ht="14">
      <c r="D765" s="54" t="s">
        <v>2490</v>
      </c>
      <c r="H765" s="4" t="s">
        <v>2490</v>
      </c>
      <c r="I765" s="4" t="s">
        <v>2490</v>
      </c>
      <c r="V765" s="4"/>
      <c r="W765" s="4"/>
      <c r="X765" s="4"/>
    </row>
    <row r="766" spans="4:24" ht="14">
      <c r="D766" s="54" t="s">
        <v>2490</v>
      </c>
      <c r="H766" s="4" t="s">
        <v>2490</v>
      </c>
      <c r="I766" s="4" t="s">
        <v>2490</v>
      </c>
      <c r="V766" s="4"/>
      <c r="W766" s="4"/>
      <c r="X766" s="4"/>
    </row>
    <row r="767" spans="4:24" ht="14">
      <c r="D767" s="54" t="s">
        <v>2490</v>
      </c>
      <c r="H767" s="4" t="s">
        <v>2490</v>
      </c>
      <c r="I767" s="4" t="s">
        <v>2490</v>
      </c>
      <c r="V767" s="4"/>
      <c r="W767" s="4"/>
      <c r="X767" s="4"/>
    </row>
    <row r="768" spans="4:24" ht="14">
      <c r="D768" s="54" t="s">
        <v>2490</v>
      </c>
      <c r="H768" s="4" t="s">
        <v>2490</v>
      </c>
      <c r="I768" s="4" t="s">
        <v>2490</v>
      </c>
      <c r="V768" s="4"/>
      <c r="W768" s="4"/>
      <c r="X768" s="4"/>
    </row>
    <row r="769" spans="4:24" ht="14">
      <c r="D769" s="54" t="s">
        <v>2490</v>
      </c>
      <c r="H769" s="4" t="s">
        <v>2490</v>
      </c>
      <c r="I769" s="4" t="s">
        <v>2490</v>
      </c>
      <c r="V769" s="4"/>
      <c r="W769" s="4"/>
      <c r="X769" s="4"/>
    </row>
    <row r="770" spans="4:24" ht="14">
      <c r="D770" s="54" t="s">
        <v>2490</v>
      </c>
      <c r="H770" s="4" t="s">
        <v>2490</v>
      </c>
      <c r="I770" s="4" t="s">
        <v>2490</v>
      </c>
      <c r="V770" s="4"/>
      <c r="W770" s="4"/>
      <c r="X770" s="4"/>
    </row>
    <row r="771" spans="4:24" ht="14">
      <c r="D771" s="54" t="s">
        <v>2490</v>
      </c>
      <c r="H771" s="4" t="s">
        <v>2490</v>
      </c>
      <c r="I771" s="4" t="s">
        <v>2490</v>
      </c>
      <c r="V771" s="4"/>
      <c r="W771" s="4"/>
      <c r="X771" s="4"/>
    </row>
    <row r="772" spans="4:24" ht="14">
      <c r="D772" s="54" t="s">
        <v>2490</v>
      </c>
      <c r="H772" s="4" t="s">
        <v>2490</v>
      </c>
      <c r="I772" s="4" t="s">
        <v>2490</v>
      </c>
      <c r="V772" s="4"/>
      <c r="W772" s="4"/>
      <c r="X772" s="4"/>
    </row>
    <row r="773" spans="4:24" ht="14">
      <c r="D773" s="54" t="s">
        <v>2490</v>
      </c>
      <c r="H773" s="4" t="s">
        <v>2490</v>
      </c>
      <c r="I773" s="4" t="s">
        <v>2490</v>
      </c>
      <c r="V773" s="4"/>
      <c r="W773" s="4"/>
      <c r="X773" s="4"/>
    </row>
    <row r="774" spans="4:24" ht="14">
      <c r="D774" s="54" t="s">
        <v>2490</v>
      </c>
      <c r="H774" s="4" t="s">
        <v>2490</v>
      </c>
      <c r="I774" s="4" t="s">
        <v>2490</v>
      </c>
      <c r="V774" s="4"/>
      <c r="W774" s="4"/>
      <c r="X774" s="4"/>
    </row>
    <row r="775" spans="4:24" ht="14">
      <c r="D775" s="54" t="s">
        <v>2490</v>
      </c>
      <c r="H775" s="4" t="s">
        <v>2490</v>
      </c>
      <c r="I775" s="4" t="s">
        <v>2490</v>
      </c>
      <c r="V775" s="4"/>
      <c r="W775" s="4"/>
      <c r="X775" s="4"/>
    </row>
    <row r="776" spans="4:24" ht="14">
      <c r="D776" s="54" t="s">
        <v>2490</v>
      </c>
      <c r="H776" s="4" t="s">
        <v>2490</v>
      </c>
      <c r="I776" s="4" t="s">
        <v>2490</v>
      </c>
      <c r="V776" s="4"/>
      <c r="W776" s="4"/>
      <c r="X776" s="4"/>
    </row>
    <row r="777" spans="4:24" ht="14">
      <c r="D777" s="54" t="s">
        <v>2490</v>
      </c>
      <c r="H777" s="4" t="s">
        <v>2490</v>
      </c>
      <c r="I777" s="4" t="s">
        <v>2490</v>
      </c>
      <c r="V777" s="4"/>
      <c r="W777" s="4"/>
      <c r="X777" s="4"/>
    </row>
    <row r="778" spans="4:24" ht="14">
      <c r="D778" s="54" t="s">
        <v>2490</v>
      </c>
      <c r="H778" s="4" t="s">
        <v>2490</v>
      </c>
      <c r="I778" s="4" t="s">
        <v>2490</v>
      </c>
      <c r="V778" s="4"/>
      <c r="W778" s="4"/>
      <c r="X778" s="4"/>
    </row>
    <row r="779" spans="4:24" ht="14">
      <c r="D779" s="54" t="s">
        <v>2490</v>
      </c>
      <c r="H779" s="4" t="s">
        <v>2490</v>
      </c>
      <c r="I779" s="4" t="s">
        <v>2490</v>
      </c>
      <c r="V779" s="4"/>
      <c r="W779" s="4"/>
      <c r="X779" s="4"/>
    </row>
    <row r="780" spans="4:24" ht="14">
      <c r="D780" s="54" t="s">
        <v>2490</v>
      </c>
      <c r="H780" s="4" t="s">
        <v>2490</v>
      </c>
      <c r="I780" s="4" t="s">
        <v>2490</v>
      </c>
      <c r="V780" s="4"/>
      <c r="W780" s="4"/>
      <c r="X780" s="4"/>
    </row>
    <row r="781" spans="4:24" ht="14">
      <c r="D781" s="54" t="s">
        <v>2490</v>
      </c>
      <c r="H781" s="4" t="s">
        <v>2490</v>
      </c>
      <c r="I781" s="4" t="s">
        <v>2490</v>
      </c>
      <c r="V781" s="4"/>
      <c r="W781" s="4"/>
      <c r="X781" s="4"/>
    </row>
    <row r="782" spans="4:24" ht="14">
      <c r="D782" s="54" t="s">
        <v>2490</v>
      </c>
      <c r="H782" s="4" t="s">
        <v>2490</v>
      </c>
      <c r="I782" s="4" t="s">
        <v>2490</v>
      </c>
      <c r="V782" s="4"/>
      <c r="W782" s="4"/>
      <c r="X782" s="4"/>
    </row>
    <row r="783" spans="4:24" ht="14">
      <c r="D783" s="54" t="s">
        <v>2490</v>
      </c>
      <c r="H783" s="4" t="s">
        <v>2490</v>
      </c>
      <c r="I783" s="4" t="s">
        <v>2490</v>
      </c>
      <c r="V783" s="4"/>
      <c r="W783" s="4"/>
      <c r="X783" s="4"/>
    </row>
    <row r="784" spans="4:24" ht="14">
      <c r="D784" s="54" t="s">
        <v>2490</v>
      </c>
      <c r="H784" s="4" t="s">
        <v>2490</v>
      </c>
      <c r="I784" s="4" t="s">
        <v>2490</v>
      </c>
      <c r="V784" s="4"/>
      <c r="W784" s="4"/>
      <c r="X784" s="4"/>
    </row>
    <row r="785" spans="4:24" ht="14">
      <c r="D785" s="54" t="s">
        <v>2490</v>
      </c>
      <c r="H785" s="4" t="s">
        <v>2490</v>
      </c>
      <c r="I785" s="4" t="s">
        <v>2490</v>
      </c>
      <c r="V785" s="4"/>
      <c r="W785" s="4"/>
      <c r="X785" s="4"/>
    </row>
    <row r="786" spans="4:24" ht="14">
      <c r="D786" s="54" t="s">
        <v>2490</v>
      </c>
      <c r="H786" s="4" t="s">
        <v>2490</v>
      </c>
      <c r="I786" s="4" t="s">
        <v>2490</v>
      </c>
      <c r="V786" s="4"/>
      <c r="W786" s="4"/>
      <c r="X786" s="4"/>
    </row>
    <row r="787" spans="4:24" ht="14">
      <c r="D787" s="54" t="s">
        <v>2490</v>
      </c>
      <c r="H787" s="4" t="s">
        <v>2490</v>
      </c>
      <c r="I787" s="4" t="s">
        <v>2490</v>
      </c>
      <c r="V787" s="4"/>
      <c r="W787" s="4"/>
      <c r="X787" s="4"/>
    </row>
    <row r="788" spans="4:24" ht="14">
      <c r="D788" s="54" t="s">
        <v>2490</v>
      </c>
      <c r="H788" s="4" t="s">
        <v>2490</v>
      </c>
      <c r="I788" s="4" t="s">
        <v>2490</v>
      </c>
      <c r="V788" s="4"/>
      <c r="W788" s="4"/>
      <c r="X788" s="4"/>
    </row>
    <row r="789" spans="4:24" ht="14">
      <c r="D789" s="54" t="s">
        <v>2490</v>
      </c>
      <c r="H789" s="4" t="s">
        <v>2490</v>
      </c>
      <c r="I789" s="4" t="s">
        <v>2490</v>
      </c>
      <c r="V789" s="4"/>
      <c r="W789" s="4"/>
      <c r="X789" s="4"/>
    </row>
    <row r="790" spans="4:24" ht="14">
      <c r="D790" s="54" t="s">
        <v>2490</v>
      </c>
      <c r="H790" s="4" t="s">
        <v>2490</v>
      </c>
      <c r="I790" s="4" t="s">
        <v>2490</v>
      </c>
      <c r="V790" s="4"/>
      <c r="W790" s="4"/>
      <c r="X790" s="4"/>
    </row>
    <row r="791" spans="4:24" ht="14">
      <c r="D791" s="54" t="s">
        <v>2490</v>
      </c>
      <c r="H791" s="4" t="s">
        <v>2490</v>
      </c>
      <c r="I791" s="4" t="s">
        <v>2490</v>
      </c>
      <c r="V791" s="4"/>
      <c r="W791" s="4"/>
      <c r="X791" s="4"/>
    </row>
    <row r="792" spans="4:24" ht="14">
      <c r="D792" s="54" t="s">
        <v>2490</v>
      </c>
      <c r="H792" s="4" t="s">
        <v>2490</v>
      </c>
      <c r="I792" s="4" t="s">
        <v>2490</v>
      </c>
      <c r="V792" s="4"/>
      <c r="W792" s="4"/>
      <c r="X792" s="4"/>
    </row>
    <row r="793" spans="4:24" ht="14">
      <c r="D793" s="54" t="s">
        <v>2490</v>
      </c>
      <c r="H793" s="4" t="s">
        <v>2490</v>
      </c>
      <c r="I793" s="4" t="s">
        <v>2490</v>
      </c>
      <c r="V793" s="4"/>
      <c r="W793" s="4"/>
      <c r="X793" s="4"/>
    </row>
    <row r="794" spans="4:24" ht="14">
      <c r="D794" s="54" t="s">
        <v>2490</v>
      </c>
      <c r="H794" s="4" t="s">
        <v>2490</v>
      </c>
      <c r="I794" s="4" t="s">
        <v>2490</v>
      </c>
      <c r="V794" s="4"/>
      <c r="W794" s="4"/>
      <c r="X794" s="4"/>
    </row>
    <row r="795" spans="4:24" ht="14">
      <c r="D795" s="54" t="s">
        <v>2490</v>
      </c>
      <c r="H795" s="4" t="s">
        <v>2490</v>
      </c>
      <c r="I795" s="4" t="s">
        <v>2490</v>
      </c>
      <c r="V795" s="4"/>
      <c r="W795" s="4"/>
      <c r="X795" s="4"/>
    </row>
    <row r="796" spans="4:24" ht="14">
      <c r="D796" s="54" t="s">
        <v>2490</v>
      </c>
      <c r="H796" s="4" t="s">
        <v>2490</v>
      </c>
      <c r="I796" s="4" t="s">
        <v>2490</v>
      </c>
      <c r="V796" s="4"/>
      <c r="W796" s="4"/>
      <c r="X796" s="4"/>
    </row>
    <row r="797" spans="4:24" ht="14">
      <c r="D797" s="54" t="s">
        <v>2490</v>
      </c>
      <c r="H797" s="4" t="s">
        <v>2490</v>
      </c>
      <c r="I797" s="4" t="s">
        <v>2490</v>
      </c>
      <c r="V797" s="4"/>
      <c r="W797" s="4"/>
      <c r="X797" s="4"/>
    </row>
    <row r="798" spans="4:24" ht="14">
      <c r="D798" s="54" t="s">
        <v>2490</v>
      </c>
      <c r="H798" s="4" t="s">
        <v>2490</v>
      </c>
      <c r="I798" s="4" t="s">
        <v>2490</v>
      </c>
      <c r="V798" s="4"/>
      <c r="W798" s="4"/>
      <c r="X798" s="4"/>
    </row>
    <row r="799" spans="4:24" ht="14">
      <c r="D799" s="54" t="s">
        <v>2490</v>
      </c>
      <c r="H799" s="4" t="s">
        <v>2490</v>
      </c>
      <c r="I799" s="4" t="s">
        <v>2490</v>
      </c>
      <c r="V799" s="4"/>
      <c r="W799" s="4"/>
      <c r="X799" s="4"/>
    </row>
    <row r="800" spans="4:24" ht="14">
      <c r="D800" s="54" t="s">
        <v>2490</v>
      </c>
      <c r="H800" s="4" t="s">
        <v>2490</v>
      </c>
      <c r="I800" s="4" t="s">
        <v>2490</v>
      </c>
      <c r="V800" s="4"/>
      <c r="W800" s="4"/>
      <c r="X800" s="4"/>
    </row>
    <row r="801" spans="4:24" ht="14">
      <c r="D801" s="54" t="s">
        <v>2490</v>
      </c>
      <c r="H801" s="4" t="s">
        <v>2490</v>
      </c>
      <c r="I801" s="4" t="s">
        <v>2490</v>
      </c>
      <c r="V801" s="4"/>
      <c r="W801" s="4"/>
      <c r="X801" s="4"/>
    </row>
    <row r="802" spans="4:24" ht="14">
      <c r="D802" s="54" t="s">
        <v>2490</v>
      </c>
      <c r="H802" s="4" t="s">
        <v>2490</v>
      </c>
      <c r="I802" s="4" t="s">
        <v>2490</v>
      </c>
      <c r="V802" s="4"/>
      <c r="W802" s="4"/>
      <c r="X802" s="4"/>
    </row>
    <row r="803" spans="4:24" ht="14">
      <c r="D803" s="54" t="s">
        <v>2490</v>
      </c>
      <c r="H803" s="4" t="s">
        <v>2490</v>
      </c>
      <c r="I803" s="4" t="s">
        <v>2490</v>
      </c>
      <c r="V803" s="4"/>
      <c r="W803" s="4"/>
      <c r="X803" s="4"/>
    </row>
    <row r="804" spans="4:24" ht="14">
      <c r="D804" s="54" t="s">
        <v>2490</v>
      </c>
      <c r="H804" s="4" t="s">
        <v>2490</v>
      </c>
      <c r="I804" s="4" t="s">
        <v>2490</v>
      </c>
      <c r="V804" s="4"/>
      <c r="W804" s="4"/>
      <c r="X804" s="4"/>
    </row>
    <row r="805" spans="4:24" ht="14">
      <c r="D805" s="54" t="s">
        <v>2490</v>
      </c>
      <c r="H805" s="4" t="s">
        <v>2490</v>
      </c>
      <c r="I805" s="4" t="s">
        <v>2490</v>
      </c>
      <c r="V805" s="4"/>
      <c r="W805" s="4"/>
      <c r="X805" s="4"/>
    </row>
    <row r="806" spans="4:24" ht="14">
      <c r="D806" s="54" t="s">
        <v>2490</v>
      </c>
      <c r="H806" s="4" t="s">
        <v>2490</v>
      </c>
      <c r="I806" s="4" t="s">
        <v>2490</v>
      </c>
      <c r="V806" s="4"/>
      <c r="W806" s="4"/>
      <c r="X806" s="4"/>
    </row>
    <row r="807" spans="4:24" ht="14">
      <c r="D807" s="54" t="s">
        <v>2490</v>
      </c>
      <c r="H807" s="4" t="s">
        <v>2490</v>
      </c>
      <c r="I807" s="4" t="s">
        <v>2490</v>
      </c>
      <c r="V807" s="4"/>
      <c r="W807" s="4"/>
      <c r="X807" s="4"/>
    </row>
    <row r="808" spans="4:24" ht="14">
      <c r="D808" s="54" t="s">
        <v>2490</v>
      </c>
      <c r="H808" s="4" t="s">
        <v>2490</v>
      </c>
      <c r="I808" s="4" t="s">
        <v>2490</v>
      </c>
      <c r="V808" s="4"/>
      <c r="W808" s="4"/>
      <c r="X808" s="4"/>
    </row>
    <row r="809" spans="4:24" ht="14">
      <c r="D809" s="54" t="s">
        <v>2490</v>
      </c>
      <c r="H809" s="4" t="s">
        <v>2490</v>
      </c>
      <c r="I809" s="4" t="s">
        <v>2490</v>
      </c>
      <c r="V809" s="4"/>
      <c r="W809" s="4"/>
      <c r="X809" s="4"/>
    </row>
    <row r="810" spans="4:24" ht="14">
      <c r="D810" s="54" t="s">
        <v>2490</v>
      </c>
      <c r="H810" s="4" t="s">
        <v>2490</v>
      </c>
      <c r="I810" s="4" t="s">
        <v>2490</v>
      </c>
      <c r="V810" s="4"/>
      <c r="W810" s="4"/>
      <c r="X810" s="4"/>
    </row>
    <row r="811" spans="4:24" ht="14">
      <c r="D811" s="54" t="s">
        <v>2490</v>
      </c>
      <c r="H811" s="4" t="s">
        <v>2490</v>
      </c>
      <c r="I811" s="4" t="s">
        <v>2490</v>
      </c>
      <c r="V811" s="4"/>
      <c r="W811" s="4"/>
      <c r="X811" s="4"/>
    </row>
    <row r="812" spans="4:24" ht="14">
      <c r="D812" s="54" t="s">
        <v>2490</v>
      </c>
      <c r="H812" s="4" t="s">
        <v>2490</v>
      </c>
      <c r="I812" s="4" t="s">
        <v>2490</v>
      </c>
      <c r="V812" s="4"/>
      <c r="W812" s="4"/>
      <c r="X812" s="4"/>
    </row>
    <row r="813" spans="4:24" ht="14">
      <c r="D813" s="54" t="s">
        <v>2490</v>
      </c>
      <c r="H813" s="4" t="s">
        <v>2490</v>
      </c>
      <c r="I813" s="4" t="s">
        <v>2490</v>
      </c>
      <c r="V813" s="4"/>
      <c r="W813" s="4"/>
      <c r="X813" s="4"/>
    </row>
    <row r="814" spans="4:24" ht="14">
      <c r="D814" s="54" t="s">
        <v>2490</v>
      </c>
      <c r="H814" s="4" t="s">
        <v>2490</v>
      </c>
      <c r="I814" s="4" t="s">
        <v>2490</v>
      </c>
      <c r="V814" s="4"/>
      <c r="W814" s="4"/>
      <c r="X814" s="4"/>
    </row>
    <row r="815" spans="4:24" ht="14">
      <c r="D815" s="54" t="s">
        <v>2490</v>
      </c>
      <c r="H815" s="4" t="s">
        <v>2490</v>
      </c>
      <c r="I815" s="4" t="s">
        <v>2490</v>
      </c>
      <c r="V815" s="4"/>
      <c r="W815" s="4"/>
      <c r="X815" s="4"/>
    </row>
    <row r="816" spans="4:24" ht="14">
      <c r="D816" s="54" t="s">
        <v>2490</v>
      </c>
      <c r="H816" s="4" t="s">
        <v>2490</v>
      </c>
      <c r="I816" s="4" t="s">
        <v>2490</v>
      </c>
      <c r="V816" s="4"/>
      <c r="W816" s="4"/>
      <c r="X816" s="4"/>
    </row>
    <row r="817" spans="4:24" ht="14">
      <c r="D817" s="54" t="s">
        <v>2490</v>
      </c>
      <c r="H817" s="4" t="s">
        <v>2490</v>
      </c>
      <c r="I817" s="4" t="s">
        <v>2490</v>
      </c>
      <c r="V817" s="4"/>
      <c r="W817" s="4"/>
      <c r="X817" s="4"/>
    </row>
    <row r="818" spans="4:24" ht="14">
      <c r="D818" s="54" t="s">
        <v>2490</v>
      </c>
      <c r="H818" s="4" t="s">
        <v>2490</v>
      </c>
      <c r="I818" s="4" t="s">
        <v>2490</v>
      </c>
      <c r="V818" s="4"/>
      <c r="W818" s="4"/>
      <c r="X818" s="4"/>
    </row>
    <row r="819" spans="4:24" ht="14">
      <c r="D819" s="54" t="s">
        <v>2490</v>
      </c>
      <c r="H819" s="4" t="s">
        <v>2490</v>
      </c>
      <c r="I819" s="4" t="s">
        <v>2490</v>
      </c>
      <c r="V819" s="4"/>
      <c r="W819" s="4"/>
      <c r="X819" s="4"/>
    </row>
    <row r="820" spans="4:24" ht="14">
      <c r="D820" s="54" t="s">
        <v>2490</v>
      </c>
      <c r="H820" s="4" t="s">
        <v>2490</v>
      </c>
      <c r="I820" s="4" t="s">
        <v>2490</v>
      </c>
      <c r="V820" s="4"/>
      <c r="W820" s="4"/>
      <c r="X820" s="4"/>
    </row>
    <row r="821" spans="4:24" ht="14">
      <c r="D821" s="54" t="s">
        <v>2490</v>
      </c>
      <c r="H821" s="4" t="s">
        <v>2490</v>
      </c>
      <c r="I821" s="4" t="s">
        <v>2490</v>
      </c>
      <c r="V821" s="4"/>
      <c r="W821" s="4"/>
      <c r="X821" s="4"/>
    </row>
    <row r="822" spans="4:24" ht="14">
      <c r="D822" s="54" t="s">
        <v>2490</v>
      </c>
      <c r="H822" s="4" t="s">
        <v>2490</v>
      </c>
      <c r="I822" s="4" t="s">
        <v>2490</v>
      </c>
      <c r="V822" s="4"/>
      <c r="W822" s="4"/>
      <c r="X822" s="4"/>
    </row>
    <row r="823" spans="4:24" ht="14">
      <c r="D823" s="54" t="s">
        <v>2490</v>
      </c>
      <c r="H823" s="4" t="s">
        <v>2490</v>
      </c>
      <c r="I823" s="4" t="s">
        <v>2490</v>
      </c>
      <c r="V823" s="4"/>
      <c r="W823" s="4"/>
      <c r="X823" s="4"/>
    </row>
    <row r="824" spans="4:24" ht="14">
      <c r="D824" s="54" t="s">
        <v>2490</v>
      </c>
      <c r="H824" s="4" t="s">
        <v>2490</v>
      </c>
      <c r="I824" s="4" t="s">
        <v>2490</v>
      </c>
      <c r="V824" s="4"/>
      <c r="W824" s="4"/>
      <c r="X824" s="4"/>
    </row>
    <row r="825" spans="4:24" ht="14">
      <c r="D825" s="54" t="s">
        <v>2490</v>
      </c>
      <c r="H825" s="4" t="s">
        <v>2490</v>
      </c>
      <c r="I825" s="4" t="s">
        <v>2490</v>
      </c>
      <c r="V825" s="4"/>
      <c r="W825" s="4"/>
      <c r="X825" s="4"/>
    </row>
    <row r="826" spans="4:24" ht="14">
      <c r="D826" s="54" t="s">
        <v>2490</v>
      </c>
      <c r="H826" s="4" t="s">
        <v>2490</v>
      </c>
      <c r="I826" s="4" t="s">
        <v>2490</v>
      </c>
      <c r="V826" s="4"/>
      <c r="W826" s="4"/>
      <c r="X826" s="4"/>
    </row>
    <row r="827" spans="4:24" ht="14">
      <c r="D827" s="54" t="s">
        <v>2490</v>
      </c>
      <c r="H827" s="4" t="s">
        <v>2490</v>
      </c>
      <c r="I827" s="4" t="s">
        <v>2490</v>
      </c>
      <c r="V827" s="4"/>
      <c r="W827" s="4"/>
      <c r="X827" s="4"/>
    </row>
    <row r="828" spans="4:24" ht="14">
      <c r="D828" s="54" t="s">
        <v>2490</v>
      </c>
      <c r="H828" s="4" t="s">
        <v>2490</v>
      </c>
      <c r="I828" s="4" t="s">
        <v>2490</v>
      </c>
      <c r="V828" s="4"/>
      <c r="W828" s="4"/>
      <c r="X828" s="4"/>
    </row>
    <row r="829" spans="4:24" ht="14">
      <c r="D829" s="54" t="s">
        <v>2490</v>
      </c>
      <c r="H829" s="4" t="s">
        <v>2490</v>
      </c>
      <c r="I829" s="4" t="s">
        <v>2490</v>
      </c>
      <c r="V829" s="4"/>
      <c r="W829" s="4"/>
      <c r="X829" s="4"/>
    </row>
    <row r="830" spans="4:24" ht="14">
      <c r="D830" s="54" t="s">
        <v>2490</v>
      </c>
      <c r="H830" s="4" t="s">
        <v>2490</v>
      </c>
      <c r="I830" s="4" t="s">
        <v>2490</v>
      </c>
      <c r="V830" s="4"/>
      <c r="W830" s="4"/>
      <c r="X830" s="4"/>
    </row>
    <row r="831" spans="4:24" ht="14">
      <c r="D831" s="54" t="s">
        <v>2490</v>
      </c>
      <c r="H831" s="4" t="s">
        <v>2490</v>
      </c>
      <c r="I831" s="4" t="s">
        <v>2490</v>
      </c>
      <c r="V831" s="4"/>
      <c r="W831" s="4"/>
      <c r="X831" s="4"/>
    </row>
    <row r="832" spans="4:24" ht="14">
      <c r="D832" s="54" t="s">
        <v>2490</v>
      </c>
      <c r="H832" s="4" t="s">
        <v>2490</v>
      </c>
      <c r="I832" s="4" t="s">
        <v>2490</v>
      </c>
      <c r="V832" s="4"/>
      <c r="W832" s="4"/>
      <c r="X832" s="4"/>
    </row>
    <row r="833" spans="4:24" ht="14">
      <c r="D833" s="54" t="s">
        <v>2490</v>
      </c>
      <c r="H833" s="4" t="s">
        <v>2490</v>
      </c>
      <c r="I833" s="4" t="s">
        <v>2490</v>
      </c>
      <c r="V833" s="4"/>
      <c r="W833" s="4"/>
      <c r="X833" s="4"/>
    </row>
    <row r="834" spans="4:24" ht="14">
      <c r="D834" s="54" t="s">
        <v>2490</v>
      </c>
      <c r="H834" s="4" t="s">
        <v>2490</v>
      </c>
      <c r="I834" s="4" t="s">
        <v>2490</v>
      </c>
      <c r="V834" s="4"/>
      <c r="W834" s="4"/>
      <c r="X834" s="4"/>
    </row>
    <row r="835" spans="4:24" ht="14">
      <c r="D835" s="54" t="s">
        <v>2490</v>
      </c>
      <c r="H835" s="4" t="s">
        <v>2490</v>
      </c>
      <c r="I835" s="4" t="s">
        <v>2490</v>
      </c>
      <c r="V835" s="4"/>
      <c r="W835" s="4"/>
      <c r="X835" s="4"/>
    </row>
    <row r="836" spans="4:24" ht="14">
      <c r="D836" s="54" t="s">
        <v>2490</v>
      </c>
      <c r="H836" s="4" t="s">
        <v>2490</v>
      </c>
      <c r="I836" s="4" t="s">
        <v>2490</v>
      </c>
      <c r="V836" s="4"/>
      <c r="W836" s="4"/>
      <c r="X836" s="4"/>
    </row>
    <row r="837" spans="4:24" ht="14">
      <c r="D837" s="54" t="s">
        <v>2490</v>
      </c>
      <c r="H837" s="4" t="s">
        <v>2490</v>
      </c>
      <c r="I837" s="4" t="s">
        <v>2490</v>
      </c>
      <c r="V837" s="4"/>
      <c r="W837" s="4"/>
      <c r="X837" s="4"/>
    </row>
    <row r="838" spans="4:24" ht="14">
      <c r="D838" s="54" t="s">
        <v>2490</v>
      </c>
      <c r="H838" s="4" t="s">
        <v>2490</v>
      </c>
      <c r="I838" s="4" t="s">
        <v>2490</v>
      </c>
      <c r="V838" s="4"/>
      <c r="W838" s="4"/>
      <c r="X838" s="4"/>
    </row>
    <row r="839" spans="4:24" ht="14">
      <c r="D839" s="54" t="s">
        <v>2490</v>
      </c>
      <c r="H839" s="4" t="s">
        <v>2490</v>
      </c>
      <c r="I839" s="4" t="s">
        <v>2490</v>
      </c>
      <c r="V839" s="4"/>
      <c r="W839" s="4"/>
      <c r="X839" s="4"/>
    </row>
    <row r="840" spans="4:24" ht="14">
      <c r="D840" s="54" t="s">
        <v>2490</v>
      </c>
      <c r="H840" s="4" t="s">
        <v>2490</v>
      </c>
      <c r="I840" s="4" t="s">
        <v>2490</v>
      </c>
      <c r="V840" s="4"/>
      <c r="W840" s="4"/>
      <c r="X840" s="4"/>
    </row>
    <row r="841" spans="4:24" ht="14">
      <c r="D841" s="54" t="s">
        <v>2490</v>
      </c>
      <c r="H841" s="4" t="s">
        <v>2490</v>
      </c>
      <c r="I841" s="4" t="s">
        <v>2490</v>
      </c>
      <c r="V841" s="4"/>
      <c r="W841" s="4"/>
      <c r="X841" s="4"/>
    </row>
    <row r="842" spans="4:24" ht="14">
      <c r="D842" s="54" t="s">
        <v>2490</v>
      </c>
      <c r="H842" s="4" t="s">
        <v>2490</v>
      </c>
      <c r="I842" s="4" t="s">
        <v>2490</v>
      </c>
      <c r="V842" s="4"/>
      <c r="W842" s="4"/>
      <c r="X842" s="4"/>
    </row>
    <row r="843" spans="4:24" ht="14">
      <c r="D843" s="54" t="s">
        <v>2490</v>
      </c>
      <c r="H843" s="4" t="s">
        <v>2490</v>
      </c>
      <c r="I843" s="4" t="s">
        <v>2490</v>
      </c>
      <c r="V843" s="4"/>
      <c r="W843" s="4"/>
      <c r="X843" s="4"/>
    </row>
    <row r="844" spans="4:24" ht="14">
      <c r="D844" s="54" t="s">
        <v>2490</v>
      </c>
      <c r="H844" s="4" t="s">
        <v>2490</v>
      </c>
      <c r="I844" s="4" t="s">
        <v>2490</v>
      </c>
      <c r="V844" s="4"/>
      <c r="W844" s="4"/>
      <c r="X844" s="4"/>
    </row>
    <row r="845" spans="4:24" ht="14">
      <c r="D845" s="54" t="s">
        <v>2490</v>
      </c>
      <c r="H845" s="4" t="s">
        <v>2490</v>
      </c>
      <c r="I845" s="4" t="s">
        <v>2490</v>
      </c>
      <c r="V845" s="4"/>
      <c r="W845" s="4"/>
      <c r="X845" s="4"/>
    </row>
    <row r="846" spans="4:24" ht="14">
      <c r="D846" s="54" t="s">
        <v>2490</v>
      </c>
      <c r="H846" s="4" t="s">
        <v>2490</v>
      </c>
      <c r="I846" s="4" t="s">
        <v>2490</v>
      </c>
      <c r="V846" s="4"/>
      <c r="W846" s="4"/>
      <c r="X846" s="4"/>
    </row>
    <row r="847" spans="4:24" ht="14">
      <c r="D847" s="54" t="s">
        <v>2490</v>
      </c>
      <c r="H847" s="4" t="s">
        <v>2490</v>
      </c>
      <c r="I847" s="4" t="s">
        <v>2490</v>
      </c>
      <c r="V847" s="4"/>
      <c r="W847" s="4"/>
      <c r="X847" s="4"/>
    </row>
    <row r="848" spans="4:24" ht="14">
      <c r="D848" s="54" t="s">
        <v>2490</v>
      </c>
      <c r="H848" s="4" t="s">
        <v>2490</v>
      </c>
      <c r="I848" s="4" t="s">
        <v>2490</v>
      </c>
      <c r="V848" s="4"/>
      <c r="W848" s="4"/>
      <c r="X848" s="4"/>
    </row>
    <row r="849" spans="4:24" ht="14">
      <c r="D849" s="54" t="s">
        <v>2490</v>
      </c>
      <c r="H849" s="4" t="s">
        <v>2490</v>
      </c>
      <c r="I849" s="4" t="s">
        <v>2490</v>
      </c>
      <c r="V849" s="4"/>
      <c r="W849" s="4"/>
      <c r="X849" s="4"/>
    </row>
    <row r="850" spans="4:24" ht="14">
      <c r="D850" s="54" t="s">
        <v>2490</v>
      </c>
      <c r="H850" s="4" t="s">
        <v>2490</v>
      </c>
      <c r="I850" s="4" t="s">
        <v>2490</v>
      </c>
      <c r="V850" s="4"/>
      <c r="W850" s="4"/>
      <c r="X850" s="4"/>
    </row>
    <row r="851" spans="4:24" ht="14">
      <c r="D851" s="54" t="s">
        <v>2490</v>
      </c>
      <c r="H851" s="4" t="s">
        <v>2490</v>
      </c>
      <c r="I851" s="4" t="s">
        <v>2490</v>
      </c>
      <c r="V851" s="4"/>
      <c r="W851" s="4"/>
      <c r="X851" s="4"/>
    </row>
    <row r="852" spans="4:24" ht="14">
      <c r="D852" s="54" t="s">
        <v>2490</v>
      </c>
      <c r="H852" s="4" t="s">
        <v>2490</v>
      </c>
      <c r="I852" s="4" t="s">
        <v>2490</v>
      </c>
      <c r="V852" s="4"/>
      <c r="W852" s="4"/>
      <c r="X852" s="4"/>
    </row>
    <row r="853" spans="4:24" ht="14">
      <c r="D853" s="54" t="s">
        <v>2490</v>
      </c>
      <c r="H853" s="4" t="s">
        <v>2490</v>
      </c>
      <c r="I853" s="4" t="s">
        <v>2490</v>
      </c>
      <c r="V853" s="4"/>
      <c r="W853" s="4"/>
      <c r="X853" s="4"/>
    </row>
    <row r="854" spans="4:24" ht="14">
      <c r="D854" s="54" t="s">
        <v>2490</v>
      </c>
      <c r="H854" s="4" t="s">
        <v>2490</v>
      </c>
      <c r="I854" s="4" t="s">
        <v>2490</v>
      </c>
      <c r="V854" s="4"/>
      <c r="W854" s="4"/>
      <c r="X854" s="4"/>
    </row>
    <row r="855" spans="4:24" ht="14">
      <c r="D855" s="54" t="s">
        <v>2490</v>
      </c>
      <c r="H855" s="4" t="s">
        <v>2490</v>
      </c>
      <c r="I855" s="4" t="s">
        <v>2490</v>
      </c>
      <c r="V855" s="4"/>
      <c r="W855" s="4"/>
      <c r="X855" s="4"/>
    </row>
    <row r="856" spans="4:24" ht="14">
      <c r="D856" s="54" t="s">
        <v>2490</v>
      </c>
      <c r="H856" s="4" t="s">
        <v>2490</v>
      </c>
      <c r="I856" s="4" t="s">
        <v>2490</v>
      </c>
      <c r="V856" s="4"/>
      <c r="W856" s="4"/>
      <c r="X856" s="4"/>
    </row>
    <row r="857" spans="4:24" ht="14">
      <c r="D857" s="54" t="s">
        <v>2490</v>
      </c>
      <c r="H857" s="4" t="s">
        <v>2490</v>
      </c>
      <c r="I857" s="4" t="s">
        <v>2490</v>
      </c>
      <c r="V857" s="4"/>
      <c r="W857" s="4"/>
      <c r="X857" s="4"/>
    </row>
    <row r="858" spans="4:24" ht="14">
      <c r="D858" s="54" t="s">
        <v>2490</v>
      </c>
      <c r="H858" s="4" t="s">
        <v>2490</v>
      </c>
      <c r="I858" s="4" t="s">
        <v>2490</v>
      </c>
      <c r="V858" s="4"/>
      <c r="W858" s="4"/>
      <c r="X858" s="4"/>
    </row>
    <row r="859" spans="4:24" ht="14">
      <c r="D859" s="54" t="s">
        <v>2490</v>
      </c>
      <c r="H859" s="4" t="s">
        <v>2490</v>
      </c>
      <c r="I859" s="4" t="s">
        <v>2490</v>
      </c>
      <c r="V859" s="4"/>
      <c r="W859" s="4"/>
      <c r="X859" s="4"/>
    </row>
    <row r="860" spans="4:24" ht="14">
      <c r="D860" s="54" t="s">
        <v>2490</v>
      </c>
      <c r="H860" s="4" t="s">
        <v>2490</v>
      </c>
      <c r="I860" s="4" t="s">
        <v>2490</v>
      </c>
      <c r="V860" s="4"/>
      <c r="W860" s="4"/>
      <c r="X860" s="4"/>
    </row>
    <row r="861" spans="4:24" ht="14">
      <c r="D861" s="54" t="s">
        <v>2490</v>
      </c>
      <c r="H861" s="4" t="s">
        <v>2490</v>
      </c>
      <c r="I861" s="4" t="s">
        <v>2490</v>
      </c>
      <c r="V861" s="4"/>
      <c r="W861" s="4"/>
      <c r="X861" s="4"/>
    </row>
    <row r="862" spans="4:24" ht="14">
      <c r="D862" s="54" t="s">
        <v>2490</v>
      </c>
      <c r="H862" s="4" t="s">
        <v>2490</v>
      </c>
      <c r="I862" s="4" t="s">
        <v>2490</v>
      </c>
      <c r="V862" s="4"/>
      <c r="W862" s="4"/>
      <c r="X862" s="4"/>
    </row>
    <row r="863" spans="4:24" ht="14">
      <c r="D863" s="54" t="s">
        <v>2490</v>
      </c>
      <c r="H863" s="4" t="s">
        <v>2490</v>
      </c>
      <c r="I863" s="4" t="s">
        <v>2490</v>
      </c>
      <c r="V863" s="4"/>
      <c r="W863" s="4"/>
      <c r="X863" s="4"/>
    </row>
    <row r="864" spans="4:24" ht="14">
      <c r="D864" s="54" t="s">
        <v>2490</v>
      </c>
      <c r="H864" s="4" t="s">
        <v>2490</v>
      </c>
      <c r="I864" s="4" t="s">
        <v>2490</v>
      </c>
      <c r="V864" s="4"/>
      <c r="W864" s="4"/>
      <c r="X864" s="4"/>
    </row>
    <row r="865" spans="4:24" ht="14">
      <c r="D865" s="54" t="s">
        <v>2490</v>
      </c>
      <c r="H865" s="4" t="s">
        <v>2490</v>
      </c>
      <c r="I865" s="4" t="s">
        <v>2490</v>
      </c>
      <c r="V865" s="4"/>
      <c r="W865" s="4"/>
      <c r="X865" s="4"/>
    </row>
    <row r="866" spans="4:24" ht="14">
      <c r="D866" s="54" t="s">
        <v>2490</v>
      </c>
      <c r="H866" s="4" t="s">
        <v>2490</v>
      </c>
      <c r="I866" s="4" t="s">
        <v>2490</v>
      </c>
      <c r="V866" s="4"/>
      <c r="W866" s="4"/>
      <c r="X866" s="4"/>
    </row>
    <row r="867" spans="4:24" ht="14">
      <c r="D867" s="54" t="s">
        <v>2490</v>
      </c>
      <c r="H867" s="4" t="s">
        <v>2490</v>
      </c>
      <c r="I867" s="4" t="s">
        <v>2490</v>
      </c>
      <c r="V867" s="4"/>
      <c r="W867" s="4"/>
      <c r="X867" s="4"/>
    </row>
    <row r="868" spans="4:24" ht="14">
      <c r="D868" s="54" t="s">
        <v>2490</v>
      </c>
      <c r="H868" s="4" t="s">
        <v>2490</v>
      </c>
      <c r="I868" s="4" t="s">
        <v>2490</v>
      </c>
      <c r="V868" s="4"/>
      <c r="W868" s="4"/>
      <c r="X868" s="4"/>
    </row>
    <row r="869" spans="4:24" ht="14">
      <c r="D869" s="54" t="s">
        <v>2490</v>
      </c>
      <c r="H869" s="4" t="s">
        <v>2490</v>
      </c>
      <c r="I869" s="4" t="s">
        <v>2490</v>
      </c>
      <c r="V869" s="4"/>
      <c r="W869" s="4"/>
      <c r="X869" s="4"/>
    </row>
    <row r="870" spans="4:24" ht="14">
      <c r="D870" s="54" t="s">
        <v>2490</v>
      </c>
      <c r="H870" s="4" t="s">
        <v>2490</v>
      </c>
      <c r="I870" s="4" t="s">
        <v>2490</v>
      </c>
      <c r="V870" s="4"/>
      <c r="W870" s="4"/>
      <c r="X870" s="4"/>
    </row>
    <row r="871" spans="4:24" ht="14">
      <c r="D871" s="54" t="s">
        <v>2490</v>
      </c>
      <c r="H871" s="4" t="s">
        <v>2490</v>
      </c>
      <c r="I871" s="4" t="s">
        <v>2490</v>
      </c>
      <c r="V871" s="4"/>
      <c r="W871" s="4"/>
      <c r="X871" s="4"/>
    </row>
    <row r="872" spans="4:24" ht="14">
      <c r="D872" s="54" t="s">
        <v>2490</v>
      </c>
      <c r="H872" s="4" t="s">
        <v>2490</v>
      </c>
      <c r="I872" s="4" t="s">
        <v>2490</v>
      </c>
      <c r="V872" s="4"/>
      <c r="W872" s="4"/>
      <c r="X872" s="4"/>
    </row>
    <row r="873" spans="4:24" ht="14">
      <c r="D873" s="54" t="s">
        <v>2490</v>
      </c>
      <c r="H873" s="4" t="s">
        <v>2490</v>
      </c>
      <c r="I873" s="4" t="s">
        <v>2490</v>
      </c>
      <c r="V873" s="4"/>
      <c r="W873" s="4"/>
      <c r="X873" s="4"/>
    </row>
    <row r="874" spans="4:24" ht="14">
      <c r="D874" s="54" t="s">
        <v>2490</v>
      </c>
      <c r="H874" s="4" t="s">
        <v>2490</v>
      </c>
      <c r="I874" s="4" t="s">
        <v>2490</v>
      </c>
      <c r="V874" s="4"/>
      <c r="W874" s="4"/>
      <c r="X874" s="4"/>
    </row>
    <row r="875" spans="4:24" ht="14">
      <c r="D875" s="54" t="s">
        <v>2490</v>
      </c>
      <c r="H875" s="4" t="s">
        <v>2490</v>
      </c>
      <c r="I875" s="4" t="s">
        <v>2490</v>
      </c>
      <c r="V875" s="4"/>
      <c r="W875" s="4"/>
      <c r="X875" s="4"/>
    </row>
    <row r="876" spans="4:24" ht="14">
      <c r="D876" s="54" t="s">
        <v>2490</v>
      </c>
      <c r="H876" s="4" t="s">
        <v>2490</v>
      </c>
      <c r="I876" s="4" t="s">
        <v>2490</v>
      </c>
      <c r="V876" s="4"/>
      <c r="W876" s="4"/>
      <c r="X876" s="4"/>
    </row>
    <row r="877" spans="4:24" ht="14">
      <c r="D877" s="54" t="s">
        <v>2490</v>
      </c>
      <c r="H877" s="4" t="s">
        <v>2490</v>
      </c>
      <c r="I877" s="4" t="s">
        <v>2490</v>
      </c>
      <c r="V877" s="4"/>
      <c r="W877" s="4"/>
      <c r="X877" s="4"/>
    </row>
    <row r="878" spans="4:24" ht="14">
      <c r="D878" s="54" t="s">
        <v>2490</v>
      </c>
      <c r="H878" s="4" t="s">
        <v>2490</v>
      </c>
      <c r="I878" s="4" t="s">
        <v>2490</v>
      </c>
      <c r="V878" s="4"/>
      <c r="W878" s="4"/>
      <c r="X878" s="4"/>
    </row>
    <row r="879" spans="4:24" ht="14">
      <c r="D879" s="54" t="s">
        <v>2490</v>
      </c>
      <c r="H879" s="4" t="s">
        <v>2490</v>
      </c>
      <c r="I879" s="4" t="s">
        <v>2490</v>
      </c>
      <c r="V879" s="4"/>
      <c r="W879" s="4"/>
      <c r="X879" s="4"/>
    </row>
    <row r="880" spans="4:24" ht="14">
      <c r="D880" s="54" t="s">
        <v>2490</v>
      </c>
      <c r="H880" s="4" t="s">
        <v>2490</v>
      </c>
      <c r="I880" s="4" t="s">
        <v>2490</v>
      </c>
      <c r="V880" s="4"/>
      <c r="W880" s="4"/>
      <c r="X880" s="4"/>
    </row>
    <row r="881" spans="4:24" ht="14">
      <c r="D881" s="54" t="s">
        <v>2490</v>
      </c>
      <c r="H881" s="4" t="s">
        <v>2490</v>
      </c>
      <c r="I881" s="4" t="s">
        <v>2490</v>
      </c>
      <c r="V881" s="4"/>
      <c r="W881" s="4"/>
      <c r="X881" s="4"/>
    </row>
    <row r="882" spans="4:24" ht="14">
      <c r="D882" s="54" t="s">
        <v>2490</v>
      </c>
      <c r="H882" s="4" t="s">
        <v>2490</v>
      </c>
      <c r="I882" s="4" t="s">
        <v>2490</v>
      </c>
      <c r="V882" s="4"/>
      <c r="W882" s="4"/>
      <c r="X882" s="4"/>
    </row>
    <row r="883" spans="4:24" ht="14">
      <c r="D883" s="54" t="s">
        <v>2490</v>
      </c>
      <c r="H883" s="4" t="s">
        <v>2490</v>
      </c>
      <c r="I883" s="4" t="s">
        <v>2490</v>
      </c>
      <c r="V883" s="4"/>
      <c r="W883" s="4"/>
      <c r="X883" s="4"/>
    </row>
    <row r="884" spans="4:24" ht="14">
      <c r="D884" s="54" t="s">
        <v>2490</v>
      </c>
      <c r="H884" s="4" t="s">
        <v>2490</v>
      </c>
      <c r="I884" s="4" t="s">
        <v>2490</v>
      </c>
      <c r="V884" s="4"/>
      <c r="W884" s="4"/>
      <c r="X884" s="4"/>
    </row>
    <row r="885" spans="4:24" ht="14">
      <c r="D885" s="54" t="s">
        <v>2490</v>
      </c>
      <c r="H885" s="4" t="s">
        <v>2490</v>
      </c>
      <c r="I885" s="4" t="s">
        <v>2490</v>
      </c>
      <c r="V885" s="4"/>
      <c r="W885" s="4"/>
      <c r="X885" s="4"/>
    </row>
    <row r="886" spans="4:24" ht="14">
      <c r="D886" s="54" t="s">
        <v>2490</v>
      </c>
      <c r="H886" s="4" t="s">
        <v>2490</v>
      </c>
      <c r="I886" s="4" t="s">
        <v>2490</v>
      </c>
      <c r="V886" s="4"/>
      <c r="W886" s="4"/>
      <c r="X886" s="4"/>
    </row>
    <row r="887" spans="4:24" ht="14">
      <c r="D887" s="54" t="s">
        <v>2490</v>
      </c>
      <c r="H887" s="4" t="s">
        <v>2490</v>
      </c>
      <c r="I887" s="4" t="s">
        <v>2490</v>
      </c>
      <c r="V887" s="4"/>
      <c r="W887" s="4"/>
      <c r="X887" s="4"/>
    </row>
    <row r="888" spans="4:24" ht="14">
      <c r="D888" s="54" t="s">
        <v>2490</v>
      </c>
      <c r="H888" s="4" t="s">
        <v>2490</v>
      </c>
      <c r="I888" s="4" t="s">
        <v>2490</v>
      </c>
      <c r="V888" s="4"/>
      <c r="W888" s="4"/>
      <c r="X888" s="4"/>
    </row>
    <row r="889" spans="4:24" ht="14">
      <c r="D889" s="54" t="s">
        <v>2490</v>
      </c>
      <c r="H889" s="4" t="s">
        <v>2490</v>
      </c>
      <c r="I889" s="4" t="s">
        <v>2490</v>
      </c>
      <c r="V889" s="4"/>
      <c r="W889" s="4"/>
      <c r="X889" s="4"/>
    </row>
    <row r="890" spans="4:24" ht="14">
      <c r="D890" s="54" t="s">
        <v>2490</v>
      </c>
      <c r="H890" s="4" t="s">
        <v>2490</v>
      </c>
      <c r="I890" s="4" t="s">
        <v>2490</v>
      </c>
      <c r="V890" s="4"/>
      <c r="W890" s="4"/>
      <c r="X890" s="4"/>
    </row>
    <row r="891" spans="4:24" ht="14">
      <c r="D891" s="54" t="s">
        <v>2490</v>
      </c>
      <c r="H891" s="4" t="s">
        <v>2490</v>
      </c>
      <c r="I891" s="4" t="s">
        <v>2490</v>
      </c>
      <c r="V891" s="4"/>
      <c r="W891" s="4"/>
      <c r="X891" s="4"/>
    </row>
    <row r="892" spans="4:24" ht="14">
      <c r="D892" s="54" t="s">
        <v>2490</v>
      </c>
      <c r="H892" s="4" t="s">
        <v>2490</v>
      </c>
      <c r="I892" s="4" t="s">
        <v>2490</v>
      </c>
      <c r="V892" s="4"/>
      <c r="W892" s="4"/>
      <c r="X892" s="4"/>
    </row>
    <row r="893" spans="4:24" ht="14">
      <c r="D893" s="54" t="s">
        <v>2490</v>
      </c>
      <c r="H893" s="4" t="s">
        <v>2490</v>
      </c>
      <c r="I893" s="4" t="s">
        <v>2490</v>
      </c>
      <c r="V893" s="4"/>
      <c r="W893" s="4"/>
      <c r="X893" s="4"/>
    </row>
    <row r="894" spans="4:24" ht="14">
      <c r="D894" s="54" t="s">
        <v>2490</v>
      </c>
      <c r="H894" s="4" t="s">
        <v>2490</v>
      </c>
      <c r="I894" s="4" t="s">
        <v>2490</v>
      </c>
      <c r="V894" s="4"/>
      <c r="W894" s="4"/>
      <c r="X894" s="4"/>
    </row>
    <row r="895" spans="4:24" ht="14">
      <c r="D895" s="54" t="s">
        <v>2490</v>
      </c>
      <c r="H895" s="4" t="s">
        <v>2490</v>
      </c>
      <c r="I895" s="4" t="s">
        <v>2490</v>
      </c>
      <c r="V895" s="4"/>
      <c r="W895" s="4"/>
      <c r="X895" s="4"/>
    </row>
    <row r="896" spans="4:24" ht="14">
      <c r="D896" s="54" t="s">
        <v>2490</v>
      </c>
      <c r="H896" s="4" t="s">
        <v>2490</v>
      </c>
      <c r="I896" s="4" t="s">
        <v>2490</v>
      </c>
      <c r="V896" s="4"/>
      <c r="W896" s="4"/>
      <c r="X896" s="4"/>
    </row>
    <row r="897" spans="4:24" ht="14">
      <c r="D897" s="54" t="s">
        <v>2490</v>
      </c>
      <c r="H897" s="4" t="s">
        <v>2490</v>
      </c>
      <c r="I897" s="4" t="s">
        <v>2490</v>
      </c>
      <c r="V897" s="4"/>
      <c r="W897" s="4"/>
      <c r="X897" s="4"/>
    </row>
    <row r="898" spans="4:24" ht="14">
      <c r="D898" s="54" t="s">
        <v>2490</v>
      </c>
      <c r="H898" s="4" t="s">
        <v>2490</v>
      </c>
      <c r="I898" s="4" t="s">
        <v>2490</v>
      </c>
      <c r="V898" s="4"/>
      <c r="W898" s="4"/>
      <c r="X898" s="4"/>
    </row>
    <row r="899" spans="4:24" ht="14">
      <c r="D899" s="54" t="s">
        <v>2490</v>
      </c>
      <c r="H899" s="4" t="s">
        <v>2490</v>
      </c>
      <c r="I899" s="4" t="s">
        <v>2490</v>
      </c>
      <c r="V899" s="4"/>
      <c r="W899" s="4"/>
      <c r="X899" s="4"/>
    </row>
    <row r="900" spans="4:24" ht="14">
      <c r="D900" s="54" t="s">
        <v>2490</v>
      </c>
      <c r="H900" s="4" t="s">
        <v>2490</v>
      </c>
      <c r="I900" s="4" t="s">
        <v>2490</v>
      </c>
      <c r="V900" s="4"/>
      <c r="W900" s="4"/>
      <c r="X900" s="4"/>
    </row>
    <row r="901" spans="4:24" ht="14">
      <c r="D901" s="54" t="s">
        <v>2490</v>
      </c>
      <c r="H901" s="4" t="s">
        <v>2490</v>
      </c>
      <c r="I901" s="4" t="s">
        <v>2490</v>
      </c>
      <c r="V901" s="4"/>
      <c r="W901" s="4"/>
      <c r="X901" s="4"/>
    </row>
    <row r="902" spans="4:24" ht="14">
      <c r="D902" s="54" t="s">
        <v>2490</v>
      </c>
      <c r="H902" s="4" t="s">
        <v>2490</v>
      </c>
      <c r="I902" s="4" t="s">
        <v>2490</v>
      </c>
      <c r="V902" s="4"/>
      <c r="W902" s="4"/>
      <c r="X902" s="4"/>
    </row>
    <row r="903" spans="4:24" ht="14">
      <c r="D903" s="54" t="s">
        <v>2490</v>
      </c>
      <c r="H903" s="4" t="s">
        <v>2490</v>
      </c>
      <c r="I903" s="4" t="s">
        <v>2490</v>
      </c>
      <c r="V903" s="4"/>
      <c r="W903" s="4"/>
      <c r="X903" s="4"/>
    </row>
    <row r="904" spans="4:24" ht="14">
      <c r="H904" s="4" t="s">
        <v>2490</v>
      </c>
      <c r="I904" s="4" t="s">
        <v>2490</v>
      </c>
      <c r="V904" s="4"/>
      <c r="W904" s="4"/>
      <c r="X904" s="4"/>
    </row>
    <row r="905" spans="4:24" ht="14">
      <c r="H905" s="4" t="s">
        <v>2490</v>
      </c>
      <c r="I905" s="4" t="s">
        <v>2490</v>
      </c>
      <c r="V905" s="4"/>
      <c r="W905" s="4"/>
      <c r="X905" s="4"/>
    </row>
    <row r="906" spans="4:24" ht="14">
      <c r="H906" s="4" t="s">
        <v>2490</v>
      </c>
      <c r="I906" s="4" t="s">
        <v>2490</v>
      </c>
      <c r="V906" s="4"/>
      <c r="W906" s="4"/>
      <c r="X906" s="4"/>
    </row>
    <row r="907" spans="4:24" ht="14">
      <c r="H907" s="4" t="s">
        <v>2490</v>
      </c>
      <c r="I907" s="4" t="s">
        <v>2490</v>
      </c>
      <c r="V907" s="4"/>
      <c r="W907" s="4"/>
      <c r="X907" s="4"/>
    </row>
    <row r="908" spans="4:24" ht="14">
      <c r="H908" s="4" t="s">
        <v>2490</v>
      </c>
      <c r="I908" s="4" t="s">
        <v>2490</v>
      </c>
      <c r="V908" s="4"/>
      <c r="W908" s="4"/>
      <c r="X908" s="4"/>
    </row>
    <row r="909" spans="4:24" ht="14">
      <c r="H909" s="4" t="s">
        <v>2490</v>
      </c>
      <c r="I909" s="4" t="s">
        <v>2490</v>
      </c>
      <c r="V909" s="4"/>
      <c r="W909" s="4"/>
      <c r="X909" s="4"/>
    </row>
    <row r="910" spans="4:24" ht="14">
      <c r="D910" s="4"/>
      <c r="G910" s="4"/>
      <c r="H910" s="4" t="s">
        <v>2490</v>
      </c>
      <c r="I910" s="4" t="s">
        <v>2490</v>
      </c>
      <c r="V910" s="4"/>
      <c r="W910" s="4"/>
      <c r="X910" s="4"/>
    </row>
    <row r="911" spans="4:24" ht="14">
      <c r="D911" s="4"/>
      <c r="G911" s="4"/>
      <c r="H911" s="4" t="s">
        <v>2490</v>
      </c>
      <c r="I911" s="4" t="s">
        <v>2490</v>
      </c>
      <c r="V911" s="4"/>
      <c r="W911" s="4"/>
      <c r="X911" s="4"/>
    </row>
    <row r="912" spans="4:24" ht="14">
      <c r="D912" s="4"/>
      <c r="G912" s="4"/>
      <c r="H912" s="4" t="s">
        <v>2490</v>
      </c>
      <c r="I912" s="4" t="s">
        <v>2490</v>
      </c>
      <c r="V912" s="4"/>
      <c r="W912" s="4"/>
      <c r="X912" s="4"/>
    </row>
    <row r="913" spans="4:24" ht="14">
      <c r="D913" s="4"/>
      <c r="G913" s="4"/>
      <c r="H913" s="4" t="s">
        <v>2490</v>
      </c>
      <c r="I913" s="4" t="s">
        <v>2490</v>
      </c>
      <c r="V913" s="4"/>
      <c r="W913" s="4"/>
      <c r="X913" s="4"/>
    </row>
    <row r="914" spans="4:24" ht="14">
      <c r="D914" s="4"/>
      <c r="G914" s="4"/>
      <c r="H914" s="4" t="s">
        <v>2490</v>
      </c>
      <c r="I914" s="4" t="s">
        <v>2490</v>
      </c>
      <c r="V914" s="4"/>
      <c r="W914" s="4"/>
      <c r="X914" s="4"/>
    </row>
    <row r="915" spans="4:24" ht="14">
      <c r="D915" s="4"/>
      <c r="G915" s="4"/>
      <c r="H915" s="4" t="s">
        <v>2490</v>
      </c>
      <c r="I915" s="4" t="s">
        <v>2490</v>
      </c>
      <c r="V915" s="4"/>
      <c r="W915" s="4"/>
      <c r="X915" s="4"/>
    </row>
    <row r="916" spans="4:24" ht="14">
      <c r="D916" s="4"/>
      <c r="G916" s="4"/>
      <c r="H916" s="4" t="s">
        <v>2490</v>
      </c>
      <c r="I916" s="4" t="s">
        <v>2490</v>
      </c>
      <c r="V916" s="4"/>
      <c r="W916" s="4"/>
      <c r="X916" s="4"/>
    </row>
    <row r="917" spans="4:24" ht="14">
      <c r="D917" s="4"/>
      <c r="G917" s="4"/>
      <c r="H917" s="4" t="s">
        <v>2490</v>
      </c>
      <c r="I917" s="4" t="s">
        <v>2490</v>
      </c>
      <c r="V917" s="4"/>
      <c r="W917" s="4"/>
      <c r="X917" s="4"/>
    </row>
    <row r="918" spans="4:24" ht="14">
      <c r="D918" s="4"/>
      <c r="G918" s="4"/>
      <c r="H918" s="4" t="s">
        <v>2490</v>
      </c>
      <c r="I918" s="4" t="s">
        <v>2490</v>
      </c>
      <c r="V918" s="4"/>
      <c r="W918" s="4"/>
      <c r="X918" s="4"/>
    </row>
    <row r="919" spans="4:24" ht="14">
      <c r="D919" s="4"/>
      <c r="G919" s="4"/>
      <c r="H919" s="4" t="s">
        <v>2490</v>
      </c>
      <c r="I919" s="4" t="s">
        <v>2490</v>
      </c>
      <c r="V919" s="4"/>
      <c r="W919" s="4"/>
      <c r="X919" s="4"/>
    </row>
    <row r="920" spans="4:24" ht="14">
      <c r="D920" s="4"/>
      <c r="G920" s="4"/>
      <c r="H920" s="4" t="s">
        <v>2490</v>
      </c>
      <c r="I920" s="4" t="s">
        <v>2490</v>
      </c>
      <c r="V920" s="4"/>
      <c r="W920" s="4"/>
      <c r="X920" s="4"/>
    </row>
    <row r="921" spans="4:24" ht="14">
      <c r="D921" s="4"/>
      <c r="G921" s="4"/>
      <c r="H921" s="4" t="s">
        <v>2490</v>
      </c>
      <c r="I921" s="4" t="s">
        <v>2490</v>
      </c>
      <c r="V921" s="4"/>
      <c r="W921" s="4"/>
      <c r="X921" s="4"/>
    </row>
    <row r="922" spans="4:24" ht="14">
      <c r="D922" s="4"/>
      <c r="G922" s="4"/>
      <c r="H922" s="4" t="s">
        <v>2490</v>
      </c>
      <c r="I922" s="4" t="s">
        <v>2490</v>
      </c>
      <c r="V922" s="4"/>
      <c r="W922" s="4"/>
      <c r="X922" s="4"/>
    </row>
    <row r="923" spans="4:24" ht="14">
      <c r="D923" s="4"/>
      <c r="G923" s="4"/>
      <c r="H923" s="4" t="s">
        <v>2490</v>
      </c>
      <c r="I923" s="4" t="s">
        <v>2490</v>
      </c>
      <c r="V923" s="4"/>
      <c r="W923" s="4"/>
      <c r="X923" s="4"/>
    </row>
    <row r="924" spans="4:24" ht="14">
      <c r="D924" s="4"/>
      <c r="G924" s="4"/>
      <c r="H924" s="4" t="s">
        <v>2490</v>
      </c>
      <c r="I924" s="4" t="s">
        <v>2490</v>
      </c>
      <c r="V924" s="4"/>
      <c r="W924" s="4"/>
      <c r="X924" s="4"/>
    </row>
    <row r="925" spans="4:24" ht="14">
      <c r="D925" s="4"/>
      <c r="G925" s="4"/>
      <c r="H925" s="4" t="s">
        <v>2490</v>
      </c>
      <c r="I925" s="4" t="s">
        <v>2490</v>
      </c>
      <c r="V925" s="4"/>
      <c r="W925" s="4"/>
      <c r="X925" s="4"/>
    </row>
    <row r="926" spans="4:24" ht="14">
      <c r="D926" s="4"/>
      <c r="G926" s="4"/>
      <c r="H926" s="4" t="s">
        <v>2490</v>
      </c>
      <c r="I926" s="4" t="s">
        <v>2490</v>
      </c>
      <c r="V926" s="4"/>
      <c r="W926" s="4"/>
      <c r="X926" s="4"/>
    </row>
    <row r="927" spans="4:24" ht="14">
      <c r="D927" s="4"/>
      <c r="G927" s="4"/>
      <c r="H927" s="4" t="s">
        <v>2490</v>
      </c>
      <c r="I927" s="4" t="s">
        <v>2490</v>
      </c>
      <c r="V927" s="4"/>
      <c r="W927" s="4"/>
      <c r="X927" s="4"/>
    </row>
    <row r="928" spans="4:24" ht="14">
      <c r="D928" s="4"/>
      <c r="G928" s="4"/>
      <c r="H928" s="4" t="s">
        <v>2490</v>
      </c>
      <c r="I928" s="4" t="s">
        <v>2490</v>
      </c>
      <c r="V928" s="4"/>
      <c r="W928" s="4"/>
      <c r="X928" s="4"/>
    </row>
    <row r="929" spans="4:24" ht="14">
      <c r="D929" s="4"/>
      <c r="G929" s="4"/>
      <c r="H929" s="4" t="s">
        <v>2490</v>
      </c>
      <c r="I929" s="4" t="s">
        <v>2490</v>
      </c>
      <c r="V929" s="4"/>
      <c r="W929" s="4"/>
      <c r="X929" s="4"/>
    </row>
    <row r="930" spans="4:24" ht="14">
      <c r="D930" s="4"/>
      <c r="G930" s="4"/>
      <c r="H930" s="4" t="s">
        <v>2490</v>
      </c>
      <c r="I930" s="4" t="s">
        <v>2490</v>
      </c>
      <c r="V930" s="4"/>
      <c r="W930" s="4"/>
      <c r="X930" s="4"/>
    </row>
    <row r="931" spans="4:24" ht="14">
      <c r="D931" s="4"/>
      <c r="G931" s="4"/>
      <c r="H931" s="4" t="s">
        <v>2490</v>
      </c>
      <c r="I931" s="4" t="s">
        <v>2490</v>
      </c>
      <c r="V931" s="4"/>
      <c r="W931" s="4"/>
      <c r="X931" s="4"/>
    </row>
    <row r="932" spans="4:24" ht="14">
      <c r="D932" s="4"/>
      <c r="G932" s="4"/>
      <c r="H932" s="4" t="s">
        <v>2490</v>
      </c>
      <c r="I932" s="4" t="s">
        <v>2490</v>
      </c>
      <c r="V932" s="4"/>
      <c r="W932" s="4"/>
      <c r="X932" s="4"/>
    </row>
    <row r="933" spans="4:24" ht="14">
      <c r="D933" s="4"/>
      <c r="G933" s="4"/>
      <c r="H933" s="4" t="s">
        <v>2490</v>
      </c>
      <c r="I933" s="4" t="s">
        <v>2490</v>
      </c>
      <c r="V933" s="4"/>
      <c r="W933" s="4"/>
      <c r="X933" s="4"/>
    </row>
    <row r="934" spans="4:24" ht="14">
      <c r="D934" s="4"/>
      <c r="G934" s="4"/>
      <c r="H934" s="4" t="s">
        <v>2490</v>
      </c>
      <c r="I934" s="4" t="s">
        <v>2490</v>
      </c>
      <c r="V934" s="4"/>
      <c r="W934" s="4"/>
      <c r="X934" s="4"/>
    </row>
    <row r="935" spans="4:24" ht="14">
      <c r="D935" s="4"/>
      <c r="G935" s="4"/>
      <c r="H935" s="4" t="s">
        <v>2490</v>
      </c>
      <c r="I935" s="4" t="s">
        <v>2490</v>
      </c>
      <c r="V935" s="4"/>
      <c r="W935" s="4"/>
      <c r="X935" s="4"/>
    </row>
    <row r="936" spans="4:24" ht="14">
      <c r="D936" s="4"/>
      <c r="G936" s="4"/>
      <c r="H936" s="4" t="s">
        <v>2490</v>
      </c>
      <c r="I936" s="4" t="s">
        <v>2490</v>
      </c>
      <c r="V936" s="4"/>
      <c r="W936" s="4"/>
      <c r="X936" s="4"/>
    </row>
    <row r="937" spans="4:24" ht="14">
      <c r="D937" s="4"/>
      <c r="G937" s="4"/>
      <c r="H937" s="4" t="s">
        <v>2490</v>
      </c>
      <c r="I937" s="4" t="s">
        <v>2490</v>
      </c>
      <c r="V937" s="4"/>
      <c r="W937" s="4"/>
      <c r="X937" s="4"/>
    </row>
    <row r="938" spans="4:24" ht="14">
      <c r="D938" s="4"/>
      <c r="G938" s="4"/>
      <c r="H938" s="4" t="s">
        <v>2490</v>
      </c>
      <c r="I938" s="4" t="s">
        <v>2490</v>
      </c>
      <c r="V938" s="4"/>
      <c r="W938" s="4"/>
      <c r="X938" s="4"/>
    </row>
    <row r="939" spans="4:24" ht="14">
      <c r="D939" s="4"/>
      <c r="G939" s="4"/>
      <c r="H939" s="4" t="s">
        <v>2490</v>
      </c>
      <c r="I939" s="4" t="s">
        <v>2490</v>
      </c>
      <c r="V939" s="4"/>
      <c r="W939" s="4"/>
      <c r="X939" s="4"/>
    </row>
    <row r="940" spans="4:24" ht="14">
      <c r="D940" s="4"/>
      <c r="G940" s="4"/>
      <c r="H940" s="4" t="s">
        <v>2490</v>
      </c>
      <c r="I940" s="4" t="s">
        <v>2490</v>
      </c>
      <c r="V940" s="4"/>
      <c r="W940" s="4"/>
      <c r="X940" s="4"/>
    </row>
    <row r="941" spans="4:24" ht="14">
      <c r="D941" s="4"/>
      <c r="G941" s="4"/>
      <c r="H941" s="4" t="s">
        <v>2490</v>
      </c>
      <c r="I941" s="4" t="s">
        <v>2490</v>
      </c>
      <c r="V941" s="4"/>
      <c r="W941" s="4"/>
      <c r="X941" s="4"/>
    </row>
    <row r="942" spans="4:24" ht="14">
      <c r="D942" s="4"/>
      <c r="G942" s="4"/>
      <c r="H942" s="4" t="s">
        <v>2490</v>
      </c>
      <c r="I942" s="4" t="s">
        <v>2490</v>
      </c>
      <c r="V942" s="4"/>
      <c r="W942" s="4"/>
      <c r="X942" s="4"/>
    </row>
    <row r="943" spans="4:24" ht="14">
      <c r="D943" s="4"/>
      <c r="G943" s="4"/>
      <c r="H943" s="4" t="s">
        <v>2490</v>
      </c>
      <c r="I943" s="4" t="s">
        <v>2490</v>
      </c>
      <c r="V943" s="4"/>
      <c r="W943" s="4"/>
      <c r="X943" s="4"/>
    </row>
    <row r="944" spans="4:24" ht="14">
      <c r="D944" s="4"/>
      <c r="G944" s="4"/>
      <c r="H944" s="4" t="s">
        <v>2490</v>
      </c>
      <c r="I944" s="4" t="s">
        <v>2490</v>
      </c>
      <c r="V944" s="4"/>
      <c r="W944" s="4"/>
      <c r="X944" s="4"/>
    </row>
    <row r="945" spans="4:24" ht="14">
      <c r="D945" s="4"/>
      <c r="G945" s="4"/>
      <c r="H945" s="4" t="s">
        <v>2490</v>
      </c>
      <c r="I945" s="4" t="s">
        <v>2490</v>
      </c>
      <c r="V945" s="4"/>
      <c r="W945" s="4"/>
      <c r="X945" s="4"/>
    </row>
    <row r="946" spans="4:24" ht="14">
      <c r="D946" s="4"/>
      <c r="G946" s="4"/>
      <c r="H946" s="4" t="s">
        <v>2490</v>
      </c>
      <c r="I946" s="4" t="s">
        <v>2490</v>
      </c>
      <c r="V946" s="4"/>
      <c r="W946" s="4"/>
      <c r="X946" s="4"/>
    </row>
    <row r="947" spans="4:24" ht="14">
      <c r="D947" s="4"/>
      <c r="G947" s="4"/>
      <c r="H947" s="4" t="s">
        <v>2490</v>
      </c>
      <c r="I947" s="4" t="s">
        <v>2490</v>
      </c>
      <c r="V947" s="4"/>
      <c r="W947" s="4"/>
      <c r="X947" s="4"/>
    </row>
    <row r="948" spans="4:24" ht="14">
      <c r="D948" s="4"/>
      <c r="G948" s="4"/>
      <c r="H948" s="4" t="s">
        <v>2490</v>
      </c>
      <c r="I948" s="4" t="s">
        <v>2490</v>
      </c>
      <c r="V948" s="4"/>
      <c r="W948" s="4"/>
      <c r="X948" s="4"/>
    </row>
    <row r="949" spans="4:24" ht="14">
      <c r="D949" s="4"/>
      <c r="G949" s="4"/>
      <c r="H949" s="4" t="s">
        <v>2490</v>
      </c>
      <c r="I949" s="4" t="s">
        <v>2490</v>
      </c>
      <c r="V949" s="4"/>
      <c r="W949" s="4"/>
      <c r="X949" s="4"/>
    </row>
    <row r="950" spans="4:24" ht="14">
      <c r="D950" s="4"/>
      <c r="G950" s="4"/>
      <c r="H950" s="4" t="s">
        <v>2490</v>
      </c>
      <c r="I950" s="4" t="s">
        <v>2490</v>
      </c>
      <c r="V950" s="4"/>
      <c r="W950" s="4"/>
      <c r="X950" s="4"/>
    </row>
    <row r="951" spans="4:24" ht="14">
      <c r="D951" s="4"/>
      <c r="G951" s="4"/>
      <c r="H951" s="4" t="s">
        <v>2490</v>
      </c>
      <c r="I951" s="4" t="s">
        <v>2490</v>
      </c>
      <c r="V951" s="4"/>
      <c r="W951" s="4"/>
      <c r="X951" s="4"/>
    </row>
    <row r="952" spans="4:24" ht="14">
      <c r="D952" s="4"/>
      <c r="G952" s="4"/>
      <c r="H952" s="4" t="s">
        <v>2490</v>
      </c>
      <c r="I952" s="4" t="s">
        <v>2490</v>
      </c>
      <c r="V952" s="4"/>
      <c r="W952" s="4"/>
      <c r="X952" s="4"/>
    </row>
    <row r="953" spans="4:24" ht="14">
      <c r="D953" s="4"/>
      <c r="G953" s="4"/>
      <c r="H953" s="4" t="s">
        <v>2490</v>
      </c>
      <c r="I953" s="4" t="s">
        <v>2490</v>
      </c>
      <c r="V953" s="4"/>
      <c r="W953" s="4"/>
      <c r="X953" s="4"/>
    </row>
    <row r="954" spans="4:24" ht="14">
      <c r="D954" s="4"/>
      <c r="G954" s="4"/>
      <c r="H954" s="4" t="s">
        <v>2490</v>
      </c>
      <c r="I954" s="4" t="s">
        <v>2490</v>
      </c>
      <c r="V954" s="4"/>
      <c r="W954" s="4"/>
      <c r="X954" s="4"/>
    </row>
    <row r="955" spans="4:24" ht="14">
      <c r="D955" s="4"/>
      <c r="G955" s="4"/>
      <c r="H955" s="4" t="s">
        <v>2490</v>
      </c>
      <c r="I955" s="4" t="s">
        <v>2490</v>
      </c>
      <c r="V955" s="4"/>
      <c r="W955" s="4"/>
      <c r="X955" s="4"/>
    </row>
    <row r="956" spans="4:24" ht="14">
      <c r="D956" s="4"/>
      <c r="G956" s="4"/>
      <c r="H956" s="4" t="s">
        <v>2490</v>
      </c>
      <c r="I956" s="4" t="s">
        <v>2490</v>
      </c>
      <c r="V956" s="4"/>
      <c r="W956" s="4"/>
      <c r="X956" s="4"/>
    </row>
    <row r="957" spans="4:24" ht="14">
      <c r="D957" s="4"/>
      <c r="G957" s="4"/>
      <c r="H957" s="4" t="s">
        <v>2490</v>
      </c>
      <c r="I957" s="4" t="s">
        <v>2490</v>
      </c>
      <c r="V957" s="4"/>
      <c r="W957" s="4"/>
      <c r="X957" s="4"/>
    </row>
    <row r="958" spans="4:24" ht="14">
      <c r="D958" s="4"/>
      <c r="G958" s="4"/>
      <c r="H958" s="4" t="s">
        <v>2490</v>
      </c>
      <c r="I958" s="4" t="s">
        <v>2490</v>
      </c>
      <c r="V958" s="4"/>
      <c r="W958" s="4"/>
      <c r="X958" s="4"/>
    </row>
    <row r="959" spans="4:24" ht="14">
      <c r="D959" s="4"/>
      <c r="G959" s="4"/>
      <c r="H959" s="4" t="s">
        <v>2490</v>
      </c>
      <c r="I959" s="4" t="s">
        <v>2490</v>
      </c>
      <c r="V959" s="4"/>
      <c r="W959" s="4"/>
      <c r="X959" s="4"/>
    </row>
    <row r="960" spans="4:24" ht="14">
      <c r="D960" s="4"/>
      <c r="G960" s="4"/>
      <c r="H960" s="4" t="s">
        <v>2490</v>
      </c>
      <c r="I960" s="4" t="s">
        <v>2490</v>
      </c>
      <c r="V960" s="4"/>
      <c r="W960" s="4"/>
      <c r="X960" s="4"/>
    </row>
    <row r="961" spans="4:24" ht="14">
      <c r="D961" s="4"/>
      <c r="G961" s="4"/>
      <c r="H961" s="4" t="s">
        <v>2490</v>
      </c>
      <c r="I961" s="4" t="s">
        <v>2490</v>
      </c>
      <c r="V961" s="4"/>
      <c r="W961" s="4"/>
      <c r="X961" s="4"/>
    </row>
    <row r="962" spans="4:24" ht="14">
      <c r="D962" s="4"/>
      <c r="G962" s="4"/>
      <c r="H962" s="4" t="s">
        <v>2490</v>
      </c>
      <c r="I962" s="4" t="s">
        <v>2490</v>
      </c>
      <c r="V962" s="4"/>
      <c r="W962" s="4"/>
      <c r="X962" s="4"/>
    </row>
    <row r="963" spans="4:24" ht="14">
      <c r="D963" s="4"/>
      <c r="G963" s="4"/>
      <c r="H963" s="4" t="s">
        <v>2490</v>
      </c>
      <c r="I963" s="4" t="s">
        <v>2490</v>
      </c>
      <c r="V963" s="4"/>
      <c r="W963" s="4"/>
      <c r="X963" s="4"/>
    </row>
    <row r="964" spans="4:24" ht="14">
      <c r="D964" s="4"/>
      <c r="G964" s="4"/>
      <c r="H964" s="4" t="s">
        <v>2490</v>
      </c>
      <c r="I964" s="4" t="s">
        <v>2490</v>
      </c>
      <c r="V964" s="4"/>
      <c r="W964" s="4"/>
      <c r="X964" s="4"/>
    </row>
    <row r="965" spans="4:24" ht="14">
      <c r="D965" s="4"/>
      <c r="G965" s="4"/>
      <c r="H965" s="4" t="s">
        <v>2490</v>
      </c>
      <c r="I965" s="4" t="s">
        <v>2490</v>
      </c>
      <c r="V965" s="4"/>
      <c r="W965" s="4"/>
      <c r="X965" s="4"/>
    </row>
    <row r="966" spans="4:24" ht="14">
      <c r="D966" s="4"/>
      <c r="G966" s="4"/>
      <c r="H966" s="4" t="s">
        <v>2490</v>
      </c>
      <c r="I966" s="4" t="s">
        <v>2490</v>
      </c>
      <c r="V966" s="4"/>
      <c r="W966" s="4"/>
      <c r="X966" s="4"/>
    </row>
    <row r="967" spans="4:24" ht="14">
      <c r="D967" s="4"/>
      <c r="G967" s="4"/>
      <c r="H967" s="4" t="s">
        <v>2490</v>
      </c>
      <c r="I967" s="4" t="s">
        <v>2490</v>
      </c>
      <c r="V967" s="4"/>
      <c r="W967" s="4"/>
      <c r="X967" s="4"/>
    </row>
  </sheetData>
  <conditionalFormatting sqref="F2:G2 J2:R5 F3:F6 J153:R153 D7:F7 B2:D2 E37 E153:E155 D670:D903 A144:A152 A153:C155 A157:B171 J155:R155 J154 L154:R154 J173 L173:R173 A186:B192 J184:R184 J183 L183:R183 E212 A203:B218 A220:B231 L201:R201 J233 L233:R233 A274:A280 E274:F280 A284 F357:F903 J144:K152 N144:R152 J157:R172 J174:R182 J220:R232 J235:K236 N235:R243 L244:R280 L284:R286 N287:R312 A232:C233 A263:C265 H7:R7 J202:R218 J186:R200 J237:J280 J201 J6:M6 O6:R6 L23:R23 A7:B7 B53:B69 A53:A59 N69:R69 L53:R59 L61:M69 L313:R669 J284:J669 B3:B6 D3:D6 A43:C45 C156:C171 A172:C184 C185:C192 A193:C202 C203:C231 A235:B262 A266:B273 C266:C284 A668:E669 F235 F238 F240:F265 T53:U59 T69:U69 T447:X669 T235:U280 T220:U233 T186:U218 T157:U184 T144:U155 T2:XFD2 A285:C667 E332:E667 E235:E273 E232:F233 E284:F331 E200:E202 E193:E195 E182:E183 E172:E174 H23:J23 T284:U446 J51:J59 L51:U52 A23:F27 S23:W27 T3:Y7 A29:B29 D29:G29 A33:B42 J49:U50 B70:C72 D49:G72 A69:A72 J69:J72 L70:U72 G14:G27 G3:G10 X8:Y10 C3:C21 X30:Y31 C28:C42 J33:U46 E43:E46 A46:B46 F33:F46 V32:Y46 G30:G46 D32:D46 C46:C47 N75:U75 J75 A75 V75:Y78 B75:B78 D81:D667 V81:Y446 E81:F81 G81:G669 B81 C73:C96 A49:C52 X14:Y27 V49:Y72 L29:Y29 J29 H24:R25 J26:R27 H26:I29 H31:I72 D75:I78 H81:I967">
    <cfRule type="expression" dxfId="510" priority="243">
      <formula>$E2="begin group"</formula>
    </cfRule>
  </conditionalFormatting>
  <conditionalFormatting sqref="A142:A143 N142:R142 P143:R143 J142:J143 T143 T142:U142">
    <cfRule type="expression" dxfId="509" priority="242">
      <formula>$E142="begin group"</formula>
    </cfRule>
  </conditionalFormatting>
  <conditionalFormatting sqref="A138:A141 N138:R138 N140:R140 P139:R139 P141:R141 J138:J141 T141 T139 T140:U140 T138:U138">
    <cfRule type="expression" dxfId="508" priority="241">
      <formula>$E138="begin group"</formula>
    </cfRule>
  </conditionalFormatting>
  <conditionalFormatting sqref="A134:A137 N134:R134 N136:R136 P135:R135 P137:R137 J134:J137 T137 T135 T136:U136 T134:U134">
    <cfRule type="expression" dxfId="507" priority="240">
      <formula>$E134="begin group"</formula>
    </cfRule>
  </conditionalFormatting>
  <conditionalFormatting sqref="A130:A133 N130:R130 N132:R132 P131:R131 P133:R133 J130:J133 T133 T131 T132:U132 T130:U130">
    <cfRule type="expression" dxfId="506" priority="239">
      <formula>$E130="begin group"</formula>
    </cfRule>
  </conditionalFormatting>
  <conditionalFormatting sqref="A126:A129 N126:R126 N128:R128 P127:R127 P129:R129 J126:J129 T129 T127 T128:U128 T126:U126">
    <cfRule type="expression" dxfId="505" priority="238">
      <formula>$E126="begin group"</formula>
    </cfRule>
  </conditionalFormatting>
  <conditionalFormatting sqref="A122:A125 N122:R122 N124:R124 P123:R123 P125:R125 J122:J125 T125 T123 T124:U124 T122:U122">
    <cfRule type="expression" dxfId="504" priority="237">
      <formula>$E122="begin group"</formula>
    </cfRule>
  </conditionalFormatting>
  <conditionalFormatting sqref="A118:A121 N118:R118 N120:R120 P119:R119 P121:R121 J118:J121 T121 T119 T120:U120 T118:U118">
    <cfRule type="expression" dxfId="503" priority="236">
      <formula>$E118="begin group"</formula>
    </cfRule>
  </conditionalFormatting>
  <conditionalFormatting sqref="A114:A117 N114:R114 N116:R116 P115:R115 P117:R117 J114:J116 T117 T115 T116:U116 T114:U114">
    <cfRule type="expression" dxfId="502" priority="235">
      <formula>$E114="begin group"</formula>
    </cfRule>
  </conditionalFormatting>
  <conditionalFormatting sqref="A110:A113 N110:R110 N112:R112 P111:R111 P113:R113 J110:J113 T113 T111 T112:U112 T110:U110">
    <cfRule type="expression" dxfId="501" priority="234">
      <formula>$E110="begin group"</formula>
    </cfRule>
  </conditionalFormatting>
  <conditionalFormatting sqref="A106:A109 J106:K107 J108:J109 N106:R109 C116:C152 T106:U109">
    <cfRule type="expression" dxfId="500" priority="233">
      <formula>$E106="begin group"</formula>
    </cfRule>
  </conditionalFormatting>
  <conditionalFormatting sqref="J102:J103 A102:A105 J104:K105 B116:B152 N102:R105 T102:U105">
    <cfRule type="expression" dxfId="499" priority="232">
      <formula>$E102="begin group"</formula>
    </cfRule>
  </conditionalFormatting>
  <conditionalFormatting sqref="A98:A101 N98:R101 J98:J101 T98:U101">
    <cfRule type="expression" dxfId="498" priority="231">
      <formula>$E98="begin group"</formula>
    </cfRule>
  </conditionalFormatting>
  <conditionalFormatting sqref="A94:A97 N94:R97 J94:J97 T94:U97">
    <cfRule type="expression" dxfId="497" priority="230">
      <formula>$E94="begin group"</formula>
    </cfRule>
  </conditionalFormatting>
  <conditionalFormatting sqref="A90:A93 N90:R93 J90:J93 T90:U93">
    <cfRule type="expression" dxfId="496" priority="229">
      <formula>$E90="begin group"</formula>
    </cfRule>
  </conditionalFormatting>
  <conditionalFormatting sqref="A84:A86 N84:R86 J84:J86 T84:U86 T89:U89 J89 N89:R89 A89">
    <cfRule type="expression" dxfId="495" priority="228">
      <formula>$E84="begin group"</formula>
    </cfRule>
  </conditionalFormatting>
  <conditionalFormatting sqref="A76:A78 N76:R78 J76:J78 T76:U78 T81:U81 J81 N81:R81 A81">
    <cfRule type="expression" dxfId="494" priority="227">
      <formula>$E76="begin group"</formula>
    </cfRule>
  </conditionalFormatting>
  <conditionalFormatting sqref="A65:A68 N65:R68 J67:K67 J65:J66 J68 T65:U68">
    <cfRule type="expression" dxfId="493" priority="226">
      <formula>$E65="begin group"</formula>
    </cfRule>
  </conditionalFormatting>
  <conditionalFormatting sqref="A61:A64 N61:R64 J61:J64 T61:U64">
    <cfRule type="expression" dxfId="492" priority="225">
      <formula>$E61="begin group"</formula>
    </cfRule>
  </conditionalFormatting>
  <conditionalFormatting sqref="J60 N60:R60 A60 T60:U60">
    <cfRule type="expression" dxfId="491" priority="224">
      <formula>$E60="begin group"</formula>
    </cfRule>
  </conditionalFormatting>
  <conditionalFormatting sqref="B84:B86 C53:C69 B97:C115 B89:B96">
    <cfRule type="expression" dxfId="490" priority="223">
      <formula>$E53="begin group"</formula>
    </cfRule>
  </conditionalFormatting>
  <conditionalFormatting sqref="E84:E86 E89:E99">
    <cfRule type="expression" dxfId="489" priority="222">
      <formula>$E84="begin group"</formula>
    </cfRule>
  </conditionalFormatting>
  <conditionalFormatting sqref="L97:M99 L60:M60">
    <cfRule type="expression" dxfId="488" priority="221">
      <formula>$E60="begin group"</formula>
    </cfRule>
  </conditionalFormatting>
  <conditionalFormatting sqref="E116">
    <cfRule type="expression" dxfId="487" priority="220">
      <formula>$E116="begin group"</formula>
    </cfRule>
  </conditionalFormatting>
  <conditionalFormatting sqref="E117">
    <cfRule type="expression" dxfId="486" priority="219">
      <formula>$E117="begin group"</formula>
    </cfRule>
  </conditionalFormatting>
  <conditionalFormatting sqref="E135">
    <cfRule type="expression" dxfId="485" priority="216">
      <formula>$E135="begin group"</formula>
    </cfRule>
  </conditionalFormatting>
  <conditionalFormatting sqref="E137">
    <cfRule type="expression" dxfId="484" priority="214">
      <formula>$E137="begin group"</formula>
    </cfRule>
  </conditionalFormatting>
  <conditionalFormatting sqref="E118">
    <cfRule type="expression" dxfId="483" priority="218">
      <formula>$E118="begin group"</formula>
    </cfRule>
  </conditionalFormatting>
  <conditionalFormatting sqref="E119">
    <cfRule type="expression" dxfId="482" priority="217">
      <formula>$E119="begin group"</formula>
    </cfRule>
  </conditionalFormatting>
  <conditionalFormatting sqref="E136">
    <cfRule type="expression" dxfId="481" priority="215">
      <formula>$E136="begin group"</formula>
    </cfRule>
  </conditionalFormatting>
  <conditionalFormatting sqref="E138">
    <cfRule type="expression" dxfId="480" priority="213">
      <formula>$E138="begin group"</formula>
    </cfRule>
  </conditionalFormatting>
  <conditionalFormatting sqref="N119:O119">
    <cfRule type="expression" dxfId="479" priority="207">
      <formula>$E119="begin group"</formula>
    </cfRule>
  </conditionalFormatting>
  <conditionalFormatting sqref="N125:O125">
    <cfRule type="expression" dxfId="478" priority="204">
      <formula>$E125="begin group"</formula>
    </cfRule>
  </conditionalFormatting>
  <conditionalFormatting sqref="N111:O111">
    <cfRule type="expression" dxfId="477" priority="211">
      <formula>$E111="begin group"</formula>
    </cfRule>
  </conditionalFormatting>
  <conditionalFormatting sqref="N117:O117">
    <cfRule type="expression" dxfId="476" priority="208">
      <formula>$E117="begin group"</formula>
    </cfRule>
  </conditionalFormatting>
  <conditionalFormatting sqref="N123:O123">
    <cfRule type="expression" dxfId="475" priority="205">
      <formula>$E123="begin group"</formula>
    </cfRule>
  </conditionalFormatting>
  <conditionalFormatting sqref="N115:O115">
    <cfRule type="expression" dxfId="474" priority="209">
      <formula>$E115="begin group"</formula>
    </cfRule>
  </conditionalFormatting>
  <conditionalFormatting sqref="N129:O129">
    <cfRule type="expression" dxfId="473" priority="202">
      <formula>$E129="begin group"</formula>
    </cfRule>
  </conditionalFormatting>
  <conditionalFormatting sqref="N121:O121">
    <cfRule type="expression" dxfId="472" priority="206">
      <formula>$E121="begin group"</formula>
    </cfRule>
  </conditionalFormatting>
  <conditionalFormatting sqref="N135:O135">
    <cfRule type="expression" dxfId="471" priority="199">
      <formula>$E135="begin group"</formula>
    </cfRule>
  </conditionalFormatting>
  <conditionalFormatting sqref="N127:O127">
    <cfRule type="expression" dxfId="470" priority="203">
      <formula>$E127="begin group"</formula>
    </cfRule>
  </conditionalFormatting>
  <conditionalFormatting sqref="L116:M118 L135:M137">
    <cfRule type="expression" dxfId="469" priority="212">
      <formula>$E116="begin group"</formula>
    </cfRule>
  </conditionalFormatting>
  <conditionalFormatting sqref="N113:O113">
    <cfRule type="expression" dxfId="468" priority="210">
      <formula>$E113="begin group"</formula>
    </cfRule>
  </conditionalFormatting>
  <conditionalFormatting sqref="N131:O131">
    <cfRule type="expression" dxfId="467" priority="201">
      <formula>$E131="begin group"</formula>
    </cfRule>
  </conditionalFormatting>
  <conditionalFormatting sqref="N133:O133">
    <cfRule type="expression" dxfId="466" priority="200">
      <formula>$E133="begin group"</formula>
    </cfRule>
  </conditionalFormatting>
  <conditionalFormatting sqref="N137:O137">
    <cfRule type="expression" dxfId="465" priority="198">
      <formula>$E137="begin group"</formula>
    </cfRule>
  </conditionalFormatting>
  <conditionalFormatting sqref="N139:O139">
    <cfRule type="expression" dxfId="464" priority="197">
      <formula>$E139="begin group"</formula>
    </cfRule>
  </conditionalFormatting>
  <conditionalFormatting sqref="N141:O141">
    <cfRule type="expression" dxfId="463" priority="196">
      <formula>$E141="begin group"</formula>
    </cfRule>
  </conditionalFormatting>
  <conditionalFormatting sqref="N143:O143">
    <cfRule type="expression" dxfId="462" priority="195">
      <formula>$E143="begin group"</formula>
    </cfRule>
  </conditionalFormatting>
  <conditionalFormatting sqref="U111">
    <cfRule type="expression" dxfId="461" priority="194">
      <formula>$E111="begin group"</formula>
    </cfRule>
  </conditionalFormatting>
  <conditionalFormatting sqref="U113">
    <cfRule type="expression" dxfId="460" priority="193">
      <formula>$E113="begin group"</formula>
    </cfRule>
  </conditionalFormatting>
  <conditionalFormatting sqref="U115">
    <cfRule type="expression" dxfId="459" priority="192">
      <formula>$E115="begin group"</formula>
    </cfRule>
  </conditionalFormatting>
  <conditionalFormatting sqref="U117">
    <cfRule type="expression" dxfId="458" priority="191">
      <formula>$E117="begin group"</formula>
    </cfRule>
  </conditionalFormatting>
  <conditionalFormatting sqref="U119">
    <cfRule type="expression" dxfId="457" priority="190">
      <formula>$E119="begin group"</formula>
    </cfRule>
  </conditionalFormatting>
  <conditionalFormatting sqref="U121">
    <cfRule type="expression" dxfId="456" priority="189">
      <formula>$E121="begin group"</formula>
    </cfRule>
  </conditionalFormatting>
  <conditionalFormatting sqref="U123">
    <cfRule type="expression" dxfId="455" priority="188">
      <formula>$E123="begin group"</formula>
    </cfRule>
  </conditionalFormatting>
  <conditionalFormatting sqref="U125">
    <cfRule type="expression" dxfId="454" priority="187">
      <formula>$E125="begin group"</formula>
    </cfRule>
  </conditionalFormatting>
  <conditionalFormatting sqref="U127">
    <cfRule type="expression" dxfId="453" priority="186">
      <formula>$E127="begin group"</formula>
    </cfRule>
  </conditionalFormatting>
  <conditionalFormatting sqref="U129">
    <cfRule type="expression" dxfId="452" priority="185">
      <formula>$E129="begin group"</formula>
    </cfRule>
  </conditionalFormatting>
  <conditionalFormatting sqref="U131">
    <cfRule type="expression" dxfId="451" priority="184">
      <formula>$E131="begin group"</formula>
    </cfRule>
  </conditionalFormatting>
  <conditionalFormatting sqref="U133">
    <cfRule type="expression" dxfId="450" priority="183">
      <formula>$E133="begin group"</formula>
    </cfRule>
  </conditionalFormatting>
  <conditionalFormatting sqref="U135">
    <cfRule type="expression" dxfId="449" priority="182">
      <formula>$E135="begin group"</formula>
    </cfRule>
  </conditionalFormatting>
  <conditionalFormatting sqref="U137">
    <cfRule type="expression" dxfId="448" priority="181">
      <formula>$E137="begin group"</formula>
    </cfRule>
  </conditionalFormatting>
  <conditionalFormatting sqref="U139">
    <cfRule type="expression" dxfId="447" priority="180">
      <formula>$E139="begin group"</formula>
    </cfRule>
  </conditionalFormatting>
  <conditionalFormatting sqref="U141">
    <cfRule type="expression" dxfId="446" priority="179">
      <formula>$E141="begin group"</formula>
    </cfRule>
  </conditionalFormatting>
  <conditionalFormatting sqref="U143">
    <cfRule type="expression" dxfId="445" priority="178">
      <formula>$E143="begin group"</formula>
    </cfRule>
  </conditionalFormatting>
  <conditionalFormatting sqref="A2:A6">
    <cfRule type="expression" dxfId="444" priority="177">
      <formula>$E2="begin group"</formula>
    </cfRule>
  </conditionalFormatting>
  <conditionalFormatting sqref="E2:E6">
    <cfRule type="expression" dxfId="443" priority="176">
      <formula>$E2="begin group"</formula>
    </cfRule>
  </conditionalFormatting>
  <conditionalFormatting sqref="H2:I6">
    <cfRule type="expression" dxfId="442" priority="175">
      <formula>$E2="begin group"</formula>
    </cfRule>
  </conditionalFormatting>
  <conditionalFormatting sqref="F116:F119 F135:F138 F153:F155 F172:F175 F182:F184 F193:F195 F186 F200:F201 F84:F85 F89:F91 F93:F95 F97:F99">
    <cfRule type="expression" dxfId="441" priority="174">
      <formula>$E84="begin group"</formula>
    </cfRule>
  </conditionalFormatting>
  <conditionalFormatting sqref="K71:K72">
    <cfRule type="expression" dxfId="440" priority="173">
      <formula>$E71="begin group"</formula>
    </cfRule>
  </conditionalFormatting>
  <conditionalFormatting sqref="K51">
    <cfRule type="expression" dxfId="439" priority="172">
      <formula>$E51="begin group"</formula>
    </cfRule>
  </conditionalFormatting>
  <conditionalFormatting sqref="E100:E115">
    <cfRule type="expression" dxfId="438" priority="171">
      <formula>$E100="begin group"</formula>
    </cfRule>
  </conditionalFormatting>
  <conditionalFormatting sqref="F100:F115">
    <cfRule type="expression" dxfId="437" priority="170">
      <formula>$E100="begin group"</formula>
    </cfRule>
  </conditionalFormatting>
  <conditionalFormatting sqref="K117">
    <cfRule type="expression" dxfId="436" priority="165">
      <formula>$E117="begin group"</formula>
    </cfRule>
  </conditionalFormatting>
  <conditionalFormatting sqref="E120:E134">
    <cfRule type="expression" dxfId="435" priority="169">
      <formula>$E120="begin group"</formula>
    </cfRule>
  </conditionalFormatting>
  <conditionalFormatting sqref="E139:E152">
    <cfRule type="expression" dxfId="434" priority="167">
      <formula>$E139="begin group"</formula>
    </cfRule>
  </conditionalFormatting>
  <conditionalFormatting sqref="J117">
    <cfRule type="expression" dxfId="433" priority="168">
      <formula>$E117="begin group"</formula>
    </cfRule>
  </conditionalFormatting>
  <conditionalFormatting sqref="F139:F152">
    <cfRule type="expression" dxfId="432" priority="166">
      <formula>$E139="begin group"</formula>
    </cfRule>
  </conditionalFormatting>
  <conditionalFormatting sqref="K98">
    <cfRule type="expression" dxfId="431" priority="164">
      <formula>$E98="begin group"</formula>
    </cfRule>
  </conditionalFormatting>
  <conditionalFormatting sqref="K136">
    <cfRule type="expression" dxfId="430" priority="163">
      <formula>$E136="begin group"</formula>
    </cfRule>
  </conditionalFormatting>
  <conditionalFormatting sqref="E157">
    <cfRule type="expression" dxfId="429" priority="162">
      <formula>$E157="begin group"</formula>
    </cfRule>
  </conditionalFormatting>
  <conditionalFormatting sqref="F157">
    <cfRule type="expression" dxfId="428" priority="161">
      <formula>$E157="begin group"</formula>
    </cfRule>
  </conditionalFormatting>
  <conditionalFormatting sqref="E158:E171">
    <cfRule type="expression" dxfId="427" priority="160">
      <formula>$E158="begin group"</formula>
    </cfRule>
  </conditionalFormatting>
  <conditionalFormatting sqref="A156:B156 J156:R156 E156 T156:U156">
    <cfRule type="expression" dxfId="426" priority="159">
      <formula>$E156="begin group"</formula>
    </cfRule>
  </conditionalFormatting>
  <conditionalFormatting sqref="F156">
    <cfRule type="expression" dxfId="425" priority="158">
      <formula>$E156="begin group"</formula>
    </cfRule>
  </conditionalFormatting>
  <conditionalFormatting sqref="E175">
    <cfRule type="expression" dxfId="424" priority="157">
      <formula>$E175="begin group"</formula>
    </cfRule>
  </conditionalFormatting>
  <conditionalFormatting sqref="F176:F181">
    <cfRule type="expression" dxfId="423" priority="156">
      <formula>$E176="begin group"</formula>
    </cfRule>
  </conditionalFormatting>
  <conditionalFormatting sqref="E176:E181">
    <cfRule type="expression" dxfId="422" priority="155">
      <formula>$E176="begin group"</formula>
    </cfRule>
  </conditionalFormatting>
  <conditionalFormatting sqref="K173">
    <cfRule type="expression" dxfId="421" priority="154">
      <formula>$E173="begin group"</formula>
    </cfRule>
  </conditionalFormatting>
  <conditionalFormatting sqref="E184">
    <cfRule type="expression" dxfId="420" priority="153">
      <formula>$E184="begin group"</formula>
    </cfRule>
  </conditionalFormatting>
  <conditionalFormatting sqref="E186">
    <cfRule type="expression" dxfId="419" priority="152">
      <formula>$E186="begin group"</formula>
    </cfRule>
  </conditionalFormatting>
  <conditionalFormatting sqref="F187:F192">
    <cfRule type="expression" dxfId="418" priority="151">
      <formula>$E187="begin group"</formula>
    </cfRule>
  </conditionalFormatting>
  <conditionalFormatting sqref="E187:E192">
    <cfRule type="expression" dxfId="417" priority="150">
      <formula>$E187="begin group"</formula>
    </cfRule>
  </conditionalFormatting>
  <conditionalFormatting sqref="A185:B185 J185:R185 T185:U185">
    <cfRule type="expression" dxfId="416" priority="149">
      <formula>$E185="begin group"</formula>
    </cfRule>
  </conditionalFormatting>
  <conditionalFormatting sqref="F185">
    <cfRule type="expression" dxfId="415" priority="148">
      <formula>$E185="begin group"</formula>
    </cfRule>
  </conditionalFormatting>
  <conditionalFormatting sqref="E185">
    <cfRule type="expression" dxfId="414" priority="147">
      <formula>$E185="begin group"</formula>
    </cfRule>
  </conditionalFormatting>
  <conditionalFormatting sqref="F196:F199">
    <cfRule type="expression" dxfId="413" priority="146">
      <formula>$E196="begin group"</formula>
    </cfRule>
  </conditionalFormatting>
  <conditionalFormatting sqref="E196:E199">
    <cfRule type="expression" dxfId="412" priority="145">
      <formula>$E196="begin group"</formula>
    </cfRule>
  </conditionalFormatting>
  <conditionalFormatting sqref="F202:F218 F220:F231 F333:F356">
    <cfRule type="expression" dxfId="411" priority="144">
      <formula>$Y202="problem"</formula>
    </cfRule>
  </conditionalFormatting>
  <conditionalFormatting sqref="E203">
    <cfRule type="expression" dxfId="410" priority="143">
      <formula>$E203="begin group"</formula>
    </cfRule>
  </conditionalFormatting>
  <conditionalFormatting sqref="E204:E211">
    <cfRule type="expression" dxfId="409" priority="142">
      <formula>$E204="begin group"</formula>
    </cfRule>
  </conditionalFormatting>
  <conditionalFormatting sqref="E213:E218 E220:E231">
    <cfRule type="expression" dxfId="408" priority="141">
      <formula>$E213="begin group"</formula>
    </cfRule>
  </conditionalFormatting>
  <conditionalFormatting sqref="A219:B219 J219:R219 T219:U219">
    <cfRule type="expression" dxfId="407" priority="140">
      <formula>$E219="begin group"</formula>
    </cfRule>
  </conditionalFormatting>
  <conditionalFormatting sqref="F219">
    <cfRule type="expression" dxfId="406" priority="139">
      <formula>$Y219="problem"</formula>
    </cfRule>
  </conditionalFormatting>
  <conditionalFormatting sqref="E219">
    <cfRule type="expression" dxfId="405" priority="138">
      <formula>$E219="begin group"</formula>
    </cfRule>
  </conditionalFormatting>
  <conditionalFormatting sqref="K201">
    <cfRule type="expression" dxfId="404" priority="137">
      <formula>$E201="begin group"</formula>
    </cfRule>
  </conditionalFormatting>
  <conditionalFormatting sqref="F266:F273">
    <cfRule type="expression" dxfId="403" priority="136">
      <formula>$Y266="problem"</formula>
    </cfRule>
  </conditionalFormatting>
  <conditionalFormatting sqref="K264">
    <cfRule type="expression" dxfId="402" priority="135">
      <formula>$E264="begin group"</formula>
    </cfRule>
  </conditionalFormatting>
  <conditionalFormatting sqref="L281:R281 A281 E281:F281 J281 T281:U281">
    <cfRule type="expression" dxfId="401" priority="134">
      <formula>$E281="begin group"</formula>
    </cfRule>
  </conditionalFormatting>
  <conditionalFormatting sqref="B274:B281 B284">
    <cfRule type="expression" dxfId="400" priority="133">
      <formula>$E274="begin group"</formula>
    </cfRule>
  </conditionalFormatting>
  <conditionalFormatting sqref="L282:Q282 A282 F282 J282 T282:U282">
    <cfRule type="expression" dxfId="399" priority="132">
      <formula>$E282="begin group"</formula>
    </cfRule>
  </conditionalFormatting>
  <conditionalFormatting sqref="B282">
    <cfRule type="expression" dxfId="398" priority="131">
      <formula>$E282="begin group"</formula>
    </cfRule>
  </conditionalFormatting>
  <conditionalFormatting sqref="N283:Q283 A283 E283:F283 J283 T283:U283">
    <cfRule type="expression" dxfId="397" priority="130">
      <formula>$E283="begin group"</formula>
    </cfRule>
  </conditionalFormatting>
  <conditionalFormatting sqref="B283">
    <cfRule type="expression" dxfId="396" priority="129">
      <formula>$E283="begin group"</formula>
    </cfRule>
  </conditionalFormatting>
  <conditionalFormatting sqref="E282">
    <cfRule type="expression" dxfId="395" priority="128">
      <formula>$E282="begin group"</formula>
    </cfRule>
  </conditionalFormatting>
  <conditionalFormatting sqref="K314">
    <cfRule type="expression" dxfId="394" priority="127">
      <formula>$E314="begin group"</formula>
    </cfRule>
  </conditionalFormatting>
  <conditionalFormatting sqref="F332">
    <cfRule type="expression" dxfId="393" priority="126">
      <formula>$Y332="problem"</formula>
    </cfRule>
  </conditionalFormatting>
  <conditionalFormatting sqref="K330">
    <cfRule type="expression" dxfId="392" priority="125">
      <formula>$E330="begin group"</formula>
    </cfRule>
  </conditionalFormatting>
  <conditionalFormatting sqref="K321">
    <cfRule type="expression" dxfId="391" priority="124">
      <formula>$E321="begin group"</formula>
    </cfRule>
  </conditionalFormatting>
  <conditionalFormatting sqref="K359">
    <cfRule type="expression" dxfId="390" priority="123">
      <formula>$E359="begin group"</formula>
    </cfRule>
  </conditionalFormatting>
  <conditionalFormatting sqref="K358">
    <cfRule type="expression" dxfId="389" priority="122">
      <formula>$E358="begin group"</formula>
    </cfRule>
  </conditionalFormatting>
  <conditionalFormatting sqref="K383">
    <cfRule type="expression" dxfId="388" priority="121">
      <formula>$E383="begin group"</formula>
    </cfRule>
  </conditionalFormatting>
  <conditionalFormatting sqref="L75:M78 L84:M86 L89:M96 L81:M81">
    <cfRule type="expression" dxfId="387" priority="120">
      <formula>$E75="begin group"</formula>
    </cfRule>
  </conditionalFormatting>
  <conditionalFormatting sqref="L100:M115">
    <cfRule type="expression" dxfId="386" priority="119">
      <formula>$E100="begin group"</formula>
    </cfRule>
  </conditionalFormatting>
  <conditionalFormatting sqref="L119:M134">
    <cfRule type="expression" dxfId="385" priority="118">
      <formula>$E119="begin group"</formula>
    </cfRule>
  </conditionalFormatting>
  <conditionalFormatting sqref="L138:M152">
    <cfRule type="expression" dxfId="384" priority="117">
      <formula>$E138="begin group"</formula>
    </cfRule>
  </conditionalFormatting>
  <conditionalFormatting sqref="L235:M243">
    <cfRule type="expression" dxfId="383" priority="116">
      <formula>$E235="begin group"</formula>
    </cfRule>
  </conditionalFormatting>
  <conditionalFormatting sqref="L283:M283">
    <cfRule type="expression" dxfId="382" priority="115">
      <formula>$E283="begin group"</formula>
    </cfRule>
  </conditionalFormatting>
  <conditionalFormatting sqref="K285">
    <cfRule type="expression" dxfId="381" priority="114">
      <formula>$E285="begin group"</formula>
    </cfRule>
  </conditionalFormatting>
  <conditionalFormatting sqref="L287:M312">
    <cfRule type="expression" dxfId="380" priority="113">
      <formula>$E287="begin group"</formula>
    </cfRule>
  </conditionalFormatting>
  <conditionalFormatting sqref="N234:R234 A234:C234 J234:K234 C235:C262 T234:U234 E234">
    <cfRule type="expression" dxfId="379" priority="112">
      <formula>$E234="begin group"</formula>
    </cfRule>
  </conditionalFormatting>
  <conditionalFormatting sqref="L234:M234">
    <cfRule type="expression" dxfId="378" priority="111">
      <formula>$E234="begin group"</formula>
    </cfRule>
  </conditionalFormatting>
  <conditionalFormatting sqref="A83 N83:R83 J83 T83:U83">
    <cfRule type="expression" dxfId="377" priority="110">
      <formula>$E83="begin group"</formula>
    </cfRule>
  </conditionalFormatting>
  <conditionalFormatting sqref="B83">
    <cfRule type="expression" dxfId="376" priority="109">
      <formula>$E83="begin group"</formula>
    </cfRule>
  </conditionalFormatting>
  <conditionalFormatting sqref="E83">
    <cfRule type="expression" dxfId="375" priority="108">
      <formula>$E83="begin group"</formula>
    </cfRule>
  </conditionalFormatting>
  <conditionalFormatting sqref="F83">
    <cfRule type="expression" dxfId="374" priority="107">
      <formula>$E83="begin group"</formula>
    </cfRule>
  </conditionalFormatting>
  <conditionalFormatting sqref="L83:M83">
    <cfRule type="expression" dxfId="373" priority="106">
      <formula>$E83="begin group"</formula>
    </cfRule>
  </conditionalFormatting>
  <conditionalFormatting sqref="F14">
    <cfRule type="expression" dxfId="372" priority="103">
      <formula>$E14="begin group"</formula>
    </cfRule>
  </conditionalFormatting>
  <conditionalFormatting sqref="F17:F21">
    <cfRule type="expression" dxfId="371" priority="101">
      <formula>$E17="begin group"</formula>
    </cfRule>
  </conditionalFormatting>
  <conditionalFormatting sqref="A22:F22 T22:W22 H22:R22">
    <cfRule type="expression" dxfId="370" priority="98">
      <formula>$E22="begin group"</formula>
    </cfRule>
  </conditionalFormatting>
  <conditionalFormatting sqref="E19:E20">
    <cfRule type="expression" dxfId="369" priority="97">
      <formula>$E19="begin group"</formula>
    </cfRule>
  </conditionalFormatting>
  <conditionalFormatting sqref="R283">
    <cfRule type="expression" dxfId="368" priority="95">
      <formula>$E283="begin group"</formula>
    </cfRule>
  </conditionalFormatting>
  <conditionalFormatting sqref="R282">
    <cfRule type="expression" dxfId="367" priority="94">
      <formula>$E282="begin group"</formula>
    </cfRule>
  </conditionalFormatting>
  <conditionalFormatting sqref="A32:B32 F32 T32:U32 J32 L32:R32">
    <cfRule type="expression" dxfId="366" priority="93">
      <formula>$E32="begin group"</formula>
    </cfRule>
  </conditionalFormatting>
  <conditionalFormatting sqref="A82 N82:R82 J82 T82:U82">
    <cfRule type="expression" dxfId="365" priority="92">
      <formula>$E82="begin group"</formula>
    </cfRule>
  </conditionalFormatting>
  <conditionalFormatting sqref="B82">
    <cfRule type="expression" dxfId="364" priority="91">
      <formula>$E82="begin group"</formula>
    </cfRule>
  </conditionalFormatting>
  <conditionalFormatting sqref="E82">
    <cfRule type="expression" dxfId="363" priority="90">
      <formula>$E82="begin group"</formula>
    </cfRule>
  </conditionalFormatting>
  <conditionalFormatting sqref="F82">
    <cfRule type="expression" dxfId="362" priority="89">
      <formula>$E82="begin group"</formula>
    </cfRule>
  </conditionalFormatting>
  <conditionalFormatting sqref="L82:M82">
    <cfRule type="expression" dxfId="361" priority="88">
      <formula>$E82="begin group"</formula>
    </cfRule>
  </conditionalFormatting>
  <conditionalFormatting sqref="K262">
    <cfRule type="expression" dxfId="360" priority="87">
      <formula>$E262="begin group"</formula>
    </cfRule>
  </conditionalFormatting>
  <conditionalFormatting sqref="K393">
    <cfRule type="expression" dxfId="359" priority="86">
      <formula>$E393="begin group"</formula>
    </cfRule>
  </conditionalFormatting>
  <conditionalFormatting sqref="K394">
    <cfRule type="expression" dxfId="358" priority="85">
      <formula>$E394="begin group"</formula>
    </cfRule>
  </conditionalFormatting>
  <conditionalFormatting sqref="F120:F134">
    <cfRule type="expression" dxfId="357" priority="84">
      <formula>$E120="begin group"</formula>
    </cfRule>
  </conditionalFormatting>
  <conditionalFormatting sqref="F234">
    <cfRule type="expression" dxfId="356" priority="83">
      <formula>$E234="begin group"</formula>
    </cfRule>
  </conditionalFormatting>
  <conditionalFormatting sqref="F158:F171">
    <cfRule type="expression" dxfId="355" priority="82">
      <formula>$E158="begin group"</formula>
    </cfRule>
  </conditionalFormatting>
  <conditionalFormatting sqref="F236">
    <cfRule type="expression" dxfId="354" priority="81">
      <formula>$E236="begin group"</formula>
    </cfRule>
  </conditionalFormatting>
  <conditionalFormatting sqref="F237">
    <cfRule type="expression" dxfId="353" priority="80">
      <formula>$E237="begin group"</formula>
    </cfRule>
  </conditionalFormatting>
  <conditionalFormatting sqref="F239">
    <cfRule type="expression" dxfId="352" priority="79">
      <formula>$E239="begin group"</formula>
    </cfRule>
  </conditionalFormatting>
  <conditionalFormatting sqref="S144:S155 S157:S184 S220:S233 S235:S280 S186:S218 S2:S7 S69 S53:S59 S284:S669">
    <cfRule type="expression" dxfId="351" priority="78">
      <formula>$E2="begin group"</formula>
    </cfRule>
  </conditionalFormatting>
  <conditionalFormatting sqref="S142:S143">
    <cfRule type="expression" dxfId="350" priority="77">
      <formula>$E142="begin group"</formula>
    </cfRule>
  </conditionalFormatting>
  <conditionalFormatting sqref="S138:S141">
    <cfRule type="expression" dxfId="349" priority="76">
      <formula>$E138="begin group"</formula>
    </cfRule>
  </conditionalFormatting>
  <conditionalFormatting sqref="S134:S137">
    <cfRule type="expression" dxfId="348" priority="75">
      <formula>$E134="begin group"</formula>
    </cfRule>
  </conditionalFormatting>
  <conditionalFormatting sqref="S130:S133">
    <cfRule type="expression" dxfId="347" priority="74">
      <formula>$E130="begin group"</formula>
    </cfRule>
  </conditionalFormatting>
  <conditionalFormatting sqref="S126:S129">
    <cfRule type="expression" dxfId="346" priority="73">
      <formula>$E126="begin group"</formula>
    </cfRule>
  </conditionalFormatting>
  <conditionalFormatting sqref="S122:S125">
    <cfRule type="expression" dxfId="345" priority="72">
      <formula>$E122="begin group"</formula>
    </cfRule>
  </conditionalFormatting>
  <conditionalFormatting sqref="S118:S121">
    <cfRule type="expression" dxfId="344" priority="71">
      <formula>$E118="begin group"</formula>
    </cfRule>
  </conditionalFormatting>
  <conditionalFormatting sqref="S114:S117">
    <cfRule type="expression" dxfId="343" priority="70">
      <formula>$E114="begin group"</formula>
    </cfRule>
  </conditionalFormatting>
  <conditionalFormatting sqref="S110:S113">
    <cfRule type="expression" dxfId="342" priority="69">
      <formula>$E110="begin group"</formula>
    </cfRule>
  </conditionalFormatting>
  <conditionalFormatting sqref="S106:S109">
    <cfRule type="expression" dxfId="341" priority="68">
      <formula>$E106="begin group"</formula>
    </cfRule>
  </conditionalFormatting>
  <conditionalFormatting sqref="S102:S105">
    <cfRule type="expression" dxfId="340" priority="67">
      <formula>$E102="begin group"</formula>
    </cfRule>
  </conditionalFormatting>
  <conditionalFormatting sqref="S98:S101">
    <cfRule type="expression" dxfId="339" priority="66">
      <formula>$E98="begin group"</formula>
    </cfRule>
  </conditionalFormatting>
  <conditionalFormatting sqref="S94:S97">
    <cfRule type="expression" dxfId="338" priority="65">
      <formula>$E94="begin group"</formula>
    </cfRule>
  </conditionalFormatting>
  <conditionalFormatting sqref="S90:S93">
    <cfRule type="expression" dxfId="337" priority="64">
      <formula>$E90="begin group"</formula>
    </cfRule>
  </conditionalFormatting>
  <conditionalFormatting sqref="S84:S86 S89">
    <cfRule type="expression" dxfId="336" priority="63">
      <formula>$E84="begin group"</formula>
    </cfRule>
  </conditionalFormatting>
  <conditionalFormatting sqref="S76:S78 S81">
    <cfRule type="expression" dxfId="335" priority="62">
      <formula>$E76="begin group"</formula>
    </cfRule>
  </conditionalFormatting>
  <conditionalFormatting sqref="S65:S68">
    <cfRule type="expression" dxfId="334" priority="61">
      <formula>$E65="begin group"</formula>
    </cfRule>
  </conditionalFormatting>
  <conditionalFormatting sqref="S61:S64">
    <cfRule type="expression" dxfId="333" priority="60">
      <formula>$E61="begin group"</formula>
    </cfRule>
  </conditionalFormatting>
  <conditionalFormatting sqref="S60">
    <cfRule type="expression" dxfId="332" priority="59">
      <formula>$E60="begin group"</formula>
    </cfRule>
  </conditionalFormatting>
  <conditionalFormatting sqref="S156">
    <cfRule type="expression" dxfId="331" priority="58">
      <formula>$E156="begin group"</formula>
    </cfRule>
  </conditionalFormatting>
  <conditionalFormatting sqref="S185">
    <cfRule type="expression" dxfId="330" priority="57">
      <formula>$E185="begin group"</formula>
    </cfRule>
  </conditionalFormatting>
  <conditionalFormatting sqref="S219">
    <cfRule type="expression" dxfId="329" priority="56">
      <formula>$E219="begin group"</formula>
    </cfRule>
  </conditionalFormatting>
  <conditionalFormatting sqref="S281">
    <cfRule type="expression" dxfId="328" priority="55">
      <formula>$E281="begin group"</formula>
    </cfRule>
  </conditionalFormatting>
  <conditionalFormatting sqref="S234">
    <cfRule type="expression" dxfId="327" priority="54">
      <formula>$E234="begin group"</formula>
    </cfRule>
  </conditionalFormatting>
  <conditionalFormatting sqref="S83">
    <cfRule type="expression" dxfId="326" priority="53">
      <formula>$E83="begin group"</formula>
    </cfRule>
  </conditionalFormatting>
  <conditionalFormatting sqref="S22">
    <cfRule type="expression" dxfId="325" priority="52">
      <formula>$E22="begin group"</formula>
    </cfRule>
  </conditionalFormatting>
  <conditionalFormatting sqref="S283">
    <cfRule type="expression" dxfId="324" priority="51">
      <formula>$E283="begin group"</formula>
    </cfRule>
  </conditionalFormatting>
  <conditionalFormatting sqref="S282">
    <cfRule type="expression" dxfId="323" priority="50">
      <formula>$E282="begin group"</formula>
    </cfRule>
  </conditionalFormatting>
  <conditionalFormatting sqref="S32">
    <cfRule type="expression" dxfId="322" priority="49">
      <formula>$E32="begin group"</formula>
    </cfRule>
  </conditionalFormatting>
  <conditionalFormatting sqref="S82">
    <cfRule type="expression" dxfId="321" priority="48">
      <formula>$E82="begin group"</formula>
    </cfRule>
  </conditionalFormatting>
  <conditionalFormatting sqref="A87 N87:R87 J87 T87:U87">
    <cfRule type="expression" dxfId="320" priority="47">
      <formula>$E87="begin group"</formula>
    </cfRule>
  </conditionalFormatting>
  <conditionalFormatting sqref="B87">
    <cfRule type="expression" dxfId="319" priority="46">
      <formula>$E87="begin group"</formula>
    </cfRule>
  </conditionalFormatting>
  <conditionalFormatting sqref="E87">
    <cfRule type="expression" dxfId="318" priority="45">
      <formula>$E87="begin group"</formula>
    </cfRule>
  </conditionalFormatting>
  <conditionalFormatting sqref="L87:M87">
    <cfRule type="expression" dxfId="317" priority="44">
      <formula>$E87="begin group"</formula>
    </cfRule>
  </conditionalFormatting>
  <conditionalFormatting sqref="S87">
    <cfRule type="expression" dxfId="316" priority="43">
      <formula>$E87="begin group"</formula>
    </cfRule>
  </conditionalFormatting>
  <conditionalFormatting sqref="A88 N88:R88 J88 T88:U88">
    <cfRule type="expression" dxfId="315" priority="42">
      <formula>$E88="begin group"</formula>
    </cfRule>
  </conditionalFormatting>
  <conditionalFormatting sqref="B88">
    <cfRule type="expression" dxfId="314" priority="41">
      <formula>$E88="begin group"</formula>
    </cfRule>
  </conditionalFormatting>
  <conditionalFormatting sqref="L88:M88">
    <cfRule type="expression" dxfId="313" priority="40">
      <formula>$E88="begin group"</formula>
    </cfRule>
  </conditionalFormatting>
  <conditionalFormatting sqref="S88">
    <cfRule type="expression" dxfId="312" priority="39">
      <formula>$E88="begin group"</formula>
    </cfRule>
  </conditionalFormatting>
  <conditionalFormatting sqref="F87">
    <cfRule type="expression" dxfId="311" priority="38">
      <formula>$E87="begin group"</formula>
    </cfRule>
  </conditionalFormatting>
  <conditionalFormatting sqref="E88">
    <cfRule type="expression" dxfId="310" priority="37">
      <formula>$E88="begin group"</formula>
    </cfRule>
  </conditionalFormatting>
  <conditionalFormatting sqref="F88">
    <cfRule type="expression" dxfId="309" priority="36">
      <formula>$E88="begin group"</formula>
    </cfRule>
  </conditionalFormatting>
  <conditionalFormatting sqref="T28:Y28 A28:B28 D28:G28 J28:R28">
    <cfRule type="expression" dxfId="308" priority="35">
      <formula>$E28="begin group"</formula>
    </cfRule>
  </conditionalFormatting>
  <conditionalFormatting sqref="S28">
    <cfRule type="expression" dxfId="307" priority="34">
      <formula>$E28="begin group"</formula>
    </cfRule>
  </conditionalFormatting>
  <conditionalFormatting sqref="T47:Y47 A47:B47 D47:G47 J47:R47">
    <cfRule type="expression" dxfId="306" priority="33">
      <formula>$E47="begin group"</formula>
    </cfRule>
  </conditionalFormatting>
  <conditionalFormatting sqref="S47">
    <cfRule type="expression" dxfId="305" priority="32">
      <formula>$E47="begin group"</formula>
    </cfRule>
  </conditionalFormatting>
  <conditionalFormatting sqref="K154">
    <cfRule type="expression" dxfId="304" priority="31">
      <formula>$E154="begin group"</formula>
    </cfRule>
  </conditionalFormatting>
  <conditionalFormatting sqref="K183">
    <cfRule type="expression" dxfId="303" priority="30">
      <formula>$E183="begin group"</formula>
    </cfRule>
  </conditionalFormatting>
  <conditionalFormatting sqref="K233">
    <cfRule type="expression" dxfId="302" priority="29">
      <formula>$E233="begin group"</formula>
    </cfRule>
  </conditionalFormatting>
  <conditionalFormatting sqref="F15">
    <cfRule type="expression" dxfId="301" priority="27">
      <formula>$E15="begin group"</formula>
    </cfRule>
  </conditionalFormatting>
  <conditionalFormatting sqref="F16">
    <cfRule type="expression" dxfId="300" priority="25">
      <formula>$E16="begin group"</formula>
    </cfRule>
  </conditionalFormatting>
  <conditionalFormatting sqref="F86">
    <cfRule type="expression" dxfId="299" priority="24">
      <formula>$E86="begin group"</formula>
    </cfRule>
  </conditionalFormatting>
  <conditionalFormatting sqref="F92">
    <cfRule type="expression" dxfId="298" priority="23">
      <formula>$E92="begin group"</formula>
    </cfRule>
  </conditionalFormatting>
  <conditionalFormatting sqref="F96">
    <cfRule type="expression" dxfId="297" priority="22">
      <formula>$E96="begin group"</formula>
    </cfRule>
  </conditionalFormatting>
  <conditionalFormatting sqref="G11:G13 X11:Y13">
    <cfRule type="expression" dxfId="296" priority="21">
      <formula>$E11="begin group"</formula>
    </cfRule>
  </conditionalFormatting>
  <conditionalFormatting sqref="G73:G74 X73:Y74">
    <cfRule type="expression" dxfId="295" priority="16">
      <formula>$E73="begin group"</formula>
    </cfRule>
  </conditionalFormatting>
  <conditionalFormatting sqref="G79:G80 X79:Y80">
    <cfRule type="expression" dxfId="294" priority="12">
      <formula>$E79="begin group"</formula>
    </cfRule>
  </conditionalFormatting>
  <conditionalFormatting sqref="G48 V48:Y48 C48:D48">
    <cfRule type="expression" dxfId="293" priority="9">
      <formula>$E48="begin group"</formula>
    </cfRule>
  </conditionalFormatting>
  <conditionalFormatting sqref="A48:B48 J48:R48 T48:U48">
    <cfRule type="expression" dxfId="292" priority="8">
      <formula>$E48="begin group"</formula>
    </cfRule>
  </conditionalFormatting>
  <conditionalFormatting sqref="E48:F48">
    <cfRule type="expression" dxfId="291" priority="7">
      <formula>$E48="begin group"</formula>
    </cfRule>
  </conditionalFormatting>
  <conditionalFormatting sqref="S48">
    <cfRule type="expression" dxfId="290" priority="6">
      <formula>$E48="begin group"</formula>
    </cfRule>
  </conditionalFormatting>
  <conditionalFormatting sqref="K29">
    <cfRule type="expression" dxfId="289" priority="5">
      <formula>$E29="begin group"</formula>
    </cfRule>
  </conditionalFormatting>
  <conditionalFormatting sqref="K32">
    <cfRule type="expression" dxfId="288" priority="4">
      <formula>$E32="begin group"</formula>
    </cfRule>
  </conditionalFormatting>
  <pageMargins left="0.75" right="0.75" top="1" bottom="1" header="0.5" footer="0.5"/>
  <pageSetup scale="45" fitToHeight="50" orientation="portrait" horizontalDpi="4294967292" verticalDpi="4294967292"/>
  <extLst>
    <ext xmlns:x14="http://schemas.microsoft.com/office/spreadsheetml/2009/9/main" uri="{78C0D931-6437-407d-A8EE-F0AAD7539E65}">
      <x14:conditionalFormattings>
        <x14:conditionalFormatting xmlns:xm="http://schemas.microsoft.com/office/excel/2006/main">
          <x14:cfRule type="expression" priority="105" id="{31A5A1D3-4E58-DD41-AEE6-68E281B7CDA9}">
            <xm:f>'/Users/ericpgreen/Box Sync/PMD2/7. Instruments_Quantitative/survey/xlsforms/[master-p1-v15.xlsx]survey-c1-end'!#REF!="begin group"</xm:f>
            <x14:dxf>
              <font>
                <color rgb="FF006100"/>
              </font>
              <fill>
                <patternFill>
                  <bgColor rgb="FFC6EFCE"/>
                </patternFill>
              </fill>
            </x14:dxf>
          </x14:cfRule>
          <xm:sqref>D14:E14 D8:F10 A14:B21 A8:B10 H14:R21 H8:R10 T14:W21 T8:W10 J74 L74:R74 K75 D15:D21 J73:R73</xm:sqref>
        </x14:conditionalFormatting>
        <x14:conditionalFormatting xmlns:xm="http://schemas.microsoft.com/office/excel/2006/main">
          <x14:cfRule type="expression" priority="104" id="{AA956BC2-6DF9-C94C-AFCA-E49422E19C1D}">
            <xm:f>'/Users/ericpgreen/Box Sync/PMD2/7. Instruments_Quantitative/survey/xlsforms/[master-p1-v15.xlsx]survey-c1-end'!#REF!="begin group"</xm:f>
            <x14:dxf>
              <font>
                <color rgb="FF006100"/>
              </font>
              <fill>
                <patternFill>
                  <bgColor rgb="FFC6EFCE"/>
                </patternFill>
              </fill>
            </x14:dxf>
          </x14:cfRule>
          <xm:sqref>N6</xm:sqref>
        </x14:conditionalFormatting>
        <x14:conditionalFormatting xmlns:xm="http://schemas.microsoft.com/office/excel/2006/main">
          <x14:cfRule type="expression" priority="102" id="{0C70C6F6-00F1-0C4A-8ABD-EC30B3AADEC7}">
            <xm:f>'/Users/ericpgreen/Box Sync/PMD2/7. Instruments_Quantitative/survey/xlsforms/[master-p1-v15.xlsx]survey-c1-end'!#REF!="begin group"</xm:f>
            <x14:dxf>
              <font>
                <color rgb="FF006100"/>
              </font>
              <fill>
                <patternFill>
                  <bgColor rgb="FFC6EFCE"/>
                </patternFill>
              </fill>
            </x14:dxf>
          </x14:cfRule>
          <xm:sqref>E17:E18</xm:sqref>
        </x14:conditionalFormatting>
        <x14:conditionalFormatting xmlns:xm="http://schemas.microsoft.com/office/excel/2006/main">
          <x14:cfRule type="expression" priority="100" id="{DBDD4BE4-58EC-C046-8949-9F6546258BD3}">
            <xm:f>'/Users/ericpgreen/Box Sync/PMD2/7. Instruments_Quantitative/survey/xlsforms/[master-p1-v15.xlsx]survey-c1-end'!#REF!="begin group"</xm:f>
            <x14:dxf>
              <font>
                <color rgb="FF006100"/>
              </font>
              <fill>
                <patternFill>
                  <bgColor rgb="FFC6EFCE"/>
                </patternFill>
              </fill>
            </x14:dxf>
          </x14:cfRule>
          <xm:sqref>E21</xm:sqref>
        </x14:conditionalFormatting>
        <x14:conditionalFormatting xmlns:xm="http://schemas.microsoft.com/office/excel/2006/main">
          <x14:cfRule type="expression" priority="99" id="{8AC3A756-46F4-9943-B69D-2F9A6BC88FA8}">
            <xm:f>'/Users/ericpgreen/Box Sync/PMD2/7. Instruments_Quantitative/survey/xlsforms/[master-p1-v15.xlsx]survey-c1-end'!#REF!="begin group"</xm:f>
            <x14:dxf>
              <font>
                <color rgb="FF006100"/>
              </font>
              <fill>
                <patternFill>
                  <bgColor rgb="FFC6EFCE"/>
                </patternFill>
              </fill>
            </x14:dxf>
          </x14:cfRule>
          <xm:sqref>K23</xm:sqref>
        </x14:conditionalFormatting>
        <x14:conditionalFormatting xmlns:xm="http://schemas.microsoft.com/office/excel/2006/main">
          <x14:cfRule type="expression" priority="96" id="{EE778C43-33F2-DF44-BE84-AAF7601DAF73}">
            <xm:f>'/Users/ericpgreen/Box Sync/PMD2/7. Instruments_Quantitative/survey/xlsforms/[master-p1-v15.xlsx]survey-c1-end'!#REF!="begin group"</xm:f>
            <x14:dxf>
              <font>
                <color rgb="FF006100"/>
              </font>
              <fill>
                <patternFill>
                  <bgColor rgb="FFC6EFCE"/>
                </patternFill>
              </fill>
            </x14:dxf>
          </x14:cfRule>
          <xm:sqref>S14:S21 S8:S10</xm:sqref>
        </x14:conditionalFormatting>
        <x14:conditionalFormatting xmlns:xm="http://schemas.microsoft.com/office/excel/2006/main">
          <x14:cfRule type="expression" priority="28" id="{3AB50C6C-0339-1D48-81D4-9A0F670E0AD7}">
            <xm:f>'/Users/ericpgreen/Box Sync/PMD2/7. Instruments_Quantitative/survey/xlsforms/[master-p1-v15.xlsx]survey-c1-end'!#REF!="begin group"</xm:f>
            <x14:dxf>
              <font>
                <color rgb="FF006100"/>
              </font>
              <fill>
                <patternFill>
                  <bgColor rgb="FFC6EFCE"/>
                </patternFill>
              </fill>
            </x14:dxf>
          </x14:cfRule>
          <xm:sqref>E15</xm:sqref>
        </x14:conditionalFormatting>
        <x14:conditionalFormatting xmlns:xm="http://schemas.microsoft.com/office/excel/2006/main">
          <x14:cfRule type="expression" priority="26" id="{38146450-6C3F-9840-943C-17458B81019D}">
            <xm:f>'/Users/ericpgreen/Box Sync/PMD2/7. Instruments_Quantitative/survey/xlsforms/[master-p1-v15.xlsx]survey-c1-end'!#REF!="begin group"</xm:f>
            <x14:dxf>
              <font>
                <color rgb="FF006100"/>
              </font>
              <fill>
                <patternFill>
                  <bgColor rgb="FFC6EFCE"/>
                </patternFill>
              </fill>
            </x14:dxf>
          </x14:cfRule>
          <xm:sqref>E16</xm:sqref>
        </x14:conditionalFormatting>
        <x14:conditionalFormatting xmlns:xm="http://schemas.microsoft.com/office/excel/2006/main">
          <x14:cfRule type="expression" priority="20" id="{22EA6FB0-240F-EC4C-A4ED-0E43F29B3E3F}">
            <xm:f>'/Users/ericpgreen/Box Sync/PMD2/7. Instruments_Quantitative/survey/xlsforms/[master-p1-v15.xlsx]survey-c1-end'!#REF!="begin group"</xm:f>
            <x14:dxf>
              <font>
                <color rgb="FF006100"/>
              </font>
              <fill>
                <patternFill>
                  <bgColor rgb="FFC6EFCE"/>
                </patternFill>
              </fill>
            </x14:dxf>
          </x14:cfRule>
          <xm:sqref>D11:F13 A11:B13 T11:W13 H11:R13</xm:sqref>
        </x14:conditionalFormatting>
        <x14:conditionalFormatting xmlns:xm="http://schemas.microsoft.com/office/excel/2006/main">
          <x14:cfRule type="expression" priority="19" id="{52CD74C5-9C0E-3F47-BEF3-F2DB1FB7C61B}">
            <xm:f>'/Users/ericpgreen/Box Sync/PMD2/7. Instruments_Quantitative/survey/xlsforms/[master-p1-v15.xlsx]survey-c1-end'!#REF!="begin group"</xm:f>
            <x14:dxf>
              <font>
                <color rgb="FF006100"/>
              </font>
              <fill>
                <patternFill>
                  <bgColor rgb="FFC6EFCE"/>
                </patternFill>
              </fill>
            </x14:dxf>
          </x14:cfRule>
          <xm:sqref>S11:S13</xm:sqref>
        </x14:conditionalFormatting>
        <x14:conditionalFormatting xmlns:xm="http://schemas.microsoft.com/office/excel/2006/main">
          <x14:cfRule type="expression" priority="18" id="{9E42C4EC-026A-F04B-92C6-D91D1CCE5F51}">
            <xm:f>'/Users/ericpgreen/Box Sync/PMD2/7. Instruments_Quantitative/survey/xlsforms/[master-p1-v15.xlsx]survey-c1-end'!#REF!="begin group"</xm:f>
            <x14:dxf>
              <font>
                <color rgb="FF006100"/>
              </font>
              <fill>
                <patternFill>
                  <bgColor rgb="FFC6EFCE"/>
                </patternFill>
              </fill>
            </x14:dxf>
          </x14:cfRule>
          <xm:sqref>D30:F31 A30:B31 T30:W31 J30:R31</xm:sqref>
        </x14:conditionalFormatting>
        <x14:conditionalFormatting xmlns:xm="http://schemas.microsoft.com/office/excel/2006/main">
          <x14:cfRule type="expression" priority="17" id="{7786D313-3E03-DB4E-A6A2-3B239D4D2811}">
            <xm:f>'/Users/ericpgreen/Box Sync/PMD2/7. Instruments_Quantitative/survey/xlsforms/[master-p1-v15.xlsx]survey-c1-end'!#REF!="begin group"</xm:f>
            <x14:dxf>
              <font>
                <color rgb="FF006100"/>
              </font>
              <fill>
                <patternFill>
                  <bgColor rgb="FFC6EFCE"/>
                </patternFill>
              </fill>
            </x14:dxf>
          </x14:cfRule>
          <xm:sqref>S30:S31</xm:sqref>
        </x14:conditionalFormatting>
        <x14:conditionalFormatting xmlns:xm="http://schemas.microsoft.com/office/excel/2006/main">
          <x14:cfRule type="expression" priority="15" id="{9B2839B5-206D-8F4E-925D-4530365BAAE3}">
            <xm:f>'/Users/ericpgreen/Box Sync/PMD2/7. Instruments_Quantitative/survey/xlsforms/[master-p1-v15.xlsx]survey-c1-end'!#REF!="begin group"</xm:f>
            <x14:dxf>
              <font>
                <color rgb="FF006100"/>
              </font>
              <fill>
                <patternFill>
                  <bgColor rgb="FFC6EFCE"/>
                </patternFill>
              </fill>
            </x14:dxf>
          </x14:cfRule>
          <xm:sqref>D73:F74 A73:B74 T73:W74</xm:sqref>
        </x14:conditionalFormatting>
        <x14:conditionalFormatting xmlns:xm="http://schemas.microsoft.com/office/excel/2006/main">
          <x14:cfRule type="expression" priority="14" id="{7B893587-3B42-D74F-B12D-A8EF6DC56EE9}">
            <xm:f>'/Users/ericpgreen/Box Sync/PMD2/7. Instruments_Quantitative/survey/xlsforms/[master-p1-v15.xlsx]survey-c1-end'!#REF!="begin group"</xm:f>
            <x14:dxf>
              <font>
                <color rgb="FF006100"/>
              </font>
              <fill>
                <patternFill>
                  <bgColor rgb="FFC6EFCE"/>
                </patternFill>
              </fill>
            </x14:dxf>
          </x14:cfRule>
          <xm:sqref>S73:S74</xm:sqref>
        </x14:conditionalFormatting>
        <x14:conditionalFormatting xmlns:xm="http://schemas.microsoft.com/office/excel/2006/main">
          <x14:cfRule type="expression" priority="13" id="{835B0CE1-CEDF-374A-B136-F03650550B1D}">
            <xm:f>'/Users/ericpgreen/Box Sync/PMD2/7. Instruments_Quantitative/survey/xlsforms/[master-p1-v15.xlsx]survey-c1-end'!#REF!="begin group"</xm:f>
            <x14:dxf>
              <font>
                <color rgb="FF006100"/>
              </font>
              <fill>
                <patternFill>
                  <bgColor rgb="FFC6EFCE"/>
                </patternFill>
              </fill>
            </x14:dxf>
          </x14:cfRule>
          <xm:sqref>J80 L80:R80 J79:R79</xm:sqref>
        </x14:conditionalFormatting>
        <x14:conditionalFormatting xmlns:xm="http://schemas.microsoft.com/office/excel/2006/main">
          <x14:cfRule type="expression" priority="11" id="{DE0709BB-04F6-A248-8534-B04A75590320}">
            <xm:f>'/Users/ericpgreen/Box Sync/PMD2/7. Instruments_Quantitative/survey/xlsforms/[master-p1-v15.xlsx]survey-c1-end'!#REF!="begin group"</xm:f>
            <x14:dxf>
              <font>
                <color rgb="FF006100"/>
              </font>
              <fill>
                <patternFill>
                  <bgColor rgb="FFC6EFCE"/>
                </patternFill>
              </fill>
            </x14:dxf>
          </x14:cfRule>
          <xm:sqref>D79:F80 A79:B80 T79:W80</xm:sqref>
        </x14:conditionalFormatting>
        <x14:conditionalFormatting xmlns:xm="http://schemas.microsoft.com/office/excel/2006/main">
          <x14:cfRule type="expression" priority="10" id="{FCBE6ABE-38C3-904F-B983-A9AFEE6898F6}">
            <xm:f>'/Users/ericpgreen/Box Sync/PMD2/7. Instruments_Quantitative/survey/xlsforms/[master-p1-v15.xlsx]survey-c1-end'!#REF!="begin group"</xm:f>
            <x14:dxf>
              <font>
                <color rgb="FF006100"/>
              </font>
              <fill>
                <patternFill>
                  <bgColor rgb="FFC6EFCE"/>
                </patternFill>
              </fill>
            </x14:dxf>
          </x14:cfRule>
          <xm:sqref>S79:S80</xm:sqref>
        </x14:conditionalFormatting>
        <x14:conditionalFormatting xmlns:xm="http://schemas.microsoft.com/office/excel/2006/main">
          <x14:cfRule type="expression" priority="3" id="{4B7F49E0-33D3-D544-AE65-3364A7F47130}">
            <xm:f>'/Users/ericpgreen/Box Sync/PMD2/7. Instruments_Quantitative/survey/xlsforms/[master-p1-v15.xlsx]survey-c1-end'!#REF!="begin group"</xm:f>
            <x14:dxf>
              <font>
                <color rgb="FF006100"/>
              </font>
              <fill>
                <patternFill>
                  <bgColor rgb="FFC6EFCE"/>
                </patternFill>
              </fill>
            </x14:dxf>
          </x14:cfRule>
          <xm:sqref>H30:I30</xm:sqref>
        </x14:conditionalFormatting>
        <x14:conditionalFormatting xmlns:xm="http://schemas.microsoft.com/office/excel/2006/main">
          <x14:cfRule type="expression" priority="2" id="{C82CE025-AADD-7443-881E-74B78701E2E7}">
            <xm:f>'/Users/ericpgreen/Box Sync/PMD2/7. Instruments_Quantitative/survey/xlsforms/[master-p1-v15.xlsx]survey-c1-end'!#REF!="begin group"</xm:f>
            <x14:dxf>
              <font>
                <color rgb="FF006100"/>
              </font>
              <fill>
                <patternFill>
                  <bgColor rgb="FFC6EFCE"/>
                </patternFill>
              </fill>
            </x14:dxf>
          </x14:cfRule>
          <xm:sqref>H73:I74</xm:sqref>
        </x14:conditionalFormatting>
        <x14:conditionalFormatting xmlns:xm="http://schemas.microsoft.com/office/excel/2006/main">
          <x14:cfRule type="expression" priority="1" id="{083699BD-947B-D947-A775-976BDF9DE2BC}">
            <xm:f>'/Users/ericpgreen/Box Sync/PMD2/7. Instruments_Quantitative/survey/xlsforms/[master-p1-v15.xlsx]survey-c1-end'!#REF!="begin group"</xm:f>
            <x14:dxf>
              <font>
                <color rgb="FF006100"/>
              </font>
              <fill>
                <patternFill>
                  <bgColor rgb="FFC6EFCE"/>
                </patternFill>
              </fill>
            </x14:dxf>
          </x14:cfRule>
          <xm:sqref>H79:I80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'/Users/ericgreen/Box Sync/SENSITIVE Folder epg4/projects/r21-disclosure master/r21-disclosure/data collection/survey/[r2d2 master 2016-07-18.xlsx]menus'!#REF!</xm:f>
          </x14:formula1>
          <xm:sqref>E48:F48 L48</xm:sqref>
        </x14:dataValidation>
        <x14:dataValidation type="list" allowBlank="1" showInputMessage="1" showErrorMessage="1" xr:uid="{00000000-0002-0000-0400-000001000000}">
          <x14:formula1>
            <xm:f>'/Users/ericpgreen/Box Sync/PMD2/7. Instruments_Quantitative/survey/xlsforms/[master-p1-v15.xlsx]choiceslist'!#REF!</xm:f>
          </x14:formula1>
          <xm:sqref>F12:F13 F8:F10 F31 F74 F80</xm:sqref>
        </x14:dataValidation>
        <x14:dataValidation type="list" allowBlank="1" showInputMessage="1" showErrorMessage="1" xr:uid="{00000000-0002-0000-0400-000002000000}">
          <x14:formula1>
            <xm:f>'/Users/ericpgreen/Box Sync/PMD2/7. Instruments_Quantitative/survey/xlsforms/[master-p1-v15.xlsx]menus'!#REF!</xm:f>
          </x14:formula1>
          <xm:sqref>L17:L21 L8:L14 L30:L31 L73:L74 L79:L80</xm:sqref>
        </x14:dataValidation>
        <x14:dataValidation type="list" allowBlank="1" showErrorMessage="1" xr:uid="{00000000-0002-0000-0400-000003000000}">
          <x14:formula1>
            <xm:f>'/Users/ericpgreen/Box Sync/PMD2/7. Instruments_Quantitative/survey/xlsforms/[master-p1-v15.xlsx]menus'!#REF!</xm:f>
          </x14:formula1>
          <xm:sqref>E21 E8:E18 E30:E31 E73:E74 E79:E80</xm:sqref>
        </x14:dataValidation>
        <x14:dataValidation type="list" allowBlank="1" showInputMessage="1" showErrorMessage="1" xr:uid="{00000000-0002-0000-0400-000004000000}">
          <x14:formula1>
            <xm:f>'/Users/ericgreen/Desktop/[dictionary-rd2.xlsx]menus'!#REF!</xm:f>
          </x14:formula1>
          <xm:sqref>F14:F21 F26:F29 F81:F903 F32:F47 E37 E19:E20 E1:E7 E22:E29 E81:E1048576 E75:F78 E43:E47 E49:F72 L2:L7 L22:L29 L81:L669 L75:L78 L32:L47 L49:L72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Z974"/>
  <sheetViews>
    <sheetView zoomScale="107" zoomScaleNormal="107" zoomScalePageLayoutView="107" workbookViewId="0">
      <pane xSplit="1" ySplit="1" topLeftCell="U3" activePane="bottomRight" state="frozen"/>
      <selection pane="topRight" activeCell="B1" sqref="B1"/>
      <selection pane="bottomLeft" activeCell="A2" sqref="A2"/>
      <selection pane="bottomRight" activeCell="G372" sqref="G372"/>
    </sheetView>
  </sheetViews>
  <sheetFormatPr baseColWidth="10" defaultColWidth="17.1640625" defaultRowHeight="13"/>
  <cols>
    <col min="1" max="1" width="20.6640625" style="4" customWidth="1"/>
    <col min="2" max="2" width="7.1640625" style="4" customWidth="1"/>
    <col min="3" max="3" width="4.83203125" style="4" customWidth="1"/>
    <col min="4" max="4" width="5.6640625" style="55" customWidth="1"/>
    <col min="5" max="5" width="17.5" style="4" customWidth="1"/>
    <col min="6" max="6" width="20" style="4" customWidth="1"/>
    <col min="7" max="7" width="26.5" style="55" bestFit="1" customWidth="1"/>
    <col min="8" max="8" width="45" style="32" customWidth="1"/>
    <col min="9" max="9" width="47.5" style="32" customWidth="1"/>
    <col min="10" max="10" width="39.83203125" style="4" customWidth="1"/>
    <col min="11" max="11" width="38.5" style="4" customWidth="1"/>
    <col min="12" max="12" width="8" style="4" bestFit="1" customWidth="1"/>
    <col min="13" max="13" width="14" style="4" customWidth="1"/>
    <col min="14" max="14" width="19.5" style="4" bestFit="1" customWidth="1"/>
    <col min="15" max="15" width="38.6640625" style="4" customWidth="1"/>
    <col min="16" max="21" width="17.1640625" style="4"/>
    <col min="22" max="23" width="47.1640625" style="55" customWidth="1"/>
    <col min="24" max="24" width="47.1640625" style="32" customWidth="1"/>
    <col min="25" max="25" width="43.6640625" style="4" customWidth="1"/>
    <col min="26" max="26" width="2.6640625" style="4" bestFit="1" customWidth="1"/>
    <col min="27" max="16384" width="17.1640625" style="4"/>
  </cols>
  <sheetData>
    <row r="1" spans="1:26" ht="28">
      <c r="A1" s="17" t="s">
        <v>8</v>
      </c>
      <c r="B1" s="17" t="s">
        <v>85</v>
      </c>
      <c r="C1" s="17" t="s">
        <v>86</v>
      </c>
      <c r="D1" s="19" t="s">
        <v>68</v>
      </c>
      <c r="E1" s="1" t="s">
        <v>2039</v>
      </c>
      <c r="F1" s="1" t="s">
        <v>7</v>
      </c>
      <c r="G1" s="19" t="s">
        <v>6</v>
      </c>
      <c r="H1" s="21" t="s">
        <v>87</v>
      </c>
      <c r="I1" s="21" t="s">
        <v>1040</v>
      </c>
      <c r="J1" s="19" t="s">
        <v>9</v>
      </c>
      <c r="K1" s="19" t="s">
        <v>10</v>
      </c>
      <c r="L1" s="19" t="s">
        <v>75</v>
      </c>
      <c r="M1" s="19" t="s">
        <v>2522</v>
      </c>
      <c r="N1" s="19" t="s">
        <v>77</v>
      </c>
      <c r="O1" s="19" t="s">
        <v>78</v>
      </c>
      <c r="P1" s="19" t="s">
        <v>80</v>
      </c>
      <c r="Q1" s="19" t="s">
        <v>82</v>
      </c>
      <c r="R1" s="19" t="s">
        <v>2768</v>
      </c>
      <c r="S1" s="19" t="s">
        <v>2769</v>
      </c>
      <c r="T1" s="19" t="s">
        <v>83</v>
      </c>
      <c r="U1" s="19" t="s">
        <v>84</v>
      </c>
      <c r="V1" s="19" t="s">
        <v>90</v>
      </c>
      <c r="W1" s="19" t="s">
        <v>249</v>
      </c>
      <c r="X1" s="21" t="s">
        <v>2036</v>
      </c>
      <c r="Y1" s="21" t="s">
        <v>2035</v>
      </c>
      <c r="Z1" s="1" t="s">
        <v>2032</v>
      </c>
    </row>
    <row r="2" spans="1:26" ht="14">
      <c r="A2" s="53" t="s">
        <v>96</v>
      </c>
      <c r="B2" s="53" t="s">
        <v>108</v>
      </c>
      <c r="C2" s="53">
        <v>1</v>
      </c>
      <c r="D2" s="54" t="str">
        <f>CONCATENATE(B2,C2)</f>
        <v>A1</v>
      </c>
      <c r="E2" s="53" t="s">
        <v>96</v>
      </c>
      <c r="F2" s="53"/>
      <c r="G2" s="54" t="str">
        <f>IF(E2="","",IF(OR(E2="select_one", E2="select_multiple"), CONCATENATE(E2," ",F2),E2))</f>
        <v>start</v>
      </c>
      <c r="H2" s="4" t="s">
        <v>101</v>
      </c>
      <c r="I2" s="4" t="s">
        <v>101</v>
      </c>
      <c r="L2" s="53"/>
      <c r="M2" s="53"/>
      <c r="N2" s="53"/>
      <c r="O2" s="53"/>
      <c r="P2" s="53"/>
      <c r="Q2" s="53"/>
      <c r="R2" s="53"/>
      <c r="S2" s="53"/>
      <c r="T2" s="53"/>
      <c r="U2" s="53"/>
      <c r="V2" s="55" t="str">
        <f>IF(OR(ISNA(H2),ISBLANK(H2)),"",CONCATENATE($B2,$C2,"."," ",H2))</f>
        <v>A1. Start Time</v>
      </c>
      <c r="W2" s="55" t="str">
        <f>IF(OR(ISBLANK(I2),ISNA(I2)),"",CONCATENATE($B2,$C2,"."," ",I2))</f>
        <v>A1. Start Time</v>
      </c>
      <c r="X2" s="32" t="str">
        <f t="array" ref="X2">IF(ISBLANK(F2),"",INDEX([2]choices!L$2:L$2063,MATCH(F2,IF([2]choices!M$2:M$2063="Last",[2]choices!A$2:A$2063),0)))</f>
        <v/>
      </c>
      <c r="Y2" s="4" t="str">
        <f t="array" ref="Y2">IF(ISBLANK(F2),"",INDEX([2]choices!K$2:K$2063,MATCH(F2,IF([2]choices!M$2:M$2063="Last",[2]choices!A$2:A$2063),0)))</f>
        <v/>
      </c>
    </row>
    <row r="3" spans="1:26" ht="14">
      <c r="A3" s="53" t="s">
        <v>97</v>
      </c>
      <c r="B3" s="53" t="s">
        <v>108</v>
      </c>
      <c r="C3" s="53">
        <v>2</v>
      </c>
      <c r="D3" s="54" t="str">
        <f t="shared" ref="D3:D7" si="0">CONCATENATE(B3,C3)</f>
        <v>A2</v>
      </c>
      <c r="E3" s="53" t="s">
        <v>97</v>
      </c>
      <c r="F3" s="53"/>
      <c r="G3" s="54" t="str">
        <f t="shared" ref="G3:G7" si="1">IF(E3="","",IF(OR(E3="select_one", E3="select_multiple"), CONCATENATE(E3," ",F3),E3))</f>
        <v>end</v>
      </c>
      <c r="H3" s="4" t="s">
        <v>102</v>
      </c>
      <c r="I3" s="4" t="s">
        <v>102</v>
      </c>
      <c r="J3" s="4" t="s">
        <v>2490</v>
      </c>
      <c r="L3" s="53"/>
      <c r="M3" s="53"/>
      <c r="N3" s="53"/>
      <c r="O3" s="53"/>
      <c r="P3" s="53"/>
      <c r="Q3" s="53"/>
      <c r="R3" s="53"/>
      <c r="S3" s="53"/>
      <c r="T3" s="53"/>
      <c r="U3" s="53"/>
      <c r="V3" s="55" t="str">
        <f t="shared" ref="V3:V7" si="2">IF(OR(ISNA(H3),ISBLANK(H3)),"",CONCATENATE($B3,$C3,"."," ",H3))</f>
        <v>A2. End Time</v>
      </c>
      <c r="W3" s="55" t="str">
        <f t="shared" ref="W3:W7" si="3">IF(OR(ISBLANK(I3),ISNA(I3)),"",CONCATENATE($B3,$C3,"."," ",I3))</f>
        <v>A2. End Time</v>
      </c>
      <c r="X3" s="32" t="str">
        <f t="array" ref="X3">IF(ISBLANK(F3),"",INDEX([2]choices!L$2:L$2063,MATCH(F3,IF([2]choices!M$2:M$2063="Last",[2]choices!A$2:A$2063),0)))</f>
        <v/>
      </c>
      <c r="Y3" s="4" t="str">
        <f t="array" ref="Y3">IF(ISBLANK(F3),"",INDEX([2]choices!K$2:K$2063,MATCH(F3,IF([2]choices!M$2:M$2063="Last",[2]choices!A$2:A$2063),0)))</f>
        <v/>
      </c>
    </row>
    <row r="4" spans="1:26" ht="14">
      <c r="A4" s="53" t="s">
        <v>98</v>
      </c>
      <c r="B4" s="53" t="s">
        <v>108</v>
      </c>
      <c r="C4" s="53">
        <v>3</v>
      </c>
      <c r="D4" s="54" t="str">
        <f t="shared" si="0"/>
        <v>A3</v>
      </c>
      <c r="E4" s="53" t="s">
        <v>98</v>
      </c>
      <c r="F4" s="53"/>
      <c r="G4" s="54" t="str">
        <f t="shared" si="1"/>
        <v>today</v>
      </c>
      <c r="H4" s="4" t="s">
        <v>103</v>
      </c>
      <c r="I4" s="4" t="s">
        <v>103</v>
      </c>
      <c r="L4" s="53"/>
      <c r="M4" s="53"/>
      <c r="N4" s="53"/>
      <c r="O4" s="53"/>
      <c r="P4" s="53"/>
      <c r="Q4" s="53"/>
      <c r="R4" s="53"/>
      <c r="S4" s="53"/>
      <c r="T4" s="53"/>
      <c r="U4" s="53"/>
      <c r="V4" s="55" t="str">
        <f t="shared" si="2"/>
        <v>A3. Date of Survey</v>
      </c>
      <c r="W4" s="55" t="str">
        <f t="shared" si="3"/>
        <v>A3. Date of Survey</v>
      </c>
      <c r="X4" s="32" t="str">
        <f t="array" ref="X4">IF(ISBLANK(F4),"",INDEX([2]choices!L$2:L$2063,MATCH(F4,IF([2]choices!M$2:M$2063="Last",[2]choices!A$2:A$2063),0)))</f>
        <v/>
      </c>
      <c r="Y4" s="4" t="str">
        <f t="array" ref="Y4">IF(ISBLANK(F4),"",INDEX([2]choices!K$2:K$2063,MATCH(F4,IF([2]choices!M$2:M$2063="Last",[2]choices!A$2:A$2063),0)))</f>
        <v/>
      </c>
    </row>
    <row r="5" spans="1:26" ht="14">
      <c r="A5" s="53" t="s">
        <v>99</v>
      </c>
      <c r="B5" s="53" t="s">
        <v>108</v>
      </c>
      <c r="C5" s="53">
        <v>4</v>
      </c>
      <c r="D5" s="54" t="str">
        <f t="shared" si="0"/>
        <v>A4</v>
      </c>
      <c r="E5" s="53" t="s">
        <v>99</v>
      </c>
      <c r="F5" s="53"/>
      <c r="G5" s="54" t="str">
        <f t="shared" si="1"/>
        <v>deviceid</v>
      </c>
      <c r="H5" s="4" t="s">
        <v>104</v>
      </c>
      <c r="I5" s="4" t="s">
        <v>104</v>
      </c>
      <c r="L5" s="53"/>
      <c r="M5" s="53"/>
      <c r="N5" s="53"/>
      <c r="O5" s="53"/>
      <c r="P5" s="53"/>
      <c r="Q5" s="53"/>
      <c r="R5" s="53"/>
      <c r="S5" s="53"/>
      <c r="T5" s="53"/>
      <c r="U5" s="53"/>
      <c r="V5" s="55" t="str">
        <f t="shared" si="2"/>
        <v>A4. Device</v>
      </c>
      <c r="W5" s="55" t="str">
        <f t="shared" si="3"/>
        <v>A4. Device</v>
      </c>
      <c r="X5" s="32" t="str">
        <f t="array" ref="X5">IF(ISBLANK(F5),"",INDEX([2]choices!L$2:L$2063,MATCH(F5,IF([2]choices!M$2:M$2063="Last",[2]choices!A$2:A$2063),0)))</f>
        <v/>
      </c>
      <c r="Y5" s="4" t="str">
        <f t="array" ref="Y5">IF(ISBLANK(F5),"",INDEX([2]choices!K$2:K$2063,MATCH(F5,IF([2]choices!M$2:M$2063="Last",[2]choices!A$2:A$2063),0)))</f>
        <v/>
      </c>
    </row>
    <row r="6" spans="1:26" ht="14">
      <c r="A6" s="53" t="s">
        <v>100</v>
      </c>
      <c r="B6" s="53" t="s">
        <v>108</v>
      </c>
      <c r="C6" s="53">
        <v>5</v>
      </c>
      <c r="D6" s="54" t="str">
        <f t="shared" si="0"/>
        <v>A5</v>
      </c>
      <c r="E6" s="53" t="s">
        <v>13</v>
      </c>
      <c r="F6" s="53"/>
      <c r="G6" s="54" t="str">
        <f t="shared" si="1"/>
        <v>integer</v>
      </c>
      <c r="H6" s="4" t="s">
        <v>105</v>
      </c>
      <c r="I6" s="4" t="s">
        <v>105</v>
      </c>
      <c r="L6" s="53" t="s">
        <v>27</v>
      </c>
      <c r="M6" s="53"/>
      <c r="N6" s="85" t="s">
        <v>2358</v>
      </c>
      <c r="O6" s="53"/>
      <c r="P6" s="53"/>
      <c r="Q6" s="53"/>
      <c r="R6" s="53"/>
      <c r="S6" s="53"/>
      <c r="T6" s="53"/>
      <c r="U6" s="53"/>
      <c r="V6" s="55" t="str">
        <f t="shared" si="2"/>
        <v>A5. Enumerator ID</v>
      </c>
      <c r="W6" s="55" t="str">
        <f t="shared" si="3"/>
        <v>A5. Enumerator ID</v>
      </c>
      <c r="X6" s="32" t="str">
        <f t="array" ref="X6">IF(ISBLANK(F6),"",INDEX([2]choices!L$2:L$2063,MATCH(F6,IF([2]choices!M$2:M$2063="Last",[2]choices!A$2:A$2063),0)))</f>
        <v/>
      </c>
      <c r="Y6" s="4" t="str">
        <f t="array" ref="Y6">IF(ISBLANK(F6),"",INDEX([2]choices!K$2:K$2063,MATCH(F6,IF([2]choices!M$2:M$2063="Last",[2]choices!A$2:A$2063),0)))</f>
        <v/>
      </c>
    </row>
    <row r="7" spans="1:26" ht="14">
      <c r="A7" s="53" t="s">
        <v>106</v>
      </c>
      <c r="B7" s="53" t="s">
        <v>108</v>
      </c>
      <c r="C7" s="53">
        <v>6</v>
      </c>
      <c r="D7" s="54" t="str">
        <f t="shared" si="0"/>
        <v>A6</v>
      </c>
      <c r="E7" s="53" t="s">
        <v>13</v>
      </c>
      <c r="F7" s="53"/>
      <c r="G7" s="54" t="str">
        <f t="shared" si="1"/>
        <v>integer</v>
      </c>
      <c r="H7" s="4" t="s">
        <v>107</v>
      </c>
      <c r="I7" s="4" t="s">
        <v>107</v>
      </c>
      <c r="L7" s="53" t="s">
        <v>27</v>
      </c>
      <c r="M7" s="53"/>
      <c r="N7" s="53"/>
      <c r="O7" s="53"/>
      <c r="P7" s="53"/>
      <c r="Q7" s="53"/>
      <c r="R7" s="53"/>
      <c r="S7" s="53"/>
      <c r="T7" s="53"/>
      <c r="U7" s="53"/>
      <c r="V7" s="55" t="str">
        <f t="shared" si="2"/>
        <v>A6. [Enter participant ID]</v>
      </c>
      <c r="W7" s="55" t="str">
        <f t="shared" si="3"/>
        <v>A6. [Enter participant ID]</v>
      </c>
      <c r="X7" s="32" t="str">
        <f t="array" ref="X7">IF(ISBLANK(F7),"",INDEX([2]choices!L$2:L$2063,MATCH(F7,IF([2]choices!M$2:M$2063="Last",[2]choices!A$2:A$2063),0)))</f>
        <v/>
      </c>
      <c r="Y7" s="4" t="str">
        <f t="array" ref="Y7">IF(ISBLANK(F7),"",INDEX([2]choices!K$2:K$2063,MATCH(F7,IF([2]choices!M$2:M$2063="Last",[2]choices!A$2:A$2063),0)))</f>
        <v/>
      </c>
    </row>
    <row r="8" spans="1:26" s="2" customFormat="1" ht="14">
      <c r="A8" s="85" t="s">
        <v>2353</v>
      </c>
      <c r="B8" s="85" t="s">
        <v>108</v>
      </c>
      <c r="C8" s="53">
        <v>7</v>
      </c>
      <c r="D8" s="86" t="str">
        <f>CONCATENATE(B8,C8)</f>
        <v>A7</v>
      </c>
      <c r="E8" s="85" t="s">
        <v>11</v>
      </c>
      <c r="F8" s="85" t="s">
        <v>2350</v>
      </c>
      <c r="G8" s="54" t="str">
        <f>IF(E8="","",IF(OR(E8="select_one", E8="select_multiple"), CONCATENATE(E8," ",F8),E8))</f>
        <v>select_one care</v>
      </c>
      <c r="H8" s="2" t="s">
        <v>2400</v>
      </c>
      <c r="I8" s="2" t="s">
        <v>2400</v>
      </c>
      <c r="J8" s="85"/>
      <c r="L8" s="85" t="s">
        <v>27</v>
      </c>
      <c r="M8" s="85"/>
      <c r="N8" s="85"/>
      <c r="O8" s="85"/>
      <c r="P8" s="85"/>
      <c r="Q8" s="85" t="s">
        <v>2357</v>
      </c>
      <c r="R8" s="85"/>
      <c r="S8" s="85"/>
      <c r="T8" s="85"/>
      <c r="U8" s="85"/>
      <c r="V8" s="20" t="str">
        <f>IF(OR(ISNA(H8),ISBLANK(H8)),"",CONCATENATE($B8,$C8,"."," ",H8))</f>
        <v>A7. [Caregiver's initials]</v>
      </c>
      <c r="W8" s="20" t="str">
        <f>IF(OR(ISBLANK(I8),ISNA(I8)),"",CONCATENATE($B8,$C8,"."," ",I8))</f>
        <v>A7. [Caregiver's initials]</v>
      </c>
      <c r="X8" s="32" t="e">
        <f t="array" ref="X8">IF(ISBLANK(F8),"",INDEX([2]choices!L$2:L$2063,MATCH(F8,IF([2]choices!M$2:M$2063="Last",[2]choices!A$2:A$2063),0)))</f>
        <v>#N/A</v>
      </c>
      <c r="Y8" s="4" t="e">
        <f t="array" ref="Y8">IF(ISBLANK(F8),"",INDEX([2]choices!K$2:K$2063,MATCH(F8,IF([2]choices!M$2:M$2063="Last",[2]choices!A$2:A$2063),0)))</f>
        <v>#N/A</v>
      </c>
    </row>
    <row r="9" spans="1:26" s="2" customFormat="1" ht="14">
      <c r="A9" s="85" t="s">
        <v>2354</v>
      </c>
      <c r="B9" s="85" t="s">
        <v>108</v>
      </c>
      <c r="C9" s="53">
        <v>8</v>
      </c>
      <c r="D9" s="86" t="str">
        <f>CONCATENATE(B9,C9)</f>
        <v>A8</v>
      </c>
      <c r="E9" s="85" t="s">
        <v>24</v>
      </c>
      <c r="F9" s="85"/>
      <c r="G9" s="54" t="str">
        <f>IF(E9="","",IF(OR(E9="select_one", E9="select_multiple"), CONCATENATE(E9," ",F9),E9))</f>
        <v>calculate</v>
      </c>
      <c r="J9" s="85" t="s">
        <v>2355</v>
      </c>
      <c r="L9" s="85"/>
      <c r="M9" s="85"/>
      <c r="N9" s="85"/>
      <c r="O9" s="85"/>
      <c r="P9" s="85"/>
      <c r="Q9" s="85"/>
      <c r="R9" s="85"/>
      <c r="S9" s="85"/>
      <c r="T9" s="85"/>
      <c r="U9" s="85"/>
      <c r="V9" s="20" t="str">
        <f>IF(OR(ISNA(H9),ISBLANK(H9)),"",CONCATENATE($B9,$C9,"."," ",H9))</f>
        <v/>
      </c>
      <c r="W9" s="20" t="str">
        <f>IF(OR(ISBLANK(I9),ISNA(I9)),"",CONCATENATE($B9,$C9,"."," ",I9))</f>
        <v/>
      </c>
      <c r="X9" s="32" t="str">
        <f t="array" ref="X9">IF(ISBLANK(F9),"",INDEX([2]choices!L$2:L$2063,MATCH(F9,IF([2]choices!M$2:M$2063="Last",[2]choices!A$2:A$2063),0)))</f>
        <v/>
      </c>
      <c r="Y9" s="4" t="str">
        <f t="array" ref="Y9">IF(ISBLANK(F9),"",INDEX([2]choices!K$2:K$2063,MATCH(F9,IF([2]choices!M$2:M$2063="Last",[2]choices!A$2:A$2063),0)))</f>
        <v/>
      </c>
    </row>
    <row r="10" spans="1:26" s="2" customFormat="1" ht="28">
      <c r="A10" s="85" t="s">
        <v>2356</v>
      </c>
      <c r="B10" s="85" t="s">
        <v>108</v>
      </c>
      <c r="C10" s="53">
        <v>9</v>
      </c>
      <c r="D10" s="86" t="str">
        <f>CONCATENATE(B10,C10)</f>
        <v>A9</v>
      </c>
      <c r="E10" s="85" t="s">
        <v>16</v>
      </c>
      <c r="F10" s="85"/>
      <c r="G10" s="54" t="str">
        <f>IF(E10="","",IF(OR(E10="select_one", E10="select_multiple"), CONCATENATE(E10," ",F10),E10))</f>
        <v>note</v>
      </c>
      <c r="H10" s="2" t="s">
        <v>2359</v>
      </c>
      <c r="I10" s="2" t="s">
        <v>2359</v>
      </c>
      <c r="J10" s="85"/>
      <c r="L10" s="85"/>
      <c r="M10" s="85"/>
      <c r="N10" s="85"/>
      <c r="O10" s="85"/>
      <c r="P10" s="85"/>
      <c r="Q10" s="85"/>
      <c r="R10" s="85"/>
      <c r="S10" s="85"/>
      <c r="T10" s="85"/>
      <c r="U10" s="85"/>
      <c r="V10" s="20" t="str">
        <f>IF(OR(ISNA(H10),ISBLANK(H10)),"",CONCATENATE($B10,$C10,"."," ",H10))</f>
        <v>A9. [You chose: ${careName}. If this is not the ID you intended to enter, swipe back.]</v>
      </c>
      <c r="W10" s="20" t="str">
        <f>IF(OR(ISBLANK(I10),ISNA(I10)),"",CONCATENATE($B10,$C10,"."," ",I10))</f>
        <v>A9. [You chose: ${careName}. If this is not the ID you intended to enter, swipe back.]</v>
      </c>
      <c r="X10" s="32" t="str">
        <f t="array" ref="X10">IF(ISBLANK(F10),"",INDEX([2]choices!L$2:L$2063,MATCH(F10,IF([2]choices!M$2:M$2063="Last",[2]choices!A$2:A$2063),0)))</f>
        <v/>
      </c>
      <c r="Y10" s="4" t="str">
        <f t="array" ref="Y10">IF(ISBLANK(F10),"",INDEX([2]choices!K$2:K$2063,MATCH(F10,IF([2]choices!M$2:M$2063="Last",[2]choices!A$2:A$2063),0)))</f>
        <v/>
      </c>
    </row>
    <row r="11" spans="1:26" s="2" customFormat="1" ht="14">
      <c r="A11" s="91" t="s">
        <v>2912</v>
      </c>
      <c r="B11" s="85" t="s">
        <v>108</v>
      </c>
      <c r="C11" s="53">
        <v>10</v>
      </c>
      <c r="D11" s="86" t="str">
        <f t="shared" ref="D11:D29" si="4">CONCATENATE(B11,C11)</f>
        <v>A10</v>
      </c>
      <c r="E11" s="85" t="s">
        <v>11</v>
      </c>
      <c r="F11" s="85" t="s">
        <v>2913</v>
      </c>
      <c r="G11" s="54" t="str">
        <f t="shared" ref="G11:G29" si="5">IF(E11="","",IF(OR(E11="select_one", E11="select_multiple"), CONCATENATE(E11," ",F11),E11))</f>
        <v>select_one cName</v>
      </c>
      <c r="H11" s="2" t="s">
        <v>2914</v>
      </c>
      <c r="I11" s="2" t="s">
        <v>2914</v>
      </c>
      <c r="J11" s="85"/>
      <c r="L11" s="85" t="s">
        <v>27</v>
      </c>
      <c r="M11" s="85"/>
      <c r="N11" s="85"/>
      <c r="O11" s="85"/>
      <c r="P11" s="85"/>
      <c r="Q11" s="85" t="s">
        <v>2357</v>
      </c>
      <c r="R11" s="85"/>
      <c r="S11" s="85"/>
      <c r="T11" s="85"/>
      <c r="U11" s="85"/>
      <c r="V11" s="20" t="str">
        <f t="shared" ref="V11:V29" si="6">IF(OR(ISNA(H11),ISBLANK(H11)),"",CONCATENATE($B11,$C11,"."," ",H11))</f>
        <v>A10. [Child info]</v>
      </c>
      <c r="W11" s="20" t="str">
        <f t="shared" ref="W11:W29" si="7">IF(OR(ISBLANK(I11),ISNA(I11)),"",CONCATENATE($B11,$C11,"."," ",I11))</f>
        <v>A10. [Child info]</v>
      </c>
      <c r="X11" s="32" t="e">
        <f t="array" ref="X11">IF(ISBLANK(F11),"",INDEX([2]choices!L$2:L$2063,MATCH(F11,IF([2]choices!M$2:M$2063="Last",[2]choices!A$2:A$2063),0)))</f>
        <v>#N/A</v>
      </c>
      <c r="Y11" s="4" t="e">
        <f t="array" ref="Y11">IF(ISBLANK(F11),"",INDEX([2]choices!K$2:K$2063,MATCH(F11,IF([2]choices!M$2:M$2063="Last",[2]choices!A$2:A$2063),0)))</f>
        <v>#N/A</v>
      </c>
    </row>
    <row r="12" spans="1:26" s="2" customFormat="1" ht="14">
      <c r="A12" s="91" t="s">
        <v>2370</v>
      </c>
      <c r="B12" s="85" t="s">
        <v>108</v>
      </c>
      <c r="C12" s="53">
        <v>11</v>
      </c>
      <c r="D12" s="86" t="str">
        <f t="shared" si="4"/>
        <v>A11</v>
      </c>
      <c r="E12" s="85" t="s">
        <v>24</v>
      </c>
      <c r="F12" s="85"/>
      <c r="G12" s="54" t="str">
        <f t="shared" si="5"/>
        <v>calculate</v>
      </c>
      <c r="J12" s="85" t="s">
        <v>2915</v>
      </c>
      <c r="L12" s="85"/>
      <c r="M12" s="85"/>
      <c r="N12" s="85"/>
      <c r="O12" s="85"/>
      <c r="P12" s="85"/>
      <c r="Q12" s="85"/>
      <c r="R12" s="85"/>
      <c r="S12" s="85"/>
      <c r="T12" s="85"/>
      <c r="U12" s="85"/>
      <c r="V12" s="20" t="str">
        <f t="shared" si="6"/>
        <v/>
      </c>
      <c r="W12" s="20" t="str">
        <f t="shared" si="7"/>
        <v/>
      </c>
      <c r="X12" s="32" t="str">
        <f t="array" ref="X12">IF(ISBLANK(F12),"",INDEX([2]choices!L$2:L$2063,MATCH(F12,IF([2]choices!M$2:M$2063="Last",[2]choices!A$2:A$2063),0)))</f>
        <v/>
      </c>
      <c r="Y12" s="4" t="str">
        <f t="array" ref="Y12">IF(ISBLANK(F12),"",INDEX([2]choices!K$2:K$2063,MATCH(F12,IF([2]choices!M$2:M$2063="Last",[2]choices!A$2:A$2063),0)))</f>
        <v/>
      </c>
    </row>
    <row r="13" spans="1:26" s="2" customFormat="1" ht="28">
      <c r="A13" s="91" t="s">
        <v>2916</v>
      </c>
      <c r="B13" s="85" t="s">
        <v>108</v>
      </c>
      <c r="C13" s="53">
        <v>12</v>
      </c>
      <c r="D13" s="86" t="str">
        <f t="shared" si="4"/>
        <v>A12</v>
      </c>
      <c r="E13" s="85" t="s">
        <v>16</v>
      </c>
      <c r="F13" s="85"/>
      <c r="G13" s="54" t="str">
        <f t="shared" si="5"/>
        <v>note</v>
      </c>
      <c r="H13" s="2" t="s">
        <v>2917</v>
      </c>
      <c r="I13" s="2" t="s">
        <v>2917</v>
      </c>
      <c r="J13" s="85"/>
      <c r="L13" s="85"/>
      <c r="M13" s="85"/>
      <c r="N13" s="85"/>
      <c r="O13" s="85"/>
      <c r="P13" s="85"/>
      <c r="Q13" s="85"/>
      <c r="R13" s="85"/>
      <c r="S13" s="85"/>
      <c r="T13" s="85"/>
      <c r="U13" s="85"/>
      <c r="V13" s="20" t="str">
        <f t="shared" si="6"/>
        <v>A12. [You chose: ${childName}. If this is not the ID you intended to enter, swipe back.]</v>
      </c>
      <c r="W13" s="20" t="str">
        <f t="shared" si="7"/>
        <v>A12. [You chose: ${childName}. If this is not the ID you intended to enter, swipe back.]</v>
      </c>
      <c r="X13" s="32" t="str">
        <f t="array" ref="X13">IF(ISBLANK(F13),"",INDEX([2]choices!L$2:L$2063,MATCH(F13,IF([2]choices!M$2:M$2063="Last",[2]choices!A$2:A$2063),0)))</f>
        <v/>
      </c>
      <c r="Y13" s="4" t="str">
        <f t="array" ref="Y13">IF(ISBLANK(F13),"",INDEX([2]choices!K$2:K$2063,MATCH(F13,IF([2]choices!M$2:M$2063="Last",[2]choices!A$2:A$2063),0)))</f>
        <v/>
      </c>
    </row>
    <row r="14" spans="1:26" s="2" customFormat="1" ht="28">
      <c r="A14" s="85" t="s">
        <v>2360</v>
      </c>
      <c r="B14" s="85" t="s">
        <v>108</v>
      </c>
      <c r="C14" s="53">
        <v>13</v>
      </c>
      <c r="D14" s="86" t="str">
        <f t="shared" si="4"/>
        <v>A13</v>
      </c>
      <c r="E14" s="85" t="s">
        <v>11</v>
      </c>
      <c r="F14" s="4" t="s">
        <v>205</v>
      </c>
      <c r="G14" s="54" t="str">
        <f t="shared" si="5"/>
        <v>select_one yn</v>
      </c>
      <c r="H14" s="2" t="s">
        <v>2363</v>
      </c>
      <c r="I14" s="2" t="s">
        <v>2363</v>
      </c>
      <c r="J14" s="85"/>
      <c r="L14" s="85" t="s">
        <v>27</v>
      </c>
      <c r="M14" s="85"/>
      <c r="N14" s="85"/>
      <c r="O14" s="85"/>
      <c r="P14" s="85"/>
      <c r="Q14" s="85"/>
      <c r="R14" s="85"/>
      <c r="S14" s="85"/>
      <c r="T14" s="85"/>
      <c r="U14" s="85"/>
      <c r="V14" s="20" t="str">
        <f t="shared" si="6"/>
        <v>A13. [Is ${careName} the person reporting for the survey for ID ${pid}?]</v>
      </c>
      <c r="W14" s="20" t="str">
        <f t="shared" si="7"/>
        <v>A13. [Is ${careName} the person reporting for the survey for ID ${pid}?]</v>
      </c>
      <c r="X14" s="32" t="str">
        <f t="array" ref="X14">IF(ISBLANK(F14),"",INDEX([2]choices!L$2:L$2063,MATCH(F14,IF([2]choices!M$2:M$2063="Last",[2]choices!A$2:A$2063),0)))</f>
        <v>yes, no</v>
      </c>
      <c r="Y14" s="4" t="str">
        <f t="array" ref="Y14">IF(ISBLANK(F14),"",INDEX([2]choices!K$2:K$2063,MATCH(F14,IF([2]choices!M$2:M$2063="Last",[2]choices!A$2:A$2063),0)))</f>
        <v>hongu, kwete</v>
      </c>
    </row>
    <row r="15" spans="1:26" s="2" customFormat="1" ht="28">
      <c r="A15" s="85" t="s">
        <v>2918</v>
      </c>
      <c r="B15" s="85" t="s">
        <v>108</v>
      </c>
      <c r="C15" s="53">
        <v>14</v>
      </c>
      <c r="D15" s="86" t="str">
        <f t="shared" si="4"/>
        <v>A14</v>
      </c>
      <c r="E15" s="85" t="s">
        <v>11</v>
      </c>
      <c r="F15" s="4" t="s">
        <v>205</v>
      </c>
      <c r="G15" s="54" t="str">
        <f t="shared" si="5"/>
        <v>select_one yn</v>
      </c>
      <c r="H15" s="2" t="s">
        <v>2919</v>
      </c>
      <c r="I15" s="2" t="s">
        <v>2919</v>
      </c>
      <c r="J15" s="85"/>
      <c r="K15" s="2" t="s">
        <v>2361</v>
      </c>
      <c r="L15" s="85" t="s">
        <v>27</v>
      </c>
      <c r="M15" s="85"/>
      <c r="N15" s="85"/>
      <c r="O15" s="85"/>
      <c r="P15" s="85"/>
      <c r="Q15" s="85"/>
      <c r="R15" s="85"/>
      <c r="S15" s="85"/>
      <c r="T15" s="85"/>
      <c r="U15" s="85"/>
      <c r="V15" s="20" t="str">
        <f t="shared" si="6"/>
        <v>A14. Did the person reporting today participate in the previous survey about ${childName}?</v>
      </c>
      <c r="W15" s="20" t="str">
        <f t="shared" si="7"/>
        <v>A14. Did the person reporting today participate in the previous survey about ${childName}?</v>
      </c>
      <c r="X15" s="32" t="str">
        <f t="array" ref="X15">IF(ISBLANK(F15),"",INDEX([2]choices!L$2:L$2063,MATCH(F15,IF([2]choices!M$2:M$2063="Last",[2]choices!A$2:A$2063),0)))</f>
        <v>yes, no</v>
      </c>
      <c r="Y15" s="4" t="str">
        <f t="array" ref="Y15">IF(ISBLANK(F15),"",INDEX([2]choices!K$2:K$2063,MATCH(F15,IF([2]choices!M$2:M$2063="Last",[2]choices!A$2:A$2063),0)))</f>
        <v>hongu, kwete</v>
      </c>
    </row>
    <row r="16" spans="1:26" s="2" customFormat="1" ht="28">
      <c r="A16" s="85" t="s">
        <v>2920</v>
      </c>
      <c r="B16" s="85" t="s">
        <v>108</v>
      </c>
      <c r="C16" s="53">
        <v>15</v>
      </c>
      <c r="D16" s="86" t="str">
        <f t="shared" si="4"/>
        <v>A15</v>
      </c>
      <c r="E16" s="85" t="s">
        <v>11</v>
      </c>
      <c r="F16" s="4" t="s">
        <v>205</v>
      </c>
      <c r="G16" s="54" t="str">
        <f t="shared" si="5"/>
        <v>select_one yn</v>
      </c>
      <c r="H16" s="2" t="s">
        <v>2921</v>
      </c>
      <c r="I16" s="2" t="s">
        <v>2921</v>
      </c>
      <c r="J16" s="85"/>
      <c r="K16" s="2" t="s">
        <v>2922</v>
      </c>
      <c r="L16" s="85" t="s">
        <v>27</v>
      </c>
      <c r="M16" s="85"/>
      <c r="N16" s="85"/>
      <c r="O16" s="85"/>
      <c r="P16" s="85"/>
      <c r="Q16" s="85"/>
      <c r="R16" s="85"/>
      <c r="S16" s="85"/>
      <c r="T16" s="85"/>
      <c r="U16" s="85"/>
      <c r="V16" s="20" t="str">
        <f t="shared" si="6"/>
        <v>A15. You need permission from the survey supervisor to continue. Do you have permission?</v>
      </c>
      <c r="W16" s="20" t="str">
        <f t="shared" si="7"/>
        <v>A15. You need permission from the survey supervisor to continue. Do you have permission?</v>
      </c>
      <c r="X16" s="32" t="str">
        <f t="array" ref="X16">IF(ISBLANK(F16),"",INDEX([2]choices!L$2:L$2063,MATCH(F16,IF([2]choices!M$2:M$2063="Last",[2]choices!A$2:A$2063),0)))</f>
        <v>yes, no</v>
      </c>
      <c r="Y16" s="4" t="str">
        <f t="array" ref="Y16">IF(ISBLANK(F16),"",INDEX([2]choices!K$2:K$2063,MATCH(F16,IF([2]choices!M$2:M$2063="Last",[2]choices!A$2:A$2063),0)))</f>
        <v>hongu, kwete</v>
      </c>
    </row>
    <row r="17" spans="1:26" s="2" customFormat="1" ht="14">
      <c r="A17" s="85" t="s">
        <v>2365</v>
      </c>
      <c r="B17" s="85" t="s">
        <v>108</v>
      </c>
      <c r="C17" s="53">
        <v>16</v>
      </c>
      <c r="D17" s="86" t="str">
        <f t="shared" si="4"/>
        <v>A16</v>
      </c>
      <c r="E17" s="85" t="s">
        <v>11</v>
      </c>
      <c r="F17" s="4" t="s">
        <v>205</v>
      </c>
      <c r="G17" s="54" t="str">
        <f t="shared" si="5"/>
        <v>select_one yn</v>
      </c>
      <c r="H17" s="2" t="s">
        <v>2372</v>
      </c>
      <c r="I17" s="2" t="s">
        <v>2372</v>
      </c>
      <c r="J17" s="85"/>
      <c r="K17" s="2" t="s">
        <v>2923</v>
      </c>
      <c r="L17" s="85" t="s">
        <v>27</v>
      </c>
      <c r="M17" s="85"/>
      <c r="N17" s="85"/>
      <c r="O17" s="85"/>
      <c r="P17" s="85"/>
      <c r="Q17" s="85"/>
      <c r="R17" s="85"/>
      <c r="S17" s="85"/>
      <c r="T17" s="85"/>
      <c r="U17" s="85"/>
      <c r="V17" s="20" t="str">
        <f t="shared" si="6"/>
        <v>A16. Are you a primary caregiver for ${childName}?</v>
      </c>
      <c r="W17" s="20" t="str">
        <f t="shared" si="7"/>
        <v>A16. Are you a primary caregiver for ${childName}?</v>
      </c>
      <c r="X17" s="32" t="str">
        <f t="array" ref="X17">IF(ISBLANK(F17),"",INDEX([2]choices!L$2:L$2063,MATCH(F17,IF([2]choices!M$2:M$2063="Last",[2]choices!A$2:A$2063),0)))</f>
        <v>yes, no</v>
      </c>
      <c r="Y17" s="4" t="str">
        <f t="array" ref="Y17">IF(ISBLANK(F17),"",INDEX([2]choices!K$2:K$2063,MATCH(F17,IF([2]choices!M$2:M$2063="Last",[2]choices!A$2:A$2063),0)))</f>
        <v>hongu, kwete</v>
      </c>
    </row>
    <row r="18" spans="1:26" s="2" customFormat="1" ht="42">
      <c r="A18" s="85" t="s">
        <v>2369</v>
      </c>
      <c r="B18" s="85" t="s">
        <v>108</v>
      </c>
      <c r="C18" s="53">
        <v>17</v>
      </c>
      <c r="D18" s="86" t="str">
        <f t="shared" si="4"/>
        <v>A17</v>
      </c>
      <c r="E18" s="85" t="s">
        <v>11</v>
      </c>
      <c r="F18" s="4" t="s">
        <v>2369</v>
      </c>
      <c r="G18" s="54" t="str">
        <f t="shared" si="5"/>
        <v>select_one replaceRel</v>
      </c>
      <c r="H18" s="2" t="s">
        <v>2371</v>
      </c>
      <c r="I18" s="2" t="s">
        <v>2371</v>
      </c>
      <c r="J18" s="85"/>
      <c r="K18" s="2" t="s">
        <v>2373</v>
      </c>
      <c r="L18" s="85" t="s">
        <v>27</v>
      </c>
      <c r="M18" s="85"/>
      <c r="N18" s="85"/>
      <c r="O18" s="85"/>
      <c r="P18" s="85"/>
      <c r="Q18" s="85"/>
      <c r="R18" s="85"/>
      <c r="S18" s="85"/>
      <c r="T18" s="85"/>
      <c r="U18" s="85"/>
      <c r="V18" s="20" t="str">
        <f t="shared" si="6"/>
        <v>A17. How are you related to ${childName}?</v>
      </c>
      <c r="W18" s="20" t="str">
        <f t="shared" si="7"/>
        <v>A17. How are you related to ${childName}?</v>
      </c>
      <c r="X18" s="32" t="str">
        <f t="array" ref="X18">IF(ISBLANK(F18),"",INDEX([2]choices!L$2:L$2063,MATCH(F18,IF([2]choices!M$2:M$2063="Last",[2]choices!A$2:A$2063),0)))</f>
        <v>son or daughter (biological), son or daughter (in law), adopted_foster_step, grandchild, brother or sister, other relative, not related</v>
      </c>
      <c r="Y18" s="4" t="str">
        <f t="array" ref="Y18">IF(ISBLANK(F18),"",INDEX([2]choices!K$2:K$2063,MATCH(F18,IF([2]choices!M$2:M$2063="Last",[2]choices!A$2:A$2063),0)))</f>
        <v>son or daughter (biological), son or daughter (in law), adopted_foster_step, grandchild, brother or sister, other relative, not related</v>
      </c>
    </row>
    <row r="19" spans="1:26" s="2" customFormat="1" ht="42">
      <c r="A19" s="85" t="s">
        <v>2402</v>
      </c>
      <c r="B19" s="85" t="s">
        <v>108</v>
      </c>
      <c r="C19" s="53">
        <v>18</v>
      </c>
      <c r="D19" s="86" t="str">
        <f t="shared" si="4"/>
        <v>A18</v>
      </c>
      <c r="E19" s="53" t="s">
        <v>16</v>
      </c>
      <c r="F19" s="4"/>
      <c r="G19" s="54" t="str">
        <f t="shared" si="5"/>
        <v>note</v>
      </c>
      <c r="H19" s="2" t="s">
        <v>2401</v>
      </c>
      <c r="I19" s="2" t="s">
        <v>2401</v>
      </c>
      <c r="J19" s="85"/>
      <c r="K19" s="2" t="s">
        <v>2373</v>
      </c>
      <c r="L19" s="85"/>
      <c r="M19" s="85"/>
      <c r="N19" s="85"/>
      <c r="O19" s="85"/>
      <c r="P19" s="85"/>
      <c r="Q19" s="85"/>
      <c r="R19" s="85"/>
      <c r="S19" s="85"/>
      <c r="T19" s="85"/>
      <c r="U19" s="85"/>
      <c r="V19" s="20" t="str">
        <f t="shared" si="6"/>
        <v>A18. [Write the name of the replacement caregiver in the consent register and then indicate this person's relationship to the child.]</v>
      </c>
      <c r="W19" s="20" t="str">
        <f t="shared" si="7"/>
        <v>A18. [Write the name of the replacement caregiver in the consent register and then indicate this person's relationship to the child.]</v>
      </c>
      <c r="X19" s="32" t="str">
        <f t="array" ref="X19">IF(ISBLANK(F19),"",INDEX([2]choices!L$2:L$2063,MATCH(F19,IF([2]choices!M$2:M$2063="Last",[2]choices!A$2:A$2063),0)))</f>
        <v/>
      </c>
      <c r="Y19" s="4" t="str">
        <f t="array" ref="Y19">IF(ISBLANK(F19),"",INDEX([2]choices!K$2:K$2063,MATCH(F19,IF([2]choices!M$2:M$2063="Last",[2]choices!A$2:A$2063),0)))</f>
        <v/>
      </c>
    </row>
    <row r="20" spans="1:26" s="2" customFormat="1" ht="14">
      <c r="A20" s="85" t="s">
        <v>2924</v>
      </c>
      <c r="B20" s="85" t="s">
        <v>108</v>
      </c>
      <c r="C20" s="53">
        <v>19</v>
      </c>
      <c r="D20" s="86" t="str">
        <f t="shared" si="4"/>
        <v>A19</v>
      </c>
      <c r="E20" s="53" t="s">
        <v>12</v>
      </c>
      <c r="F20" s="4"/>
      <c r="G20" s="54" t="str">
        <f t="shared" si="5"/>
        <v>text</v>
      </c>
      <c r="H20" s="2" t="s">
        <v>2925</v>
      </c>
      <c r="I20" s="2" t="s">
        <v>2925</v>
      </c>
      <c r="J20" s="85"/>
      <c r="K20" s="2" t="s">
        <v>2373</v>
      </c>
      <c r="L20" s="85" t="s">
        <v>27</v>
      </c>
      <c r="M20" s="85"/>
      <c r="N20" s="85"/>
      <c r="O20" s="85"/>
      <c r="P20" s="85"/>
      <c r="Q20" s="85"/>
      <c r="R20" s="85"/>
      <c r="S20" s="85"/>
      <c r="T20" s="85"/>
      <c r="U20" s="85"/>
      <c r="V20" s="20" t="str">
        <f t="shared" si="6"/>
        <v>A19. Why is this person replacing the original caregiver?</v>
      </c>
      <c r="W20" s="20" t="str">
        <f t="shared" si="7"/>
        <v>A19. Why is this person replacing the original caregiver?</v>
      </c>
      <c r="X20" s="32"/>
      <c r="Y20" s="4"/>
    </row>
    <row r="21" spans="1:26" s="2" customFormat="1" ht="42">
      <c r="A21" s="85" t="s">
        <v>2362</v>
      </c>
      <c r="B21" s="85" t="s">
        <v>108</v>
      </c>
      <c r="C21" s="53">
        <v>20</v>
      </c>
      <c r="D21" s="86" t="str">
        <f t="shared" si="4"/>
        <v>A20</v>
      </c>
      <c r="E21" s="85" t="s">
        <v>16</v>
      </c>
      <c r="F21" s="4"/>
      <c r="G21" s="54" t="str">
        <f t="shared" si="5"/>
        <v>note</v>
      </c>
      <c r="H21" s="2" t="s">
        <v>2364</v>
      </c>
      <c r="I21" s="2" t="s">
        <v>2364</v>
      </c>
      <c r="J21" s="85"/>
      <c r="K21" s="2" t="s">
        <v>2926</v>
      </c>
      <c r="L21" s="85"/>
      <c r="M21" s="85"/>
      <c r="N21" s="85"/>
      <c r="O21" s="85"/>
      <c r="P21" s="85"/>
      <c r="Q21" s="85"/>
      <c r="R21" s="85"/>
      <c r="S21" s="85"/>
      <c r="T21" s="85"/>
      <c r="U21" s="85"/>
      <c r="V21" s="20" t="str">
        <f t="shared" si="6"/>
        <v>A20. [You may not proceed with the survey at this time. Please report the details of the case to your supervisor.]</v>
      </c>
      <c r="W21" s="20" t="str">
        <f t="shared" si="7"/>
        <v>A20. [You may not proceed with the survey at this time. Please report the details of the case to your supervisor.]</v>
      </c>
      <c r="X21" s="32" t="str">
        <f t="array" ref="X21">IF(ISBLANK(F21),"",INDEX([2]choices!L$2:L$2063,MATCH(F21,IF([2]choices!M$2:M$2063="Last",[2]choices!A$2:A$2063),0)))</f>
        <v/>
      </c>
      <c r="Y21" s="4" t="str">
        <f t="array" ref="Y21">IF(ISBLANK(F21),"",INDEX([2]choices!K$2:K$2063,MATCH(F21,IF([2]choices!M$2:M$2063="Last",[2]choices!A$2:A$2063),0)))</f>
        <v/>
      </c>
    </row>
    <row r="22" spans="1:26" ht="28">
      <c r="A22" s="53" t="s">
        <v>2367</v>
      </c>
      <c r="B22" s="53" t="s">
        <v>108</v>
      </c>
      <c r="C22" s="53">
        <v>21</v>
      </c>
      <c r="D22" s="54" t="str">
        <f t="shared" si="4"/>
        <v>A21</v>
      </c>
      <c r="E22" s="53" t="s">
        <v>79</v>
      </c>
      <c r="G22" s="54" t="str">
        <f t="shared" si="5"/>
        <v>begin group</v>
      </c>
      <c r="H22" s="4" t="e">
        <v>#N/A</v>
      </c>
      <c r="I22" s="4" t="e">
        <v>#N/A</v>
      </c>
      <c r="K22" s="4" t="s">
        <v>2927</v>
      </c>
      <c r="L22" s="53"/>
      <c r="M22" s="53"/>
      <c r="N22" s="53"/>
      <c r="O22" s="53"/>
      <c r="P22" s="53"/>
      <c r="Q22" s="53"/>
      <c r="R22" s="53"/>
      <c r="S22" s="53"/>
      <c r="T22" s="53"/>
      <c r="U22" s="53"/>
      <c r="V22" s="55" t="str">
        <f t="shared" si="6"/>
        <v/>
      </c>
      <c r="W22" s="55" t="str">
        <f t="shared" si="7"/>
        <v/>
      </c>
      <c r="X22" s="32" t="str">
        <f t="array" ref="X22">IF(ISBLANK(F22),"",INDEX([2]choices!L$2:L$2063,MATCH(F22,IF([2]choices!M$2:M$2063="Last",[2]choices!A$2:A$2063),0)))</f>
        <v/>
      </c>
      <c r="Y22" s="4" t="str">
        <f t="array" ref="Y22">IF(ISBLANK(F22),"",INDEX([2]choices!K$2:K$2063,MATCH(F22,IF([2]choices!M$2:M$2063="Last",[2]choices!A$2:A$2063),0)))</f>
        <v/>
      </c>
    </row>
    <row r="23" spans="1:26" ht="70">
      <c r="A23" s="53" t="s">
        <v>1037</v>
      </c>
      <c r="B23" s="53" t="s">
        <v>108</v>
      </c>
      <c r="C23" s="53">
        <v>22</v>
      </c>
      <c r="D23" s="54" t="str">
        <f t="shared" si="4"/>
        <v>A22</v>
      </c>
      <c r="E23" s="53" t="s">
        <v>16</v>
      </c>
      <c r="G23" s="54" t="str">
        <f t="shared" si="5"/>
        <v>note</v>
      </c>
      <c r="H23" s="4" t="str">
        <f>IF(A23="","",IF(ROW($A$2:$A$1036)=1,"Impossible",VLOOKUP($A$2:$A$1036,items!$A$2:$S$1008,{19}*SIGN(ROW($A$2:$A$1036)),FALSE)))</f>
        <v xml:space="preserve">Before we begin, I want to remind you that there are no right or wrong answers to the questions I will ask you. I'll say this several times throughout our time together today, and I really mean it. </v>
      </c>
      <c r="I23" s="4" t="str">
        <f>IF(A23="","",IF(ROW($A$2:$A$1036)=1,"Impossible",VLOOKUP($A$2:$A$1036,items!$A$2:$T$1008,{20}*SIGN(ROW($A$2:$A$1036)),FALSE)))</f>
        <v>Tisati tatanga, ndiri kuda kukuyeuchidzai kuti hapana mhinduro dzakanaka kana kuipa pamibvunzo yandichakubvunzai. Ndicharamba ndichidzokorora mashoko aya patichataura zuva ranhasi, uye ndinonyatsorevesa.</v>
      </c>
      <c r="K23" s="2"/>
      <c r="L23" s="53"/>
      <c r="M23" s="53"/>
      <c r="N23" s="53"/>
      <c r="O23" s="53"/>
      <c r="P23" s="53"/>
      <c r="Q23" s="53"/>
      <c r="R23" s="53"/>
      <c r="S23" s="53"/>
      <c r="T23" s="53"/>
      <c r="U23" s="53"/>
      <c r="V23" s="55" t="str">
        <f t="shared" si="6"/>
        <v xml:space="preserve">A22. Before we begin, I want to remind you that there are no right or wrong answers to the questions I will ask you. I'll say this several times throughout our time together today, and I really mean it. </v>
      </c>
      <c r="W23" s="55" t="str">
        <f t="shared" si="7"/>
        <v>A22. Tisati tatanga, ndiri kuda kukuyeuchidzai kuti hapana mhinduro dzakanaka kana kuipa pamibvunzo yandichakubvunzai. Ndicharamba ndichidzokorora mashoko aya patichataura zuva ranhasi, uye ndinonyatsorevesa.</v>
      </c>
      <c r="X23" s="32" t="str">
        <f t="array" ref="X23">IF(ISBLANK(F23),"",INDEX([2]choices!L$2:L$2063,MATCH(F23,IF([2]choices!M$2:M$2063="Last",[2]choices!A$2:A$2063),0)))</f>
        <v/>
      </c>
      <c r="Y23" s="4" t="str">
        <f t="array" ref="Y23">IF(ISBLANK(F23),"",INDEX([2]choices!K$2:K$2063,MATCH(F23,IF([2]choices!M$2:M$2063="Last",[2]choices!A$2:A$2063),0)))</f>
        <v/>
      </c>
    </row>
    <row r="24" spans="1:26" ht="56">
      <c r="A24" s="53" t="s">
        <v>1038</v>
      </c>
      <c r="B24" s="53" t="s">
        <v>108</v>
      </c>
      <c r="C24" s="53">
        <v>23</v>
      </c>
      <c r="D24" s="54" t="str">
        <f t="shared" si="4"/>
        <v>A23</v>
      </c>
      <c r="E24" s="53" t="s">
        <v>16</v>
      </c>
      <c r="G24" s="54" t="str">
        <f t="shared" si="5"/>
        <v>note</v>
      </c>
      <c r="H24" s="4" t="str">
        <f>IF(A24="","",IF(ROW($A$2:$A$1036)=1,"Impossible",VLOOKUP($A$2:$A$1036,items!$A$2:$S$1008,{19}*SIGN(ROW($A$2:$A$1036)),FALSE)))</f>
        <v>I want you to answer freely, so I'll remind you that we will not link your name to your answers. You can trust that what you tell me will remain private. However, the choice to respond is always yours.</v>
      </c>
      <c r="I24" s="4" t="str">
        <f>IF(A24="","",IF(ROW($A$2:$A$1036)=1,"Impossible",VLOOKUP($A$2:$A$1036,items!$A$2:$T$1008,{20}*SIGN(ROW($A$2:$A$1036)),FALSE)))</f>
        <v>Ndiri kuda kuti mupindure makasununguka, saka ndichakuyeuchidzai zvakare kuti hatinanganidzi zita renyu nemhinduro dzenyu. Munofanira kuva nechokwadi chekuti zvamuchandiudza hazviudzwi mumwe munhu.</v>
      </c>
      <c r="L24" s="53"/>
      <c r="M24" s="53"/>
      <c r="N24" s="53"/>
      <c r="O24" s="53"/>
      <c r="P24" s="53"/>
      <c r="Q24" s="53"/>
      <c r="R24" s="53"/>
      <c r="S24" s="53"/>
      <c r="T24" s="53"/>
      <c r="U24" s="53"/>
      <c r="V24" s="55" t="str">
        <f t="shared" si="6"/>
        <v>A23. I want you to answer freely, so I'll remind you that we will not link your name to your answers. You can trust that what you tell me will remain private. However, the choice to respond is always yours.</v>
      </c>
      <c r="W24" s="55" t="str">
        <f t="shared" si="7"/>
        <v>A23. Ndiri kuda kuti mupindure makasununguka, saka ndichakuyeuchidzai zvakare kuti hatinanganidzi zita renyu nemhinduro dzenyu. Munofanira kuva nechokwadi chekuti zvamuchandiudza hazviudzwi mumwe munhu.</v>
      </c>
      <c r="X24" s="32" t="str">
        <f t="array" ref="X24">IF(ISBLANK(F24),"",INDEX([2]choices!L$2:L$2063,MATCH(F24,IF([2]choices!M$2:M$2063="Last",[2]choices!A$2:A$2063),0)))</f>
        <v/>
      </c>
      <c r="Y24" s="4" t="str">
        <f t="array" ref="Y24">IF(ISBLANK(F24),"",INDEX([2]choices!K$2:K$2063,MATCH(F24,IF([2]choices!M$2:M$2063="Last",[2]choices!A$2:A$2063),0)))</f>
        <v/>
      </c>
    </row>
    <row r="25" spans="1:26" ht="56">
      <c r="A25" s="53" t="s">
        <v>1039</v>
      </c>
      <c r="B25" s="53" t="s">
        <v>108</v>
      </c>
      <c r="C25" s="53">
        <v>24</v>
      </c>
      <c r="D25" s="54" t="str">
        <f t="shared" si="4"/>
        <v>A24</v>
      </c>
      <c r="E25" s="53" t="s">
        <v>16</v>
      </c>
      <c r="G25" s="54" t="str">
        <f t="shared" si="5"/>
        <v>note</v>
      </c>
      <c r="H25" s="4" t="str">
        <f>IF(A25="","",IF(ROW($A$2:$A$1036)=1,"Impossible",VLOOKUP($A$2:$A$1036,items!$A$2:$S$1008,{19}*SIGN(ROW($A$2:$A$1036)),FALSE)))</f>
        <v>If there is a question that you do not want to answer, you can just tell me to skip it.</v>
      </c>
      <c r="I25" s="4" t="str">
        <f>IF(A25="","",IF(ROW($A$2:$A$1036)=1,"Impossible",VLOOKUP($A$2:$A$1036,items!$A$2:$T$1008,{20}*SIGN(ROW($A$2:$A$1036)),FALSE)))</f>
        <v>Zvichakadaro, ndimi munosarudza kupindura kana kusapindura. Kana paine mubvunzo wamunenge musingadi kupindura, munongondiudza kuti ndiende pane unotevera.</v>
      </c>
      <c r="L25" s="53"/>
      <c r="M25" s="53"/>
      <c r="N25" s="53"/>
      <c r="O25" s="53"/>
      <c r="P25" s="53"/>
      <c r="Q25" s="53"/>
      <c r="R25" s="53"/>
      <c r="S25" s="53"/>
      <c r="T25" s="53"/>
      <c r="U25" s="53"/>
      <c r="V25" s="55" t="str">
        <f t="shared" si="6"/>
        <v>A24. If there is a question that you do not want to answer, you can just tell me to skip it.</v>
      </c>
      <c r="W25" s="55" t="str">
        <f t="shared" si="7"/>
        <v>A24. Zvichakadaro, ndimi munosarudza kupindura kana kusapindura. Kana paine mubvunzo wamunenge musingadi kupindura, munongondiudza kuti ndiende pane unotevera.</v>
      </c>
      <c r="X25" s="32" t="str">
        <f t="array" ref="X25">IF(ISBLANK(F25),"",INDEX([2]choices!L$2:L$2063,MATCH(F25,IF([2]choices!M$2:M$2063="Last",[2]choices!A$2:A$2063),0)))</f>
        <v/>
      </c>
      <c r="Y25" s="4" t="str">
        <f t="array" ref="Y25">IF(ISBLANK(F25),"",INDEX([2]choices!K$2:K$2063,MATCH(F25,IF([2]choices!M$2:M$2063="Last",[2]choices!A$2:A$2063),0)))</f>
        <v/>
      </c>
    </row>
    <row r="26" spans="1:26" ht="14">
      <c r="A26" s="53" t="s">
        <v>1100</v>
      </c>
      <c r="B26" s="53" t="s">
        <v>393</v>
      </c>
      <c r="C26" s="53">
        <v>0</v>
      </c>
      <c r="D26" s="54" t="str">
        <f t="shared" si="4"/>
        <v>C0</v>
      </c>
      <c r="E26" s="53" t="s">
        <v>79</v>
      </c>
      <c r="G26" s="54" t="str">
        <f t="shared" si="5"/>
        <v>begin group</v>
      </c>
      <c r="H26" s="4" t="e">
        <f>IF(A26="","",IF(ROW($A$2:$A$1036)=1,"Impossible",VLOOKUP($A$2:$A$1036,items!$A$2:$S$1008,{19}*SIGN(ROW($A$2:$A$1036)),FALSE)))</f>
        <v>#N/A</v>
      </c>
      <c r="I26" s="4" t="e">
        <f>IF(A26="","",IF(ROW($A$2:$A$1036)=1,"Impossible",VLOOKUP($A$2:$A$1036,items!$A$2:$T$1008,{20}*SIGN(ROW($A$2:$A$1036)),FALSE)))</f>
        <v>#N/A</v>
      </c>
      <c r="K26" s="53"/>
      <c r="L26" s="53"/>
      <c r="M26" s="53"/>
      <c r="N26" s="53"/>
      <c r="O26" s="53"/>
      <c r="P26" s="53"/>
      <c r="Q26" s="53"/>
      <c r="R26" s="53"/>
      <c r="S26" s="53"/>
      <c r="T26" s="53"/>
      <c r="U26" s="53"/>
      <c r="V26" s="55" t="str">
        <f t="shared" si="6"/>
        <v/>
      </c>
      <c r="W26" s="55" t="str">
        <f t="shared" si="7"/>
        <v/>
      </c>
      <c r="X26" s="32" t="str">
        <f t="array" ref="X26">IF(ISBLANK(F26),"",INDEX([2]choices!L$2:L$2063,MATCH(F26,IF([2]choices!M$2:M$2063="Last",[2]choices!A$2:A$2063),0)))</f>
        <v/>
      </c>
      <c r="Y26" s="4" t="str">
        <f t="array" ref="Y26">IF(ISBLANK(F26),"",INDEX([2]choices!K$2:K$2063,MATCH(F26,IF([2]choices!M$2:M$2063="Last",[2]choices!A$2:A$2063),0)))</f>
        <v/>
      </c>
    </row>
    <row r="27" spans="1:26" ht="28">
      <c r="A27" s="53" t="s">
        <v>1101</v>
      </c>
      <c r="B27" s="53" t="s">
        <v>393</v>
      </c>
      <c r="C27" s="53">
        <v>1</v>
      </c>
      <c r="D27" s="54" t="str">
        <f t="shared" si="4"/>
        <v>C1</v>
      </c>
      <c r="E27" s="53" t="s">
        <v>16</v>
      </c>
      <c r="G27" s="54" t="str">
        <f t="shared" si="5"/>
        <v>note</v>
      </c>
      <c r="H27" s="4" t="str">
        <f>IF(A27="","",IF(ROW($A$2:$A$1036)=1,"Impossible",VLOOKUP($A$2:$A$1036,items!$A$2:$S$1008,{19}*SIGN(ROW($A$2:$A$1036)),FALSE)))</f>
        <v>Now I'll ask some questions about you.</v>
      </c>
      <c r="I27" s="4" t="str">
        <f>IF(A27="","",IF(ROW($A$2:$A$1036)=1,"Impossible",VLOOKUP($A$2:$A$1036,items!$A$2:$T$1008,{20}*SIGN(ROW($A$2:$A$1036)),FALSE)))</f>
        <v>Iye zvino, ndava kukubvunzai mibvunzo yakanangana nemi.</v>
      </c>
      <c r="L27" s="53"/>
      <c r="M27" s="53"/>
      <c r="N27" s="53"/>
      <c r="O27" s="53"/>
      <c r="P27" s="53"/>
      <c r="Q27" s="53"/>
      <c r="R27" s="53"/>
      <c r="S27" s="53"/>
      <c r="T27" s="53"/>
      <c r="U27" s="53"/>
      <c r="V27" s="55" t="str">
        <f t="shared" si="6"/>
        <v>C1. Now I'll ask some questions about you.</v>
      </c>
      <c r="W27" s="55" t="str">
        <f t="shared" si="7"/>
        <v>C1. Iye zvino, ndava kukubvunzai mibvunzo yakanangana nemi.</v>
      </c>
      <c r="X27" s="32" t="str">
        <f t="array" ref="X27">IF(ISBLANK(F27),"",INDEX([2]choices!L$2:L$2063,MATCH(F27,IF([2]choices!M$2:M$2063="Last",[2]choices!A$2:A$2063),0)))</f>
        <v/>
      </c>
      <c r="Y27" s="4" t="str">
        <f t="array" ref="Y27">IF(ISBLANK(F27),"",INDEX([2]choices!K$2:K$2063,MATCH(F27,IF([2]choices!M$2:M$2063="Last",[2]choices!A$2:A$2063),0)))</f>
        <v/>
      </c>
    </row>
    <row r="28" spans="1:26" ht="14">
      <c r="A28" s="53" t="s">
        <v>2783</v>
      </c>
      <c r="B28" s="53" t="s">
        <v>393</v>
      </c>
      <c r="C28" s="53">
        <v>2</v>
      </c>
      <c r="D28" s="54" t="str">
        <f t="shared" si="4"/>
        <v>C2</v>
      </c>
      <c r="E28" s="53" t="s">
        <v>11</v>
      </c>
      <c r="F28" s="4" t="s">
        <v>220</v>
      </c>
      <c r="G28" s="54" t="str">
        <f t="shared" si="5"/>
        <v>select_one female</v>
      </c>
      <c r="H28" s="4" t="str">
        <f>IF(A28="","",IF(ROW($A$2:$A$1036)=1,"Impossible",VLOOKUP($A$2:$A$1036,items!$A$2:$S$1008,{19}*SIGN(ROW($A$2:$A$1036)),FALSE)))</f>
        <v>[Is the caregiver male or female?]</v>
      </c>
      <c r="I28" s="4" t="str">
        <f>IF(A28="","",IF(ROW($A$2:$A$1036)=1,"Impossible",VLOOKUP($A$2:$A$1036,items!$A$2:$T$1008,{20}*SIGN(ROW($A$2:$A$1036)),FALSE)))</f>
        <v>[Is the caregiver male or female?]</v>
      </c>
      <c r="K28" s="53" t="s">
        <v>2373</v>
      </c>
      <c r="L28" s="53" t="s">
        <v>27</v>
      </c>
      <c r="M28" s="53"/>
      <c r="N28" s="53"/>
      <c r="O28" s="53"/>
      <c r="P28" s="53"/>
      <c r="Q28" s="53"/>
      <c r="R28" s="53"/>
      <c r="S28" s="53"/>
      <c r="T28" s="53"/>
      <c r="U28" s="53"/>
      <c r="V28" s="55" t="str">
        <f t="shared" si="6"/>
        <v>C2. [Is the caregiver male or female?]</v>
      </c>
      <c r="W28" s="55" t="str">
        <f t="shared" si="7"/>
        <v>C2. [Is the caregiver male or female?]</v>
      </c>
      <c r="X28" s="32" t="str">
        <f t="array" ref="X28">IF(ISBLANK(F28),"",INDEX([2]choices!L$2:L$2063,MATCH(F28,IF([2]choices!M$2:M$2063="Last",[2]choices!A$2:A$2063),0)))</f>
        <v>male, female</v>
      </c>
      <c r="Y28" s="4" t="str">
        <f t="array" ref="Y28">IF(ISBLANK(F28),"",INDEX([2]choices!K$2:K$2063,MATCH(F28,IF([2]choices!M$2:M$2063="Last",[2]choices!A$2:A$2063),0)))</f>
        <v>male, female</v>
      </c>
      <c r="Z28" s="4" t="s">
        <v>1331</v>
      </c>
    </row>
    <row r="29" spans="1:26" ht="28">
      <c r="A29" s="92" t="s">
        <v>2976</v>
      </c>
      <c r="B29" s="53" t="s">
        <v>393</v>
      </c>
      <c r="C29" s="53">
        <v>3</v>
      </c>
      <c r="D29" s="54" t="str">
        <f t="shared" si="4"/>
        <v>C3</v>
      </c>
      <c r="E29" s="53" t="s">
        <v>11</v>
      </c>
      <c r="F29" s="4" t="s">
        <v>204</v>
      </c>
      <c r="G29" s="54" t="str">
        <f t="shared" si="5"/>
        <v>select_one ynr</v>
      </c>
      <c r="H29" s="4" t="str">
        <f>IF(A29="","",IF(ROW($A$2:$A$1036)=1,"Impossible",VLOOKUP($A$2:$A$1036,items!$A$2:$S$1008,{19}*SIGN(ROW($A$2:$A$1036)),FALSE)))</f>
        <v>Do you still live in the same household as you did in February?</v>
      </c>
      <c r="I29" s="4" t="str">
        <f>IF(A29="","",IF(ROW($A$2:$A$1036)=1,"Impossible",VLOOKUP($A$2:$A$1036,items!$A$2:$T$1008,{20}*SIGN(ROW($A$2:$A$1036)),FALSE)))</f>
        <v>Muchiri kugara pamusha umwechete wamaigara muna February?</v>
      </c>
      <c r="K29" s="53" t="s">
        <v>2374</v>
      </c>
      <c r="L29" s="53" t="s">
        <v>27</v>
      </c>
      <c r="M29" s="53"/>
      <c r="N29" s="53"/>
      <c r="O29" s="53"/>
      <c r="P29" s="53"/>
      <c r="Q29" s="53"/>
      <c r="R29" s="53"/>
      <c r="S29" s="53"/>
      <c r="T29" s="53"/>
      <c r="U29" s="53"/>
      <c r="V29" s="55" t="str">
        <f t="shared" si="6"/>
        <v>C3. Do you still live in the same household as you did in February?</v>
      </c>
      <c r="W29" s="55" t="str">
        <f t="shared" si="7"/>
        <v>C3. Muchiri kugara pamusha umwechete wamaigara muna February?</v>
      </c>
      <c r="X29" s="32" t="str">
        <f t="array" ref="X29">IF(ISBLANK(F29),"",INDEX([2]choices!L$2:L$2063,MATCH(F29,IF([2]choices!M$2:M$2063="Last",[2]choices!A$2:A$2063),0)))</f>
        <v>yes, no, refuse</v>
      </c>
      <c r="Y29" s="4" t="str">
        <f t="array" ref="Y29">IF(ISBLANK(F29),"",INDEX([2]choices!K$2:K$2063,MATCH(F29,IF([2]choices!M$2:M$2063="Last",[2]choices!A$2:A$2063),0)))</f>
        <v>hongu, kwete, kuramba kupindura</v>
      </c>
      <c r="Z29" s="4" t="s">
        <v>1331</v>
      </c>
    </row>
    <row r="30" spans="1:26" s="2" customFormat="1" ht="14">
      <c r="A30" s="85" t="s">
        <v>2977</v>
      </c>
      <c r="B30" s="85" t="s">
        <v>393</v>
      </c>
      <c r="C30" s="53">
        <v>4</v>
      </c>
      <c r="D30" s="86" t="str">
        <f>CONCATENATE(B30,C30)</f>
        <v>C4</v>
      </c>
      <c r="E30" s="85" t="s">
        <v>11</v>
      </c>
      <c r="F30" s="85" t="s">
        <v>2977</v>
      </c>
      <c r="G30" s="54" t="str">
        <f>IF(E30="","",IF(OR(E30="select_one", E30="select_multiple"), CONCATENATE(E30," ",F30),E30))</f>
        <v>select_one maritalMid</v>
      </c>
      <c r="H30" s="2" t="s">
        <v>2978</v>
      </c>
      <c r="I30" s="2" t="s">
        <v>2978</v>
      </c>
      <c r="J30" s="85"/>
      <c r="L30" s="85" t="s">
        <v>27</v>
      </c>
      <c r="M30" s="85"/>
      <c r="N30" s="85"/>
      <c r="O30" s="85"/>
      <c r="P30" s="85"/>
      <c r="Q30" s="85" t="s">
        <v>2357</v>
      </c>
      <c r="R30" s="85"/>
      <c r="S30" s="85"/>
      <c r="T30" s="85"/>
      <c r="U30" s="85"/>
      <c r="V30" s="20" t="str">
        <f>IF(OR(ISNA(H30),ISBLANK(H30)),"",CONCATENATE($B30,$C30,"."," ",H30))</f>
        <v>C4. [Reported marital status at midline]</v>
      </c>
      <c r="W30" s="20" t="str">
        <f>IF(OR(ISBLANK(I30),ISNA(I30)),"",CONCATENATE($B30,$C30,"."," ",I30))</f>
        <v>C4. [Reported marital status at midline]</v>
      </c>
      <c r="X30" s="32" t="e">
        <f t="array" ref="X30">IF(ISBLANK(F30),"",INDEX([2]choices!L$2:L$2063,MATCH(F30,IF([2]choices!M$2:M$2063="Last",[2]choices!A$2:A$2063),0)))</f>
        <v>#N/A</v>
      </c>
      <c r="Y30" s="4" t="e">
        <f t="array" ref="Y30">IF(ISBLANK(F30),"",INDEX([2]choices!K$2:K$2063,MATCH(F30,IF([2]choices!M$2:M$2063="Last",[2]choices!A$2:A$2063),0)))</f>
        <v>#N/A</v>
      </c>
    </row>
    <row r="31" spans="1:26" s="2" customFormat="1" ht="14">
      <c r="A31" s="85" t="s">
        <v>2979</v>
      </c>
      <c r="B31" s="85" t="s">
        <v>393</v>
      </c>
      <c r="C31" s="53">
        <v>5</v>
      </c>
      <c r="D31" s="86" t="str">
        <f>CONCATENATE(B31,C31)</f>
        <v>C5</v>
      </c>
      <c r="E31" s="85" t="s">
        <v>24</v>
      </c>
      <c r="F31" s="85"/>
      <c r="G31" s="54" t="str">
        <f>IF(E31="","",IF(OR(E31="select_one", E31="select_multiple"), CONCATENATE(E31," ",F31),E31))</f>
        <v>calculate</v>
      </c>
      <c r="H31" s="4" t="e">
        <f>IF(A31="","",IF(ROW($A$2:$A$1036)=1,"Impossible",VLOOKUP($A$2:$A$1036,items!$A$2:$S$1008,{19}*SIGN(ROW($A$2:$A$1036)),FALSE)))</f>
        <v>#N/A</v>
      </c>
      <c r="I31" s="4" t="e">
        <f>IF(A31="","",IF(ROW($A$2:$A$1036)=1,"Impossible",VLOOKUP($A$2:$A$1036,items!$A$2:$T$1008,{20}*SIGN(ROW($A$2:$A$1036)),FALSE)))</f>
        <v>#N/A</v>
      </c>
      <c r="J31" s="85" t="s">
        <v>2980</v>
      </c>
      <c r="L31" s="85"/>
      <c r="M31" s="85"/>
      <c r="N31" s="85"/>
      <c r="O31" s="85"/>
      <c r="P31" s="85"/>
      <c r="Q31" s="85"/>
      <c r="R31" s="85"/>
      <c r="S31" s="85"/>
      <c r="T31" s="85"/>
      <c r="U31" s="85"/>
      <c r="V31" s="20" t="str">
        <f>IF(OR(ISNA(H31),ISBLANK(H31)),"",CONCATENATE($B31,$C31,"."," ",H31))</f>
        <v/>
      </c>
      <c r="W31" s="20" t="str">
        <f>IF(OR(ISBLANK(I31),ISNA(I31)),"",CONCATENATE($B31,$C31,"."," ",I31))</f>
        <v/>
      </c>
      <c r="X31" s="32" t="str">
        <f t="array" ref="X31">IF(ISBLANK(F31),"",INDEX([2]choices!L$2:L$2063,MATCH(F31,IF([2]choices!M$2:M$2063="Last",[2]choices!A$2:A$2063),0)))</f>
        <v/>
      </c>
      <c r="Y31" s="4" t="str">
        <f t="array" ref="Y31">IF(ISBLANK(F31),"",INDEX([2]choices!K$2:K$2063,MATCH(F31,IF([2]choices!M$2:M$2063="Last",[2]choices!A$2:A$2063),0)))</f>
        <v/>
      </c>
    </row>
    <row r="32" spans="1:26" ht="42">
      <c r="A32" s="92" t="s">
        <v>2981</v>
      </c>
      <c r="B32" s="53" t="s">
        <v>393</v>
      </c>
      <c r="C32" s="53">
        <v>6</v>
      </c>
      <c r="D32" s="54" t="str">
        <f t="shared" ref="D32:D72" si="8">CONCATENATE(B32,C32)</f>
        <v>C6</v>
      </c>
      <c r="E32" s="53" t="s">
        <v>11</v>
      </c>
      <c r="F32" s="4" t="s">
        <v>2934</v>
      </c>
      <c r="G32" s="54" t="str">
        <f t="shared" ref="G32:G72" si="9">IF(E32="","",IF(OR(E32="select_one", E32="select_multiple"), CONCATENATE(E32," ",F32),E32))</f>
        <v>select_one ynrw</v>
      </c>
      <c r="H32" s="4" t="str">
        <f>IF(A32="","",IF(ROW($A$2:$A$1036)=1,"Impossible",VLOOKUP($A$2:$A$1036,items!$A$2:$S$1008,{19}*SIGN(ROW($A$2:$A$1036)),FALSE)))</f>
        <v>In the last survey you reported that you were ${mMid}. Has there been any change in your marital status since we talked with you in February?</v>
      </c>
      <c r="I32" s="4" t="str">
        <f>IF(A32="","",IF(ROW($A$2:$A$1036)=1,"Impossible",VLOOKUP($A$2:$A$1036,items!$A$2:$T$1008,{20}*SIGN(ROW($A$2:$A$1036)),FALSE)))</f>
        <v>Muhurukuro dzatakamboita nemi makatizivisa kuti ${mMid}. Pane here shanduko muwanano yenyu kubvira patapedzisira kutawura nemi muna February?</v>
      </c>
      <c r="K32" s="53" t="s">
        <v>2374</v>
      </c>
      <c r="L32" s="53" t="s">
        <v>27</v>
      </c>
      <c r="M32" s="53"/>
      <c r="N32" s="53"/>
      <c r="O32" s="53"/>
      <c r="P32" s="53"/>
      <c r="Q32" s="53"/>
      <c r="R32" s="53"/>
      <c r="S32" s="53"/>
      <c r="T32" s="53"/>
      <c r="U32" s="53"/>
      <c r="V32" s="55" t="str">
        <f t="shared" ref="V32:V72" si="10">IF(OR(ISNA(H32),ISBLANK(H32)),"",CONCATENATE($B32,$C32,"."," ",H32))</f>
        <v>C6. In the last survey you reported that you were ${mMid}. Has there been any change in your marital status since we talked with you in February?</v>
      </c>
      <c r="W32" s="55" t="str">
        <f t="shared" ref="W32:W72" si="11">IF(OR(ISBLANK(I32),ISNA(I32)),"",CONCATENATE($B32,$C32,"."," ",I32))</f>
        <v>C6. Muhurukuro dzatakamboita nemi makatizivisa kuti ${mMid}. Pane here shanduko muwanano yenyu kubvira patapedzisira kutawura nemi muna February?</v>
      </c>
      <c r="X32" s="32" t="e">
        <f t="array" ref="X32">IF(ISBLANK(F32),"",INDEX([2]choices!L$2:L$2063,MATCH(F32,IF([2]choices!M$2:M$2063="Last",[2]choices!A$2:A$2063),0)))</f>
        <v>#N/A</v>
      </c>
      <c r="Y32" s="4" t="e">
        <f t="array" ref="Y32">IF(ISBLANK(F32),"",INDEX([2]choices!K$2:K$2063,MATCH(F32,IF([2]choices!M$2:M$2063="Last",[2]choices!A$2:A$2063),0)))</f>
        <v>#N/A</v>
      </c>
      <c r="Z32" s="4" t="s">
        <v>1331</v>
      </c>
    </row>
    <row r="33" spans="1:26" ht="28">
      <c r="A33" s="53" t="s">
        <v>1108</v>
      </c>
      <c r="B33" s="53" t="s">
        <v>393</v>
      </c>
      <c r="C33" s="53">
        <v>7</v>
      </c>
      <c r="D33" s="54" t="str">
        <f t="shared" si="8"/>
        <v>C7</v>
      </c>
      <c r="E33" s="53" t="s">
        <v>11</v>
      </c>
      <c r="F33" s="4" t="s">
        <v>233</v>
      </c>
      <c r="G33" s="54" t="str">
        <f t="shared" si="9"/>
        <v>select_one married</v>
      </c>
      <c r="H33" s="4" t="str">
        <f>IF(A33="","",IF(ROW($A$2:$A$1036)=1,"Impossible",VLOOKUP($A$2:$A$1036,items!$A$2:$S$1008,{19}*SIGN(ROW($A$2:$A$1036)),FALSE)))</f>
        <v>Are you currently married or living together with someone as if married?</v>
      </c>
      <c r="I33" s="4" t="str">
        <f>IF(A33="","",IF(ROW($A$2:$A$1036)=1,"Impossible",VLOOKUP($A$2:$A$1036,items!$A$2:$T$1008,{20}*SIGN(ROW($A$2:$A$1036)),FALSE)))</f>
        <v>Pari zvino makaroorwa here kana kuti muri kugara nemurume sekunge makaroorana here?</v>
      </c>
      <c r="K33" s="4" t="s">
        <v>2982</v>
      </c>
      <c r="L33" s="53" t="s">
        <v>27</v>
      </c>
      <c r="M33" s="53"/>
      <c r="N33" s="53"/>
      <c r="O33" s="53"/>
      <c r="P33" s="53"/>
      <c r="Q33" s="53"/>
      <c r="R33" s="53"/>
      <c r="S33" s="53"/>
      <c r="T33" s="53"/>
      <c r="U33" s="53"/>
      <c r="V33" s="55" t="str">
        <f t="shared" si="10"/>
        <v>C7. Are you currently married or living together with someone as if married?</v>
      </c>
      <c r="W33" s="55" t="str">
        <f t="shared" si="11"/>
        <v>C7. Pari zvino makaroorwa here kana kuti muri kugara nemurume sekunge makaroorana here?</v>
      </c>
      <c r="X33" s="32" t="str">
        <f t="array" ref="X33">IF(ISBLANK(F33),"",INDEX([2]choices!L$2:L$2063,MATCH(F33,IF([2]choices!M$2:M$2063="Last",[2]choices!A$2:A$2063),0)))</f>
        <v>yes, currently married, yes, living with someone, no, not in union</v>
      </c>
      <c r="Y33" s="4" t="str">
        <f t="array" ref="Y33">IF(ISBLANK(F33),"",INDEX([2]choices!K$2:K$2063,MATCH(F33,IF([2]choices!M$2:M$2063="Last",[2]choices!A$2:A$2063),0)))</f>
        <v>yes, currently married, yes, living with someone, no, not in union</v>
      </c>
      <c r="Z33" s="4" t="s">
        <v>1331</v>
      </c>
    </row>
    <row r="34" spans="1:26" ht="28">
      <c r="A34" s="53" t="s">
        <v>1109</v>
      </c>
      <c r="B34" s="53" t="s">
        <v>393</v>
      </c>
      <c r="C34" s="53">
        <v>8</v>
      </c>
      <c r="D34" s="54" t="str">
        <f t="shared" si="8"/>
        <v>C8</v>
      </c>
      <c r="E34" s="53" t="s">
        <v>11</v>
      </c>
      <c r="F34" s="4" t="s">
        <v>234</v>
      </c>
      <c r="G34" s="54" t="str">
        <f t="shared" si="9"/>
        <v>select_one everMarried</v>
      </c>
      <c r="H34" s="4" t="str">
        <f>IF(A34="","",IF(ROW($A$2:$A$1036)=1,"Impossible",VLOOKUP($A$2:$A$1036,items!$A$2:$S$1008,{19}*SIGN(ROW($A$2:$A$1036)),FALSE)))</f>
        <v>Have you ever been married or lived together with someone as if married?</v>
      </c>
      <c r="I34" s="4" t="str">
        <f>IF(A34="","",IF(ROW($A$2:$A$1036)=1,"Impossible",VLOOKUP($A$2:$A$1036,items!$A$2:$T$1008,{20}*SIGN(ROW($A$2:$A$1036)),FALSE)))</f>
        <v xml:space="preserve">Makamboroorwa/Makamboroora here kana kugara nemumwe munhu sekunge makaroorana? </v>
      </c>
      <c r="K34" s="4" t="s">
        <v>2410</v>
      </c>
      <c r="L34" s="53" t="s">
        <v>27</v>
      </c>
      <c r="M34" s="53"/>
      <c r="N34" s="53"/>
      <c r="O34" s="53"/>
      <c r="P34" s="53"/>
      <c r="Q34" s="53"/>
      <c r="R34" s="53"/>
      <c r="S34" s="53"/>
      <c r="T34" s="53"/>
      <c r="U34" s="53"/>
      <c r="V34" s="55" t="str">
        <f t="shared" si="10"/>
        <v>C8. Have you ever been married or lived together with someone as if married?</v>
      </c>
      <c r="W34" s="55" t="str">
        <f t="shared" si="11"/>
        <v xml:space="preserve">C8. Makamboroorwa/Makamboroora here kana kugara nemumwe munhu sekunge makaroorana? </v>
      </c>
      <c r="X34" s="32" t="str">
        <f t="array" ref="X34">IF(ISBLANK(F34),"",INDEX([2]choices!L$2:L$2063,MATCH(F34,IF([2]choices!M$2:M$2063="Last",[2]choices!A$2:A$2063),0)))</f>
        <v>yes, formerly married, yes, lived with someone, no</v>
      </c>
      <c r="Y34" s="4" t="str">
        <f t="array" ref="Y34">IF(ISBLANK(F34),"",INDEX([2]choices!K$2:K$2063,MATCH(F34,IF([2]choices!M$2:M$2063="Last",[2]choices!A$2:A$2063),0)))</f>
        <v>yes, formerly married, yes, lived with someone, no</v>
      </c>
      <c r="Z34" s="4" t="s">
        <v>1331</v>
      </c>
    </row>
    <row r="35" spans="1:26" ht="28">
      <c r="A35" s="53" t="s">
        <v>1110</v>
      </c>
      <c r="B35" s="53" t="s">
        <v>393</v>
      </c>
      <c r="C35" s="53">
        <v>9</v>
      </c>
      <c r="D35" s="54" t="str">
        <f t="shared" si="8"/>
        <v>C9</v>
      </c>
      <c r="E35" s="53" t="s">
        <v>11</v>
      </c>
      <c r="F35" s="4" t="s">
        <v>235</v>
      </c>
      <c r="G35" s="54" t="str">
        <f t="shared" si="9"/>
        <v>select_one marriedStatus</v>
      </c>
      <c r="H35" s="4" t="str">
        <f>IF(A35="","",IF(ROW($A$2:$A$1036)=1,"Impossible",VLOOKUP($A$2:$A$1036,items!$A$2:$S$1008,{19}*SIGN(ROW($A$2:$A$1036)),FALSE)))</f>
        <v>What is your marital status now: are you widowed, divorced, or separated?</v>
      </c>
      <c r="I35" s="4" t="str">
        <f>IF(A35="","",IF(ROW($A$2:$A$1036)=1,"Impossible",VLOOKUP($A$2:$A$1036,items!$A$2:$T$1008,{20}*SIGN(ROW($A$2:$A$1036)),FALSE)))</f>
        <v>Pari zvino makamira sei: makafirwa, makarambana kana kuti hamuchagari mese here?</v>
      </c>
      <c r="K35" s="4" t="s">
        <v>2451</v>
      </c>
      <c r="L35" s="53" t="s">
        <v>27</v>
      </c>
      <c r="M35" s="53"/>
      <c r="N35" s="53"/>
      <c r="O35" s="53"/>
      <c r="P35" s="53"/>
      <c r="Q35" s="53"/>
      <c r="R35" s="53"/>
      <c r="S35" s="53"/>
      <c r="T35" s="53"/>
      <c r="U35" s="53"/>
      <c r="V35" s="55" t="str">
        <f t="shared" si="10"/>
        <v>C9. What is your marital status now: are you widowed, divorced, or separated?</v>
      </c>
      <c r="W35" s="55" t="str">
        <f t="shared" si="11"/>
        <v>C9. Pari zvino makamira sei: makafirwa, makarambana kana kuti hamuchagari mese here?</v>
      </c>
      <c r="X35" s="32" t="str">
        <f t="array" ref="X35">IF(ISBLANK(F35),"",INDEX([2]choices!L$2:L$2063,MATCH(F35,IF([2]choices!M$2:M$2063="Last",[2]choices!A$2:A$2063),0)))</f>
        <v>widowed, divorced, separated</v>
      </c>
      <c r="Y35" s="4" t="str">
        <f t="array" ref="Y35">IF(ISBLANK(F35),"",INDEX([2]choices!K$2:K$2063,MATCH(F35,IF([2]choices!M$2:M$2063="Last",[2]choices!A$2:A$2063),0)))</f>
        <v>widowed, divorced, separated</v>
      </c>
      <c r="Z35" s="4" t="s">
        <v>1331</v>
      </c>
    </row>
    <row r="36" spans="1:26" ht="28">
      <c r="A36" s="53" t="s">
        <v>1111</v>
      </c>
      <c r="B36" s="53" t="s">
        <v>393</v>
      </c>
      <c r="C36" s="53">
        <v>10</v>
      </c>
      <c r="D36" s="54" t="str">
        <f t="shared" si="8"/>
        <v>C10</v>
      </c>
      <c r="E36" s="53" t="s">
        <v>11</v>
      </c>
      <c r="F36" s="4" t="s">
        <v>236</v>
      </c>
      <c r="G36" s="54" t="str">
        <f t="shared" si="9"/>
        <v>select_one livingWhere</v>
      </c>
      <c r="H36" s="4" t="str">
        <f>IF(A36="","",IF(ROW($A$2:$A$1036)=1,"Impossible",VLOOKUP($A$2:$A$1036,items!$A$2:$S$1008,{19}*SIGN(ROW($A$2:$A$1036)),FALSE)))</f>
        <v>Is your (spouse/partner) living with you now or staying elsewhere?</v>
      </c>
      <c r="I36" s="4" t="str">
        <f>IF(A36="","",IF(ROW($A$2:$A$1036)=1,"Impossible",VLOOKUP($A$2:$A$1036,items!$A$2:$T$1008,{20}*SIGN(ROW($A$2:$A$1036)),FALSE)))</f>
        <v>Mumwe wenyu ari kugara nemi here pari zvino kana kuti ari kugara kumwewo?</v>
      </c>
      <c r="K36" s="4" t="s">
        <v>2983</v>
      </c>
      <c r="L36" s="53" t="s">
        <v>27</v>
      </c>
      <c r="M36" s="53"/>
      <c r="N36" s="53"/>
      <c r="O36" s="53"/>
      <c r="P36" s="53"/>
      <c r="Q36" s="53"/>
      <c r="R36" s="53"/>
      <c r="S36" s="53"/>
      <c r="T36" s="53"/>
      <c r="U36" s="53"/>
      <c r="V36" s="55" t="str">
        <f t="shared" si="10"/>
        <v>C10. Is your (spouse/partner) living with you now or staying elsewhere?</v>
      </c>
      <c r="W36" s="55" t="str">
        <f t="shared" si="11"/>
        <v>C10. Mumwe wenyu ari kugara nemi here pari zvino kana kuti ari kugara kumwewo?</v>
      </c>
      <c r="X36" s="32" t="str">
        <f t="array" ref="X36">IF(ISBLANK(F36),"",INDEX([2]choices!L$2:L$2063,MATCH(F36,IF([2]choices!M$2:M$2063="Last",[2]choices!A$2:A$2063),0)))</f>
        <v>living together, staying elsewhere, refuse</v>
      </c>
      <c r="Y36" s="4" t="str">
        <f t="array" ref="Y36">IF(ISBLANK(F36),"",INDEX([2]choices!K$2:K$2063,MATCH(F36,IF([2]choices!M$2:M$2063="Last",[2]choices!A$2:A$2063),0)))</f>
        <v>living together, staying elsewhere, kuramba kupindura</v>
      </c>
      <c r="Z36" s="4" t="s">
        <v>1331</v>
      </c>
    </row>
    <row r="37" spans="1:26" ht="28">
      <c r="A37" s="53" t="s">
        <v>1112</v>
      </c>
      <c r="B37" s="53" t="s">
        <v>393</v>
      </c>
      <c r="C37" s="53">
        <v>11</v>
      </c>
      <c r="D37" s="54" t="str">
        <f t="shared" si="8"/>
        <v>C11</v>
      </c>
      <c r="E37" s="53" t="s">
        <v>13</v>
      </c>
      <c r="G37" s="54" t="str">
        <f t="shared" si="9"/>
        <v>integer</v>
      </c>
      <c r="H37" s="4" t="str">
        <f>IF(A37="","",IF(ROW($A$2:$A$1036)=1,"Impossible",VLOOKUP($A$2:$A$1036,items!$A$2:$S$1008,{19}*SIGN(ROW($A$2:$A$1036)),FALSE)))</f>
        <v>How old was your (spouse/partner) on [his/her] last birthday?</v>
      </c>
      <c r="I37" s="4" t="str">
        <f>IF(A37="","",IF(ROW($A$2:$A$1036)=1,"Impossible",VLOOKUP($A$2:$A$1036,items!$A$2:$T$1008,{20}*SIGN(ROW($A$2:$A$1036)),FALSE)))</f>
        <v>Mumwe wenyu akange ava nemakore mangani pabirthday rake rakapedzisira kusvika?</v>
      </c>
      <c r="K37" s="4" t="s">
        <v>2983</v>
      </c>
      <c r="L37" s="53" t="s">
        <v>27</v>
      </c>
      <c r="M37" s="53"/>
      <c r="N37" s="53"/>
      <c r="O37" s="53"/>
      <c r="P37" s="53"/>
      <c r="Q37" s="53"/>
      <c r="R37" s="53"/>
      <c r="S37" s="53"/>
      <c r="T37" s="53"/>
      <c r="U37" s="53"/>
      <c r="V37" s="55" t="str">
        <f t="shared" si="10"/>
        <v>C11. How old was your (spouse/partner) on [his/her] last birthday?</v>
      </c>
      <c r="W37" s="55" t="str">
        <f t="shared" si="11"/>
        <v>C11. Mumwe wenyu akange ava nemakore mangani pabirthday rake rakapedzisira kusvika?</v>
      </c>
      <c r="X37" s="32" t="str">
        <f t="array" ref="X37">IF(ISBLANK(F37),"",INDEX([2]choices!L$2:L$2063,MATCH(F37,IF([2]choices!M$2:M$2063="Last",[2]choices!A$2:A$2063),0)))</f>
        <v/>
      </c>
      <c r="Y37" s="4" t="str">
        <f t="array" ref="Y37">IF(ISBLANK(F37),"",INDEX([2]choices!K$2:K$2063,MATCH(F37,IF([2]choices!M$2:M$2063="Last",[2]choices!A$2:A$2063),0)))</f>
        <v/>
      </c>
      <c r="Z37" s="4" t="s">
        <v>1331</v>
      </c>
    </row>
    <row r="38" spans="1:26" ht="28">
      <c r="A38" s="53" t="s">
        <v>1113</v>
      </c>
      <c r="B38" s="53" t="s">
        <v>393</v>
      </c>
      <c r="C38" s="53">
        <v>12</v>
      </c>
      <c r="D38" s="54" t="str">
        <f t="shared" si="8"/>
        <v>C12</v>
      </c>
      <c r="E38" s="53" t="s">
        <v>11</v>
      </c>
      <c r="F38" s="4" t="s">
        <v>209</v>
      </c>
      <c r="G38" s="54" t="str">
        <f t="shared" si="9"/>
        <v>select_one yndr</v>
      </c>
      <c r="H38" s="4" t="str">
        <f>IF(A38="","",IF(ROW($A$2:$A$1036)=1,"Impossible",VLOOKUP($A$2:$A$1036,items!$A$2:$S$1008,{19}*SIGN(ROW($A$2:$A$1036)),FALSE)))</f>
        <v>Has your (spouse/partner) done any work in the last 7 days?</v>
      </c>
      <c r="I38" s="4" t="str">
        <f>IF(A38="","",IF(ROW($A$2:$A$1036)=1,"Impossible",VLOOKUP($A$2:$A$1036,items!$A$2:$T$1008,{20}*SIGN(ROW($A$2:$A$1036)),FALSE)))</f>
        <v>Mumwe wenyu ane basa raakaita here muMAZUVA MANOMWE apfuura?</v>
      </c>
      <c r="K38" s="4" t="s">
        <v>2983</v>
      </c>
      <c r="L38" s="53" t="s">
        <v>27</v>
      </c>
      <c r="M38" s="53"/>
      <c r="N38" s="53"/>
      <c r="O38" s="53"/>
      <c r="P38" s="53"/>
      <c r="Q38" s="53"/>
      <c r="R38" s="53"/>
      <c r="S38" s="53"/>
      <c r="T38" s="53"/>
      <c r="U38" s="53"/>
      <c r="V38" s="55" t="str">
        <f t="shared" si="10"/>
        <v>C12. Has your (spouse/partner) done any work in the last 7 days?</v>
      </c>
      <c r="W38" s="55" t="str">
        <f t="shared" si="11"/>
        <v>C12. Mumwe wenyu ane basa raakaita here muMAZUVA MANOMWE apfuura?</v>
      </c>
      <c r="X38" s="32" t="str">
        <f t="array" ref="X38">IF(ISBLANK(F38),"",INDEX([2]choices!L$2:L$2063,MATCH(F38,IF([2]choices!M$2:M$2063="Last",[2]choices!A$2:A$2063),0)))</f>
        <v>yes, no, dk, refuse</v>
      </c>
      <c r="Y38" s="4" t="str">
        <f t="array" ref="Y38">IF(ISBLANK(F38),"",INDEX([2]choices!K$2:K$2063,MATCH(F38,IF([2]choices!M$2:M$2063="Last",[2]choices!A$2:A$2063),0)))</f>
        <v>Hongu, Kwete, dk, kuramba kupindura</v>
      </c>
      <c r="Z38" s="4" t="s">
        <v>1331</v>
      </c>
    </row>
    <row r="39" spans="1:26" ht="28">
      <c r="A39" s="53" t="s">
        <v>1114</v>
      </c>
      <c r="B39" s="53" t="s">
        <v>393</v>
      </c>
      <c r="C39" s="53">
        <v>13</v>
      </c>
      <c r="D39" s="54" t="str">
        <f t="shared" si="8"/>
        <v>C13</v>
      </c>
      <c r="E39" s="53" t="s">
        <v>11</v>
      </c>
      <c r="F39" s="4" t="s">
        <v>204</v>
      </c>
      <c r="G39" s="54" t="str">
        <f t="shared" si="9"/>
        <v>select_one ynr</v>
      </c>
      <c r="H39" s="4" t="str">
        <f>IF(A39="","",IF(ROW($A$2:$A$1036)=1,"Impossible",VLOOKUP($A$2:$A$1036,items!$A$2:$S$1008,{19}*SIGN(ROW($A$2:$A$1036)),FALSE)))</f>
        <v>Aside from your own housework, have you done any work in the last seven days?</v>
      </c>
      <c r="I39" s="4" t="str">
        <f>IF(A39="","",IF(ROW($A$2:$A$1036)=1,"Impossible",VLOOKUP($A$2:$A$1036,items!$A$2:$T$1008,{20}*SIGN(ROW($A$2:$A$1036)),FALSE)))</f>
        <v xml:space="preserve">Kunze kwebasa ramunoita pamba, pane basa ramakaita here muMAZUVA MANOMWE apfuura? </v>
      </c>
      <c r="L39" s="53" t="s">
        <v>27</v>
      </c>
      <c r="M39" s="53"/>
      <c r="N39" s="53"/>
      <c r="O39" s="53"/>
      <c r="P39" s="53"/>
      <c r="Q39" s="53"/>
      <c r="R39" s="53"/>
      <c r="S39" s="53"/>
      <c r="T39" s="53"/>
      <c r="U39" s="53"/>
      <c r="V39" s="55" t="str">
        <f t="shared" si="10"/>
        <v>C13. Aside from your own housework, have you done any work in the last seven days?</v>
      </c>
      <c r="W39" s="55" t="str">
        <f t="shared" si="11"/>
        <v xml:space="preserve">C13. Kunze kwebasa ramunoita pamba, pane basa ramakaita here muMAZUVA MANOMWE apfuura? </v>
      </c>
      <c r="X39" s="32" t="str">
        <f t="array" ref="X39">IF(ISBLANK(F39),"",INDEX([2]choices!L$2:L$2063,MATCH(F39,IF([2]choices!M$2:M$2063="Last",[2]choices!A$2:A$2063),0)))</f>
        <v>yes, no, refuse</v>
      </c>
      <c r="Y39" s="4" t="str">
        <f t="array" ref="Y39">IF(ISBLANK(F39),"",INDEX([2]choices!K$2:K$2063,MATCH(F39,IF([2]choices!M$2:M$2063="Last",[2]choices!A$2:A$2063),0)))</f>
        <v>hongu, kwete, kuramba kupindura</v>
      </c>
      <c r="Z39" s="4" t="s">
        <v>1331</v>
      </c>
    </row>
    <row r="40" spans="1:26" ht="84">
      <c r="A40" s="53" t="s">
        <v>1115</v>
      </c>
      <c r="B40" s="53" t="s">
        <v>393</v>
      </c>
      <c r="C40" s="53">
        <v>14</v>
      </c>
      <c r="D40" s="54" t="str">
        <f t="shared" si="8"/>
        <v>C14</v>
      </c>
      <c r="E40" s="53" t="s">
        <v>11</v>
      </c>
      <c r="F40" s="4" t="s">
        <v>204</v>
      </c>
      <c r="G40" s="54" t="str">
        <f t="shared" si="9"/>
        <v>select_one ynr</v>
      </c>
      <c r="H40" s="4" t="str">
        <f>IF(A40="","",IF(ROW($A$2:$A$1036)=1,"Impossible",VLOOKUP($A$2:$A$1036,items!$A$2:$S$1008,{19}*SIGN(ROW($A$2:$A$1036)),FALSE)))</f>
        <v>As you know, some people take up jobs for which they are paid in cash or kind. Others sell things, have a small business or work on the family farm or in the family business. In the last seven days, have you done any of these things or any other work?</v>
      </c>
      <c r="I40" s="4" t="str">
        <f>IF(A40="","",IF(ROW($A$2:$A$1036)=1,"Impossible",VLOOKUP($A$2:$A$1036,items!$A$2:$T$1008,{20}*SIGN(ROW($A$2:$A$1036)),FALSE)))</f>
        <v>Sezvamunoziva, vamwe vakadzi vanoita mabasa avanobhadharwa nemari kana zvimwewo. Vamwe vanotengesa zvinhu, vane tumabhizimusi, vanorima kana kushanda mubhizimusi remhuri. MuMAZUVA MANOMWE apfuura, pane zvimwe zvezvinhu izvi zvamakaita here kana rimwewo basa zvaro?</v>
      </c>
      <c r="K40" s="4" t="s">
        <v>2414</v>
      </c>
      <c r="L40" s="53" t="s">
        <v>27</v>
      </c>
      <c r="M40" s="53"/>
      <c r="N40" s="53"/>
      <c r="O40" s="53"/>
      <c r="P40" s="53"/>
      <c r="Q40" s="53"/>
      <c r="R40" s="53"/>
      <c r="S40" s="53"/>
      <c r="T40" s="53"/>
      <c r="U40" s="53"/>
      <c r="V40" s="55" t="str">
        <f t="shared" si="10"/>
        <v>C14. As you know, some people take up jobs for which they are paid in cash or kind. Others sell things, have a small business or work on the family farm or in the family business. In the last seven days, have you done any of these things or any other work?</v>
      </c>
      <c r="W40" s="55" t="str">
        <f t="shared" si="11"/>
        <v>C14. Sezvamunoziva, vamwe vakadzi vanoita mabasa avanobhadharwa nemari kana zvimwewo. Vamwe vanotengesa zvinhu, vane tumabhizimusi, vanorima kana kushanda mubhizimusi remhuri. MuMAZUVA MANOMWE apfuura, pane zvimwe zvezvinhu izvi zvamakaita here kana rimwewo basa zvaro?</v>
      </c>
      <c r="X40" s="32" t="str">
        <f t="array" ref="X40">IF(ISBLANK(F40),"",INDEX([2]choices!L$2:L$2063,MATCH(F40,IF([2]choices!M$2:M$2063="Last",[2]choices!A$2:A$2063),0)))</f>
        <v>yes, no, refuse</v>
      </c>
      <c r="Y40" s="4" t="str">
        <f t="array" ref="Y40">IF(ISBLANK(F40),"",INDEX([2]choices!K$2:K$2063,MATCH(F40,IF([2]choices!M$2:M$2063="Last",[2]choices!A$2:A$2063),0)))</f>
        <v>hongu, kwete, kuramba kupindura</v>
      </c>
      <c r="Z40" s="4" t="s">
        <v>1331</v>
      </c>
    </row>
    <row r="41" spans="1:26" ht="70">
      <c r="A41" s="53" t="s">
        <v>1116</v>
      </c>
      <c r="B41" s="53" t="s">
        <v>393</v>
      </c>
      <c r="C41" s="53">
        <v>15</v>
      </c>
      <c r="D41" s="54" t="str">
        <f t="shared" si="8"/>
        <v>C15</v>
      </c>
      <c r="E41" s="53" t="s">
        <v>11</v>
      </c>
      <c r="F41" s="4" t="s">
        <v>204</v>
      </c>
      <c r="G41" s="54" t="str">
        <f t="shared" si="9"/>
        <v>select_one ynr</v>
      </c>
      <c r="H41" s="4" t="str">
        <f>IF(A41="","",IF(ROW($A$2:$A$1036)=1,"Impossible",VLOOKUP($A$2:$A$1036,items!$A$2:$S$1008,{19}*SIGN(ROW($A$2:$A$1036)),FALSE)))</f>
        <v>Although you did not work in the last seven days, do you have any job or business from which you were absent for leave, illness, vacation, maternity leave, or any other such reason?</v>
      </c>
      <c r="I41" s="4" t="str">
        <f>IF(A41="","",IF(ROW($A$2:$A$1036)=1,"Impossible",VLOOKUP($A$2:$A$1036,items!$A$2:$T$1008,{20}*SIGN(ROW($A$2:$A$1036)),FALSE)))</f>
        <v>Kunyange zvazvo musina kushanda muMAZUVA  MANOMWE apfuura, mune basa kana bhizimusi renyu ramusina kuita here nekuda kwekuti maiva pazororo, mairwara, maiva pamaternity leave kana kuti nekuda kwechimwewo chikonzero?</v>
      </c>
      <c r="K41" s="4" t="s">
        <v>2415</v>
      </c>
      <c r="L41" s="53" t="s">
        <v>27</v>
      </c>
      <c r="M41" s="53"/>
      <c r="N41" s="53"/>
      <c r="O41" s="53"/>
      <c r="P41" s="53"/>
      <c r="Q41" s="53"/>
      <c r="R41" s="53"/>
      <c r="S41" s="53"/>
      <c r="T41" s="53"/>
      <c r="U41" s="53"/>
      <c r="V41" s="55" t="str">
        <f t="shared" si="10"/>
        <v>C15. Although you did not work in the last seven days, do you have any job or business from which you were absent for leave, illness, vacation, maternity leave, or any other such reason?</v>
      </c>
      <c r="W41" s="55" t="str">
        <f t="shared" si="11"/>
        <v>C15. Kunyange zvazvo musina kushanda muMAZUVA  MANOMWE apfuura, mune basa kana bhizimusi renyu ramusina kuita here nekuda kwekuti maiva pazororo, mairwara, maiva pamaternity leave kana kuti nekuda kwechimwewo chikonzero?</v>
      </c>
      <c r="X41" s="32" t="str">
        <f t="array" ref="X41">IF(ISBLANK(F41),"",INDEX([2]choices!L$2:L$2063,MATCH(F41,IF([2]choices!M$2:M$2063="Last",[2]choices!A$2:A$2063),0)))</f>
        <v>yes, no, refuse</v>
      </c>
      <c r="Y41" s="4" t="str">
        <f t="array" ref="Y41">IF(ISBLANK(F41),"",INDEX([2]choices!K$2:K$2063,MATCH(F41,IF([2]choices!M$2:M$2063="Last",[2]choices!A$2:A$2063),0)))</f>
        <v>hongu, kwete, kuramba kupindura</v>
      </c>
      <c r="Z41" s="4" t="s">
        <v>1331</v>
      </c>
    </row>
    <row r="42" spans="1:26" ht="84">
      <c r="A42" s="53" t="s">
        <v>1120</v>
      </c>
      <c r="B42" s="53" t="s">
        <v>393</v>
      </c>
      <c r="C42" s="53">
        <v>16</v>
      </c>
      <c r="D42" s="54" t="str">
        <f t="shared" si="8"/>
        <v>C16</v>
      </c>
      <c r="E42" s="53" t="s">
        <v>11</v>
      </c>
      <c r="F42" s="4" t="s">
        <v>202</v>
      </c>
      <c r="G42" s="54" t="str">
        <f t="shared" si="9"/>
        <v>select_one ladder10</v>
      </c>
      <c r="H42" s="4" t="str">
        <f>IF(A42="","",IF(ROW($A$2:$A$1036)=1,"Impossible",VLOOKUP($A$2:$A$1036,items!$A$2:$S$1008,{19}*SIGN(ROW($A$2:$A$1036)),FALSE)))</f>
        <v xml:space="preserve">Imagine a ladder with 10 steps. On the first step, 1, are households with no financial problems. On the top step, 10, are households with many financial problems. On which step does your household stand? You can pick any number from 1 to 10. </v>
      </c>
      <c r="I42" s="4" t="str">
        <f>IF(A42="","",IF(ROW($A$2:$A$1036)=1,"Impossible",VLOOKUP($A$2:$A$1036,items!$A$2:$T$1008,{20}*SIGN(ROW($A$2:$A$1036)),FALSE)))</f>
        <v>Tomboti pane manera ane matanho 10. Danho 1, rekutangisisa rine dzimba dzisina matambudziko ezvemari. Pamusoro soro, padanho 10, pane dzimba dzine matambudziko akawanda ezvemari. Imba yenyu imi ingamira papi? Munokwanisa kusarudza nhamba ipi zvayo kubva pa1 kusvika pa10.</v>
      </c>
      <c r="L42" s="53" t="s">
        <v>27</v>
      </c>
      <c r="M42" s="53"/>
      <c r="N42" s="53"/>
      <c r="O42" s="53"/>
      <c r="P42" s="53"/>
      <c r="Q42" s="53"/>
      <c r="R42" s="53" t="s">
        <v>2397</v>
      </c>
      <c r="S42" s="53" t="s">
        <v>2397</v>
      </c>
      <c r="T42" s="53"/>
      <c r="U42" s="53"/>
      <c r="V42" s="55" t="str">
        <f t="shared" si="10"/>
        <v xml:space="preserve">C16. Imagine a ladder with 10 steps. On the first step, 1, are households with no financial problems. On the top step, 10, are households with many financial problems. On which step does your household stand? You can pick any number from 1 to 10. </v>
      </c>
      <c r="W42" s="55" t="str">
        <f t="shared" si="11"/>
        <v>C16. Tomboti pane manera ane matanho 10. Danho 1, rekutangisisa rine dzimba dzisina matambudziko ezvemari. Pamusoro soro, padanho 10, pane dzimba dzine matambudziko akawanda ezvemari. Imba yenyu imi ingamira papi? Munokwanisa kusarudza nhamba ipi zvayo kubva pa1 kusvika pa10.</v>
      </c>
      <c r="X42" s="32" t="str">
        <f t="array" ref="X42">IF(ISBLANK(F42),"",INDEX([2]choices!L$2:L$2063,MATCH(F42,IF([2]choices!M$2:M$2063="Last",[2]choices!A$2:A$2063),0)))</f>
        <v>1, 2, 3, 4, 5, 6, 7, 8, 9, 10, refuse</v>
      </c>
      <c r="Y42" s="4" t="str">
        <f t="array" ref="Y42">IF(ISBLANK(F42),"",INDEX([2]choices!K$2:K$2063,MATCH(F42,IF([2]choices!M$2:M$2063="Last",[2]choices!A$2:A$2063),0)))</f>
        <v>1, 2, 3, 4, 5, 6, 7, 8, 9, 10, kuramba kupindura</v>
      </c>
      <c r="Z42" s="4" t="s">
        <v>1331</v>
      </c>
    </row>
    <row r="43" spans="1:26" ht="14">
      <c r="A43" s="53" t="s">
        <v>1121</v>
      </c>
      <c r="B43" s="53" t="s">
        <v>393</v>
      </c>
      <c r="C43" s="53"/>
      <c r="D43" s="54" t="str">
        <f t="shared" si="8"/>
        <v>C</v>
      </c>
      <c r="E43" s="53" t="s">
        <v>81</v>
      </c>
      <c r="G43" s="54" t="str">
        <f t="shared" si="9"/>
        <v>end group</v>
      </c>
      <c r="H43" s="4" t="e">
        <f>IF(A43="","",IF(ROW($A$2:$A$1036)=1,"Impossible",VLOOKUP($A$2:$A$1036,items!$A$2:$S$1008,{19}*SIGN(ROW($A$2:$A$1036)),FALSE)))</f>
        <v>#N/A</v>
      </c>
      <c r="I43" s="4" t="e">
        <f>IF(A43="","",IF(ROW($A$2:$A$1036)=1,"Impossible",VLOOKUP($A$2:$A$1036,items!$A$2:$T$1008,{20}*SIGN(ROW($A$2:$A$1036)),FALSE)))</f>
        <v>#N/A</v>
      </c>
      <c r="L43" s="53"/>
      <c r="M43" s="53"/>
      <c r="N43" s="53"/>
      <c r="O43" s="53"/>
      <c r="P43" s="53"/>
      <c r="Q43" s="53"/>
      <c r="R43" s="53"/>
      <c r="S43" s="53"/>
      <c r="T43" s="53"/>
      <c r="U43" s="53"/>
      <c r="V43" s="55" t="str">
        <f t="shared" si="10"/>
        <v/>
      </c>
      <c r="W43" s="55" t="str">
        <f t="shared" si="11"/>
        <v/>
      </c>
      <c r="X43" s="32" t="str">
        <f t="array" ref="X43">IF(ISBLANK(F43),"",INDEX([2]choices!L$2:L$2063,MATCH(F43,IF([2]choices!M$2:M$2063="Last",[2]choices!A$2:A$2063),0)))</f>
        <v/>
      </c>
      <c r="Y43" s="4" t="str">
        <f t="array" ref="Y43">IF(ISBLANK(F43),"",INDEX([2]choices!K$2:K$2063,MATCH(F43,IF([2]choices!M$2:M$2063="Last",[2]choices!A$2:A$2063),0)))</f>
        <v/>
      </c>
    </row>
    <row r="44" spans="1:26" ht="14">
      <c r="A44" s="53" t="s">
        <v>1129</v>
      </c>
      <c r="B44" s="53" t="s">
        <v>395</v>
      </c>
      <c r="C44" s="53">
        <v>0</v>
      </c>
      <c r="D44" s="54" t="str">
        <f t="shared" si="8"/>
        <v>D0</v>
      </c>
      <c r="E44" s="53" t="s">
        <v>79</v>
      </c>
      <c r="G44" s="54" t="str">
        <f t="shared" si="9"/>
        <v>begin group</v>
      </c>
      <c r="H44" s="4" t="e">
        <f>IF(A44="","",IF(ROW($A$2:$A$1036)=1,"Impossible",VLOOKUP($A$2:$A$1036,items!$A$2:$S$1008,{19}*SIGN(ROW($A$2:$A$1036)),FALSE)))</f>
        <v>#N/A</v>
      </c>
      <c r="I44" s="4" t="e">
        <f>IF(A44="","",IF(ROW($A$2:$A$1036)=1,"Impossible",VLOOKUP($A$2:$A$1036,items!$A$2:$T$1008,{20}*SIGN(ROW($A$2:$A$1036)),FALSE)))</f>
        <v>#N/A</v>
      </c>
      <c r="L44" s="53"/>
      <c r="M44" s="53"/>
      <c r="N44" s="53"/>
      <c r="O44" s="53"/>
      <c r="P44" s="53"/>
      <c r="Q44" s="53"/>
      <c r="R44" s="53"/>
      <c r="S44" s="53"/>
      <c r="T44" s="53"/>
      <c r="U44" s="53"/>
      <c r="V44" s="55" t="str">
        <f t="shared" si="10"/>
        <v/>
      </c>
      <c r="W44" s="55" t="str">
        <f t="shared" si="11"/>
        <v/>
      </c>
      <c r="X44" s="32" t="str">
        <f t="array" ref="X44">IF(ISBLANK(F44),"",INDEX([2]choices!L$2:L$2063,MATCH(F44,IF([2]choices!M$2:M$2063="Last",[2]choices!A$2:A$2063),0)))</f>
        <v/>
      </c>
      <c r="Y44" s="4" t="str">
        <f t="array" ref="Y44">IF(ISBLANK(F44),"",INDEX([2]choices!K$2:K$2063,MATCH(F44,IF([2]choices!M$2:M$2063="Last",[2]choices!A$2:A$2063),0)))</f>
        <v/>
      </c>
    </row>
    <row r="45" spans="1:26" ht="28">
      <c r="A45" s="53" t="s">
        <v>1122</v>
      </c>
      <c r="B45" s="53" t="s">
        <v>395</v>
      </c>
      <c r="C45" s="53">
        <v>1</v>
      </c>
      <c r="D45" s="54" t="str">
        <f t="shared" si="8"/>
        <v>D1</v>
      </c>
      <c r="E45" s="53" t="s">
        <v>16</v>
      </c>
      <c r="G45" s="54" t="str">
        <f t="shared" si="9"/>
        <v>note</v>
      </c>
      <c r="H45" s="4" t="str">
        <f>IF(A45="","",IF(ROW($A$2:$A$1036)=1,"Impossible",VLOOKUP($A$2:$A$1036,items!$A$2:$S$1008,{19}*SIGN(ROW($A$2:$A$1036)),FALSE)))</f>
        <v>Now I am going to ask you some questions about you and ${childName}.</v>
      </c>
      <c r="I45" s="4" t="str">
        <f>IF(A45="","",IF(ROW($A$2:$A$1036)=1,"Impossible",VLOOKUP($A$2:$A$1036,items!$A$2:$T$1008,{20}*SIGN(ROW($A$2:$A$1036)),FALSE)))</f>
        <v>Iye zvino, ndava kukubvunzai mibvunzo yakanangana nemi pamwe chete na ${childName}.</v>
      </c>
      <c r="L45" s="53"/>
      <c r="M45" s="53"/>
      <c r="N45" s="53"/>
      <c r="O45" s="53"/>
      <c r="P45" s="53"/>
      <c r="Q45" s="53"/>
      <c r="R45" s="53"/>
      <c r="S45" s="53"/>
      <c r="T45" s="53"/>
      <c r="U45" s="53"/>
      <c r="V45" s="55" t="str">
        <f t="shared" si="10"/>
        <v>D1. Now I am going to ask you some questions about you and ${childName}.</v>
      </c>
      <c r="W45" s="55" t="str">
        <f t="shared" si="11"/>
        <v>D1. Iye zvino, ndava kukubvunzai mibvunzo yakanangana nemi pamwe chete na ${childName}.</v>
      </c>
      <c r="X45" s="32" t="str">
        <f t="array" ref="X45">IF(ISBLANK(F45),"",INDEX([2]choices!L$2:L$2063,MATCH(F45,IF([2]choices!M$2:M$2063="Last",[2]choices!A$2:A$2063),0)))</f>
        <v/>
      </c>
      <c r="Y45" s="4" t="str">
        <f t="array" ref="Y45">IF(ISBLANK(F45),"",INDEX([2]choices!K$2:K$2063,MATCH(F45,IF([2]choices!M$2:M$2063="Last",[2]choices!A$2:A$2063),0)))</f>
        <v/>
      </c>
      <c r="Z45" s="4" t="s">
        <v>1331</v>
      </c>
    </row>
    <row r="46" spans="1:26" ht="28">
      <c r="A46" s="53" t="s">
        <v>1125</v>
      </c>
      <c r="B46" s="53" t="s">
        <v>395</v>
      </c>
      <c r="C46" s="53">
        <v>2</v>
      </c>
      <c r="D46" s="54" t="str">
        <f t="shared" si="8"/>
        <v>D2</v>
      </c>
      <c r="E46" s="53" t="s">
        <v>11</v>
      </c>
      <c r="F46" s="4" t="s">
        <v>239</v>
      </c>
      <c r="G46" s="54" t="str">
        <f t="shared" si="9"/>
        <v>select_one relation</v>
      </c>
      <c r="H46" s="4" t="str">
        <f>IF(A46="","",IF(ROW($A$2:$A$1036)=1,"Impossible",VLOOKUP($A$2:$A$1036,items!$A$2:$S$1008,{19}*SIGN(ROW($A$2:$A$1036)),FALSE)))</f>
        <v>How are you related to ${childName}?</v>
      </c>
      <c r="I46" s="4" t="str">
        <f>IF(A46="","",IF(ROW($A$2:$A$1036)=1,"Impossible",VLOOKUP($A$2:$A$1036,items!$A$2:$T$1008,{20}*SIGN(ROW($A$2:$A$1036)),FALSE)))</f>
        <v>Ukama hwenyu na ${childName} hwakamira sei?</v>
      </c>
      <c r="K46" s="4" t="s">
        <v>2373</v>
      </c>
      <c r="L46" s="53" t="s">
        <v>27</v>
      </c>
      <c r="M46" s="53"/>
      <c r="N46" s="53"/>
      <c r="O46" s="53"/>
      <c r="P46" s="53"/>
      <c r="Q46" s="53"/>
      <c r="R46" s="53"/>
      <c r="S46" s="53"/>
      <c r="T46" s="53"/>
      <c r="U46" s="53"/>
      <c r="V46" s="55" t="str">
        <f t="shared" si="10"/>
        <v>D2. How are you related to ${childName}?</v>
      </c>
      <c r="W46" s="55" t="str">
        <f t="shared" si="11"/>
        <v>D2. Ukama hwenyu na ${childName} hwakamira sei?</v>
      </c>
      <c r="X46" s="32" t="str">
        <f t="array" ref="X46">IF(ISBLANK(F46),"",INDEX([2]choices!L$2:L$2063,MATCH(F46,IF([2]choices!M$2:M$2063="Last",[2]choices!A$2:A$2063),0)))</f>
        <v>biological parent, step parent, foster parent, adopted parent, grandparent, sibling, aunt/uncle, other</v>
      </c>
      <c r="Y46" s="4" t="str">
        <f t="array" ref="Y46">IF(ISBLANK(F46),"",INDEX([2]choices!K$2:K$2063,MATCH(F46,IF([2]choices!M$2:M$2063="Last",[2]choices!A$2:A$2063),0)))</f>
        <v>biological parent, step parent, foster parent, adopted parent, grandparent, sibling, aunt/uncle, other</v>
      </c>
      <c r="Z46" s="4" t="s">
        <v>1331</v>
      </c>
    </row>
    <row r="47" spans="1:26" ht="28">
      <c r="A47" s="53" t="s">
        <v>2788</v>
      </c>
      <c r="B47" s="53" t="s">
        <v>395</v>
      </c>
      <c r="C47" s="53">
        <v>3</v>
      </c>
      <c r="D47" s="54" t="str">
        <f t="shared" si="8"/>
        <v>D3</v>
      </c>
      <c r="E47" s="53" t="s">
        <v>13</v>
      </c>
      <c r="G47" s="54" t="str">
        <f t="shared" si="9"/>
        <v>integer</v>
      </c>
      <c r="H47" s="4" t="str">
        <f>IF(A47="","",IF(ROW($A$2:$A$1036)=1,"Impossible",VLOOKUP($A$2:$A$1036,items!$A$2:$S$1008,{19}*SIGN(ROW($A$2:$A$1036)),FALSE)))</f>
        <v>How long have you been a primary caregiver for this child? [enter years]</v>
      </c>
      <c r="I47" s="4" t="str">
        <f>IF(A47="","",IF(ROW($A$2:$A$1036)=1,"Impossible",VLOOKUP($A$2:$A$1036,items!$A$2:$T$1008,{20}*SIGN(ROW($A$2:$A$1036)),FALSE)))</f>
        <v>How long have you been a primary caregiver for this child? [enter years]</v>
      </c>
      <c r="K47" s="4" t="s">
        <v>2937</v>
      </c>
      <c r="L47" s="53" t="s">
        <v>27</v>
      </c>
      <c r="M47" s="53"/>
      <c r="N47" s="53"/>
      <c r="O47" s="53"/>
      <c r="P47" s="53"/>
      <c r="Q47" s="53"/>
      <c r="R47" s="53"/>
      <c r="S47" s="53"/>
      <c r="T47" s="53"/>
      <c r="U47" s="53" t="s">
        <v>2790</v>
      </c>
      <c r="V47" s="55" t="str">
        <f t="shared" si="10"/>
        <v>D3. How long have you been a primary caregiver for this child? [enter years]</v>
      </c>
      <c r="W47" s="55" t="str">
        <f t="shared" si="11"/>
        <v>D3. How long have you been a primary caregiver for this child? [enter years]</v>
      </c>
      <c r="X47" s="32" t="str">
        <f t="array" ref="X47">IF(ISBLANK(F47),"",INDEX([2]choices!L$2:L$2063,MATCH(F47,IF([2]choices!M$2:M$2063="Last",[2]choices!A$2:A$2063),0)))</f>
        <v/>
      </c>
      <c r="Y47" s="4" t="str">
        <f t="array" ref="Y47">IF(ISBLANK(F47),"",INDEX([2]choices!K$2:K$2063,MATCH(F47,IF([2]choices!M$2:M$2063="Last",[2]choices!A$2:A$2063),0)))</f>
        <v/>
      </c>
      <c r="Z47" s="4" t="s">
        <v>1331</v>
      </c>
    </row>
    <row r="48" spans="1:26" ht="28">
      <c r="A48" s="53" t="s">
        <v>2465</v>
      </c>
      <c r="B48" s="53" t="s">
        <v>395</v>
      </c>
      <c r="C48" s="53">
        <v>4</v>
      </c>
      <c r="D48" s="54" t="str">
        <f t="shared" si="8"/>
        <v>D4</v>
      </c>
      <c r="E48" s="53" t="s">
        <v>11</v>
      </c>
      <c r="F48" s="4" t="s">
        <v>205</v>
      </c>
      <c r="G48" s="54" t="str">
        <f t="shared" si="9"/>
        <v>select_one yn</v>
      </c>
      <c r="H48" s="4" t="str">
        <f>IF(A48="","",IF(ROW($A$2:$A$1036)=1,"Impossible",VLOOKUP($A$2:$A$1036,items!$A$2:$S$1008,{19}*SIGN(ROW($A$2:$A$1036)),FALSE)))</f>
        <v>Do you share parenting responsibilities for this child with anyone else?</v>
      </c>
      <c r="I48" s="4" t="str">
        <f>IF(A48="","",IF(ROW($A$2:$A$1036)=1,"Impossible",VLOOKUP($A$2:$A$1036,items!$A$2:$T$1008,{20}*SIGN(ROW($A$2:$A$1036)),FALSE)))</f>
        <v>Pane mumwe munhu ari kukubatsirai kuchengeta mwana uyu here?</v>
      </c>
      <c r="L48" s="53" t="s">
        <v>27</v>
      </c>
      <c r="M48" s="53"/>
      <c r="N48" s="53"/>
      <c r="O48" s="53"/>
      <c r="P48" s="53"/>
      <c r="Q48" s="53"/>
      <c r="R48" s="53"/>
      <c r="S48" s="53"/>
      <c r="T48" s="53"/>
      <c r="U48" s="53"/>
      <c r="V48" s="55" t="str">
        <f t="shared" si="10"/>
        <v>D4. Do you share parenting responsibilities for this child with anyone else?</v>
      </c>
      <c r="W48" s="55" t="str">
        <f t="shared" si="11"/>
        <v>D4. Pane mumwe munhu ari kukubatsirai kuchengeta mwana uyu here?</v>
      </c>
      <c r="X48" s="32" t="str">
        <f t="array" ref="X48">IF(ISBLANK(F48),"",INDEX([5]choices!L$2:L$2067,MATCH(F48,IF([5]choices!M$2:M$2067="Last",[5]choices!A$2:A$2067),0)))</f>
        <v>yes, no</v>
      </c>
      <c r="Y48" s="4" t="str">
        <f t="array" ref="Y48">IF(ISBLANK(F48),"",INDEX([5]choices!K$2:K$2067,MATCH(F48,IF([5]choices!M$2:M$2067="Last",[5]choices!A$2:A$2067),0)))</f>
        <v>hongu, kwete</v>
      </c>
      <c r="Z48" s="4" t="s">
        <v>1331</v>
      </c>
    </row>
    <row r="49" spans="1:26" ht="28">
      <c r="A49" s="53" t="s">
        <v>1127</v>
      </c>
      <c r="B49" s="53" t="s">
        <v>395</v>
      </c>
      <c r="C49" s="53">
        <v>5</v>
      </c>
      <c r="D49" s="54" t="str">
        <f t="shared" si="8"/>
        <v>D5</v>
      </c>
      <c r="E49" s="53" t="s">
        <v>11</v>
      </c>
      <c r="F49" s="4" t="s">
        <v>205</v>
      </c>
      <c r="G49" s="54" t="str">
        <f t="shared" si="9"/>
        <v>select_one yn</v>
      </c>
      <c r="H49" s="4" t="str">
        <f>IF(A49="","",IF(ROW($A$2:$A$1036)=1,"Impossible",VLOOKUP($A$2:$A$1036,items!$A$2:$S$1008,{19}*SIGN(ROW($A$2:$A$1036)),FALSE)))</f>
        <v>Is ${childName} enrolled in school now [or in the previous term if it is currently a holiday]?</v>
      </c>
      <c r="I49" s="4" t="str">
        <f>IF(A49="","",IF(ROW($A$2:$A$1036)=1,"Impossible",VLOOKUP($A$2:$A$1036,items!$A$2:$T$1008,{20}*SIGN(ROW($A$2:$A$1036)),FALSE)))</f>
        <v>${childName} ari kuenda kuchikoro here pari zvino [or in the previous term if it is currently a holiday]?</v>
      </c>
      <c r="L49" s="53" t="s">
        <v>27</v>
      </c>
      <c r="M49" s="53"/>
      <c r="N49" s="53"/>
      <c r="O49" s="53"/>
      <c r="P49" s="53"/>
      <c r="Q49" s="53"/>
      <c r="R49" s="53"/>
      <c r="S49" s="53"/>
      <c r="T49" s="53"/>
      <c r="U49" s="53"/>
      <c r="V49" s="55" t="str">
        <f t="shared" si="10"/>
        <v>D5. Is ${childName} enrolled in school now [or in the previous term if it is currently a holiday]?</v>
      </c>
      <c r="W49" s="55" t="str">
        <f t="shared" si="11"/>
        <v>D5. ${childName} ari kuenda kuchikoro here pari zvino [or in the previous term if it is currently a holiday]?</v>
      </c>
      <c r="X49" s="32" t="str">
        <f t="array" ref="X49">IF(ISBLANK(F49),"",INDEX([2]choices!L$2:L$2063,MATCH(F49,IF([2]choices!M$2:M$2063="Last",[2]choices!A$2:A$2063),0)))</f>
        <v>yes, no</v>
      </c>
      <c r="Y49" s="4" t="str">
        <f t="array" ref="Y49">IF(ISBLANK(F49),"",INDEX([2]choices!K$2:K$2063,MATCH(F49,IF([2]choices!M$2:M$2063="Last",[2]choices!A$2:A$2063),0)))</f>
        <v>hongu, kwete</v>
      </c>
      <c r="Z49" s="4" t="s">
        <v>1331</v>
      </c>
    </row>
    <row r="50" spans="1:26" ht="14">
      <c r="A50" s="53" t="s">
        <v>1130</v>
      </c>
      <c r="B50" s="53" t="s">
        <v>395</v>
      </c>
      <c r="C50" s="53"/>
      <c r="D50" s="54" t="str">
        <f t="shared" si="8"/>
        <v>D</v>
      </c>
      <c r="E50" s="53" t="s">
        <v>81</v>
      </c>
      <c r="G50" s="54" t="str">
        <f t="shared" si="9"/>
        <v>end group</v>
      </c>
      <c r="H50" s="4" t="e">
        <f>IF(A50="","",IF(ROW($A$2:$A$1036)=1,"Impossible",VLOOKUP($A$2:$A$1036,items!$A$2:$S$1008,{19}*SIGN(ROW($A$2:$A$1036)),FALSE)))</f>
        <v>#N/A</v>
      </c>
      <c r="I50" s="4" t="e">
        <f>IF(A50="","",IF(ROW($A$2:$A$1036)=1,"Impossible",VLOOKUP($A$2:$A$1036,items!$A$2:$T$1008,{20}*SIGN(ROW($A$2:$A$1036)),FALSE)))</f>
        <v>#N/A</v>
      </c>
      <c r="L50" s="53"/>
      <c r="M50" s="53"/>
      <c r="N50" s="53"/>
      <c r="O50" s="53"/>
      <c r="P50" s="53"/>
      <c r="Q50" s="53"/>
      <c r="R50" s="53"/>
      <c r="S50" s="53"/>
      <c r="T50" s="53"/>
      <c r="U50" s="53"/>
      <c r="V50" s="55" t="str">
        <f t="shared" si="10"/>
        <v/>
      </c>
      <c r="W50" s="55" t="str">
        <f t="shared" si="11"/>
        <v/>
      </c>
      <c r="X50" s="32" t="str">
        <f t="array" ref="X50">IF(ISBLANK(F50),"",INDEX([2]choices!L$2:L$2063,MATCH(F50,IF([2]choices!M$2:M$2063="Last",[2]choices!A$2:A$2063),0)))</f>
        <v/>
      </c>
      <c r="Y50" s="4" t="str">
        <f t="array" ref="Y50">IF(ISBLANK(F50),"",INDEX([2]choices!K$2:K$2063,MATCH(F50,IF([2]choices!M$2:M$2063="Last",[2]choices!A$2:A$2063),0)))</f>
        <v/>
      </c>
    </row>
    <row r="51" spans="1:26" ht="14">
      <c r="A51" s="53" t="s">
        <v>1261</v>
      </c>
      <c r="B51" s="53" t="s">
        <v>1242</v>
      </c>
      <c r="C51" s="53">
        <v>0</v>
      </c>
      <c r="D51" s="54" t="str">
        <f t="shared" si="8"/>
        <v>I0</v>
      </c>
      <c r="E51" s="53" t="s">
        <v>79</v>
      </c>
      <c r="G51" s="54" t="str">
        <f t="shared" si="9"/>
        <v>begin group</v>
      </c>
      <c r="H51" s="4" t="e">
        <f>IF(A51="","",IF(ROW($A$2:$A$1036)=1,"Impossible",VLOOKUP($A$2:$A$1036,items!$A$2:$S$1008,{19}*SIGN(ROW($A$2:$A$1036)),FALSE)))</f>
        <v>#N/A</v>
      </c>
      <c r="I51" s="4" t="e">
        <f>IF(A51="","",IF(ROW($A$2:$A$1036)=1,"Impossible",VLOOKUP($A$2:$A$1036,items!$A$2:$T$1008,{20}*SIGN(ROW($A$2:$A$1036)),FALSE)))</f>
        <v>#N/A</v>
      </c>
      <c r="L51" s="53"/>
      <c r="M51" s="53"/>
      <c r="N51" s="53"/>
      <c r="O51" s="53"/>
      <c r="P51" s="53"/>
      <c r="Q51" s="53"/>
      <c r="R51" s="53"/>
      <c r="S51" s="53"/>
      <c r="T51" s="53"/>
      <c r="U51" s="53"/>
      <c r="V51" s="55" t="str">
        <f t="shared" si="10"/>
        <v/>
      </c>
      <c r="W51" s="55" t="str">
        <f t="shared" si="11"/>
        <v/>
      </c>
      <c r="X51" s="32" t="str">
        <f t="array" ref="X51">IF(ISBLANK(F51),"",INDEX([2]choices!L$2:L$2063,MATCH(F51,IF([2]choices!M$2:M$2063="Last",[2]choices!A$2:A$2063),0)))</f>
        <v/>
      </c>
      <c r="Y51" s="4" t="str">
        <f t="array" ref="Y51">IF(ISBLANK(F51),"",INDEX([2]choices!K$2:K$2063,MATCH(F51,IF([2]choices!M$2:M$2063="Last",[2]choices!A$2:A$2063),0)))</f>
        <v/>
      </c>
    </row>
    <row r="52" spans="1:26" ht="28">
      <c r="A52" s="53" t="s">
        <v>1243</v>
      </c>
      <c r="B52" s="53" t="s">
        <v>1242</v>
      </c>
      <c r="C52" s="53">
        <v>1</v>
      </c>
      <c r="D52" s="54" t="str">
        <f t="shared" si="8"/>
        <v>I1</v>
      </c>
      <c r="E52" s="53" t="s">
        <v>16</v>
      </c>
      <c r="G52" s="54" t="str">
        <f t="shared" si="9"/>
        <v>note</v>
      </c>
      <c r="H52" s="4" t="str">
        <f>IF(A52="","",IF(ROW($A$2:$A$1036)=1,"Impossible",VLOOKUP($A$2:$A$1036,items!$A$2:$S$1008,{19}*SIGN(ROW($A$2:$A$1036)),FALSE)))</f>
        <v>I'd like to ask you a few questions about how you've been feeling.</v>
      </c>
      <c r="I52" s="4" t="str">
        <f>IF(A52="","",IF(ROW($A$2:$A$1036)=1,"Impossible",VLOOKUP($A$2:$A$1036,items!$A$2:$T$1008,{20}*SIGN(ROW($A$2:$A$1036)),FALSE)))</f>
        <v>Ndiri kuda kumbokubvunzai mibvunzo mishomanana iri pamusoro pezvamanga muchinzwa.</v>
      </c>
      <c r="L52" s="53"/>
      <c r="M52" s="53"/>
      <c r="N52" s="53"/>
      <c r="O52" s="53"/>
      <c r="P52" s="53"/>
      <c r="Q52" s="53"/>
      <c r="R52" s="53"/>
      <c r="S52" s="53"/>
      <c r="T52" s="53"/>
      <c r="U52" s="53"/>
      <c r="V52" s="55" t="str">
        <f t="shared" si="10"/>
        <v>I1. I'd like to ask you a few questions about how you've been feeling.</v>
      </c>
      <c r="W52" s="55" t="str">
        <f t="shared" si="11"/>
        <v>I1. Ndiri kuda kumbokubvunzai mibvunzo mishomanana iri pamusoro pezvamanga muchinzwa.</v>
      </c>
      <c r="X52" s="32" t="str">
        <f t="array" ref="X52">IF(ISBLANK(F52),"",INDEX([2]choices!L$2:L$2063,MATCH(F52,IF([2]choices!M$2:M$2063="Last",[2]choices!A$2:A$2063),0)))</f>
        <v/>
      </c>
      <c r="Y52" s="4" t="str">
        <f t="array" ref="Y52">IF(ISBLANK(F52),"",INDEX([2]choices!K$2:K$2063,MATCH(F52,IF([2]choices!M$2:M$2063="Last",[2]choices!A$2:A$2063),0)))</f>
        <v/>
      </c>
      <c r="Z52" s="4" t="s">
        <v>1223</v>
      </c>
    </row>
    <row r="53" spans="1:26" ht="56">
      <c r="A53" s="53" t="s">
        <v>1254</v>
      </c>
      <c r="B53" s="53" t="s">
        <v>1242</v>
      </c>
      <c r="C53" s="53">
        <v>2</v>
      </c>
      <c r="D53" s="54" t="str">
        <f t="shared" si="8"/>
        <v>I2</v>
      </c>
      <c r="E53" s="53" t="s">
        <v>11</v>
      </c>
      <c r="F53" s="4" t="s">
        <v>216</v>
      </c>
      <c r="G53" s="54" t="str">
        <f t="shared" si="9"/>
        <v>select_one betterusual4</v>
      </c>
      <c r="H53" s="4" t="str">
        <f>IF(A53="","",IF(ROW($A$2:$A$1036)=1,"Impossible",VLOOKUP($A$2:$A$1036,items!$A$2:$S$1008,{19}*SIGN(ROW($A$2:$A$1036)),FALSE)))</f>
        <v>Have you recently been feeling perfectly well and in good health?</v>
      </c>
      <c r="I53" s="4" t="str">
        <f>IF(A53="","",IF(ROW($A$2:$A$1036)=1,"Impossible",VLOOKUP($A$2:$A$1036,items!$A$2:$T$1008,{20}*SIGN(ROW($A$2:$A$1036)),FALSE)))</f>
        <v xml:space="preserve">Manga muchinzwa zvakanaka uye muine hutano hwakanaka here munguva pfupi yadarika? </v>
      </c>
      <c r="L53" s="53" t="s">
        <v>27</v>
      </c>
      <c r="M53" s="53"/>
      <c r="N53" s="53"/>
      <c r="O53" s="53"/>
      <c r="P53" s="53"/>
      <c r="Q53" s="53"/>
      <c r="R53" s="53"/>
      <c r="S53" s="53"/>
      <c r="T53" s="53"/>
      <c r="U53" s="53"/>
      <c r="V53" s="55" t="str">
        <f t="shared" si="10"/>
        <v>I2. Have you recently been feeling perfectly well and in good health?</v>
      </c>
      <c r="W53" s="55" t="str">
        <f t="shared" si="11"/>
        <v xml:space="preserve">I2. Manga muchinzwa zvakanaka uye muine hutano hwakanaka here munguva pfupi yadarika? </v>
      </c>
      <c r="X53" s="32" t="str">
        <f t="array" ref="X53">IF(ISBLANK(F53),"",INDEX([2]choices!L$2:L$2063,MATCH(F53,IF([2]choices!M$2:M$2063="Last",[2]choices!A$2:A$2063),0)))</f>
        <v>Better than Usual, Same as Usual, Worse than Usual, Much Worse than Usual, dk_refuse</v>
      </c>
      <c r="Y53" s="4" t="str">
        <f t="array" ref="Y53">IF(ISBLANK(F53),"",INDEX([2]choices!K$2:K$2063,MATCH(F53,IF([2]choices!M$2:M$2063="Last",[2]choices!A$2:A$2063),0)))</f>
        <v>Zvakanaka kudarika zvemazuva ose, Zvakafanana nemazuva ose, Zvakashata kudarika zvemazuva ose, Zvakanyanya kushata kudarika zvemazuva ose, Handizivi_aramba</v>
      </c>
      <c r="Z53" s="4" t="s">
        <v>1223</v>
      </c>
    </row>
    <row r="54" spans="1:26" ht="42">
      <c r="A54" s="53" t="s">
        <v>1255</v>
      </c>
      <c r="B54" s="53" t="s">
        <v>1242</v>
      </c>
      <c r="C54" s="53">
        <v>3</v>
      </c>
      <c r="D54" s="54" t="str">
        <f t="shared" si="8"/>
        <v>I3</v>
      </c>
      <c r="E54" s="53" t="s">
        <v>11</v>
      </c>
      <c r="F54" s="4" t="s">
        <v>217</v>
      </c>
      <c r="G54" s="54" t="str">
        <f t="shared" si="9"/>
        <v>select_one notusual4</v>
      </c>
      <c r="H54" s="4" t="str">
        <f>IF(A54="","",IF(ROW($A$2:$A$1036)=1,"Impossible",VLOOKUP($A$2:$A$1036,items!$A$2:$S$1008,{19}*SIGN(ROW($A$2:$A$1036)),FALSE)))</f>
        <v>Have you recently been feeling in need of a good tonic?</v>
      </c>
      <c r="I54" s="4" t="str">
        <f>IF(A54="","",IF(ROW($A$2:$A$1036)=1,"Impossible",VLOOKUP($A$2:$A$1036,items!$A$2:$T$1008,{20}*SIGN(ROW($A$2:$A$1036)),FALSE)))</f>
        <v xml:space="preserve">Manga muchinzwa muchida chinhu chinokwanisa kukupai simba here munguva pfupi yadarika? </v>
      </c>
      <c r="L54" s="53" t="s">
        <v>27</v>
      </c>
      <c r="M54" s="53"/>
      <c r="N54" s="53"/>
      <c r="O54" s="53"/>
      <c r="P54" s="53"/>
      <c r="Q54" s="53"/>
      <c r="R54" s="53"/>
      <c r="S54" s="53"/>
      <c r="T54" s="53"/>
      <c r="U54" s="53"/>
      <c r="V54" s="55" t="str">
        <f t="shared" si="10"/>
        <v>I3. Have you recently been feeling in need of a good tonic?</v>
      </c>
      <c r="W54" s="55" t="str">
        <f t="shared" si="11"/>
        <v xml:space="preserve">I3. Manga muchinzwa muchida chinhu chinokwanisa kukupai simba here munguva pfupi yadarika? </v>
      </c>
      <c r="X54" s="32" t="str">
        <f t="array" ref="X54">IF(ISBLANK(F54),"",INDEX([2]choices!L$2:L$2063,MATCH(F54,IF([2]choices!M$2:M$2063="Last",[2]choices!A$2:A$2063),0)))</f>
        <v>Not At All, No More than Usual, Rather More than Usual, Much More than Usual, dk_refuse</v>
      </c>
      <c r="Y54" s="4" t="str">
        <f t="array" ref="Y54">IF(ISBLANK(F54),"",INDEX([2]choices!K$2:K$2063,MATCH(F54,IF([2]choices!M$2:M$2063="Last",[2]choices!A$2:A$2063),0)))</f>
        <v>Kwete zvachose, Hazvina kusiyana nemazuva ose , Zvingangodarika zvemazuva ose , Zvakanyanya kudarika zvemazuva ose, Handizivi_aramba</v>
      </c>
      <c r="Z54" s="4" t="s">
        <v>1223</v>
      </c>
    </row>
    <row r="55" spans="1:26" ht="42">
      <c r="A55" s="53" t="s">
        <v>1256</v>
      </c>
      <c r="B55" s="53" t="s">
        <v>1242</v>
      </c>
      <c r="C55" s="53">
        <v>4</v>
      </c>
      <c r="D55" s="54" t="str">
        <f t="shared" si="8"/>
        <v>I4</v>
      </c>
      <c r="E55" s="53" t="s">
        <v>11</v>
      </c>
      <c r="F55" s="4" t="s">
        <v>217</v>
      </c>
      <c r="G55" s="54" t="str">
        <f t="shared" si="9"/>
        <v>select_one notusual4</v>
      </c>
      <c r="H55" s="4" t="str">
        <f>IF(A55="","",IF(ROW($A$2:$A$1036)=1,"Impossible",VLOOKUP($A$2:$A$1036,items!$A$2:$S$1008,{19}*SIGN(ROW($A$2:$A$1036)),FALSE)))</f>
        <v>Have you recently been feeling run down and out of sorts?</v>
      </c>
      <c r="I55" s="4" t="str">
        <f>IF(A55="","",IF(ROW($A$2:$A$1036)=1,"Impossible",VLOOKUP($A$2:$A$1036,items!$A$2:$T$1008,{20}*SIGN(ROW($A$2:$A$1036)),FALSE)))</f>
        <v>Manga muchinzwa kuneta kana semusiri imi here munguva pfupi yadarika?</v>
      </c>
      <c r="L55" s="53" t="s">
        <v>27</v>
      </c>
      <c r="M55" s="53"/>
      <c r="N55" s="53"/>
      <c r="O55" s="53"/>
      <c r="P55" s="53"/>
      <c r="Q55" s="53"/>
      <c r="R55" s="53"/>
      <c r="S55" s="53"/>
      <c r="T55" s="53"/>
      <c r="U55" s="53"/>
      <c r="V55" s="55" t="str">
        <f t="shared" si="10"/>
        <v>I4. Have you recently been feeling run down and out of sorts?</v>
      </c>
      <c r="W55" s="55" t="str">
        <f t="shared" si="11"/>
        <v>I4. Manga muchinzwa kuneta kana semusiri imi here munguva pfupi yadarika?</v>
      </c>
      <c r="X55" s="32" t="str">
        <f t="array" ref="X55">IF(ISBLANK(F55),"",INDEX([2]choices!L$2:L$2063,MATCH(F55,IF([2]choices!M$2:M$2063="Last",[2]choices!A$2:A$2063),0)))</f>
        <v>Not At All, No More than Usual, Rather More than Usual, Much More than Usual, dk_refuse</v>
      </c>
      <c r="Y55" s="4" t="str">
        <f t="array" ref="Y55">IF(ISBLANK(F55),"",INDEX([2]choices!K$2:K$2063,MATCH(F55,IF([2]choices!M$2:M$2063="Last",[2]choices!A$2:A$2063),0)))</f>
        <v>Kwete zvachose, Hazvina kusiyana nemazuva ose , Zvingangodarika zvemazuva ose , Zvakanyanya kudarika zvemazuva ose, Handizivi_aramba</v>
      </c>
      <c r="Z55" s="4" t="s">
        <v>1223</v>
      </c>
    </row>
    <row r="56" spans="1:26" ht="42">
      <c r="A56" s="53" t="s">
        <v>1257</v>
      </c>
      <c r="B56" s="53" t="s">
        <v>1242</v>
      </c>
      <c r="C56" s="53">
        <v>5</v>
      </c>
      <c r="D56" s="54" t="str">
        <f t="shared" si="8"/>
        <v>I5</v>
      </c>
      <c r="E56" s="53" t="s">
        <v>11</v>
      </c>
      <c r="F56" s="4" t="s">
        <v>217</v>
      </c>
      <c r="G56" s="54" t="str">
        <f t="shared" si="9"/>
        <v>select_one notusual4</v>
      </c>
      <c r="H56" s="4" t="str">
        <f>IF(A56="","",IF(ROW($A$2:$A$1036)=1,"Impossible",VLOOKUP($A$2:$A$1036,items!$A$2:$S$1008,{19}*SIGN(ROW($A$2:$A$1036)),FALSE)))</f>
        <v>Have you recently felt that you are ill?</v>
      </c>
      <c r="I56" s="4" t="str">
        <f>IF(A56="","",IF(ROW($A$2:$A$1036)=1,"Impossible",VLOOKUP($A$2:$A$1036,items!$A$2:$T$1008,{20}*SIGN(ROW($A$2:$A$1036)),FALSE)))</f>
        <v>Manga muchinzwa sekunge muri kurwara here munguva pfupi yadarika?</v>
      </c>
      <c r="L56" s="53" t="s">
        <v>27</v>
      </c>
      <c r="M56" s="53"/>
      <c r="N56" s="53"/>
      <c r="O56" s="53"/>
      <c r="P56" s="53"/>
      <c r="Q56" s="53"/>
      <c r="R56" s="53"/>
      <c r="S56" s="53"/>
      <c r="T56" s="53"/>
      <c r="U56" s="53"/>
      <c r="V56" s="55" t="str">
        <f t="shared" si="10"/>
        <v>I5. Have you recently felt that you are ill?</v>
      </c>
      <c r="W56" s="55" t="str">
        <f t="shared" si="11"/>
        <v>I5. Manga muchinzwa sekunge muri kurwara here munguva pfupi yadarika?</v>
      </c>
      <c r="X56" s="32" t="str">
        <f t="array" ref="X56">IF(ISBLANK(F56),"",INDEX([2]choices!L$2:L$2063,MATCH(F56,IF([2]choices!M$2:M$2063="Last",[2]choices!A$2:A$2063),0)))</f>
        <v>Not At All, No More than Usual, Rather More than Usual, Much More than Usual, dk_refuse</v>
      </c>
      <c r="Y56" s="4" t="str">
        <f t="array" ref="Y56">IF(ISBLANK(F56),"",INDEX([2]choices!K$2:K$2063,MATCH(F56,IF([2]choices!M$2:M$2063="Last",[2]choices!A$2:A$2063),0)))</f>
        <v>Kwete zvachose, Hazvina kusiyana nemazuva ose , Zvingangodarika zvemazuva ose , Zvakanyanya kudarika zvemazuva ose, Handizivi_aramba</v>
      </c>
      <c r="Z56" s="4" t="s">
        <v>1223</v>
      </c>
    </row>
    <row r="57" spans="1:26" ht="42">
      <c r="A57" s="53" t="s">
        <v>1258</v>
      </c>
      <c r="B57" s="53" t="s">
        <v>1242</v>
      </c>
      <c r="C57" s="53">
        <v>6</v>
      </c>
      <c r="D57" s="54" t="str">
        <f t="shared" si="8"/>
        <v>I6</v>
      </c>
      <c r="E57" s="53" t="s">
        <v>11</v>
      </c>
      <c r="F57" s="4" t="s">
        <v>217</v>
      </c>
      <c r="G57" s="54" t="str">
        <f t="shared" si="9"/>
        <v>select_one notusual4</v>
      </c>
      <c r="H57" s="4" t="str">
        <f>IF(A57="","",IF(ROW($A$2:$A$1036)=1,"Impossible",VLOOKUP($A$2:$A$1036,items!$A$2:$S$1008,{19}*SIGN(ROW($A$2:$A$1036)),FALSE)))</f>
        <v>Have you recently been getting any pains in your head?</v>
      </c>
      <c r="I57" s="4" t="str">
        <f>IF(A57="","",IF(ROW($A$2:$A$1036)=1,"Impossible",VLOOKUP($A$2:$A$1036,items!$A$2:$T$1008,{20}*SIGN(ROW($A$2:$A$1036)),FALSE)))</f>
        <v>Manga muchimbonzwa marwadzo here mumusoro menyu munguva pfupi yadarika?</v>
      </c>
      <c r="L57" s="53" t="s">
        <v>27</v>
      </c>
      <c r="M57" s="53"/>
      <c r="N57" s="53"/>
      <c r="O57" s="53"/>
      <c r="P57" s="53"/>
      <c r="Q57" s="53"/>
      <c r="R57" s="53"/>
      <c r="S57" s="53"/>
      <c r="T57" s="53"/>
      <c r="U57" s="53"/>
      <c r="V57" s="55" t="str">
        <f t="shared" si="10"/>
        <v>I6. Have you recently been getting any pains in your head?</v>
      </c>
      <c r="W57" s="55" t="str">
        <f t="shared" si="11"/>
        <v>I6. Manga muchimbonzwa marwadzo here mumusoro menyu munguva pfupi yadarika?</v>
      </c>
      <c r="X57" s="32" t="str">
        <f t="array" ref="X57">IF(ISBLANK(F57),"",INDEX([2]choices!L$2:L$2063,MATCH(F57,IF([2]choices!M$2:M$2063="Last",[2]choices!A$2:A$2063),0)))</f>
        <v>Not At All, No More than Usual, Rather More than Usual, Much More than Usual, dk_refuse</v>
      </c>
      <c r="Y57" s="4" t="str">
        <f t="array" ref="Y57">IF(ISBLANK(F57),"",INDEX([2]choices!K$2:K$2063,MATCH(F57,IF([2]choices!M$2:M$2063="Last",[2]choices!A$2:A$2063),0)))</f>
        <v>Kwete zvachose, Hazvina kusiyana nemazuva ose , Zvingangodarika zvemazuva ose , Zvakanyanya kudarika zvemazuva ose, Handizivi_aramba</v>
      </c>
      <c r="Z57" s="4" t="s">
        <v>1223</v>
      </c>
    </row>
    <row r="58" spans="1:26" ht="42">
      <c r="A58" s="53" t="s">
        <v>1259</v>
      </c>
      <c r="B58" s="53" t="s">
        <v>1242</v>
      </c>
      <c r="C58" s="53">
        <v>7</v>
      </c>
      <c r="D58" s="54" t="str">
        <f t="shared" si="8"/>
        <v>I7</v>
      </c>
      <c r="E58" s="53" t="s">
        <v>11</v>
      </c>
      <c r="F58" s="4" t="s">
        <v>217</v>
      </c>
      <c r="G58" s="54" t="str">
        <f t="shared" si="9"/>
        <v>select_one notusual4</v>
      </c>
      <c r="H58" s="4" t="str">
        <f>IF(A58="","",IF(ROW($A$2:$A$1036)=1,"Impossible",VLOOKUP($A$2:$A$1036,items!$A$2:$S$1008,{19}*SIGN(ROW($A$2:$A$1036)),FALSE)))</f>
        <v>Have you recently been getting a feeling of tightness or pressure in your head?</v>
      </c>
      <c r="I58" s="4" t="str">
        <f>IF(A58="","",IF(ROW($A$2:$A$1036)=1,"Impossible",VLOOKUP($A$2:$A$1036,items!$A$2:$T$1008,{20}*SIGN(ROW($A$2:$A$1036)),FALSE)))</f>
        <v>Manga muchimbonzwa kusungikana mumusoro menyu here kana kunzwa sekunge musoro wenyu uri kuda kuputika here munguva pfupi yadarika?</v>
      </c>
      <c r="L58" s="53" t="s">
        <v>27</v>
      </c>
      <c r="M58" s="53"/>
      <c r="N58" s="53"/>
      <c r="O58" s="53"/>
      <c r="P58" s="53"/>
      <c r="Q58" s="53"/>
      <c r="R58" s="53"/>
      <c r="S58" s="53"/>
      <c r="T58" s="53"/>
      <c r="U58" s="53"/>
      <c r="V58" s="55" t="str">
        <f t="shared" si="10"/>
        <v>I7. Have you recently been getting a feeling of tightness or pressure in your head?</v>
      </c>
      <c r="W58" s="55" t="str">
        <f t="shared" si="11"/>
        <v>I7. Manga muchimbonzwa kusungikana mumusoro menyu here kana kunzwa sekunge musoro wenyu uri kuda kuputika here munguva pfupi yadarika?</v>
      </c>
      <c r="X58" s="32" t="str">
        <f t="array" ref="X58">IF(ISBLANK(F58),"",INDEX([2]choices!L$2:L$2063,MATCH(F58,IF([2]choices!M$2:M$2063="Last",[2]choices!A$2:A$2063),0)))</f>
        <v>Not At All, No More than Usual, Rather More than Usual, Much More than Usual, dk_refuse</v>
      </c>
      <c r="Y58" s="4" t="str">
        <f t="array" ref="Y58">IF(ISBLANK(F58),"",INDEX([2]choices!K$2:K$2063,MATCH(F58,IF([2]choices!M$2:M$2063="Last",[2]choices!A$2:A$2063),0)))</f>
        <v>Kwete zvachose, Hazvina kusiyana nemazuva ose , Zvingangodarika zvemazuva ose , Zvakanyanya kudarika zvemazuva ose, Handizivi_aramba</v>
      </c>
      <c r="Z58" s="4" t="s">
        <v>1223</v>
      </c>
    </row>
    <row r="59" spans="1:26" ht="42">
      <c r="A59" s="53" t="s">
        <v>1260</v>
      </c>
      <c r="B59" s="53" t="s">
        <v>1242</v>
      </c>
      <c r="C59" s="53">
        <v>8</v>
      </c>
      <c r="D59" s="54" t="str">
        <f t="shared" si="8"/>
        <v>I8</v>
      </c>
      <c r="E59" s="53" t="s">
        <v>11</v>
      </c>
      <c r="F59" s="4" t="s">
        <v>217</v>
      </c>
      <c r="G59" s="54" t="str">
        <f t="shared" si="9"/>
        <v>select_one notusual4</v>
      </c>
      <c r="H59" s="4" t="str">
        <f>IF(A59="","",IF(ROW($A$2:$A$1036)=1,"Impossible",VLOOKUP($A$2:$A$1036,items!$A$2:$S$1008,{19}*SIGN(ROW($A$2:$A$1036)),FALSE)))</f>
        <v>Have you recently been having hot or cold spells?</v>
      </c>
      <c r="I59" s="4" t="str">
        <f>IF(A59="","",IF(ROW($A$2:$A$1036)=1,"Impossible",VLOOKUP($A$2:$A$1036,items!$A$2:$T$1008,{20}*SIGN(ROW($A$2:$A$1036)),FALSE)))</f>
        <v>Manga muchimbonzwa kupiswa kana kupindwa nechando muviri wenyu here munguva pfupi yadarika?</v>
      </c>
      <c r="L59" s="53" t="s">
        <v>27</v>
      </c>
      <c r="M59" s="53"/>
      <c r="N59" s="53"/>
      <c r="O59" s="53"/>
      <c r="P59" s="53"/>
      <c r="Q59" s="53"/>
      <c r="R59" s="53"/>
      <c r="S59" s="53"/>
      <c r="T59" s="53"/>
      <c r="U59" s="53"/>
      <c r="V59" s="55" t="str">
        <f t="shared" si="10"/>
        <v>I8. Have you recently been having hot or cold spells?</v>
      </c>
      <c r="W59" s="55" t="str">
        <f t="shared" si="11"/>
        <v>I8. Manga muchimbonzwa kupiswa kana kupindwa nechando muviri wenyu here munguva pfupi yadarika?</v>
      </c>
      <c r="X59" s="32" t="str">
        <f t="array" ref="X59">IF(ISBLANK(F59),"",INDEX([2]choices!L$2:L$2063,MATCH(F59,IF([2]choices!M$2:M$2063="Last",[2]choices!A$2:A$2063),0)))</f>
        <v>Not At All, No More than Usual, Rather More than Usual, Much More than Usual, dk_refuse</v>
      </c>
      <c r="Y59" s="4" t="str">
        <f t="array" ref="Y59">IF(ISBLANK(F59),"",INDEX([2]choices!K$2:K$2063,MATCH(F59,IF([2]choices!M$2:M$2063="Last",[2]choices!A$2:A$2063),0)))</f>
        <v>Kwete zvachose, Hazvina kusiyana nemazuva ose , Zvingangodarika zvemazuva ose , Zvakanyanya kudarika zvemazuva ose, Handizivi_aramba</v>
      </c>
      <c r="Z59" s="4" t="s">
        <v>1223</v>
      </c>
    </row>
    <row r="60" spans="1:26" ht="42">
      <c r="A60" s="53" t="s">
        <v>1244</v>
      </c>
      <c r="B60" s="53" t="s">
        <v>1242</v>
      </c>
      <c r="C60" s="53">
        <v>9</v>
      </c>
      <c r="D60" s="54" t="str">
        <f t="shared" si="8"/>
        <v>I9</v>
      </c>
      <c r="E60" s="53" t="s">
        <v>16</v>
      </c>
      <c r="G60" s="54" t="str">
        <f t="shared" si="9"/>
        <v>note</v>
      </c>
      <c r="H60" s="4" t="str">
        <f>IF(A60="","",IF(ROW($A$2:$A$1036)=1,"Impossible",VLOOKUP($A$2:$A$1036,items!$A$2:$S$1008,{19}*SIGN(ROW($A$2:$A$1036)),FALSE)))</f>
        <v>Over the last 2 weeks, how often have you been bothered by any of the following problems?</v>
      </c>
      <c r="I60" s="4" t="str">
        <f>IF(A60="","",IF(ROW($A$2:$A$1036)=1,"Impossible",VLOOKUP($A$2:$A$1036,items!$A$2:$T$1008,{20}*SIGN(ROW($A$2:$A$1036)),FALSE)))</f>
        <v>MUMASVONDO MAVIRI adarika, manga muchishungurudzwa kakawanda zvakadii nechero dambudziko pane ari kutevera?</v>
      </c>
      <c r="L60" s="53"/>
      <c r="M60" s="53"/>
      <c r="N60" s="53"/>
      <c r="O60" s="53"/>
      <c r="P60" s="53"/>
      <c r="Q60" s="53"/>
      <c r="R60" s="53"/>
      <c r="S60" s="53"/>
      <c r="T60" s="53"/>
      <c r="U60" s="53"/>
      <c r="V60" s="55" t="str">
        <f t="shared" si="10"/>
        <v>I9. Over the last 2 weeks, how often have you been bothered by any of the following problems?</v>
      </c>
      <c r="W60" s="55" t="str">
        <f t="shared" si="11"/>
        <v>I9. MUMASVONDO MAVIRI adarika, manga muchishungurudzwa kakawanda zvakadii nechero dambudziko pane ari kutevera?</v>
      </c>
      <c r="X60" s="32" t="str">
        <f t="array" ref="X60">IF(ISBLANK(F60),"",INDEX([2]choices!L$2:L$2063,MATCH(F60,IF([2]choices!M$2:M$2063="Last",[2]choices!A$2:A$2063),0)))</f>
        <v/>
      </c>
      <c r="Y60" s="4" t="str">
        <f t="array" ref="Y60">IF(ISBLANK(F60),"",INDEX([2]choices!K$2:K$2063,MATCH(F60,IF([2]choices!M$2:M$2063="Last",[2]choices!A$2:A$2063),0)))</f>
        <v/>
      </c>
      <c r="Z60" s="4" t="s">
        <v>1223</v>
      </c>
    </row>
    <row r="61" spans="1:26" ht="42">
      <c r="A61" s="53" t="s">
        <v>1245</v>
      </c>
      <c r="B61" s="53" t="s">
        <v>1242</v>
      </c>
      <c r="C61" s="53">
        <v>10</v>
      </c>
      <c r="D61" s="54" t="str">
        <f t="shared" si="8"/>
        <v>I10</v>
      </c>
      <c r="E61" s="53" t="s">
        <v>11</v>
      </c>
      <c r="F61" s="4" t="s">
        <v>215</v>
      </c>
      <c r="G61" s="54" t="str">
        <f t="shared" si="9"/>
        <v>select_one time4</v>
      </c>
      <c r="H61" s="4" t="str">
        <f>IF(A61="","",IF(ROW($A$2:$A$1036)=1,"Impossible",VLOOKUP($A$2:$A$1036,items!$A$2:$S$1008,{19}*SIGN(ROW($A$2:$A$1036)),FALSE)))</f>
        <v>Little interest or pleasure in doing things</v>
      </c>
      <c r="I61" s="4" t="str">
        <f>IF(A61="","",IF(ROW($A$2:$A$1036)=1,"Impossible",VLOOKUP($A$2:$A$1036,items!$A$2:$T$1008,{20}*SIGN(ROW($A$2:$A$1036)),FALSE)))</f>
        <v>Kusava nechido chakanyanya kana kusanyatsofarira kuita zvinhu</v>
      </c>
      <c r="L61" s="53" t="s">
        <v>27</v>
      </c>
      <c r="M61" s="53"/>
      <c r="N61" s="53"/>
      <c r="O61" s="53"/>
      <c r="P61" s="53"/>
      <c r="Q61" s="53"/>
      <c r="R61" s="53"/>
      <c r="S61" s="53"/>
      <c r="T61" s="53"/>
      <c r="U61" s="53"/>
      <c r="V61" s="55" t="str">
        <f t="shared" si="10"/>
        <v>I10. Little interest or pleasure in doing things</v>
      </c>
      <c r="W61" s="55" t="str">
        <f t="shared" si="11"/>
        <v>I10. Kusava nechido chakanyanya kana kusanyatsofarira kuita zvinhu</v>
      </c>
      <c r="X61" s="32" t="str">
        <f t="array" ref="X61">IF(ISBLANK(F61),"",INDEX([2]choices!L$2:L$2063,MATCH(F61,IF([2]choices!M$2:M$2063="Last",[2]choices!A$2:A$2063),0)))</f>
        <v>not at all, several days, more than half the days, nearly every day, refuse</v>
      </c>
      <c r="Y61" s="4" t="str">
        <f t="array" ref="Y61">IF(ISBLANK(F61),"",INDEX([2]choices!K$2:K$2063,MATCH(F61,IF([2]choices!M$2:M$2063="Last",[2]choices!A$2:A$2063),0)))</f>
        <v>Kwete zvachose, Mazuva akati wandei, Mazuva akawanda kupfuura pakati nepakati, Zvingangoitika zuva rega rega , kuramba kupindura</v>
      </c>
      <c r="Z61" s="4" t="s">
        <v>1223</v>
      </c>
    </row>
    <row r="62" spans="1:26" ht="42">
      <c r="A62" s="53" t="s">
        <v>1246</v>
      </c>
      <c r="B62" s="53" t="s">
        <v>1242</v>
      </c>
      <c r="C62" s="53">
        <v>11</v>
      </c>
      <c r="D62" s="54" t="str">
        <f t="shared" si="8"/>
        <v>I11</v>
      </c>
      <c r="E62" s="53" t="s">
        <v>11</v>
      </c>
      <c r="F62" s="4" t="s">
        <v>215</v>
      </c>
      <c r="G62" s="54" t="str">
        <f t="shared" si="9"/>
        <v>select_one time4</v>
      </c>
      <c r="H62" s="4" t="str">
        <f>IF(A62="","",IF(ROW($A$2:$A$1036)=1,"Impossible",VLOOKUP($A$2:$A$1036,items!$A$2:$S$1008,{19}*SIGN(ROW($A$2:$A$1036)),FALSE)))</f>
        <v>Feeling down, depressed, or hopeless</v>
      </c>
      <c r="I62" s="4" t="str">
        <f>IF(A62="","",IF(ROW($A$2:$A$1036)=1,"Impossible",VLOOKUP($A$2:$A$1036,items!$A$2:$T$1008,{20}*SIGN(ROW($A$2:$A$1036)),FALSE)))</f>
        <v>Kunzwa kusurukirwa, kusuwa kana kusava netariro</v>
      </c>
      <c r="L62" s="53" t="s">
        <v>27</v>
      </c>
      <c r="M62" s="53"/>
      <c r="N62" s="53"/>
      <c r="O62" s="53"/>
      <c r="P62" s="53"/>
      <c r="Q62" s="53"/>
      <c r="R62" s="53"/>
      <c r="S62" s="53"/>
      <c r="T62" s="53"/>
      <c r="U62" s="53"/>
      <c r="V62" s="55" t="str">
        <f t="shared" si="10"/>
        <v>I11. Feeling down, depressed, or hopeless</v>
      </c>
      <c r="W62" s="55" t="str">
        <f t="shared" si="11"/>
        <v>I11. Kunzwa kusurukirwa, kusuwa kana kusava netariro</v>
      </c>
      <c r="X62" s="32" t="str">
        <f t="array" ref="X62">IF(ISBLANK(F62),"",INDEX([2]choices!L$2:L$2063,MATCH(F62,IF([2]choices!M$2:M$2063="Last",[2]choices!A$2:A$2063),0)))</f>
        <v>not at all, several days, more than half the days, nearly every day, refuse</v>
      </c>
      <c r="Y62" s="4" t="str">
        <f t="array" ref="Y62">IF(ISBLANK(F62),"",INDEX([2]choices!K$2:K$2063,MATCH(F62,IF([2]choices!M$2:M$2063="Last",[2]choices!A$2:A$2063),0)))</f>
        <v>Kwete zvachose, Mazuva akati wandei, Mazuva akawanda kupfuura pakati nepakati, Zvingangoitika zuva rega rega , kuramba kupindura</v>
      </c>
      <c r="Z62" s="4" t="s">
        <v>1223</v>
      </c>
    </row>
    <row r="63" spans="1:26" ht="42">
      <c r="A63" s="53" t="s">
        <v>1247</v>
      </c>
      <c r="B63" s="53" t="s">
        <v>1242</v>
      </c>
      <c r="C63" s="53">
        <v>12</v>
      </c>
      <c r="D63" s="54" t="str">
        <f t="shared" si="8"/>
        <v>I12</v>
      </c>
      <c r="E63" s="53" t="s">
        <v>11</v>
      </c>
      <c r="F63" s="4" t="s">
        <v>215</v>
      </c>
      <c r="G63" s="54" t="str">
        <f t="shared" si="9"/>
        <v>select_one time4</v>
      </c>
      <c r="H63" s="4" t="str">
        <f>IF(A63="","",IF(ROW($A$2:$A$1036)=1,"Impossible",VLOOKUP($A$2:$A$1036,items!$A$2:$S$1008,{19}*SIGN(ROW($A$2:$A$1036)),FALSE)))</f>
        <v>Trouble falling or staying asleep, or sleeping too much</v>
      </c>
      <c r="I63" s="4" t="str">
        <f>IF(A63="","",IF(ROW($A$2:$A$1036)=1,"Impossible",VLOOKUP($A$2:$A$1036,items!$A$2:$T$1008,{20}*SIGN(ROW($A$2:$A$1036)),FALSE)))</f>
        <v>Kunetsekana kuwana hope, kungoramba ndakarara, kana kunyanyisa kurara</v>
      </c>
      <c r="L63" s="53" t="s">
        <v>27</v>
      </c>
      <c r="M63" s="53"/>
      <c r="N63" s="53"/>
      <c r="O63" s="53"/>
      <c r="P63" s="53"/>
      <c r="Q63" s="53"/>
      <c r="R63" s="53"/>
      <c r="S63" s="53"/>
      <c r="T63" s="53"/>
      <c r="U63" s="53"/>
      <c r="V63" s="55" t="str">
        <f t="shared" si="10"/>
        <v>I12. Trouble falling or staying asleep, or sleeping too much</v>
      </c>
      <c r="W63" s="55" t="str">
        <f t="shared" si="11"/>
        <v>I12. Kunetsekana kuwana hope, kungoramba ndakarara, kana kunyanyisa kurara</v>
      </c>
      <c r="X63" s="32" t="str">
        <f t="array" ref="X63">IF(ISBLANK(F63),"",INDEX([2]choices!L$2:L$2063,MATCH(F63,IF([2]choices!M$2:M$2063="Last",[2]choices!A$2:A$2063),0)))</f>
        <v>not at all, several days, more than half the days, nearly every day, refuse</v>
      </c>
      <c r="Y63" s="4" t="str">
        <f t="array" ref="Y63">IF(ISBLANK(F63),"",INDEX([2]choices!K$2:K$2063,MATCH(F63,IF([2]choices!M$2:M$2063="Last",[2]choices!A$2:A$2063),0)))</f>
        <v>Kwete zvachose, Mazuva akati wandei, Mazuva akawanda kupfuura pakati nepakati, Zvingangoitika zuva rega rega , kuramba kupindura</v>
      </c>
      <c r="Z63" s="4" t="s">
        <v>1223</v>
      </c>
    </row>
    <row r="64" spans="1:26" ht="42">
      <c r="A64" s="53" t="s">
        <v>1248</v>
      </c>
      <c r="B64" s="53" t="s">
        <v>1242</v>
      </c>
      <c r="C64" s="53">
        <v>13</v>
      </c>
      <c r="D64" s="54" t="str">
        <f t="shared" si="8"/>
        <v>I13</v>
      </c>
      <c r="E64" s="53" t="s">
        <v>11</v>
      </c>
      <c r="F64" s="4" t="s">
        <v>215</v>
      </c>
      <c r="G64" s="54" t="str">
        <f t="shared" si="9"/>
        <v>select_one time4</v>
      </c>
      <c r="H64" s="4" t="str">
        <f>IF(A64="","",IF(ROW($A$2:$A$1036)=1,"Impossible",VLOOKUP($A$2:$A$1036,items!$A$2:$S$1008,{19}*SIGN(ROW($A$2:$A$1036)),FALSE)))</f>
        <v>Feeling tired or having little energy</v>
      </c>
      <c r="I64" s="4" t="str">
        <f>IF(A64="","",IF(ROW($A$2:$A$1036)=1,"Impossible",VLOOKUP($A$2:$A$1036,items!$A$2:$T$1008,{20}*SIGN(ROW($A$2:$A$1036)),FALSE)))</f>
        <v xml:space="preserve">Kunzwa kuneta kana kushaiwa simba </v>
      </c>
      <c r="L64" s="53" t="s">
        <v>27</v>
      </c>
      <c r="M64" s="53"/>
      <c r="N64" s="53"/>
      <c r="O64" s="53"/>
      <c r="P64" s="53"/>
      <c r="Q64" s="53"/>
      <c r="R64" s="53"/>
      <c r="S64" s="53"/>
      <c r="T64" s="53"/>
      <c r="U64" s="53"/>
      <c r="V64" s="55" t="str">
        <f t="shared" si="10"/>
        <v>I13. Feeling tired or having little energy</v>
      </c>
      <c r="W64" s="55" t="str">
        <f t="shared" si="11"/>
        <v xml:space="preserve">I13. Kunzwa kuneta kana kushaiwa simba </v>
      </c>
      <c r="X64" s="32" t="str">
        <f t="array" ref="X64">IF(ISBLANK(F64),"",INDEX([2]choices!L$2:L$2063,MATCH(F64,IF([2]choices!M$2:M$2063="Last",[2]choices!A$2:A$2063),0)))</f>
        <v>not at all, several days, more than half the days, nearly every day, refuse</v>
      </c>
      <c r="Y64" s="4" t="str">
        <f t="array" ref="Y64">IF(ISBLANK(F64),"",INDEX([2]choices!K$2:K$2063,MATCH(F64,IF([2]choices!M$2:M$2063="Last",[2]choices!A$2:A$2063),0)))</f>
        <v>Kwete zvachose, Mazuva akati wandei, Mazuva akawanda kupfuura pakati nepakati, Zvingangoitika zuva rega rega , kuramba kupindura</v>
      </c>
      <c r="Z64" s="4" t="s">
        <v>1223</v>
      </c>
    </row>
    <row r="65" spans="1:26" ht="42">
      <c r="A65" s="53" t="s">
        <v>1249</v>
      </c>
      <c r="B65" s="53" t="s">
        <v>1242</v>
      </c>
      <c r="C65" s="53">
        <v>14</v>
      </c>
      <c r="D65" s="54" t="str">
        <f t="shared" si="8"/>
        <v>I14</v>
      </c>
      <c r="E65" s="53" t="s">
        <v>11</v>
      </c>
      <c r="F65" s="4" t="s">
        <v>215</v>
      </c>
      <c r="G65" s="54" t="str">
        <f t="shared" si="9"/>
        <v>select_one time4</v>
      </c>
      <c r="H65" s="4" t="str">
        <f>IF(A65="","",IF(ROW($A$2:$A$1036)=1,"Impossible",VLOOKUP($A$2:$A$1036,items!$A$2:$S$1008,{19}*SIGN(ROW($A$2:$A$1036)),FALSE)))</f>
        <v>Poor appetite or overeating</v>
      </c>
      <c r="I65" s="4" t="str">
        <f>IF(A65="","",IF(ROW($A$2:$A$1036)=1,"Impossible",VLOOKUP($A$2:$A$1036,items!$A$2:$T$1008,{20}*SIGN(ROW($A$2:$A$1036)),FALSE)))</f>
        <v>Kusanzwa kufaririra kudya kana kudya zvakanyanyisa</v>
      </c>
      <c r="L65" s="53" t="s">
        <v>27</v>
      </c>
      <c r="M65" s="53"/>
      <c r="N65" s="53"/>
      <c r="O65" s="53"/>
      <c r="P65" s="53"/>
      <c r="Q65" s="53"/>
      <c r="R65" s="53"/>
      <c r="S65" s="53"/>
      <c r="T65" s="53"/>
      <c r="U65" s="53"/>
      <c r="V65" s="55" t="str">
        <f t="shared" si="10"/>
        <v>I14. Poor appetite or overeating</v>
      </c>
      <c r="W65" s="55" t="str">
        <f t="shared" si="11"/>
        <v>I14. Kusanzwa kufaririra kudya kana kudya zvakanyanyisa</v>
      </c>
      <c r="X65" s="32" t="str">
        <f t="array" ref="X65">IF(ISBLANK(F65),"",INDEX([2]choices!L$2:L$2063,MATCH(F65,IF([2]choices!M$2:M$2063="Last",[2]choices!A$2:A$2063),0)))</f>
        <v>not at all, several days, more than half the days, nearly every day, refuse</v>
      </c>
      <c r="Y65" s="4" t="str">
        <f t="array" ref="Y65">IF(ISBLANK(F65),"",INDEX([2]choices!K$2:K$2063,MATCH(F65,IF([2]choices!M$2:M$2063="Last",[2]choices!A$2:A$2063),0)))</f>
        <v>Kwete zvachose, Mazuva akati wandei, Mazuva akawanda kupfuura pakati nepakati, Zvingangoitika zuva rega rega , kuramba kupindura</v>
      </c>
      <c r="Z65" s="4" t="s">
        <v>1223</v>
      </c>
    </row>
    <row r="66" spans="1:26" ht="42">
      <c r="A66" s="53" t="s">
        <v>1250</v>
      </c>
      <c r="B66" s="53" t="s">
        <v>1242</v>
      </c>
      <c r="C66" s="53">
        <v>15</v>
      </c>
      <c r="D66" s="54" t="str">
        <f t="shared" si="8"/>
        <v>I15</v>
      </c>
      <c r="E66" s="53" t="s">
        <v>11</v>
      </c>
      <c r="F66" s="4" t="s">
        <v>215</v>
      </c>
      <c r="G66" s="54" t="str">
        <f t="shared" si="9"/>
        <v>select_one time4</v>
      </c>
      <c r="H66" s="4" t="str">
        <f>IF(A66="","",IF(ROW($A$2:$A$1036)=1,"Impossible",VLOOKUP($A$2:$A$1036,items!$A$2:$S$1008,{19}*SIGN(ROW($A$2:$A$1036)),FALSE)))</f>
        <v>Feeling bad about yourself (e.g. that you are a failure or have let yourself or your family down)</v>
      </c>
      <c r="I66" s="4" t="str">
        <f>IF(A66="","",IF(ROW($A$2:$A$1036)=1,"Impossible",VLOOKUP($A$2:$A$1036,items!$A$2:$T$1008,{20}*SIGN(ROW($A$2:$A$1036)),FALSE)))</f>
        <v>Kuzvishora kana kunzwa sekunge muri mukundikani (semuenzaniso kuti makazvikanganisira imi kana kukanganisira mhuri yenyu)</v>
      </c>
      <c r="L66" s="53" t="s">
        <v>27</v>
      </c>
      <c r="M66" s="53"/>
      <c r="N66" s="53"/>
      <c r="O66" s="53"/>
      <c r="P66" s="53"/>
      <c r="Q66" s="53"/>
      <c r="R66" s="53"/>
      <c r="S66" s="53"/>
      <c r="T66" s="53"/>
      <c r="U66" s="53"/>
      <c r="V66" s="55" t="str">
        <f t="shared" si="10"/>
        <v>I15. Feeling bad about yourself (e.g. that you are a failure or have let yourself or your family down)</v>
      </c>
      <c r="W66" s="55" t="str">
        <f t="shared" si="11"/>
        <v>I15. Kuzvishora kana kunzwa sekunge muri mukundikani (semuenzaniso kuti makazvikanganisira imi kana kukanganisira mhuri yenyu)</v>
      </c>
      <c r="X66" s="32" t="str">
        <f t="array" ref="X66">IF(ISBLANK(F66),"",INDEX([2]choices!L$2:L$2063,MATCH(F66,IF([2]choices!M$2:M$2063="Last",[2]choices!A$2:A$2063),0)))</f>
        <v>not at all, several days, more than half the days, nearly every day, refuse</v>
      </c>
      <c r="Y66" s="4" t="str">
        <f t="array" ref="Y66">IF(ISBLANK(F66),"",INDEX([2]choices!K$2:K$2063,MATCH(F66,IF([2]choices!M$2:M$2063="Last",[2]choices!A$2:A$2063),0)))</f>
        <v>Kwete zvachose, Mazuva akati wandei, Mazuva akawanda kupfuura pakati nepakati, Zvingangoitika zuva rega rega , kuramba kupindura</v>
      </c>
      <c r="Z66" s="4" t="s">
        <v>1223</v>
      </c>
    </row>
    <row r="67" spans="1:26" ht="42">
      <c r="A67" s="53" t="s">
        <v>1251</v>
      </c>
      <c r="B67" s="53" t="s">
        <v>1242</v>
      </c>
      <c r="C67" s="53">
        <v>16</v>
      </c>
      <c r="D67" s="54" t="str">
        <f t="shared" si="8"/>
        <v>I16</v>
      </c>
      <c r="E67" s="53" t="s">
        <v>11</v>
      </c>
      <c r="F67" s="4" t="s">
        <v>215</v>
      </c>
      <c r="G67" s="54" t="str">
        <f t="shared" si="9"/>
        <v>select_one time4</v>
      </c>
      <c r="H67" s="4" t="str">
        <f>IF(A67="","",IF(ROW($A$2:$A$1036)=1,"Impossible",VLOOKUP($A$2:$A$1036,items!$A$2:$S$1008,{19}*SIGN(ROW($A$2:$A$1036)),FALSE)))</f>
        <v>Trouble concentrating on things, such as reading the newspaper or watching television</v>
      </c>
      <c r="I67" s="4" t="str">
        <f>IF(A67="","",IF(ROW($A$2:$A$1036)=1,"Impossible",VLOOKUP($A$2:$A$1036,items!$A$2:$T$1008,{20}*SIGN(ROW($A$2:$A$1036)),FALSE)))</f>
        <v>Kunetseka nekuramba muchiita chinhu chimwe chete,  sekuverenga bepanhau kana kuona terevhizheni</v>
      </c>
      <c r="L67" s="53" t="s">
        <v>27</v>
      </c>
      <c r="M67" s="53"/>
      <c r="N67" s="53"/>
      <c r="O67" s="53"/>
      <c r="P67" s="53"/>
      <c r="Q67" s="53"/>
      <c r="R67" s="53"/>
      <c r="S67" s="53"/>
      <c r="T67" s="53"/>
      <c r="U67" s="53"/>
      <c r="V67" s="55" t="str">
        <f t="shared" si="10"/>
        <v>I16. Trouble concentrating on things, such as reading the newspaper or watching television</v>
      </c>
      <c r="W67" s="55" t="str">
        <f t="shared" si="11"/>
        <v>I16. Kunetseka nekuramba muchiita chinhu chimwe chete,  sekuverenga bepanhau kana kuona terevhizheni</v>
      </c>
      <c r="X67" s="32" t="str">
        <f t="array" ref="X67">IF(ISBLANK(F67),"",INDEX([2]choices!L$2:L$2063,MATCH(F67,IF([2]choices!M$2:M$2063="Last",[2]choices!A$2:A$2063),0)))</f>
        <v>not at all, several days, more than half the days, nearly every day, refuse</v>
      </c>
      <c r="Y67" s="4" t="str">
        <f t="array" ref="Y67">IF(ISBLANK(F67),"",INDEX([2]choices!K$2:K$2063,MATCH(F67,IF([2]choices!M$2:M$2063="Last",[2]choices!A$2:A$2063),0)))</f>
        <v>Kwete zvachose, Mazuva akati wandei, Mazuva akawanda kupfuura pakati nepakati, Zvingangoitika zuva rega rega , kuramba kupindura</v>
      </c>
      <c r="Z67" s="4" t="s">
        <v>1223</v>
      </c>
    </row>
    <row r="68" spans="1:26" ht="70">
      <c r="A68" s="53" t="s">
        <v>1252</v>
      </c>
      <c r="B68" s="53" t="s">
        <v>1242</v>
      </c>
      <c r="C68" s="53">
        <v>17</v>
      </c>
      <c r="D68" s="54" t="str">
        <f t="shared" si="8"/>
        <v>I17</v>
      </c>
      <c r="E68" s="53" t="s">
        <v>11</v>
      </c>
      <c r="F68" s="4" t="s">
        <v>215</v>
      </c>
      <c r="G68" s="54" t="str">
        <f t="shared" si="9"/>
        <v>select_one time4</v>
      </c>
      <c r="H68" s="4" t="str">
        <f>IF(A68="","",IF(ROW($A$2:$A$1036)=1,"Impossible",VLOOKUP($A$2:$A$1036,items!$A$2:$S$1008,{19}*SIGN(ROW($A$2:$A$1036)),FALSE)))</f>
        <v>Moving or speaking so slowly that other people could have noticed. Or the opposite- being so fidgety or restless that you have been moving around a lot more than usual</v>
      </c>
      <c r="I68" s="4" t="str">
        <f>IF(A68="","",IF(ROW($A$2:$A$1036)=1,"Impossible",VLOOKUP($A$2:$A$1036,items!$A$2:$T$1008,{20}*SIGN(ROW($A$2:$A$1036)),FALSE)))</f>
        <v xml:space="preserve">Kufamba kana kutaura zvinyoro-nyoro zvekuti vamwe vanhu vanogona kunge vakazviona. Kana zvinoreva zvakasiyana neizvi-kusagadzikana zvekuti manga muchifamba famba zvakanyanyisa kudarika zvamunoita mazuva ese </v>
      </c>
      <c r="L68" s="53" t="s">
        <v>27</v>
      </c>
      <c r="M68" s="53"/>
      <c r="N68" s="53"/>
      <c r="O68" s="53"/>
      <c r="P68" s="53"/>
      <c r="Q68" s="53"/>
      <c r="R68" s="53"/>
      <c r="S68" s="53"/>
      <c r="T68" s="53"/>
      <c r="U68" s="53"/>
      <c r="V68" s="55" t="str">
        <f t="shared" si="10"/>
        <v>I17. Moving or speaking so slowly that other people could have noticed. Or the opposite- being so fidgety or restless that you have been moving around a lot more than usual</v>
      </c>
      <c r="W68" s="55" t="str">
        <f t="shared" si="11"/>
        <v xml:space="preserve">I17. Kufamba kana kutaura zvinyoro-nyoro zvekuti vamwe vanhu vanogona kunge vakazviona. Kana zvinoreva zvakasiyana neizvi-kusagadzikana zvekuti manga muchifamba famba zvakanyanyisa kudarika zvamunoita mazuva ese </v>
      </c>
      <c r="X68" s="32" t="str">
        <f t="array" ref="X68">IF(ISBLANK(F68),"",INDEX([2]choices!L$2:L$2063,MATCH(F68,IF([2]choices!M$2:M$2063="Last",[2]choices!A$2:A$2063),0)))</f>
        <v>not at all, several days, more than half the days, nearly every day, refuse</v>
      </c>
      <c r="Y68" s="4" t="str">
        <f t="array" ref="Y68">IF(ISBLANK(F68),"",INDEX([2]choices!K$2:K$2063,MATCH(F68,IF([2]choices!M$2:M$2063="Last",[2]choices!A$2:A$2063),0)))</f>
        <v>Kwete zvachose, Mazuva akati wandei, Mazuva akawanda kupfuura pakati nepakati, Zvingangoitika zuva rega rega , kuramba kupindura</v>
      </c>
      <c r="Z68" s="4" t="s">
        <v>1223</v>
      </c>
    </row>
    <row r="69" spans="1:26" ht="42">
      <c r="A69" s="53" t="s">
        <v>1253</v>
      </c>
      <c r="B69" s="53" t="s">
        <v>1242</v>
      </c>
      <c r="C69" s="53">
        <v>18</v>
      </c>
      <c r="D69" s="54" t="str">
        <f t="shared" si="8"/>
        <v>I18</v>
      </c>
      <c r="E69" s="53" t="s">
        <v>11</v>
      </c>
      <c r="F69" s="4" t="s">
        <v>215</v>
      </c>
      <c r="G69" s="54" t="str">
        <f t="shared" si="9"/>
        <v>select_one time4</v>
      </c>
      <c r="H69" s="4" t="str">
        <f>IF(A69="","",IF(ROW($A$2:$A$1036)=1,"Impossible",VLOOKUP($A$2:$A$1036,items!$A$2:$S$1008,{19}*SIGN(ROW($A$2:$A$1036)),FALSE)))</f>
        <v>Thoughts that you would be better off dead or of hurting yourself in some way</v>
      </c>
      <c r="I69" s="4" t="str">
        <f>IF(A69="","",IF(ROW($A$2:$A$1036)=1,"Impossible",VLOOKUP($A$2:$A$1036,items!$A$2:$T$1008,{20}*SIGN(ROW($A$2:$A$1036)),FALSE)))</f>
        <v>Pfungwa dzekuti zvaitove nani dai makafa zvenyu kana dzekuzvikuwadza neimwewo nzira</v>
      </c>
      <c r="L69" s="53" t="s">
        <v>27</v>
      </c>
      <c r="M69" s="53"/>
      <c r="N69" s="53"/>
      <c r="O69" s="53"/>
      <c r="P69" s="53"/>
      <c r="Q69" s="53"/>
      <c r="R69" s="53"/>
      <c r="S69" s="53"/>
      <c r="T69" s="53"/>
      <c r="U69" s="53"/>
      <c r="V69" s="55" t="str">
        <f t="shared" si="10"/>
        <v>I18. Thoughts that you would be better off dead or of hurting yourself in some way</v>
      </c>
      <c r="W69" s="55" t="str">
        <f t="shared" si="11"/>
        <v>I18. Pfungwa dzekuti zvaitove nani dai makafa zvenyu kana dzekuzvikuwadza neimwewo nzira</v>
      </c>
      <c r="X69" s="32" t="str">
        <f t="array" ref="X69">IF(ISBLANK(F69),"",INDEX([2]choices!L$2:L$2063,MATCH(F69,IF([2]choices!M$2:M$2063="Last",[2]choices!A$2:A$2063),0)))</f>
        <v>not at all, several days, more than half the days, nearly every day, refuse</v>
      </c>
      <c r="Y69" s="4" t="str">
        <f t="array" ref="Y69">IF(ISBLANK(F69),"",INDEX([2]choices!K$2:K$2063,MATCH(F69,IF([2]choices!M$2:M$2063="Last",[2]choices!A$2:A$2063),0)))</f>
        <v>Kwete zvachose, Mazuva akati wandei, Mazuva akawanda kupfuura pakati nepakati, Zvingangoitika zuva rega rega , kuramba kupindura</v>
      </c>
      <c r="Z69" s="4" t="s">
        <v>1223</v>
      </c>
    </row>
    <row r="70" spans="1:26" ht="14">
      <c r="A70" s="53" t="s">
        <v>1262</v>
      </c>
      <c r="B70" s="53" t="s">
        <v>1242</v>
      </c>
      <c r="C70" s="53"/>
      <c r="D70" s="54" t="str">
        <f t="shared" si="8"/>
        <v>I</v>
      </c>
      <c r="E70" s="53" t="s">
        <v>81</v>
      </c>
      <c r="G70" s="54" t="str">
        <f t="shared" si="9"/>
        <v>end group</v>
      </c>
      <c r="H70" s="4" t="e">
        <f>IF(A70="","",IF(ROW($A$2:$A$1036)=1,"Impossible",VLOOKUP($A$2:$A$1036,items!$A$2:$S$1008,{19}*SIGN(ROW($A$2:$A$1036)),FALSE)))</f>
        <v>#N/A</v>
      </c>
      <c r="I70" s="4" t="e">
        <f>IF(A70="","",IF(ROW($A$2:$A$1036)=1,"Impossible",VLOOKUP($A$2:$A$1036,items!$A$2:$T$1008,{20}*SIGN(ROW($A$2:$A$1036)),FALSE)))</f>
        <v>#N/A</v>
      </c>
      <c r="L70" s="53"/>
      <c r="M70" s="53"/>
      <c r="N70" s="53"/>
      <c r="O70" s="53"/>
      <c r="P70" s="53"/>
      <c r="Q70" s="53"/>
      <c r="R70" s="53"/>
      <c r="S70" s="53"/>
      <c r="T70" s="53"/>
      <c r="U70" s="53"/>
      <c r="V70" s="55" t="str">
        <f t="shared" si="10"/>
        <v/>
      </c>
      <c r="W70" s="55" t="str">
        <f t="shared" si="11"/>
        <v/>
      </c>
      <c r="X70" s="32" t="str">
        <f t="array" ref="X70">IF(ISBLANK(F70),"",INDEX([2]choices!L$2:L$2063,MATCH(F70,IF([2]choices!M$2:M$2063="Last",[2]choices!A$2:A$2063),0)))</f>
        <v/>
      </c>
      <c r="Y70" s="4" t="str">
        <f t="array" ref="Y70">IF(ISBLANK(F70),"",INDEX([2]choices!K$2:K$2063,MATCH(F70,IF([2]choices!M$2:M$2063="Last",[2]choices!A$2:A$2063),0)))</f>
        <v/>
      </c>
    </row>
    <row r="71" spans="1:26" ht="14">
      <c r="A71" s="53" t="s">
        <v>1263</v>
      </c>
      <c r="B71" s="53" t="s">
        <v>1264</v>
      </c>
      <c r="C71" s="53">
        <v>0</v>
      </c>
      <c r="D71" s="54" t="str">
        <f t="shared" si="8"/>
        <v>J0</v>
      </c>
      <c r="E71" s="53" t="s">
        <v>79</v>
      </c>
      <c r="G71" s="54" t="str">
        <f t="shared" si="9"/>
        <v>begin group</v>
      </c>
      <c r="H71" s="4" t="e">
        <f>IF(A71="","",IF(ROW($A$2:$A$1036)=1,"Impossible",VLOOKUP($A$2:$A$1036,items!$A$2:$S$1008,{19}*SIGN(ROW($A$2:$A$1036)),FALSE)))</f>
        <v>#N/A</v>
      </c>
      <c r="I71" s="4" t="e">
        <f>IF(A71="","",IF(ROW($A$2:$A$1036)=1,"Impossible",VLOOKUP($A$2:$A$1036,items!$A$2:$T$1008,{20}*SIGN(ROW($A$2:$A$1036)),FALSE)))</f>
        <v>#N/A</v>
      </c>
      <c r="L71" s="53"/>
      <c r="M71" s="53"/>
      <c r="N71" s="53"/>
      <c r="O71" s="53"/>
      <c r="P71" s="53"/>
      <c r="Q71" s="53"/>
      <c r="R71" s="53"/>
      <c r="S71" s="53"/>
      <c r="T71" s="53"/>
      <c r="U71" s="53"/>
      <c r="V71" s="55" t="str">
        <f t="shared" si="10"/>
        <v/>
      </c>
      <c r="W71" s="55" t="str">
        <f t="shared" si="11"/>
        <v/>
      </c>
      <c r="X71" s="32" t="str">
        <f t="array" ref="X71">IF(ISBLANK(F71),"",INDEX([2]choices!L$2:L$2063,MATCH(F71,IF([2]choices!M$2:M$2063="Last",[2]choices!A$2:A$2063),0)))</f>
        <v/>
      </c>
      <c r="Y71" s="4" t="str">
        <f t="array" ref="Y71">IF(ISBLANK(F71),"",INDEX([2]choices!K$2:K$2063,MATCH(F71,IF([2]choices!M$2:M$2063="Last",[2]choices!A$2:A$2063),0)))</f>
        <v/>
      </c>
    </row>
    <row r="72" spans="1:26" ht="84">
      <c r="A72" s="53" t="s">
        <v>2984</v>
      </c>
      <c r="B72" s="53" t="s">
        <v>1264</v>
      </c>
      <c r="C72" s="53">
        <v>1</v>
      </c>
      <c r="D72" s="54" t="str">
        <f t="shared" si="8"/>
        <v>J1</v>
      </c>
      <c r="E72" s="53" t="s">
        <v>16</v>
      </c>
      <c r="G72" s="54" t="str">
        <f t="shared" si="9"/>
        <v>note</v>
      </c>
      <c r="H72" s="4" t="str">
        <f>IF(A72="","",IF(ROW($A$2:$A$1036)=1,"Impossible",VLOOKUP($A$2:$A$1036,items!$A$2:$S$1008,{19}*SIGN(ROW($A$2:$A$1036)),FALSE)))</f>
        <v>When we talked with you in February, we asked what ${childName} knows about his/her HIV status. I'm going to ask you a few follow-up questions about what ${childName} knows and does not know TODAY.</v>
      </c>
      <c r="I72" s="4" t="str">
        <f>IF(A72="","",IF(ROW($A$2:$A$1036)=1,"Impossible",VLOOKUP($A$2:$A$1036,items!$A$2:$T$1008,{20}*SIGN(ROW($A$2:$A$1036)),FALSE)))</f>
        <v>Patakataura nemi muna Kukadzi/munaFebruary, takabvunza maererano nezvinozivikanwa na ${childName} maererano nekuve kwake nehutachiwana hweHIV. Ndichakubvunzai mimwe mibvunzo maererano nezvinozivikanwa uye zvisingazivikanwe na ${childName} pazuva ranhasi?</v>
      </c>
      <c r="L72" s="53"/>
      <c r="M72" s="53"/>
      <c r="N72" s="53"/>
      <c r="O72" s="53"/>
      <c r="P72" s="53"/>
      <c r="Q72" s="53"/>
      <c r="R72" s="53"/>
      <c r="S72" s="53"/>
      <c r="T72" s="53"/>
      <c r="U72" s="53"/>
      <c r="V72" s="55" t="str">
        <f t="shared" si="10"/>
        <v>J1. When we talked with you in February, we asked what ${childName} knows about his/her HIV status. I'm going to ask you a few follow-up questions about what ${childName} knows and does not know TODAY.</v>
      </c>
      <c r="W72" s="55" t="str">
        <f t="shared" si="11"/>
        <v>J1. Patakataura nemi muna Kukadzi/munaFebruary, takabvunza maererano nezvinozivikanwa na ${childName} maererano nekuve kwake nehutachiwana hweHIV. Ndichakubvunzai mimwe mibvunzo maererano nezvinozivikanwa uye zvisingazivikanwe na ${childName} pazuva ranhasi?</v>
      </c>
      <c r="X72" s="32" t="str">
        <f t="array" ref="X72">IF(ISBLANK(F72),"",INDEX([2]choices!L$2:L$2063,MATCH(F72,IF([2]choices!M$2:M$2063="Last",[2]choices!A$2:A$2063),0)))</f>
        <v/>
      </c>
      <c r="Y72" s="4" t="str">
        <f t="array" ref="Y72">IF(ISBLANK(F72),"",INDEX([2]choices!K$2:K$2063,MATCH(F72,IF([2]choices!M$2:M$2063="Last",[2]choices!A$2:A$2063),0)))</f>
        <v/>
      </c>
    </row>
    <row r="73" spans="1:26" s="2" customFormat="1" ht="14">
      <c r="A73" s="85" t="s">
        <v>2939</v>
      </c>
      <c r="B73" s="85" t="s">
        <v>1264</v>
      </c>
      <c r="C73" s="53">
        <v>2</v>
      </c>
      <c r="D73" s="86" t="str">
        <f>CONCATENATE(B73,C73)</f>
        <v>J2</v>
      </c>
      <c r="E73" s="85" t="s">
        <v>11</v>
      </c>
      <c r="F73" s="85" t="s">
        <v>2940</v>
      </c>
      <c r="G73" s="54" t="str">
        <f>IF(E73="","",IF(OR(E73="select_one", E73="select_multiple"), CONCATENATE(E73," ",F73),E73))</f>
        <v>select_one dk12</v>
      </c>
      <c r="H73" s="93" t="s">
        <v>2985</v>
      </c>
      <c r="I73" s="93" t="s">
        <v>2985</v>
      </c>
      <c r="J73" s="85"/>
      <c r="L73" s="85" t="s">
        <v>27</v>
      </c>
      <c r="M73" s="85"/>
      <c r="N73" s="85"/>
      <c r="O73" s="85"/>
      <c r="P73" s="85"/>
      <c r="Q73" s="85" t="s">
        <v>2357</v>
      </c>
      <c r="R73" s="85"/>
      <c r="S73" s="85"/>
      <c r="T73" s="85"/>
      <c r="U73" s="85"/>
      <c r="V73" s="20" t="str">
        <f>IF(OR(ISNA(H73),ISBLANK(H73)),"",CONCATENATE($B73,$C73,"."," ",H73))</f>
        <v>J2. [Reported knowledge last survey: has an illness]</v>
      </c>
      <c r="W73" s="20" t="str">
        <f>IF(OR(ISBLANK(I73),ISNA(I73)),"",CONCATENATE($B73,$C73,"."," ",I73))</f>
        <v>J2. [Reported knowledge last survey: has an illness]</v>
      </c>
      <c r="X73" s="32" t="e">
        <f t="array" ref="X73">IF(ISBLANK(F73),"",INDEX([2]choices!L$2:L$2063,MATCH(F73,IF([2]choices!M$2:M$2063="Last",[2]choices!A$2:A$2063),0)))</f>
        <v>#N/A</v>
      </c>
      <c r="Y73" s="4" t="e">
        <f t="array" ref="Y73">IF(ISBLANK(F73),"",INDEX([2]choices!K$2:K$2063,MATCH(F73,IF([2]choices!M$2:M$2063="Last",[2]choices!A$2:A$2063),0)))</f>
        <v>#N/A</v>
      </c>
    </row>
    <row r="74" spans="1:26" s="2" customFormat="1" ht="14">
      <c r="A74" s="85" t="s">
        <v>2940</v>
      </c>
      <c r="B74" s="85" t="s">
        <v>1264</v>
      </c>
      <c r="C74" s="53">
        <v>3</v>
      </c>
      <c r="D74" s="86" t="str">
        <f>CONCATENATE(B74,C74)</f>
        <v>J3</v>
      </c>
      <c r="E74" s="85" t="s">
        <v>24</v>
      </c>
      <c r="F74" s="85"/>
      <c r="G74" s="54" t="str">
        <f>IF(E74="","",IF(OR(E74="select_one", E74="select_multiple"), CONCATENATE(E74," ",F74),E74))</f>
        <v>calculate</v>
      </c>
      <c r="J74" s="85" t="s">
        <v>2942</v>
      </c>
      <c r="L74" s="85"/>
      <c r="M74" s="85"/>
      <c r="N74" s="85"/>
      <c r="O74" s="85"/>
      <c r="P74" s="85"/>
      <c r="Q74" s="85"/>
      <c r="R74" s="85"/>
      <c r="S74" s="85"/>
      <c r="T74" s="85"/>
      <c r="U74" s="85"/>
      <c r="V74" s="20" t="str">
        <f>IF(OR(ISNA(H74),ISBLANK(H74)),"",CONCATENATE($B74,$C74,"."," ",H74))</f>
        <v/>
      </c>
      <c r="W74" s="20" t="str">
        <f>IF(OR(ISBLANK(I74),ISNA(I74)),"",CONCATENATE($B74,$C74,"."," ",I74))</f>
        <v/>
      </c>
      <c r="X74" s="32" t="str">
        <f t="array" ref="X74">IF(ISBLANK(F74),"",INDEX([2]choices!L$2:L$2063,MATCH(F74,IF([2]choices!M$2:M$2063="Last",[2]choices!A$2:A$2063),0)))</f>
        <v/>
      </c>
      <c r="Y74" s="4" t="str">
        <f t="array" ref="Y74">IF(ISBLANK(F74),"",INDEX([2]choices!K$2:K$2063,MATCH(F74,IF([2]choices!M$2:M$2063="Last",[2]choices!A$2:A$2063),0)))</f>
        <v/>
      </c>
    </row>
    <row r="75" spans="1:26" ht="70">
      <c r="A75" s="53" t="s">
        <v>2943</v>
      </c>
      <c r="B75" s="53" t="s">
        <v>1264</v>
      </c>
      <c r="C75" s="53">
        <v>4</v>
      </c>
      <c r="D75" s="54" t="str">
        <f t="shared" ref="D75:D78" si="12">CONCATENATE(B75,C75)</f>
        <v>J4</v>
      </c>
      <c r="E75" s="53" t="s">
        <v>11</v>
      </c>
      <c r="F75" s="4" t="s">
        <v>240</v>
      </c>
      <c r="G75" s="54" t="str">
        <f t="shared" ref="G75:G78" si="13">IF(E75="","",IF(OR(E75="select_one", E75="select_multiple"), CONCATENATE(E75," ",F75),E75))</f>
        <v>select_one whatKnows</v>
      </c>
      <c r="H75" s="4" t="str">
        <f>IF(A75="","",IF(ROW($A$2:$A$1036)=1,"Impossible",VLOOKUP($A$2:$A$1036,items!$A$2:$S$1008,{19}*SIGN(ROW($A$2:$A$1036)),FALSE)))</f>
        <v>Previously, you said that ${childName} ${dk12} that [he/she] has some type of medical condition that requires ongoing treatment. How about now? Does [he/she] know that [he/she] has some type of medical condition that requires ongoing treatment?</v>
      </c>
      <c r="I75" s="4" t="str">
        <f>IF(A75="","",IF(ROW($A$2:$A$1036)=1,"Impossible",VLOOKUP($A$2:$A$1036,items!$A$2:$T$1008,{20}*SIGN(ROW($A$2:$A$1036)),FALSE)))</f>
        <v>Muhurukuro dzatakamboita makati ${childName} ${dk12} kuti ane hurwere hunoda kuti arambe achinwa mapiritsi nemushonga. Ko izvezvi? Anoziva here kuti ane urwere hunoda kuti munhu arambe achingonwa mapiritsi/mushonga?</v>
      </c>
      <c r="K75" s="2" t="s">
        <v>2944</v>
      </c>
      <c r="L75" s="53" t="s">
        <v>27</v>
      </c>
      <c r="M75" s="53"/>
      <c r="N75" s="53"/>
      <c r="O75" s="53"/>
      <c r="P75" s="53"/>
      <c r="Q75" s="53"/>
      <c r="R75" s="53"/>
      <c r="S75" s="53"/>
      <c r="T75" s="53"/>
      <c r="U75" s="53"/>
      <c r="V75" s="55" t="str">
        <f t="shared" ref="V75:V78" si="14">IF(OR(ISNA(H75),ISBLANK(H75)),"",CONCATENATE($B75,$C75,"."," ",H75))</f>
        <v>J4. Previously, you said that ${childName} ${dk12} that [he/she] has some type of medical condition that requires ongoing treatment. How about now? Does [he/she] know that [he/she] has some type of medical condition that requires ongoing treatment?</v>
      </c>
      <c r="W75" s="55" t="str">
        <f t="shared" ref="W75:W78" si="15">IF(OR(ISBLANK(I75),ISNA(I75)),"",CONCATENATE($B75,$C75,"."," ",I75))</f>
        <v>J4. Muhurukuro dzatakamboita makati ${childName} ${dk12} kuti ane hurwere hunoda kuti arambe achinwa mapiritsi nemushonga. Ko izvezvi? Anoziva here kuti ane urwere hunoda kuti munhu arambe achingonwa mapiritsi/mushonga?</v>
      </c>
      <c r="X75" s="32" t="str">
        <f t="array" ref="X75">IF(ISBLANK(F75),"",INDEX([2]choices!L$2:L$2063,MATCH(F75,IF([2]choices!M$2:M$2063="Last",[2]choices!A$2:A$2063),0)))</f>
        <v>yes, child knows, no, child does not know, child might know or suspect, dk, refuse</v>
      </c>
      <c r="Y75" s="4" t="str">
        <f t="array" ref="Y75">IF(ISBLANK(F75),"",INDEX([2]choices!K$2:K$2063,MATCH(F75,IF([2]choices!M$2:M$2063="Last",[2]choices!A$2:A$2063),0)))</f>
        <v>hongu, mwana anoziva, kwete, mwana haazive, mwana anogona kunge achiziva kana kufungidzira, handizive, kuramba kupindura</v>
      </c>
    </row>
    <row r="76" spans="1:26" ht="42">
      <c r="A76" s="53" t="s">
        <v>1267</v>
      </c>
      <c r="B76" s="53" t="s">
        <v>1264</v>
      </c>
      <c r="C76" s="53">
        <v>5</v>
      </c>
      <c r="D76" s="54" t="str">
        <f t="shared" si="12"/>
        <v>J5</v>
      </c>
      <c r="E76" s="53" t="s">
        <v>11</v>
      </c>
      <c r="F76" s="4" t="s">
        <v>241</v>
      </c>
      <c r="G76" s="54" t="str">
        <f t="shared" si="13"/>
        <v>select_one howKnows</v>
      </c>
      <c r="H76" s="4" t="str">
        <f>IF(A76="","",IF(ROW($A$2:$A$1036)=1,"Impossible",VLOOKUP($A$2:$A$1036,items!$A$2:$S$1008,{19}*SIGN(ROW($A$2:$A$1036)),FALSE)))</f>
        <v>How did your child learn this?</v>
      </c>
      <c r="I76" s="4" t="str">
        <f>IF(A76="","",IF(ROW($A$2:$A$1036)=1,"Impossible",VLOOKUP($A$2:$A$1036,items!$A$2:$T$1008,{20}*SIGN(ROW($A$2:$A$1036)),FALSE)))</f>
        <v>Mwana wenyu akaziva izvi sei?</v>
      </c>
      <c r="K76" s="4" t="s">
        <v>2945</v>
      </c>
      <c r="L76" s="53" t="s">
        <v>27</v>
      </c>
      <c r="M76" s="53"/>
      <c r="N76" s="53"/>
      <c r="O76" s="53"/>
      <c r="P76" s="53"/>
      <c r="Q76" s="53"/>
      <c r="R76" s="53"/>
      <c r="S76" s="53"/>
      <c r="T76" s="53"/>
      <c r="U76" s="53"/>
      <c r="V76" s="55" t="str">
        <f t="shared" si="14"/>
        <v>J5. How did your child learn this?</v>
      </c>
      <c r="W76" s="55" t="str">
        <f t="shared" si="15"/>
        <v>J5. Mwana wenyu akaziva izvi sei?</v>
      </c>
      <c r="X76" s="32" t="str">
        <f t="array" ref="X76">IF(ISBLANK(F76),"",INDEX([2]choices!L$2:L$2063,MATCH(F76,IF([2]choices!M$2:M$2063="Last",[2]choices!A$2:A$2063),0)))</f>
        <v>from me, from another family member, from a health worker, from a teacher, from someone else, refuse</v>
      </c>
      <c r="Y76" s="4" t="str">
        <f t="array" ref="Y76">IF(ISBLANK(F76),"",INDEX([2]choices!K$2:K$2063,MATCH(F76,IF([2]choices!M$2:M$2063="Last",[2]choices!A$2:A$2063),0)))</f>
        <v>kubva kwandiri, kubva kune mumwe wemumhuri, kubva kumushandi weutano, kubva kumudzidzisi, kubva kune mumwewo, kuramba kupindura</v>
      </c>
    </row>
    <row r="77" spans="1:26" ht="28">
      <c r="A77" s="53" t="s">
        <v>1268</v>
      </c>
      <c r="B77" s="53" t="s">
        <v>1264</v>
      </c>
      <c r="C77" s="53">
        <v>6</v>
      </c>
      <c r="D77" s="54" t="str">
        <f t="shared" si="12"/>
        <v>J6</v>
      </c>
      <c r="E77" s="53" t="s">
        <v>11</v>
      </c>
      <c r="F77" s="4" t="s">
        <v>209</v>
      </c>
      <c r="G77" s="54" t="str">
        <f t="shared" si="13"/>
        <v>select_one yndr</v>
      </c>
      <c r="H77" s="4" t="str">
        <f>IF(A77="","",IF(ROW($A$2:$A$1036)=1,"Impossible",VLOOKUP($A$2:$A$1036,items!$A$2:$S$1008,{19}*SIGN(ROW($A$2:$A$1036)),FALSE)))</f>
        <v>Did you want your child to learn this information when [he/she] did?</v>
      </c>
      <c r="I77" s="4" t="str">
        <f>IF(A77="","",IF(ROW($A$2:$A$1036)=1,"Impossible",VLOOKUP($A$2:$A$1036,items!$A$2:$T$1008,{20}*SIGN(ROW($A$2:$A$1036)),FALSE)))</f>
        <v>Maida here kuti mwana wenyu ave neruzivo urwu paakarwuwana ipapo?</v>
      </c>
      <c r="K77" s="4" t="s">
        <v>2945</v>
      </c>
      <c r="L77" s="53" t="s">
        <v>27</v>
      </c>
      <c r="M77" s="53"/>
      <c r="N77" s="53"/>
      <c r="O77" s="53"/>
      <c r="P77" s="53"/>
      <c r="Q77" s="53"/>
      <c r="R77" s="53"/>
      <c r="S77" s="53"/>
      <c r="T77" s="53"/>
      <c r="U77" s="53"/>
      <c r="V77" s="55" t="str">
        <f t="shared" si="14"/>
        <v>J6. Did you want your child to learn this information when [he/she] did?</v>
      </c>
      <c r="W77" s="55" t="str">
        <f t="shared" si="15"/>
        <v>J6. Maida here kuti mwana wenyu ave neruzivo urwu paakarwuwana ipapo?</v>
      </c>
      <c r="X77" s="32" t="str">
        <f t="array" ref="X77">IF(ISBLANK(F77),"",INDEX([2]choices!L$2:L$2063,MATCH(F77,IF([2]choices!M$2:M$2063="Last",[2]choices!A$2:A$2063),0)))</f>
        <v>yes, no, dk, refuse</v>
      </c>
      <c r="Y77" s="4" t="str">
        <f t="array" ref="Y77">IF(ISBLANK(F77),"",INDEX([2]choices!K$2:K$2063,MATCH(F77,IF([2]choices!M$2:M$2063="Last",[2]choices!A$2:A$2063),0)))</f>
        <v>Hongu, Kwete, dk, kuramba kupindura</v>
      </c>
    </row>
    <row r="78" spans="1:26" ht="14">
      <c r="A78" s="53" t="s">
        <v>2946</v>
      </c>
      <c r="B78" s="53" t="s">
        <v>1264</v>
      </c>
      <c r="C78" s="53">
        <v>7</v>
      </c>
      <c r="D78" s="54" t="str">
        <f t="shared" si="12"/>
        <v>J7</v>
      </c>
      <c r="E78" s="53" t="s">
        <v>11</v>
      </c>
      <c r="F78" s="4" t="s">
        <v>3018</v>
      </c>
      <c r="G78" s="54" t="str">
        <f t="shared" si="13"/>
        <v>select_one doesKnowWhen3</v>
      </c>
      <c r="H78" s="4" t="str">
        <f>IF(A78="","",IF(ROW($A$2:$A$1036)=1,"Impossible",VLOOKUP($A$2:$A$1036,items!$A$2:$S$1008,{19}*SIGN(ROW($A$2:$A$1036)),FALSE)))</f>
        <v>When did your child learn this information?</v>
      </c>
      <c r="I78" s="4" t="str">
        <f>IF(A78="","",IF(ROW($A$2:$A$1036)=1,"Impossible",VLOOKUP($A$2:$A$1036,items!$A$2:$T$1008,{20}*SIGN(ROW($A$2:$A$1036)),FALSE)))</f>
        <v>Mwana wenyu akaziva izvi rinhi?</v>
      </c>
      <c r="K78" s="4" t="s">
        <v>2945</v>
      </c>
      <c r="L78" s="53" t="s">
        <v>27</v>
      </c>
      <c r="M78" s="53"/>
      <c r="N78" s="53"/>
      <c r="O78" s="53"/>
      <c r="P78" s="53"/>
      <c r="Q78" s="53"/>
      <c r="R78" s="53"/>
      <c r="S78" s="53"/>
      <c r="T78" s="53"/>
      <c r="U78" s="53"/>
      <c r="V78" s="55" t="str">
        <f t="shared" si="14"/>
        <v>J7. When did your child learn this information?</v>
      </c>
      <c r="W78" s="55" t="str">
        <f t="shared" si="15"/>
        <v>J7. Mwana wenyu akaziva izvi rinhi?</v>
      </c>
      <c r="X78" s="32" t="e">
        <f t="array" ref="X78">IF(ISBLANK(F78),"",INDEX([2]choices!L$2:L$2063,MATCH(F78,IF([2]choices!M$2:M$2063="Last",[2]choices!A$2:A$2063),0)))</f>
        <v>#N/A</v>
      </c>
      <c r="Y78" s="4" t="e">
        <f t="array" ref="Y78">IF(ISBLANK(F78),"",INDEX([2]choices!K$2:K$2063,MATCH(F78,IF([2]choices!M$2:M$2063="Last",[2]choices!A$2:A$2063),0)))</f>
        <v>#N/A</v>
      </c>
    </row>
    <row r="79" spans="1:26" s="2" customFormat="1" ht="14">
      <c r="A79" s="85" t="s">
        <v>2948</v>
      </c>
      <c r="B79" s="85" t="s">
        <v>1264</v>
      </c>
      <c r="C79" s="53">
        <v>8</v>
      </c>
      <c r="D79" s="86" t="str">
        <f>CONCATENATE(B79,C79)</f>
        <v>J8</v>
      </c>
      <c r="E79" s="85" t="s">
        <v>11</v>
      </c>
      <c r="F79" s="85" t="s">
        <v>2949</v>
      </c>
      <c r="G79" s="54" t="str">
        <f>IF(E79="","",IF(OR(E79="select_one", E79="select_multiple"), CONCATENATE(E79," ",F79),E79))</f>
        <v>select_one dk16</v>
      </c>
      <c r="H79" s="93" t="s">
        <v>2986</v>
      </c>
      <c r="I79" s="93" t="s">
        <v>2986</v>
      </c>
      <c r="J79" s="85"/>
      <c r="L79" s="85" t="s">
        <v>27</v>
      </c>
      <c r="M79" s="85"/>
      <c r="N79" s="85"/>
      <c r="O79" s="85"/>
      <c r="P79" s="85"/>
      <c r="Q79" s="85" t="s">
        <v>2357</v>
      </c>
      <c r="R79" s="85"/>
      <c r="S79" s="85"/>
      <c r="T79" s="85"/>
      <c r="U79" s="85"/>
      <c r="V79" s="20" t="str">
        <f>IF(OR(ISNA(H79),ISBLANK(H79)),"",CONCATENATE($B79,$C79,"."," ",H79))</f>
        <v>J8. [Reported knowledge last survey: illness called HIV]</v>
      </c>
      <c r="W79" s="20" t="str">
        <f>IF(OR(ISBLANK(I79),ISNA(I79)),"",CONCATENATE($B79,$C79,"."," ",I79))</f>
        <v>J8. [Reported knowledge last survey: illness called HIV]</v>
      </c>
      <c r="X79" s="32" t="e">
        <f t="array" ref="X79">IF(ISBLANK(F79),"",INDEX([2]choices!L$2:L$2063,MATCH(F79,IF([2]choices!M$2:M$2063="Last",[2]choices!A$2:A$2063),0)))</f>
        <v>#N/A</v>
      </c>
      <c r="Y79" s="4" t="e">
        <f t="array" ref="Y79">IF(ISBLANK(F79),"",INDEX([2]choices!K$2:K$2063,MATCH(F79,IF([2]choices!M$2:M$2063="Last",[2]choices!A$2:A$2063),0)))</f>
        <v>#N/A</v>
      </c>
    </row>
    <row r="80" spans="1:26" s="2" customFormat="1" ht="14">
      <c r="A80" s="85" t="s">
        <v>2949</v>
      </c>
      <c r="B80" s="85" t="s">
        <v>1264</v>
      </c>
      <c r="C80" s="53">
        <v>9</v>
      </c>
      <c r="D80" s="86" t="str">
        <f>CONCATENATE(B80,C80)</f>
        <v>J9</v>
      </c>
      <c r="E80" s="85" t="s">
        <v>24</v>
      </c>
      <c r="F80" s="85"/>
      <c r="G80" s="54" t="str">
        <f>IF(E80="","",IF(OR(E80="select_one", E80="select_multiple"), CONCATENATE(E80," ",F80),E80))</f>
        <v>calculate</v>
      </c>
      <c r="J80" s="85" t="s">
        <v>2951</v>
      </c>
      <c r="L80" s="85"/>
      <c r="M80" s="85"/>
      <c r="N80" s="85"/>
      <c r="O80" s="85"/>
      <c r="P80" s="85"/>
      <c r="Q80" s="85"/>
      <c r="R80" s="85"/>
      <c r="S80" s="85"/>
      <c r="T80" s="85"/>
      <c r="U80" s="85"/>
      <c r="V80" s="20" t="str">
        <f>IF(OR(ISNA(H80),ISBLANK(H80)),"",CONCATENATE($B80,$C80,"."," ",H80))</f>
        <v/>
      </c>
      <c r="W80" s="20" t="str">
        <f>IF(OR(ISBLANK(I80),ISNA(I80)),"",CONCATENATE($B80,$C80,"."," ",I80))</f>
        <v/>
      </c>
      <c r="X80" s="32" t="str">
        <f t="array" ref="X80">IF(ISBLANK(F80),"",INDEX([2]choices!L$2:L$2063,MATCH(F80,IF([2]choices!M$2:M$2063="Last",[2]choices!A$2:A$2063),0)))</f>
        <v/>
      </c>
      <c r="Y80" s="4" t="str">
        <f t="array" ref="Y80">IF(ISBLANK(F80),"",INDEX([2]choices!K$2:K$2063,MATCH(F80,IF([2]choices!M$2:M$2063="Last",[2]choices!A$2:A$2063),0)))</f>
        <v/>
      </c>
    </row>
    <row r="81" spans="1:25" ht="56">
      <c r="A81" s="53" t="s">
        <v>2952</v>
      </c>
      <c r="B81" s="53" t="s">
        <v>1264</v>
      </c>
      <c r="C81" s="53">
        <v>10</v>
      </c>
      <c r="D81" s="54" t="str">
        <f t="shared" ref="D81:D88" si="16">CONCATENATE(B81,C81)</f>
        <v>J10</v>
      </c>
      <c r="E81" s="53" t="s">
        <v>11</v>
      </c>
      <c r="F81" s="4" t="s">
        <v>240</v>
      </c>
      <c r="G81" s="54" t="str">
        <f t="shared" ref="G81:G88" si="17">IF(E81="","",IF(OR(E81="select_one", E81="select_multiple"), CONCATENATE(E81," ",F81),E81))</f>
        <v>select_one whatKnows</v>
      </c>
      <c r="H81" s="4" t="str">
        <f>IF(A81="","",IF(ROW($A$2:$A$1036)=1,"Impossible",VLOOKUP($A$2:$A$1036,items!$A$2:$S$1008,{19}*SIGN(ROW($A$2:$A$1036)),FALSE)))</f>
        <v>Previously, you said that ${childName} ${dk16} that the medical condition [he/she] has is called HIV. How about now? Does [he/she] know that the medical condition [he/she] has is called HIV?</v>
      </c>
      <c r="I81" s="4" t="str">
        <f>IF(A81="","",IF(ROW($A$2:$A$1036)=1,"Impossible",VLOOKUP($A$2:$A$1036,items!$A$2:$T$1008,{20}*SIGN(ROW($A$2:$A$1036)),FALSE)))</f>
        <v>Patakaita hurukuro makati ${childName} ${dk16} kuti hurwere hwaainahwo hunonzi HIV. Ko izvezvi? Anoziva here kuti urwere hwaanahwo hunonzi HIV?</v>
      </c>
      <c r="K81" s="94" t="s">
        <v>2987</v>
      </c>
      <c r="L81" s="53" t="s">
        <v>27</v>
      </c>
      <c r="M81" s="53"/>
      <c r="N81" s="53"/>
      <c r="O81" s="53"/>
      <c r="P81" s="53"/>
      <c r="Q81" s="53"/>
      <c r="R81" s="53"/>
      <c r="S81" s="53"/>
      <c r="T81" s="53"/>
      <c r="U81" s="53"/>
      <c r="V81" s="55" t="str">
        <f t="shared" ref="V81:V88" si="18">IF(OR(ISNA(H81),ISBLANK(H81)),"",CONCATENATE($B81,$C81,"."," ",H81))</f>
        <v>J10. Previously, you said that ${childName} ${dk16} that the medical condition [he/she] has is called HIV. How about now? Does [he/she] know that the medical condition [he/she] has is called HIV?</v>
      </c>
      <c r="W81" s="55" t="str">
        <f t="shared" ref="W81:W88" si="19">IF(OR(ISBLANK(I81),ISNA(I81)),"",CONCATENATE($B81,$C81,"."," ",I81))</f>
        <v>J10. Patakaita hurukuro makati ${childName} ${dk16} kuti hurwere hwaainahwo hunonzi HIV. Ko izvezvi? Anoziva here kuti urwere hwaanahwo hunonzi HIV?</v>
      </c>
      <c r="X81" s="32" t="str">
        <f t="array" ref="X81">IF(ISBLANK(F81),"",INDEX([2]choices!L$2:L$2063,MATCH(F81,IF([2]choices!M$2:M$2063="Last",[2]choices!A$2:A$2063),0)))</f>
        <v>yes, child knows, no, child does not know, child might know or suspect, dk, refuse</v>
      </c>
      <c r="Y81" s="4" t="str">
        <f t="array" ref="Y81">IF(ISBLANK(F81),"",INDEX([2]choices!K$2:K$2063,MATCH(F81,IF([2]choices!M$2:M$2063="Last",[2]choices!A$2:A$2063),0)))</f>
        <v>hongu, mwana anoziva, kwete, mwana haazive, mwana anogona kunge achiziva kana kufungidzira, handizive, kuramba kupindura</v>
      </c>
    </row>
    <row r="82" spans="1:25" ht="14">
      <c r="A82" s="53" t="s">
        <v>2463</v>
      </c>
      <c r="B82" s="53" t="s">
        <v>1264</v>
      </c>
      <c r="C82" s="53">
        <v>11</v>
      </c>
      <c r="D82" s="54" t="str">
        <f t="shared" si="16"/>
        <v>J11</v>
      </c>
      <c r="E82" s="53" t="s">
        <v>12</v>
      </c>
      <c r="G82" s="54" t="str">
        <f t="shared" si="17"/>
        <v>text</v>
      </c>
      <c r="H82" s="4" t="str">
        <f>IF(A82="","",IF(ROW($A$2:$A$1036)=1,"Impossible",VLOOKUP($A$2:$A$1036,items!$A$2:$S$1008,{19}*SIGN(ROW($A$2:$A$1036)),FALSE)))</f>
        <v>How do you know this? [open]</v>
      </c>
      <c r="I82" s="4" t="str">
        <f>IF(A82="","",IF(ROW($A$2:$A$1036)=1,"Impossible",VLOOKUP($A$2:$A$1036,items!$A$2:$T$1008,{20}*SIGN(ROW($A$2:$A$1036)),FALSE)))</f>
        <v>Munozviziva sei? [open]</v>
      </c>
      <c r="K82" s="4" t="s">
        <v>2953</v>
      </c>
      <c r="L82" s="53" t="s">
        <v>27</v>
      </c>
      <c r="M82" s="53"/>
      <c r="N82" s="53"/>
      <c r="O82" s="53"/>
      <c r="P82" s="53"/>
      <c r="Q82" s="53"/>
      <c r="R82" s="53"/>
      <c r="S82" s="53"/>
      <c r="T82" s="53"/>
      <c r="U82" s="53"/>
      <c r="V82" s="55" t="str">
        <f t="shared" si="18"/>
        <v>J11. How do you know this? [open]</v>
      </c>
      <c r="W82" s="55" t="str">
        <f t="shared" si="19"/>
        <v>J11. Munozviziva sei? [open]</v>
      </c>
      <c r="X82" s="32" t="str">
        <f t="array" ref="X82">IF(ISBLANK(F82),"",INDEX([2]choices!L$2:L$2063,MATCH(F82,IF([2]choices!M$2:M$2063="Last",[2]choices!A$2:A$2063),0)))</f>
        <v/>
      </c>
      <c r="Y82" s="4" t="str">
        <f t="array" ref="Y82">IF(ISBLANK(F82),"",INDEX([2]choices!K$2:K$2063,MATCH(F82,IF([2]choices!M$2:M$2063="Last",[2]choices!A$2:A$2063),0)))</f>
        <v/>
      </c>
    </row>
    <row r="83" spans="1:25" ht="42">
      <c r="A83" s="53" t="s">
        <v>2339</v>
      </c>
      <c r="B83" s="53" t="s">
        <v>1264</v>
      </c>
      <c r="C83" s="53">
        <v>12</v>
      </c>
      <c r="D83" s="54" t="str">
        <f t="shared" si="16"/>
        <v>J12</v>
      </c>
      <c r="E83" s="53" t="s">
        <v>11</v>
      </c>
      <c r="F83" s="4" t="s">
        <v>205</v>
      </c>
      <c r="G83" s="54" t="str">
        <f t="shared" si="17"/>
        <v>select_one yn</v>
      </c>
      <c r="H83" s="4" t="str">
        <f>IF(A83="","",IF(ROW($A$2:$A$1036)=1,"Impossible",VLOOKUP($A$2:$A$1036,items!$A$2:$S$1008,{19}*SIGN(ROW($A$2:$A$1036)),FALSE)))</f>
        <v>Just to confirm, you are certain that your child knows that [he/she] is HIV positive? [if the caregiver is unsure, swipe back to correct previous answer]</v>
      </c>
      <c r="I83" s="4" t="str">
        <f>IF(A83="","",IF(ROW($A$2:$A$1036)=1,"Impossible",VLOOKUP($A$2:$A$1036,items!$A$2:$T$1008,{20}*SIGN(ROW($A$2:$A$1036)),FALSE)))</f>
        <v>Kungove nechokwadi, mune chokwadi here kuti mwana wenyu anoziva kuti ane hutachiona hweHIV?</v>
      </c>
      <c r="K83" s="4" t="s">
        <v>2953</v>
      </c>
      <c r="L83" s="53" t="s">
        <v>27</v>
      </c>
      <c r="M83" s="53"/>
      <c r="N83" s="53"/>
      <c r="O83" s="53"/>
      <c r="P83" s="53"/>
      <c r="Q83" s="53"/>
      <c r="R83" s="53"/>
      <c r="S83" s="53"/>
      <c r="T83" s="53"/>
      <c r="U83" s="53"/>
      <c r="V83" s="55" t="str">
        <f t="shared" si="18"/>
        <v>J12. Just to confirm, you are certain that your child knows that [he/she] is HIV positive? [if the caregiver is unsure, swipe back to correct previous answer]</v>
      </c>
      <c r="W83" s="55" t="str">
        <f t="shared" si="19"/>
        <v>J12. Kungove nechokwadi, mune chokwadi here kuti mwana wenyu anoziva kuti ane hutachiona hweHIV?</v>
      </c>
      <c r="X83" s="32" t="str">
        <f t="array" ref="X83">IF(ISBLANK(F83),"",INDEX([2]choices!L$2:L$2063,MATCH(F83,IF([2]choices!M$2:M$2063="Last",[2]choices!A$2:A$2063),0)))</f>
        <v>yes, no</v>
      </c>
      <c r="Y83" s="4" t="str">
        <f t="array" ref="Y83">IF(ISBLANK(F83),"",INDEX([2]choices!K$2:K$2063,MATCH(F83,IF([2]choices!M$2:M$2063="Last",[2]choices!A$2:A$2063),0)))</f>
        <v>hongu, kwete</v>
      </c>
    </row>
    <row r="84" spans="1:25" ht="42">
      <c r="A84" s="53" t="s">
        <v>1271</v>
      </c>
      <c r="B84" s="53" t="s">
        <v>1264</v>
      </c>
      <c r="C84" s="53">
        <v>13</v>
      </c>
      <c r="D84" s="54" t="str">
        <f t="shared" si="16"/>
        <v>J13</v>
      </c>
      <c r="E84" s="53" t="s">
        <v>11</v>
      </c>
      <c r="F84" s="4" t="s">
        <v>241</v>
      </c>
      <c r="G84" s="54" t="str">
        <f t="shared" si="17"/>
        <v>select_one howKnows</v>
      </c>
      <c r="H84" s="4" t="str">
        <f>IF(A84="","",IF(ROW($A$2:$A$1036)=1,"Impossible",VLOOKUP($A$2:$A$1036,items!$A$2:$S$1008,{19}*SIGN(ROW($A$2:$A$1036)),FALSE)))</f>
        <v>How did your child learn this?</v>
      </c>
      <c r="I84" s="4" t="str">
        <f>IF(A84="","",IF(ROW($A$2:$A$1036)=1,"Impossible",VLOOKUP($A$2:$A$1036,items!$A$2:$T$1008,{20}*SIGN(ROW($A$2:$A$1036)),FALSE)))</f>
        <v>Mwana wenyu akaziva izvi sei?</v>
      </c>
      <c r="K84" s="4" t="s">
        <v>2341</v>
      </c>
      <c r="L84" s="53" t="s">
        <v>27</v>
      </c>
      <c r="M84" s="53"/>
      <c r="N84" s="53"/>
      <c r="O84" s="53"/>
      <c r="P84" s="53"/>
      <c r="Q84" s="53"/>
      <c r="R84" s="53"/>
      <c r="S84" s="53"/>
      <c r="T84" s="53"/>
      <c r="U84" s="53"/>
      <c r="V84" s="55" t="str">
        <f t="shared" si="18"/>
        <v>J13. How did your child learn this?</v>
      </c>
      <c r="W84" s="55" t="str">
        <f t="shared" si="19"/>
        <v>J13. Mwana wenyu akaziva izvi sei?</v>
      </c>
      <c r="X84" s="32" t="str">
        <f t="array" ref="X84">IF(ISBLANK(F84),"",INDEX([2]choices!L$2:L$2063,MATCH(F84,IF([2]choices!M$2:M$2063="Last",[2]choices!A$2:A$2063),0)))</f>
        <v>from me, from another family member, from a health worker, from a teacher, from someone else, refuse</v>
      </c>
      <c r="Y84" s="4" t="str">
        <f t="array" ref="Y84">IF(ISBLANK(F84),"",INDEX([2]choices!K$2:K$2063,MATCH(F84,IF([2]choices!M$2:M$2063="Last",[2]choices!A$2:A$2063),0)))</f>
        <v>kubva kwandiri, kubva kune mumwe wemumhuri, kubva kumushandi weutano, kubva kumudzidzisi, kubva kune mumwewo, kuramba kupindura</v>
      </c>
    </row>
    <row r="85" spans="1:25" ht="28">
      <c r="A85" s="53" t="s">
        <v>1272</v>
      </c>
      <c r="B85" s="53" t="s">
        <v>1264</v>
      </c>
      <c r="C85" s="53">
        <v>14</v>
      </c>
      <c r="D85" s="54" t="str">
        <f t="shared" si="16"/>
        <v>J14</v>
      </c>
      <c r="E85" s="53" t="s">
        <v>11</v>
      </c>
      <c r="F85" s="4" t="s">
        <v>209</v>
      </c>
      <c r="G85" s="54" t="str">
        <f t="shared" si="17"/>
        <v>select_one yndr</v>
      </c>
      <c r="H85" s="4" t="str">
        <f>IF(A85="","",IF(ROW($A$2:$A$1036)=1,"Impossible",VLOOKUP($A$2:$A$1036,items!$A$2:$S$1008,{19}*SIGN(ROW($A$2:$A$1036)),FALSE)))</f>
        <v>Did you want your child to learn this information when [he/she] did?</v>
      </c>
      <c r="I85" s="4" t="str">
        <f>IF(A85="","",IF(ROW($A$2:$A$1036)=1,"Impossible",VLOOKUP($A$2:$A$1036,items!$A$2:$T$1008,{20}*SIGN(ROW($A$2:$A$1036)),FALSE)))</f>
        <v>Maida here kuti mwana wenyu ave neruzivo urwu paakarwuwana ipapo?</v>
      </c>
      <c r="K85" s="4" t="s">
        <v>2341</v>
      </c>
      <c r="L85" s="53" t="s">
        <v>27</v>
      </c>
      <c r="M85" s="53"/>
      <c r="N85" s="53"/>
      <c r="O85" s="53"/>
      <c r="P85" s="53"/>
      <c r="Q85" s="53"/>
      <c r="R85" s="53"/>
      <c r="S85" s="53"/>
      <c r="T85" s="53"/>
      <c r="U85" s="53"/>
      <c r="V85" s="55" t="str">
        <f t="shared" si="18"/>
        <v>J14. Did you want your child to learn this information when [he/she] did?</v>
      </c>
      <c r="W85" s="55" t="str">
        <f t="shared" si="19"/>
        <v>J14. Maida here kuti mwana wenyu ave neruzivo urwu paakarwuwana ipapo?</v>
      </c>
      <c r="X85" s="32" t="str">
        <f t="array" ref="X85">IF(ISBLANK(F85),"",INDEX([2]choices!L$2:L$2063,MATCH(F85,IF([2]choices!M$2:M$2063="Last",[2]choices!A$2:A$2063),0)))</f>
        <v>yes, no, dk, refuse</v>
      </c>
      <c r="Y85" s="4" t="str">
        <f t="array" ref="Y85">IF(ISBLANK(F85),"",INDEX([2]choices!K$2:K$2063,MATCH(F85,IF([2]choices!M$2:M$2063="Last",[2]choices!A$2:A$2063),0)))</f>
        <v>Hongu, Kwete, dk, kuramba kupindura</v>
      </c>
    </row>
    <row r="86" spans="1:25" ht="14">
      <c r="A86" s="53" t="s">
        <v>2954</v>
      </c>
      <c r="B86" s="53" t="s">
        <v>1264</v>
      </c>
      <c r="C86" s="53">
        <v>15</v>
      </c>
      <c r="D86" s="54" t="str">
        <f t="shared" si="16"/>
        <v>J15</v>
      </c>
      <c r="E86" s="53" t="s">
        <v>11</v>
      </c>
      <c r="F86" s="4" t="s">
        <v>3018</v>
      </c>
      <c r="G86" s="54" t="str">
        <f t="shared" si="17"/>
        <v>select_one doesKnowWhen3</v>
      </c>
      <c r="H86" s="4" t="str">
        <f>IF(A86="","",IF(ROW($A$2:$A$1036)=1,"Impossible",VLOOKUP($A$2:$A$1036,items!$A$2:$S$1008,{19}*SIGN(ROW($A$2:$A$1036)),FALSE)))</f>
        <v>When did your child learn this information?</v>
      </c>
      <c r="I86" s="4" t="str">
        <f>IF(A86="","",IF(ROW($A$2:$A$1036)=1,"Impossible",VLOOKUP($A$2:$A$1036,items!$A$2:$T$1008,{20}*SIGN(ROW($A$2:$A$1036)),FALSE)))</f>
        <v>Mwana wenyu akaziva izvi rinhi?</v>
      </c>
      <c r="K86" s="4" t="s">
        <v>2341</v>
      </c>
      <c r="L86" s="53" t="s">
        <v>27</v>
      </c>
      <c r="M86" s="53"/>
      <c r="N86" s="53"/>
      <c r="O86" s="53"/>
      <c r="P86" s="53"/>
      <c r="Q86" s="53"/>
      <c r="R86" s="53"/>
      <c r="S86" s="53"/>
      <c r="T86" s="53"/>
      <c r="U86" s="53"/>
      <c r="V86" s="55" t="str">
        <f t="shared" si="18"/>
        <v>J15. When did your child learn this information?</v>
      </c>
      <c r="W86" s="55" t="str">
        <f t="shared" si="19"/>
        <v>J15. Mwana wenyu akaziva izvi rinhi?</v>
      </c>
      <c r="X86" s="32" t="e">
        <f t="array" ref="X86">IF(ISBLANK(F86),"",INDEX([2]choices!L$2:L$2063,MATCH(F86,IF([2]choices!M$2:M$2063="Last",[2]choices!A$2:A$2063),0)))</f>
        <v>#N/A</v>
      </c>
      <c r="Y86" s="4" t="e">
        <f t="array" ref="Y86">IF(ISBLANK(F86),"",INDEX([2]choices!K$2:K$2063,MATCH(F86,IF([2]choices!M$2:M$2063="Last",[2]choices!A$2:A$2063),0)))</f>
        <v>#N/A</v>
      </c>
    </row>
    <row r="87" spans="1:25" ht="28">
      <c r="A87" s="53" t="s">
        <v>2771</v>
      </c>
      <c r="B87" s="53" t="s">
        <v>1264</v>
      </c>
      <c r="C87" s="53">
        <v>16</v>
      </c>
      <c r="D87" s="54" t="str">
        <f t="shared" si="16"/>
        <v>J16</v>
      </c>
      <c r="E87" s="53" t="s">
        <v>11</v>
      </c>
      <c r="F87" s="4" t="s">
        <v>2792</v>
      </c>
      <c r="G87" s="54" t="str">
        <f t="shared" si="17"/>
        <v>select_one learnedHIV</v>
      </c>
      <c r="H87" s="4" t="str">
        <f>IF(A87="","",IF(ROW($A$2:$A$1036)=1,"Impossible",VLOOKUP($A$2:$A$1036,items!$A$2:$S$1008,{19}*SIGN(ROW($A$2:$A$1036)),FALSE)))</f>
        <v>Did your child learn about their status on the same that YOU learned about your child's status?</v>
      </c>
      <c r="I87" s="4" t="str">
        <f>IF(A87="","",IF(ROW($A$2:$A$1036)=1,"Impossible",VLOOKUP($A$2:$A$1036,items!$A$2:$T$1008,{20}*SIGN(ROW($A$2:$A$1036)),FALSE)))</f>
        <v>Mwana wenyu akaziva nezveStatus yake zuva rimwe chete nemi here?</v>
      </c>
      <c r="K87" s="4" t="s">
        <v>2341</v>
      </c>
      <c r="L87" s="53" t="s">
        <v>27</v>
      </c>
      <c r="M87" s="53"/>
      <c r="N87" s="53"/>
      <c r="O87" s="53"/>
      <c r="P87" s="53"/>
      <c r="Q87" s="53"/>
      <c r="R87" s="53"/>
      <c r="S87" s="53"/>
      <c r="T87" s="53"/>
      <c r="U87" s="53"/>
      <c r="V87" s="55" t="str">
        <f t="shared" si="18"/>
        <v>J16. Did your child learn about their status on the same that YOU learned about your child's status?</v>
      </c>
      <c r="W87" s="55" t="str">
        <f t="shared" si="19"/>
        <v>J16. Mwana wenyu akaziva nezveStatus yake zuva rimwe chete nemi here?</v>
      </c>
      <c r="X87" s="32" t="str">
        <f t="array" ref="X87">IF(ISBLANK(F87),"",INDEX([2]choices!L$2:L$2063,MATCH(F87,IF([2]choices!M$2:M$2063="Last",[2]choices!A$2:A$2063),0)))</f>
        <v>Yes, child learned on same day I learned, No, I learned BEFORE child, [[No, I learned AFTER child]]</v>
      </c>
      <c r="Y87" s="4" t="str">
        <f t="array" ref="Y87">IF(ISBLANK(F87),"",INDEX([2]choices!K$2:K$2063,MATCH(F87,IF([2]choices!M$2:M$2063="Last",[2]choices!A$2:A$2063),0)))</f>
        <v>Yes, child learned on same day I learned, No, I learned BEFORE child, [[No, I learned AFTER child]]</v>
      </c>
    </row>
    <row r="88" spans="1:25" ht="56">
      <c r="A88" s="53" t="s">
        <v>2772</v>
      </c>
      <c r="B88" s="53" t="s">
        <v>1264</v>
      </c>
      <c r="C88" s="53">
        <v>17</v>
      </c>
      <c r="D88" s="54" t="str">
        <f t="shared" si="16"/>
        <v>J17</v>
      </c>
      <c r="E88" s="53" t="s">
        <v>11</v>
      </c>
      <c r="F88" s="4" t="s">
        <v>2770</v>
      </c>
      <c r="G88" s="54" t="str">
        <f t="shared" si="17"/>
        <v>select_one noTime</v>
      </c>
      <c r="H88" s="4" t="str">
        <f>IF(A88="","",IF(ROW($A$2:$A$1036)=1,"Impossible",VLOOKUP($A$2:$A$1036,items!$A$2:$S$1008,{19}*SIGN(ROW($A$2:$A$1036)),FALSE)))</f>
        <v>[Confirm with the caregiver that he or she essentially had no time to even think about preparing the child for disclosure. It happened too quickly. If this is wrong, swipe back. If this is correct, confirm by selecting 'yes'.]</v>
      </c>
      <c r="I88" s="4" t="str">
        <f>IF(A88="","",IF(ROW($A$2:$A$1036)=1,"Impossible",VLOOKUP($A$2:$A$1036,items!$A$2:$T$1008,{20}*SIGN(ROW($A$2:$A$1036)),FALSE)))</f>
        <v>[Confirm with the caregiver that he or she essentially had no time to even think about preparing the child for disclosure. It happened too quickly. If this is wrong, swipe back. If this is correct, confirm by selecting 'yes'.]</v>
      </c>
      <c r="K88" s="4" t="s">
        <v>2773</v>
      </c>
      <c r="L88" s="53" t="s">
        <v>27</v>
      </c>
      <c r="M88" s="53"/>
      <c r="N88" s="53"/>
      <c r="O88" s="53"/>
      <c r="P88" s="53"/>
      <c r="Q88" s="53"/>
      <c r="R88" s="53"/>
      <c r="S88" s="53"/>
      <c r="T88" s="53"/>
      <c r="U88" s="53"/>
      <c r="V88" s="55" t="str">
        <f t="shared" si="18"/>
        <v>J17. [Confirm with the caregiver that he or she essentially had no time to even think about preparing the child for disclosure. It happened too quickly. If this is wrong, swipe back. If this is correct, confirm by selecting 'yes'.]</v>
      </c>
      <c r="W88" s="55" t="str">
        <f t="shared" si="19"/>
        <v>J17. [Confirm with the caregiver that he or she essentially had no time to even think about preparing the child for disclosure. It happened too quickly. If this is wrong, swipe back. If this is correct, confirm by selecting 'yes'.]</v>
      </c>
      <c r="X88" s="32" t="str">
        <f t="array" ref="X88">IF(ISBLANK(F88),"",INDEX([2]choices!L$2:L$2063,MATCH(F88,IF([2]choices!M$2:M$2063="Last",[2]choices!A$2:A$2063),0)))</f>
        <v>Yes, the caregiver had no time to prepare child</v>
      </c>
      <c r="Y88" s="4" t="str">
        <f t="array" ref="Y88">IF(ISBLANK(F88),"",INDEX([2]choices!K$2:K$2063,MATCH(F88,IF([2]choices!M$2:M$2063="Last",[2]choices!A$2:A$2063),0)))</f>
        <v>Yes, the caregiver had no time to prepare child</v>
      </c>
    </row>
    <row r="89" spans="1:25" s="2" customFormat="1" ht="28">
      <c r="A89" s="85" t="s">
        <v>2988</v>
      </c>
      <c r="B89" s="85" t="s">
        <v>1264</v>
      </c>
      <c r="C89" s="53">
        <v>18</v>
      </c>
      <c r="D89" s="86" t="str">
        <f>CONCATENATE(B89,C89)</f>
        <v>J18</v>
      </c>
      <c r="E89" s="85" t="s">
        <v>11</v>
      </c>
      <c r="F89" s="85" t="s">
        <v>2989</v>
      </c>
      <c r="G89" s="54" t="str">
        <f>IF(E89="","",IF(OR(E89="select_one", E89="select_multiple"), CONCATENATE(E89," ",F89),E89))</f>
        <v>select_one dk20</v>
      </c>
      <c r="H89" s="93" t="s">
        <v>2990</v>
      </c>
      <c r="I89" s="93" t="s">
        <v>2990</v>
      </c>
      <c r="J89" s="85"/>
      <c r="L89" s="85" t="s">
        <v>27</v>
      </c>
      <c r="M89" s="85"/>
      <c r="N89" s="85"/>
      <c r="O89" s="85"/>
      <c r="P89" s="85"/>
      <c r="Q89" s="85" t="s">
        <v>2357</v>
      </c>
      <c r="R89" s="85"/>
      <c r="S89" s="85"/>
      <c r="T89" s="85"/>
      <c r="U89" s="85"/>
      <c r="V89" s="20" t="str">
        <f>IF(OR(ISNA(H89),ISBLANK(H89)),"",CONCATENATE($B89,$C89,"."," ",H89))</f>
        <v>J18. [Reported knowledge last survey: knows how infected]</v>
      </c>
      <c r="W89" s="20" t="str">
        <f>IF(OR(ISBLANK(I89),ISNA(I89)),"",CONCATENATE($B89,$C89,"."," ",I89))</f>
        <v>J18. [Reported knowledge last survey: knows how infected]</v>
      </c>
      <c r="X89" s="32" t="e">
        <f t="array" ref="X89">IF(ISBLANK(F89),"",INDEX([2]choices!L$2:L$2063,MATCH(F89,IF([2]choices!M$2:M$2063="Last",[2]choices!A$2:A$2063),0)))</f>
        <v>#N/A</v>
      </c>
      <c r="Y89" s="4" t="e">
        <f t="array" ref="Y89">IF(ISBLANK(F89),"",INDEX([2]choices!K$2:K$2063,MATCH(F89,IF([2]choices!M$2:M$2063="Last",[2]choices!A$2:A$2063),0)))</f>
        <v>#N/A</v>
      </c>
    </row>
    <row r="90" spans="1:25" s="2" customFormat="1" ht="14">
      <c r="A90" s="85" t="s">
        <v>2989</v>
      </c>
      <c r="B90" s="85" t="s">
        <v>1264</v>
      </c>
      <c r="C90" s="53">
        <v>19</v>
      </c>
      <c r="D90" s="86" t="str">
        <f>CONCATENATE(B90,C90)</f>
        <v>J19</v>
      </c>
      <c r="E90" s="85" t="s">
        <v>24</v>
      </c>
      <c r="F90" s="85"/>
      <c r="G90" s="54" t="str">
        <f>IF(E90="","",IF(OR(E90="select_one", E90="select_multiple"), CONCATENATE(E90," ",F90),E90))</f>
        <v>calculate</v>
      </c>
      <c r="J90" s="85" t="s">
        <v>2991</v>
      </c>
      <c r="L90" s="85"/>
      <c r="M90" s="85"/>
      <c r="N90" s="85"/>
      <c r="O90" s="85"/>
      <c r="P90" s="85"/>
      <c r="Q90" s="85"/>
      <c r="R90" s="85"/>
      <c r="S90" s="85"/>
      <c r="T90" s="85"/>
      <c r="U90" s="85"/>
      <c r="V90" s="20" t="str">
        <f t="shared" ref="V90:V96" si="20">IF(OR(ISNA(H90),ISBLANK(H90)),"",CONCATENATE($B90,$C90,"."," ",H90))</f>
        <v/>
      </c>
      <c r="W90" s="20" t="str">
        <f t="shared" ref="W90:W96" si="21">IF(OR(ISBLANK(I90),ISNA(I90)),"",CONCATENATE($B90,$C90,"."," ",I90))</f>
        <v/>
      </c>
      <c r="X90" s="32" t="str">
        <f t="array" ref="X90">IF(ISBLANK(F90),"",INDEX([2]choices!L$2:L$2063,MATCH(F90,IF([2]choices!M$2:M$2063="Last",[2]choices!A$2:A$2063),0)))</f>
        <v/>
      </c>
      <c r="Y90" s="4" t="str">
        <f t="array" ref="Y90">IF(ISBLANK(F90),"",INDEX([2]choices!K$2:K$2063,MATCH(F90,IF([2]choices!M$2:M$2063="Last",[2]choices!A$2:A$2063),0)))</f>
        <v/>
      </c>
    </row>
    <row r="91" spans="1:25" s="2" customFormat="1" ht="28">
      <c r="A91" s="85" t="s">
        <v>2992</v>
      </c>
      <c r="B91" s="85" t="s">
        <v>1264</v>
      </c>
      <c r="C91" s="53">
        <v>20</v>
      </c>
      <c r="D91" s="86" t="str">
        <f>CONCATENATE(B91,C91)</f>
        <v>J20</v>
      </c>
      <c r="E91" s="53" t="s">
        <v>16</v>
      </c>
      <c r="F91" s="85"/>
      <c r="G91" s="54" t="str">
        <f>IF(E91="","",IF(OR(E91="select_one", E91="select_multiple"), CONCATENATE(E91," ",F91),E91))</f>
        <v>note</v>
      </c>
      <c r="H91" s="4" t="str">
        <f>IF(A91="","",IF(ROW($A$2:$A$1036)=1,"Impossible",VLOOKUP($A$2:$A$1036,items!$A$2:$S$1008,{19}*SIGN(ROW($A$2:$A$1036)),FALSE)))</f>
        <v xml:space="preserve">Previously, you said that ${childName} knows that the medical condition [he/she] has is called HIV. </v>
      </c>
      <c r="I91" s="4" t="str">
        <f>IF(A91="","",IF(ROW($A$2:$A$1036)=1,"Impossible",VLOOKUP($A$2:$A$1036,items!$A$2:$T$1008,{20}*SIGN(ROW($A$2:$A$1036)),FALSE)))</f>
        <v>Makambotaura kuti ${childName} anoziva kuti urwere hwaainahwo hunonzi HIV.</v>
      </c>
      <c r="J91" s="85"/>
      <c r="K91" s="94" t="s">
        <v>2993</v>
      </c>
      <c r="L91" s="85"/>
      <c r="M91" s="85"/>
      <c r="N91" s="85"/>
      <c r="O91" s="85"/>
      <c r="P91" s="85"/>
      <c r="Q91" s="85"/>
      <c r="R91" s="85"/>
      <c r="S91" s="85"/>
      <c r="T91" s="85"/>
      <c r="U91" s="85"/>
      <c r="V91" s="20" t="str">
        <f t="shared" si="20"/>
        <v xml:space="preserve">J20. Previously, you said that ${childName} knows that the medical condition [he/she] has is called HIV. </v>
      </c>
      <c r="W91" s="20" t="str">
        <f t="shared" si="21"/>
        <v>J20. Makambotaura kuti ${childName} anoziva kuti urwere hwaainahwo hunonzi HIV.</v>
      </c>
      <c r="X91" s="32" t="str">
        <f t="array" ref="X91">IF(ISBLANK(F91),"",INDEX([2]choices!L$2:L$2063,MATCH(F91,IF([2]choices!M$2:M$2063="Last",[2]choices!A$2:A$2063),0)))</f>
        <v/>
      </c>
      <c r="Y91" s="4" t="str">
        <f t="array" ref="Y91">IF(ISBLANK(F91),"",INDEX([2]choices!K$2:K$2063,MATCH(F91,IF([2]choices!M$2:M$2063="Last",[2]choices!A$2:A$2063),0)))</f>
        <v/>
      </c>
    </row>
    <row r="92" spans="1:25" s="2" customFormat="1" ht="42">
      <c r="A92" s="85" t="s">
        <v>2994</v>
      </c>
      <c r="B92" s="85" t="s">
        <v>1264</v>
      </c>
      <c r="C92" s="53">
        <v>21</v>
      </c>
      <c r="D92" s="86" t="str">
        <f>CONCATENATE(B92,C92)</f>
        <v>J21</v>
      </c>
      <c r="E92" s="53" t="s">
        <v>11</v>
      </c>
      <c r="F92" s="4" t="s">
        <v>240</v>
      </c>
      <c r="G92" s="54" t="str">
        <f>IF(E92="","",IF(OR(E92="select_one", E92="select_multiple"), CONCATENATE(E92," ",F92),E92))</f>
        <v>select_one whatKnows</v>
      </c>
      <c r="H92" s="4" t="str">
        <f>IF(A92="","",IF(ROW($A$2:$A$1036)=1,"Impossible",VLOOKUP($A$2:$A$1036,items!$A$2:$S$1008,{19}*SIGN(ROW($A$2:$A$1036)),FALSE)))</f>
        <v>You also said that [he/she] ${dk20} how [he/she] was infected with HIV. How about now? Does [he/she] know how [he/she] was infected with HIV?</v>
      </c>
      <c r="I92" s="4" t="str">
        <f>IF(A92="","",IF(ROW($A$2:$A$1036)=1,"Impossible",VLOOKUP($A$2:$A$1036,items!$A$2:$T$1008,{20}*SIGN(ROW($A$2:$A$1036)),FALSE)))</f>
        <v>Makataura zvekare kuti ${dk20} kuti akawana hutachiwana hweHIV sei. Ko parizvino? Anoziva here kuti akawana hutachiwana hweHIV sei?</v>
      </c>
      <c r="J92" s="85"/>
      <c r="K92" s="94" t="s">
        <v>2995</v>
      </c>
      <c r="L92" s="53" t="s">
        <v>27</v>
      </c>
      <c r="M92" s="85"/>
      <c r="N92" s="85"/>
      <c r="O92" s="85"/>
      <c r="P92" s="85"/>
      <c r="Q92" s="85"/>
      <c r="R92" s="85"/>
      <c r="S92" s="85"/>
      <c r="T92" s="85"/>
      <c r="U92" s="85"/>
      <c r="V92" s="20" t="str">
        <f t="shared" si="20"/>
        <v>J21. You also said that [he/she] ${dk20} how [he/she] was infected with HIV. How about now? Does [he/she] know how [he/she] was infected with HIV?</v>
      </c>
      <c r="W92" s="20" t="str">
        <f t="shared" si="21"/>
        <v>J21. Makataura zvekare kuti ${dk20} kuti akawana hutachiwana hweHIV sei. Ko parizvino? Anoziva here kuti akawana hutachiwana hweHIV sei?</v>
      </c>
      <c r="X92" s="32" t="str">
        <f t="array" ref="X92">IF(ISBLANK(F92),"",INDEX([2]choices!L$2:L$2063,MATCH(F92,IF([2]choices!M$2:M$2063="Last",[2]choices!A$2:A$2063),0)))</f>
        <v>yes, child knows, no, child does not know, child might know or suspect, dk, refuse</v>
      </c>
      <c r="Y92" s="4" t="str">
        <f t="array" ref="Y92">IF(ISBLANK(F92),"",INDEX([2]choices!K$2:K$2063,MATCH(F92,IF([2]choices!M$2:M$2063="Last",[2]choices!A$2:A$2063),0)))</f>
        <v>hongu, mwana anoziva, kwete, mwana haazive, mwana anogona kunge achiziva kana kufungidzira, handizive, kuramba kupindura</v>
      </c>
    </row>
    <row r="93" spans="1:25" ht="42">
      <c r="A93" s="53" t="s">
        <v>1274</v>
      </c>
      <c r="B93" s="53" t="s">
        <v>1264</v>
      </c>
      <c r="C93" s="53">
        <v>22</v>
      </c>
      <c r="D93" s="54" t="str">
        <f t="shared" ref="D93:D96" si="22">CONCATENATE(B93,C93)</f>
        <v>J22</v>
      </c>
      <c r="E93" s="53" t="s">
        <v>11</v>
      </c>
      <c r="F93" s="4" t="s">
        <v>240</v>
      </c>
      <c r="G93" s="54" t="str">
        <f t="shared" ref="G93:G96" si="23">IF(E93="","",IF(OR(E93="select_one", E93="select_multiple"), CONCATENATE(E93," ",F93),E93))</f>
        <v>select_one whatKnows</v>
      </c>
      <c r="H93" s="4" t="str">
        <f>IF(A93="","",IF(ROW($A$2:$A$1036)=1,"Impossible",VLOOKUP($A$2:$A$1036,items!$A$2:$S$1008,{19}*SIGN(ROW($A$2:$A$1036)),FALSE)))</f>
        <v>Does [he/she] know how [he/she] was infected with HIV?</v>
      </c>
      <c r="I93" s="4" t="str">
        <f>IF(A93="","",IF(ROW($A$2:$A$1036)=1,"Impossible",VLOOKUP($A$2:$A$1036,items!$A$2:$T$1008,{20}*SIGN(ROW($A$2:$A$1036)),FALSE)))</f>
        <v>Anoziva here kuti  akawana HIV sei?</v>
      </c>
      <c r="K93" s="94" t="s">
        <v>2996</v>
      </c>
      <c r="L93" s="53" t="s">
        <v>27</v>
      </c>
      <c r="M93" s="53"/>
      <c r="N93" s="53"/>
      <c r="O93" s="53"/>
      <c r="P93" s="53"/>
      <c r="Q93" s="53"/>
      <c r="R93" s="53"/>
      <c r="S93" s="53"/>
      <c r="T93" s="53"/>
      <c r="U93" s="53"/>
      <c r="V93" s="55" t="str">
        <f t="shared" si="20"/>
        <v>J22. Does [he/she] know how [he/she] was infected with HIV?</v>
      </c>
      <c r="W93" s="55" t="str">
        <f t="shared" si="21"/>
        <v>J22. Anoziva here kuti  akawana HIV sei?</v>
      </c>
      <c r="X93" s="32" t="str">
        <f t="array" ref="X93">IF(ISBLANK(F93),"",INDEX([2]choices!L$2:L$2063,MATCH(F93,IF([2]choices!M$2:M$2063="Last",[2]choices!A$2:A$2063),0)))</f>
        <v>yes, child knows, no, child does not know, child might know or suspect, dk, refuse</v>
      </c>
      <c r="Y93" s="4" t="str">
        <f t="array" ref="Y93">IF(ISBLANK(F93),"",INDEX([2]choices!K$2:K$2063,MATCH(F93,IF([2]choices!M$2:M$2063="Last",[2]choices!A$2:A$2063),0)))</f>
        <v>hongu, mwana anoziva, kwete, mwana haazive, mwana anogona kunge achiziva kana kufungidzira, handizive, kuramba kupindura</v>
      </c>
    </row>
    <row r="94" spans="1:25" ht="42">
      <c r="A94" s="53" t="s">
        <v>1275</v>
      </c>
      <c r="B94" s="53" t="s">
        <v>1264</v>
      </c>
      <c r="C94" s="53">
        <v>23</v>
      </c>
      <c r="D94" s="54" t="str">
        <f t="shared" si="22"/>
        <v>J23</v>
      </c>
      <c r="E94" s="53" t="s">
        <v>11</v>
      </c>
      <c r="F94" s="4" t="s">
        <v>241</v>
      </c>
      <c r="G94" s="54" t="str">
        <f t="shared" si="23"/>
        <v>select_one howKnows</v>
      </c>
      <c r="H94" s="4" t="str">
        <f>IF(A94="","",IF(ROW($A$2:$A$1036)=1,"Impossible",VLOOKUP($A$2:$A$1036,items!$A$2:$S$1008,{19}*SIGN(ROW($A$2:$A$1036)),FALSE)))</f>
        <v>How did your child learn this?</v>
      </c>
      <c r="I94" s="4" t="str">
        <f>IF(A94="","",IF(ROW($A$2:$A$1036)=1,"Impossible",VLOOKUP($A$2:$A$1036,items!$A$2:$T$1008,{20}*SIGN(ROW($A$2:$A$1036)),FALSE)))</f>
        <v>Mwana wenyu akaziva izvi sei?</v>
      </c>
      <c r="K94" s="94" t="s">
        <v>2997</v>
      </c>
      <c r="L94" s="53" t="s">
        <v>27</v>
      </c>
      <c r="M94" s="53"/>
      <c r="N94" s="53"/>
      <c r="O94" s="53"/>
      <c r="P94" s="53"/>
      <c r="Q94" s="53"/>
      <c r="R94" s="53"/>
      <c r="S94" s="53"/>
      <c r="T94" s="53"/>
      <c r="U94" s="53"/>
      <c r="V94" s="55" t="str">
        <f t="shared" si="20"/>
        <v>J23. How did your child learn this?</v>
      </c>
      <c r="W94" s="55" t="str">
        <f t="shared" si="21"/>
        <v>J23. Mwana wenyu akaziva izvi sei?</v>
      </c>
      <c r="X94" s="32" t="str">
        <f t="array" ref="X94">IF(ISBLANK(F94),"",INDEX([2]choices!L$2:L$2063,MATCH(F94,IF([2]choices!M$2:M$2063="Last",[2]choices!A$2:A$2063),0)))</f>
        <v>from me, from another family member, from a health worker, from a teacher, from someone else, refuse</v>
      </c>
      <c r="Y94" s="4" t="str">
        <f t="array" ref="Y94">IF(ISBLANK(F94),"",INDEX([2]choices!K$2:K$2063,MATCH(F94,IF([2]choices!M$2:M$2063="Last",[2]choices!A$2:A$2063),0)))</f>
        <v>kubva kwandiri, kubva kune mumwe wemumhuri, kubva kumushandi weutano, kubva kumudzidzisi, kubva kune mumwewo, kuramba kupindura</v>
      </c>
    </row>
    <row r="95" spans="1:25" ht="28">
      <c r="A95" s="53" t="s">
        <v>1276</v>
      </c>
      <c r="B95" s="53" t="s">
        <v>1264</v>
      </c>
      <c r="C95" s="53">
        <v>24</v>
      </c>
      <c r="D95" s="54" t="str">
        <f t="shared" si="22"/>
        <v>J24</v>
      </c>
      <c r="E95" s="53" t="s">
        <v>11</v>
      </c>
      <c r="F95" s="4" t="s">
        <v>209</v>
      </c>
      <c r="G95" s="54" t="str">
        <f t="shared" si="23"/>
        <v>select_one yndr</v>
      </c>
      <c r="H95" s="4" t="str">
        <f>IF(A95="","",IF(ROW($A$2:$A$1036)=1,"Impossible",VLOOKUP($A$2:$A$1036,items!$A$2:$S$1008,{19}*SIGN(ROW($A$2:$A$1036)),FALSE)))</f>
        <v>Did you want your child to learn this information when [he/she] did?</v>
      </c>
      <c r="I95" s="4" t="str">
        <f>IF(A95="","",IF(ROW($A$2:$A$1036)=1,"Impossible",VLOOKUP($A$2:$A$1036,items!$A$2:$T$1008,{20}*SIGN(ROW($A$2:$A$1036)),FALSE)))</f>
        <v>Maida here kuti mwana wenyu ave neruzivo urwu paakarwuwana ipapo?</v>
      </c>
      <c r="K95" s="94" t="s">
        <v>2997</v>
      </c>
      <c r="L95" s="53" t="s">
        <v>27</v>
      </c>
      <c r="M95" s="53"/>
      <c r="N95" s="53"/>
      <c r="O95" s="53"/>
      <c r="P95" s="53"/>
      <c r="Q95" s="53"/>
      <c r="R95" s="53"/>
      <c r="S95" s="53"/>
      <c r="T95" s="53"/>
      <c r="U95" s="53"/>
      <c r="V95" s="55" t="str">
        <f t="shared" si="20"/>
        <v>J24. Did you want your child to learn this information when [he/she] did?</v>
      </c>
      <c r="W95" s="55" t="str">
        <f t="shared" si="21"/>
        <v>J24. Maida here kuti mwana wenyu ave neruzivo urwu paakarwuwana ipapo?</v>
      </c>
      <c r="X95" s="32" t="str">
        <f t="array" ref="X95">IF(ISBLANK(F95),"",INDEX([2]choices!L$2:L$2063,MATCH(F95,IF([2]choices!M$2:M$2063="Last",[2]choices!A$2:A$2063),0)))</f>
        <v>yes, no, dk, refuse</v>
      </c>
      <c r="Y95" s="4" t="str">
        <f t="array" ref="Y95">IF(ISBLANK(F95),"",INDEX([2]choices!K$2:K$2063,MATCH(F95,IF([2]choices!M$2:M$2063="Last",[2]choices!A$2:A$2063),0)))</f>
        <v>Hongu, Kwete, dk, kuramba kupindura</v>
      </c>
    </row>
    <row r="96" spans="1:25" ht="28">
      <c r="A96" s="53" t="s">
        <v>2955</v>
      </c>
      <c r="B96" s="53" t="s">
        <v>1264</v>
      </c>
      <c r="C96" s="53">
        <v>25</v>
      </c>
      <c r="D96" s="54" t="str">
        <f t="shared" si="22"/>
        <v>J25</v>
      </c>
      <c r="E96" s="53" t="s">
        <v>11</v>
      </c>
      <c r="F96" s="4" t="s">
        <v>3018</v>
      </c>
      <c r="G96" s="54" t="str">
        <f t="shared" si="23"/>
        <v>select_one doesKnowWhen3</v>
      </c>
      <c r="H96" s="4" t="str">
        <f>IF(A96="","",IF(ROW($A$2:$A$1036)=1,"Impossible",VLOOKUP($A$2:$A$1036,items!$A$2:$S$1008,{19}*SIGN(ROW($A$2:$A$1036)),FALSE)))</f>
        <v>When did your child learn this information?</v>
      </c>
      <c r="I96" s="4" t="str">
        <f>IF(A96="","",IF(ROW($A$2:$A$1036)=1,"Impossible",VLOOKUP($A$2:$A$1036,items!$A$2:$T$1008,{20}*SIGN(ROW($A$2:$A$1036)),FALSE)))</f>
        <v>Mwana wenyu akaziva izvi rinhi?</v>
      </c>
      <c r="K96" s="94" t="s">
        <v>2997</v>
      </c>
      <c r="L96" s="53" t="s">
        <v>27</v>
      </c>
      <c r="M96" s="53"/>
      <c r="N96" s="53"/>
      <c r="O96" s="53"/>
      <c r="P96" s="53"/>
      <c r="Q96" s="53"/>
      <c r="R96" s="53"/>
      <c r="S96" s="53"/>
      <c r="T96" s="53"/>
      <c r="U96" s="53"/>
      <c r="V96" s="55" t="str">
        <f t="shared" si="20"/>
        <v>J25. When did your child learn this information?</v>
      </c>
      <c r="W96" s="55" t="str">
        <f t="shared" si="21"/>
        <v>J25. Mwana wenyu akaziva izvi rinhi?</v>
      </c>
      <c r="X96" s="32" t="e">
        <f t="array" ref="X96">IF(ISBLANK(F96),"",INDEX([2]choices!L$2:L$2063,MATCH(F96,IF([2]choices!M$2:M$2063="Last",[2]choices!A$2:A$2063),0)))</f>
        <v>#N/A</v>
      </c>
      <c r="Y96" s="4" t="e">
        <f t="array" ref="Y96">IF(ISBLANK(F96),"",INDEX([2]choices!K$2:K$2063,MATCH(F96,IF([2]choices!M$2:M$2063="Last",[2]choices!A$2:A$2063),0)))</f>
        <v>#N/A</v>
      </c>
    </row>
    <row r="97" spans="1:26" s="2" customFormat="1" ht="28">
      <c r="A97" s="85" t="s">
        <v>2998</v>
      </c>
      <c r="B97" s="85" t="s">
        <v>1264</v>
      </c>
      <c r="C97" s="53">
        <v>26</v>
      </c>
      <c r="D97" s="86" t="str">
        <f>CONCATENATE(B97,C97)</f>
        <v>J26</v>
      </c>
      <c r="E97" s="85" t="s">
        <v>11</v>
      </c>
      <c r="F97" s="85" t="s">
        <v>2999</v>
      </c>
      <c r="G97" s="54" t="str">
        <f>IF(E97="","",IF(OR(E97="select_one", E97="select_multiple"), CONCATENATE(E97," ",F97),E97))</f>
        <v>select_one dk24</v>
      </c>
      <c r="H97" s="93" t="s">
        <v>3000</v>
      </c>
      <c r="I97" s="93" t="s">
        <v>3000</v>
      </c>
      <c r="J97" s="85"/>
      <c r="L97" s="85" t="s">
        <v>27</v>
      </c>
      <c r="M97" s="85"/>
      <c r="N97" s="85"/>
      <c r="O97" s="85"/>
      <c r="P97" s="85"/>
      <c r="Q97" s="85" t="s">
        <v>2357</v>
      </c>
      <c r="R97" s="85"/>
      <c r="S97" s="85"/>
      <c r="T97" s="85"/>
      <c r="U97" s="85"/>
      <c r="V97" s="20" t="str">
        <f>IF(OR(ISNA(H97),ISBLANK(H97)),"",CONCATENATE($B97,$C97,"."," ",H97))</f>
        <v>J26. [Reported knowledge last survey: knows can infect others]</v>
      </c>
      <c r="W97" s="20" t="str">
        <f>IF(OR(ISBLANK(I97),ISNA(I97)),"",CONCATENATE($B97,$C97,"."," ",I97))</f>
        <v>J26. [Reported knowledge last survey: knows can infect others]</v>
      </c>
      <c r="X97" s="32" t="e">
        <f t="array" ref="X97">IF(ISBLANK(F97),"",INDEX([2]choices!L$2:L$2063,MATCH(F97,IF([2]choices!M$2:M$2063="Last",[2]choices!A$2:A$2063),0)))</f>
        <v>#N/A</v>
      </c>
      <c r="Y97" s="4" t="e">
        <f t="array" ref="Y97">IF(ISBLANK(F97),"",INDEX([2]choices!K$2:K$2063,MATCH(F97,IF([2]choices!M$2:M$2063="Last",[2]choices!A$2:A$2063),0)))</f>
        <v>#N/A</v>
      </c>
    </row>
    <row r="98" spans="1:26" s="2" customFormat="1" ht="14">
      <c r="A98" s="85" t="s">
        <v>2999</v>
      </c>
      <c r="B98" s="85" t="s">
        <v>1264</v>
      </c>
      <c r="C98" s="53">
        <v>27</v>
      </c>
      <c r="D98" s="86" t="str">
        <f>CONCATENATE(B98,C98)</f>
        <v>J27</v>
      </c>
      <c r="E98" s="85" t="s">
        <v>24</v>
      </c>
      <c r="F98" s="85"/>
      <c r="G98" s="54" t="str">
        <f>IF(E98="","",IF(OR(E98="select_one", E98="select_multiple"), CONCATENATE(E98," ",F98),E98))</f>
        <v>calculate</v>
      </c>
      <c r="J98" s="85" t="s">
        <v>3001</v>
      </c>
      <c r="L98" s="85"/>
      <c r="M98" s="85"/>
      <c r="N98" s="85"/>
      <c r="O98" s="85"/>
      <c r="P98" s="85"/>
      <c r="Q98" s="85"/>
      <c r="R98" s="85"/>
      <c r="S98" s="85"/>
      <c r="T98" s="85"/>
      <c r="U98" s="85"/>
      <c r="V98" s="20" t="str">
        <f t="shared" ref="V98:V161" si="24">IF(OR(ISNA(H98),ISBLANK(H98)),"",CONCATENATE($B98,$C98,"."," ",H98))</f>
        <v/>
      </c>
      <c r="W98" s="20" t="str">
        <f t="shared" ref="W98:W161" si="25">IF(OR(ISBLANK(I98),ISNA(I98)),"",CONCATENATE($B98,$C98,"."," ",I98))</f>
        <v/>
      </c>
      <c r="X98" s="32" t="str">
        <f t="array" ref="X98">IF(ISBLANK(F98),"",INDEX([2]choices!L$2:L$2063,MATCH(F98,IF([2]choices!M$2:M$2063="Last",[2]choices!A$2:A$2063),0)))</f>
        <v/>
      </c>
      <c r="Y98" s="4" t="str">
        <f t="array" ref="Y98">IF(ISBLANK(F98),"",INDEX([2]choices!K$2:K$2063,MATCH(F98,IF([2]choices!M$2:M$2063="Last",[2]choices!A$2:A$2063),0)))</f>
        <v/>
      </c>
    </row>
    <row r="99" spans="1:26" s="2" customFormat="1" ht="56">
      <c r="A99" s="85" t="s">
        <v>3002</v>
      </c>
      <c r="B99" s="85" t="s">
        <v>1264</v>
      </c>
      <c r="C99" s="53">
        <v>28</v>
      </c>
      <c r="D99" s="86" t="str">
        <f>CONCATENATE(B99,C99)</f>
        <v>J28</v>
      </c>
      <c r="E99" s="53" t="s">
        <v>11</v>
      </c>
      <c r="F99" s="4" t="s">
        <v>240</v>
      </c>
      <c r="G99" s="54" t="str">
        <f>IF(E99="","",IF(OR(E99="select_one", E99="select_multiple"), CONCATENATE(E99," ",F99),E99))</f>
        <v>select_one whatKnows</v>
      </c>
      <c r="H99" s="4" t="str">
        <f>IF(A99="","",IF(ROW($A$2:$A$1036)=1,"Impossible",VLOOKUP($A$2:$A$1036,items!$A$2:$S$1008,{19}*SIGN(ROW($A$2:$A$1036)),FALSE)))</f>
        <v>You also said that ${childName} ${dk24} that [he/she] can pass the infection to someone else. How about now? Does [he/she] know that [he/she] can infect other people with HIV?</v>
      </c>
      <c r="I99" s="4" t="str">
        <f>IF(A99="","",IF(ROW($A$2:$A$1036)=1,"Impossible",VLOOKUP($A$2:$A$1036,items!$A$2:$T$1008,{20}*SIGN(ROW($A$2:$A$1036)),FALSE)))</f>
        <v xml:space="preserve">Makataura zvekare kuti ${childName} ${dk24} kuti anogona kupa mumwe munhu utachiwana. Ko parizvino? Anoziva here kuti anogona kupa vamwe vanhu utachiwana hweHIV? </v>
      </c>
      <c r="J99" s="85"/>
      <c r="K99" s="94" t="s">
        <v>3003</v>
      </c>
      <c r="L99" s="53" t="s">
        <v>27</v>
      </c>
      <c r="M99" s="85"/>
      <c r="N99" s="85"/>
      <c r="O99" s="85"/>
      <c r="P99" s="85"/>
      <c r="Q99" s="85"/>
      <c r="R99" s="85"/>
      <c r="S99" s="85"/>
      <c r="T99" s="85"/>
      <c r="U99" s="85"/>
      <c r="V99" s="20" t="str">
        <f t="shared" si="24"/>
        <v>J28. You also said that ${childName} ${dk24} that [he/she] can pass the infection to someone else. How about now? Does [he/she] know that [he/she] can infect other people with HIV?</v>
      </c>
      <c r="W99" s="20" t="str">
        <f t="shared" si="25"/>
        <v xml:space="preserve">J28. Makataura zvekare kuti ${childName} ${dk24} kuti anogona kupa mumwe munhu utachiwana. Ko parizvino? Anoziva here kuti anogona kupa vamwe vanhu utachiwana hweHIV? </v>
      </c>
      <c r="X99" s="32" t="str">
        <f t="array" ref="X99">IF(ISBLANK(F99),"",INDEX([2]choices!L$2:L$2063,MATCH(F99,IF([2]choices!M$2:M$2063="Last",[2]choices!A$2:A$2063),0)))</f>
        <v>yes, child knows, no, child does not know, child might know or suspect, dk, refuse</v>
      </c>
      <c r="Y99" s="4" t="str">
        <f t="array" ref="Y99">IF(ISBLANK(F99),"",INDEX([2]choices!K$2:K$2063,MATCH(F99,IF([2]choices!M$2:M$2063="Last",[2]choices!A$2:A$2063),0)))</f>
        <v>hongu, mwana anoziva, kwete, mwana haazive, mwana anogona kunge achiziva kana kufungidzira, handizive, kuramba kupindura</v>
      </c>
    </row>
    <row r="100" spans="1:26" ht="42">
      <c r="A100" s="53" t="s">
        <v>1278</v>
      </c>
      <c r="B100" s="53" t="s">
        <v>1264</v>
      </c>
      <c r="C100" s="53">
        <v>29</v>
      </c>
      <c r="D100" s="54" t="str">
        <f t="shared" ref="D100:D174" si="26">CONCATENATE(B100,C100)</f>
        <v>J29</v>
      </c>
      <c r="E100" s="53" t="s">
        <v>11</v>
      </c>
      <c r="F100" s="4" t="s">
        <v>240</v>
      </c>
      <c r="G100" s="54" t="str">
        <f t="shared" ref="G100:G174" si="27">IF(E100="","",IF(OR(E100="select_one", E100="select_multiple"), CONCATENATE(E100," ",F100),E100))</f>
        <v>select_one whatKnows</v>
      </c>
      <c r="H100" s="4" t="str">
        <f>IF(A100="","",IF(ROW($A$2:$A$1036)=1,"Impossible",VLOOKUP($A$2:$A$1036,items!$A$2:$S$1008,{19}*SIGN(ROW($A$2:$A$1036)),FALSE)))</f>
        <v>Does [he/she] know that [he/she] could pass the infection to someone else?</v>
      </c>
      <c r="I100" s="4" t="str">
        <f>IF(A100="","",IF(ROW($A$2:$A$1036)=1,"Impossible",VLOOKUP($A$2:$A$1036,items!$A$2:$T$1008,{20}*SIGN(ROW($A$2:$A$1036)),FALSE)))</f>
        <v>Anoziva here kuti anogona kutapurira mumwe munhu utachiwana?</v>
      </c>
      <c r="K100" s="94" t="s">
        <v>3004</v>
      </c>
      <c r="L100" s="53" t="s">
        <v>27</v>
      </c>
      <c r="M100" s="53"/>
      <c r="N100" s="53"/>
      <c r="O100" s="53"/>
      <c r="P100" s="53"/>
      <c r="Q100" s="53"/>
      <c r="R100" s="53"/>
      <c r="S100" s="53"/>
      <c r="T100" s="53"/>
      <c r="U100" s="53"/>
      <c r="V100" s="55" t="str">
        <f t="shared" si="24"/>
        <v>J29. Does [he/she] know that [he/she] could pass the infection to someone else?</v>
      </c>
      <c r="W100" s="55" t="str">
        <f t="shared" si="25"/>
        <v>J29. Anoziva here kuti anogona kutapurira mumwe munhu utachiwana?</v>
      </c>
      <c r="X100" s="32" t="str">
        <f t="array" ref="X100">IF(ISBLANK(F100),"",INDEX([2]choices!L$2:L$2063,MATCH(F100,IF([2]choices!M$2:M$2063="Last",[2]choices!A$2:A$2063),0)))</f>
        <v>yes, child knows, no, child does not know, child might know or suspect, dk, refuse</v>
      </c>
      <c r="Y100" s="4" t="str">
        <f t="array" ref="Y100">IF(ISBLANK(F100),"",INDEX([2]choices!K$2:K$2063,MATCH(F100,IF([2]choices!M$2:M$2063="Last",[2]choices!A$2:A$2063),0)))</f>
        <v>hongu, mwana anoziva, kwete, mwana haazive, mwana anogona kunge achiziva kana kufungidzira, handizive, kuramba kupindura</v>
      </c>
    </row>
    <row r="101" spans="1:26" ht="42">
      <c r="A101" s="53" t="s">
        <v>1279</v>
      </c>
      <c r="B101" s="53" t="s">
        <v>1264</v>
      </c>
      <c r="C101" s="53">
        <v>30</v>
      </c>
      <c r="D101" s="54" t="str">
        <f t="shared" si="26"/>
        <v>J30</v>
      </c>
      <c r="E101" s="53" t="s">
        <v>11</v>
      </c>
      <c r="F101" s="4" t="s">
        <v>241</v>
      </c>
      <c r="G101" s="54" t="str">
        <f t="shared" si="27"/>
        <v>select_one howKnows</v>
      </c>
      <c r="H101" s="4" t="str">
        <f>IF(A101="","",IF(ROW($A$2:$A$1036)=1,"Impossible",VLOOKUP($A$2:$A$1036,items!$A$2:$S$1008,{19}*SIGN(ROW($A$2:$A$1036)),FALSE)))</f>
        <v>How did your child learn this?</v>
      </c>
      <c r="I101" s="4" t="str">
        <f>IF(A101="","",IF(ROW($A$2:$A$1036)=1,"Impossible",VLOOKUP($A$2:$A$1036,items!$A$2:$T$1008,{20}*SIGN(ROW($A$2:$A$1036)),FALSE)))</f>
        <v>Mwana wenyu akaziva izvi sei?</v>
      </c>
      <c r="K101" s="94" t="s">
        <v>3005</v>
      </c>
      <c r="L101" s="53" t="s">
        <v>27</v>
      </c>
      <c r="M101" s="53"/>
      <c r="N101" s="53"/>
      <c r="O101" s="53"/>
      <c r="P101" s="53"/>
      <c r="Q101" s="53"/>
      <c r="R101" s="53"/>
      <c r="S101" s="53"/>
      <c r="T101" s="53"/>
      <c r="U101" s="53"/>
      <c r="V101" s="55" t="str">
        <f t="shared" si="24"/>
        <v>J30. How did your child learn this?</v>
      </c>
      <c r="W101" s="55" t="str">
        <f t="shared" si="25"/>
        <v>J30. Mwana wenyu akaziva izvi sei?</v>
      </c>
      <c r="X101" s="32" t="str">
        <f t="array" ref="X101">IF(ISBLANK(F101),"",INDEX([2]choices!L$2:L$2063,MATCH(F101,IF([2]choices!M$2:M$2063="Last",[2]choices!A$2:A$2063),0)))</f>
        <v>from me, from another family member, from a health worker, from a teacher, from someone else, refuse</v>
      </c>
      <c r="Y101" s="4" t="str">
        <f t="array" ref="Y101">IF(ISBLANK(F101),"",INDEX([2]choices!K$2:K$2063,MATCH(F101,IF([2]choices!M$2:M$2063="Last",[2]choices!A$2:A$2063),0)))</f>
        <v>kubva kwandiri, kubva kune mumwe wemumhuri, kubva kumushandi weutano, kubva kumudzidzisi, kubva kune mumwewo, kuramba kupindura</v>
      </c>
    </row>
    <row r="102" spans="1:26" ht="28">
      <c r="A102" s="53" t="s">
        <v>1280</v>
      </c>
      <c r="B102" s="53" t="s">
        <v>1264</v>
      </c>
      <c r="C102" s="53">
        <v>31</v>
      </c>
      <c r="D102" s="54" t="str">
        <f t="shared" si="26"/>
        <v>J31</v>
      </c>
      <c r="E102" s="53" t="s">
        <v>11</v>
      </c>
      <c r="F102" s="4" t="s">
        <v>209</v>
      </c>
      <c r="G102" s="54" t="str">
        <f t="shared" si="27"/>
        <v>select_one yndr</v>
      </c>
      <c r="H102" s="4" t="str">
        <f>IF(A102="","",IF(ROW($A$2:$A$1036)=1,"Impossible",VLOOKUP($A$2:$A$1036,items!$A$2:$S$1008,{19}*SIGN(ROW($A$2:$A$1036)),FALSE)))</f>
        <v>Did you want your child to learn this information when [he/she] did?</v>
      </c>
      <c r="I102" s="4" t="str">
        <f>IF(A102="","",IF(ROW($A$2:$A$1036)=1,"Impossible",VLOOKUP($A$2:$A$1036,items!$A$2:$T$1008,{20}*SIGN(ROW($A$2:$A$1036)),FALSE)))</f>
        <v>Maida here kuti mwana wenyu ave neruzivo urwu paakarwuwana ipapo?</v>
      </c>
      <c r="K102" s="94" t="s">
        <v>3005</v>
      </c>
      <c r="L102" s="53" t="s">
        <v>27</v>
      </c>
      <c r="M102" s="53"/>
      <c r="N102" s="53"/>
      <c r="O102" s="53"/>
      <c r="P102" s="53"/>
      <c r="Q102" s="53"/>
      <c r="R102" s="53"/>
      <c r="S102" s="53"/>
      <c r="T102" s="53"/>
      <c r="U102" s="53"/>
      <c r="V102" s="55" t="str">
        <f t="shared" si="24"/>
        <v>J31. Did you want your child to learn this information when [he/she] did?</v>
      </c>
      <c r="W102" s="55" t="str">
        <f t="shared" si="25"/>
        <v>J31. Maida here kuti mwana wenyu ave neruzivo urwu paakarwuwana ipapo?</v>
      </c>
      <c r="X102" s="32" t="str">
        <f t="array" ref="X102">IF(ISBLANK(F102),"",INDEX([2]choices!L$2:L$2063,MATCH(F102,IF([2]choices!M$2:M$2063="Last",[2]choices!A$2:A$2063),0)))</f>
        <v>yes, no, dk, refuse</v>
      </c>
      <c r="Y102" s="4" t="str">
        <f t="array" ref="Y102">IF(ISBLANK(F102),"",INDEX([2]choices!K$2:K$2063,MATCH(F102,IF([2]choices!M$2:M$2063="Last",[2]choices!A$2:A$2063),0)))</f>
        <v>Hongu, Kwete, dk, kuramba kupindura</v>
      </c>
    </row>
    <row r="103" spans="1:26" ht="28">
      <c r="A103" s="53" t="s">
        <v>2956</v>
      </c>
      <c r="B103" s="53" t="s">
        <v>1264</v>
      </c>
      <c r="C103" s="53">
        <v>32</v>
      </c>
      <c r="D103" s="54" t="str">
        <f t="shared" si="26"/>
        <v>J32</v>
      </c>
      <c r="E103" s="53" t="s">
        <v>11</v>
      </c>
      <c r="F103" s="4" t="s">
        <v>3018</v>
      </c>
      <c r="G103" s="54" t="str">
        <f t="shared" si="27"/>
        <v>select_one doesKnowWhen3</v>
      </c>
      <c r="H103" s="4" t="str">
        <f>IF(A103="","",IF(ROW($A$2:$A$1036)=1,"Impossible",VLOOKUP($A$2:$A$1036,items!$A$2:$S$1008,{19}*SIGN(ROW($A$2:$A$1036)),FALSE)))</f>
        <v>When did your child learn this information?</v>
      </c>
      <c r="I103" s="4" t="str">
        <f>IF(A103="","",IF(ROW($A$2:$A$1036)=1,"Impossible",VLOOKUP($A$2:$A$1036,items!$A$2:$T$1008,{20}*SIGN(ROW($A$2:$A$1036)),FALSE)))</f>
        <v>Mwana wenyu akaziva izvi rinhi?</v>
      </c>
      <c r="K103" s="94" t="s">
        <v>3005</v>
      </c>
      <c r="L103" s="53" t="s">
        <v>27</v>
      </c>
      <c r="M103" s="53"/>
      <c r="N103" s="53"/>
      <c r="O103" s="53"/>
      <c r="P103" s="53"/>
      <c r="Q103" s="53"/>
      <c r="R103" s="53"/>
      <c r="S103" s="53"/>
      <c r="T103" s="53"/>
      <c r="U103" s="53"/>
      <c r="V103" s="55" t="str">
        <f t="shared" si="24"/>
        <v>J32. When did your child learn this information?</v>
      </c>
      <c r="W103" s="55" t="str">
        <f t="shared" si="25"/>
        <v>J32. Mwana wenyu akaziva izvi rinhi?</v>
      </c>
      <c r="X103" s="32" t="e">
        <f t="array" ref="X103">IF(ISBLANK(F103),"",INDEX([2]choices!L$2:L$2063,MATCH(F103,IF([2]choices!M$2:M$2063="Last",[2]choices!A$2:A$2063),0)))</f>
        <v>#N/A</v>
      </c>
      <c r="Y103" s="4" t="e">
        <f t="array" ref="Y103">IF(ISBLANK(F103),"",INDEX([2]choices!K$2:K$2063,MATCH(F103,IF([2]choices!M$2:M$2063="Last",[2]choices!A$2:A$2063),0)))</f>
        <v>#N/A</v>
      </c>
    </row>
    <row r="104" spans="1:26" ht="14">
      <c r="A104" s="53" t="s">
        <v>1282</v>
      </c>
      <c r="B104" s="53" t="s">
        <v>1264</v>
      </c>
      <c r="C104" s="53"/>
      <c r="D104" s="54" t="str">
        <f t="shared" si="26"/>
        <v>J</v>
      </c>
      <c r="E104" s="53" t="s">
        <v>81</v>
      </c>
      <c r="G104" s="54" t="str">
        <f t="shared" si="27"/>
        <v>end group</v>
      </c>
      <c r="H104" s="4" t="e">
        <f>IF(A104="","",IF(ROW($A$2:$A$1036)=1,"Impossible",VLOOKUP($A$2:$A$1036,items!$A$2:$S$1008,{19}*SIGN(ROW($A$2:$A$1036)),FALSE)))</f>
        <v>#N/A</v>
      </c>
      <c r="I104" s="4" t="e">
        <f>IF(A104="","",IF(ROW($A$2:$A$1036)=1,"Impossible",VLOOKUP($A$2:$A$1036,items!$A$2:$T$1008,{20}*SIGN(ROW($A$2:$A$1036)),FALSE)))</f>
        <v>#N/A</v>
      </c>
      <c r="L104" s="53"/>
      <c r="M104" s="53"/>
      <c r="N104" s="53"/>
      <c r="O104" s="53"/>
      <c r="P104" s="53"/>
      <c r="Q104" s="53"/>
      <c r="R104" s="53"/>
      <c r="S104" s="53"/>
      <c r="T104" s="53"/>
      <c r="U104" s="53"/>
      <c r="V104" s="55" t="str">
        <f t="shared" si="24"/>
        <v/>
      </c>
      <c r="W104" s="55" t="str">
        <f t="shared" si="25"/>
        <v/>
      </c>
      <c r="X104" s="32" t="str">
        <f t="array" ref="X104">IF(ISBLANK(F104),"",INDEX([2]choices!L$2:L$2063,MATCH(F104,IF([2]choices!M$2:M$2063="Last",[2]choices!A$2:A$2063),0)))</f>
        <v/>
      </c>
      <c r="Y104" s="4" t="str">
        <f t="array" ref="Y104">IF(ISBLANK(F104),"",INDEX([2]choices!K$2:K$2063,MATCH(F104,IF([2]choices!M$2:M$2063="Last",[2]choices!A$2:A$2063),0)))</f>
        <v/>
      </c>
    </row>
    <row r="105" spans="1:26" ht="28">
      <c r="A105" s="53" t="s">
        <v>1323</v>
      </c>
      <c r="B105" s="53" t="s">
        <v>1324</v>
      </c>
      <c r="C105" s="53">
        <v>0</v>
      </c>
      <c r="D105" s="54" t="str">
        <f t="shared" si="26"/>
        <v>K0</v>
      </c>
      <c r="E105" s="53" t="s">
        <v>79</v>
      </c>
      <c r="G105" s="54" t="str">
        <f t="shared" si="27"/>
        <v>begin group</v>
      </c>
      <c r="H105" s="4" t="e">
        <f>IF(A105="","",IF(ROW($A$2:$A$1036)=1,"Impossible",VLOOKUP($A$2:$A$1036,items!$A$2:$S$1008,{19}*SIGN(ROW($A$2:$A$1036)),FALSE)))</f>
        <v>#N/A</v>
      </c>
      <c r="I105" s="4" t="e">
        <f>IF(A105="","",IF(ROW($A$2:$A$1036)=1,"Impossible",VLOOKUP($A$2:$A$1036,items!$A$2:$T$1008,{20}*SIGN(ROW($A$2:$A$1036)),FALSE)))</f>
        <v>#N/A</v>
      </c>
      <c r="K105" s="4" t="s">
        <v>3006</v>
      </c>
      <c r="L105" s="53"/>
      <c r="M105" s="53"/>
      <c r="N105" s="53"/>
      <c r="O105" s="53"/>
      <c r="P105" s="53"/>
      <c r="Q105" s="53"/>
      <c r="R105" s="53"/>
      <c r="S105" s="53"/>
      <c r="T105" s="53"/>
      <c r="U105" s="53"/>
      <c r="V105" s="55" t="str">
        <f t="shared" si="24"/>
        <v/>
      </c>
      <c r="W105" s="55" t="str">
        <f t="shared" si="25"/>
        <v/>
      </c>
      <c r="X105" s="32" t="str">
        <f t="array" ref="X105">IF(ISBLANK(F105),"",INDEX([2]choices!L$2:L$2063,MATCH(F105,IF([2]choices!M$2:M$2063="Last",[2]choices!A$2:A$2063),0)))</f>
        <v/>
      </c>
      <c r="Y105" s="4" t="str">
        <f t="array" ref="Y105">IF(ISBLANK(F105),"",INDEX([2]choices!K$2:K$2063,MATCH(F105,IF([2]choices!M$2:M$2063="Last",[2]choices!A$2:A$2063),0)))</f>
        <v/>
      </c>
    </row>
    <row r="106" spans="1:26" ht="56">
      <c r="A106" s="53" t="s">
        <v>1131</v>
      </c>
      <c r="B106" s="53" t="s">
        <v>1324</v>
      </c>
      <c r="C106" s="53">
        <v>1</v>
      </c>
      <c r="D106" s="54" t="str">
        <f t="shared" si="26"/>
        <v>K1</v>
      </c>
      <c r="E106" s="53" t="s">
        <v>16</v>
      </c>
      <c r="G106" s="54" t="str">
        <f t="shared" si="27"/>
        <v>note</v>
      </c>
      <c r="H106" s="4" t="str">
        <f>IF(A106="","",IF(ROW($A$2:$A$1036)=1,"Impossible",VLOOKUP($A$2:$A$1036,items!$A$2:$S$1008,{19}*SIGN(ROW($A$2:$A$1036)),FALSE)))</f>
        <v>For the next few questions, please tell me how likely it is that each thing will happen if you tell your child that [he/she] is HIV positive.</v>
      </c>
      <c r="I106" s="4" t="str">
        <f>IF(A106="","",IF(ROW($A$2:$A$1036)=1,"Impossible",VLOOKUP($A$2:$A$1036,items!$A$2:$T$1008,{20}*SIGN(ROW($A$2:$A$1036)),FALSE)))</f>
        <v>Pamibvunzo mishomanana, inotevera, ndapota ndiudzeiwo kuti chimwe nechimwe chezvinotevera chingangoitike zvakadii kana mukaudza mwana wenyu kuti ane HIV.</v>
      </c>
      <c r="L106" s="53"/>
      <c r="M106" s="53"/>
      <c r="N106" s="53"/>
      <c r="O106" s="53"/>
      <c r="P106" s="53"/>
      <c r="Q106" s="53"/>
      <c r="R106" s="53"/>
      <c r="S106" s="53"/>
      <c r="T106" s="53"/>
      <c r="U106" s="53"/>
      <c r="V106" s="55" t="str">
        <f t="shared" si="24"/>
        <v>K1. For the next few questions, please tell me how likely it is that each thing will happen if you tell your child that [he/she] is HIV positive.</v>
      </c>
      <c r="W106" s="55" t="str">
        <f t="shared" si="25"/>
        <v>K1. Pamibvunzo mishomanana, inotevera, ndapota ndiudzeiwo kuti chimwe nechimwe chezvinotevera chingangoitike zvakadii kana mukaudza mwana wenyu kuti ane HIV.</v>
      </c>
      <c r="X106" s="32" t="str">
        <f t="array" ref="X106">IF(ISBLANK(F106),"",INDEX([2]choices!L$2:L$2063,MATCH(F106,IF([2]choices!M$2:M$2063="Last",[2]choices!A$2:A$2063),0)))</f>
        <v/>
      </c>
      <c r="Y106" s="4" t="str">
        <f t="array" ref="Y106">IF(ISBLANK(F106),"",INDEX([2]choices!K$2:K$2063,MATCH(F106,IF([2]choices!M$2:M$2063="Last",[2]choices!A$2:A$2063),0)))</f>
        <v/>
      </c>
      <c r="Z106" s="4" t="s">
        <v>1223</v>
      </c>
    </row>
    <row r="107" spans="1:26" ht="42">
      <c r="A107" s="53" t="s">
        <v>1132</v>
      </c>
      <c r="B107" s="53" t="s">
        <v>1324</v>
      </c>
      <c r="C107" s="53">
        <v>2</v>
      </c>
      <c r="D107" s="54" t="str">
        <f t="shared" si="26"/>
        <v>K2</v>
      </c>
      <c r="E107" s="53" t="s">
        <v>11</v>
      </c>
      <c r="F107" s="4" t="s">
        <v>203</v>
      </c>
      <c r="G107" s="54" t="str">
        <f t="shared" si="27"/>
        <v>select_one likely4</v>
      </c>
      <c r="H107" s="4" t="str">
        <f>IF(A107="","",IF(ROW($A$2:$A$1036)=1,"Impossible",VLOOKUP($A$2:$A$1036,items!$A$2:$S$1008,{19}*SIGN(ROW($A$2:$A$1036)),FALSE)))</f>
        <v>How likely is it that telling your child about [his/her] status will bring about good things?</v>
      </c>
      <c r="I107" s="4" t="str">
        <f>IF(A107="","",IF(ROW($A$2:$A$1036)=1,"Impossible",VLOOKUP($A$2:$A$1036,items!$A$2:$T$1008,{20}*SIGN(ROW($A$2:$A$1036)),FALSE)))</f>
        <v>Zvingaitike zvakadii kuti kuudza mwana wenyu nezvepamumire kungaunze zvinhu zvakanaka?</v>
      </c>
      <c r="L107" s="53" t="s">
        <v>27</v>
      </c>
      <c r="M107" s="53"/>
      <c r="N107" s="53"/>
      <c r="O107" s="53"/>
      <c r="P107" s="53"/>
      <c r="Q107" s="53"/>
      <c r="R107" s="53"/>
      <c r="S107" s="53"/>
      <c r="T107" s="53"/>
      <c r="U107" s="53"/>
      <c r="V107" s="55" t="str">
        <f t="shared" si="24"/>
        <v>K2. How likely is it that telling your child about [his/her] status will bring about good things?</v>
      </c>
      <c r="W107" s="55" t="str">
        <f t="shared" si="25"/>
        <v>K2. Zvingaitike zvakadii kuti kuudza mwana wenyu nezvepamumire kungaunze zvinhu zvakanaka?</v>
      </c>
      <c r="X107" s="32" t="str">
        <f t="array" ref="X107">IF(ISBLANK(F107),"",INDEX([2]choices!L$2:L$2063,MATCH(F107,IF([2]choices!M$2:M$2063="Last",[2]choices!A$2:A$2063),0)))</f>
        <v>very likely, somewhat likely, not very likely, not at all likely, refuse</v>
      </c>
      <c r="Y107" s="4" t="str">
        <f t="array" ref="Y107">IF(ISBLANK(F107),"",INDEX([2]choices!K$2:K$2063,MATCH(F107,IF([2]choices!M$2:M$2063="Last",[2]choices!A$2:A$2063),0)))</f>
        <v>zvingangoitike zvakanyanya, zvingangoitike zvishoma, hazvingaitike zvakanyanya, hazvingaitike zvachose, kuramba kupindura</v>
      </c>
      <c r="Z107" s="4" t="s">
        <v>1223</v>
      </c>
    </row>
    <row r="108" spans="1:26" ht="42">
      <c r="A108" s="53" t="s">
        <v>1133</v>
      </c>
      <c r="B108" s="53" t="s">
        <v>1324</v>
      </c>
      <c r="C108" s="53">
        <v>3</v>
      </c>
      <c r="D108" s="54" t="str">
        <f t="shared" si="26"/>
        <v>K3</v>
      </c>
      <c r="E108" s="53" t="s">
        <v>11</v>
      </c>
      <c r="F108" s="4" t="s">
        <v>203</v>
      </c>
      <c r="G108" s="54" t="str">
        <f t="shared" si="27"/>
        <v>select_one likely4</v>
      </c>
      <c r="H108" s="4" t="str">
        <f>IF(A108="","",IF(ROW($A$2:$A$1036)=1,"Impossible",VLOOKUP($A$2:$A$1036,items!$A$2:$S$1008,{19}*SIGN(ROW($A$2:$A$1036)),FALSE)))</f>
        <v>How likely is it that telling your child about [his/her] status will bring you closer together?</v>
      </c>
      <c r="I108" s="4" t="str">
        <f>IF(A108="","",IF(ROW($A$2:$A$1036)=1,"Impossible",VLOOKUP($A$2:$A$1036,items!$A$2:$T$1008,{20}*SIGN(ROW($A$2:$A$1036)),FALSE)))</f>
        <v>Zvingaitike zvakadii kuti kuudza mwana wenyu nezvepaamire kungamuswededze pedyo nemi?</v>
      </c>
      <c r="L108" s="53" t="s">
        <v>27</v>
      </c>
      <c r="M108" s="53"/>
      <c r="N108" s="53"/>
      <c r="O108" s="53"/>
      <c r="P108" s="53"/>
      <c r="Q108" s="53"/>
      <c r="R108" s="53"/>
      <c r="S108" s="53"/>
      <c r="T108" s="53"/>
      <c r="U108" s="53"/>
      <c r="V108" s="55" t="str">
        <f t="shared" si="24"/>
        <v>K3. How likely is it that telling your child about [his/her] status will bring you closer together?</v>
      </c>
      <c r="W108" s="55" t="str">
        <f t="shared" si="25"/>
        <v>K3. Zvingaitike zvakadii kuti kuudza mwana wenyu nezvepaamire kungamuswededze pedyo nemi?</v>
      </c>
      <c r="X108" s="32" t="str">
        <f t="array" ref="X108">IF(ISBLANK(F108),"",INDEX([2]choices!L$2:L$2063,MATCH(F108,IF([2]choices!M$2:M$2063="Last",[2]choices!A$2:A$2063),0)))</f>
        <v>very likely, somewhat likely, not very likely, not at all likely, refuse</v>
      </c>
      <c r="Y108" s="4" t="str">
        <f t="array" ref="Y108">IF(ISBLANK(F108),"",INDEX([2]choices!K$2:K$2063,MATCH(F108,IF([2]choices!M$2:M$2063="Last",[2]choices!A$2:A$2063),0)))</f>
        <v>zvingangoitike zvakanyanya, zvingangoitike zvishoma, hazvingaitike zvakanyanya, hazvingaitike zvachose, kuramba kupindura</v>
      </c>
      <c r="Z108" s="4" t="s">
        <v>1223</v>
      </c>
    </row>
    <row r="109" spans="1:26" ht="42">
      <c r="A109" s="53" t="s">
        <v>1134</v>
      </c>
      <c r="B109" s="53" t="s">
        <v>1324</v>
      </c>
      <c r="C109" s="53">
        <v>4</v>
      </c>
      <c r="D109" s="54" t="str">
        <f t="shared" si="26"/>
        <v>K4</v>
      </c>
      <c r="E109" s="53" t="s">
        <v>11</v>
      </c>
      <c r="F109" s="4" t="s">
        <v>203</v>
      </c>
      <c r="G109" s="54" t="str">
        <f t="shared" si="27"/>
        <v>select_one likely4</v>
      </c>
      <c r="H109" s="4" t="str">
        <f>IF(A109="","",IF(ROW($A$2:$A$1036)=1,"Impossible",VLOOKUP($A$2:$A$1036,items!$A$2:$S$1008,{19}*SIGN(ROW($A$2:$A$1036)),FALSE)))</f>
        <v>—that telling [him/her] will help you to understand each other better?</v>
      </c>
      <c r="I109" s="4" t="str">
        <f>IF(A109="","",IF(ROW($A$2:$A$1036)=1,"Impossible",VLOOKUP($A$2:$A$1036,items!$A$2:$T$1008,{20}*SIGN(ROW($A$2:$A$1036)),FALSE)))</f>
        <v>—kuti kumuudza kungakubatsirei kuti munzwisisane zviri nani?</v>
      </c>
      <c r="L109" s="53" t="s">
        <v>27</v>
      </c>
      <c r="M109" s="53"/>
      <c r="N109" s="53"/>
      <c r="O109" s="53"/>
      <c r="P109" s="53"/>
      <c r="Q109" s="53"/>
      <c r="R109" s="53"/>
      <c r="S109" s="53"/>
      <c r="T109" s="53"/>
      <c r="U109" s="53"/>
      <c r="V109" s="55" t="str">
        <f t="shared" si="24"/>
        <v>K4. —that telling [him/her] will help you to understand each other better?</v>
      </c>
      <c r="W109" s="55" t="str">
        <f t="shared" si="25"/>
        <v>K4. —kuti kumuudza kungakubatsirei kuti munzwisisane zviri nani?</v>
      </c>
      <c r="X109" s="32" t="str">
        <f t="array" ref="X109">IF(ISBLANK(F109),"",INDEX([2]choices!L$2:L$2063,MATCH(F109,IF([2]choices!M$2:M$2063="Last",[2]choices!A$2:A$2063),0)))</f>
        <v>very likely, somewhat likely, not very likely, not at all likely, refuse</v>
      </c>
      <c r="Y109" s="4" t="str">
        <f t="array" ref="Y109">IF(ISBLANK(F109),"",INDEX([2]choices!K$2:K$2063,MATCH(F109,IF([2]choices!M$2:M$2063="Last",[2]choices!A$2:A$2063),0)))</f>
        <v>zvingangoitike zvakanyanya, zvingangoitike zvishoma, hazvingaitike zvakanyanya, hazvingaitike zvachose, kuramba kupindura</v>
      </c>
      <c r="Z109" s="4" t="s">
        <v>1223</v>
      </c>
    </row>
    <row r="110" spans="1:26" ht="42">
      <c r="A110" s="53" t="s">
        <v>1135</v>
      </c>
      <c r="B110" s="53" t="s">
        <v>1324</v>
      </c>
      <c r="C110" s="53">
        <v>5</v>
      </c>
      <c r="D110" s="54" t="str">
        <f t="shared" si="26"/>
        <v>K5</v>
      </c>
      <c r="E110" s="53" t="s">
        <v>11</v>
      </c>
      <c r="F110" s="4" t="s">
        <v>203</v>
      </c>
      <c r="G110" s="54" t="str">
        <f t="shared" si="27"/>
        <v>select_one likely4</v>
      </c>
      <c r="H110" s="4" t="str">
        <f>IF(A110="","",IF(ROW($A$2:$A$1036)=1,"Impossible",VLOOKUP($A$2:$A$1036,items!$A$2:$S$1008,{19}*SIGN(ROW($A$2:$A$1036)),FALSE)))</f>
        <v>—that telling [him/her] will make [him/her] trust you more?</v>
      </c>
      <c r="I110" s="4" t="str">
        <f>IF(A110="","",IF(ROW($A$2:$A$1036)=1,"Impossible",VLOOKUP($A$2:$A$1036,items!$A$2:$T$1008,{20}*SIGN(ROW($A$2:$A$1036)),FALSE)))</f>
        <v>—kuti kumuudza kungaite kuti awedzere kuvimba nemi?</v>
      </c>
      <c r="L110" s="53" t="s">
        <v>27</v>
      </c>
      <c r="M110" s="53"/>
      <c r="N110" s="53"/>
      <c r="O110" s="53"/>
      <c r="P110" s="53"/>
      <c r="Q110" s="53"/>
      <c r="R110" s="53"/>
      <c r="S110" s="53"/>
      <c r="T110" s="53"/>
      <c r="U110" s="53"/>
      <c r="V110" s="55" t="str">
        <f t="shared" si="24"/>
        <v>K5. —that telling [him/her] will make [him/her] trust you more?</v>
      </c>
      <c r="W110" s="55" t="str">
        <f t="shared" si="25"/>
        <v>K5. —kuti kumuudza kungaite kuti awedzere kuvimba nemi?</v>
      </c>
      <c r="X110" s="32" t="str">
        <f t="array" ref="X110">IF(ISBLANK(F110),"",INDEX([2]choices!L$2:L$2063,MATCH(F110,IF([2]choices!M$2:M$2063="Last",[2]choices!A$2:A$2063),0)))</f>
        <v>very likely, somewhat likely, not very likely, not at all likely, refuse</v>
      </c>
      <c r="Y110" s="4" t="str">
        <f t="array" ref="Y110">IF(ISBLANK(F110),"",INDEX([2]choices!K$2:K$2063,MATCH(F110,IF([2]choices!M$2:M$2063="Last",[2]choices!A$2:A$2063),0)))</f>
        <v>zvingangoitike zvakanyanya, zvingangoitike zvishoma, hazvingaitike zvakanyanya, hazvingaitike zvachose, kuramba kupindura</v>
      </c>
      <c r="Z110" s="4" t="s">
        <v>1223</v>
      </c>
    </row>
    <row r="111" spans="1:26" ht="42">
      <c r="A111" s="53" t="s">
        <v>1136</v>
      </c>
      <c r="B111" s="53" t="s">
        <v>1324</v>
      </c>
      <c r="C111" s="53">
        <v>6</v>
      </c>
      <c r="D111" s="54" t="str">
        <f t="shared" si="26"/>
        <v>K6</v>
      </c>
      <c r="E111" s="53" t="s">
        <v>11</v>
      </c>
      <c r="F111" s="4" t="s">
        <v>203</v>
      </c>
      <c r="G111" s="54" t="str">
        <f t="shared" si="27"/>
        <v>select_one likely4</v>
      </c>
      <c r="H111" s="4" t="str">
        <f>IF(A111="","",IF(ROW($A$2:$A$1036)=1,"Impossible",VLOOKUP($A$2:$A$1036,items!$A$2:$S$1008,{19}*SIGN(ROW($A$2:$A$1036)),FALSE)))</f>
        <v>—that telling [him/her] will help you to get along better?</v>
      </c>
      <c r="I111" s="4" t="str">
        <f>IF(A111="","",IF(ROW($A$2:$A$1036)=1,"Impossible",VLOOKUP($A$2:$A$1036,items!$A$2:$T$1008,{20}*SIGN(ROW($A$2:$A$1036)),FALSE)))</f>
        <v>—kuti kumuudza kungaite kuti muwirirane zviri nani?</v>
      </c>
      <c r="L111" s="53" t="s">
        <v>27</v>
      </c>
      <c r="M111" s="53"/>
      <c r="N111" s="53"/>
      <c r="O111" s="53"/>
      <c r="P111" s="53"/>
      <c r="Q111" s="53"/>
      <c r="R111" s="53"/>
      <c r="S111" s="53"/>
      <c r="T111" s="53"/>
      <c r="U111" s="53"/>
      <c r="V111" s="55" t="str">
        <f t="shared" si="24"/>
        <v>K6. —that telling [him/her] will help you to get along better?</v>
      </c>
      <c r="W111" s="55" t="str">
        <f t="shared" si="25"/>
        <v>K6. —kuti kumuudza kungaite kuti muwirirane zviri nani?</v>
      </c>
      <c r="X111" s="32" t="str">
        <f t="array" ref="X111">IF(ISBLANK(F111),"",INDEX([2]choices!L$2:L$2063,MATCH(F111,IF([2]choices!M$2:M$2063="Last",[2]choices!A$2:A$2063),0)))</f>
        <v>very likely, somewhat likely, not very likely, not at all likely, refuse</v>
      </c>
      <c r="Y111" s="4" t="str">
        <f t="array" ref="Y111">IF(ISBLANK(F111),"",INDEX([2]choices!K$2:K$2063,MATCH(F111,IF([2]choices!M$2:M$2063="Last",[2]choices!A$2:A$2063),0)))</f>
        <v>zvingangoitike zvakanyanya, zvingangoitike zvishoma, hazvingaitike zvakanyanya, hazvingaitike zvachose, kuramba kupindura</v>
      </c>
      <c r="Z111" s="4" t="s">
        <v>1223</v>
      </c>
    </row>
    <row r="112" spans="1:26" ht="42">
      <c r="A112" s="53" t="s">
        <v>1137</v>
      </c>
      <c r="B112" s="53" t="s">
        <v>1324</v>
      </c>
      <c r="C112" s="53">
        <v>7</v>
      </c>
      <c r="D112" s="54" t="str">
        <f t="shared" si="26"/>
        <v>K7</v>
      </c>
      <c r="E112" s="53" t="s">
        <v>11</v>
      </c>
      <c r="F112" s="4" t="s">
        <v>203</v>
      </c>
      <c r="G112" s="54" t="str">
        <f t="shared" si="27"/>
        <v>select_one likely4</v>
      </c>
      <c r="H112" s="4" t="str">
        <f>IF(A112="","",IF(ROW($A$2:$A$1036)=1,"Impossible",VLOOKUP($A$2:$A$1036,items!$A$2:$S$1008,{19}*SIGN(ROW($A$2:$A$1036)),FALSE)))</f>
        <v>—that telling [him/her] will be good for [him/her]?</v>
      </c>
      <c r="I112" s="4" t="str">
        <f>IF(A112="","",IF(ROW($A$2:$A$1036)=1,"Impossible",VLOOKUP($A$2:$A$1036,items!$A$2:$T$1008,{20}*SIGN(ROW($A$2:$A$1036)),FALSE)))</f>
        <v>—kuti kumuudza kunenge kwakamunakira iye?</v>
      </c>
      <c r="L112" s="53" t="s">
        <v>27</v>
      </c>
      <c r="M112" s="53"/>
      <c r="N112" s="53"/>
      <c r="O112" s="53"/>
      <c r="P112" s="53"/>
      <c r="Q112" s="53"/>
      <c r="R112" s="53"/>
      <c r="S112" s="53"/>
      <c r="T112" s="53"/>
      <c r="U112" s="53"/>
      <c r="V112" s="55" t="str">
        <f t="shared" si="24"/>
        <v>K7. —that telling [him/her] will be good for [him/her]?</v>
      </c>
      <c r="W112" s="55" t="str">
        <f t="shared" si="25"/>
        <v>K7. —kuti kumuudza kunenge kwakamunakira iye?</v>
      </c>
      <c r="X112" s="32" t="str">
        <f t="array" ref="X112">IF(ISBLANK(F112),"",INDEX([2]choices!L$2:L$2063,MATCH(F112,IF([2]choices!M$2:M$2063="Last",[2]choices!A$2:A$2063),0)))</f>
        <v>very likely, somewhat likely, not very likely, not at all likely, refuse</v>
      </c>
      <c r="Y112" s="4" t="str">
        <f t="array" ref="Y112">IF(ISBLANK(F112),"",INDEX([2]choices!K$2:K$2063,MATCH(F112,IF([2]choices!M$2:M$2063="Last",[2]choices!A$2:A$2063),0)))</f>
        <v>zvingangoitike zvakanyanya, zvingangoitike zvishoma, hazvingaitike zvakanyanya, hazvingaitike zvachose, kuramba kupindura</v>
      </c>
      <c r="Z112" s="4" t="s">
        <v>1223</v>
      </c>
    </row>
    <row r="113" spans="1:26" ht="42">
      <c r="A113" s="53" t="s">
        <v>1138</v>
      </c>
      <c r="B113" s="53" t="s">
        <v>1324</v>
      </c>
      <c r="C113" s="53">
        <v>8</v>
      </c>
      <c r="D113" s="54" t="str">
        <f t="shared" si="26"/>
        <v>K8</v>
      </c>
      <c r="E113" s="53" t="s">
        <v>11</v>
      </c>
      <c r="F113" s="4" t="s">
        <v>203</v>
      </c>
      <c r="G113" s="54" t="str">
        <f t="shared" si="27"/>
        <v>select_one likely4</v>
      </c>
      <c r="H113" s="4" t="str">
        <f>IF(A113="","",IF(ROW($A$2:$A$1036)=1,"Impossible",VLOOKUP($A$2:$A$1036,items!$A$2:$S$1008,{19}*SIGN(ROW($A$2:$A$1036)),FALSE)))</f>
        <v>—that telling [him/her] will make [him/her] feel relieved to know the truth?</v>
      </c>
      <c r="I113" s="4" t="str">
        <f>IF(A113="","",IF(ROW($A$2:$A$1036)=1,"Impossible",VLOOKUP($A$2:$A$1036,items!$A$2:$T$1008,{20}*SIGN(ROW($A$2:$A$1036)),FALSE)))</f>
        <v>—kuti kumuudza kungaite kuti arerukirwe nekuziva chokwadi?</v>
      </c>
      <c r="L113" s="53" t="s">
        <v>27</v>
      </c>
      <c r="M113" s="53"/>
      <c r="N113" s="53"/>
      <c r="O113" s="53"/>
      <c r="P113" s="53"/>
      <c r="Q113" s="53"/>
      <c r="R113" s="53"/>
      <c r="S113" s="53"/>
      <c r="T113" s="53"/>
      <c r="U113" s="53"/>
      <c r="V113" s="55" t="str">
        <f t="shared" si="24"/>
        <v>K8. —that telling [him/her] will make [him/her] feel relieved to know the truth?</v>
      </c>
      <c r="W113" s="55" t="str">
        <f t="shared" si="25"/>
        <v>K8. —kuti kumuudza kungaite kuti arerukirwe nekuziva chokwadi?</v>
      </c>
      <c r="X113" s="32" t="str">
        <f t="array" ref="X113">IF(ISBLANK(F113),"",INDEX([2]choices!L$2:L$2063,MATCH(F113,IF([2]choices!M$2:M$2063="Last",[2]choices!A$2:A$2063),0)))</f>
        <v>very likely, somewhat likely, not very likely, not at all likely, refuse</v>
      </c>
      <c r="Y113" s="4" t="str">
        <f t="array" ref="Y113">IF(ISBLANK(F113),"",INDEX([2]choices!K$2:K$2063,MATCH(F113,IF([2]choices!M$2:M$2063="Last",[2]choices!A$2:A$2063),0)))</f>
        <v>zvingangoitike zvakanyanya, zvingangoitike zvishoma, hazvingaitike zvakanyanya, hazvingaitike zvachose, kuramba kupindura</v>
      </c>
      <c r="Z113" s="4" t="s">
        <v>1223</v>
      </c>
    </row>
    <row r="114" spans="1:26" ht="42">
      <c r="A114" s="53" t="s">
        <v>1139</v>
      </c>
      <c r="B114" s="53" t="s">
        <v>1324</v>
      </c>
      <c r="C114" s="53">
        <v>9</v>
      </c>
      <c r="D114" s="54" t="str">
        <f t="shared" si="26"/>
        <v>K9</v>
      </c>
      <c r="E114" s="53" t="s">
        <v>11</v>
      </c>
      <c r="F114" s="4" t="s">
        <v>203</v>
      </c>
      <c r="G114" s="54" t="str">
        <f t="shared" si="27"/>
        <v>select_one likely4</v>
      </c>
      <c r="H114" s="4" t="str">
        <f>IF(A114="","",IF(ROW($A$2:$A$1036)=1,"Impossible",VLOOKUP($A$2:$A$1036,items!$A$2:$S$1008,{19}*SIGN(ROW($A$2:$A$1036)),FALSE)))</f>
        <v>—that telling [him/her] will make [him/her] be better about taking mediation?</v>
      </c>
      <c r="I114" s="4" t="str">
        <f>IF(A114="","",IF(ROW($A$2:$A$1036)=1,"Impossible",VLOOKUP($A$2:$A$1036,items!$A$2:$T$1008,{20}*SIGN(ROW($A$2:$A$1036)),FALSE)))</f>
        <v>—kuti kumuudza kungaite kuti ave nani pamusoro pekunwa mishonga yake?</v>
      </c>
      <c r="L114" s="53" t="s">
        <v>27</v>
      </c>
      <c r="M114" s="53"/>
      <c r="N114" s="53"/>
      <c r="O114" s="53"/>
      <c r="P114" s="53"/>
      <c r="Q114" s="53"/>
      <c r="R114" s="53"/>
      <c r="S114" s="53"/>
      <c r="T114" s="53"/>
      <c r="U114" s="53"/>
      <c r="V114" s="55" t="str">
        <f t="shared" si="24"/>
        <v>K9. —that telling [him/her] will make [him/her] be better about taking mediation?</v>
      </c>
      <c r="W114" s="55" t="str">
        <f t="shared" si="25"/>
        <v>K9. —kuti kumuudza kungaite kuti ave nani pamusoro pekunwa mishonga yake?</v>
      </c>
      <c r="X114" s="32" t="str">
        <f t="array" ref="X114">IF(ISBLANK(F114),"",INDEX([2]choices!L$2:L$2063,MATCH(F114,IF([2]choices!M$2:M$2063="Last",[2]choices!A$2:A$2063),0)))</f>
        <v>very likely, somewhat likely, not very likely, not at all likely, refuse</v>
      </c>
      <c r="Y114" s="4" t="str">
        <f t="array" ref="Y114">IF(ISBLANK(F114),"",INDEX([2]choices!K$2:K$2063,MATCH(F114,IF([2]choices!M$2:M$2063="Last",[2]choices!A$2:A$2063),0)))</f>
        <v>zvingangoitike zvakanyanya, zvingangoitike zvishoma, hazvingaitike zvakanyanya, hazvingaitike zvachose, kuramba kupindura</v>
      </c>
      <c r="Z114" s="4" t="s">
        <v>1223</v>
      </c>
    </row>
    <row r="115" spans="1:26" ht="42">
      <c r="A115" s="53" t="s">
        <v>1140</v>
      </c>
      <c r="B115" s="53" t="s">
        <v>1324</v>
      </c>
      <c r="C115" s="53">
        <v>10</v>
      </c>
      <c r="D115" s="54" t="str">
        <f t="shared" si="26"/>
        <v>K10</v>
      </c>
      <c r="E115" s="53" t="s">
        <v>11</v>
      </c>
      <c r="F115" s="4" t="s">
        <v>203</v>
      </c>
      <c r="G115" s="54" t="str">
        <f t="shared" si="27"/>
        <v>select_one likely4</v>
      </c>
      <c r="H115" s="4" t="str">
        <f>IF(A115="","",IF(ROW($A$2:$A$1036)=1,"Impossible",VLOOKUP($A$2:$A$1036,items!$A$2:$S$1008,{19}*SIGN(ROW($A$2:$A$1036)),FALSE)))</f>
        <v>—that telling [him/her] will improve [his/her] health?</v>
      </c>
      <c r="I115" s="4" t="str">
        <f>IF(A115="","",IF(ROW($A$2:$A$1036)=1,"Impossible",VLOOKUP($A$2:$A$1036,items!$A$2:$T$1008,{20}*SIGN(ROW($A$2:$A$1036)),FALSE)))</f>
        <v>—kuti kumuudza kungaite kuti utano hwake huve nani?</v>
      </c>
      <c r="L115" s="53" t="s">
        <v>27</v>
      </c>
      <c r="M115" s="53"/>
      <c r="N115" s="53"/>
      <c r="O115" s="53"/>
      <c r="P115" s="53"/>
      <c r="Q115" s="53"/>
      <c r="R115" s="53"/>
      <c r="S115" s="53"/>
      <c r="T115" s="53"/>
      <c r="U115" s="53"/>
      <c r="V115" s="55" t="str">
        <f t="shared" si="24"/>
        <v>K10. —that telling [him/her] will improve [his/her] health?</v>
      </c>
      <c r="W115" s="55" t="str">
        <f t="shared" si="25"/>
        <v>K10. —kuti kumuudza kungaite kuti utano hwake huve nani?</v>
      </c>
      <c r="X115" s="32" t="str">
        <f t="array" ref="X115">IF(ISBLANK(F115),"",INDEX([2]choices!L$2:L$2063,MATCH(F115,IF([2]choices!M$2:M$2063="Last",[2]choices!A$2:A$2063),0)))</f>
        <v>very likely, somewhat likely, not very likely, not at all likely, refuse</v>
      </c>
      <c r="Y115" s="4" t="str">
        <f t="array" ref="Y115">IF(ISBLANK(F115),"",INDEX([2]choices!K$2:K$2063,MATCH(F115,IF([2]choices!M$2:M$2063="Last",[2]choices!A$2:A$2063),0)))</f>
        <v>zvingangoitike zvakanyanya, zvingangoitike zvishoma, hazvingaitike zvakanyanya, hazvingaitike zvachose, kuramba kupindura</v>
      </c>
      <c r="Z115" s="4" t="s">
        <v>1223</v>
      </c>
    </row>
    <row r="116" spans="1:26" ht="42">
      <c r="A116" s="53" t="s">
        <v>1141</v>
      </c>
      <c r="B116" s="53" t="s">
        <v>1324</v>
      </c>
      <c r="C116" s="53">
        <v>11</v>
      </c>
      <c r="D116" s="54" t="str">
        <f t="shared" si="26"/>
        <v>K11</v>
      </c>
      <c r="E116" s="53" t="s">
        <v>11</v>
      </c>
      <c r="F116" s="4" t="s">
        <v>203</v>
      </c>
      <c r="G116" s="54" t="str">
        <f t="shared" si="27"/>
        <v>select_one likely4</v>
      </c>
      <c r="H116" s="4" t="str">
        <f>IF(A116="","",IF(ROW($A$2:$A$1036)=1,"Impossible",VLOOKUP($A$2:$A$1036,items!$A$2:$S$1008,{19}*SIGN(ROW($A$2:$A$1036)),FALSE)))</f>
        <v>—that telling [him/her] will bring more good things than bad things?</v>
      </c>
      <c r="I116" s="4" t="str">
        <f>IF(A116="","",IF(ROW($A$2:$A$1036)=1,"Impossible",VLOOKUP($A$2:$A$1036,items!$A$2:$T$1008,{20}*SIGN(ROW($A$2:$A$1036)),FALSE)))</f>
        <v>—kuti kumuudza kungaunze zvakanaka zvakawanda kupfuura zvakaipa?</v>
      </c>
      <c r="L116" s="53" t="s">
        <v>27</v>
      </c>
      <c r="M116" s="53"/>
      <c r="N116" s="53"/>
      <c r="O116" s="53"/>
      <c r="P116" s="53"/>
      <c r="Q116" s="53"/>
      <c r="R116" s="53"/>
      <c r="S116" s="53"/>
      <c r="T116" s="53"/>
      <c r="U116" s="53"/>
      <c r="V116" s="55" t="str">
        <f t="shared" si="24"/>
        <v>K11. —that telling [him/her] will bring more good things than bad things?</v>
      </c>
      <c r="W116" s="55" t="str">
        <f t="shared" si="25"/>
        <v>K11. —kuti kumuudza kungaunze zvakanaka zvakawanda kupfuura zvakaipa?</v>
      </c>
      <c r="X116" s="32" t="str">
        <f t="array" ref="X116">IF(ISBLANK(F116),"",INDEX([2]choices!L$2:L$2063,MATCH(F116,IF([2]choices!M$2:M$2063="Last",[2]choices!A$2:A$2063),0)))</f>
        <v>very likely, somewhat likely, not very likely, not at all likely, refuse</v>
      </c>
      <c r="Y116" s="4" t="str">
        <f t="array" ref="Y116">IF(ISBLANK(F116),"",INDEX([2]choices!K$2:K$2063,MATCH(F116,IF([2]choices!M$2:M$2063="Last",[2]choices!A$2:A$2063),0)))</f>
        <v>zvingangoitike zvakanyanya, zvingangoitike zvishoma, hazvingaitike zvakanyanya, hazvingaitike zvachose, kuramba kupindura</v>
      </c>
      <c r="Z116" s="4" t="s">
        <v>1223</v>
      </c>
    </row>
    <row r="117" spans="1:26" ht="42">
      <c r="A117" s="53" t="s">
        <v>1142</v>
      </c>
      <c r="B117" s="53" t="s">
        <v>1324</v>
      </c>
      <c r="C117" s="53">
        <v>12</v>
      </c>
      <c r="D117" s="54" t="str">
        <f t="shared" si="26"/>
        <v>K12</v>
      </c>
      <c r="E117" s="53" t="s">
        <v>11</v>
      </c>
      <c r="F117" s="4" t="s">
        <v>203</v>
      </c>
      <c r="G117" s="54" t="str">
        <f t="shared" si="27"/>
        <v>select_one likely4</v>
      </c>
      <c r="H117" s="4" t="str">
        <f>IF(A117="","",IF(ROW($A$2:$A$1036)=1,"Impossible",VLOOKUP($A$2:$A$1036,items!$A$2:$S$1008,{19}*SIGN(ROW($A$2:$A$1036)),FALSE)))</f>
        <v>—that telling [him/her] will help our family to get along better?</v>
      </c>
      <c r="I117" s="4" t="str">
        <f>IF(A117="","",IF(ROW($A$2:$A$1036)=1,"Impossible",VLOOKUP($A$2:$A$1036,items!$A$2:$T$1008,{20}*SIGN(ROW($A$2:$A$1036)),FALSE)))</f>
        <v xml:space="preserve"> —kuti kumuudza kungabatsire kuti mhuri yedu iwirirane zviri nani?</v>
      </c>
      <c r="L117" s="53" t="s">
        <v>27</v>
      </c>
      <c r="M117" s="53"/>
      <c r="N117" s="53"/>
      <c r="O117" s="53"/>
      <c r="P117" s="53"/>
      <c r="Q117" s="53"/>
      <c r="R117" s="53"/>
      <c r="S117" s="53"/>
      <c r="T117" s="53"/>
      <c r="U117" s="53"/>
      <c r="V117" s="55" t="str">
        <f t="shared" si="24"/>
        <v>K12. —that telling [him/her] will help our family to get along better?</v>
      </c>
      <c r="W117" s="55" t="str">
        <f t="shared" si="25"/>
        <v>K12.  —kuti kumuudza kungabatsire kuti mhuri yedu iwirirane zviri nani?</v>
      </c>
      <c r="X117" s="32" t="str">
        <f t="array" ref="X117">IF(ISBLANK(F117),"",INDEX([2]choices!L$2:L$2063,MATCH(F117,IF([2]choices!M$2:M$2063="Last",[2]choices!A$2:A$2063),0)))</f>
        <v>very likely, somewhat likely, not very likely, not at all likely, refuse</v>
      </c>
      <c r="Y117" s="4" t="str">
        <f t="array" ref="Y117">IF(ISBLANK(F117),"",INDEX([2]choices!K$2:K$2063,MATCH(F117,IF([2]choices!M$2:M$2063="Last",[2]choices!A$2:A$2063),0)))</f>
        <v>zvingangoitike zvakanyanya, zvingangoitike zvishoma, hazvingaitike zvakanyanya, hazvingaitike zvachose, kuramba kupindura</v>
      </c>
      <c r="Z117" s="4" t="s">
        <v>1223</v>
      </c>
    </row>
    <row r="118" spans="1:26" ht="42">
      <c r="A118" s="53" t="s">
        <v>1143</v>
      </c>
      <c r="B118" s="53" t="s">
        <v>1324</v>
      </c>
      <c r="C118" s="53">
        <v>13</v>
      </c>
      <c r="D118" s="54" t="str">
        <f t="shared" si="26"/>
        <v>K13</v>
      </c>
      <c r="E118" s="53" t="s">
        <v>11</v>
      </c>
      <c r="F118" s="4" t="s">
        <v>203</v>
      </c>
      <c r="G118" s="54" t="str">
        <f t="shared" si="27"/>
        <v>select_one likely4</v>
      </c>
      <c r="H118" s="4" t="str">
        <f>IF(A118="","",IF(ROW($A$2:$A$1036)=1,"Impossible",VLOOKUP($A$2:$A$1036,items!$A$2:$S$1008,{19}*SIGN(ROW($A$2:$A$1036)),FALSE)))</f>
        <v>—that telling [him/her] will improve [his/her] behavior?</v>
      </c>
      <c r="I118" s="4" t="str">
        <f>IF(A118="","",IF(ROW($A$2:$A$1036)=1,"Impossible",VLOOKUP($A$2:$A$1036,items!$A$2:$T$1008,{20}*SIGN(ROW($A$2:$A$1036)),FALSE)))</f>
        <v>—kuti kumuudza kungaite kuti maitiro ake ave nani?</v>
      </c>
      <c r="L118" s="53" t="s">
        <v>27</v>
      </c>
      <c r="M118" s="53"/>
      <c r="N118" s="53"/>
      <c r="O118" s="53"/>
      <c r="P118" s="53"/>
      <c r="Q118" s="53"/>
      <c r="R118" s="53"/>
      <c r="S118" s="53"/>
      <c r="T118" s="53"/>
      <c r="U118" s="53"/>
      <c r="V118" s="55" t="str">
        <f t="shared" si="24"/>
        <v>K13. —that telling [him/her] will improve [his/her] behavior?</v>
      </c>
      <c r="W118" s="55" t="str">
        <f t="shared" si="25"/>
        <v>K13. —kuti kumuudza kungaite kuti maitiro ake ave nani?</v>
      </c>
      <c r="X118" s="32" t="str">
        <f t="array" ref="X118">IF(ISBLANK(F118),"",INDEX([2]choices!L$2:L$2063,MATCH(F118,IF([2]choices!M$2:M$2063="Last",[2]choices!A$2:A$2063),0)))</f>
        <v>very likely, somewhat likely, not very likely, not at all likely, refuse</v>
      </c>
      <c r="Y118" s="4" t="str">
        <f t="array" ref="Y118">IF(ISBLANK(F118),"",INDEX([2]choices!K$2:K$2063,MATCH(F118,IF([2]choices!M$2:M$2063="Last",[2]choices!A$2:A$2063),0)))</f>
        <v>zvingangoitike zvakanyanya, zvingangoitike zvishoma, hazvingaitike zvakanyanya, hazvingaitike zvachose, kuramba kupindura</v>
      </c>
      <c r="Z118" s="4" t="s">
        <v>1223</v>
      </c>
    </row>
    <row r="119" spans="1:26" ht="42">
      <c r="A119" s="53" t="s">
        <v>1144</v>
      </c>
      <c r="B119" s="53" t="s">
        <v>1324</v>
      </c>
      <c r="C119" s="53">
        <v>14</v>
      </c>
      <c r="D119" s="54" t="str">
        <f t="shared" si="26"/>
        <v>K14</v>
      </c>
      <c r="E119" s="53" t="s">
        <v>11</v>
      </c>
      <c r="F119" s="4" t="s">
        <v>203</v>
      </c>
      <c r="G119" s="54" t="str">
        <f t="shared" si="27"/>
        <v>select_one likely4</v>
      </c>
      <c r="H119" s="4" t="str">
        <f>IF(A119="","",IF(ROW($A$2:$A$1036)=1,"Impossible",VLOOKUP($A$2:$A$1036,items!$A$2:$S$1008,{19}*SIGN(ROW($A$2:$A$1036)),FALSE)))</f>
        <v>—that telling [him/her] will help [him/her] to deal with stigma in the community.</v>
      </c>
      <c r="I119" s="4" t="str">
        <f>IF(A119="","",IF(ROW($A$2:$A$1036)=1,"Impossible",VLOOKUP($A$2:$A$1036,items!$A$2:$T$1008,{20}*SIGN(ROW($A$2:$A$1036)),FALSE)))</f>
        <v xml:space="preserve"> —kuti kumuudza kungaite kuti abatsirikane pakuziva zvekuita panyaya yekunongedzerwa munharaunda?</v>
      </c>
      <c r="L119" s="53" t="s">
        <v>27</v>
      </c>
      <c r="M119" s="53"/>
      <c r="N119" s="53"/>
      <c r="O119" s="53"/>
      <c r="P119" s="53"/>
      <c r="Q119" s="53"/>
      <c r="R119" s="53"/>
      <c r="S119" s="53"/>
      <c r="T119" s="53"/>
      <c r="U119" s="53"/>
      <c r="V119" s="55" t="str">
        <f t="shared" si="24"/>
        <v>K14. —that telling [him/her] will help [him/her] to deal with stigma in the community.</v>
      </c>
      <c r="W119" s="55" t="str">
        <f t="shared" si="25"/>
        <v>K14.  —kuti kumuudza kungaite kuti abatsirikane pakuziva zvekuita panyaya yekunongedzerwa munharaunda?</v>
      </c>
      <c r="X119" s="32" t="str">
        <f t="array" ref="X119">IF(ISBLANK(F119),"",INDEX([2]choices!L$2:L$2063,MATCH(F119,IF([2]choices!M$2:M$2063="Last",[2]choices!A$2:A$2063),0)))</f>
        <v>very likely, somewhat likely, not very likely, not at all likely, refuse</v>
      </c>
      <c r="Y119" s="4" t="str">
        <f t="array" ref="Y119">IF(ISBLANK(F119),"",INDEX([2]choices!K$2:K$2063,MATCH(F119,IF([2]choices!M$2:M$2063="Last",[2]choices!A$2:A$2063),0)))</f>
        <v>zvingangoitike zvakanyanya, zvingangoitike zvishoma, hazvingaitike zvakanyanya, hazvingaitike zvachose, kuramba kupindura</v>
      </c>
      <c r="Z119" s="4" t="s">
        <v>1223</v>
      </c>
    </row>
    <row r="120" spans="1:26" ht="42">
      <c r="A120" s="53" t="s">
        <v>1145</v>
      </c>
      <c r="B120" s="53" t="s">
        <v>1324</v>
      </c>
      <c r="C120" s="53">
        <v>15</v>
      </c>
      <c r="D120" s="54" t="str">
        <f t="shared" si="26"/>
        <v>K15</v>
      </c>
      <c r="E120" s="53" t="s">
        <v>11</v>
      </c>
      <c r="F120" s="4" t="s">
        <v>203</v>
      </c>
      <c r="G120" s="54" t="str">
        <f t="shared" si="27"/>
        <v>select_one likely4</v>
      </c>
      <c r="H120" s="4" t="str">
        <f>IF(A120="","",IF(ROW($A$2:$A$1036)=1,"Impossible",VLOOKUP($A$2:$A$1036,items!$A$2:$S$1008,{19}*SIGN(ROW($A$2:$A$1036)),FALSE)))</f>
        <v>—that telling [him/her] will improve the way [he/she] feels emotionally?</v>
      </c>
      <c r="I120" s="4" t="str">
        <f>IF(A120="","",IF(ROW($A$2:$A$1036)=1,"Impossible",VLOOKUP($A$2:$A$1036,items!$A$2:$T$1008,{20}*SIGN(ROW($A$2:$A$1036)),FALSE)))</f>
        <v>—kuti kumuudza kungaite kuti anzwe zviri nani mukati make?</v>
      </c>
      <c r="L120" s="53" t="s">
        <v>27</v>
      </c>
      <c r="M120" s="53"/>
      <c r="N120" s="53"/>
      <c r="O120" s="53"/>
      <c r="P120" s="53"/>
      <c r="Q120" s="53"/>
      <c r="R120" s="53"/>
      <c r="S120" s="53"/>
      <c r="T120" s="53"/>
      <c r="U120" s="53"/>
      <c r="V120" s="55" t="str">
        <f t="shared" si="24"/>
        <v>K15. —that telling [him/her] will improve the way [he/she] feels emotionally?</v>
      </c>
      <c r="W120" s="55" t="str">
        <f t="shared" si="25"/>
        <v>K15. —kuti kumuudza kungaite kuti anzwe zviri nani mukati make?</v>
      </c>
      <c r="X120" s="32" t="str">
        <f t="array" ref="X120">IF(ISBLANK(F120),"",INDEX([2]choices!L$2:L$2063,MATCH(F120,IF([2]choices!M$2:M$2063="Last",[2]choices!A$2:A$2063),0)))</f>
        <v>very likely, somewhat likely, not very likely, not at all likely, refuse</v>
      </c>
      <c r="Y120" s="4" t="str">
        <f t="array" ref="Y120">IF(ISBLANK(F120),"",INDEX([2]choices!K$2:K$2063,MATCH(F120,IF([2]choices!M$2:M$2063="Last",[2]choices!A$2:A$2063),0)))</f>
        <v>zvingangoitike zvakanyanya, zvingangoitike zvishoma, hazvingaitike zvakanyanya, hazvingaitike zvachose, kuramba kupindura</v>
      </c>
      <c r="Z120" s="4" t="s">
        <v>1223</v>
      </c>
    </row>
    <row r="121" spans="1:26" ht="42">
      <c r="A121" s="53" t="s">
        <v>1146</v>
      </c>
      <c r="B121" s="53" t="s">
        <v>1324</v>
      </c>
      <c r="C121" s="53">
        <v>16</v>
      </c>
      <c r="D121" s="54" t="str">
        <f t="shared" si="26"/>
        <v>K16</v>
      </c>
      <c r="E121" s="53" t="s">
        <v>11</v>
      </c>
      <c r="F121" s="4" t="s">
        <v>203</v>
      </c>
      <c r="G121" s="54" t="str">
        <f t="shared" si="27"/>
        <v>select_one likely4</v>
      </c>
      <c r="H121" s="4" t="str">
        <f>IF(A121="","",IF(ROW($A$2:$A$1036)=1,"Impossible",VLOOKUP($A$2:$A$1036,items!$A$2:$S$1008,{19}*SIGN(ROW($A$2:$A$1036)),FALSE)))</f>
        <v>—that telling [him/her] will bring me a sense of relief?</v>
      </c>
      <c r="I121" s="4" t="str">
        <f>IF(A121="","",IF(ROW($A$2:$A$1036)=1,"Impossible",VLOOKUP($A$2:$A$1036,items!$A$2:$T$1008,{20}*SIGN(ROW($A$2:$A$1036)),FALSE)))</f>
        <v>—kuti kumuudza kungaite kuti ndinzwe kurerukirwa?</v>
      </c>
      <c r="L121" s="53" t="s">
        <v>27</v>
      </c>
      <c r="M121" s="53"/>
      <c r="N121" s="53"/>
      <c r="O121" s="53"/>
      <c r="P121" s="53"/>
      <c r="Q121" s="53"/>
      <c r="R121" s="53"/>
      <c r="S121" s="53"/>
      <c r="T121" s="53"/>
      <c r="U121" s="53"/>
      <c r="V121" s="55" t="str">
        <f t="shared" si="24"/>
        <v>K16. —that telling [him/her] will bring me a sense of relief?</v>
      </c>
      <c r="W121" s="55" t="str">
        <f t="shared" si="25"/>
        <v>K16. —kuti kumuudza kungaite kuti ndinzwe kurerukirwa?</v>
      </c>
      <c r="X121" s="32" t="str">
        <f t="array" ref="X121">IF(ISBLANK(F121),"",INDEX([2]choices!L$2:L$2063,MATCH(F121,IF([2]choices!M$2:M$2063="Last",[2]choices!A$2:A$2063),0)))</f>
        <v>very likely, somewhat likely, not very likely, not at all likely, refuse</v>
      </c>
      <c r="Y121" s="4" t="str">
        <f t="array" ref="Y121">IF(ISBLANK(F121),"",INDEX([2]choices!K$2:K$2063,MATCH(F121,IF([2]choices!M$2:M$2063="Last",[2]choices!A$2:A$2063),0)))</f>
        <v>zvingangoitike zvakanyanya, zvingangoitike zvishoma, hazvingaitike zvakanyanya, hazvingaitike zvachose, kuramba kupindura</v>
      </c>
      <c r="Z121" s="4" t="s">
        <v>1223</v>
      </c>
    </row>
    <row r="122" spans="1:26" ht="42">
      <c r="A122" s="53" t="s">
        <v>1147</v>
      </c>
      <c r="B122" s="53" t="s">
        <v>1324</v>
      </c>
      <c r="C122" s="53">
        <v>17</v>
      </c>
      <c r="D122" s="54" t="str">
        <f t="shared" si="26"/>
        <v>K17</v>
      </c>
      <c r="E122" s="53" t="s">
        <v>11</v>
      </c>
      <c r="F122" s="4" t="s">
        <v>203</v>
      </c>
      <c r="G122" s="54" t="str">
        <f t="shared" si="27"/>
        <v>select_one likely4</v>
      </c>
      <c r="H122" s="4" t="str">
        <f>IF(A122="","",IF(ROW($A$2:$A$1036)=1,"Impossible",VLOOKUP($A$2:$A$1036,items!$A$2:$S$1008,{19}*SIGN(ROW($A$2:$A$1036)),FALSE)))</f>
        <v>—that telling [him/her] will enable [him/her] to adopt protective behaviors when [he/she] becomes sexually active.</v>
      </c>
      <c r="I122" s="4" t="str">
        <f>IF(A122="","",IF(ROW($A$2:$A$1036)=1,"Impossible",VLOOKUP($A$2:$A$1036,items!$A$2:$T$1008,{20}*SIGN(ROW($A$2:$A$1036)),FALSE)))</f>
        <v>—kuti kumuudza kunoita kuti adzivirire kutapurirana kweutachiwana paanoita zvepabonde?</v>
      </c>
      <c r="L122" s="53" t="s">
        <v>27</v>
      </c>
      <c r="M122" s="53"/>
      <c r="N122" s="53"/>
      <c r="O122" s="53"/>
      <c r="P122" s="53"/>
      <c r="Q122" s="53"/>
      <c r="R122" s="53"/>
      <c r="S122" s="53"/>
      <c r="T122" s="53"/>
      <c r="U122" s="53"/>
      <c r="V122" s="55" t="str">
        <f t="shared" si="24"/>
        <v>K17. —that telling [him/her] will enable [him/her] to adopt protective behaviors when [he/she] becomes sexually active.</v>
      </c>
      <c r="W122" s="55" t="str">
        <f t="shared" si="25"/>
        <v>K17. —kuti kumuudza kunoita kuti adzivirire kutapurirana kweutachiwana paanoita zvepabonde?</v>
      </c>
      <c r="X122" s="32" t="str">
        <f t="array" ref="X122">IF(ISBLANK(F122),"",INDEX([2]choices!L$2:L$2063,MATCH(F122,IF([2]choices!M$2:M$2063="Last",[2]choices!A$2:A$2063),0)))</f>
        <v>very likely, somewhat likely, not very likely, not at all likely, refuse</v>
      </c>
      <c r="Y122" s="4" t="str">
        <f t="array" ref="Y122">IF(ISBLANK(F122),"",INDEX([2]choices!K$2:K$2063,MATCH(F122,IF([2]choices!M$2:M$2063="Last",[2]choices!A$2:A$2063),0)))</f>
        <v>zvingangoitike zvakanyanya, zvingangoitike zvishoma, hazvingaitike zvakanyanya, hazvingaitike zvachose, kuramba kupindura</v>
      </c>
      <c r="Z122" s="4" t="s">
        <v>1223</v>
      </c>
    </row>
    <row r="123" spans="1:26" ht="14">
      <c r="A123" s="53" t="s">
        <v>1325</v>
      </c>
      <c r="B123" s="53" t="s">
        <v>1324</v>
      </c>
      <c r="C123" s="53"/>
      <c r="D123" s="54" t="str">
        <f t="shared" si="26"/>
        <v>K</v>
      </c>
      <c r="E123" s="53" t="s">
        <v>81</v>
      </c>
      <c r="G123" s="54" t="str">
        <f t="shared" si="27"/>
        <v>end group</v>
      </c>
      <c r="H123" s="4" t="e">
        <f>IF(A123="","",IF(ROW($A$2:$A$1036)=1,"Impossible",VLOOKUP($A$2:$A$1036,items!$A$2:$S$1008,{19}*SIGN(ROW($A$2:$A$1036)),FALSE)))</f>
        <v>#N/A</v>
      </c>
      <c r="I123" s="4" t="e">
        <f>IF(A123="","",IF(ROW($A$2:$A$1036)=1,"Impossible",VLOOKUP($A$2:$A$1036,items!$A$2:$T$1008,{20}*SIGN(ROW($A$2:$A$1036)),FALSE)))</f>
        <v>#N/A</v>
      </c>
      <c r="L123" s="53"/>
      <c r="M123" s="53"/>
      <c r="N123" s="53"/>
      <c r="O123" s="53"/>
      <c r="P123" s="53"/>
      <c r="Q123" s="53"/>
      <c r="R123" s="53"/>
      <c r="S123" s="53"/>
      <c r="T123" s="53"/>
      <c r="U123" s="53"/>
      <c r="V123" s="55" t="str">
        <f t="shared" si="24"/>
        <v/>
      </c>
      <c r="W123" s="55" t="str">
        <f t="shared" si="25"/>
        <v/>
      </c>
      <c r="X123" s="32" t="str">
        <f t="array" ref="X123">IF(ISBLANK(F123),"",INDEX([2]choices!L$2:L$2063,MATCH(F123,IF([2]choices!M$2:M$2063="Last",[2]choices!A$2:A$2063),0)))</f>
        <v/>
      </c>
      <c r="Y123" s="4" t="str">
        <f t="array" ref="Y123">IF(ISBLANK(F123),"",INDEX([2]choices!K$2:K$2063,MATCH(F123,IF([2]choices!M$2:M$2063="Last",[2]choices!A$2:A$2063),0)))</f>
        <v/>
      </c>
    </row>
    <row r="124" spans="1:26" ht="42">
      <c r="A124" s="53" t="s">
        <v>2957</v>
      </c>
      <c r="B124" s="53" t="s">
        <v>1326</v>
      </c>
      <c r="C124" s="53">
        <v>0</v>
      </c>
      <c r="D124" s="54" t="str">
        <f t="shared" si="26"/>
        <v>KR0</v>
      </c>
      <c r="E124" s="53" t="s">
        <v>79</v>
      </c>
      <c r="G124" s="54" t="str">
        <f t="shared" si="27"/>
        <v>begin group</v>
      </c>
      <c r="H124" s="4" t="e">
        <f>IF(A124="","",IF(ROW($A$2:$A$1036)=1,"Impossible",VLOOKUP($A$2:$A$1036,items!$A$2:$S$1008,{19}*SIGN(ROW($A$2:$A$1036)),FALSE)))</f>
        <v>#N/A</v>
      </c>
      <c r="I124" s="4" t="e">
        <f>IF(A124="","",IF(ROW($A$2:$A$1036)=1,"Impossible",VLOOKUP($A$2:$A$1036,items!$A$2:$T$1008,{20}*SIGN(ROW($A$2:$A$1036)),FALSE)))</f>
        <v>#N/A</v>
      </c>
      <c r="K124" s="4" t="s">
        <v>3007</v>
      </c>
      <c r="L124" s="53"/>
      <c r="M124" s="53"/>
      <c r="N124" s="53"/>
      <c r="O124" s="53"/>
      <c r="P124" s="53"/>
      <c r="Q124" s="53"/>
      <c r="R124" s="53"/>
      <c r="S124" s="53"/>
      <c r="T124" s="53"/>
      <c r="U124" s="53"/>
      <c r="V124" s="55" t="str">
        <f t="shared" si="24"/>
        <v/>
      </c>
      <c r="W124" s="55" t="str">
        <f t="shared" si="25"/>
        <v/>
      </c>
      <c r="X124" s="32" t="str">
        <f t="array" ref="X124">IF(ISBLANK(F124),"",INDEX([2]choices!L$2:L$2063,MATCH(F124,IF([2]choices!M$2:M$2063="Last",[2]choices!A$2:A$2063),0)))</f>
        <v/>
      </c>
      <c r="Y124" s="4" t="str">
        <f t="array" ref="Y124">IF(ISBLANK(F124),"",INDEX([2]choices!K$2:K$2063,MATCH(F124,IF([2]choices!M$2:M$2063="Last",[2]choices!A$2:A$2063),0)))</f>
        <v/>
      </c>
    </row>
    <row r="125" spans="1:26" ht="84">
      <c r="A125" s="53" t="s">
        <v>2821</v>
      </c>
      <c r="B125" s="53" t="s">
        <v>1326</v>
      </c>
      <c r="C125" s="53">
        <v>1</v>
      </c>
      <c r="D125" s="54" t="str">
        <f t="shared" si="26"/>
        <v>KR1</v>
      </c>
      <c r="E125" s="53" t="s">
        <v>16</v>
      </c>
      <c r="G125" s="54" t="str">
        <f t="shared" si="27"/>
        <v>note</v>
      </c>
      <c r="H125" s="4" t="str">
        <f>IF(A125="","",IF(ROW($A$2:$A$1036)=1,"Impossible",VLOOKUP($A$2:$A$1036,items!$A$2:$S$1008,{19}*SIGN(ROW($A$2:$A$1036)),FALSE)))</f>
        <v>I would like you to think back to the period of time before your child knew about [his/her] illness. If you can remember, please tell me how likely you thought it was that each thing would happen if you told your child that [he/she] is HIV positive.</v>
      </c>
      <c r="I125" s="4" t="str">
        <f>IF(A125="","",IF(ROW($A$2:$A$1036)=1,"Impossible",VLOOKUP($A$2:$A$1036,items!$A$2:$T$1008,{20}*SIGN(ROW($A$2:$A$1036)),FALSE)))</f>
        <v>Ndiri kuda kuti mufunge nezvemumashure, apo mwana wenyu ainge asati ava kuziva nezveurwere hwake. Kana muchiri kurangarira, ndapota ndiudzeiwo kuti zvaiitika zvakadii kuti maifunga kuti chimwe nechimwe chezvinotevera chaizoitika muchinge maudza mwana wenyu kuti ane HIV.</v>
      </c>
      <c r="L125" s="53"/>
      <c r="M125" s="53"/>
      <c r="N125" s="53"/>
      <c r="O125" s="53"/>
      <c r="P125" s="53"/>
      <c r="Q125" s="53"/>
      <c r="R125" s="53"/>
      <c r="S125" s="53"/>
      <c r="T125" s="53"/>
      <c r="U125" s="53"/>
      <c r="V125" s="55" t="str">
        <f t="shared" si="24"/>
        <v>KR1. I would like you to think back to the period of time before your child knew about [his/her] illness. If you can remember, please tell me how likely you thought it was that each thing would happen if you told your child that [he/she] is HIV positive.</v>
      </c>
      <c r="W125" s="55" t="str">
        <f t="shared" si="25"/>
        <v>KR1. Ndiri kuda kuti mufunge nezvemumashure, apo mwana wenyu ainge asati ava kuziva nezveurwere hwake. Kana muchiri kurangarira, ndapota ndiudzeiwo kuti zvaiitika zvakadii kuti maifunga kuti chimwe nechimwe chezvinotevera chaizoitika muchinge maudza mwana wenyu kuti ane HIV.</v>
      </c>
      <c r="X125" s="32" t="str">
        <f t="array" ref="X125">IF(ISBLANK(F125),"",INDEX([2]choices!L$2:L$2063,MATCH(F125,IF([2]choices!M$2:M$2063="Last",[2]choices!A$2:A$2063),0)))</f>
        <v/>
      </c>
      <c r="Y125" s="4" t="str">
        <f t="array" ref="Y125">IF(ISBLANK(F125),"",INDEX([2]choices!K$2:K$2063,MATCH(F125,IF([2]choices!M$2:M$2063="Last",[2]choices!A$2:A$2063),0)))</f>
        <v/>
      </c>
    </row>
    <row r="126" spans="1:26" ht="42">
      <c r="A126" s="53" t="s">
        <v>2822</v>
      </c>
      <c r="B126" s="53" t="s">
        <v>1326</v>
      </c>
      <c r="C126" s="53">
        <v>2</v>
      </c>
      <c r="D126" s="54" t="str">
        <f t="shared" si="26"/>
        <v>KR2</v>
      </c>
      <c r="E126" s="53" t="s">
        <v>11</v>
      </c>
      <c r="F126" s="4" t="s">
        <v>2716</v>
      </c>
      <c r="G126" s="54" t="str">
        <f t="shared" si="27"/>
        <v>select_one likely4R</v>
      </c>
      <c r="H126" s="4" t="str">
        <f>IF(A126="","",IF(ROW($A$2:$A$1036)=1,"Impossible",VLOOKUP($A$2:$A$1036,items!$A$2:$S$1008,{19}*SIGN(ROW($A$2:$A$1036)),FALSE)))</f>
        <v>How likely did you think it would be that telling your child about [his/her] illness would bring about good things?</v>
      </c>
      <c r="I126" s="4" t="str">
        <f>IF(A126="","",IF(ROW($A$2:$A$1036)=1,"Impossible",VLOOKUP($A$2:$A$1036,items!$A$2:$T$1008,{20}*SIGN(ROW($A$2:$A$1036)),FALSE)))</f>
        <v>Zvaiitika zvakadii kuti maifunga kuti kuudza mwana wenyu nezveurwere hwake kungaunze zvinhu zvakanaka?</v>
      </c>
      <c r="L126" s="53" t="s">
        <v>27</v>
      </c>
      <c r="M126" s="53"/>
      <c r="N126" s="53"/>
      <c r="O126" s="53"/>
      <c r="P126" s="53"/>
      <c r="Q126" s="53"/>
      <c r="R126" s="53"/>
      <c r="S126" s="53"/>
      <c r="T126" s="53"/>
      <c r="U126" s="53"/>
      <c r="V126" s="55" t="str">
        <f t="shared" si="24"/>
        <v>KR2. How likely did you think it would be that telling your child about [his/her] illness would bring about good things?</v>
      </c>
      <c r="W126" s="55" t="str">
        <f t="shared" si="25"/>
        <v>KR2. Zvaiitika zvakadii kuti maifunga kuti kuudza mwana wenyu nezveurwere hwake kungaunze zvinhu zvakanaka?</v>
      </c>
      <c r="X126" s="32" t="str">
        <f t="array" ref="X126">IF(ISBLANK(F126),"",INDEX([2]choices!L$2:L$2063,MATCH(F126,IF([2]choices!M$2:M$2063="Last",[2]choices!A$2:A$2063),0)))</f>
        <v>very likely, somewhat likely, not very likely, not at all likely, refuse</v>
      </c>
      <c r="Y126" s="4" t="str">
        <f t="array" ref="Y126">IF(ISBLANK(F126),"",INDEX([2]choices!K$2:K$2063,MATCH(F126,IF([2]choices!M$2:M$2063="Last",[2]choices!A$2:A$2063),0)))</f>
        <v>zvaitika zvakanyanya, zvaitika zvishoma, hazvaiitika zvakanyanya, hazvaiitika zvachose, kuramba kupindura</v>
      </c>
    </row>
    <row r="127" spans="1:26" ht="42">
      <c r="A127" s="53" t="s">
        <v>2823</v>
      </c>
      <c r="B127" s="53" t="s">
        <v>1326</v>
      </c>
      <c r="C127" s="53">
        <v>3</v>
      </c>
      <c r="D127" s="54" t="str">
        <f t="shared" si="26"/>
        <v>KR3</v>
      </c>
      <c r="E127" s="53" t="s">
        <v>11</v>
      </c>
      <c r="F127" s="4" t="s">
        <v>2716</v>
      </c>
      <c r="G127" s="54" t="str">
        <f t="shared" si="27"/>
        <v>select_one likely4R</v>
      </c>
      <c r="H127" s="4" t="str">
        <f>IF(A127="","",IF(ROW($A$2:$A$1036)=1,"Impossible",VLOOKUP($A$2:$A$1036,items!$A$2:$S$1008,{19}*SIGN(ROW($A$2:$A$1036)),FALSE)))</f>
        <v>How likely did you think it would be that telling your child about [his/her] illness would bring you closer together?</v>
      </c>
      <c r="I127" s="4" t="str">
        <f>IF(A127="","",IF(ROW($A$2:$A$1036)=1,"Impossible",VLOOKUP($A$2:$A$1036,items!$A$2:$T$1008,{20}*SIGN(ROW($A$2:$A$1036)),FALSE)))</f>
        <v>Zvaiitika zvakadii kuti maifunga kuti kuudza mwana wenyu nezveurwere hwake kwaizomuswededza pedyo?</v>
      </c>
      <c r="L127" s="53" t="s">
        <v>27</v>
      </c>
      <c r="M127" s="53"/>
      <c r="N127" s="53"/>
      <c r="O127" s="53"/>
      <c r="P127" s="53"/>
      <c r="Q127" s="53"/>
      <c r="R127" s="53"/>
      <c r="S127" s="53"/>
      <c r="T127" s="53"/>
      <c r="U127" s="53"/>
      <c r="V127" s="55" t="str">
        <f t="shared" si="24"/>
        <v>KR3. How likely did you think it would be that telling your child about [his/her] illness would bring you closer together?</v>
      </c>
      <c r="W127" s="55" t="str">
        <f t="shared" si="25"/>
        <v>KR3. Zvaiitika zvakadii kuti maifunga kuti kuudza mwana wenyu nezveurwere hwake kwaizomuswededza pedyo?</v>
      </c>
      <c r="X127" s="32" t="str">
        <f t="array" ref="X127">IF(ISBLANK(F127),"",INDEX([2]choices!L$2:L$2063,MATCH(F127,IF([2]choices!M$2:M$2063="Last",[2]choices!A$2:A$2063),0)))</f>
        <v>very likely, somewhat likely, not very likely, not at all likely, refuse</v>
      </c>
      <c r="Y127" s="4" t="str">
        <f t="array" ref="Y127">IF(ISBLANK(F127),"",INDEX([2]choices!K$2:K$2063,MATCH(F127,IF([2]choices!M$2:M$2063="Last",[2]choices!A$2:A$2063),0)))</f>
        <v>zvaitika zvakanyanya, zvaitika zvishoma, hazvaiitika zvakanyanya, hazvaiitika zvachose, kuramba kupindura</v>
      </c>
    </row>
    <row r="128" spans="1:26" ht="42">
      <c r="A128" s="53" t="s">
        <v>2824</v>
      </c>
      <c r="B128" s="53" t="s">
        <v>1326</v>
      </c>
      <c r="C128" s="53">
        <v>4</v>
      </c>
      <c r="D128" s="54" t="str">
        <f t="shared" si="26"/>
        <v>KR4</v>
      </c>
      <c r="E128" s="53" t="s">
        <v>11</v>
      </c>
      <c r="F128" s="4" t="s">
        <v>2716</v>
      </c>
      <c r="G128" s="54" t="str">
        <f t="shared" si="27"/>
        <v>select_one likely4R</v>
      </c>
      <c r="H128" s="4" t="str">
        <f>IF(A128="","",IF(ROW($A$2:$A$1036)=1,"Impossible",VLOOKUP($A$2:$A$1036,items!$A$2:$S$1008,{19}*SIGN(ROW($A$2:$A$1036)),FALSE)))</f>
        <v>—that telling [him/her] would help you to understand each other better?</v>
      </c>
      <c r="I128" s="4" t="str">
        <f>IF(A128="","",IF(ROW($A$2:$A$1036)=1,"Impossible",VLOOKUP($A$2:$A$1036,items!$A$2:$T$1008,{20}*SIGN(ROW($A$2:$A$1036)),FALSE)))</f>
        <v>—kuti kumuudza kwaizokubatsirai kuti munzwisisane zviri nani?</v>
      </c>
      <c r="L128" s="53" t="s">
        <v>27</v>
      </c>
      <c r="M128" s="53"/>
      <c r="N128" s="53"/>
      <c r="O128" s="53"/>
      <c r="P128" s="53"/>
      <c r="Q128" s="53"/>
      <c r="R128" s="53"/>
      <c r="S128" s="53"/>
      <c r="T128" s="53"/>
      <c r="U128" s="53"/>
      <c r="V128" s="55" t="str">
        <f t="shared" si="24"/>
        <v>KR4. —that telling [him/her] would help you to understand each other better?</v>
      </c>
      <c r="W128" s="55" t="str">
        <f t="shared" si="25"/>
        <v>KR4. —kuti kumuudza kwaizokubatsirai kuti munzwisisane zviri nani?</v>
      </c>
      <c r="X128" s="32" t="str">
        <f t="array" ref="X128">IF(ISBLANK(F128),"",INDEX([2]choices!L$2:L$2063,MATCH(F128,IF([2]choices!M$2:M$2063="Last",[2]choices!A$2:A$2063),0)))</f>
        <v>very likely, somewhat likely, not very likely, not at all likely, refuse</v>
      </c>
      <c r="Y128" s="4" t="str">
        <f t="array" ref="Y128">IF(ISBLANK(F128),"",INDEX([2]choices!K$2:K$2063,MATCH(F128,IF([2]choices!M$2:M$2063="Last",[2]choices!A$2:A$2063),0)))</f>
        <v>zvaitika zvakanyanya, zvaitika zvishoma, hazvaiitika zvakanyanya, hazvaiitika zvachose, kuramba kupindura</v>
      </c>
    </row>
    <row r="129" spans="1:26" ht="42">
      <c r="A129" s="53" t="s">
        <v>2825</v>
      </c>
      <c r="B129" s="53" t="s">
        <v>1326</v>
      </c>
      <c r="C129" s="53">
        <v>5</v>
      </c>
      <c r="D129" s="54" t="str">
        <f t="shared" si="26"/>
        <v>KR5</v>
      </c>
      <c r="E129" s="53" t="s">
        <v>11</v>
      </c>
      <c r="F129" s="4" t="s">
        <v>2716</v>
      </c>
      <c r="G129" s="54" t="str">
        <f t="shared" si="27"/>
        <v>select_one likely4R</v>
      </c>
      <c r="H129" s="4" t="str">
        <f>IF(A129="","",IF(ROW($A$2:$A$1036)=1,"Impossible",VLOOKUP($A$2:$A$1036,items!$A$2:$S$1008,{19}*SIGN(ROW($A$2:$A$1036)),FALSE)))</f>
        <v>—that telling [him/her] would make [him/her] trust you more?</v>
      </c>
      <c r="I129" s="4" t="str">
        <f>IF(A129="","",IF(ROW($A$2:$A$1036)=1,"Impossible",VLOOKUP($A$2:$A$1036,items!$A$2:$T$1008,{20}*SIGN(ROW($A$2:$A$1036)),FALSE)))</f>
        <v>—kuti kumuudza kwaizoita kuti awedzere kuvimba nemi?</v>
      </c>
      <c r="L129" s="53" t="s">
        <v>27</v>
      </c>
      <c r="M129" s="53"/>
      <c r="N129" s="53"/>
      <c r="O129" s="53"/>
      <c r="P129" s="53"/>
      <c r="Q129" s="53"/>
      <c r="R129" s="53"/>
      <c r="S129" s="53"/>
      <c r="T129" s="53"/>
      <c r="U129" s="53"/>
      <c r="V129" s="55" t="str">
        <f t="shared" si="24"/>
        <v>KR5. —that telling [him/her] would make [him/her] trust you more?</v>
      </c>
      <c r="W129" s="55" t="str">
        <f t="shared" si="25"/>
        <v>KR5. —kuti kumuudza kwaizoita kuti awedzere kuvimba nemi?</v>
      </c>
      <c r="X129" s="32" t="str">
        <f t="array" ref="X129">IF(ISBLANK(F129),"",INDEX([2]choices!L$2:L$2063,MATCH(F129,IF([2]choices!M$2:M$2063="Last",[2]choices!A$2:A$2063),0)))</f>
        <v>very likely, somewhat likely, not very likely, not at all likely, refuse</v>
      </c>
      <c r="Y129" s="4" t="str">
        <f t="array" ref="Y129">IF(ISBLANK(F129),"",INDEX([2]choices!K$2:K$2063,MATCH(F129,IF([2]choices!M$2:M$2063="Last",[2]choices!A$2:A$2063),0)))</f>
        <v>zvaitika zvakanyanya, zvaitika zvishoma, hazvaiitika zvakanyanya, hazvaiitika zvachose, kuramba kupindura</v>
      </c>
    </row>
    <row r="130" spans="1:26" ht="42">
      <c r="A130" s="53" t="s">
        <v>2826</v>
      </c>
      <c r="B130" s="53" t="s">
        <v>1326</v>
      </c>
      <c r="C130" s="53">
        <v>6</v>
      </c>
      <c r="D130" s="54" t="str">
        <f t="shared" si="26"/>
        <v>KR6</v>
      </c>
      <c r="E130" s="53" t="s">
        <v>11</v>
      </c>
      <c r="F130" s="4" t="s">
        <v>2716</v>
      </c>
      <c r="G130" s="54" t="str">
        <f t="shared" si="27"/>
        <v>select_one likely4R</v>
      </c>
      <c r="H130" s="4" t="str">
        <f>IF(A130="","",IF(ROW($A$2:$A$1036)=1,"Impossible",VLOOKUP($A$2:$A$1036,items!$A$2:$S$1008,{19}*SIGN(ROW($A$2:$A$1036)),FALSE)))</f>
        <v>—that telling [him/her] would help you to get along better?</v>
      </c>
      <c r="I130" s="4" t="str">
        <f>IF(A130="","",IF(ROW($A$2:$A$1036)=1,"Impossible",VLOOKUP($A$2:$A$1036,items!$A$2:$T$1008,{20}*SIGN(ROW($A$2:$A$1036)),FALSE)))</f>
        <v>—kuti kumuudza kwaizoita kuti muwirirane nekufarirana zviri nani?</v>
      </c>
      <c r="L130" s="53" t="s">
        <v>27</v>
      </c>
      <c r="M130" s="53"/>
      <c r="N130" s="53"/>
      <c r="O130" s="53"/>
      <c r="P130" s="53"/>
      <c r="Q130" s="53"/>
      <c r="R130" s="53"/>
      <c r="S130" s="53"/>
      <c r="T130" s="53"/>
      <c r="U130" s="53"/>
      <c r="V130" s="55" t="str">
        <f t="shared" si="24"/>
        <v>KR6. —that telling [him/her] would help you to get along better?</v>
      </c>
      <c r="W130" s="55" t="str">
        <f t="shared" si="25"/>
        <v>KR6. —kuti kumuudza kwaizoita kuti muwirirane nekufarirana zviri nani?</v>
      </c>
      <c r="X130" s="32" t="str">
        <f t="array" ref="X130">IF(ISBLANK(F130),"",INDEX([2]choices!L$2:L$2063,MATCH(F130,IF([2]choices!M$2:M$2063="Last",[2]choices!A$2:A$2063),0)))</f>
        <v>very likely, somewhat likely, not very likely, not at all likely, refuse</v>
      </c>
      <c r="Y130" s="4" t="str">
        <f t="array" ref="Y130">IF(ISBLANK(F130),"",INDEX([2]choices!K$2:K$2063,MATCH(F130,IF([2]choices!M$2:M$2063="Last",[2]choices!A$2:A$2063),0)))</f>
        <v>zvaitika zvakanyanya, zvaitika zvishoma, hazvaiitika zvakanyanya, hazvaiitika zvachose, kuramba kupindura</v>
      </c>
    </row>
    <row r="131" spans="1:26" ht="42">
      <c r="A131" s="53" t="s">
        <v>2827</v>
      </c>
      <c r="B131" s="53" t="s">
        <v>1326</v>
      </c>
      <c r="C131" s="53">
        <v>7</v>
      </c>
      <c r="D131" s="54" t="str">
        <f t="shared" si="26"/>
        <v>KR7</v>
      </c>
      <c r="E131" s="53" t="s">
        <v>11</v>
      </c>
      <c r="F131" s="4" t="s">
        <v>2716</v>
      </c>
      <c r="G131" s="54" t="str">
        <f t="shared" si="27"/>
        <v>select_one likely4R</v>
      </c>
      <c r="H131" s="4" t="str">
        <f>IF(A131="","",IF(ROW($A$2:$A$1036)=1,"Impossible",VLOOKUP($A$2:$A$1036,items!$A$2:$S$1008,{19}*SIGN(ROW($A$2:$A$1036)),FALSE)))</f>
        <v>—that telling [him/her] would be good for [him/her]?</v>
      </c>
      <c r="I131" s="4" t="str">
        <f>IF(A131="","",IF(ROW($A$2:$A$1036)=1,"Impossible",VLOOKUP($A$2:$A$1036,items!$A$2:$T$1008,{20}*SIGN(ROW($A$2:$A$1036)),FALSE)))</f>
        <v>—kuti kumuudza kwainge kwakamunakira iye?</v>
      </c>
      <c r="L131" s="53" t="s">
        <v>27</v>
      </c>
      <c r="M131" s="53"/>
      <c r="N131" s="53"/>
      <c r="O131" s="53"/>
      <c r="P131" s="53"/>
      <c r="Q131" s="53"/>
      <c r="R131" s="53"/>
      <c r="S131" s="53"/>
      <c r="T131" s="53"/>
      <c r="U131" s="53"/>
      <c r="V131" s="55" t="str">
        <f t="shared" si="24"/>
        <v>KR7. —that telling [him/her] would be good for [him/her]?</v>
      </c>
      <c r="W131" s="55" t="str">
        <f t="shared" si="25"/>
        <v>KR7. —kuti kumuudza kwainge kwakamunakira iye?</v>
      </c>
      <c r="X131" s="32" t="str">
        <f t="array" ref="X131">IF(ISBLANK(F131),"",INDEX([2]choices!L$2:L$2063,MATCH(F131,IF([2]choices!M$2:M$2063="Last",[2]choices!A$2:A$2063),0)))</f>
        <v>very likely, somewhat likely, not very likely, not at all likely, refuse</v>
      </c>
      <c r="Y131" s="4" t="str">
        <f t="array" ref="Y131">IF(ISBLANK(F131),"",INDEX([2]choices!K$2:K$2063,MATCH(F131,IF([2]choices!M$2:M$2063="Last",[2]choices!A$2:A$2063),0)))</f>
        <v>zvaitika zvakanyanya, zvaitika zvishoma, hazvaiitika zvakanyanya, hazvaiitika zvachose, kuramba kupindura</v>
      </c>
    </row>
    <row r="132" spans="1:26" ht="42">
      <c r="A132" s="53" t="s">
        <v>2828</v>
      </c>
      <c r="B132" s="53" t="s">
        <v>1326</v>
      </c>
      <c r="C132" s="53">
        <v>8</v>
      </c>
      <c r="D132" s="54" t="str">
        <f t="shared" si="26"/>
        <v>KR8</v>
      </c>
      <c r="E132" s="53" t="s">
        <v>11</v>
      </c>
      <c r="F132" s="4" t="s">
        <v>2716</v>
      </c>
      <c r="G132" s="54" t="str">
        <f t="shared" si="27"/>
        <v>select_one likely4R</v>
      </c>
      <c r="H132" s="4" t="str">
        <f>IF(A132="","",IF(ROW($A$2:$A$1036)=1,"Impossible",VLOOKUP($A$2:$A$1036,items!$A$2:$S$1008,{19}*SIGN(ROW($A$2:$A$1036)),FALSE)))</f>
        <v>—that telling [him/her] would make [him/her] feel relieved to know the truth?</v>
      </c>
      <c r="I132" s="4" t="str">
        <f>IF(A132="","",IF(ROW($A$2:$A$1036)=1,"Impossible",VLOOKUP($A$2:$A$1036,items!$A$2:$T$1008,{20}*SIGN(ROW($A$2:$A$1036)),FALSE)))</f>
        <v>—kuti kumuudza kwaizoita kuti arerukirwe nekuziva chokwadi?</v>
      </c>
      <c r="L132" s="53" t="s">
        <v>27</v>
      </c>
      <c r="M132" s="53"/>
      <c r="N132" s="53"/>
      <c r="O132" s="53"/>
      <c r="P132" s="53"/>
      <c r="Q132" s="53"/>
      <c r="R132" s="53"/>
      <c r="S132" s="53"/>
      <c r="T132" s="53"/>
      <c r="U132" s="53"/>
      <c r="V132" s="55" t="str">
        <f t="shared" si="24"/>
        <v>KR8. —that telling [him/her] would make [him/her] feel relieved to know the truth?</v>
      </c>
      <c r="W132" s="55" t="str">
        <f t="shared" si="25"/>
        <v>KR8. —kuti kumuudza kwaizoita kuti arerukirwe nekuziva chokwadi?</v>
      </c>
      <c r="X132" s="32" t="str">
        <f t="array" ref="X132">IF(ISBLANK(F132),"",INDEX([2]choices!L$2:L$2063,MATCH(F132,IF([2]choices!M$2:M$2063="Last",[2]choices!A$2:A$2063),0)))</f>
        <v>very likely, somewhat likely, not very likely, not at all likely, refuse</v>
      </c>
      <c r="Y132" s="4" t="str">
        <f t="array" ref="Y132">IF(ISBLANK(F132),"",INDEX([2]choices!K$2:K$2063,MATCH(F132,IF([2]choices!M$2:M$2063="Last",[2]choices!A$2:A$2063),0)))</f>
        <v>zvaitika zvakanyanya, zvaitika zvishoma, hazvaiitika zvakanyanya, hazvaiitika zvachose, kuramba kupindura</v>
      </c>
    </row>
    <row r="133" spans="1:26" ht="42">
      <c r="A133" s="53" t="s">
        <v>2829</v>
      </c>
      <c r="B133" s="53" t="s">
        <v>1326</v>
      </c>
      <c r="C133" s="53">
        <v>9</v>
      </c>
      <c r="D133" s="54" t="str">
        <f t="shared" si="26"/>
        <v>KR9</v>
      </c>
      <c r="E133" s="53" t="s">
        <v>11</v>
      </c>
      <c r="F133" s="4" t="s">
        <v>2716</v>
      </c>
      <c r="G133" s="54" t="str">
        <f t="shared" si="27"/>
        <v>select_one likely4R</v>
      </c>
      <c r="H133" s="4" t="str">
        <f>IF(A133="","",IF(ROW($A$2:$A$1036)=1,"Impossible",VLOOKUP($A$2:$A$1036,items!$A$2:$S$1008,{19}*SIGN(ROW($A$2:$A$1036)),FALSE)))</f>
        <v>—that telling [him/her] would make [him/her] be better about taking mediation?</v>
      </c>
      <c r="I133" s="4" t="str">
        <f>IF(A133="","",IF(ROW($A$2:$A$1036)=1,"Impossible",VLOOKUP($A$2:$A$1036,items!$A$2:$T$1008,{20}*SIGN(ROW($A$2:$A$1036)),FALSE)))</f>
        <v>—kuti kumuudza kwaizoita kuti anzwe zviri nani pamusoro pekunwa mishonga yake?</v>
      </c>
      <c r="L133" s="53" t="s">
        <v>27</v>
      </c>
      <c r="M133" s="53"/>
      <c r="N133" s="53"/>
      <c r="O133" s="53"/>
      <c r="P133" s="53"/>
      <c r="Q133" s="53"/>
      <c r="R133" s="53"/>
      <c r="S133" s="53"/>
      <c r="T133" s="53"/>
      <c r="U133" s="53"/>
      <c r="V133" s="55" t="str">
        <f t="shared" si="24"/>
        <v>KR9. —that telling [him/her] would make [him/her] be better about taking mediation?</v>
      </c>
      <c r="W133" s="55" t="str">
        <f t="shared" si="25"/>
        <v>KR9. —kuti kumuudza kwaizoita kuti anzwe zviri nani pamusoro pekunwa mishonga yake?</v>
      </c>
      <c r="X133" s="32" t="str">
        <f t="array" ref="X133">IF(ISBLANK(F133),"",INDEX([2]choices!L$2:L$2063,MATCH(F133,IF([2]choices!M$2:M$2063="Last",[2]choices!A$2:A$2063),0)))</f>
        <v>very likely, somewhat likely, not very likely, not at all likely, refuse</v>
      </c>
      <c r="Y133" s="4" t="str">
        <f t="array" ref="Y133">IF(ISBLANK(F133),"",INDEX([2]choices!K$2:K$2063,MATCH(F133,IF([2]choices!M$2:M$2063="Last",[2]choices!A$2:A$2063),0)))</f>
        <v>zvaitika zvakanyanya, zvaitika zvishoma, hazvaiitika zvakanyanya, hazvaiitika zvachose, kuramba kupindura</v>
      </c>
    </row>
    <row r="134" spans="1:26" ht="42">
      <c r="A134" s="53" t="s">
        <v>2830</v>
      </c>
      <c r="B134" s="53" t="s">
        <v>1326</v>
      </c>
      <c r="C134" s="53">
        <v>10</v>
      </c>
      <c r="D134" s="54" t="str">
        <f t="shared" si="26"/>
        <v>KR10</v>
      </c>
      <c r="E134" s="53" t="s">
        <v>11</v>
      </c>
      <c r="F134" s="4" t="s">
        <v>2716</v>
      </c>
      <c r="G134" s="54" t="str">
        <f t="shared" si="27"/>
        <v>select_one likely4R</v>
      </c>
      <c r="H134" s="4" t="str">
        <f>IF(A134="","",IF(ROW($A$2:$A$1036)=1,"Impossible",VLOOKUP($A$2:$A$1036,items!$A$2:$S$1008,{19}*SIGN(ROW($A$2:$A$1036)),FALSE)))</f>
        <v>—that telling [him/her] would improve [his/her] health?</v>
      </c>
      <c r="I134" s="4" t="str">
        <f>IF(A134="","",IF(ROW($A$2:$A$1036)=1,"Impossible",VLOOKUP($A$2:$A$1036,items!$A$2:$T$1008,{20}*SIGN(ROW($A$2:$A$1036)),FALSE)))</f>
        <v>—kuti kumuudza kwaizoita kuti utano hwake huve nani?</v>
      </c>
      <c r="L134" s="53" t="s">
        <v>27</v>
      </c>
      <c r="M134" s="53"/>
      <c r="N134" s="53"/>
      <c r="O134" s="53"/>
      <c r="P134" s="53"/>
      <c r="Q134" s="53"/>
      <c r="R134" s="53"/>
      <c r="S134" s="53"/>
      <c r="T134" s="53"/>
      <c r="U134" s="53"/>
      <c r="V134" s="55" t="str">
        <f t="shared" si="24"/>
        <v>KR10. —that telling [him/her] would improve [his/her] health?</v>
      </c>
      <c r="W134" s="55" t="str">
        <f t="shared" si="25"/>
        <v>KR10. —kuti kumuudza kwaizoita kuti utano hwake huve nani?</v>
      </c>
      <c r="X134" s="32" t="str">
        <f t="array" ref="X134">IF(ISBLANK(F134),"",INDEX([2]choices!L$2:L$2063,MATCH(F134,IF([2]choices!M$2:M$2063="Last",[2]choices!A$2:A$2063),0)))</f>
        <v>very likely, somewhat likely, not very likely, not at all likely, refuse</v>
      </c>
      <c r="Y134" s="4" t="str">
        <f t="array" ref="Y134">IF(ISBLANK(F134),"",INDEX([2]choices!K$2:K$2063,MATCH(F134,IF([2]choices!M$2:M$2063="Last",[2]choices!A$2:A$2063),0)))</f>
        <v>zvaitika zvakanyanya, zvaitika zvishoma, hazvaiitika zvakanyanya, hazvaiitika zvachose, kuramba kupindura</v>
      </c>
    </row>
    <row r="135" spans="1:26" ht="42">
      <c r="A135" s="53" t="s">
        <v>2831</v>
      </c>
      <c r="B135" s="53" t="s">
        <v>1326</v>
      </c>
      <c r="C135" s="53">
        <v>11</v>
      </c>
      <c r="D135" s="54" t="str">
        <f t="shared" si="26"/>
        <v>KR11</v>
      </c>
      <c r="E135" s="53" t="s">
        <v>11</v>
      </c>
      <c r="F135" s="4" t="s">
        <v>2716</v>
      </c>
      <c r="G135" s="54" t="str">
        <f t="shared" si="27"/>
        <v>select_one likely4R</v>
      </c>
      <c r="H135" s="4" t="str">
        <f>IF(A135="","",IF(ROW($A$2:$A$1036)=1,"Impossible",VLOOKUP($A$2:$A$1036,items!$A$2:$S$1008,{19}*SIGN(ROW($A$2:$A$1036)),FALSE)))</f>
        <v>—that telling [him/her] would bring more good things than bad things?</v>
      </c>
      <c r="I135" s="4" t="str">
        <f>IF(A135="","",IF(ROW($A$2:$A$1036)=1,"Impossible",VLOOKUP($A$2:$A$1036,items!$A$2:$T$1008,{20}*SIGN(ROW($A$2:$A$1036)),FALSE)))</f>
        <v>—kuti kumuudza kwaizounza zvakanaka zvakawanda kupfuura zvakaipa?</v>
      </c>
      <c r="L135" s="53" t="s">
        <v>27</v>
      </c>
      <c r="M135" s="53"/>
      <c r="N135" s="53"/>
      <c r="O135" s="53"/>
      <c r="P135" s="53"/>
      <c r="Q135" s="53"/>
      <c r="R135" s="53"/>
      <c r="S135" s="53"/>
      <c r="T135" s="53"/>
      <c r="U135" s="53"/>
      <c r="V135" s="55" t="str">
        <f t="shared" si="24"/>
        <v>KR11. —that telling [him/her] would bring more good things than bad things?</v>
      </c>
      <c r="W135" s="55" t="str">
        <f t="shared" si="25"/>
        <v>KR11. —kuti kumuudza kwaizounza zvakanaka zvakawanda kupfuura zvakaipa?</v>
      </c>
      <c r="X135" s="32" t="str">
        <f t="array" ref="X135">IF(ISBLANK(F135),"",INDEX([2]choices!L$2:L$2063,MATCH(F135,IF([2]choices!M$2:M$2063="Last",[2]choices!A$2:A$2063),0)))</f>
        <v>very likely, somewhat likely, not very likely, not at all likely, refuse</v>
      </c>
      <c r="Y135" s="4" t="str">
        <f t="array" ref="Y135">IF(ISBLANK(F135),"",INDEX([2]choices!K$2:K$2063,MATCH(F135,IF([2]choices!M$2:M$2063="Last",[2]choices!A$2:A$2063),0)))</f>
        <v>zvaitika zvakanyanya, zvaitika zvishoma, hazvaiitika zvakanyanya, hazvaiitika zvachose, kuramba kupindura</v>
      </c>
    </row>
    <row r="136" spans="1:26" ht="42">
      <c r="A136" s="53" t="s">
        <v>2832</v>
      </c>
      <c r="B136" s="53" t="s">
        <v>1326</v>
      </c>
      <c r="C136" s="53">
        <v>12</v>
      </c>
      <c r="D136" s="54" t="str">
        <f t="shared" si="26"/>
        <v>KR12</v>
      </c>
      <c r="E136" s="53" t="s">
        <v>11</v>
      </c>
      <c r="F136" s="4" t="s">
        <v>2716</v>
      </c>
      <c r="G136" s="54" t="str">
        <f t="shared" si="27"/>
        <v>select_one likely4R</v>
      </c>
      <c r="H136" s="4" t="str">
        <f>IF(A136="","",IF(ROW($A$2:$A$1036)=1,"Impossible",VLOOKUP($A$2:$A$1036,items!$A$2:$S$1008,{19}*SIGN(ROW($A$2:$A$1036)),FALSE)))</f>
        <v>—that telling [him/her] would help our family to get along better?</v>
      </c>
      <c r="I136" s="4" t="str">
        <f>IF(A136="","",IF(ROW($A$2:$A$1036)=1,"Impossible",VLOOKUP($A$2:$A$1036,items!$A$2:$T$1008,{20}*SIGN(ROW($A$2:$A$1036)),FALSE)))</f>
        <v>—kuti kumuudza kwaizobatsira kuti mhuri yedu iwirirane nekufarirana zviri nani?</v>
      </c>
      <c r="L136" s="53" t="s">
        <v>27</v>
      </c>
      <c r="M136" s="53"/>
      <c r="N136" s="53"/>
      <c r="O136" s="53"/>
      <c r="P136" s="53"/>
      <c r="Q136" s="53"/>
      <c r="R136" s="53"/>
      <c r="S136" s="53"/>
      <c r="T136" s="53"/>
      <c r="U136" s="53"/>
      <c r="V136" s="55" t="str">
        <f t="shared" si="24"/>
        <v>KR12. —that telling [him/her] would help our family to get along better?</v>
      </c>
      <c r="W136" s="55" t="str">
        <f t="shared" si="25"/>
        <v>KR12. —kuti kumuudza kwaizobatsira kuti mhuri yedu iwirirane nekufarirana zviri nani?</v>
      </c>
      <c r="X136" s="32" t="str">
        <f t="array" ref="X136">IF(ISBLANK(F136),"",INDEX([2]choices!L$2:L$2063,MATCH(F136,IF([2]choices!M$2:M$2063="Last",[2]choices!A$2:A$2063),0)))</f>
        <v>very likely, somewhat likely, not very likely, not at all likely, refuse</v>
      </c>
      <c r="Y136" s="4" t="str">
        <f t="array" ref="Y136">IF(ISBLANK(F136),"",INDEX([2]choices!K$2:K$2063,MATCH(F136,IF([2]choices!M$2:M$2063="Last",[2]choices!A$2:A$2063),0)))</f>
        <v>zvaitika zvakanyanya, zvaitika zvishoma, hazvaiitika zvakanyanya, hazvaiitika zvachose, kuramba kupindura</v>
      </c>
    </row>
    <row r="137" spans="1:26" ht="42">
      <c r="A137" s="53" t="s">
        <v>2833</v>
      </c>
      <c r="B137" s="53" t="s">
        <v>1326</v>
      </c>
      <c r="C137" s="53">
        <v>13</v>
      </c>
      <c r="D137" s="54" t="str">
        <f t="shared" si="26"/>
        <v>KR13</v>
      </c>
      <c r="E137" s="53" t="s">
        <v>11</v>
      </c>
      <c r="F137" s="4" t="s">
        <v>2716</v>
      </c>
      <c r="G137" s="54" t="str">
        <f t="shared" si="27"/>
        <v>select_one likely4R</v>
      </c>
      <c r="H137" s="4" t="str">
        <f>IF(A137="","",IF(ROW($A$2:$A$1036)=1,"Impossible",VLOOKUP($A$2:$A$1036,items!$A$2:$S$1008,{19}*SIGN(ROW($A$2:$A$1036)),FALSE)))</f>
        <v>—that telling [him/her] would improve [his/her] behavior?</v>
      </c>
      <c r="I137" s="4" t="str">
        <f>IF(A137="","",IF(ROW($A$2:$A$1036)=1,"Impossible",VLOOKUP($A$2:$A$1036,items!$A$2:$T$1008,{20}*SIGN(ROW($A$2:$A$1036)),FALSE)))</f>
        <v>—kuti kumuudza kwaizoita kuti maitiro ake ave nani?</v>
      </c>
      <c r="L137" s="53" t="s">
        <v>27</v>
      </c>
      <c r="M137" s="53"/>
      <c r="N137" s="53"/>
      <c r="O137" s="53"/>
      <c r="P137" s="53"/>
      <c r="Q137" s="53"/>
      <c r="R137" s="53"/>
      <c r="S137" s="53"/>
      <c r="T137" s="53"/>
      <c r="U137" s="53"/>
      <c r="V137" s="55" t="str">
        <f t="shared" si="24"/>
        <v>KR13. —that telling [him/her] would improve [his/her] behavior?</v>
      </c>
      <c r="W137" s="55" t="str">
        <f t="shared" si="25"/>
        <v>KR13. —kuti kumuudza kwaizoita kuti maitiro ake ave nani?</v>
      </c>
      <c r="X137" s="32" t="str">
        <f t="array" ref="X137">IF(ISBLANK(F137),"",INDEX([2]choices!L$2:L$2063,MATCH(F137,IF([2]choices!M$2:M$2063="Last",[2]choices!A$2:A$2063),0)))</f>
        <v>very likely, somewhat likely, not very likely, not at all likely, refuse</v>
      </c>
      <c r="Y137" s="4" t="str">
        <f t="array" ref="Y137">IF(ISBLANK(F137),"",INDEX([2]choices!K$2:K$2063,MATCH(F137,IF([2]choices!M$2:M$2063="Last",[2]choices!A$2:A$2063),0)))</f>
        <v>zvaitika zvakanyanya, zvaitika zvishoma, hazvaiitika zvakanyanya, hazvaiitika zvachose, kuramba kupindura</v>
      </c>
    </row>
    <row r="138" spans="1:26" ht="42">
      <c r="A138" s="53" t="s">
        <v>2834</v>
      </c>
      <c r="B138" s="53" t="s">
        <v>1326</v>
      </c>
      <c r="C138" s="53">
        <v>14</v>
      </c>
      <c r="D138" s="54" t="str">
        <f t="shared" si="26"/>
        <v>KR14</v>
      </c>
      <c r="E138" s="53" t="s">
        <v>11</v>
      </c>
      <c r="F138" s="4" t="s">
        <v>2716</v>
      </c>
      <c r="G138" s="54" t="str">
        <f t="shared" si="27"/>
        <v>select_one likely4R</v>
      </c>
      <c r="H138" s="4" t="str">
        <f>IF(A138="","",IF(ROW($A$2:$A$1036)=1,"Impossible",VLOOKUP($A$2:$A$1036,items!$A$2:$S$1008,{19}*SIGN(ROW($A$2:$A$1036)),FALSE)))</f>
        <v>—that telling [him/her] would help [him/her] to deal with stigma in the community.</v>
      </c>
      <c r="I138" s="4" t="str">
        <f>IF(A138="","",IF(ROW($A$2:$A$1036)=1,"Impossible",VLOOKUP($A$2:$A$1036,items!$A$2:$T$1008,{20}*SIGN(ROW($A$2:$A$1036)),FALSE)))</f>
        <v>—kuti kumuudza kwaizoita kuti abatsirikane pakuziva zvekuita panyaya yekunongedzerwa nekusarurwa munharaunda?</v>
      </c>
      <c r="L138" s="53" t="s">
        <v>27</v>
      </c>
      <c r="M138" s="53"/>
      <c r="N138" s="53"/>
      <c r="O138" s="53"/>
      <c r="P138" s="53"/>
      <c r="Q138" s="53"/>
      <c r="R138" s="53"/>
      <c r="S138" s="53"/>
      <c r="T138" s="53"/>
      <c r="U138" s="53"/>
      <c r="V138" s="55" t="str">
        <f t="shared" si="24"/>
        <v>KR14. —that telling [him/her] would help [him/her] to deal with stigma in the community.</v>
      </c>
      <c r="W138" s="55" t="str">
        <f t="shared" si="25"/>
        <v>KR14. —kuti kumuudza kwaizoita kuti abatsirikane pakuziva zvekuita panyaya yekunongedzerwa nekusarurwa munharaunda?</v>
      </c>
      <c r="X138" s="32" t="str">
        <f t="array" ref="X138">IF(ISBLANK(F138),"",INDEX([2]choices!L$2:L$2063,MATCH(F138,IF([2]choices!M$2:M$2063="Last",[2]choices!A$2:A$2063),0)))</f>
        <v>very likely, somewhat likely, not very likely, not at all likely, refuse</v>
      </c>
      <c r="Y138" s="4" t="str">
        <f t="array" ref="Y138">IF(ISBLANK(F138),"",INDEX([2]choices!K$2:K$2063,MATCH(F138,IF([2]choices!M$2:M$2063="Last",[2]choices!A$2:A$2063),0)))</f>
        <v>zvaitika zvakanyanya, zvaitika zvishoma, hazvaiitika zvakanyanya, hazvaiitika zvachose, kuramba kupindura</v>
      </c>
    </row>
    <row r="139" spans="1:26" ht="42">
      <c r="A139" s="53" t="s">
        <v>2835</v>
      </c>
      <c r="B139" s="53" t="s">
        <v>1326</v>
      </c>
      <c r="C139" s="53">
        <v>15</v>
      </c>
      <c r="D139" s="54" t="str">
        <f t="shared" si="26"/>
        <v>KR15</v>
      </c>
      <c r="E139" s="53" t="s">
        <v>11</v>
      </c>
      <c r="F139" s="4" t="s">
        <v>2716</v>
      </c>
      <c r="G139" s="54" t="str">
        <f t="shared" si="27"/>
        <v>select_one likely4R</v>
      </c>
      <c r="H139" s="4" t="str">
        <f>IF(A139="","",IF(ROW($A$2:$A$1036)=1,"Impossible",VLOOKUP($A$2:$A$1036,items!$A$2:$S$1008,{19}*SIGN(ROW($A$2:$A$1036)),FALSE)))</f>
        <v>—that telling [him/her] would improve the way [he/she] feels emotionally?</v>
      </c>
      <c r="I139" s="4" t="str">
        <f>IF(A139="","",IF(ROW($A$2:$A$1036)=1,"Impossible",VLOOKUP($A$2:$A$1036,items!$A$2:$T$1008,{20}*SIGN(ROW($A$2:$A$1036)),FALSE)))</f>
        <v>—kuti kumuudza kwaizoita kuti anzwe zviri nani mukati make?</v>
      </c>
      <c r="L139" s="53" t="s">
        <v>27</v>
      </c>
      <c r="M139" s="53"/>
      <c r="N139" s="53"/>
      <c r="O139" s="53"/>
      <c r="P139" s="53"/>
      <c r="Q139" s="53"/>
      <c r="R139" s="53"/>
      <c r="S139" s="53"/>
      <c r="T139" s="53"/>
      <c r="U139" s="53"/>
      <c r="V139" s="55" t="str">
        <f t="shared" si="24"/>
        <v>KR15. —that telling [him/her] would improve the way [he/she] feels emotionally?</v>
      </c>
      <c r="W139" s="55" t="str">
        <f t="shared" si="25"/>
        <v>KR15. —kuti kumuudza kwaizoita kuti anzwe zviri nani mukati make?</v>
      </c>
      <c r="X139" s="32" t="str">
        <f t="array" ref="X139">IF(ISBLANK(F139),"",INDEX([2]choices!L$2:L$2063,MATCH(F139,IF([2]choices!M$2:M$2063="Last",[2]choices!A$2:A$2063),0)))</f>
        <v>very likely, somewhat likely, not very likely, not at all likely, refuse</v>
      </c>
      <c r="Y139" s="4" t="str">
        <f t="array" ref="Y139">IF(ISBLANK(F139),"",INDEX([2]choices!K$2:K$2063,MATCH(F139,IF([2]choices!M$2:M$2063="Last",[2]choices!A$2:A$2063),0)))</f>
        <v>zvaitika zvakanyanya, zvaitika zvishoma, hazvaiitika zvakanyanya, hazvaiitika zvachose, kuramba kupindura</v>
      </c>
    </row>
    <row r="140" spans="1:26" ht="42">
      <c r="A140" s="53" t="s">
        <v>2836</v>
      </c>
      <c r="B140" s="53" t="s">
        <v>1326</v>
      </c>
      <c r="C140" s="53">
        <v>16</v>
      </c>
      <c r="D140" s="54" t="str">
        <f t="shared" si="26"/>
        <v>KR16</v>
      </c>
      <c r="E140" s="53" t="s">
        <v>11</v>
      </c>
      <c r="F140" s="4" t="s">
        <v>2716</v>
      </c>
      <c r="G140" s="54" t="str">
        <f t="shared" si="27"/>
        <v>select_one likely4R</v>
      </c>
      <c r="H140" s="4" t="str">
        <f>IF(A140="","",IF(ROW($A$2:$A$1036)=1,"Impossible",VLOOKUP($A$2:$A$1036,items!$A$2:$S$1008,{19}*SIGN(ROW($A$2:$A$1036)),FALSE)))</f>
        <v>—that telling [him/her] would bring me a sense of relief?</v>
      </c>
      <c r="I140" s="4" t="str">
        <f>IF(A140="","",IF(ROW($A$2:$A$1036)=1,"Impossible",VLOOKUP($A$2:$A$1036,items!$A$2:$T$1008,{20}*SIGN(ROW($A$2:$A$1036)),FALSE)))</f>
        <v>—kuti kumuudza kwaizoita kuti ndinzwe kurerukirwa?</v>
      </c>
      <c r="L140" s="53" t="s">
        <v>27</v>
      </c>
      <c r="M140" s="53"/>
      <c r="N140" s="53"/>
      <c r="O140" s="53"/>
      <c r="P140" s="53"/>
      <c r="Q140" s="53"/>
      <c r="R140" s="53"/>
      <c r="S140" s="53"/>
      <c r="T140" s="53"/>
      <c r="U140" s="53"/>
      <c r="V140" s="55" t="str">
        <f t="shared" si="24"/>
        <v>KR16. —that telling [him/her] would bring me a sense of relief?</v>
      </c>
      <c r="W140" s="55" t="str">
        <f t="shared" si="25"/>
        <v>KR16. —kuti kumuudza kwaizoita kuti ndinzwe kurerukirwa?</v>
      </c>
      <c r="X140" s="32" t="str">
        <f t="array" ref="X140">IF(ISBLANK(F140),"",INDEX([2]choices!L$2:L$2063,MATCH(F140,IF([2]choices!M$2:M$2063="Last",[2]choices!A$2:A$2063),0)))</f>
        <v>very likely, somewhat likely, not very likely, not at all likely, refuse</v>
      </c>
      <c r="Y140" s="4" t="str">
        <f t="array" ref="Y140">IF(ISBLANK(F140),"",INDEX([2]choices!K$2:K$2063,MATCH(F140,IF([2]choices!M$2:M$2063="Last",[2]choices!A$2:A$2063),0)))</f>
        <v>zvaitika zvakanyanya, zvaitika zvishoma, hazvaiitika zvakanyanya, hazvaiitika zvachose, kuramba kupindura</v>
      </c>
    </row>
    <row r="141" spans="1:26" ht="42">
      <c r="A141" s="53" t="s">
        <v>2837</v>
      </c>
      <c r="B141" s="53" t="s">
        <v>1326</v>
      </c>
      <c r="C141" s="53">
        <v>17</v>
      </c>
      <c r="D141" s="54" t="str">
        <f t="shared" si="26"/>
        <v>KR17</v>
      </c>
      <c r="E141" s="53" t="s">
        <v>11</v>
      </c>
      <c r="F141" s="4" t="s">
        <v>2716</v>
      </c>
      <c r="G141" s="54" t="str">
        <f t="shared" si="27"/>
        <v>select_one likely4R</v>
      </c>
      <c r="H141" s="4" t="str">
        <f>IF(A141="","",IF(ROW($A$2:$A$1036)=1,"Impossible",VLOOKUP($A$2:$A$1036,items!$A$2:$S$1008,{19}*SIGN(ROW($A$2:$A$1036)),FALSE)))</f>
        <v>—that telling [him/her] would enable [him/her] to adopt protective behaviors when [he/she] becomes sexually active.</v>
      </c>
      <c r="I141" s="4" t="str">
        <f>IF(A141="","",IF(ROW($A$2:$A$1036)=1,"Impossible",VLOOKUP($A$2:$A$1036,items!$A$2:$T$1008,{20}*SIGN(ROW($A$2:$A$1036)),FALSE)))</f>
        <v>—kuti kumuudza kwaizoita kuti adzivirire kutapurirana kweutachiwana paanoita zvepabonde?</v>
      </c>
      <c r="L141" s="53" t="s">
        <v>27</v>
      </c>
      <c r="M141" s="53"/>
      <c r="N141" s="53"/>
      <c r="O141" s="53"/>
      <c r="P141" s="53"/>
      <c r="Q141" s="53"/>
      <c r="R141" s="53"/>
      <c r="S141" s="53"/>
      <c r="T141" s="53"/>
      <c r="U141" s="53"/>
      <c r="V141" s="55" t="str">
        <f t="shared" si="24"/>
        <v>KR17. —that telling [him/her] would enable [him/her] to adopt protective behaviors when [he/she] becomes sexually active.</v>
      </c>
      <c r="W141" s="55" t="str">
        <f t="shared" si="25"/>
        <v>KR17. —kuti kumuudza kwaizoita kuti adzivirire kutapurirana kweutachiwana paanoita zvepabonde?</v>
      </c>
      <c r="X141" s="32" t="str">
        <f t="array" ref="X141">IF(ISBLANK(F141),"",INDEX([2]choices!L$2:L$2063,MATCH(F141,IF([2]choices!M$2:M$2063="Last",[2]choices!A$2:A$2063),0)))</f>
        <v>very likely, somewhat likely, not very likely, not at all likely, refuse</v>
      </c>
      <c r="Y141" s="4" t="str">
        <f t="array" ref="Y141">IF(ISBLANK(F141),"",INDEX([2]choices!K$2:K$2063,MATCH(F141,IF([2]choices!M$2:M$2063="Last",[2]choices!A$2:A$2063),0)))</f>
        <v>zvaitika zvakanyanya, zvaitika zvishoma, hazvaiitika zvakanyanya, hazvaiitika zvachose, kuramba kupindura</v>
      </c>
    </row>
    <row r="142" spans="1:26" ht="14">
      <c r="A142" s="53" t="s">
        <v>2838</v>
      </c>
      <c r="B142" s="53" t="s">
        <v>1326</v>
      </c>
      <c r="C142" s="53"/>
      <c r="D142" s="54" t="str">
        <f t="shared" si="26"/>
        <v>KR</v>
      </c>
      <c r="E142" s="53" t="s">
        <v>81</v>
      </c>
      <c r="G142" s="54" t="str">
        <f t="shared" si="27"/>
        <v>end group</v>
      </c>
      <c r="H142" s="4" t="e">
        <f>IF(A142="","",IF(ROW($A$2:$A$1036)=1,"Impossible",VLOOKUP($A$2:$A$1036,items!$A$2:$S$1008,{19}*SIGN(ROW($A$2:$A$1036)),FALSE)))</f>
        <v>#N/A</v>
      </c>
      <c r="I142" s="4" t="e">
        <f>IF(A142="","",IF(ROW($A$2:$A$1036)=1,"Impossible",VLOOKUP($A$2:$A$1036,items!$A$2:$T$1008,{20}*SIGN(ROW($A$2:$A$1036)),FALSE)))</f>
        <v>#N/A</v>
      </c>
      <c r="L142" s="53"/>
      <c r="M142" s="53"/>
      <c r="N142" s="53"/>
      <c r="O142" s="53"/>
      <c r="P142" s="53"/>
      <c r="Q142" s="53"/>
      <c r="R142" s="53"/>
      <c r="S142" s="53"/>
      <c r="T142" s="53"/>
      <c r="U142" s="53"/>
      <c r="V142" s="55" t="str">
        <f t="shared" si="24"/>
        <v/>
      </c>
      <c r="W142" s="55" t="str">
        <f t="shared" si="25"/>
        <v/>
      </c>
      <c r="X142" s="32" t="str">
        <f t="array" ref="X142">IF(ISBLANK(F142),"",INDEX([2]choices!L$2:L$2063,MATCH(F142,IF([2]choices!M$2:M$2063="Last",[2]choices!A$2:A$2063),0)))</f>
        <v/>
      </c>
      <c r="Y142" s="4" t="str">
        <f t="array" ref="Y142">IF(ISBLANK(F142),"",INDEX([2]choices!K$2:K$2063,MATCH(F142,IF([2]choices!M$2:M$2063="Last",[2]choices!A$2:A$2063),0)))</f>
        <v/>
      </c>
    </row>
    <row r="143" spans="1:26" ht="28">
      <c r="A143" s="53" t="s">
        <v>1330</v>
      </c>
      <c r="B143" s="53" t="s">
        <v>1331</v>
      </c>
      <c r="C143" s="53">
        <v>0</v>
      </c>
      <c r="D143" s="54" t="str">
        <f t="shared" si="26"/>
        <v>L0</v>
      </c>
      <c r="E143" s="53" t="s">
        <v>79</v>
      </c>
      <c r="G143" s="54" t="str">
        <f t="shared" si="27"/>
        <v>begin group</v>
      </c>
      <c r="H143" s="4" t="e">
        <f>IF(A143="","",IF(ROW($A$2:$A$1036)=1,"Impossible",VLOOKUP($A$2:$A$1036,items!$A$2:$S$1008,{19}*SIGN(ROW($A$2:$A$1036)),FALSE)))</f>
        <v>#N/A</v>
      </c>
      <c r="I143" s="4" t="e">
        <f>IF(A143="","",IF(ROW($A$2:$A$1036)=1,"Impossible",VLOOKUP($A$2:$A$1036,items!$A$2:$T$1008,{20}*SIGN(ROW($A$2:$A$1036)),FALSE)))</f>
        <v>#N/A</v>
      </c>
      <c r="K143" s="4" t="s">
        <v>3006</v>
      </c>
      <c r="L143" s="53"/>
      <c r="M143" s="53"/>
      <c r="N143" s="53"/>
      <c r="O143" s="53"/>
      <c r="P143" s="53"/>
      <c r="Q143" s="53"/>
      <c r="R143" s="53"/>
      <c r="S143" s="53"/>
      <c r="T143" s="53"/>
      <c r="U143" s="53"/>
      <c r="V143" s="55" t="str">
        <f t="shared" si="24"/>
        <v/>
      </c>
      <c r="W143" s="55" t="str">
        <f t="shared" si="25"/>
        <v/>
      </c>
      <c r="X143" s="32" t="str">
        <f t="array" ref="X143">IF(ISBLANK(F143),"",INDEX([2]choices!L$2:L$2063,MATCH(F143,IF([2]choices!M$2:M$2063="Last",[2]choices!A$2:A$2063),0)))</f>
        <v/>
      </c>
      <c r="Y143" s="4" t="str">
        <f t="array" ref="Y143">IF(ISBLANK(F143),"",INDEX([2]choices!K$2:K$2063,MATCH(F143,IF([2]choices!M$2:M$2063="Last",[2]choices!A$2:A$2063),0)))</f>
        <v/>
      </c>
    </row>
    <row r="144" spans="1:26" ht="70">
      <c r="A144" s="53" t="s">
        <v>1148</v>
      </c>
      <c r="B144" s="53" t="s">
        <v>1331</v>
      </c>
      <c r="C144" s="53">
        <v>1</v>
      </c>
      <c r="D144" s="54" t="str">
        <f t="shared" si="26"/>
        <v>L1</v>
      </c>
      <c r="E144" s="53" t="s">
        <v>16</v>
      </c>
      <c r="G144" s="54" t="str">
        <f t="shared" si="27"/>
        <v>note</v>
      </c>
      <c r="H144" s="4" t="str">
        <f>IF(A144="","",IF(ROW($A$2:$A$1036)=1,"Impossible",VLOOKUP($A$2:$A$1036,items!$A$2:$S$1008,{19}*SIGN(ROW($A$2:$A$1036)),FALSE)))</f>
        <v>I am going to read you several worries that caregivers sometimes have about telling a child that [he/she] is HIV positive. Please tell me how much you worry about each thing. There are no right or wrong answers.</v>
      </c>
      <c r="I144" s="4" t="str">
        <f>IF(A144="","",IF(ROW($A$2:$A$1036)=1,"Impossible",VLOOKUP($A$2:$A$1036,items!$A$2:$T$1008,{20}*SIGN(ROW($A$2:$A$1036)),FALSE)))</f>
        <v>Ndichaverenga zvinhu zvakati wandei izvo vachengeti vevana vanowanzonetsekana nazvo panyaya yekuudza mwana kuti ane HIV. Ndapota ndiudzeiwo kuti imi munonetsekana zvakadii nechimwe nechimwe chezvinhu izvi. Hapana mhinduro dzakanaka kana dzakaipa.</v>
      </c>
      <c r="L144" s="53"/>
      <c r="M144" s="53"/>
      <c r="N144" s="53"/>
      <c r="O144" s="53"/>
      <c r="P144" s="53"/>
      <c r="Q144" s="53"/>
      <c r="R144" s="53"/>
      <c r="S144" s="53"/>
      <c r="T144" s="53"/>
      <c r="U144" s="53"/>
      <c r="V144" s="55" t="str">
        <f t="shared" si="24"/>
        <v>L1. I am going to read you several worries that caregivers sometimes have about telling a child that [he/she] is HIV positive. Please tell me how much you worry about each thing. There are no right or wrong answers.</v>
      </c>
      <c r="W144" s="55" t="str">
        <f t="shared" si="25"/>
        <v>L1. Ndichaverenga zvinhu zvakati wandei izvo vachengeti vevana vanowanzonetsekana nazvo panyaya yekuudza mwana kuti ane HIV. Ndapota ndiudzeiwo kuti imi munonetsekana zvakadii nechimwe nechimwe chezvinhu izvi. Hapana mhinduro dzakanaka kana dzakaipa.</v>
      </c>
      <c r="X144" s="32" t="str">
        <f t="array" ref="X144">IF(ISBLANK(F144),"",INDEX([2]choices!L$2:L$2063,MATCH(F144,IF([2]choices!M$2:M$2063="Last",[2]choices!A$2:A$2063),0)))</f>
        <v/>
      </c>
      <c r="Y144" s="4" t="str">
        <f t="array" ref="Y144">IF(ISBLANK(F144),"",INDEX([2]choices!K$2:K$2063,MATCH(F144,IF([2]choices!M$2:M$2063="Last",[2]choices!A$2:A$2063),0)))</f>
        <v/>
      </c>
      <c r="Z144" s="4" t="s">
        <v>1223</v>
      </c>
    </row>
    <row r="145" spans="1:26" ht="42">
      <c r="A145" s="53" t="s">
        <v>1149</v>
      </c>
      <c r="B145" s="53" t="s">
        <v>1331</v>
      </c>
      <c r="C145" s="53">
        <v>2</v>
      </c>
      <c r="D145" s="54" t="str">
        <f t="shared" si="26"/>
        <v>L2</v>
      </c>
      <c r="E145" s="53" t="s">
        <v>11</v>
      </c>
      <c r="F145" s="4" t="s">
        <v>201</v>
      </c>
      <c r="G145" s="54" t="str">
        <f t="shared" si="27"/>
        <v>select_one worried4</v>
      </c>
      <c r="H145" s="4" t="str">
        <f>IF(A145="","",IF(ROW($A$2:$A$1036)=1,"Impossible",VLOOKUP($A$2:$A$1036,items!$A$2:$S$1008,{19}*SIGN(ROW($A$2:$A$1036)),FALSE)))</f>
        <v>I worry that telling my child about [his/her] status will just create more problems.</v>
      </c>
      <c r="I145" s="4" t="str">
        <f>IF(A145="","",IF(ROW($A$2:$A$1036)=1,"Impossible",VLOOKUP($A$2:$A$1036,items!$A$2:$T$1008,{20}*SIGN(ROW($A$2:$A$1036)),FALSE)))</f>
        <v>Ndinonetsekana kuti kuudza mwana wangu paamire kunongomutsa mamwe matambudziko chete.</v>
      </c>
      <c r="L145" s="53" t="s">
        <v>27</v>
      </c>
      <c r="M145" s="53"/>
      <c r="N145" s="53"/>
      <c r="O145" s="53"/>
      <c r="P145" s="53"/>
      <c r="Q145" s="53"/>
      <c r="R145" s="53"/>
      <c r="S145" s="53"/>
      <c r="T145" s="53"/>
      <c r="U145" s="53"/>
      <c r="V145" s="55" t="str">
        <f t="shared" si="24"/>
        <v>L2. I worry that telling my child about [his/her] status will just create more problems.</v>
      </c>
      <c r="W145" s="55" t="str">
        <f t="shared" si="25"/>
        <v>L2. Ndinonetsekana kuti kuudza mwana wangu paamire kunongomutsa mamwe matambudziko chete.</v>
      </c>
      <c r="X145" s="32" t="str">
        <f t="array" ref="X145">IF(ISBLANK(F145),"",INDEX([2]choices!L$2:L$2063,MATCH(F145,IF([2]choices!M$2:M$2063="Last",[2]choices!A$2:A$2063),0)))</f>
        <v>very worried, somewhat worried, not very worried, not at all worried, refuse</v>
      </c>
      <c r="Y145" s="4" t="str">
        <f t="array" ref="Y145">IF(ISBLANK(F145),"",INDEX([2]choices!K$2:K$2063,MATCH(F145,IF([2]choices!M$2:M$2063="Last",[2]choices!A$2:A$2063),0)))</f>
        <v>ndinonyanya kunetseka, ndinonetsekawo, handinetsekani zvakanyanya, handinetsekani zvachose, kuramba kupindura</v>
      </c>
      <c r="Z145" s="4" t="s">
        <v>1223</v>
      </c>
    </row>
    <row r="146" spans="1:26" ht="42">
      <c r="A146" s="53" t="s">
        <v>1150</v>
      </c>
      <c r="B146" s="53" t="s">
        <v>1331</v>
      </c>
      <c r="C146" s="53">
        <v>3</v>
      </c>
      <c r="D146" s="54" t="str">
        <f t="shared" si="26"/>
        <v>L3</v>
      </c>
      <c r="E146" s="53" t="s">
        <v>11</v>
      </c>
      <c r="F146" s="4" t="s">
        <v>201</v>
      </c>
      <c r="G146" s="54" t="str">
        <f t="shared" si="27"/>
        <v>select_one worried4</v>
      </c>
      <c r="H146" s="4" t="str">
        <f>IF(A146="","",IF(ROW($A$2:$A$1036)=1,"Impossible",VLOOKUP($A$2:$A$1036,items!$A$2:$S$1008,{19}*SIGN(ROW($A$2:$A$1036)),FALSE)))</f>
        <v>I worry that telling my child about [his/her] status will lead [him/her] to reject me.</v>
      </c>
      <c r="I146" s="4" t="str">
        <f>IF(A146="","",IF(ROW($A$2:$A$1036)=1,"Impossible",VLOOKUP($A$2:$A$1036,items!$A$2:$T$1008,{20}*SIGN(ROW($A$2:$A$1036)),FALSE)))</f>
        <v>Ndinonetsekana kuti kuudza mwana wangu paamire kunoita kuti andirase.</v>
      </c>
      <c r="L146" s="53" t="s">
        <v>27</v>
      </c>
      <c r="M146" s="53"/>
      <c r="N146" s="53"/>
      <c r="O146" s="53"/>
      <c r="P146" s="53"/>
      <c r="Q146" s="53"/>
      <c r="R146" s="53"/>
      <c r="S146" s="53"/>
      <c r="T146" s="53"/>
      <c r="U146" s="53"/>
      <c r="V146" s="55" t="str">
        <f t="shared" si="24"/>
        <v>L3. I worry that telling my child about [his/her] status will lead [him/her] to reject me.</v>
      </c>
      <c r="W146" s="55" t="str">
        <f t="shared" si="25"/>
        <v>L3. Ndinonetsekana kuti kuudza mwana wangu paamire kunoita kuti andirase.</v>
      </c>
      <c r="X146" s="32" t="str">
        <f t="array" ref="X146">IF(ISBLANK(F146),"",INDEX([2]choices!L$2:L$2063,MATCH(F146,IF([2]choices!M$2:M$2063="Last",[2]choices!A$2:A$2063),0)))</f>
        <v>very worried, somewhat worried, not very worried, not at all worried, refuse</v>
      </c>
      <c r="Y146" s="4" t="str">
        <f t="array" ref="Y146">IF(ISBLANK(F146),"",INDEX([2]choices!K$2:K$2063,MATCH(F146,IF([2]choices!M$2:M$2063="Last",[2]choices!A$2:A$2063),0)))</f>
        <v>ndinonyanya kunetseka, ndinonetsekawo, handinetsekani zvakanyanya, handinetsekani zvachose, kuramba kupindura</v>
      </c>
      <c r="Z146" s="4" t="s">
        <v>1223</v>
      </c>
    </row>
    <row r="147" spans="1:26" ht="42">
      <c r="A147" s="53" t="s">
        <v>1151</v>
      </c>
      <c r="B147" s="53" t="s">
        <v>1331</v>
      </c>
      <c r="C147" s="53">
        <v>4</v>
      </c>
      <c r="D147" s="54" t="str">
        <f t="shared" si="26"/>
        <v>L4</v>
      </c>
      <c r="E147" s="53" t="s">
        <v>11</v>
      </c>
      <c r="F147" s="4" t="s">
        <v>201</v>
      </c>
      <c r="G147" s="54" t="str">
        <f t="shared" si="27"/>
        <v>select_one worried4</v>
      </c>
      <c r="H147" s="4" t="str">
        <f>IF(A147="","",IF(ROW($A$2:$A$1036)=1,"Impossible",VLOOKUP($A$2:$A$1036,items!$A$2:$S$1008,{19}*SIGN(ROW($A$2:$A$1036)),FALSE)))</f>
        <v>—that telling [him/her] will actually bring [him/her] harm.</v>
      </c>
      <c r="I147" s="4" t="str">
        <f>IF(A147="","",IF(ROW($A$2:$A$1036)=1,"Impossible",VLOOKUP($A$2:$A$1036,items!$A$2:$T$1008,{20}*SIGN(ROW($A$2:$A$1036)),FALSE)))</f>
        <v>—kuti kumuudza kungatomukuvadzise.</v>
      </c>
      <c r="L147" s="53" t="s">
        <v>27</v>
      </c>
      <c r="M147" s="53"/>
      <c r="N147" s="53"/>
      <c r="O147" s="53"/>
      <c r="P147" s="53"/>
      <c r="Q147" s="53"/>
      <c r="R147" s="53"/>
      <c r="S147" s="53"/>
      <c r="T147" s="53"/>
      <c r="U147" s="53"/>
      <c r="V147" s="55" t="str">
        <f t="shared" si="24"/>
        <v>L4. —that telling [him/her] will actually bring [him/her] harm.</v>
      </c>
      <c r="W147" s="55" t="str">
        <f t="shared" si="25"/>
        <v>L4. —kuti kumuudza kungatomukuvadzise.</v>
      </c>
      <c r="X147" s="32" t="str">
        <f t="array" ref="X147">IF(ISBLANK(F147),"",INDEX([2]choices!L$2:L$2063,MATCH(F147,IF([2]choices!M$2:M$2063="Last",[2]choices!A$2:A$2063),0)))</f>
        <v>very worried, somewhat worried, not very worried, not at all worried, refuse</v>
      </c>
      <c r="Y147" s="4" t="str">
        <f t="array" ref="Y147">IF(ISBLANK(F147),"",INDEX([2]choices!K$2:K$2063,MATCH(F147,IF([2]choices!M$2:M$2063="Last",[2]choices!A$2:A$2063),0)))</f>
        <v>ndinonyanya kunetseka, ndinonetsekawo, handinetsekani zvakanyanya, handinetsekani zvachose, kuramba kupindura</v>
      </c>
      <c r="Z147" s="4" t="s">
        <v>1223</v>
      </c>
    </row>
    <row r="148" spans="1:26" ht="42">
      <c r="A148" s="53" t="s">
        <v>1152</v>
      </c>
      <c r="B148" s="53" t="s">
        <v>1331</v>
      </c>
      <c r="C148" s="53">
        <v>5</v>
      </c>
      <c r="D148" s="54" t="str">
        <f t="shared" si="26"/>
        <v>L5</v>
      </c>
      <c r="E148" s="53" t="s">
        <v>11</v>
      </c>
      <c r="F148" s="4" t="s">
        <v>201</v>
      </c>
      <c r="G148" s="54" t="str">
        <f t="shared" si="27"/>
        <v>select_one worried4</v>
      </c>
      <c r="H148" s="4" t="str">
        <f>IF(A148="","",IF(ROW($A$2:$A$1036)=1,"Impossible",VLOOKUP($A$2:$A$1036,items!$A$2:$S$1008,{19}*SIGN(ROW($A$2:$A$1036)),FALSE)))</f>
        <v>—that telling [him/her] will make [him/her] less hopeful about the future.</v>
      </c>
      <c r="I148" s="4" t="str">
        <f>IF(A148="","",IF(ROW($A$2:$A$1036)=1,"Impossible",VLOOKUP($A$2:$A$1036,items!$A$2:$T$1008,{20}*SIGN(ROW($A$2:$A$1036)),FALSE)))</f>
        <v>—kuti kumuudza kunoita kuti asavenetariro neramangwana rake.</v>
      </c>
      <c r="L148" s="53" t="s">
        <v>27</v>
      </c>
      <c r="M148" s="53"/>
      <c r="N148" s="53"/>
      <c r="O148" s="53"/>
      <c r="P148" s="53"/>
      <c r="Q148" s="53"/>
      <c r="R148" s="53"/>
      <c r="S148" s="53"/>
      <c r="T148" s="53"/>
      <c r="U148" s="53"/>
      <c r="V148" s="55" t="str">
        <f t="shared" si="24"/>
        <v>L5. —that telling [him/her] will make [him/her] less hopeful about the future.</v>
      </c>
      <c r="W148" s="55" t="str">
        <f t="shared" si="25"/>
        <v>L5. —kuti kumuudza kunoita kuti asavenetariro neramangwana rake.</v>
      </c>
      <c r="X148" s="32" t="str">
        <f t="array" ref="X148">IF(ISBLANK(F148),"",INDEX([2]choices!L$2:L$2063,MATCH(F148,IF([2]choices!M$2:M$2063="Last",[2]choices!A$2:A$2063),0)))</f>
        <v>very worried, somewhat worried, not very worried, not at all worried, refuse</v>
      </c>
      <c r="Y148" s="4" t="str">
        <f t="array" ref="Y148">IF(ISBLANK(F148),"",INDEX([2]choices!K$2:K$2063,MATCH(F148,IF([2]choices!M$2:M$2063="Last",[2]choices!A$2:A$2063),0)))</f>
        <v>ndinonyanya kunetseka, ndinonetsekawo, handinetsekani zvakanyanya, handinetsekani zvachose, kuramba kupindura</v>
      </c>
      <c r="Z148" s="4" t="s">
        <v>1223</v>
      </c>
    </row>
    <row r="149" spans="1:26" ht="42">
      <c r="A149" s="53" t="s">
        <v>1153</v>
      </c>
      <c r="B149" s="53" t="s">
        <v>1331</v>
      </c>
      <c r="C149" s="53">
        <v>6</v>
      </c>
      <c r="D149" s="54" t="str">
        <f t="shared" si="26"/>
        <v>L6</v>
      </c>
      <c r="E149" s="53" t="s">
        <v>11</v>
      </c>
      <c r="F149" s="4" t="s">
        <v>201</v>
      </c>
      <c r="G149" s="54" t="str">
        <f t="shared" si="27"/>
        <v>select_one worried4</v>
      </c>
      <c r="H149" s="4" t="str">
        <f>IF(A149="","",IF(ROW($A$2:$A$1036)=1,"Impossible",VLOOKUP($A$2:$A$1036,items!$A$2:$S$1008,{19}*SIGN(ROW($A$2:$A$1036)),FALSE)))</f>
        <v>—that telling [him/her] will make [him/her] stop taking medication.</v>
      </c>
      <c r="I149" s="4" t="str">
        <f>IF(A149="","",IF(ROW($A$2:$A$1036)=1,"Impossible",VLOOKUP($A$2:$A$1036,items!$A$2:$T$1008,{20}*SIGN(ROW($A$2:$A$1036)),FALSE)))</f>
        <v>—kuti kumuudza kunoita kuti amire kunwa mishonga yake.</v>
      </c>
      <c r="L149" s="53" t="s">
        <v>27</v>
      </c>
      <c r="M149" s="53"/>
      <c r="N149" s="53"/>
      <c r="O149" s="53"/>
      <c r="P149" s="53"/>
      <c r="Q149" s="53"/>
      <c r="R149" s="53"/>
      <c r="S149" s="53"/>
      <c r="T149" s="53"/>
      <c r="U149" s="53"/>
      <c r="V149" s="55" t="str">
        <f t="shared" si="24"/>
        <v>L6. —that telling [him/her] will make [him/her] stop taking medication.</v>
      </c>
      <c r="W149" s="55" t="str">
        <f t="shared" si="25"/>
        <v>L6. —kuti kumuudza kunoita kuti amire kunwa mishonga yake.</v>
      </c>
      <c r="X149" s="32" t="str">
        <f t="array" ref="X149">IF(ISBLANK(F149),"",INDEX([2]choices!L$2:L$2063,MATCH(F149,IF([2]choices!M$2:M$2063="Last",[2]choices!A$2:A$2063),0)))</f>
        <v>very worried, somewhat worried, not very worried, not at all worried, refuse</v>
      </c>
      <c r="Y149" s="4" t="str">
        <f t="array" ref="Y149">IF(ISBLANK(F149),"",INDEX([2]choices!K$2:K$2063,MATCH(F149,IF([2]choices!M$2:M$2063="Last",[2]choices!A$2:A$2063),0)))</f>
        <v>ndinonyanya kunetseka, ndinonetsekawo, handinetsekani zvakanyanya, handinetsekani zvachose, kuramba kupindura</v>
      </c>
      <c r="Z149" s="4" t="s">
        <v>1223</v>
      </c>
    </row>
    <row r="150" spans="1:26" ht="42">
      <c r="A150" s="53" t="s">
        <v>1154</v>
      </c>
      <c r="B150" s="53" t="s">
        <v>1331</v>
      </c>
      <c r="C150" s="53">
        <v>7</v>
      </c>
      <c r="D150" s="54" t="str">
        <f t="shared" si="26"/>
        <v>L7</v>
      </c>
      <c r="E150" s="53" t="s">
        <v>11</v>
      </c>
      <c r="F150" s="4" t="s">
        <v>201</v>
      </c>
      <c r="G150" s="54" t="str">
        <f t="shared" si="27"/>
        <v>select_one worried4</v>
      </c>
      <c r="H150" s="4" t="str">
        <f>IF(A150="","",IF(ROW($A$2:$A$1036)=1,"Impossible",VLOOKUP($A$2:$A$1036,items!$A$2:$S$1008,{19}*SIGN(ROW($A$2:$A$1036)),FALSE)))</f>
        <v>—that telling [him/her] will make [his/her] condition get worse.</v>
      </c>
      <c r="I150" s="4" t="str">
        <f>IF(A150="","",IF(ROW($A$2:$A$1036)=1,"Impossible",VLOOKUP($A$2:$A$1036,items!$A$2:$T$1008,{20}*SIGN(ROW($A$2:$A$1036)),FALSE)))</f>
        <v>—kuti kumuudza kunoita kuti atonyanyise kurwara.</v>
      </c>
      <c r="L150" s="53" t="s">
        <v>27</v>
      </c>
      <c r="M150" s="53"/>
      <c r="N150" s="53"/>
      <c r="O150" s="53"/>
      <c r="P150" s="53"/>
      <c r="Q150" s="53"/>
      <c r="R150" s="53"/>
      <c r="S150" s="53"/>
      <c r="T150" s="53"/>
      <c r="U150" s="53"/>
      <c r="V150" s="55" t="str">
        <f t="shared" si="24"/>
        <v>L7. —that telling [him/her] will make [his/her] condition get worse.</v>
      </c>
      <c r="W150" s="55" t="str">
        <f t="shared" si="25"/>
        <v>L7. —kuti kumuudza kunoita kuti atonyanyise kurwara.</v>
      </c>
      <c r="X150" s="32" t="str">
        <f t="array" ref="X150">IF(ISBLANK(F150),"",INDEX([2]choices!L$2:L$2063,MATCH(F150,IF([2]choices!M$2:M$2063="Last",[2]choices!A$2:A$2063),0)))</f>
        <v>very worried, somewhat worried, not very worried, not at all worried, refuse</v>
      </c>
      <c r="Y150" s="4" t="str">
        <f t="array" ref="Y150">IF(ISBLANK(F150),"",INDEX([2]choices!K$2:K$2063,MATCH(F150,IF([2]choices!M$2:M$2063="Last",[2]choices!A$2:A$2063),0)))</f>
        <v>ndinonyanya kunetseka, ndinonetsekawo, handinetsekani zvakanyanya, handinetsekani zvachose, kuramba kupindura</v>
      </c>
      <c r="Z150" s="4" t="s">
        <v>1223</v>
      </c>
    </row>
    <row r="151" spans="1:26" ht="42">
      <c r="A151" s="53" t="s">
        <v>1155</v>
      </c>
      <c r="B151" s="53" t="s">
        <v>1331</v>
      </c>
      <c r="C151" s="53">
        <v>8</v>
      </c>
      <c r="D151" s="54" t="str">
        <f t="shared" si="26"/>
        <v>L8</v>
      </c>
      <c r="E151" s="53" t="s">
        <v>11</v>
      </c>
      <c r="F151" s="4" t="s">
        <v>201</v>
      </c>
      <c r="G151" s="54" t="str">
        <f t="shared" si="27"/>
        <v>select_one worried4</v>
      </c>
      <c r="H151" s="4" t="str">
        <f>IF(A151="","",IF(ROW($A$2:$A$1036)=1,"Impossible",VLOOKUP($A$2:$A$1036,items!$A$2:$S$1008,{19}*SIGN(ROW($A$2:$A$1036)),FALSE)))</f>
        <v>—that telling [him/her] will cause [him/her] to struggle more every day with normal tasks.</v>
      </c>
      <c r="I151" s="4" t="str">
        <f>IF(A151="","",IF(ROW($A$2:$A$1036)=1,"Impossible",VLOOKUP($A$2:$A$1036,items!$A$2:$T$1008,{20}*SIGN(ROW($A$2:$A$1036)),FALSE)))</f>
        <v>—kuti kumuudza kunoita kuti awedzere kutambura pakuita mabasa ake ezuva nezuva.</v>
      </c>
      <c r="L151" s="53" t="s">
        <v>27</v>
      </c>
      <c r="M151" s="53"/>
      <c r="N151" s="53"/>
      <c r="O151" s="53"/>
      <c r="P151" s="53"/>
      <c r="Q151" s="53"/>
      <c r="R151" s="53"/>
      <c r="S151" s="53"/>
      <c r="T151" s="53"/>
      <c r="U151" s="53"/>
      <c r="V151" s="55" t="str">
        <f t="shared" si="24"/>
        <v>L8. —that telling [him/her] will cause [him/her] to struggle more every day with normal tasks.</v>
      </c>
      <c r="W151" s="55" t="str">
        <f t="shared" si="25"/>
        <v>L8. —kuti kumuudza kunoita kuti awedzere kutambura pakuita mabasa ake ezuva nezuva.</v>
      </c>
      <c r="X151" s="32" t="str">
        <f t="array" ref="X151">IF(ISBLANK(F151),"",INDEX([2]choices!L$2:L$2063,MATCH(F151,IF([2]choices!M$2:M$2063="Last",[2]choices!A$2:A$2063),0)))</f>
        <v>very worried, somewhat worried, not very worried, not at all worried, refuse</v>
      </c>
      <c r="Y151" s="4" t="str">
        <f t="array" ref="Y151">IF(ISBLANK(F151),"",INDEX([2]choices!K$2:K$2063,MATCH(F151,IF([2]choices!M$2:M$2063="Last",[2]choices!A$2:A$2063),0)))</f>
        <v>ndinonyanya kunetseka, ndinonetsekawo, handinetsekani zvakanyanya, handinetsekani zvachose, kuramba kupindura</v>
      </c>
      <c r="Z151" s="4" t="s">
        <v>1223</v>
      </c>
    </row>
    <row r="152" spans="1:26" ht="42">
      <c r="A152" s="53" t="s">
        <v>1156</v>
      </c>
      <c r="B152" s="53" t="s">
        <v>1331</v>
      </c>
      <c r="C152" s="53">
        <v>9</v>
      </c>
      <c r="D152" s="54" t="str">
        <f t="shared" si="26"/>
        <v>L9</v>
      </c>
      <c r="E152" s="53" t="s">
        <v>11</v>
      </c>
      <c r="F152" s="4" t="s">
        <v>201</v>
      </c>
      <c r="G152" s="54" t="str">
        <f t="shared" si="27"/>
        <v>select_one worried4</v>
      </c>
      <c r="H152" s="4" t="str">
        <f>IF(A152="","",IF(ROW($A$2:$A$1036)=1,"Impossible",VLOOKUP($A$2:$A$1036,items!$A$2:$S$1008,{19}*SIGN(ROW($A$2:$A$1036)),FALSE)))</f>
        <v>—that telling [him/her] will bring more bad things than good things.</v>
      </c>
      <c r="I152" s="4" t="str">
        <f>IF(A152="","",IF(ROW($A$2:$A$1036)=1,"Impossible",VLOOKUP($A$2:$A$1036,items!$A$2:$T$1008,{20}*SIGN(ROW($A$2:$A$1036)),FALSE)))</f>
        <v>—kuti kumuudza kunounza zvakaipa zvakawanda kupfuura zvakanaka.</v>
      </c>
      <c r="L152" s="53" t="s">
        <v>27</v>
      </c>
      <c r="M152" s="53"/>
      <c r="N152" s="53"/>
      <c r="O152" s="53"/>
      <c r="P152" s="53"/>
      <c r="Q152" s="53"/>
      <c r="R152" s="53"/>
      <c r="S152" s="53"/>
      <c r="T152" s="53"/>
      <c r="U152" s="53"/>
      <c r="V152" s="55" t="str">
        <f t="shared" si="24"/>
        <v>L9. —that telling [him/her] will bring more bad things than good things.</v>
      </c>
      <c r="W152" s="55" t="str">
        <f t="shared" si="25"/>
        <v>L9. —kuti kumuudza kunounza zvakaipa zvakawanda kupfuura zvakanaka.</v>
      </c>
      <c r="X152" s="32" t="str">
        <f t="array" ref="X152">IF(ISBLANK(F152),"",INDEX([2]choices!L$2:L$2063,MATCH(F152,IF([2]choices!M$2:M$2063="Last",[2]choices!A$2:A$2063),0)))</f>
        <v>very worried, somewhat worried, not very worried, not at all worried, refuse</v>
      </c>
      <c r="Y152" s="4" t="str">
        <f t="array" ref="Y152">IF(ISBLANK(F152),"",INDEX([2]choices!K$2:K$2063,MATCH(F152,IF([2]choices!M$2:M$2063="Last",[2]choices!A$2:A$2063),0)))</f>
        <v>ndinonyanya kunetseka, ndinonetsekawo, handinetsekani zvakanyanya, handinetsekani zvachose, kuramba kupindura</v>
      </c>
      <c r="Z152" s="4" t="s">
        <v>1223</v>
      </c>
    </row>
    <row r="153" spans="1:26" ht="42">
      <c r="A153" s="53" t="s">
        <v>1157</v>
      </c>
      <c r="B153" s="53" t="s">
        <v>1331</v>
      </c>
      <c r="C153" s="53">
        <v>10</v>
      </c>
      <c r="D153" s="54" t="str">
        <f t="shared" si="26"/>
        <v>L10</v>
      </c>
      <c r="E153" s="53" t="s">
        <v>11</v>
      </c>
      <c r="F153" s="4" t="s">
        <v>201</v>
      </c>
      <c r="G153" s="54" t="str">
        <f t="shared" si="27"/>
        <v>select_one worried4</v>
      </c>
      <c r="H153" s="4" t="str">
        <f>IF(A153="","",IF(ROW($A$2:$A$1036)=1,"Impossible",VLOOKUP($A$2:$A$1036,items!$A$2:$S$1008,{19}*SIGN(ROW($A$2:$A$1036)),FALSE)))</f>
        <v>—that telling [him/her] will lead [him/her] to have difficulty in school.</v>
      </c>
      <c r="I153" s="4" t="str">
        <f>IF(A153="","",IF(ROW($A$2:$A$1036)=1,"Impossible",VLOOKUP($A$2:$A$1036,items!$A$2:$T$1008,{20}*SIGN(ROW($A$2:$A$1036)),FALSE)))</f>
        <v>—kuti kumuudza kunoita kuti atambure nechikoro.</v>
      </c>
      <c r="L153" s="53" t="s">
        <v>27</v>
      </c>
      <c r="M153" s="53"/>
      <c r="N153" s="53"/>
      <c r="O153" s="53"/>
      <c r="P153" s="53"/>
      <c r="Q153" s="53"/>
      <c r="R153" s="53"/>
      <c r="S153" s="53"/>
      <c r="T153" s="53"/>
      <c r="U153" s="53"/>
      <c r="V153" s="55" t="str">
        <f t="shared" si="24"/>
        <v>L10. —that telling [him/her] will lead [him/her] to have difficulty in school.</v>
      </c>
      <c r="W153" s="55" t="str">
        <f t="shared" si="25"/>
        <v>L10. —kuti kumuudza kunoita kuti atambure nechikoro.</v>
      </c>
      <c r="X153" s="32" t="str">
        <f t="array" ref="X153">IF(ISBLANK(F153),"",INDEX([2]choices!L$2:L$2063,MATCH(F153,IF([2]choices!M$2:M$2063="Last",[2]choices!A$2:A$2063),0)))</f>
        <v>very worried, somewhat worried, not very worried, not at all worried, refuse</v>
      </c>
      <c r="Y153" s="4" t="str">
        <f t="array" ref="Y153">IF(ISBLANK(F153),"",INDEX([2]choices!K$2:K$2063,MATCH(F153,IF([2]choices!M$2:M$2063="Last",[2]choices!A$2:A$2063),0)))</f>
        <v>ndinonyanya kunetseka, ndinonetsekawo, handinetsekani zvakanyanya, handinetsekani zvachose, kuramba kupindura</v>
      </c>
      <c r="Z153" s="4" t="s">
        <v>1223</v>
      </c>
    </row>
    <row r="154" spans="1:26" ht="42">
      <c r="A154" s="53" t="s">
        <v>1158</v>
      </c>
      <c r="B154" s="53" t="s">
        <v>1331</v>
      </c>
      <c r="C154" s="53">
        <v>11</v>
      </c>
      <c r="D154" s="54" t="str">
        <f t="shared" si="26"/>
        <v>L11</v>
      </c>
      <c r="E154" s="53" t="s">
        <v>11</v>
      </c>
      <c r="F154" s="4" t="s">
        <v>201</v>
      </c>
      <c r="G154" s="54" t="str">
        <f t="shared" si="27"/>
        <v>select_one worried4</v>
      </c>
      <c r="H154" s="4" t="str">
        <f>IF(A154="","",IF(ROW($A$2:$A$1036)=1,"Impossible",VLOOKUP($A$2:$A$1036,items!$A$2:$S$1008,{19}*SIGN(ROW($A$2:$A$1036)),FALSE)))</f>
        <v>—that telling [him/her] will make [him/her] think less of [him/her]self.</v>
      </c>
      <c r="I154" s="4" t="str">
        <f>IF(A154="","",IF(ROW($A$2:$A$1036)=1,"Impossible",VLOOKUP($A$2:$A$1036,items!$A$2:$T$1008,{20}*SIGN(ROW($A$2:$A$1036)),FALSE)))</f>
        <v>—kuti kumuudza kunoita kuti azvitarisire pasi.</v>
      </c>
      <c r="L154" s="53" t="s">
        <v>27</v>
      </c>
      <c r="M154" s="53"/>
      <c r="N154" s="53"/>
      <c r="O154" s="53"/>
      <c r="P154" s="53"/>
      <c r="Q154" s="53"/>
      <c r="R154" s="53"/>
      <c r="S154" s="53"/>
      <c r="T154" s="53"/>
      <c r="U154" s="53"/>
      <c r="V154" s="55" t="str">
        <f t="shared" si="24"/>
        <v>L11. —that telling [him/her] will make [him/her] think less of [him/her]self.</v>
      </c>
      <c r="W154" s="55" t="str">
        <f t="shared" si="25"/>
        <v>L11. —kuti kumuudza kunoita kuti azvitarisire pasi.</v>
      </c>
      <c r="X154" s="32" t="str">
        <f t="array" ref="X154">IF(ISBLANK(F154),"",INDEX([2]choices!L$2:L$2063,MATCH(F154,IF([2]choices!M$2:M$2063="Last",[2]choices!A$2:A$2063),0)))</f>
        <v>very worried, somewhat worried, not very worried, not at all worried, refuse</v>
      </c>
      <c r="Y154" s="4" t="str">
        <f t="array" ref="Y154">IF(ISBLANK(F154),"",INDEX([2]choices!K$2:K$2063,MATCH(F154,IF([2]choices!M$2:M$2063="Last",[2]choices!A$2:A$2063),0)))</f>
        <v>ndinonyanya kunetseka, ndinonetsekawo, handinetsekani zvakanyanya, handinetsekani zvachose, kuramba kupindura</v>
      </c>
      <c r="Z154" s="4" t="s">
        <v>1223</v>
      </c>
    </row>
    <row r="155" spans="1:26" ht="42">
      <c r="A155" s="53" t="s">
        <v>1159</v>
      </c>
      <c r="B155" s="53" t="s">
        <v>1331</v>
      </c>
      <c r="C155" s="53">
        <v>12</v>
      </c>
      <c r="D155" s="54" t="str">
        <f t="shared" si="26"/>
        <v>L12</v>
      </c>
      <c r="E155" s="53" t="s">
        <v>11</v>
      </c>
      <c r="F155" s="4" t="s">
        <v>201</v>
      </c>
      <c r="G155" s="54" t="str">
        <f t="shared" si="27"/>
        <v>select_one worried4</v>
      </c>
      <c r="H155" s="4" t="str">
        <f>IF(A155="","",IF(ROW($A$2:$A$1036)=1,"Impossible",VLOOKUP($A$2:$A$1036,items!$A$2:$S$1008,{19}*SIGN(ROW($A$2:$A$1036)),FALSE)))</f>
        <v>—that telling [him/her] will put a strain on our family.</v>
      </c>
      <c r="I155" s="4" t="str">
        <f>IF(A155="","",IF(ROW($A$2:$A$1036)=1,"Impossible",VLOOKUP($A$2:$A$1036,items!$A$2:$T$1008,{20}*SIGN(ROW($A$2:$A$1036)),FALSE)))</f>
        <v>—kuti kumuudza kunoremedza mhuri yedu.</v>
      </c>
      <c r="L155" s="53" t="s">
        <v>27</v>
      </c>
      <c r="M155" s="53"/>
      <c r="N155" s="53"/>
      <c r="O155" s="53"/>
      <c r="P155" s="53"/>
      <c r="Q155" s="53"/>
      <c r="R155" s="53"/>
      <c r="S155" s="53"/>
      <c r="T155" s="53"/>
      <c r="U155" s="53"/>
      <c r="V155" s="55" t="str">
        <f t="shared" si="24"/>
        <v>L12. —that telling [him/her] will put a strain on our family.</v>
      </c>
      <c r="W155" s="55" t="str">
        <f t="shared" si="25"/>
        <v>L12. —kuti kumuudza kunoremedza mhuri yedu.</v>
      </c>
      <c r="X155" s="32" t="str">
        <f t="array" ref="X155">IF(ISBLANK(F155),"",INDEX([2]choices!L$2:L$2063,MATCH(F155,IF([2]choices!M$2:M$2063="Last",[2]choices!A$2:A$2063),0)))</f>
        <v>very worried, somewhat worried, not very worried, not at all worried, refuse</v>
      </c>
      <c r="Y155" s="4" t="str">
        <f t="array" ref="Y155">IF(ISBLANK(F155),"",INDEX([2]choices!K$2:K$2063,MATCH(F155,IF([2]choices!M$2:M$2063="Last",[2]choices!A$2:A$2063),0)))</f>
        <v>ndinonyanya kunetseka, ndinonetsekawo, handinetsekani zvakanyanya, handinetsekani zvachose, kuramba kupindura</v>
      </c>
      <c r="Z155" s="4" t="s">
        <v>1223</v>
      </c>
    </row>
    <row r="156" spans="1:26" ht="42">
      <c r="A156" s="53" t="s">
        <v>1160</v>
      </c>
      <c r="B156" s="53" t="s">
        <v>1331</v>
      </c>
      <c r="C156" s="53">
        <v>13</v>
      </c>
      <c r="D156" s="54" t="str">
        <f t="shared" si="26"/>
        <v>L13</v>
      </c>
      <c r="E156" s="53" t="s">
        <v>11</v>
      </c>
      <c r="F156" s="4" t="s">
        <v>201</v>
      </c>
      <c r="G156" s="54" t="str">
        <f t="shared" si="27"/>
        <v>select_one worried4</v>
      </c>
      <c r="H156" s="4" t="str">
        <f>IF(A156="","",IF(ROW($A$2:$A$1036)=1,"Impossible",VLOOKUP($A$2:$A$1036,items!$A$2:$S$1008,{19}*SIGN(ROW($A$2:$A$1036)),FALSE)))</f>
        <v>—that telling [him/her] will lead [him/her] to experience stigma in the community.</v>
      </c>
      <c r="I156" s="4" t="str">
        <f>IF(A156="","",IF(ROW($A$2:$A$1036)=1,"Impossible",VLOOKUP($A$2:$A$1036,items!$A$2:$T$1008,{20}*SIGN(ROW($A$2:$A$1036)),FALSE)))</f>
        <v xml:space="preserve"> —kuti kuudza mwana wangu kunoita kuti anongedzerwe nevamwe munharaunda medu.</v>
      </c>
      <c r="L156" s="53" t="s">
        <v>27</v>
      </c>
      <c r="M156" s="53"/>
      <c r="N156" s="53"/>
      <c r="O156" s="53"/>
      <c r="P156" s="53"/>
      <c r="Q156" s="53"/>
      <c r="R156" s="53"/>
      <c r="S156" s="53"/>
      <c r="T156" s="53"/>
      <c r="U156" s="53"/>
      <c r="V156" s="55" t="str">
        <f t="shared" si="24"/>
        <v>L13. —that telling [him/her] will lead [him/her] to experience stigma in the community.</v>
      </c>
      <c r="W156" s="55" t="str">
        <f t="shared" si="25"/>
        <v>L13.  —kuti kuudza mwana wangu kunoita kuti anongedzerwe nevamwe munharaunda medu.</v>
      </c>
      <c r="X156" s="32" t="str">
        <f t="array" ref="X156">IF(ISBLANK(F156),"",INDEX([2]choices!L$2:L$2063,MATCH(F156,IF([2]choices!M$2:M$2063="Last",[2]choices!A$2:A$2063),0)))</f>
        <v>very worried, somewhat worried, not very worried, not at all worried, refuse</v>
      </c>
      <c r="Y156" s="4" t="str">
        <f t="array" ref="Y156">IF(ISBLANK(F156),"",INDEX([2]choices!K$2:K$2063,MATCH(F156,IF([2]choices!M$2:M$2063="Last",[2]choices!A$2:A$2063),0)))</f>
        <v>ndinonyanya kunetseka, ndinonetsekawo, handinetsekani zvakanyanya, handinetsekani zvachose, kuramba kupindura</v>
      </c>
      <c r="Z156" s="4" t="s">
        <v>1223</v>
      </c>
    </row>
    <row r="157" spans="1:26" ht="42">
      <c r="A157" s="53" t="s">
        <v>1161</v>
      </c>
      <c r="B157" s="53" t="s">
        <v>1331</v>
      </c>
      <c r="C157" s="53">
        <v>14</v>
      </c>
      <c r="D157" s="54" t="str">
        <f t="shared" si="26"/>
        <v>L14</v>
      </c>
      <c r="E157" s="53" t="s">
        <v>11</v>
      </c>
      <c r="F157" s="4" t="s">
        <v>201</v>
      </c>
      <c r="G157" s="54" t="str">
        <f t="shared" si="27"/>
        <v>select_one worried4</v>
      </c>
      <c r="H157" s="4" t="str">
        <f>IF(A157="","",IF(ROW($A$2:$A$1036)=1,"Impossible",VLOOKUP($A$2:$A$1036,items!$A$2:$S$1008,{19}*SIGN(ROW($A$2:$A$1036)),FALSE)))</f>
        <v>—that telling [him/her] will lead [him/her] to ask more tough questions.</v>
      </c>
      <c r="I157" s="4" t="str">
        <f>IF(A157="","",IF(ROW($A$2:$A$1036)=1,"Impossible",VLOOKUP($A$2:$A$1036,items!$A$2:$T$1008,{20}*SIGN(ROW($A$2:$A$1036)),FALSE)))</f>
        <v>—kuti kumuudza kunoita kuti abvunze mimwe mibvunzo yakaoma.</v>
      </c>
      <c r="L157" s="53" t="s">
        <v>27</v>
      </c>
      <c r="M157" s="53"/>
      <c r="N157" s="53"/>
      <c r="O157" s="53"/>
      <c r="P157" s="53"/>
      <c r="Q157" s="53"/>
      <c r="R157" s="53"/>
      <c r="S157" s="53"/>
      <c r="T157" s="53"/>
      <c r="U157" s="53"/>
      <c r="V157" s="55" t="str">
        <f t="shared" si="24"/>
        <v>L14. —that telling [him/her] will lead [him/her] to ask more tough questions.</v>
      </c>
      <c r="W157" s="55" t="str">
        <f t="shared" si="25"/>
        <v>L14. —kuti kumuudza kunoita kuti abvunze mimwe mibvunzo yakaoma.</v>
      </c>
      <c r="X157" s="32" t="str">
        <f t="array" ref="X157">IF(ISBLANK(F157),"",INDEX([2]choices!L$2:L$2063,MATCH(F157,IF([2]choices!M$2:M$2063="Last",[2]choices!A$2:A$2063),0)))</f>
        <v>very worried, somewhat worried, not very worried, not at all worried, refuse</v>
      </c>
      <c r="Y157" s="4" t="str">
        <f t="array" ref="Y157">IF(ISBLANK(F157),"",INDEX([2]choices!K$2:K$2063,MATCH(F157,IF([2]choices!M$2:M$2063="Last",[2]choices!A$2:A$2063),0)))</f>
        <v>ndinonyanya kunetseka, ndinonetsekawo, handinetsekani zvakanyanya, handinetsekani zvachose, kuramba kupindura</v>
      </c>
      <c r="Z157" s="4" t="s">
        <v>1223</v>
      </c>
    </row>
    <row r="158" spans="1:26" ht="42">
      <c r="A158" s="53" t="s">
        <v>1162</v>
      </c>
      <c r="B158" s="53" t="s">
        <v>1331</v>
      </c>
      <c r="C158" s="53">
        <v>15</v>
      </c>
      <c r="D158" s="54" t="str">
        <f t="shared" si="26"/>
        <v>L15</v>
      </c>
      <c r="E158" s="53" t="s">
        <v>11</v>
      </c>
      <c r="F158" s="4" t="s">
        <v>201</v>
      </c>
      <c r="G158" s="54" t="str">
        <f t="shared" si="27"/>
        <v>select_one worried4</v>
      </c>
      <c r="H158" s="4" t="str">
        <f>IF(A158="","",IF(ROW($A$2:$A$1036)=1,"Impossible",VLOOKUP($A$2:$A$1036,items!$A$2:$S$1008,{19}*SIGN(ROW($A$2:$A$1036)),FALSE)))</f>
        <v>—that telling [him/her] will make [him/her] too sad.</v>
      </c>
      <c r="I158" s="4" t="str">
        <f>IF(A158="","",IF(ROW($A$2:$A$1036)=1,"Impossible",VLOOKUP($A$2:$A$1036,items!$A$2:$T$1008,{20}*SIGN(ROW($A$2:$A$1036)),FALSE)))</f>
        <v>—kuti kumuudza kunoita kuti asurukirwe zvakanyanya.</v>
      </c>
      <c r="L158" s="53" t="s">
        <v>27</v>
      </c>
      <c r="M158" s="53"/>
      <c r="N158" s="53"/>
      <c r="O158" s="53"/>
      <c r="P158" s="53"/>
      <c r="Q158" s="53"/>
      <c r="R158" s="53"/>
      <c r="S158" s="53"/>
      <c r="T158" s="53"/>
      <c r="U158" s="53"/>
      <c r="V158" s="55" t="str">
        <f t="shared" si="24"/>
        <v>L15. —that telling [him/her] will make [him/her] too sad.</v>
      </c>
      <c r="W158" s="55" t="str">
        <f t="shared" si="25"/>
        <v>L15. —kuti kumuudza kunoita kuti asurukirwe zvakanyanya.</v>
      </c>
      <c r="X158" s="32" t="str">
        <f t="array" ref="X158">IF(ISBLANK(F158),"",INDEX([2]choices!L$2:L$2063,MATCH(F158,IF([2]choices!M$2:M$2063="Last",[2]choices!A$2:A$2063),0)))</f>
        <v>very worried, somewhat worried, not very worried, not at all worried, refuse</v>
      </c>
      <c r="Y158" s="4" t="str">
        <f t="array" ref="Y158">IF(ISBLANK(F158),"",INDEX([2]choices!K$2:K$2063,MATCH(F158,IF([2]choices!M$2:M$2063="Last",[2]choices!A$2:A$2063),0)))</f>
        <v>ndinonyanya kunetseka, ndinonetsekawo, handinetsekani zvakanyanya, handinetsekani zvachose, kuramba kupindura</v>
      </c>
      <c r="Z158" s="4" t="s">
        <v>1223</v>
      </c>
    </row>
    <row r="159" spans="1:26" ht="42">
      <c r="A159" s="53" t="s">
        <v>1163</v>
      </c>
      <c r="B159" s="53" t="s">
        <v>1331</v>
      </c>
      <c r="C159" s="53">
        <v>16</v>
      </c>
      <c r="D159" s="54" t="str">
        <f t="shared" si="26"/>
        <v>L16</v>
      </c>
      <c r="E159" s="53" t="s">
        <v>11</v>
      </c>
      <c r="F159" s="4" t="s">
        <v>201</v>
      </c>
      <c r="G159" s="54" t="str">
        <f t="shared" si="27"/>
        <v>select_one worried4</v>
      </c>
      <c r="H159" s="4" t="str">
        <f>IF(A159="","",IF(ROW($A$2:$A$1036)=1,"Impossible",VLOOKUP($A$2:$A$1036,items!$A$2:$S$1008,{19}*SIGN(ROW($A$2:$A$1036)),FALSE)))</f>
        <v>—that telling [him/her] will cause me to feel too many bad emotions.</v>
      </c>
      <c r="I159" s="4" t="str">
        <f>IF(A159="","",IF(ROW($A$2:$A$1036)=1,"Impossible",VLOOKUP($A$2:$A$1036,items!$A$2:$T$1008,{20}*SIGN(ROW($A$2:$A$1036)),FALSE)))</f>
        <v>—kuti kumuudza kunoita kuti ndinyanyise kunzwa zvisina kunaka mukati mangu.</v>
      </c>
      <c r="L159" s="53" t="s">
        <v>27</v>
      </c>
      <c r="M159" s="53"/>
      <c r="N159" s="53"/>
      <c r="O159" s="53"/>
      <c r="P159" s="53"/>
      <c r="Q159" s="53"/>
      <c r="R159" s="53"/>
      <c r="S159" s="53"/>
      <c r="T159" s="53"/>
      <c r="U159" s="53"/>
      <c r="V159" s="55" t="str">
        <f t="shared" si="24"/>
        <v>L16. —that telling [him/her] will cause me to feel too many bad emotions.</v>
      </c>
      <c r="W159" s="55" t="str">
        <f t="shared" si="25"/>
        <v>L16. —kuti kumuudza kunoita kuti ndinyanyise kunzwa zvisina kunaka mukati mangu.</v>
      </c>
      <c r="X159" s="32" t="str">
        <f t="array" ref="X159">IF(ISBLANK(F159),"",INDEX([2]choices!L$2:L$2063,MATCH(F159,IF([2]choices!M$2:M$2063="Last",[2]choices!A$2:A$2063),0)))</f>
        <v>very worried, somewhat worried, not very worried, not at all worried, refuse</v>
      </c>
      <c r="Y159" s="4" t="str">
        <f t="array" ref="Y159">IF(ISBLANK(F159),"",INDEX([2]choices!K$2:K$2063,MATCH(F159,IF([2]choices!M$2:M$2063="Last",[2]choices!A$2:A$2063),0)))</f>
        <v>ndinonyanya kunetseka, ndinonetsekawo, handinetsekani zvakanyanya, handinetsekani zvachose, kuramba kupindura</v>
      </c>
      <c r="Z159" s="4" t="s">
        <v>1223</v>
      </c>
    </row>
    <row r="160" spans="1:26" ht="14">
      <c r="A160" s="53" t="s">
        <v>1332</v>
      </c>
      <c r="B160" s="53" t="s">
        <v>1331</v>
      </c>
      <c r="C160" s="53"/>
      <c r="D160" s="54" t="str">
        <f t="shared" si="26"/>
        <v>L</v>
      </c>
      <c r="E160" s="53" t="s">
        <v>81</v>
      </c>
      <c r="G160" s="54" t="str">
        <f t="shared" si="27"/>
        <v>end group</v>
      </c>
      <c r="H160" s="4" t="e">
        <f>IF(A160="","",IF(ROW($A$2:$A$1036)=1,"Impossible",VLOOKUP($A$2:$A$1036,items!$A$2:$S$1008,{19}*SIGN(ROW($A$2:$A$1036)),FALSE)))</f>
        <v>#N/A</v>
      </c>
      <c r="I160" s="4" t="e">
        <f>IF(A160="","",IF(ROW($A$2:$A$1036)=1,"Impossible",VLOOKUP($A$2:$A$1036,items!$A$2:$T$1008,{20}*SIGN(ROW($A$2:$A$1036)),FALSE)))</f>
        <v>#N/A</v>
      </c>
      <c r="L160" s="53"/>
      <c r="M160" s="53"/>
      <c r="N160" s="53"/>
      <c r="O160" s="53"/>
      <c r="P160" s="53"/>
      <c r="Q160" s="53"/>
      <c r="R160" s="53"/>
      <c r="S160" s="53"/>
      <c r="T160" s="53"/>
      <c r="U160" s="53"/>
      <c r="V160" s="55" t="str">
        <f t="shared" si="24"/>
        <v/>
      </c>
      <c r="W160" s="55" t="str">
        <f t="shared" si="25"/>
        <v/>
      </c>
      <c r="X160" s="32" t="str">
        <f t="array" ref="X160">IF(ISBLANK(F160),"",INDEX([2]choices!L$2:L$2063,MATCH(F160,IF([2]choices!M$2:M$2063="Last",[2]choices!A$2:A$2063),0)))</f>
        <v/>
      </c>
      <c r="Y160" s="4" t="str">
        <f t="array" ref="Y160">IF(ISBLANK(F160),"",INDEX([2]choices!K$2:K$2063,MATCH(F160,IF([2]choices!M$2:M$2063="Last",[2]choices!A$2:A$2063),0)))</f>
        <v/>
      </c>
    </row>
    <row r="161" spans="1:25" ht="42">
      <c r="A161" s="53" t="s">
        <v>2958</v>
      </c>
      <c r="B161" s="53" t="s">
        <v>1338</v>
      </c>
      <c r="C161" s="53">
        <v>0</v>
      </c>
      <c r="D161" s="54" t="str">
        <f t="shared" si="26"/>
        <v>LR0</v>
      </c>
      <c r="E161" s="53" t="s">
        <v>79</v>
      </c>
      <c r="G161" s="54" t="str">
        <f t="shared" si="27"/>
        <v>begin group</v>
      </c>
      <c r="H161" s="4" t="e">
        <f>IF(A161="","",IF(ROW($A$2:$A$1036)=1,"Impossible",VLOOKUP($A$2:$A$1036,items!$A$2:$S$1008,{19}*SIGN(ROW($A$2:$A$1036)),FALSE)))</f>
        <v>#N/A</v>
      </c>
      <c r="I161" s="4" t="e">
        <f>IF(A161="","",IF(ROW($A$2:$A$1036)=1,"Impossible",VLOOKUP($A$2:$A$1036,items!$A$2:$T$1008,{20}*SIGN(ROW($A$2:$A$1036)),FALSE)))</f>
        <v>#N/A</v>
      </c>
      <c r="K161" s="4" t="s">
        <v>3007</v>
      </c>
      <c r="L161" s="53"/>
      <c r="M161" s="53"/>
      <c r="N161" s="53"/>
      <c r="O161" s="53"/>
      <c r="P161" s="53"/>
      <c r="Q161" s="53"/>
      <c r="R161" s="53"/>
      <c r="S161" s="53"/>
      <c r="T161" s="53"/>
      <c r="U161" s="53"/>
      <c r="V161" s="55" t="str">
        <f t="shared" si="24"/>
        <v/>
      </c>
      <c r="W161" s="55" t="str">
        <f t="shared" si="25"/>
        <v/>
      </c>
      <c r="X161" s="32" t="str">
        <f t="array" ref="X161">IF(ISBLANK(F161),"",INDEX([2]choices!L$2:L$2063,MATCH(F161,IF([2]choices!M$2:M$2063="Last",[2]choices!A$2:A$2063),0)))</f>
        <v/>
      </c>
      <c r="Y161" s="4" t="str">
        <f t="array" ref="Y161">IF(ISBLANK(F161),"",INDEX([2]choices!K$2:K$2063,MATCH(F161,IF([2]choices!M$2:M$2063="Last",[2]choices!A$2:A$2063),0)))</f>
        <v/>
      </c>
    </row>
    <row r="162" spans="1:25" ht="70">
      <c r="A162" s="53" t="s">
        <v>2840</v>
      </c>
      <c r="B162" s="53" t="s">
        <v>1338</v>
      </c>
      <c r="C162" s="53">
        <v>1</v>
      </c>
      <c r="D162" s="54" t="str">
        <f t="shared" si="26"/>
        <v>LR1</v>
      </c>
      <c r="E162" s="53" t="s">
        <v>16</v>
      </c>
      <c r="G162" s="54" t="str">
        <f t="shared" si="27"/>
        <v>note</v>
      </c>
      <c r="H162" s="4" t="str">
        <f>IF(A162="","",IF(ROW($A$2:$A$1036)=1,"Impossible",VLOOKUP($A$2:$A$1036,items!$A$2:$S$1008,{19}*SIGN(ROW($A$2:$A$1036)),FALSE)))</f>
        <v>Continue thinking back to the period of time before your child knew about [his/her] illness. I am going to read you several worries that caregivers sometimes have about telling a child that [he/she] is HIV positive.</v>
      </c>
      <c r="I162" s="4" t="str">
        <f>IF(A162="","",IF(ROW($A$2:$A$1036)=1,"Impossible",VLOOKUP($A$2:$A$1036,items!$A$2:$T$1008,{20}*SIGN(ROW($A$2:$A$1036)),FALSE)))</f>
        <v>Rambai muchifunga nezvemumashure, apo mwana wenyu ainge asati ava kuziva nezveurwere hwake. Ndichaverenga zvinhu izvo vachengeti vevana vanombonetsekana nazvo panyaya yekuudza mwana kuti ane HIV.</v>
      </c>
      <c r="L162" s="53"/>
      <c r="M162" s="53"/>
      <c r="N162" s="53"/>
      <c r="O162" s="53"/>
      <c r="P162" s="53"/>
      <c r="Q162" s="53"/>
      <c r="R162" s="53"/>
      <c r="S162" s="53"/>
      <c r="T162" s="53"/>
      <c r="U162" s="53"/>
      <c r="V162" s="55" t="str">
        <f t="shared" ref="V162:V225" si="28">IF(OR(ISNA(H162),ISBLANK(H162)),"",CONCATENATE($B162,$C162,"."," ",H162))</f>
        <v>LR1. Continue thinking back to the period of time before your child knew about [his/her] illness. I am going to read you several worries that caregivers sometimes have about telling a child that [he/she] is HIV positive.</v>
      </c>
      <c r="W162" s="55" t="str">
        <f t="shared" ref="W162:W225" si="29">IF(OR(ISBLANK(I162),ISNA(I162)),"",CONCATENATE($B162,$C162,"."," ",I162))</f>
        <v>LR1. Rambai muchifunga nezvemumashure, apo mwana wenyu ainge asati ava kuziva nezveurwere hwake. Ndichaverenga zvinhu izvo vachengeti vevana vanombonetsekana nazvo panyaya yekuudza mwana kuti ane HIV.</v>
      </c>
      <c r="X162" s="32" t="str">
        <f t="array" ref="X162">IF(ISBLANK(F162),"",INDEX([2]choices!L$2:L$2063,MATCH(F162,IF([2]choices!M$2:M$2063="Last",[2]choices!A$2:A$2063),0)))</f>
        <v/>
      </c>
      <c r="Y162" s="4" t="str">
        <f t="array" ref="Y162">IF(ISBLANK(F162),"",INDEX([2]choices!K$2:K$2063,MATCH(F162,IF([2]choices!M$2:M$2063="Last",[2]choices!A$2:A$2063),0)))</f>
        <v/>
      </c>
    </row>
    <row r="163" spans="1:25" ht="56">
      <c r="A163" s="53" t="s">
        <v>2841</v>
      </c>
      <c r="B163" s="53" t="s">
        <v>1338</v>
      </c>
      <c r="C163" s="53">
        <v>2</v>
      </c>
      <c r="D163" s="54" t="str">
        <f t="shared" si="26"/>
        <v>LR2</v>
      </c>
      <c r="E163" s="53" t="s">
        <v>16</v>
      </c>
      <c r="G163" s="54" t="str">
        <f t="shared" si="27"/>
        <v>note</v>
      </c>
      <c r="H163" s="4" t="str">
        <f>IF(A163="","",IF(ROW($A$2:$A$1036)=1,"Impossible",VLOOKUP($A$2:$A$1036,items!$A$2:$S$1008,{19}*SIGN(ROW($A$2:$A$1036)),FALSE)))</f>
        <v>If you can remember, please tell me how much you worried about each thing. There are no right or wrong answers.</v>
      </c>
      <c r="I163" s="4" t="str">
        <f>IF(A163="","",IF(ROW($A$2:$A$1036)=1,"Impossible",VLOOKUP($A$2:$A$1036,items!$A$2:$T$1008,{20}*SIGN(ROW($A$2:$A$1036)),FALSE)))</f>
        <v>Kana muchiri kurangarira, ndapota ndiudzeiwo kuti mainetsekana zvakadii nechimwe nechimwe chezvinotevera. Hapana mhinduro dzakanaka kana dzakaipa.</v>
      </c>
      <c r="L163" s="53"/>
      <c r="M163" s="53"/>
      <c r="N163" s="53"/>
      <c r="O163" s="53"/>
      <c r="P163" s="53"/>
      <c r="Q163" s="53"/>
      <c r="R163" s="53"/>
      <c r="S163" s="53"/>
      <c r="T163" s="53"/>
      <c r="U163" s="53"/>
      <c r="V163" s="55" t="str">
        <f t="shared" si="28"/>
        <v>LR2. If you can remember, please tell me how much you worried about each thing. There are no right or wrong answers.</v>
      </c>
      <c r="W163" s="55" t="str">
        <f t="shared" si="29"/>
        <v>LR2. Kana muchiri kurangarira, ndapota ndiudzeiwo kuti mainetsekana zvakadii nechimwe nechimwe chezvinotevera. Hapana mhinduro dzakanaka kana dzakaipa.</v>
      </c>
      <c r="X163" s="32" t="str">
        <f t="array" ref="X163">IF(ISBLANK(F163),"",INDEX([2]choices!L$2:L$2063,MATCH(F163,IF([2]choices!M$2:M$2063="Last",[2]choices!A$2:A$2063),0)))</f>
        <v/>
      </c>
      <c r="Y163" s="4" t="str">
        <f t="array" ref="Y163">IF(ISBLANK(F163),"",INDEX([2]choices!K$2:K$2063,MATCH(F163,IF([2]choices!M$2:M$2063="Last",[2]choices!A$2:A$2063),0)))</f>
        <v/>
      </c>
    </row>
    <row r="164" spans="1:25" ht="42">
      <c r="A164" s="53" t="s">
        <v>2842</v>
      </c>
      <c r="B164" s="53" t="s">
        <v>1338</v>
      </c>
      <c r="C164" s="53">
        <v>3</v>
      </c>
      <c r="D164" s="54" t="str">
        <f t="shared" si="26"/>
        <v>LR3</v>
      </c>
      <c r="E164" s="53" t="s">
        <v>11</v>
      </c>
      <c r="F164" s="4" t="s">
        <v>2717</v>
      </c>
      <c r="G164" s="54" t="str">
        <f t="shared" si="27"/>
        <v>select_one worried4R</v>
      </c>
      <c r="H164" s="4" t="str">
        <f>IF(A164="","",IF(ROW($A$2:$A$1036)=1,"Impossible",VLOOKUP($A$2:$A$1036,items!$A$2:$S$1008,{19}*SIGN(ROW($A$2:$A$1036)),FALSE)))</f>
        <v>I worried that telling my child about [his/her] illness would just create more problems.</v>
      </c>
      <c r="I164" s="4" t="str">
        <f>IF(A164="","",IF(ROW($A$2:$A$1036)=1,"Impossible",VLOOKUP($A$2:$A$1036,items!$A$2:$T$1008,{20}*SIGN(ROW($A$2:$A$1036)),FALSE)))</f>
        <v>Ndainetsekana kuti kuudza mwana wangu nezveurwere hwake kwaingomutsa mamwe matambudziko chete.</v>
      </c>
      <c r="L164" s="53" t="s">
        <v>27</v>
      </c>
      <c r="M164" s="53"/>
      <c r="N164" s="53"/>
      <c r="O164" s="53"/>
      <c r="P164" s="53"/>
      <c r="Q164" s="53"/>
      <c r="R164" s="53"/>
      <c r="S164" s="53"/>
      <c r="T164" s="53"/>
      <c r="U164" s="53"/>
      <c r="V164" s="55" t="str">
        <f t="shared" si="28"/>
        <v>LR3. I worried that telling my child about [his/her] illness would just create more problems.</v>
      </c>
      <c r="W164" s="55" t="str">
        <f t="shared" si="29"/>
        <v>LR3. Ndainetsekana kuti kuudza mwana wangu nezveurwere hwake kwaingomutsa mamwe matambudziko chete.</v>
      </c>
      <c r="X164" s="32" t="str">
        <f t="array" ref="X164">IF(ISBLANK(F164),"",INDEX([2]choices!L$2:L$2063,MATCH(F164,IF([2]choices!M$2:M$2063="Last",[2]choices!A$2:A$2063),0)))</f>
        <v>very worried, somewhat worried, not very worried, not at all worried, refuse</v>
      </c>
      <c r="Y164" s="4" t="str">
        <f t="array" ref="Y164">IF(ISBLANK(F164),"",INDEX([2]choices!K$2:K$2063,MATCH(F164,IF([2]choices!M$2:M$2063="Last",[2]choices!A$2:A$2063),0)))</f>
        <v>ndainyanya kunetseka, ndainetsekanawo, handainetsekana zvakanyanya, handainetsekana zvachose, kuramba kupindura</v>
      </c>
    </row>
    <row r="165" spans="1:25" ht="42">
      <c r="A165" s="53" t="s">
        <v>2843</v>
      </c>
      <c r="B165" s="53" t="s">
        <v>1338</v>
      </c>
      <c r="C165" s="53">
        <v>4</v>
      </c>
      <c r="D165" s="54" t="str">
        <f t="shared" si="26"/>
        <v>LR4</v>
      </c>
      <c r="E165" s="53" t="s">
        <v>11</v>
      </c>
      <c r="F165" s="4" t="s">
        <v>2717</v>
      </c>
      <c r="G165" s="54" t="str">
        <f t="shared" si="27"/>
        <v>select_one worried4R</v>
      </c>
      <c r="H165" s="4" t="str">
        <f>IF(A165="","",IF(ROW($A$2:$A$1036)=1,"Impossible",VLOOKUP($A$2:$A$1036,items!$A$2:$S$1008,{19}*SIGN(ROW($A$2:$A$1036)),FALSE)))</f>
        <v>I worried that telling my child about [his/her] illness would lead [him/her] to reject me.</v>
      </c>
      <c r="I165" s="4" t="str">
        <f>IF(A165="","",IF(ROW($A$2:$A$1036)=1,"Impossible",VLOOKUP($A$2:$A$1036,items!$A$2:$T$1008,{20}*SIGN(ROW($A$2:$A$1036)),FALSE)))</f>
        <v>Ndainetsekana kuti kuudza mwana wangu nezveurwere hwake kwaizoita kuti andirase.</v>
      </c>
      <c r="L165" s="53" t="s">
        <v>27</v>
      </c>
      <c r="M165" s="53"/>
      <c r="N165" s="53"/>
      <c r="O165" s="53"/>
      <c r="P165" s="53"/>
      <c r="Q165" s="53"/>
      <c r="R165" s="53"/>
      <c r="S165" s="53"/>
      <c r="T165" s="53"/>
      <c r="U165" s="53"/>
      <c r="V165" s="55" t="str">
        <f t="shared" si="28"/>
        <v>LR4. I worried that telling my child about [his/her] illness would lead [him/her] to reject me.</v>
      </c>
      <c r="W165" s="55" t="str">
        <f t="shared" si="29"/>
        <v>LR4. Ndainetsekana kuti kuudza mwana wangu nezveurwere hwake kwaizoita kuti andirase.</v>
      </c>
      <c r="X165" s="32" t="str">
        <f t="array" ref="X165">IF(ISBLANK(F165),"",INDEX([2]choices!L$2:L$2063,MATCH(F165,IF([2]choices!M$2:M$2063="Last",[2]choices!A$2:A$2063),0)))</f>
        <v>very worried, somewhat worried, not very worried, not at all worried, refuse</v>
      </c>
      <c r="Y165" s="4" t="str">
        <f t="array" ref="Y165">IF(ISBLANK(F165),"",INDEX([2]choices!K$2:K$2063,MATCH(F165,IF([2]choices!M$2:M$2063="Last",[2]choices!A$2:A$2063),0)))</f>
        <v>ndainyanya kunetseka, ndainetsekanawo, handainetsekana zvakanyanya, handainetsekana zvachose, kuramba kupindura</v>
      </c>
    </row>
    <row r="166" spans="1:25" ht="42">
      <c r="A166" s="53" t="s">
        <v>2844</v>
      </c>
      <c r="B166" s="53" t="s">
        <v>1338</v>
      </c>
      <c r="C166" s="53">
        <v>5</v>
      </c>
      <c r="D166" s="54" t="str">
        <f t="shared" si="26"/>
        <v>LR5</v>
      </c>
      <c r="E166" s="53" t="s">
        <v>11</v>
      </c>
      <c r="F166" s="4" t="s">
        <v>2717</v>
      </c>
      <c r="G166" s="54" t="str">
        <f t="shared" si="27"/>
        <v>select_one worried4R</v>
      </c>
      <c r="H166" s="4" t="str">
        <f>IF(A166="","",IF(ROW($A$2:$A$1036)=1,"Impossible",VLOOKUP($A$2:$A$1036,items!$A$2:$S$1008,{19}*SIGN(ROW($A$2:$A$1036)),FALSE)))</f>
        <v>—that telling [him/her] would actually bring [him/her] harm.</v>
      </c>
      <c r="I166" s="4" t="str">
        <f>IF(A166="","",IF(ROW($A$2:$A$1036)=1,"Impossible",VLOOKUP($A$2:$A$1036,items!$A$2:$T$1008,{20}*SIGN(ROW($A$2:$A$1036)),FALSE)))</f>
        <v>—kuti kumuudza kwaitozomukuvadzisa.</v>
      </c>
      <c r="L166" s="53" t="s">
        <v>27</v>
      </c>
      <c r="M166" s="53"/>
      <c r="N166" s="53"/>
      <c r="O166" s="53"/>
      <c r="P166" s="53"/>
      <c r="Q166" s="53"/>
      <c r="R166" s="53"/>
      <c r="S166" s="53"/>
      <c r="T166" s="53"/>
      <c r="U166" s="53"/>
      <c r="V166" s="55" t="str">
        <f t="shared" si="28"/>
        <v>LR5. —that telling [him/her] would actually bring [him/her] harm.</v>
      </c>
      <c r="W166" s="55" t="str">
        <f t="shared" si="29"/>
        <v>LR5. —kuti kumuudza kwaitozomukuvadzisa.</v>
      </c>
      <c r="X166" s="32" t="str">
        <f t="array" ref="X166">IF(ISBLANK(F166),"",INDEX([2]choices!L$2:L$2063,MATCH(F166,IF([2]choices!M$2:M$2063="Last",[2]choices!A$2:A$2063),0)))</f>
        <v>very worried, somewhat worried, not very worried, not at all worried, refuse</v>
      </c>
      <c r="Y166" s="4" t="str">
        <f t="array" ref="Y166">IF(ISBLANK(F166),"",INDEX([2]choices!K$2:K$2063,MATCH(F166,IF([2]choices!M$2:M$2063="Last",[2]choices!A$2:A$2063),0)))</f>
        <v>ndainyanya kunetseka, ndainetsekanawo, handainetsekana zvakanyanya, handainetsekana zvachose, kuramba kupindura</v>
      </c>
    </row>
    <row r="167" spans="1:25" ht="42">
      <c r="A167" s="53" t="s">
        <v>2845</v>
      </c>
      <c r="B167" s="53" t="s">
        <v>1338</v>
      </c>
      <c r="C167" s="53">
        <v>6</v>
      </c>
      <c r="D167" s="54" t="str">
        <f t="shared" si="26"/>
        <v>LR6</v>
      </c>
      <c r="E167" s="53" t="s">
        <v>11</v>
      </c>
      <c r="F167" s="4" t="s">
        <v>2717</v>
      </c>
      <c r="G167" s="54" t="str">
        <f t="shared" si="27"/>
        <v>select_one worried4R</v>
      </c>
      <c r="H167" s="4" t="str">
        <f>IF(A167="","",IF(ROW($A$2:$A$1036)=1,"Impossible",VLOOKUP($A$2:$A$1036,items!$A$2:$S$1008,{19}*SIGN(ROW($A$2:$A$1036)),FALSE)))</f>
        <v>—that telling [him/her] would make [him/her] less hopeful about the future.</v>
      </c>
      <c r="I167" s="4" t="str">
        <f>IF(A167="","",IF(ROW($A$2:$A$1036)=1,"Impossible",VLOOKUP($A$2:$A$1036,items!$A$2:$T$1008,{20}*SIGN(ROW($A$2:$A$1036)),FALSE)))</f>
        <v>—kuti kumuudza kwaizoita kuti asanyanyovimbe neramangwana.</v>
      </c>
      <c r="L167" s="53" t="s">
        <v>27</v>
      </c>
      <c r="M167" s="53"/>
      <c r="N167" s="53"/>
      <c r="O167" s="53"/>
      <c r="P167" s="53"/>
      <c r="Q167" s="53"/>
      <c r="R167" s="53"/>
      <c r="S167" s="53"/>
      <c r="T167" s="53"/>
      <c r="U167" s="53"/>
      <c r="V167" s="55" t="str">
        <f t="shared" si="28"/>
        <v>LR6. —that telling [him/her] would make [him/her] less hopeful about the future.</v>
      </c>
      <c r="W167" s="55" t="str">
        <f t="shared" si="29"/>
        <v>LR6. —kuti kumuudza kwaizoita kuti asanyanyovimbe neramangwana.</v>
      </c>
      <c r="X167" s="32" t="str">
        <f t="array" ref="X167">IF(ISBLANK(F167),"",INDEX([2]choices!L$2:L$2063,MATCH(F167,IF([2]choices!M$2:M$2063="Last",[2]choices!A$2:A$2063),0)))</f>
        <v>very worried, somewhat worried, not very worried, not at all worried, refuse</v>
      </c>
      <c r="Y167" s="4" t="str">
        <f t="array" ref="Y167">IF(ISBLANK(F167),"",INDEX([2]choices!K$2:K$2063,MATCH(F167,IF([2]choices!M$2:M$2063="Last",[2]choices!A$2:A$2063),0)))</f>
        <v>ndainyanya kunetseka, ndainetsekanawo, handainetsekana zvakanyanya, handainetsekana zvachose, kuramba kupindura</v>
      </c>
    </row>
    <row r="168" spans="1:25" ht="42">
      <c r="A168" s="53" t="s">
        <v>2846</v>
      </c>
      <c r="B168" s="53" t="s">
        <v>1338</v>
      </c>
      <c r="C168" s="53">
        <v>7</v>
      </c>
      <c r="D168" s="54" t="str">
        <f t="shared" si="26"/>
        <v>LR7</v>
      </c>
      <c r="E168" s="53" t="s">
        <v>11</v>
      </c>
      <c r="F168" s="4" t="s">
        <v>2717</v>
      </c>
      <c r="G168" s="54" t="str">
        <f t="shared" si="27"/>
        <v>select_one worried4R</v>
      </c>
      <c r="H168" s="4" t="str">
        <f>IF(A168="","",IF(ROW($A$2:$A$1036)=1,"Impossible",VLOOKUP($A$2:$A$1036,items!$A$2:$S$1008,{19}*SIGN(ROW($A$2:$A$1036)),FALSE)))</f>
        <v>—that telling [him/her] would make [him/her] stop taking medication.</v>
      </c>
      <c r="I168" s="4" t="str">
        <f>IF(A168="","",IF(ROW($A$2:$A$1036)=1,"Impossible",VLOOKUP($A$2:$A$1036,items!$A$2:$T$1008,{20}*SIGN(ROW($A$2:$A$1036)),FALSE)))</f>
        <v>—kuti kumuudza kwaizoita kuti amire kunwa mishonga yake.</v>
      </c>
      <c r="L168" s="53" t="s">
        <v>27</v>
      </c>
      <c r="M168" s="53"/>
      <c r="N168" s="53"/>
      <c r="O168" s="53"/>
      <c r="P168" s="53"/>
      <c r="Q168" s="53"/>
      <c r="R168" s="53"/>
      <c r="S168" s="53"/>
      <c r="T168" s="53"/>
      <c r="U168" s="53"/>
      <c r="V168" s="55" t="str">
        <f t="shared" si="28"/>
        <v>LR7. —that telling [him/her] would make [him/her] stop taking medication.</v>
      </c>
      <c r="W168" s="55" t="str">
        <f t="shared" si="29"/>
        <v>LR7. —kuti kumuudza kwaizoita kuti amire kunwa mishonga yake.</v>
      </c>
      <c r="X168" s="32" t="str">
        <f t="array" ref="X168">IF(ISBLANK(F168),"",INDEX([2]choices!L$2:L$2063,MATCH(F168,IF([2]choices!M$2:M$2063="Last",[2]choices!A$2:A$2063),0)))</f>
        <v>very worried, somewhat worried, not very worried, not at all worried, refuse</v>
      </c>
      <c r="Y168" s="4" t="str">
        <f t="array" ref="Y168">IF(ISBLANK(F168),"",INDEX([2]choices!K$2:K$2063,MATCH(F168,IF([2]choices!M$2:M$2063="Last",[2]choices!A$2:A$2063),0)))</f>
        <v>ndainyanya kunetseka, ndainetsekanawo, handainetsekana zvakanyanya, handainetsekana zvachose, kuramba kupindura</v>
      </c>
    </row>
    <row r="169" spans="1:25" ht="42">
      <c r="A169" s="53" t="s">
        <v>2847</v>
      </c>
      <c r="B169" s="53" t="s">
        <v>1338</v>
      </c>
      <c r="C169" s="53">
        <v>8</v>
      </c>
      <c r="D169" s="54" t="str">
        <f t="shared" si="26"/>
        <v>LR8</v>
      </c>
      <c r="E169" s="53" t="s">
        <v>11</v>
      </c>
      <c r="F169" s="4" t="s">
        <v>2717</v>
      </c>
      <c r="G169" s="54" t="str">
        <f t="shared" si="27"/>
        <v>select_one worried4R</v>
      </c>
      <c r="H169" s="4" t="str">
        <f>IF(A169="","",IF(ROW($A$2:$A$1036)=1,"Impossible",VLOOKUP($A$2:$A$1036,items!$A$2:$S$1008,{19}*SIGN(ROW($A$2:$A$1036)),FALSE)))</f>
        <v>—that telling [him/her] would make [his/her] condition get worse.</v>
      </c>
      <c r="I169" s="4" t="str">
        <f>IF(A169="","",IF(ROW($A$2:$A$1036)=1,"Impossible",VLOOKUP($A$2:$A$1036,items!$A$2:$T$1008,{20}*SIGN(ROW($A$2:$A$1036)),FALSE)))</f>
        <v>—kuti kumuudza kwaizoita kuti atonyanyise kurwara.</v>
      </c>
      <c r="L169" s="53" t="s">
        <v>27</v>
      </c>
      <c r="M169" s="53"/>
      <c r="N169" s="53"/>
      <c r="O169" s="53"/>
      <c r="P169" s="53"/>
      <c r="Q169" s="53"/>
      <c r="R169" s="53"/>
      <c r="S169" s="53"/>
      <c r="T169" s="53"/>
      <c r="U169" s="53"/>
      <c r="V169" s="55" t="str">
        <f t="shared" si="28"/>
        <v>LR8. —that telling [him/her] would make [his/her] condition get worse.</v>
      </c>
      <c r="W169" s="55" t="str">
        <f t="shared" si="29"/>
        <v>LR8. —kuti kumuudza kwaizoita kuti atonyanyise kurwara.</v>
      </c>
      <c r="X169" s="32" t="str">
        <f t="array" ref="X169">IF(ISBLANK(F169),"",INDEX([2]choices!L$2:L$2063,MATCH(F169,IF([2]choices!M$2:M$2063="Last",[2]choices!A$2:A$2063),0)))</f>
        <v>very worried, somewhat worried, not very worried, not at all worried, refuse</v>
      </c>
      <c r="Y169" s="4" t="str">
        <f t="array" ref="Y169">IF(ISBLANK(F169),"",INDEX([2]choices!K$2:K$2063,MATCH(F169,IF([2]choices!M$2:M$2063="Last",[2]choices!A$2:A$2063),0)))</f>
        <v>ndainyanya kunetseka, ndainetsekanawo, handainetsekana zvakanyanya, handainetsekana zvachose, kuramba kupindura</v>
      </c>
    </row>
    <row r="170" spans="1:25" ht="42">
      <c r="A170" s="53" t="s">
        <v>2848</v>
      </c>
      <c r="B170" s="53" t="s">
        <v>1338</v>
      </c>
      <c r="C170" s="53">
        <v>9</v>
      </c>
      <c r="D170" s="54" t="str">
        <f t="shared" si="26"/>
        <v>LR9</v>
      </c>
      <c r="E170" s="53" t="s">
        <v>11</v>
      </c>
      <c r="F170" s="4" t="s">
        <v>2717</v>
      </c>
      <c r="G170" s="54" t="str">
        <f t="shared" si="27"/>
        <v>select_one worried4R</v>
      </c>
      <c r="H170" s="4" t="str">
        <f>IF(A170="","",IF(ROW($A$2:$A$1036)=1,"Impossible",VLOOKUP($A$2:$A$1036,items!$A$2:$S$1008,{19}*SIGN(ROW($A$2:$A$1036)),FALSE)))</f>
        <v>—that telling [him/her] would cause [him/her] to struggle more every day with normal tasks.</v>
      </c>
      <c r="I170" s="4" t="str">
        <f>IF(A170="","",IF(ROW($A$2:$A$1036)=1,"Impossible",VLOOKUP($A$2:$A$1036,items!$A$2:$T$1008,{20}*SIGN(ROW($A$2:$A$1036)),FALSE)))</f>
        <v>—kuti kumuudza kwaizoita kuti awedzere kutambura pakuita mabasa ake ezuva nezuva.</v>
      </c>
      <c r="L170" s="53" t="s">
        <v>27</v>
      </c>
      <c r="M170" s="53"/>
      <c r="N170" s="53"/>
      <c r="O170" s="53"/>
      <c r="P170" s="53"/>
      <c r="Q170" s="53"/>
      <c r="R170" s="53"/>
      <c r="S170" s="53"/>
      <c r="T170" s="53"/>
      <c r="U170" s="53"/>
      <c r="V170" s="55" t="str">
        <f t="shared" si="28"/>
        <v>LR9. —that telling [him/her] would cause [him/her] to struggle more every day with normal tasks.</v>
      </c>
      <c r="W170" s="55" t="str">
        <f t="shared" si="29"/>
        <v>LR9. —kuti kumuudza kwaizoita kuti awedzere kutambura pakuita mabasa ake ezuva nezuva.</v>
      </c>
      <c r="X170" s="32" t="str">
        <f t="array" ref="X170">IF(ISBLANK(F170),"",INDEX([2]choices!L$2:L$2063,MATCH(F170,IF([2]choices!M$2:M$2063="Last",[2]choices!A$2:A$2063),0)))</f>
        <v>very worried, somewhat worried, not very worried, not at all worried, refuse</v>
      </c>
      <c r="Y170" s="4" t="str">
        <f t="array" ref="Y170">IF(ISBLANK(F170),"",INDEX([2]choices!K$2:K$2063,MATCH(F170,IF([2]choices!M$2:M$2063="Last",[2]choices!A$2:A$2063),0)))</f>
        <v>ndainyanya kunetseka, ndainetsekanawo, handainetsekana zvakanyanya, handainetsekana zvachose, kuramba kupindura</v>
      </c>
    </row>
    <row r="171" spans="1:25" ht="42">
      <c r="A171" s="53" t="s">
        <v>2849</v>
      </c>
      <c r="B171" s="53" t="s">
        <v>1338</v>
      </c>
      <c r="C171" s="53">
        <v>10</v>
      </c>
      <c r="D171" s="54" t="str">
        <f t="shared" si="26"/>
        <v>LR10</v>
      </c>
      <c r="E171" s="53" t="s">
        <v>11</v>
      </c>
      <c r="F171" s="4" t="s">
        <v>2717</v>
      </c>
      <c r="G171" s="54" t="str">
        <f t="shared" si="27"/>
        <v>select_one worried4R</v>
      </c>
      <c r="H171" s="4" t="str">
        <f>IF(A171="","",IF(ROW($A$2:$A$1036)=1,"Impossible",VLOOKUP($A$2:$A$1036,items!$A$2:$S$1008,{19}*SIGN(ROW($A$2:$A$1036)),FALSE)))</f>
        <v>—that telling [him/her] would bring more bad things than good things.</v>
      </c>
      <c r="I171" s="4" t="str">
        <f>IF(A171="","",IF(ROW($A$2:$A$1036)=1,"Impossible",VLOOKUP($A$2:$A$1036,items!$A$2:$T$1008,{20}*SIGN(ROW($A$2:$A$1036)),FALSE)))</f>
        <v>—kuti kumuudza kwaizounza zvakaipa zvakawanda kupfuura zvakanaka.</v>
      </c>
      <c r="L171" s="53" t="s">
        <v>27</v>
      </c>
      <c r="M171" s="53"/>
      <c r="N171" s="53"/>
      <c r="O171" s="53"/>
      <c r="P171" s="53"/>
      <c r="Q171" s="53"/>
      <c r="R171" s="53"/>
      <c r="S171" s="53"/>
      <c r="T171" s="53"/>
      <c r="U171" s="53"/>
      <c r="V171" s="55" t="str">
        <f t="shared" si="28"/>
        <v>LR10. —that telling [him/her] would bring more bad things than good things.</v>
      </c>
      <c r="W171" s="55" t="str">
        <f t="shared" si="29"/>
        <v>LR10. —kuti kumuudza kwaizounza zvakaipa zvakawanda kupfuura zvakanaka.</v>
      </c>
      <c r="X171" s="32" t="str">
        <f t="array" ref="X171">IF(ISBLANK(F171),"",INDEX([2]choices!L$2:L$2063,MATCH(F171,IF([2]choices!M$2:M$2063="Last",[2]choices!A$2:A$2063),0)))</f>
        <v>very worried, somewhat worried, not very worried, not at all worried, refuse</v>
      </c>
      <c r="Y171" s="4" t="str">
        <f t="array" ref="Y171">IF(ISBLANK(F171),"",INDEX([2]choices!K$2:K$2063,MATCH(F171,IF([2]choices!M$2:M$2063="Last",[2]choices!A$2:A$2063),0)))</f>
        <v>ndainyanya kunetseka, ndainetsekanawo, handainetsekana zvakanyanya, handainetsekana zvachose, kuramba kupindura</v>
      </c>
    </row>
    <row r="172" spans="1:25" ht="42">
      <c r="A172" s="53" t="s">
        <v>2850</v>
      </c>
      <c r="B172" s="53" t="s">
        <v>1338</v>
      </c>
      <c r="C172" s="53">
        <v>11</v>
      </c>
      <c r="D172" s="54" t="str">
        <f t="shared" si="26"/>
        <v>LR11</v>
      </c>
      <c r="E172" s="53" t="s">
        <v>11</v>
      </c>
      <c r="F172" s="4" t="s">
        <v>2717</v>
      </c>
      <c r="G172" s="54" t="str">
        <f t="shared" si="27"/>
        <v>select_one worried4R</v>
      </c>
      <c r="H172" s="4" t="str">
        <f>IF(A172="","",IF(ROW($A$2:$A$1036)=1,"Impossible",VLOOKUP($A$2:$A$1036,items!$A$2:$S$1008,{19}*SIGN(ROW($A$2:$A$1036)),FALSE)))</f>
        <v>—that telling [him/her] would lead [him/her] to have difficulty in school.</v>
      </c>
      <c r="I172" s="4" t="str">
        <f>IF(A172="","",IF(ROW($A$2:$A$1036)=1,"Impossible",VLOOKUP($A$2:$A$1036,items!$A$2:$T$1008,{20}*SIGN(ROW($A$2:$A$1036)),FALSE)))</f>
        <v>—kuti kumuudza kwaizoita kuti atambure nechikoro.</v>
      </c>
      <c r="L172" s="53" t="s">
        <v>27</v>
      </c>
      <c r="M172" s="53"/>
      <c r="N172" s="53"/>
      <c r="O172" s="53"/>
      <c r="P172" s="53"/>
      <c r="Q172" s="53"/>
      <c r="R172" s="53"/>
      <c r="S172" s="53"/>
      <c r="T172" s="53"/>
      <c r="U172" s="53"/>
      <c r="V172" s="55" t="str">
        <f t="shared" si="28"/>
        <v>LR11. —that telling [him/her] would lead [him/her] to have difficulty in school.</v>
      </c>
      <c r="W172" s="55" t="str">
        <f t="shared" si="29"/>
        <v>LR11. —kuti kumuudza kwaizoita kuti atambure nechikoro.</v>
      </c>
      <c r="X172" s="32" t="str">
        <f t="array" ref="X172">IF(ISBLANK(F172),"",INDEX([2]choices!L$2:L$2063,MATCH(F172,IF([2]choices!M$2:M$2063="Last",[2]choices!A$2:A$2063),0)))</f>
        <v>very worried, somewhat worried, not very worried, not at all worried, refuse</v>
      </c>
      <c r="Y172" s="4" t="str">
        <f t="array" ref="Y172">IF(ISBLANK(F172),"",INDEX([2]choices!K$2:K$2063,MATCH(F172,IF([2]choices!M$2:M$2063="Last",[2]choices!A$2:A$2063),0)))</f>
        <v>ndainyanya kunetseka, ndainetsekanawo, handainetsekana zvakanyanya, handainetsekana zvachose, kuramba kupindura</v>
      </c>
    </row>
    <row r="173" spans="1:25" ht="42">
      <c r="A173" s="53" t="s">
        <v>2851</v>
      </c>
      <c r="B173" s="53" t="s">
        <v>1338</v>
      </c>
      <c r="C173" s="53">
        <v>12</v>
      </c>
      <c r="D173" s="54" t="str">
        <f t="shared" si="26"/>
        <v>LR12</v>
      </c>
      <c r="E173" s="53" t="s">
        <v>11</v>
      </c>
      <c r="F173" s="4" t="s">
        <v>2717</v>
      </c>
      <c r="G173" s="54" t="str">
        <f t="shared" si="27"/>
        <v>select_one worried4R</v>
      </c>
      <c r="H173" s="4" t="str">
        <f>IF(A173="","",IF(ROW($A$2:$A$1036)=1,"Impossible",VLOOKUP($A$2:$A$1036,items!$A$2:$S$1008,{19}*SIGN(ROW($A$2:$A$1036)),FALSE)))</f>
        <v>—that telling [him/her] would make [him/her] think less of [him/her]self.</v>
      </c>
      <c r="I173" s="4" t="str">
        <f>IF(A173="","",IF(ROW($A$2:$A$1036)=1,"Impossible",VLOOKUP($A$2:$A$1036,items!$A$2:$T$1008,{20}*SIGN(ROW($A$2:$A$1036)),FALSE)))</f>
        <v>—kuti kumuudza kwaizoita kuti azvitarisire pasi.</v>
      </c>
      <c r="L173" s="53" t="s">
        <v>27</v>
      </c>
      <c r="M173" s="53"/>
      <c r="N173" s="53"/>
      <c r="O173" s="53"/>
      <c r="P173" s="53"/>
      <c r="Q173" s="53"/>
      <c r="R173" s="53"/>
      <c r="S173" s="53"/>
      <c r="T173" s="53"/>
      <c r="U173" s="53"/>
      <c r="V173" s="55" t="str">
        <f t="shared" si="28"/>
        <v>LR12. —that telling [him/her] would make [him/her] think less of [him/her]self.</v>
      </c>
      <c r="W173" s="55" t="str">
        <f t="shared" si="29"/>
        <v>LR12. —kuti kumuudza kwaizoita kuti azvitarisire pasi.</v>
      </c>
      <c r="X173" s="32" t="str">
        <f t="array" ref="X173">IF(ISBLANK(F173),"",INDEX([2]choices!L$2:L$2063,MATCH(F173,IF([2]choices!M$2:M$2063="Last",[2]choices!A$2:A$2063),0)))</f>
        <v>very worried, somewhat worried, not very worried, not at all worried, refuse</v>
      </c>
      <c r="Y173" s="4" t="str">
        <f t="array" ref="Y173">IF(ISBLANK(F173),"",INDEX([2]choices!K$2:K$2063,MATCH(F173,IF([2]choices!M$2:M$2063="Last",[2]choices!A$2:A$2063),0)))</f>
        <v>ndainyanya kunetseka, ndainetsekanawo, handainetsekana zvakanyanya, handainetsekana zvachose, kuramba kupindura</v>
      </c>
    </row>
    <row r="174" spans="1:25" ht="42">
      <c r="A174" s="53" t="s">
        <v>2852</v>
      </c>
      <c r="B174" s="53" t="s">
        <v>1338</v>
      </c>
      <c r="C174" s="53">
        <v>13</v>
      </c>
      <c r="D174" s="54" t="str">
        <f t="shared" si="26"/>
        <v>LR13</v>
      </c>
      <c r="E174" s="53" t="s">
        <v>11</v>
      </c>
      <c r="F174" s="4" t="s">
        <v>2717</v>
      </c>
      <c r="G174" s="54" t="str">
        <f t="shared" si="27"/>
        <v>select_one worried4R</v>
      </c>
      <c r="H174" s="4" t="str">
        <f>IF(A174="","",IF(ROW($A$2:$A$1036)=1,"Impossible",VLOOKUP($A$2:$A$1036,items!$A$2:$S$1008,{19}*SIGN(ROW($A$2:$A$1036)),FALSE)))</f>
        <v>—that telling [him/her] would put a strain on our family.</v>
      </c>
      <c r="I174" s="4" t="str">
        <f>IF(A174="","",IF(ROW($A$2:$A$1036)=1,"Impossible",VLOOKUP($A$2:$A$1036,items!$A$2:$T$1008,{20}*SIGN(ROW($A$2:$A$1036)),FALSE)))</f>
        <v>—kuti kumuudza kwaizoremedza mhuri yedu.</v>
      </c>
      <c r="L174" s="53" t="s">
        <v>27</v>
      </c>
      <c r="M174" s="53"/>
      <c r="N174" s="53"/>
      <c r="O174" s="53"/>
      <c r="P174" s="53"/>
      <c r="Q174" s="53"/>
      <c r="R174" s="53"/>
      <c r="S174" s="53"/>
      <c r="T174" s="53"/>
      <c r="U174" s="53"/>
      <c r="V174" s="55" t="str">
        <f t="shared" si="28"/>
        <v>LR13. —that telling [him/her] would put a strain on our family.</v>
      </c>
      <c r="W174" s="55" t="str">
        <f t="shared" si="29"/>
        <v>LR13. —kuti kumuudza kwaizoremedza mhuri yedu.</v>
      </c>
      <c r="X174" s="32" t="str">
        <f t="array" ref="X174">IF(ISBLANK(F174),"",INDEX([2]choices!L$2:L$2063,MATCH(F174,IF([2]choices!M$2:M$2063="Last",[2]choices!A$2:A$2063),0)))</f>
        <v>very worried, somewhat worried, not very worried, not at all worried, refuse</v>
      </c>
      <c r="Y174" s="4" t="str">
        <f t="array" ref="Y174">IF(ISBLANK(F174),"",INDEX([2]choices!K$2:K$2063,MATCH(F174,IF([2]choices!M$2:M$2063="Last",[2]choices!A$2:A$2063),0)))</f>
        <v>ndainyanya kunetseka, ndainetsekanawo, handainetsekana zvakanyanya, handainetsekana zvachose, kuramba kupindura</v>
      </c>
    </row>
    <row r="175" spans="1:25" ht="42">
      <c r="A175" s="53" t="s">
        <v>2853</v>
      </c>
      <c r="B175" s="53" t="s">
        <v>1338</v>
      </c>
      <c r="C175" s="53">
        <v>14</v>
      </c>
      <c r="D175" s="54" t="str">
        <f t="shared" ref="D175:D238" si="30">CONCATENATE(B175,C175)</f>
        <v>LR14</v>
      </c>
      <c r="E175" s="53" t="s">
        <v>11</v>
      </c>
      <c r="F175" s="4" t="s">
        <v>2717</v>
      </c>
      <c r="G175" s="54" t="str">
        <f t="shared" ref="G175:G238" si="31">IF(E175="","",IF(OR(E175="select_one", E175="select_multiple"), CONCATENATE(E175," ",F175),E175))</f>
        <v>select_one worried4R</v>
      </c>
      <c r="H175" s="4" t="str">
        <f>IF(A175="","",IF(ROW($A$2:$A$1036)=1,"Impossible",VLOOKUP($A$2:$A$1036,items!$A$2:$S$1008,{19}*SIGN(ROW($A$2:$A$1036)),FALSE)))</f>
        <v>—that telling [him/her] would lead [him/her] to experience stigma in the community.</v>
      </c>
      <c r="I175" s="4" t="str">
        <f>IF(A175="","",IF(ROW($A$2:$A$1036)=1,"Impossible",VLOOKUP($A$2:$A$1036,items!$A$2:$T$1008,{20}*SIGN(ROW($A$2:$A$1036)),FALSE)))</f>
        <v>—kuti kuudza mwana wangu kwaizoita kuti anongedzerwe uye asarurwe nevamwe munharaunda medu.</v>
      </c>
      <c r="L175" s="53" t="s">
        <v>27</v>
      </c>
      <c r="M175" s="53"/>
      <c r="N175" s="53"/>
      <c r="O175" s="53"/>
      <c r="P175" s="53"/>
      <c r="Q175" s="53"/>
      <c r="R175" s="53"/>
      <c r="S175" s="53"/>
      <c r="T175" s="53"/>
      <c r="U175" s="53"/>
      <c r="V175" s="55" t="str">
        <f t="shared" si="28"/>
        <v>LR14. —that telling [him/her] would lead [him/her] to experience stigma in the community.</v>
      </c>
      <c r="W175" s="55" t="str">
        <f t="shared" si="29"/>
        <v>LR14. —kuti kuudza mwana wangu kwaizoita kuti anongedzerwe uye asarurwe nevamwe munharaunda medu.</v>
      </c>
      <c r="X175" s="32" t="str">
        <f t="array" ref="X175">IF(ISBLANK(F175),"",INDEX([2]choices!L$2:L$2063,MATCH(F175,IF([2]choices!M$2:M$2063="Last",[2]choices!A$2:A$2063),0)))</f>
        <v>very worried, somewhat worried, not very worried, not at all worried, refuse</v>
      </c>
      <c r="Y175" s="4" t="str">
        <f t="array" ref="Y175">IF(ISBLANK(F175),"",INDEX([2]choices!K$2:K$2063,MATCH(F175,IF([2]choices!M$2:M$2063="Last",[2]choices!A$2:A$2063),0)))</f>
        <v>ndainyanya kunetseka, ndainetsekanawo, handainetsekana zvakanyanya, handainetsekana zvachose, kuramba kupindura</v>
      </c>
    </row>
    <row r="176" spans="1:25" ht="42">
      <c r="A176" s="53" t="s">
        <v>2854</v>
      </c>
      <c r="B176" s="53" t="s">
        <v>1338</v>
      </c>
      <c r="C176" s="53">
        <v>15</v>
      </c>
      <c r="D176" s="54" t="str">
        <f t="shared" si="30"/>
        <v>LR15</v>
      </c>
      <c r="E176" s="53" t="s">
        <v>11</v>
      </c>
      <c r="F176" s="4" t="s">
        <v>2717</v>
      </c>
      <c r="G176" s="54" t="str">
        <f t="shared" si="31"/>
        <v>select_one worried4R</v>
      </c>
      <c r="H176" s="4" t="str">
        <f>IF(A176="","",IF(ROW($A$2:$A$1036)=1,"Impossible",VLOOKUP($A$2:$A$1036,items!$A$2:$S$1008,{19}*SIGN(ROW($A$2:$A$1036)),FALSE)))</f>
        <v>—that telling [him/her] would lead [him/her] to ask more tough questions.</v>
      </c>
      <c r="I176" s="4" t="str">
        <f>IF(A176="","",IF(ROW($A$2:$A$1036)=1,"Impossible",VLOOKUP($A$2:$A$1036,items!$A$2:$T$1008,{20}*SIGN(ROW($A$2:$A$1036)),FALSE)))</f>
        <v>—kuti kumuudza kwaizoita kuti abvunze mimwe mibvunzo yakaoma.</v>
      </c>
      <c r="L176" s="53" t="s">
        <v>27</v>
      </c>
      <c r="M176" s="53"/>
      <c r="N176" s="53"/>
      <c r="O176" s="53"/>
      <c r="P176" s="53"/>
      <c r="Q176" s="53"/>
      <c r="R176" s="53"/>
      <c r="S176" s="53"/>
      <c r="T176" s="53"/>
      <c r="U176" s="53"/>
      <c r="V176" s="55" t="str">
        <f t="shared" si="28"/>
        <v>LR15. —that telling [him/her] would lead [him/her] to ask more tough questions.</v>
      </c>
      <c r="W176" s="55" t="str">
        <f t="shared" si="29"/>
        <v>LR15. —kuti kumuudza kwaizoita kuti abvunze mimwe mibvunzo yakaoma.</v>
      </c>
      <c r="X176" s="32" t="str">
        <f t="array" ref="X176">IF(ISBLANK(F176),"",INDEX([2]choices!L$2:L$2063,MATCH(F176,IF([2]choices!M$2:M$2063="Last",[2]choices!A$2:A$2063),0)))</f>
        <v>very worried, somewhat worried, not very worried, not at all worried, refuse</v>
      </c>
      <c r="Y176" s="4" t="str">
        <f t="array" ref="Y176">IF(ISBLANK(F176),"",INDEX([2]choices!K$2:K$2063,MATCH(F176,IF([2]choices!M$2:M$2063="Last",[2]choices!A$2:A$2063),0)))</f>
        <v>ndainyanya kunetseka, ndainetsekanawo, handainetsekana zvakanyanya, handainetsekana zvachose, kuramba kupindura</v>
      </c>
    </row>
    <row r="177" spans="1:26" ht="42">
      <c r="A177" s="53" t="s">
        <v>2855</v>
      </c>
      <c r="B177" s="53" t="s">
        <v>1338</v>
      </c>
      <c r="C177" s="53">
        <v>16</v>
      </c>
      <c r="D177" s="54" t="str">
        <f t="shared" si="30"/>
        <v>LR16</v>
      </c>
      <c r="E177" s="53" t="s">
        <v>11</v>
      </c>
      <c r="F177" s="4" t="s">
        <v>2717</v>
      </c>
      <c r="G177" s="54" t="str">
        <f t="shared" si="31"/>
        <v>select_one worried4R</v>
      </c>
      <c r="H177" s="4" t="str">
        <f>IF(A177="","",IF(ROW($A$2:$A$1036)=1,"Impossible",VLOOKUP($A$2:$A$1036,items!$A$2:$S$1008,{19}*SIGN(ROW($A$2:$A$1036)),FALSE)))</f>
        <v>—that telling [him/her] would make [him/her] too sad.</v>
      </c>
      <c r="I177" s="4" t="str">
        <f>IF(A177="","",IF(ROW($A$2:$A$1036)=1,"Impossible",VLOOKUP($A$2:$A$1036,items!$A$2:$T$1008,{20}*SIGN(ROW($A$2:$A$1036)),FALSE)))</f>
        <v>—kuti kumuudza kwaizoita kuti asurukirwe zvakanyanya.</v>
      </c>
      <c r="L177" s="53" t="s">
        <v>27</v>
      </c>
      <c r="M177" s="53"/>
      <c r="N177" s="53"/>
      <c r="O177" s="53"/>
      <c r="P177" s="53"/>
      <c r="Q177" s="53"/>
      <c r="R177" s="53"/>
      <c r="S177" s="53"/>
      <c r="T177" s="53"/>
      <c r="U177" s="53"/>
      <c r="V177" s="55" t="str">
        <f t="shared" si="28"/>
        <v>LR16. —that telling [him/her] would make [him/her] too sad.</v>
      </c>
      <c r="W177" s="55" t="str">
        <f t="shared" si="29"/>
        <v>LR16. —kuti kumuudza kwaizoita kuti asurukirwe zvakanyanya.</v>
      </c>
      <c r="X177" s="32" t="str">
        <f t="array" ref="X177">IF(ISBLANK(F177),"",INDEX([2]choices!L$2:L$2063,MATCH(F177,IF([2]choices!M$2:M$2063="Last",[2]choices!A$2:A$2063),0)))</f>
        <v>very worried, somewhat worried, not very worried, not at all worried, refuse</v>
      </c>
      <c r="Y177" s="4" t="str">
        <f t="array" ref="Y177">IF(ISBLANK(F177),"",INDEX([2]choices!K$2:K$2063,MATCH(F177,IF([2]choices!M$2:M$2063="Last",[2]choices!A$2:A$2063),0)))</f>
        <v>ndainyanya kunetseka, ndainetsekanawo, handainetsekana zvakanyanya, handainetsekana zvachose, kuramba kupindura</v>
      </c>
    </row>
    <row r="178" spans="1:26" ht="42">
      <c r="A178" s="53" t="s">
        <v>2856</v>
      </c>
      <c r="B178" s="53" t="s">
        <v>1338</v>
      </c>
      <c r="C178" s="53">
        <v>17</v>
      </c>
      <c r="D178" s="54" t="str">
        <f t="shared" si="30"/>
        <v>LR17</v>
      </c>
      <c r="E178" s="53" t="s">
        <v>11</v>
      </c>
      <c r="F178" s="4" t="s">
        <v>2717</v>
      </c>
      <c r="G178" s="54" t="str">
        <f t="shared" si="31"/>
        <v>select_one worried4R</v>
      </c>
      <c r="H178" s="4" t="str">
        <f>IF(A178="","",IF(ROW($A$2:$A$1036)=1,"Impossible",VLOOKUP($A$2:$A$1036,items!$A$2:$S$1008,{19}*SIGN(ROW($A$2:$A$1036)),FALSE)))</f>
        <v>—that telling [him/her] would cause me to feel too many bad emotions.</v>
      </c>
      <c r="I178" s="4" t="str">
        <f>IF(A178="","",IF(ROW($A$2:$A$1036)=1,"Impossible",VLOOKUP($A$2:$A$1036,items!$A$2:$T$1008,{20}*SIGN(ROW($A$2:$A$1036)),FALSE)))</f>
        <v>—kuti kumuudza kwaizoita kuti ndinyanyise kunzwa zvisina kunaka mukati mangu.</v>
      </c>
      <c r="L178" s="53" t="s">
        <v>27</v>
      </c>
      <c r="M178" s="53"/>
      <c r="N178" s="53"/>
      <c r="O178" s="53"/>
      <c r="P178" s="53"/>
      <c r="Q178" s="53"/>
      <c r="R178" s="53"/>
      <c r="S178" s="53"/>
      <c r="T178" s="53"/>
      <c r="U178" s="53"/>
      <c r="V178" s="55" t="str">
        <f t="shared" si="28"/>
        <v>LR17. —that telling [him/her] would cause me to feel too many bad emotions.</v>
      </c>
      <c r="W178" s="55" t="str">
        <f t="shared" si="29"/>
        <v>LR17. —kuti kumuudza kwaizoita kuti ndinyanyise kunzwa zvisina kunaka mukati mangu.</v>
      </c>
      <c r="X178" s="32" t="str">
        <f t="array" ref="X178">IF(ISBLANK(F178),"",INDEX([2]choices!L$2:L$2063,MATCH(F178,IF([2]choices!M$2:M$2063="Last",[2]choices!A$2:A$2063),0)))</f>
        <v>very worried, somewhat worried, not very worried, not at all worried, refuse</v>
      </c>
      <c r="Y178" s="4" t="str">
        <f t="array" ref="Y178">IF(ISBLANK(F178),"",INDEX([2]choices!K$2:K$2063,MATCH(F178,IF([2]choices!M$2:M$2063="Last",[2]choices!A$2:A$2063),0)))</f>
        <v>ndainyanya kunetseka, ndainetsekanawo, handainetsekana zvakanyanya, handainetsekana zvachose, kuramba kupindura</v>
      </c>
    </row>
    <row r="179" spans="1:26" ht="14">
      <c r="A179" s="53" t="s">
        <v>2857</v>
      </c>
      <c r="B179" s="53" t="s">
        <v>1338</v>
      </c>
      <c r="C179" s="53"/>
      <c r="D179" s="54" t="str">
        <f t="shared" si="30"/>
        <v>LR</v>
      </c>
      <c r="E179" s="53" t="s">
        <v>81</v>
      </c>
      <c r="G179" s="54" t="str">
        <f t="shared" si="31"/>
        <v>end group</v>
      </c>
      <c r="H179" s="4" t="e">
        <f>IF(A179="","",IF(ROW($A$2:$A$1036)=1,"Impossible",VLOOKUP($A$2:$A$1036,items!$A$2:$S$1008,{19}*SIGN(ROW($A$2:$A$1036)),FALSE)))</f>
        <v>#N/A</v>
      </c>
      <c r="I179" s="4" t="e">
        <f>IF(A179="","",IF(ROW($A$2:$A$1036)=1,"Impossible",VLOOKUP($A$2:$A$1036,items!$A$2:$T$1008,{20}*SIGN(ROW($A$2:$A$1036)),FALSE)))</f>
        <v>#N/A</v>
      </c>
      <c r="L179" s="53"/>
      <c r="M179" s="53"/>
      <c r="N179" s="53"/>
      <c r="O179" s="53"/>
      <c r="P179" s="53"/>
      <c r="Q179" s="53"/>
      <c r="R179" s="53"/>
      <c r="S179" s="53"/>
      <c r="T179" s="53"/>
      <c r="U179" s="53"/>
      <c r="V179" s="55" t="str">
        <f t="shared" si="28"/>
        <v/>
      </c>
      <c r="W179" s="55" t="str">
        <f t="shared" si="29"/>
        <v/>
      </c>
      <c r="X179" s="32" t="str">
        <f t="array" ref="X179">IF(ISBLANK(F179),"",INDEX([2]choices!L$2:L$2063,MATCH(F179,IF([2]choices!M$2:M$2063="Last",[2]choices!A$2:A$2063),0)))</f>
        <v/>
      </c>
      <c r="Y179" s="4" t="str">
        <f t="array" ref="Y179">IF(ISBLANK(F179),"",INDEX([2]choices!K$2:K$2063,MATCH(F179,IF([2]choices!M$2:M$2063="Last",[2]choices!A$2:A$2063),0)))</f>
        <v/>
      </c>
    </row>
    <row r="180" spans="1:26" ht="28">
      <c r="A180" s="53" t="s">
        <v>1350</v>
      </c>
      <c r="B180" s="53" t="s">
        <v>1351</v>
      </c>
      <c r="C180" s="53">
        <v>0</v>
      </c>
      <c r="D180" s="54" t="str">
        <f t="shared" si="30"/>
        <v>M0</v>
      </c>
      <c r="E180" s="53" t="s">
        <v>79</v>
      </c>
      <c r="G180" s="54" t="str">
        <f t="shared" si="31"/>
        <v>begin group</v>
      </c>
      <c r="H180" s="4" t="e">
        <f>IF(A180="","",IF(ROW($A$2:$A$1036)=1,"Impossible",VLOOKUP($A$2:$A$1036,items!$A$2:$S$1008,{19}*SIGN(ROW($A$2:$A$1036)),FALSE)))</f>
        <v>#N/A</v>
      </c>
      <c r="I180" s="4" t="e">
        <f>IF(A180="","",IF(ROW($A$2:$A$1036)=1,"Impossible",VLOOKUP($A$2:$A$1036,items!$A$2:$T$1008,{20}*SIGN(ROW($A$2:$A$1036)),FALSE)))</f>
        <v>#N/A</v>
      </c>
      <c r="K180" s="4" t="s">
        <v>3006</v>
      </c>
      <c r="L180" s="53"/>
      <c r="M180" s="53"/>
      <c r="N180" s="53"/>
      <c r="O180" s="53"/>
      <c r="P180" s="53"/>
      <c r="Q180" s="53"/>
      <c r="R180" s="53"/>
      <c r="S180" s="53"/>
      <c r="T180" s="53"/>
      <c r="U180" s="53"/>
      <c r="V180" s="55" t="str">
        <f t="shared" si="28"/>
        <v/>
      </c>
      <c r="W180" s="55" t="str">
        <f t="shared" si="29"/>
        <v/>
      </c>
      <c r="X180" s="32" t="str">
        <f t="array" ref="X180">IF(ISBLANK(F180),"",INDEX([2]choices!L$2:L$2063,MATCH(F180,IF([2]choices!M$2:M$2063="Last",[2]choices!A$2:A$2063),0)))</f>
        <v/>
      </c>
      <c r="Y180" s="4" t="str">
        <f t="array" ref="Y180">IF(ISBLANK(F180),"",INDEX([2]choices!K$2:K$2063,MATCH(F180,IF([2]choices!M$2:M$2063="Last",[2]choices!A$2:A$2063),0)))</f>
        <v/>
      </c>
    </row>
    <row r="181" spans="1:26" ht="56">
      <c r="A181" s="53" t="s">
        <v>1352</v>
      </c>
      <c r="B181" s="53" t="s">
        <v>1351</v>
      </c>
      <c r="C181" s="53">
        <v>1</v>
      </c>
      <c r="D181" s="54" t="str">
        <f t="shared" si="30"/>
        <v>M1</v>
      </c>
      <c r="E181" s="53" t="s">
        <v>16</v>
      </c>
      <c r="G181" s="54" t="str">
        <f t="shared" si="31"/>
        <v>note</v>
      </c>
      <c r="H181" s="4" t="str">
        <f>IF(A181="","",IF(ROW($A$2:$A$1036)=1,"Impossible",VLOOKUP($A$2:$A$1036,items!$A$2:$S$1008,{19}*SIGN(ROW($A$2:$A$1036)),FALSE)))</f>
        <v>Next, please tell me how much you agree or disagree with each statement about your ability to tell your child about [his/her] status.</v>
      </c>
      <c r="I181" s="4" t="str">
        <f>IF(A181="","",IF(ROW($A$2:$A$1036)=1,"Impossible",VLOOKUP($A$2:$A$1036,items!$A$2:$T$1008,{20}*SIGN(ROW($A$2:$A$1036)),FALSE)))</f>
        <v>Lye zvino, ndapota ndiudzeiwo kuti munobvumirana kana kuti hamubvumirani zvakadii nemumwe nemumwe wemitsara inotevera pamusoro pekukwanisa kuudza mwana wenyu paamire.</v>
      </c>
      <c r="L181" s="53"/>
      <c r="M181" s="53"/>
      <c r="N181" s="53"/>
      <c r="O181" s="53"/>
      <c r="P181" s="53"/>
      <c r="Q181" s="53"/>
      <c r="R181" s="53"/>
      <c r="S181" s="53"/>
      <c r="T181" s="53"/>
      <c r="U181" s="53"/>
      <c r="V181" s="55" t="str">
        <f t="shared" si="28"/>
        <v>M1. Next, please tell me how much you agree or disagree with each statement about your ability to tell your child about [his/her] status.</v>
      </c>
      <c r="W181" s="55" t="str">
        <f t="shared" si="29"/>
        <v>M1. Lye zvino, ndapota ndiudzeiwo kuti munobvumirana kana kuti hamubvumirani zvakadii nemumwe nemumwe wemitsara inotevera pamusoro pekukwanisa kuudza mwana wenyu paamire.</v>
      </c>
      <c r="X181" s="32" t="str">
        <f t="array" ref="X181">IF(ISBLANK(F181),"",INDEX([2]choices!L$2:L$2063,MATCH(F181,IF([2]choices!M$2:M$2063="Last",[2]choices!A$2:A$2063),0)))</f>
        <v/>
      </c>
      <c r="Y181" s="4" t="str">
        <f t="array" ref="Y181">IF(ISBLANK(F181),"",INDEX([2]choices!K$2:K$2063,MATCH(F181,IF([2]choices!M$2:M$2063="Last",[2]choices!A$2:A$2063),0)))</f>
        <v/>
      </c>
      <c r="Z181" s="4" t="s">
        <v>1223</v>
      </c>
    </row>
    <row r="182" spans="1:26" ht="42">
      <c r="A182" s="53" t="s">
        <v>1353</v>
      </c>
      <c r="B182" s="53" t="s">
        <v>1351</v>
      </c>
      <c r="C182" s="53">
        <v>2</v>
      </c>
      <c r="D182" s="54" t="str">
        <f t="shared" si="30"/>
        <v>M2</v>
      </c>
      <c r="E182" s="53" t="s">
        <v>11</v>
      </c>
      <c r="F182" s="4" t="s">
        <v>200</v>
      </c>
      <c r="G182" s="54" t="str">
        <f t="shared" si="31"/>
        <v>select_one agree4</v>
      </c>
      <c r="H182" s="4" t="str">
        <f>IF(A182="","",IF(ROW($A$2:$A$1036)=1,"Impossible",VLOOKUP($A$2:$A$1036,items!$A$2:$S$1008,{19}*SIGN(ROW($A$2:$A$1036)),FALSE)))</f>
        <v>I feel like I could start the conversation with my child about [his/her] status.</v>
      </c>
      <c r="I182" s="4" t="str">
        <f>IF(A182="","",IF(ROW($A$2:$A$1036)=1,"Impossible",VLOOKUP($A$2:$A$1036,items!$A$2:$T$1008,{20}*SIGN(ROW($A$2:$A$1036)),FALSE)))</f>
        <v>Ndinonzwa sekuti ndingakwanise kutanga hurukuro nemwana wangu pamusoro pepaamire.</v>
      </c>
      <c r="L182" s="53" t="s">
        <v>27</v>
      </c>
      <c r="M182" s="53"/>
      <c r="N182" s="53"/>
      <c r="O182" s="53"/>
      <c r="P182" s="53"/>
      <c r="Q182" s="53"/>
      <c r="R182" s="53"/>
      <c r="S182" s="53"/>
      <c r="T182" s="53"/>
      <c r="U182" s="53"/>
      <c r="V182" s="55" t="str">
        <f t="shared" si="28"/>
        <v>M2. I feel like I could start the conversation with my child about [his/her] status.</v>
      </c>
      <c r="W182" s="55" t="str">
        <f t="shared" si="29"/>
        <v>M2. Ndinonzwa sekuti ndingakwanise kutanga hurukuro nemwana wangu pamusoro pepaamire.</v>
      </c>
      <c r="X182" s="32" t="str">
        <f t="array" ref="X182">IF(ISBLANK(F182),"",INDEX([2]choices!L$2:L$2063,MATCH(F182,IF([2]choices!M$2:M$2063="Last",[2]choices!A$2:A$2063),0)))</f>
        <v>strongly agree, agree, disagree, strongly disagree, refuse</v>
      </c>
      <c r="Y182" s="4" t="str">
        <f t="array" ref="Y182">IF(ISBLANK(F182),"",INDEX([2]choices!K$2:K$2063,MATCH(F182,IF([2]choices!M$2:M$2063="Last",[2]choices!A$2:A$2063),0)))</f>
        <v>Ndinobvumirana nazvo chaizvo, Ndinobvumirana nazvo , Handibvumirani nazvo, Handibvumirani nazvo zvachose, kuramba kupindura</v>
      </c>
      <c r="Z182" s="4" t="s">
        <v>1223</v>
      </c>
    </row>
    <row r="183" spans="1:26" ht="42">
      <c r="A183" s="53" t="s">
        <v>1354</v>
      </c>
      <c r="B183" s="53" t="s">
        <v>1351</v>
      </c>
      <c r="C183" s="53">
        <v>3</v>
      </c>
      <c r="D183" s="54" t="str">
        <f t="shared" si="30"/>
        <v>M3</v>
      </c>
      <c r="E183" s="53" t="s">
        <v>11</v>
      </c>
      <c r="F183" s="4" t="s">
        <v>200</v>
      </c>
      <c r="G183" s="54" t="str">
        <f t="shared" si="31"/>
        <v>select_one agree4</v>
      </c>
      <c r="H183" s="4" t="str">
        <f>IF(A183="","",IF(ROW($A$2:$A$1036)=1,"Impossible",VLOOKUP($A$2:$A$1036,items!$A$2:$S$1008,{19}*SIGN(ROW($A$2:$A$1036)),FALSE)))</f>
        <v>I feel like I would have the emotional strength to have this conversation with my child.</v>
      </c>
      <c r="I183" s="4" t="str">
        <f>IF(A183="","",IF(ROW($A$2:$A$1036)=1,"Impossible",VLOOKUP($A$2:$A$1036,items!$A$2:$T$1008,{20}*SIGN(ROW($A$2:$A$1036)),FALSE)))</f>
        <v>Ndinonzwa sekuti ndinokwanisa kuwana simba mukati mangu rekuita hurukuro iyi nemwana wangu.</v>
      </c>
      <c r="L183" s="53" t="s">
        <v>27</v>
      </c>
      <c r="M183" s="53"/>
      <c r="N183" s="53"/>
      <c r="O183" s="53"/>
      <c r="P183" s="53"/>
      <c r="Q183" s="53"/>
      <c r="R183" s="53"/>
      <c r="S183" s="53"/>
      <c r="T183" s="53"/>
      <c r="U183" s="53"/>
      <c r="V183" s="55" t="str">
        <f t="shared" si="28"/>
        <v>M3. I feel like I would have the emotional strength to have this conversation with my child.</v>
      </c>
      <c r="W183" s="55" t="str">
        <f t="shared" si="29"/>
        <v>M3. Ndinonzwa sekuti ndinokwanisa kuwana simba mukati mangu rekuita hurukuro iyi nemwana wangu.</v>
      </c>
      <c r="X183" s="32" t="str">
        <f t="array" ref="X183">IF(ISBLANK(F183),"",INDEX([2]choices!L$2:L$2063,MATCH(F183,IF([2]choices!M$2:M$2063="Last",[2]choices!A$2:A$2063),0)))</f>
        <v>strongly agree, agree, disagree, strongly disagree, refuse</v>
      </c>
      <c r="Y183" s="4" t="str">
        <f t="array" ref="Y183">IF(ISBLANK(F183),"",INDEX([2]choices!K$2:K$2063,MATCH(F183,IF([2]choices!M$2:M$2063="Last",[2]choices!A$2:A$2063),0)))</f>
        <v>Ndinobvumirana nazvo chaizvo, Ndinobvumirana nazvo , Handibvumirani nazvo, Handibvumirani nazvo zvachose, kuramba kupindura</v>
      </c>
      <c r="Z183" s="4" t="s">
        <v>1223</v>
      </c>
    </row>
    <row r="184" spans="1:26" ht="42">
      <c r="A184" s="53" t="s">
        <v>1355</v>
      </c>
      <c r="B184" s="53" t="s">
        <v>1351</v>
      </c>
      <c r="C184" s="53">
        <v>4</v>
      </c>
      <c r="D184" s="54" t="str">
        <f t="shared" si="30"/>
        <v>M4</v>
      </c>
      <c r="E184" s="53" t="s">
        <v>11</v>
      </c>
      <c r="F184" s="4" t="s">
        <v>200</v>
      </c>
      <c r="G184" s="54" t="str">
        <f t="shared" si="31"/>
        <v>select_one agree4</v>
      </c>
      <c r="H184" s="4" t="str">
        <f>IF(A184="","",IF(ROW($A$2:$A$1036)=1,"Impossible",VLOOKUP($A$2:$A$1036,items!$A$2:$S$1008,{19}*SIGN(ROW($A$2:$A$1036)),FALSE)))</f>
        <v>I feel like I could answer my child's questions about [his/her] status.</v>
      </c>
      <c r="I184" s="4" t="str">
        <f>IF(A184="","",IF(ROW($A$2:$A$1036)=1,"Impossible",VLOOKUP($A$2:$A$1036,items!$A$2:$T$1008,{20}*SIGN(ROW($A$2:$A$1036)),FALSE)))</f>
        <v>Ndinonzwa sekuti ndingakwanise kupindura mibvunzo yemwana wangu yose pamusoro pepaamire.</v>
      </c>
      <c r="L184" s="53" t="s">
        <v>27</v>
      </c>
      <c r="M184" s="53"/>
      <c r="N184" s="53"/>
      <c r="O184" s="53"/>
      <c r="P184" s="53"/>
      <c r="Q184" s="53"/>
      <c r="R184" s="53"/>
      <c r="S184" s="53"/>
      <c r="T184" s="53"/>
      <c r="U184" s="53"/>
      <c r="V184" s="55" t="str">
        <f t="shared" si="28"/>
        <v>M4. I feel like I could answer my child's questions about [his/her] status.</v>
      </c>
      <c r="W184" s="55" t="str">
        <f t="shared" si="29"/>
        <v>M4. Ndinonzwa sekuti ndingakwanise kupindura mibvunzo yemwana wangu yose pamusoro pepaamire.</v>
      </c>
      <c r="X184" s="32" t="str">
        <f t="array" ref="X184">IF(ISBLANK(F184),"",INDEX([2]choices!L$2:L$2063,MATCH(F184,IF([2]choices!M$2:M$2063="Last",[2]choices!A$2:A$2063),0)))</f>
        <v>strongly agree, agree, disagree, strongly disagree, refuse</v>
      </c>
      <c r="Y184" s="4" t="str">
        <f t="array" ref="Y184">IF(ISBLANK(F184),"",INDEX([2]choices!K$2:K$2063,MATCH(F184,IF([2]choices!M$2:M$2063="Last",[2]choices!A$2:A$2063),0)))</f>
        <v>Ndinobvumirana nazvo chaizvo, Ndinobvumirana nazvo , Handibvumirani nazvo, Handibvumirani nazvo zvachose, kuramba kupindura</v>
      </c>
      <c r="Z184" s="4" t="s">
        <v>1223</v>
      </c>
    </row>
    <row r="185" spans="1:26" ht="42">
      <c r="A185" s="53" t="s">
        <v>1356</v>
      </c>
      <c r="B185" s="53" t="s">
        <v>1351</v>
      </c>
      <c r="C185" s="53">
        <v>5</v>
      </c>
      <c r="D185" s="54" t="str">
        <f t="shared" si="30"/>
        <v>M5</v>
      </c>
      <c r="E185" s="53" t="s">
        <v>11</v>
      </c>
      <c r="F185" s="4" t="s">
        <v>200</v>
      </c>
      <c r="G185" s="54" t="str">
        <f t="shared" si="31"/>
        <v>select_one agree4</v>
      </c>
      <c r="H185" s="4" t="str">
        <f>IF(A185="","",IF(ROW($A$2:$A$1036)=1,"Impossible",VLOOKUP($A$2:$A$1036,items!$A$2:$S$1008,{19}*SIGN(ROW($A$2:$A$1036)),FALSE)))</f>
        <v>I feel like I know enough about HIV to tell my child about [his/her] status.</v>
      </c>
      <c r="I185" s="4" t="str">
        <f>IF(A185="","",IF(ROW($A$2:$A$1036)=1,"Impossible",VLOOKUP($A$2:$A$1036,items!$A$2:$T$1008,{20}*SIGN(ROW($A$2:$A$1036)),FALSE)))</f>
        <v>Ndinonzwa sekuti ndine ruzivo rweHIV rwakakwana zvekuti ndinokwanisa kuudza mwana wangu nezvepaamire.</v>
      </c>
      <c r="L185" s="53" t="s">
        <v>27</v>
      </c>
      <c r="M185" s="53"/>
      <c r="N185" s="53"/>
      <c r="O185" s="53"/>
      <c r="P185" s="53"/>
      <c r="Q185" s="53"/>
      <c r="R185" s="53"/>
      <c r="S185" s="53"/>
      <c r="T185" s="53"/>
      <c r="U185" s="53"/>
      <c r="V185" s="55" t="str">
        <f t="shared" si="28"/>
        <v>M5. I feel like I know enough about HIV to tell my child about [his/her] status.</v>
      </c>
      <c r="W185" s="55" t="str">
        <f t="shared" si="29"/>
        <v>M5. Ndinonzwa sekuti ndine ruzivo rweHIV rwakakwana zvekuti ndinokwanisa kuudza mwana wangu nezvepaamire.</v>
      </c>
      <c r="X185" s="32" t="str">
        <f t="array" ref="X185">IF(ISBLANK(F185),"",INDEX([2]choices!L$2:L$2063,MATCH(F185,IF([2]choices!M$2:M$2063="Last",[2]choices!A$2:A$2063),0)))</f>
        <v>strongly agree, agree, disagree, strongly disagree, refuse</v>
      </c>
      <c r="Y185" s="4" t="str">
        <f t="array" ref="Y185">IF(ISBLANK(F185),"",INDEX([2]choices!K$2:K$2063,MATCH(F185,IF([2]choices!M$2:M$2063="Last",[2]choices!A$2:A$2063),0)))</f>
        <v>Ndinobvumirana nazvo chaizvo, Ndinobvumirana nazvo , Handibvumirani nazvo, Handibvumirani nazvo zvachose, kuramba kupindura</v>
      </c>
      <c r="Z185" s="4" t="s">
        <v>1223</v>
      </c>
    </row>
    <row r="186" spans="1:26" ht="42">
      <c r="A186" s="53" t="s">
        <v>1357</v>
      </c>
      <c r="B186" s="53" t="s">
        <v>1351</v>
      </c>
      <c r="C186" s="53">
        <v>6</v>
      </c>
      <c r="D186" s="54" t="str">
        <f t="shared" si="30"/>
        <v>M6</v>
      </c>
      <c r="E186" s="53" t="s">
        <v>11</v>
      </c>
      <c r="F186" s="4" t="s">
        <v>200</v>
      </c>
      <c r="G186" s="54" t="str">
        <f t="shared" si="31"/>
        <v>select_one agree4</v>
      </c>
      <c r="H186" s="4" t="str">
        <f>IF(A186="","",IF(ROW($A$2:$A$1036)=1,"Impossible",VLOOKUP($A$2:$A$1036,items!$A$2:$S$1008,{19}*SIGN(ROW($A$2:$A$1036)),FALSE)))</f>
        <v>I feel like I could handle my child's reaction to learning about [his/her] status.</v>
      </c>
      <c r="I186" s="4" t="str">
        <f>IF(A186="","",IF(ROW($A$2:$A$1036)=1,"Impossible",VLOOKUP($A$2:$A$1036,items!$A$2:$T$1008,{20}*SIGN(ROW($A$2:$A$1036)),FALSE)))</f>
        <v>M6. Ndinonzwa sekuti ndingazive zvekuita pane zvinozoitwa nemwana wangu nekuda kwekuziva paamire.</v>
      </c>
      <c r="L186" s="53" t="s">
        <v>27</v>
      </c>
      <c r="M186" s="53"/>
      <c r="N186" s="53"/>
      <c r="O186" s="53"/>
      <c r="P186" s="53"/>
      <c r="Q186" s="53"/>
      <c r="R186" s="53"/>
      <c r="S186" s="53"/>
      <c r="T186" s="53"/>
      <c r="U186" s="53"/>
      <c r="V186" s="55" t="str">
        <f t="shared" si="28"/>
        <v>M6. I feel like I could handle my child's reaction to learning about [his/her] status.</v>
      </c>
      <c r="W186" s="55" t="str">
        <f t="shared" si="29"/>
        <v>M6. M6. Ndinonzwa sekuti ndingazive zvekuita pane zvinozoitwa nemwana wangu nekuda kwekuziva paamire.</v>
      </c>
      <c r="X186" s="32" t="str">
        <f t="array" ref="X186">IF(ISBLANK(F186),"",INDEX([2]choices!L$2:L$2063,MATCH(F186,IF([2]choices!M$2:M$2063="Last",[2]choices!A$2:A$2063),0)))</f>
        <v>strongly agree, agree, disagree, strongly disagree, refuse</v>
      </c>
      <c r="Y186" s="4" t="str">
        <f t="array" ref="Y186">IF(ISBLANK(F186),"",INDEX([2]choices!K$2:K$2063,MATCH(F186,IF([2]choices!M$2:M$2063="Last",[2]choices!A$2:A$2063),0)))</f>
        <v>Ndinobvumirana nazvo chaizvo, Ndinobvumirana nazvo , Handibvumirani nazvo, Handibvumirani nazvo zvachose, kuramba kupindura</v>
      </c>
      <c r="Z186" s="4" t="s">
        <v>1223</v>
      </c>
    </row>
    <row r="187" spans="1:26" ht="42">
      <c r="A187" s="53" t="s">
        <v>1358</v>
      </c>
      <c r="B187" s="53" t="s">
        <v>1351</v>
      </c>
      <c r="C187" s="53">
        <v>7</v>
      </c>
      <c r="D187" s="54" t="str">
        <f t="shared" si="30"/>
        <v>M7</v>
      </c>
      <c r="E187" s="53" t="s">
        <v>11</v>
      </c>
      <c r="F187" s="4" t="s">
        <v>200</v>
      </c>
      <c r="G187" s="54" t="str">
        <f t="shared" si="31"/>
        <v>select_one agree4</v>
      </c>
      <c r="H187" s="4" t="str">
        <f>IF(A187="","",IF(ROW($A$2:$A$1036)=1,"Impossible",VLOOKUP($A$2:$A$1036,items!$A$2:$S$1008,{19}*SIGN(ROW($A$2:$A$1036)),FALSE)))</f>
        <v>I feel like I could offer my child the emotional support that [he/she] needs after learning about [his/her] status.</v>
      </c>
      <c r="I187" s="4" t="str">
        <f>IF(A187="","",IF(ROW($A$2:$A$1036)=1,"Impossible",VLOOKUP($A$2:$A$1036,items!$A$2:$T$1008,{20}*SIGN(ROW($A$2:$A$1036)),FALSE)))</f>
        <v>Ndinonzwa sekuti ndingakwanise kupa mwana wangu rutsigiro rwaangade pamanzwiro aanoita mumoyo make mushure mekuziva paamire.</v>
      </c>
      <c r="L187" s="53" t="s">
        <v>27</v>
      </c>
      <c r="M187" s="53"/>
      <c r="N187" s="53"/>
      <c r="O187" s="53"/>
      <c r="P187" s="53"/>
      <c r="Q187" s="53"/>
      <c r="R187" s="53"/>
      <c r="S187" s="53"/>
      <c r="T187" s="53"/>
      <c r="U187" s="53"/>
      <c r="V187" s="55" t="str">
        <f t="shared" si="28"/>
        <v>M7. I feel like I could offer my child the emotional support that [he/she] needs after learning about [his/her] status.</v>
      </c>
      <c r="W187" s="55" t="str">
        <f t="shared" si="29"/>
        <v>M7. Ndinonzwa sekuti ndingakwanise kupa mwana wangu rutsigiro rwaangade pamanzwiro aanoita mumoyo make mushure mekuziva paamire.</v>
      </c>
      <c r="X187" s="32" t="str">
        <f t="array" ref="X187">IF(ISBLANK(F187),"",INDEX([2]choices!L$2:L$2063,MATCH(F187,IF([2]choices!M$2:M$2063="Last",[2]choices!A$2:A$2063),0)))</f>
        <v>strongly agree, agree, disagree, strongly disagree, refuse</v>
      </c>
      <c r="Y187" s="4" t="str">
        <f t="array" ref="Y187">IF(ISBLANK(F187),"",INDEX([2]choices!K$2:K$2063,MATCH(F187,IF([2]choices!M$2:M$2063="Last",[2]choices!A$2:A$2063),0)))</f>
        <v>Ndinobvumirana nazvo chaizvo, Ndinobvumirana nazvo , Handibvumirani nazvo, Handibvumirani nazvo zvachose, kuramba kupindura</v>
      </c>
      <c r="Z187" s="4" t="s">
        <v>1223</v>
      </c>
    </row>
    <row r="188" spans="1:26" ht="42">
      <c r="A188" s="53" t="s">
        <v>1359</v>
      </c>
      <c r="B188" s="53" t="s">
        <v>1351</v>
      </c>
      <c r="C188" s="53">
        <v>8</v>
      </c>
      <c r="D188" s="54" t="str">
        <f t="shared" si="30"/>
        <v>M8</v>
      </c>
      <c r="E188" s="53" t="s">
        <v>11</v>
      </c>
      <c r="F188" s="4" t="s">
        <v>200</v>
      </c>
      <c r="G188" s="54" t="str">
        <f t="shared" si="31"/>
        <v>select_one agree4</v>
      </c>
      <c r="H188" s="4" t="str">
        <f>IF(A188="","",IF(ROW($A$2:$A$1036)=1,"Impossible",VLOOKUP($A$2:$A$1036,items!$A$2:$S$1008,{19}*SIGN(ROW($A$2:$A$1036)),FALSE)))</f>
        <v>I feel like I could help find my child additional support from others if needed.</v>
      </c>
      <c r="I188" s="4" t="str">
        <f>IF(A188="","",IF(ROW($A$2:$A$1036)=1,"Impossible",VLOOKUP($A$2:$A$1036,items!$A$2:$T$1008,{20}*SIGN(ROW($A$2:$A$1036)),FALSE)))</f>
        <v>Ndinonzwa sekuti ndingwakwanise kubatsira mwana wangu kuwana rumwe rutsigiro kubva kune vamwewo vanhu kana ruchidiwa.</v>
      </c>
      <c r="L188" s="53" t="s">
        <v>27</v>
      </c>
      <c r="M188" s="53"/>
      <c r="N188" s="53"/>
      <c r="O188" s="53"/>
      <c r="P188" s="53"/>
      <c r="Q188" s="53"/>
      <c r="R188" s="53"/>
      <c r="S188" s="53"/>
      <c r="T188" s="53"/>
      <c r="U188" s="53"/>
      <c r="V188" s="55" t="str">
        <f t="shared" si="28"/>
        <v>M8. I feel like I could help find my child additional support from others if needed.</v>
      </c>
      <c r="W188" s="55" t="str">
        <f t="shared" si="29"/>
        <v>M8. Ndinonzwa sekuti ndingwakwanise kubatsira mwana wangu kuwana rumwe rutsigiro kubva kune vamwewo vanhu kana ruchidiwa.</v>
      </c>
      <c r="X188" s="32" t="str">
        <f t="array" ref="X188">IF(ISBLANK(F188),"",INDEX([2]choices!L$2:L$2063,MATCH(F188,IF([2]choices!M$2:M$2063="Last",[2]choices!A$2:A$2063),0)))</f>
        <v>strongly agree, agree, disagree, strongly disagree, refuse</v>
      </c>
      <c r="Y188" s="4" t="str">
        <f t="array" ref="Y188">IF(ISBLANK(F188),"",INDEX([2]choices!K$2:K$2063,MATCH(F188,IF([2]choices!M$2:M$2063="Last",[2]choices!A$2:A$2063),0)))</f>
        <v>Ndinobvumirana nazvo chaizvo, Ndinobvumirana nazvo , Handibvumirani nazvo, Handibvumirani nazvo zvachose, kuramba kupindura</v>
      </c>
      <c r="Z188" s="4" t="s">
        <v>1223</v>
      </c>
    </row>
    <row r="189" spans="1:26" ht="14">
      <c r="A189" s="53" t="s">
        <v>1360</v>
      </c>
      <c r="B189" s="53" t="s">
        <v>1351</v>
      </c>
      <c r="C189" s="53"/>
      <c r="D189" s="54" t="str">
        <f t="shared" si="30"/>
        <v>M</v>
      </c>
      <c r="E189" s="53" t="s">
        <v>81</v>
      </c>
      <c r="G189" s="54" t="str">
        <f t="shared" si="31"/>
        <v>end group</v>
      </c>
      <c r="H189" s="4" t="e">
        <f>IF(A189="","",IF(ROW($A$2:$A$1036)=1,"Impossible",VLOOKUP($A$2:$A$1036,items!$A$2:$S$1008,{19}*SIGN(ROW($A$2:$A$1036)),FALSE)))</f>
        <v>#N/A</v>
      </c>
      <c r="I189" s="4" t="e">
        <f>IF(A189="","",IF(ROW($A$2:$A$1036)=1,"Impossible",VLOOKUP($A$2:$A$1036,items!$A$2:$T$1008,{20}*SIGN(ROW($A$2:$A$1036)),FALSE)))</f>
        <v>#N/A</v>
      </c>
      <c r="L189" s="53"/>
      <c r="M189" s="53"/>
      <c r="N189" s="53"/>
      <c r="O189" s="53"/>
      <c r="P189" s="53"/>
      <c r="Q189" s="53"/>
      <c r="R189" s="53"/>
      <c r="S189" s="53"/>
      <c r="T189" s="53"/>
      <c r="U189" s="53"/>
      <c r="V189" s="55" t="str">
        <f t="shared" si="28"/>
        <v/>
      </c>
      <c r="W189" s="55" t="str">
        <f t="shared" si="29"/>
        <v/>
      </c>
      <c r="X189" s="32" t="str">
        <f t="array" ref="X189">IF(ISBLANK(F189),"",INDEX([2]choices!L$2:L$2063,MATCH(F189,IF([2]choices!M$2:M$2063="Last",[2]choices!A$2:A$2063),0)))</f>
        <v/>
      </c>
      <c r="Y189" s="4" t="str">
        <f t="array" ref="Y189">IF(ISBLANK(F189),"",INDEX([2]choices!K$2:K$2063,MATCH(F189,IF([2]choices!M$2:M$2063="Last",[2]choices!A$2:A$2063),0)))</f>
        <v/>
      </c>
    </row>
    <row r="190" spans="1:26" ht="42">
      <c r="A190" s="53" t="s">
        <v>2959</v>
      </c>
      <c r="B190" s="53" t="s">
        <v>1361</v>
      </c>
      <c r="C190" s="53">
        <v>0</v>
      </c>
      <c r="D190" s="54" t="str">
        <f t="shared" si="30"/>
        <v>MR0</v>
      </c>
      <c r="E190" s="53" t="s">
        <v>79</v>
      </c>
      <c r="G190" s="54" t="str">
        <f t="shared" si="31"/>
        <v>begin group</v>
      </c>
      <c r="H190" s="4" t="e">
        <f>IF(A190="","",IF(ROW($A$2:$A$1036)=1,"Impossible",VLOOKUP($A$2:$A$1036,items!$A$2:$S$1008,{19}*SIGN(ROW($A$2:$A$1036)),FALSE)))</f>
        <v>#N/A</v>
      </c>
      <c r="I190" s="4" t="e">
        <f>IF(A190="","",IF(ROW($A$2:$A$1036)=1,"Impossible",VLOOKUP($A$2:$A$1036,items!$A$2:$T$1008,{20}*SIGN(ROW($A$2:$A$1036)),FALSE)))</f>
        <v>#N/A</v>
      </c>
      <c r="K190" s="4" t="s">
        <v>3007</v>
      </c>
      <c r="L190" s="53"/>
      <c r="M190" s="53"/>
      <c r="N190" s="53"/>
      <c r="O190" s="53"/>
      <c r="P190" s="53"/>
      <c r="Q190" s="53"/>
      <c r="R190" s="53"/>
      <c r="S190" s="53"/>
      <c r="T190" s="53"/>
      <c r="U190" s="53"/>
      <c r="V190" s="55" t="str">
        <f t="shared" si="28"/>
        <v/>
      </c>
      <c r="W190" s="55" t="str">
        <f t="shared" si="29"/>
        <v/>
      </c>
      <c r="X190" s="32" t="str">
        <f t="array" ref="X190">IF(ISBLANK(F190),"",INDEX([2]choices!L$2:L$2063,MATCH(F190,IF([2]choices!M$2:M$2063="Last",[2]choices!A$2:A$2063),0)))</f>
        <v/>
      </c>
      <c r="Y190" s="4" t="str">
        <f t="array" ref="Y190">IF(ISBLANK(F190),"",INDEX([2]choices!K$2:K$2063,MATCH(F190,IF([2]choices!M$2:M$2063="Last",[2]choices!A$2:A$2063),0)))</f>
        <v/>
      </c>
    </row>
    <row r="191" spans="1:26" ht="28">
      <c r="A191" s="53" t="s">
        <v>2859</v>
      </c>
      <c r="B191" s="53" t="s">
        <v>1361</v>
      </c>
      <c r="C191" s="53">
        <v>1</v>
      </c>
      <c r="D191" s="54" t="str">
        <f t="shared" si="30"/>
        <v>MR1</v>
      </c>
      <c r="E191" s="53" t="s">
        <v>16</v>
      </c>
      <c r="G191" s="54" t="str">
        <f t="shared" si="31"/>
        <v>note</v>
      </c>
      <c r="H191" s="4" t="str">
        <f>IF(A191="","",IF(ROW($A$2:$A$1036)=1,"Impossible",VLOOKUP($A$2:$A$1036,items!$A$2:$S$1008,{19}*SIGN(ROW($A$2:$A$1036)),FALSE)))</f>
        <v>Continue thinking back to the period of time before your child knew about [his/her] illness.</v>
      </c>
      <c r="I191" s="4" t="str">
        <f>IF(A191="","",IF(ROW($A$2:$A$1036)=1,"Impossible",VLOOKUP($A$2:$A$1036,items!$A$2:$T$1008,{20}*SIGN(ROW($A$2:$A$1036)),FALSE)))</f>
        <v xml:space="preserve">Rambai muchifunga nezvemumashure, apo mwana wenyu ainge asati ava kuziva nezveurwere hwake. </v>
      </c>
      <c r="L191" s="53"/>
      <c r="M191" s="53"/>
      <c r="N191" s="53"/>
      <c r="O191" s="53"/>
      <c r="P191" s="53"/>
      <c r="Q191" s="53"/>
      <c r="R191" s="53"/>
      <c r="S191" s="53"/>
      <c r="T191" s="53"/>
      <c r="U191" s="53"/>
      <c r="V191" s="55" t="str">
        <f t="shared" si="28"/>
        <v>MR1. Continue thinking back to the period of time before your child knew about [his/her] illness.</v>
      </c>
      <c r="W191" s="55" t="str">
        <f t="shared" si="29"/>
        <v xml:space="preserve">MR1. Rambai muchifunga nezvemumashure, apo mwana wenyu ainge asati ava kuziva nezveurwere hwake. </v>
      </c>
      <c r="X191" s="32" t="str">
        <f t="array" ref="X191">IF(ISBLANK(F191),"",INDEX([2]choices!L$2:L$2063,MATCH(F191,IF([2]choices!M$2:M$2063="Last",[2]choices!A$2:A$2063),0)))</f>
        <v/>
      </c>
      <c r="Y191" s="4" t="str">
        <f t="array" ref="Y191">IF(ISBLANK(F191),"",INDEX([2]choices!K$2:K$2063,MATCH(F191,IF([2]choices!M$2:M$2063="Last",[2]choices!A$2:A$2063),0)))</f>
        <v/>
      </c>
    </row>
    <row r="192" spans="1:26" ht="56">
      <c r="A192" s="53" t="s">
        <v>2860</v>
      </c>
      <c r="B192" s="53" t="s">
        <v>1361</v>
      </c>
      <c r="C192" s="53">
        <v>2</v>
      </c>
      <c r="D192" s="54" t="str">
        <f t="shared" si="30"/>
        <v>MR2</v>
      </c>
      <c r="E192" s="53" t="s">
        <v>16</v>
      </c>
      <c r="G192" s="54" t="str">
        <f t="shared" si="31"/>
        <v>note</v>
      </c>
      <c r="H192" s="4" t="str">
        <f>IF(A192="","",IF(ROW($A$2:$A$1036)=1,"Impossible",VLOOKUP($A$2:$A$1036,items!$A$2:$S$1008,{19}*SIGN(ROW($A$2:$A$1036)),FALSE)))</f>
        <v>If you can remember, please tell me how much you would have agreed or disagreed with each statement about your ability back then to tell your child about [his/her] illness.</v>
      </c>
      <c r="I192" s="4" t="str">
        <f>IF(A192="","",IF(ROW($A$2:$A$1036)=1,"Impossible",VLOOKUP($A$2:$A$1036,items!$A$2:$T$1008,{20}*SIGN(ROW($A$2:$A$1036)),FALSE)))</f>
        <v>Kana muchiri kurangarira, ndapota ndiudzeiwo kuti maizobvumirana kana kusabvumirana zvakadii nemumwe nemumwe wemitsara inotevera pamusoro pekukwanisa kuudza mwana wenyu nezveurwere hwake.</v>
      </c>
      <c r="L192" s="53"/>
      <c r="M192" s="53"/>
      <c r="N192" s="53"/>
      <c r="O192" s="53"/>
      <c r="P192" s="53"/>
      <c r="Q192" s="53"/>
      <c r="R192" s="53"/>
      <c r="S192" s="53"/>
      <c r="T192" s="53"/>
      <c r="U192" s="53"/>
      <c r="V192" s="55" t="str">
        <f t="shared" si="28"/>
        <v>MR2. If you can remember, please tell me how much you would have agreed or disagreed with each statement about your ability back then to tell your child about [his/her] illness.</v>
      </c>
      <c r="W192" s="55" t="str">
        <f t="shared" si="29"/>
        <v>MR2. Kana muchiri kurangarira, ndapota ndiudzeiwo kuti maizobvumirana kana kusabvumirana zvakadii nemumwe nemumwe wemitsara inotevera pamusoro pekukwanisa kuudza mwana wenyu nezveurwere hwake.</v>
      </c>
      <c r="X192" s="32" t="str">
        <f t="array" ref="X192">IF(ISBLANK(F192),"",INDEX([2]choices!L$2:L$2063,MATCH(F192,IF([2]choices!M$2:M$2063="Last",[2]choices!A$2:A$2063),0)))</f>
        <v/>
      </c>
      <c r="Y192" s="4" t="str">
        <f t="array" ref="Y192">IF(ISBLANK(F192),"",INDEX([2]choices!K$2:K$2063,MATCH(F192,IF([2]choices!M$2:M$2063="Last",[2]choices!A$2:A$2063),0)))</f>
        <v/>
      </c>
    </row>
    <row r="193" spans="1:26" ht="42">
      <c r="A193" s="53" t="s">
        <v>2861</v>
      </c>
      <c r="B193" s="53" t="s">
        <v>1361</v>
      </c>
      <c r="C193" s="53">
        <v>3</v>
      </c>
      <c r="D193" s="54" t="str">
        <f t="shared" si="30"/>
        <v>MR3</v>
      </c>
      <c r="E193" s="53" t="s">
        <v>11</v>
      </c>
      <c r="F193" s="4" t="s">
        <v>200</v>
      </c>
      <c r="G193" s="54" t="str">
        <f t="shared" si="31"/>
        <v>select_one agree4</v>
      </c>
      <c r="H193" s="4" t="str">
        <f>IF(A193="","",IF(ROW($A$2:$A$1036)=1,"Impossible",VLOOKUP($A$2:$A$1036,items!$A$2:$S$1008,{19}*SIGN(ROW($A$2:$A$1036)),FALSE)))</f>
        <v>I felt like I could start the conversation with my child about [his/her] illness.</v>
      </c>
      <c r="I193" s="4" t="str">
        <f>IF(A193="","",IF(ROW($A$2:$A$1036)=1,"Impossible",VLOOKUP($A$2:$A$1036,items!$A$2:$T$1008,{20}*SIGN(ROW($A$2:$A$1036)),FALSE)))</f>
        <v>Ndainzwa sekuti ndaikwanisa kutanga hurukuro nemwana wangu pamusoro peurwere hwake.</v>
      </c>
      <c r="L193" s="53" t="s">
        <v>27</v>
      </c>
      <c r="M193" s="53"/>
      <c r="N193" s="53"/>
      <c r="O193" s="53"/>
      <c r="P193" s="53"/>
      <c r="Q193" s="53"/>
      <c r="R193" s="53"/>
      <c r="S193" s="53"/>
      <c r="T193" s="53"/>
      <c r="U193" s="53"/>
      <c r="V193" s="55" t="str">
        <f t="shared" si="28"/>
        <v>MR3. I felt like I could start the conversation with my child about [his/her] illness.</v>
      </c>
      <c r="W193" s="55" t="str">
        <f t="shared" si="29"/>
        <v>MR3. Ndainzwa sekuti ndaikwanisa kutanga hurukuro nemwana wangu pamusoro peurwere hwake.</v>
      </c>
      <c r="X193" s="32" t="str">
        <f t="array" ref="X193">IF(ISBLANK(F193),"",INDEX([2]choices!L$2:L$2063,MATCH(F193,IF([2]choices!M$2:M$2063="Last",[2]choices!A$2:A$2063),0)))</f>
        <v>strongly agree, agree, disagree, strongly disagree, refuse</v>
      </c>
      <c r="Y193" s="4" t="str">
        <f t="array" ref="Y193">IF(ISBLANK(F193),"",INDEX([2]choices!K$2:K$2063,MATCH(F193,IF([2]choices!M$2:M$2063="Last",[2]choices!A$2:A$2063),0)))</f>
        <v>Ndinobvumirana nazvo chaizvo, Ndinobvumirana nazvo , Handibvumirani nazvo, Handibvumirani nazvo zvachose, kuramba kupindura</v>
      </c>
    </row>
    <row r="194" spans="1:26" ht="42">
      <c r="A194" s="53" t="s">
        <v>2862</v>
      </c>
      <c r="B194" s="53" t="s">
        <v>1361</v>
      </c>
      <c r="C194" s="53">
        <v>4</v>
      </c>
      <c r="D194" s="54" t="str">
        <f t="shared" si="30"/>
        <v>MR4</v>
      </c>
      <c r="E194" s="53" t="s">
        <v>11</v>
      </c>
      <c r="F194" s="4" t="s">
        <v>200</v>
      </c>
      <c r="G194" s="54" t="str">
        <f t="shared" si="31"/>
        <v>select_one agree4</v>
      </c>
      <c r="H194" s="4" t="str">
        <f>IF(A194="","",IF(ROW($A$2:$A$1036)=1,"Impossible",VLOOKUP($A$2:$A$1036,items!$A$2:$S$1008,{19}*SIGN(ROW($A$2:$A$1036)),FALSE)))</f>
        <v>I felt like I had the emotional strength to have this conversation with my child.</v>
      </c>
      <c r="I194" s="4" t="str">
        <f>IF(A194="","",IF(ROW($A$2:$A$1036)=1,"Impossible",VLOOKUP($A$2:$A$1036,items!$A$2:$T$1008,{20}*SIGN(ROW($A$2:$A$1036)),FALSE)))</f>
        <v>Ndainzwa sekuti ndaikwanisa kuwana simba mukati mangu rekuita hurukuro iyi nemwana wangu.</v>
      </c>
      <c r="L194" s="53" t="s">
        <v>27</v>
      </c>
      <c r="M194" s="53"/>
      <c r="N194" s="53"/>
      <c r="O194" s="53"/>
      <c r="P194" s="53"/>
      <c r="Q194" s="53"/>
      <c r="R194" s="53"/>
      <c r="S194" s="53"/>
      <c r="T194" s="53"/>
      <c r="U194" s="53"/>
      <c r="V194" s="55" t="str">
        <f t="shared" si="28"/>
        <v>MR4. I felt like I had the emotional strength to have this conversation with my child.</v>
      </c>
      <c r="W194" s="55" t="str">
        <f t="shared" si="29"/>
        <v>MR4. Ndainzwa sekuti ndaikwanisa kuwana simba mukati mangu rekuita hurukuro iyi nemwana wangu.</v>
      </c>
      <c r="X194" s="32" t="str">
        <f t="array" ref="X194">IF(ISBLANK(F194),"",INDEX([2]choices!L$2:L$2063,MATCH(F194,IF([2]choices!M$2:M$2063="Last",[2]choices!A$2:A$2063),0)))</f>
        <v>strongly agree, agree, disagree, strongly disagree, refuse</v>
      </c>
      <c r="Y194" s="4" t="str">
        <f t="array" ref="Y194">IF(ISBLANK(F194),"",INDEX([2]choices!K$2:K$2063,MATCH(F194,IF([2]choices!M$2:M$2063="Last",[2]choices!A$2:A$2063),0)))</f>
        <v>Ndinobvumirana nazvo chaizvo, Ndinobvumirana nazvo , Handibvumirani nazvo, Handibvumirani nazvo zvachose, kuramba kupindura</v>
      </c>
    </row>
    <row r="195" spans="1:26" ht="42">
      <c r="A195" s="53" t="s">
        <v>2863</v>
      </c>
      <c r="B195" s="53" t="s">
        <v>1361</v>
      </c>
      <c r="C195" s="53">
        <v>5</v>
      </c>
      <c r="D195" s="54" t="str">
        <f t="shared" si="30"/>
        <v>MR5</v>
      </c>
      <c r="E195" s="53" t="s">
        <v>11</v>
      </c>
      <c r="F195" s="4" t="s">
        <v>200</v>
      </c>
      <c r="G195" s="54" t="str">
        <f t="shared" si="31"/>
        <v>select_one agree4</v>
      </c>
      <c r="H195" s="4" t="str">
        <f>IF(A195="","",IF(ROW($A$2:$A$1036)=1,"Impossible",VLOOKUP($A$2:$A$1036,items!$A$2:$S$1008,{19}*SIGN(ROW($A$2:$A$1036)),FALSE)))</f>
        <v>I felt like I could answer my child's questions about [his/her] illness.</v>
      </c>
      <c r="I195" s="4" t="str">
        <f>IF(A195="","",IF(ROW($A$2:$A$1036)=1,"Impossible",VLOOKUP($A$2:$A$1036,items!$A$2:$T$1008,{20}*SIGN(ROW($A$2:$A$1036)),FALSE)))</f>
        <v>Ndainzwa sekuti ndaikwanisaa kupindura mibvunzo yemwana wangu yose pamusoro peurwere hwake.</v>
      </c>
      <c r="L195" s="53" t="s">
        <v>27</v>
      </c>
      <c r="M195" s="53"/>
      <c r="N195" s="53"/>
      <c r="O195" s="53"/>
      <c r="P195" s="53"/>
      <c r="Q195" s="53"/>
      <c r="R195" s="53"/>
      <c r="S195" s="53"/>
      <c r="T195" s="53"/>
      <c r="U195" s="53"/>
      <c r="V195" s="55" t="str">
        <f t="shared" si="28"/>
        <v>MR5. I felt like I could answer my child's questions about [his/her] illness.</v>
      </c>
      <c r="W195" s="55" t="str">
        <f t="shared" si="29"/>
        <v>MR5. Ndainzwa sekuti ndaikwanisaa kupindura mibvunzo yemwana wangu yose pamusoro peurwere hwake.</v>
      </c>
      <c r="X195" s="32" t="str">
        <f t="array" ref="X195">IF(ISBLANK(F195),"",INDEX([2]choices!L$2:L$2063,MATCH(F195,IF([2]choices!M$2:M$2063="Last",[2]choices!A$2:A$2063),0)))</f>
        <v>strongly agree, agree, disagree, strongly disagree, refuse</v>
      </c>
      <c r="Y195" s="4" t="str">
        <f t="array" ref="Y195">IF(ISBLANK(F195),"",INDEX([2]choices!K$2:K$2063,MATCH(F195,IF([2]choices!M$2:M$2063="Last",[2]choices!A$2:A$2063),0)))</f>
        <v>Ndinobvumirana nazvo chaizvo, Ndinobvumirana nazvo , Handibvumirani nazvo, Handibvumirani nazvo zvachose, kuramba kupindura</v>
      </c>
    </row>
    <row r="196" spans="1:26" ht="42">
      <c r="A196" s="53" t="s">
        <v>2864</v>
      </c>
      <c r="B196" s="53" t="s">
        <v>1361</v>
      </c>
      <c r="C196" s="53">
        <v>6</v>
      </c>
      <c r="D196" s="54" t="str">
        <f t="shared" si="30"/>
        <v>MR6</v>
      </c>
      <c r="E196" s="53" t="s">
        <v>11</v>
      </c>
      <c r="F196" s="4" t="s">
        <v>200</v>
      </c>
      <c r="G196" s="54" t="str">
        <f t="shared" si="31"/>
        <v>select_one agree4</v>
      </c>
      <c r="H196" s="4" t="str">
        <f>IF(A196="","",IF(ROW($A$2:$A$1036)=1,"Impossible",VLOOKUP($A$2:$A$1036,items!$A$2:$S$1008,{19}*SIGN(ROW($A$2:$A$1036)),FALSE)))</f>
        <v>I felt like I knew enough about HIV to tell my child about [his/her] illness.</v>
      </c>
      <c r="I196" s="4" t="str">
        <f>IF(A196="","",IF(ROW($A$2:$A$1036)=1,"Impossible",VLOOKUP($A$2:$A$1036,items!$A$2:$T$1008,{20}*SIGN(ROW($A$2:$A$1036)),FALSE)))</f>
        <v>Ndainzwa sekuti ndaive ruzivo rweHIV rwakakwana zvekuti ndaikwanisa kuudza mwana wangu nezveurwere hwake.</v>
      </c>
      <c r="L196" s="53" t="s">
        <v>27</v>
      </c>
      <c r="M196" s="53"/>
      <c r="N196" s="53"/>
      <c r="O196" s="53"/>
      <c r="P196" s="53"/>
      <c r="Q196" s="53"/>
      <c r="R196" s="53"/>
      <c r="S196" s="53"/>
      <c r="T196" s="53"/>
      <c r="U196" s="53"/>
      <c r="V196" s="55" t="str">
        <f t="shared" si="28"/>
        <v>MR6. I felt like I knew enough about HIV to tell my child about [his/her] illness.</v>
      </c>
      <c r="W196" s="55" t="str">
        <f t="shared" si="29"/>
        <v>MR6. Ndainzwa sekuti ndaive ruzivo rweHIV rwakakwana zvekuti ndaikwanisa kuudza mwana wangu nezveurwere hwake.</v>
      </c>
      <c r="X196" s="32" t="str">
        <f t="array" ref="X196">IF(ISBLANK(F196),"",INDEX([2]choices!L$2:L$2063,MATCH(F196,IF([2]choices!M$2:M$2063="Last",[2]choices!A$2:A$2063),0)))</f>
        <v>strongly agree, agree, disagree, strongly disagree, refuse</v>
      </c>
      <c r="Y196" s="4" t="str">
        <f t="array" ref="Y196">IF(ISBLANK(F196),"",INDEX([2]choices!K$2:K$2063,MATCH(F196,IF([2]choices!M$2:M$2063="Last",[2]choices!A$2:A$2063),0)))</f>
        <v>Ndinobvumirana nazvo chaizvo, Ndinobvumirana nazvo , Handibvumirani nazvo, Handibvumirani nazvo zvachose, kuramba kupindura</v>
      </c>
    </row>
    <row r="197" spans="1:26" ht="42">
      <c r="A197" s="53" t="s">
        <v>2865</v>
      </c>
      <c r="B197" s="53" t="s">
        <v>1361</v>
      </c>
      <c r="C197" s="53">
        <v>7</v>
      </c>
      <c r="D197" s="54" t="str">
        <f t="shared" si="30"/>
        <v>MR7</v>
      </c>
      <c r="E197" s="53" t="s">
        <v>11</v>
      </c>
      <c r="F197" s="4" t="s">
        <v>200</v>
      </c>
      <c r="G197" s="54" t="str">
        <f t="shared" si="31"/>
        <v>select_one agree4</v>
      </c>
      <c r="H197" s="4" t="str">
        <f>IF(A197="","",IF(ROW($A$2:$A$1036)=1,"Impossible",VLOOKUP($A$2:$A$1036,items!$A$2:$S$1008,{19}*SIGN(ROW($A$2:$A$1036)),FALSE)))</f>
        <v>I felt like I could handle my child's reaction to learning about [his/her] illness.</v>
      </c>
      <c r="I197" s="4" t="str">
        <f>IF(A197="","",IF(ROW($A$2:$A$1036)=1,"Impossible",VLOOKUP($A$2:$A$1036,items!$A$2:$T$1008,{20}*SIGN(ROW($A$2:$A$1036)),FALSE)))</f>
        <v>Ndainzwa sekuti ndaiziva zvekuita pane zvaizoitwa nemwana wangu nekuda kwekuziva kuti ane HIV.</v>
      </c>
      <c r="L197" s="53" t="s">
        <v>27</v>
      </c>
      <c r="M197" s="53"/>
      <c r="N197" s="53"/>
      <c r="O197" s="53"/>
      <c r="P197" s="53"/>
      <c r="Q197" s="53"/>
      <c r="R197" s="53"/>
      <c r="S197" s="53"/>
      <c r="T197" s="53"/>
      <c r="U197" s="53"/>
      <c r="V197" s="55" t="str">
        <f t="shared" si="28"/>
        <v>MR7. I felt like I could handle my child's reaction to learning about [his/her] illness.</v>
      </c>
      <c r="W197" s="55" t="str">
        <f t="shared" si="29"/>
        <v>MR7. Ndainzwa sekuti ndaiziva zvekuita pane zvaizoitwa nemwana wangu nekuda kwekuziva kuti ane HIV.</v>
      </c>
      <c r="X197" s="32" t="str">
        <f t="array" ref="X197">IF(ISBLANK(F197),"",INDEX([2]choices!L$2:L$2063,MATCH(F197,IF([2]choices!M$2:M$2063="Last",[2]choices!A$2:A$2063),0)))</f>
        <v>strongly agree, agree, disagree, strongly disagree, refuse</v>
      </c>
      <c r="Y197" s="4" t="str">
        <f t="array" ref="Y197">IF(ISBLANK(F197),"",INDEX([2]choices!K$2:K$2063,MATCH(F197,IF([2]choices!M$2:M$2063="Last",[2]choices!A$2:A$2063),0)))</f>
        <v>Ndinobvumirana nazvo chaizvo, Ndinobvumirana nazvo , Handibvumirani nazvo, Handibvumirani nazvo zvachose, kuramba kupindura</v>
      </c>
    </row>
    <row r="198" spans="1:26" ht="42">
      <c r="A198" s="53" t="s">
        <v>2866</v>
      </c>
      <c r="B198" s="53" t="s">
        <v>1361</v>
      </c>
      <c r="C198" s="53">
        <v>8</v>
      </c>
      <c r="D198" s="54" t="str">
        <f t="shared" si="30"/>
        <v>MR8</v>
      </c>
      <c r="E198" s="53" t="s">
        <v>11</v>
      </c>
      <c r="F198" s="4" t="s">
        <v>200</v>
      </c>
      <c r="G198" s="54" t="str">
        <f t="shared" si="31"/>
        <v>select_one agree4</v>
      </c>
      <c r="H198" s="4" t="str">
        <f>IF(A198="","",IF(ROW($A$2:$A$1036)=1,"Impossible",VLOOKUP($A$2:$A$1036,items!$A$2:$S$1008,{19}*SIGN(ROW($A$2:$A$1036)),FALSE)))</f>
        <v>I felt like I could offer my child the emotional support that [he/she] would need after learning about [his/her] illness.</v>
      </c>
      <c r="I198" s="4" t="str">
        <f>IF(A198="","",IF(ROW($A$2:$A$1036)=1,"Impossible",VLOOKUP($A$2:$A$1036,items!$A$2:$T$1008,{20}*SIGN(ROW($A$2:$A$1036)),FALSE)))</f>
        <v>Ndainzwa sekuti ndaikwanisa kupa mwana wangu rutsigiro rwaaingada pamanzwiro ake mushure mekuziva kuti ane HIV.</v>
      </c>
      <c r="L198" s="53" t="s">
        <v>27</v>
      </c>
      <c r="M198" s="53"/>
      <c r="N198" s="53"/>
      <c r="O198" s="53"/>
      <c r="P198" s="53"/>
      <c r="Q198" s="53"/>
      <c r="R198" s="53"/>
      <c r="S198" s="53"/>
      <c r="T198" s="53"/>
      <c r="U198" s="53"/>
      <c r="V198" s="55" t="str">
        <f t="shared" si="28"/>
        <v>MR8. I felt like I could offer my child the emotional support that [he/she] would need after learning about [his/her] illness.</v>
      </c>
      <c r="W198" s="55" t="str">
        <f t="shared" si="29"/>
        <v>MR8. Ndainzwa sekuti ndaikwanisa kupa mwana wangu rutsigiro rwaaingada pamanzwiro ake mushure mekuziva kuti ane HIV.</v>
      </c>
      <c r="X198" s="32" t="str">
        <f t="array" ref="X198">IF(ISBLANK(F198),"",INDEX([2]choices!L$2:L$2063,MATCH(F198,IF([2]choices!M$2:M$2063="Last",[2]choices!A$2:A$2063),0)))</f>
        <v>strongly agree, agree, disagree, strongly disagree, refuse</v>
      </c>
      <c r="Y198" s="4" t="str">
        <f t="array" ref="Y198">IF(ISBLANK(F198),"",INDEX([2]choices!K$2:K$2063,MATCH(F198,IF([2]choices!M$2:M$2063="Last",[2]choices!A$2:A$2063),0)))</f>
        <v>Ndinobvumirana nazvo chaizvo, Ndinobvumirana nazvo , Handibvumirani nazvo, Handibvumirani nazvo zvachose, kuramba kupindura</v>
      </c>
    </row>
    <row r="199" spans="1:26" ht="42">
      <c r="A199" s="53" t="s">
        <v>2867</v>
      </c>
      <c r="B199" s="53" t="s">
        <v>1361</v>
      </c>
      <c r="C199" s="53">
        <v>9</v>
      </c>
      <c r="D199" s="54" t="str">
        <f t="shared" si="30"/>
        <v>MR9</v>
      </c>
      <c r="E199" s="53" t="s">
        <v>11</v>
      </c>
      <c r="F199" s="4" t="s">
        <v>200</v>
      </c>
      <c r="G199" s="54" t="str">
        <f t="shared" si="31"/>
        <v>select_one agree4</v>
      </c>
      <c r="H199" s="4" t="str">
        <f>IF(A199="","",IF(ROW($A$2:$A$1036)=1,"Impossible",VLOOKUP($A$2:$A$1036,items!$A$2:$S$1008,{19}*SIGN(ROW($A$2:$A$1036)),FALSE)))</f>
        <v>I felt like I could help find my child additional support from others if needed.</v>
      </c>
      <c r="I199" s="4" t="str">
        <f>IF(A199="","",IF(ROW($A$2:$A$1036)=1,"Impossible",VLOOKUP($A$2:$A$1036,items!$A$2:$T$1008,{20}*SIGN(ROW($A$2:$A$1036)),FALSE)))</f>
        <v>Ndainzwa sekuti ndaikwanisa kubatsira mwana wangu kuwana rumwe rutsigiro kubva kune vamwewo vanhu kana rwaizodiwa.</v>
      </c>
      <c r="L199" s="53" t="s">
        <v>27</v>
      </c>
      <c r="M199" s="53"/>
      <c r="N199" s="53"/>
      <c r="O199" s="53"/>
      <c r="P199" s="53"/>
      <c r="Q199" s="53"/>
      <c r="R199" s="53"/>
      <c r="S199" s="53"/>
      <c r="T199" s="53"/>
      <c r="U199" s="53"/>
      <c r="V199" s="55" t="str">
        <f t="shared" si="28"/>
        <v>MR9. I felt like I could help find my child additional support from others if needed.</v>
      </c>
      <c r="W199" s="55" t="str">
        <f t="shared" si="29"/>
        <v>MR9. Ndainzwa sekuti ndaikwanisa kubatsira mwana wangu kuwana rumwe rutsigiro kubva kune vamwewo vanhu kana rwaizodiwa.</v>
      </c>
      <c r="X199" s="32" t="str">
        <f t="array" ref="X199">IF(ISBLANK(F199),"",INDEX([2]choices!L$2:L$2063,MATCH(F199,IF([2]choices!M$2:M$2063="Last",[2]choices!A$2:A$2063),0)))</f>
        <v>strongly agree, agree, disagree, strongly disagree, refuse</v>
      </c>
      <c r="Y199" s="4" t="str">
        <f t="array" ref="Y199">IF(ISBLANK(F199),"",INDEX([2]choices!K$2:K$2063,MATCH(F199,IF([2]choices!M$2:M$2063="Last",[2]choices!A$2:A$2063),0)))</f>
        <v>Ndinobvumirana nazvo chaizvo, Ndinobvumirana nazvo , Handibvumirani nazvo, Handibvumirani nazvo zvachose, kuramba kupindura</v>
      </c>
    </row>
    <row r="200" spans="1:26" ht="14">
      <c r="A200" s="53" t="s">
        <v>2868</v>
      </c>
      <c r="B200" s="53" t="s">
        <v>1361</v>
      </c>
      <c r="C200" s="53"/>
      <c r="D200" s="54" t="str">
        <f t="shared" si="30"/>
        <v>MR</v>
      </c>
      <c r="E200" s="53" t="s">
        <v>81</v>
      </c>
      <c r="G200" s="54" t="str">
        <f t="shared" si="31"/>
        <v>end group</v>
      </c>
      <c r="H200" s="4" t="e">
        <f>IF(A200="","",IF(ROW($A$2:$A$1036)=1,"Impossible",VLOOKUP($A$2:$A$1036,items!$A$2:$S$1008,{19}*SIGN(ROW($A$2:$A$1036)),FALSE)))</f>
        <v>#N/A</v>
      </c>
      <c r="I200" s="4" t="e">
        <f>IF(A200="","",IF(ROW($A$2:$A$1036)=1,"Impossible",VLOOKUP($A$2:$A$1036,items!$A$2:$T$1008,{20}*SIGN(ROW($A$2:$A$1036)),FALSE)))</f>
        <v>#N/A</v>
      </c>
      <c r="L200" s="53"/>
      <c r="M200" s="53"/>
      <c r="N200" s="53"/>
      <c r="O200" s="53"/>
      <c r="P200" s="53"/>
      <c r="Q200" s="53"/>
      <c r="R200" s="53"/>
      <c r="S200" s="53"/>
      <c r="T200" s="53"/>
      <c r="U200" s="53"/>
      <c r="V200" s="55" t="str">
        <f t="shared" si="28"/>
        <v/>
      </c>
      <c r="W200" s="55" t="str">
        <f t="shared" si="29"/>
        <v/>
      </c>
      <c r="X200" s="32" t="str">
        <f t="array" ref="X200">IF(ISBLANK(F200),"",INDEX([2]choices!L$2:L$2063,MATCH(F200,IF([2]choices!M$2:M$2063="Last",[2]choices!A$2:A$2063),0)))</f>
        <v/>
      </c>
      <c r="Y200" s="4" t="str">
        <f t="array" ref="Y200">IF(ISBLANK(F200),"",INDEX([2]choices!K$2:K$2063,MATCH(F200,IF([2]choices!M$2:M$2063="Last",[2]choices!A$2:A$2063),0)))</f>
        <v/>
      </c>
    </row>
    <row r="201" spans="1:26" ht="14">
      <c r="A201" s="53" t="s">
        <v>1376</v>
      </c>
      <c r="B201" s="53" t="s">
        <v>1377</v>
      </c>
      <c r="C201" s="53">
        <v>0</v>
      </c>
      <c r="D201" s="54" t="str">
        <f t="shared" si="30"/>
        <v>N0</v>
      </c>
      <c r="E201" s="53" t="s">
        <v>79</v>
      </c>
      <c r="G201" s="54" t="str">
        <f t="shared" si="31"/>
        <v>begin group</v>
      </c>
      <c r="H201" s="4" t="e">
        <f>IF(A201="","",IF(ROW($A$2:$A$1036)=1,"Impossible",VLOOKUP($A$2:$A$1036,items!$A$2:$S$1008,{19}*SIGN(ROW($A$2:$A$1036)),FALSE)))</f>
        <v>#N/A</v>
      </c>
      <c r="I201" s="4" t="e">
        <f>IF(A201="","",IF(ROW($A$2:$A$1036)=1,"Impossible",VLOOKUP($A$2:$A$1036,items!$A$2:$T$1008,{20}*SIGN(ROW($A$2:$A$1036)),FALSE)))</f>
        <v>#N/A</v>
      </c>
      <c r="K201" s="4" t="s">
        <v>2987</v>
      </c>
      <c r="L201" s="53"/>
      <c r="M201" s="53"/>
      <c r="N201" s="53"/>
      <c r="O201" s="53"/>
      <c r="P201" s="53"/>
      <c r="Q201" s="53"/>
      <c r="R201" s="53"/>
      <c r="S201" s="53"/>
      <c r="T201" s="53"/>
      <c r="U201" s="53"/>
      <c r="V201" s="55" t="str">
        <f t="shared" si="28"/>
        <v/>
      </c>
      <c r="W201" s="55" t="str">
        <f t="shared" si="29"/>
        <v/>
      </c>
      <c r="X201" s="32" t="str">
        <f t="array" ref="X201">IF(ISBLANK(F201),"",INDEX([2]choices!L$2:L$2063,MATCH(F201,IF([2]choices!M$2:M$2063="Last",[2]choices!A$2:A$2063),0)))</f>
        <v/>
      </c>
      <c r="Y201" s="4" t="str">
        <f t="array" ref="Y201">IF(ISBLANK(F201),"",INDEX([2]choices!K$2:K$2063,MATCH(F201,IF([2]choices!M$2:M$2063="Last",[2]choices!A$2:A$2063),0)))</f>
        <v/>
      </c>
    </row>
    <row r="202" spans="1:26" ht="70">
      <c r="A202" s="53" t="s">
        <v>2869</v>
      </c>
      <c r="B202" s="53" t="s">
        <v>1377</v>
      </c>
      <c r="C202" s="53">
        <v>1</v>
      </c>
      <c r="D202" s="54" t="str">
        <f t="shared" si="30"/>
        <v>N1</v>
      </c>
      <c r="E202" s="53" t="s">
        <v>16</v>
      </c>
      <c r="G202" s="54" t="str">
        <f t="shared" si="31"/>
        <v>note</v>
      </c>
      <c r="H202" s="4" t="str">
        <f>IF(A202="","",IF(ROW($A$2:$A$1036)=1,"Impossible",VLOOKUP($A$2:$A$1036,items!$A$2:$S$1008,{19}*SIGN(ROW($A$2:$A$1036)),FALSE)))</f>
        <v>Talking with your children about sensitive issues like HIV and sex can be very difficult. I'd like to know what you think. Please tell me how much you agree or disagree with each statement.</v>
      </c>
      <c r="I202" s="4" t="str">
        <f>IF(A202="","",IF(ROW($A$2:$A$1036)=1,"Impossible",VLOOKUP($A$2:$A$1036,items!$A$2:$T$1008,{20}*SIGN(ROW($A$2:$A$1036)),FALSE)))</f>
        <v>Kutaura nevana nyaya dzinobata-bata dzakaita seHIV nebonde kunogona kunetsa chaizvo. Ndiri kuda kuziva zvamunofunga. Ndapota ndiudzeiwo kuti munobvumirana kana kuti hamubvumirani zvakadii nemumwe nemumwe wemitsara inotevera.</v>
      </c>
      <c r="L202" s="53"/>
      <c r="M202" s="53"/>
      <c r="N202" s="53"/>
      <c r="O202" s="53"/>
      <c r="P202" s="53"/>
      <c r="Q202" s="53"/>
      <c r="R202" s="53"/>
      <c r="S202" s="53"/>
      <c r="T202" s="53"/>
      <c r="U202" s="53"/>
      <c r="V202" s="55" t="str">
        <f t="shared" si="28"/>
        <v>N1. Talking with your children about sensitive issues like HIV and sex can be very difficult. I'd like to know what you think. Please tell me how much you agree or disagree with each statement.</v>
      </c>
      <c r="W202" s="55" t="str">
        <f t="shared" si="29"/>
        <v>N1. Kutaura nevana nyaya dzinobata-bata dzakaita seHIV nebonde kunogona kunetsa chaizvo. Ndiri kuda kuziva zvamunofunga. Ndapota ndiudzeiwo kuti munobvumirana kana kuti hamubvumirani zvakadii nemumwe nemumwe wemitsara inotevera.</v>
      </c>
      <c r="X202" s="32" t="str">
        <f t="array" ref="X202">IF(ISBLANK(F202),"",INDEX([2]choices!L$2:L$2063,MATCH(F202,IF([2]choices!M$2:M$2063="Last",[2]choices!A$2:A$2063),0)))</f>
        <v/>
      </c>
      <c r="Y202" s="4" t="str">
        <f t="array" ref="Y202">IF(ISBLANK(F202),"",INDEX([2]choices!K$2:K$2063,MATCH(F202,IF([2]choices!M$2:M$2063="Last",[2]choices!A$2:A$2063),0)))</f>
        <v/>
      </c>
      <c r="Z202" s="4" t="s">
        <v>1223</v>
      </c>
    </row>
    <row r="203" spans="1:26" ht="42">
      <c r="A203" s="53" t="s">
        <v>2870</v>
      </c>
      <c r="B203" s="53" t="s">
        <v>1377</v>
      </c>
      <c r="C203" s="53">
        <v>2</v>
      </c>
      <c r="D203" s="54" t="str">
        <f t="shared" si="30"/>
        <v>N2</v>
      </c>
      <c r="E203" s="53" t="s">
        <v>11</v>
      </c>
      <c r="F203" s="4" t="s">
        <v>200</v>
      </c>
      <c r="G203" s="54" t="str">
        <f t="shared" si="31"/>
        <v>select_one agree4</v>
      </c>
      <c r="H203" s="4" t="str">
        <f>IF(A203="","",IF(ROW($A$2:$A$1036)=1,"Impossible",VLOOKUP($A$2:$A$1036,items!$A$2:$S$1008,{19}*SIGN(ROW($A$2:$A$1036)),FALSE)))</f>
        <v>It is mainly my responsibility for teaching my child about sex when I think [he/she] is ready.</v>
      </c>
      <c r="I203" s="4" t="str">
        <f>IF(A203="","",IF(ROW($A$2:$A$1036)=1,"Impossible",VLOOKUP($A$2:$A$1036,items!$A$2:$T$1008,{20}*SIGN(ROW($A$2:$A$1036)),FALSE)))</f>
        <v>Ibasa rangu ini kunyanya, kudzidzisa mwana wangu zvepabonde pandinofunga kuti ava kukwanisa kuzvinzwisisa.</v>
      </c>
      <c r="L203" s="53" t="s">
        <v>27</v>
      </c>
      <c r="M203" s="53"/>
      <c r="N203" s="53"/>
      <c r="O203" s="53"/>
      <c r="P203" s="53"/>
      <c r="Q203" s="53"/>
      <c r="R203" s="53"/>
      <c r="S203" s="53"/>
      <c r="T203" s="53"/>
      <c r="U203" s="53"/>
      <c r="V203" s="55" t="str">
        <f t="shared" si="28"/>
        <v>N2. It is mainly my responsibility for teaching my child about sex when I think [he/she] is ready.</v>
      </c>
      <c r="W203" s="55" t="str">
        <f t="shared" si="29"/>
        <v>N2. Ibasa rangu ini kunyanya, kudzidzisa mwana wangu zvepabonde pandinofunga kuti ava kukwanisa kuzvinzwisisa.</v>
      </c>
      <c r="X203" s="32" t="str">
        <f t="array" ref="X203">IF(ISBLANK(F203),"",INDEX([2]choices!L$2:L$2063,MATCH(F203,IF([2]choices!M$2:M$2063="Last",[2]choices!A$2:A$2063),0)))</f>
        <v>strongly agree, agree, disagree, strongly disagree, refuse</v>
      </c>
      <c r="Y203" s="4" t="str">
        <f t="array" ref="Y203">IF(ISBLANK(F203),"",INDEX([2]choices!K$2:K$2063,MATCH(F203,IF([2]choices!M$2:M$2063="Last",[2]choices!A$2:A$2063),0)))</f>
        <v>Ndinobvumirana nazvo chaizvo, Ndinobvumirana nazvo , Handibvumirani nazvo, Handibvumirani nazvo zvachose, kuramba kupindura</v>
      </c>
      <c r="Z203" s="4" t="s">
        <v>1223</v>
      </c>
    </row>
    <row r="204" spans="1:26" ht="42">
      <c r="A204" s="53" t="s">
        <v>2871</v>
      </c>
      <c r="B204" s="53" t="s">
        <v>1377</v>
      </c>
      <c r="C204" s="53">
        <v>3</v>
      </c>
      <c r="D204" s="54" t="str">
        <f t="shared" si="30"/>
        <v>N3</v>
      </c>
      <c r="E204" s="53" t="s">
        <v>11</v>
      </c>
      <c r="F204" s="4" t="s">
        <v>200</v>
      </c>
      <c r="G204" s="54" t="str">
        <f t="shared" si="31"/>
        <v>select_one agree4</v>
      </c>
      <c r="H204" s="4" t="str">
        <f>IF(A204="","",IF(ROW($A$2:$A$1036)=1,"Impossible",VLOOKUP($A$2:$A$1036,items!$A$2:$S$1008,{19}*SIGN(ROW($A$2:$A$1036)),FALSE)))</f>
        <v>I would be very comfortable talking with my child about sex.</v>
      </c>
      <c r="I204" s="4" t="str">
        <f>IF(A204="","",IF(ROW($A$2:$A$1036)=1,"Impossible",VLOOKUP($A$2:$A$1036,items!$A$2:$T$1008,{20}*SIGN(ROW($A$2:$A$1036)),FALSE)))</f>
        <v>Ndingasununguke zvakanyanya kutaura nemwana wangu pamusoro pebonde.</v>
      </c>
      <c r="L204" s="53" t="s">
        <v>27</v>
      </c>
      <c r="M204" s="53"/>
      <c r="N204" s="53"/>
      <c r="O204" s="53"/>
      <c r="P204" s="53"/>
      <c r="Q204" s="53"/>
      <c r="R204" s="53"/>
      <c r="S204" s="53"/>
      <c r="T204" s="53"/>
      <c r="U204" s="53"/>
      <c r="V204" s="55" t="str">
        <f t="shared" si="28"/>
        <v>N3. I would be very comfortable talking with my child about sex.</v>
      </c>
      <c r="W204" s="55" t="str">
        <f t="shared" si="29"/>
        <v>N3. Ndingasununguke zvakanyanya kutaura nemwana wangu pamusoro pebonde.</v>
      </c>
      <c r="X204" s="32" t="str">
        <f t="array" ref="X204">IF(ISBLANK(F204),"",INDEX([2]choices!L$2:L$2063,MATCH(F204,IF([2]choices!M$2:M$2063="Last",[2]choices!A$2:A$2063),0)))</f>
        <v>strongly agree, agree, disagree, strongly disagree, refuse</v>
      </c>
      <c r="Y204" s="4" t="str">
        <f t="array" ref="Y204">IF(ISBLANK(F204),"",INDEX([2]choices!K$2:K$2063,MATCH(F204,IF([2]choices!M$2:M$2063="Last",[2]choices!A$2:A$2063),0)))</f>
        <v>Ndinobvumirana nazvo chaizvo, Ndinobvumirana nazvo , Handibvumirani nazvo, Handibvumirani nazvo zvachose, kuramba kupindura</v>
      </c>
      <c r="Z204" s="4" t="s">
        <v>1223</v>
      </c>
    </row>
    <row r="205" spans="1:26" ht="42">
      <c r="A205" s="53" t="s">
        <v>2872</v>
      </c>
      <c r="B205" s="53" t="s">
        <v>1377</v>
      </c>
      <c r="C205" s="53">
        <v>4</v>
      </c>
      <c r="D205" s="54" t="str">
        <f t="shared" si="30"/>
        <v>N4</v>
      </c>
      <c r="E205" s="53" t="s">
        <v>11</v>
      </c>
      <c r="F205" s="4" t="s">
        <v>200</v>
      </c>
      <c r="G205" s="54" t="str">
        <f t="shared" si="31"/>
        <v>select_one agree4</v>
      </c>
      <c r="H205" s="4" t="str">
        <f>IF(A205="","",IF(ROW($A$2:$A$1036)=1,"Impossible",VLOOKUP($A$2:$A$1036,items!$A$2:$S$1008,{19}*SIGN(ROW($A$2:$A$1036)),FALSE)))</f>
        <v>I feel like I know enough to discuss matters of sex with my child.</v>
      </c>
      <c r="I205" s="4" t="str">
        <f>IF(A205="","",IF(ROW($A$2:$A$1036)=1,"Impossible",VLOOKUP($A$2:$A$1036,items!$A$2:$T$1008,{20}*SIGN(ROW($A$2:$A$1036)),FALSE)))</f>
        <v>Ndinonzwa sekuti ndine ruzivo rwakakwana zvekuti ndingakurukure nemwana wangu nyaya dzebonde.</v>
      </c>
      <c r="L205" s="53" t="s">
        <v>27</v>
      </c>
      <c r="M205" s="53"/>
      <c r="N205" s="53"/>
      <c r="O205" s="53"/>
      <c r="P205" s="53"/>
      <c r="Q205" s="53"/>
      <c r="R205" s="53"/>
      <c r="S205" s="53"/>
      <c r="T205" s="53"/>
      <c r="U205" s="53"/>
      <c r="V205" s="55" t="str">
        <f t="shared" si="28"/>
        <v>N4. I feel like I know enough to discuss matters of sex with my child.</v>
      </c>
      <c r="W205" s="55" t="str">
        <f t="shared" si="29"/>
        <v>N4. Ndinonzwa sekuti ndine ruzivo rwakakwana zvekuti ndingakurukure nemwana wangu nyaya dzebonde.</v>
      </c>
      <c r="X205" s="32" t="str">
        <f t="array" ref="X205">IF(ISBLANK(F205),"",INDEX([2]choices!L$2:L$2063,MATCH(F205,IF([2]choices!M$2:M$2063="Last",[2]choices!A$2:A$2063),0)))</f>
        <v>strongly agree, agree, disagree, strongly disagree, refuse</v>
      </c>
      <c r="Y205" s="4" t="str">
        <f t="array" ref="Y205">IF(ISBLANK(F205),"",INDEX([2]choices!K$2:K$2063,MATCH(F205,IF([2]choices!M$2:M$2063="Last",[2]choices!A$2:A$2063),0)))</f>
        <v>Ndinobvumirana nazvo chaizvo, Ndinobvumirana nazvo , Handibvumirani nazvo, Handibvumirani nazvo zvachose, kuramba kupindura</v>
      </c>
      <c r="Z205" s="4" t="s">
        <v>1223</v>
      </c>
    </row>
    <row r="206" spans="1:26" ht="42">
      <c r="A206" s="53" t="s">
        <v>2873</v>
      </c>
      <c r="B206" s="53" t="s">
        <v>1377</v>
      </c>
      <c r="C206" s="53">
        <v>5</v>
      </c>
      <c r="D206" s="54" t="str">
        <f t="shared" si="30"/>
        <v>N5</v>
      </c>
      <c r="E206" s="53" t="s">
        <v>11</v>
      </c>
      <c r="F206" s="4" t="s">
        <v>200</v>
      </c>
      <c r="G206" s="54" t="str">
        <f t="shared" si="31"/>
        <v>select_one agree4</v>
      </c>
      <c r="H206" s="4" t="str">
        <f>IF(A206="","",IF(ROW($A$2:$A$1036)=1,"Impossible",VLOOKUP($A$2:$A$1036,items!$A$2:$S$1008,{19}*SIGN(ROW($A$2:$A$1036)),FALSE)))</f>
        <v>I feel like I know how to start a conversation about sex with my child.</v>
      </c>
      <c r="I206" s="4" t="str">
        <f>IF(A206="","",IF(ROW($A$2:$A$1036)=1,"Impossible",VLOOKUP($A$2:$A$1036,items!$A$2:$T$1008,{20}*SIGN(ROW($A$2:$A$1036)),FALSE)))</f>
        <v>Ndinonzwa sekuti ndinoziva kuti ndingatange sei hurukuro pamusoro pebonde nemwana wangu.</v>
      </c>
      <c r="L206" s="53" t="s">
        <v>27</v>
      </c>
      <c r="M206" s="53"/>
      <c r="N206" s="53"/>
      <c r="O206" s="53"/>
      <c r="P206" s="53"/>
      <c r="Q206" s="53"/>
      <c r="R206" s="53"/>
      <c r="S206" s="53"/>
      <c r="T206" s="53"/>
      <c r="U206" s="53"/>
      <c r="V206" s="55" t="str">
        <f t="shared" si="28"/>
        <v>N5. I feel like I know how to start a conversation about sex with my child.</v>
      </c>
      <c r="W206" s="55" t="str">
        <f t="shared" si="29"/>
        <v>N5. Ndinonzwa sekuti ndinoziva kuti ndingatange sei hurukuro pamusoro pebonde nemwana wangu.</v>
      </c>
      <c r="X206" s="32" t="str">
        <f t="array" ref="X206">IF(ISBLANK(F206),"",INDEX([2]choices!L$2:L$2063,MATCH(F206,IF([2]choices!M$2:M$2063="Last",[2]choices!A$2:A$2063),0)))</f>
        <v>strongly agree, agree, disagree, strongly disagree, refuse</v>
      </c>
      <c r="Y206" s="4" t="str">
        <f t="array" ref="Y206">IF(ISBLANK(F206),"",INDEX([2]choices!K$2:K$2063,MATCH(F206,IF([2]choices!M$2:M$2063="Last",[2]choices!A$2:A$2063),0)))</f>
        <v>Ndinobvumirana nazvo chaizvo, Ndinobvumirana nazvo , Handibvumirani nazvo, Handibvumirani nazvo zvachose, kuramba kupindura</v>
      </c>
      <c r="Z206" s="4" t="s">
        <v>1223</v>
      </c>
    </row>
    <row r="207" spans="1:26" ht="14">
      <c r="A207" s="53" t="s">
        <v>1378</v>
      </c>
      <c r="B207" s="53" t="s">
        <v>1377</v>
      </c>
      <c r="C207" s="53"/>
      <c r="D207" s="54" t="str">
        <f t="shared" si="30"/>
        <v>N</v>
      </c>
      <c r="E207" s="53" t="s">
        <v>81</v>
      </c>
      <c r="G207" s="54" t="str">
        <f t="shared" si="31"/>
        <v>end group</v>
      </c>
      <c r="H207" s="4" t="e">
        <f>IF(A207="","",IF(ROW($A$2:$A$1036)=1,"Impossible",VLOOKUP($A$2:$A$1036,items!$A$2:$S$1008,{19}*SIGN(ROW($A$2:$A$1036)),FALSE)))</f>
        <v>#N/A</v>
      </c>
      <c r="I207" s="4" t="e">
        <f>IF(A207="","",IF(ROW($A$2:$A$1036)=1,"Impossible",VLOOKUP($A$2:$A$1036,items!$A$2:$T$1008,{20}*SIGN(ROW($A$2:$A$1036)),FALSE)))</f>
        <v>#N/A</v>
      </c>
      <c r="L207" s="53"/>
      <c r="M207" s="53"/>
      <c r="N207" s="53"/>
      <c r="O207" s="53"/>
      <c r="P207" s="53"/>
      <c r="Q207" s="53"/>
      <c r="R207" s="53"/>
      <c r="S207" s="53"/>
      <c r="T207" s="53"/>
      <c r="U207" s="53"/>
      <c r="V207" s="55" t="str">
        <f t="shared" si="28"/>
        <v/>
      </c>
      <c r="W207" s="55" t="str">
        <f t="shared" si="29"/>
        <v/>
      </c>
      <c r="X207" s="32" t="str">
        <f t="array" ref="X207">IF(ISBLANK(F207),"",INDEX([2]choices!L$2:L$2063,MATCH(F207,IF([2]choices!M$2:M$2063="Last",[2]choices!A$2:A$2063),0)))</f>
        <v/>
      </c>
      <c r="Y207" s="4" t="str">
        <f t="array" ref="Y207">IF(ISBLANK(F207),"",INDEX([2]choices!K$2:K$2063,MATCH(F207,IF([2]choices!M$2:M$2063="Last",[2]choices!A$2:A$2063),0)))</f>
        <v/>
      </c>
    </row>
    <row r="208" spans="1:26" ht="28">
      <c r="A208" s="53" t="s">
        <v>1408</v>
      </c>
      <c r="B208" s="53" t="s">
        <v>1409</v>
      </c>
      <c r="C208" s="53">
        <v>0</v>
      </c>
      <c r="D208" s="54" t="str">
        <f t="shared" si="30"/>
        <v>O0</v>
      </c>
      <c r="E208" s="53" t="s">
        <v>79</v>
      </c>
      <c r="G208" s="54" t="str">
        <f t="shared" si="31"/>
        <v>begin group</v>
      </c>
      <c r="H208" s="4" t="e">
        <f>IF(A208="","",IF(ROW($A$2:$A$1036)=1,"Impossible",VLOOKUP($A$2:$A$1036,items!$A$2:$S$1008,{19}*SIGN(ROW($A$2:$A$1036)),FALSE)))</f>
        <v>#N/A</v>
      </c>
      <c r="I208" s="4" t="e">
        <f>IF(A208="","",IF(ROW($A$2:$A$1036)=1,"Impossible",VLOOKUP($A$2:$A$1036,items!$A$2:$T$1008,{20}*SIGN(ROW($A$2:$A$1036)),FALSE)))</f>
        <v>#N/A</v>
      </c>
      <c r="K208" s="4" t="s">
        <v>3006</v>
      </c>
      <c r="L208" s="53"/>
      <c r="M208" s="53"/>
      <c r="N208" s="53"/>
      <c r="O208" s="53"/>
      <c r="P208" s="53"/>
      <c r="Q208" s="53"/>
      <c r="R208" s="53"/>
      <c r="S208" s="53"/>
      <c r="T208" s="53"/>
      <c r="U208" s="53"/>
      <c r="V208" s="55" t="str">
        <f t="shared" si="28"/>
        <v/>
      </c>
      <c r="W208" s="55" t="str">
        <f t="shared" si="29"/>
        <v/>
      </c>
      <c r="X208" s="32" t="str">
        <f t="array" ref="X208">IF(ISBLANK(F208),"",INDEX([2]choices!L$2:L$2063,MATCH(F208,IF([2]choices!M$2:M$2063="Last",[2]choices!A$2:A$2063),0)))</f>
        <v/>
      </c>
      <c r="Y208" s="4" t="str">
        <f t="array" ref="Y208">IF(ISBLANK(F208),"",INDEX([2]choices!K$2:K$2063,MATCH(F208,IF([2]choices!M$2:M$2063="Last",[2]choices!A$2:A$2063),0)))</f>
        <v/>
      </c>
    </row>
    <row r="209" spans="1:26" ht="42">
      <c r="A209" s="53" t="s">
        <v>1379</v>
      </c>
      <c r="B209" s="53" t="s">
        <v>1409</v>
      </c>
      <c r="C209" s="53">
        <v>1</v>
      </c>
      <c r="D209" s="54" t="str">
        <f t="shared" si="30"/>
        <v>O1</v>
      </c>
      <c r="E209" s="53" t="s">
        <v>16</v>
      </c>
      <c r="F209" s="32"/>
      <c r="G209" s="54" t="str">
        <f t="shared" si="31"/>
        <v>note</v>
      </c>
      <c r="H209" s="4" t="str">
        <f>IF(A209="","",IF(ROW($A$2:$A$1036)=1,"Impossible",VLOOKUP($A$2:$A$1036,items!$A$2:$S$1008,{19}*SIGN(ROW($A$2:$A$1036)),FALSE)))</f>
        <v>I'll continue with a few more questions about you and your child. Please tell me how likely it is that each thing will happen.</v>
      </c>
      <c r="I209" s="4" t="str">
        <f>IF(A209="","",IF(ROW($A$2:$A$1036)=1,"Impossible",VLOOKUP($A$2:$A$1036,items!$A$2:$T$1008,{20}*SIGN(ROW($A$2:$A$1036)),FALSE)))</f>
        <v>Ndichaenderera mberi nemibvunzo mishomanana pamusoro penyu nemwana wenyu. Ndapota, ndiudzeiwo mukana wekuitika kwechinhu chega chega ichi.</v>
      </c>
      <c r="L209" s="53"/>
      <c r="M209" s="53"/>
      <c r="N209" s="53"/>
      <c r="O209" s="53"/>
      <c r="P209" s="53"/>
      <c r="Q209" s="53"/>
      <c r="R209" s="53"/>
      <c r="S209" s="53"/>
      <c r="T209" s="53"/>
      <c r="U209" s="53"/>
      <c r="V209" s="55" t="str">
        <f t="shared" si="28"/>
        <v>O1. I'll continue with a few more questions about you and your child. Please tell me how likely it is that each thing will happen.</v>
      </c>
      <c r="W209" s="55" t="str">
        <f t="shared" si="29"/>
        <v>O1. Ndichaenderera mberi nemibvunzo mishomanana pamusoro penyu nemwana wenyu. Ndapota, ndiudzeiwo mukana wekuitika kwechinhu chega chega ichi.</v>
      </c>
      <c r="X209" s="32" t="str">
        <f t="array" ref="X209">IF(ISBLANK(F209),"",INDEX([2]choices!L$2:L$2063,MATCH(F209,IF([2]choices!M$2:M$2063="Last",[2]choices!A$2:A$2063),0)))</f>
        <v/>
      </c>
      <c r="Y209" s="4" t="str">
        <f t="array" ref="Y209">IF(ISBLANK(F209),"",INDEX([2]choices!K$2:K$2063,MATCH(F209,IF([2]choices!M$2:M$2063="Last",[2]choices!A$2:A$2063),0)))</f>
        <v/>
      </c>
      <c r="Z209" s="4" t="s">
        <v>1223</v>
      </c>
    </row>
    <row r="210" spans="1:26" ht="56">
      <c r="A210" s="53" t="s">
        <v>1380</v>
      </c>
      <c r="B210" s="53" t="s">
        <v>1409</v>
      </c>
      <c r="C210" s="53">
        <v>2</v>
      </c>
      <c r="D210" s="54" t="str">
        <f t="shared" si="30"/>
        <v>O2</v>
      </c>
      <c r="E210" s="53" t="s">
        <v>11</v>
      </c>
      <c r="F210" s="32" t="s">
        <v>203</v>
      </c>
      <c r="G210" s="54" t="str">
        <f t="shared" si="31"/>
        <v>select_one likely4</v>
      </c>
      <c r="H210" s="4" t="str">
        <f>IF(A210="","",IF(ROW($A$2:$A$1036)=1,"Impossible",VLOOKUP($A$2:$A$1036,items!$A$2:$S$1008,{19}*SIGN(ROW($A$2:$A$1036)),FALSE)))</f>
        <v>Sometimes children learn about their status accidentally from someone else. How likely it is that your child will learn about [his/her] status by accident?</v>
      </c>
      <c r="I210" s="4" t="str">
        <f>IF(A210="","",IF(ROW($A$2:$A$1036)=1,"Impossible",VLOOKUP($A$2:$A$1036,items!$A$2:$T$1008,{20}*SIGN(ROW($A$2:$A$1036)),FALSE)))</f>
        <v>Dzimwe nguva vana vanongoerekana vaziva pavamire kubva kune mumwe munhu zvisingatarisirwe. Zvingaitike zvakadii kuti mwana wenyu achangoerekana aziva paamire zvisingatarisirwe?</v>
      </c>
      <c r="L210" s="53" t="s">
        <v>27</v>
      </c>
      <c r="M210" s="53"/>
      <c r="N210" s="53"/>
      <c r="O210" s="53"/>
      <c r="P210" s="53"/>
      <c r="Q210" s="53"/>
      <c r="R210" s="53"/>
      <c r="S210" s="53"/>
      <c r="T210" s="53"/>
      <c r="U210" s="53"/>
      <c r="V210" s="55" t="str">
        <f t="shared" si="28"/>
        <v>O2. Sometimes children learn about their status accidentally from someone else. How likely it is that your child will learn about [his/her] status by accident?</v>
      </c>
      <c r="W210" s="55" t="str">
        <f t="shared" si="29"/>
        <v>O2. Dzimwe nguva vana vanongoerekana vaziva pavamire kubva kune mumwe munhu zvisingatarisirwe. Zvingaitike zvakadii kuti mwana wenyu achangoerekana aziva paamire zvisingatarisirwe?</v>
      </c>
      <c r="X210" s="32" t="str">
        <f t="array" ref="X210">IF(ISBLANK(F210),"",INDEX([2]choices!L$2:L$2063,MATCH(F210,IF([2]choices!M$2:M$2063="Last",[2]choices!A$2:A$2063),0)))</f>
        <v>very likely, somewhat likely, not very likely, not at all likely, refuse</v>
      </c>
      <c r="Y210" s="4" t="str">
        <f t="array" ref="Y210">IF(ISBLANK(F210),"",INDEX([2]choices!K$2:K$2063,MATCH(F210,IF([2]choices!M$2:M$2063="Last",[2]choices!A$2:A$2063),0)))</f>
        <v>zvingangoitike zvakanyanya, zvingangoitike zvishoma, hazvingaitike zvakanyanya, hazvingaitike zvachose, kuramba kupindura</v>
      </c>
      <c r="Z210" s="4" t="s">
        <v>1223</v>
      </c>
    </row>
    <row r="211" spans="1:26" ht="42">
      <c r="A211" s="53" t="s">
        <v>1381</v>
      </c>
      <c r="B211" s="53" t="s">
        <v>1409</v>
      </c>
      <c r="C211" s="53">
        <v>3</v>
      </c>
      <c r="D211" s="54" t="str">
        <f t="shared" si="30"/>
        <v>O3</v>
      </c>
      <c r="E211" s="53" t="s">
        <v>11</v>
      </c>
      <c r="F211" s="32" t="s">
        <v>201</v>
      </c>
      <c r="G211" s="54" t="str">
        <f t="shared" si="31"/>
        <v>select_one worried4</v>
      </c>
      <c r="H211" s="4" t="str">
        <f>IF(A211="","",IF(ROW($A$2:$A$1036)=1,"Impossible",VLOOKUP($A$2:$A$1036,items!$A$2:$S$1008,{19}*SIGN(ROW($A$2:$A$1036)),FALSE)))</f>
        <v>How much do you worry that your child will learn about [his/her] status by accident?</v>
      </c>
      <c r="I211" s="4" t="str">
        <f>IF(A211="","",IF(ROW($A$2:$A$1036)=1,"Impossible",VLOOKUP($A$2:$A$1036,items!$A$2:$T$1008,{20}*SIGN(ROW($A$2:$A$1036)),FALSE)))</f>
        <v>Munonetsekana zvakadii kuti mwana wenyu achangoerekana aziva paamire zvisingatarisirwe?</v>
      </c>
      <c r="L211" s="53" t="s">
        <v>27</v>
      </c>
      <c r="M211" s="53"/>
      <c r="N211" s="53"/>
      <c r="O211" s="53"/>
      <c r="P211" s="53"/>
      <c r="Q211" s="53"/>
      <c r="R211" s="53"/>
      <c r="S211" s="53"/>
      <c r="T211" s="53"/>
      <c r="U211" s="53"/>
      <c r="V211" s="55" t="str">
        <f t="shared" si="28"/>
        <v>O3. How much do you worry that your child will learn about [his/her] status by accident?</v>
      </c>
      <c r="W211" s="55" t="str">
        <f t="shared" si="29"/>
        <v>O3. Munonetsekana zvakadii kuti mwana wenyu achangoerekana aziva paamire zvisingatarisirwe?</v>
      </c>
      <c r="X211" s="32" t="str">
        <f t="array" ref="X211">IF(ISBLANK(F211),"",INDEX([2]choices!L$2:L$2063,MATCH(F211,IF([2]choices!M$2:M$2063="Last",[2]choices!A$2:A$2063),0)))</f>
        <v>very worried, somewhat worried, not very worried, not at all worried, refuse</v>
      </c>
      <c r="Y211" s="4" t="str">
        <f t="array" ref="Y211">IF(ISBLANK(F211),"",INDEX([2]choices!K$2:K$2063,MATCH(F211,IF([2]choices!M$2:M$2063="Last",[2]choices!A$2:A$2063),0)))</f>
        <v>ndinonyanya kunetseka, ndinonetsekawo, handinetsekani zvakanyanya, handinetsekani zvachose, kuramba kupindura</v>
      </c>
      <c r="Z211" s="4" t="s">
        <v>1223</v>
      </c>
    </row>
    <row r="212" spans="1:26" ht="42">
      <c r="A212" s="53" t="s">
        <v>1382</v>
      </c>
      <c r="B212" s="53" t="s">
        <v>1409</v>
      </c>
      <c r="C212" s="53">
        <v>4</v>
      </c>
      <c r="D212" s="54" t="str">
        <f t="shared" si="30"/>
        <v>O4</v>
      </c>
      <c r="E212" s="53" t="s">
        <v>11</v>
      </c>
      <c r="F212" s="32" t="s">
        <v>201</v>
      </c>
      <c r="G212" s="54" t="str">
        <f t="shared" si="31"/>
        <v>select_one worried4</v>
      </c>
      <c r="H212" s="4" t="str">
        <f>IF(A212="","",IF(ROW($A$2:$A$1036)=1,"Impossible",VLOOKUP($A$2:$A$1036,items!$A$2:$S$1008,{19}*SIGN(ROW($A$2:$A$1036)),FALSE)))</f>
        <v>How much do you worry that something will happen to you before you are able to tell your child about [his/her] status yourself?</v>
      </c>
      <c r="I212" s="4" t="str">
        <f>IF(A212="","",IF(ROW($A$2:$A$1036)=1,"Impossible",VLOOKUP($A$2:$A$1036,items!$A$2:$T$1008,{20}*SIGN(ROW($A$2:$A$1036)),FALSE)))</f>
        <v>Munonetsekana zvakadii kuti pane zvinhu zvichaitika kwamuri musati makwanisa kuudza mwana wenyu paamire muri imimi?</v>
      </c>
      <c r="L212" s="53" t="s">
        <v>27</v>
      </c>
      <c r="M212" s="53"/>
      <c r="N212" s="53"/>
      <c r="O212" s="53"/>
      <c r="P212" s="53"/>
      <c r="Q212" s="53"/>
      <c r="R212" s="53"/>
      <c r="S212" s="53"/>
      <c r="T212" s="53"/>
      <c r="U212" s="53"/>
      <c r="V212" s="55" t="str">
        <f t="shared" si="28"/>
        <v>O4. How much do you worry that something will happen to you before you are able to tell your child about [his/her] status yourself?</v>
      </c>
      <c r="W212" s="55" t="str">
        <f t="shared" si="29"/>
        <v>O4. Munonetsekana zvakadii kuti pane zvinhu zvichaitika kwamuri musati makwanisa kuudza mwana wenyu paamire muri imimi?</v>
      </c>
      <c r="X212" s="32" t="str">
        <f t="array" ref="X212">IF(ISBLANK(F212),"",INDEX([2]choices!L$2:L$2063,MATCH(F212,IF([2]choices!M$2:M$2063="Last",[2]choices!A$2:A$2063),0)))</f>
        <v>very worried, somewhat worried, not very worried, not at all worried, refuse</v>
      </c>
      <c r="Y212" s="4" t="str">
        <f t="array" ref="Y212">IF(ISBLANK(F212),"",INDEX([2]choices!K$2:K$2063,MATCH(F212,IF([2]choices!M$2:M$2063="Last",[2]choices!A$2:A$2063),0)))</f>
        <v>ndinonyanya kunetseka, ndinonetsekawo, handinetsekani zvakanyanya, handinetsekani zvachose, kuramba kupindura</v>
      </c>
      <c r="Z212" s="4" t="s">
        <v>1223</v>
      </c>
    </row>
    <row r="213" spans="1:26" ht="42">
      <c r="A213" s="53" t="s">
        <v>1383</v>
      </c>
      <c r="B213" s="53" t="s">
        <v>1409</v>
      </c>
      <c r="C213" s="53">
        <v>5</v>
      </c>
      <c r="D213" s="54" t="str">
        <f t="shared" si="30"/>
        <v>O5</v>
      </c>
      <c r="E213" s="53" t="s">
        <v>11</v>
      </c>
      <c r="F213" s="32" t="s">
        <v>203</v>
      </c>
      <c r="G213" s="54" t="str">
        <f t="shared" si="31"/>
        <v>select_one likely4</v>
      </c>
      <c r="H213" s="4" t="str">
        <f>IF(A213="","",IF(ROW($A$2:$A$1036)=1,"Impossible",VLOOKUP($A$2:$A$1036,items!$A$2:$S$1008,{19}*SIGN(ROW($A$2:$A$1036)),FALSE)))</f>
        <v>How likely is it that your child might become sexually active soon?</v>
      </c>
      <c r="I213" s="4" t="str">
        <f>IF(A213="","",IF(ROW($A$2:$A$1036)=1,"Impossible",VLOOKUP($A$2:$A$1036,items!$A$2:$T$1008,{20}*SIGN(ROW($A$2:$A$1036)),FALSE)))</f>
        <v>Pane mukana wakadii wekuti mwana wenyu achatanga kuita zvepabonde  munguva pfupi inotevera?</v>
      </c>
      <c r="L213" s="53" t="s">
        <v>27</v>
      </c>
      <c r="M213" s="53"/>
      <c r="N213" s="53"/>
      <c r="O213" s="53"/>
      <c r="P213" s="53"/>
      <c r="Q213" s="53"/>
      <c r="R213" s="53"/>
      <c r="S213" s="53"/>
      <c r="T213" s="53"/>
      <c r="U213" s="53"/>
      <c r="V213" s="55" t="str">
        <f t="shared" si="28"/>
        <v>O5. How likely is it that your child might become sexually active soon?</v>
      </c>
      <c r="W213" s="55" t="str">
        <f t="shared" si="29"/>
        <v>O5. Pane mukana wakadii wekuti mwana wenyu achatanga kuita zvepabonde  munguva pfupi inotevera?</v>
      </c>
      <c r="X213" s="32" t="str">
        <f t="array" ref="X213">IF(ISBLANK(F213),"",INDEX([2]choices!L$2:L$2063,MATCH(F213,IF([2]choices!M$2:M$2063="Last",[2]choices!A$2:A$2063),0)))</f>
        <v>very likely, somewhat likely, not very likely, not at all likely, refuse</v>
      </c>
      <c r="Y213" s="4" t="str">
        <f t="array" ref="Y213">IF(ISBLANK(F213),"",INDEX([2]choices!K$2:K$2063,MATCH(F213,IF([2]choices!M$2:M$2063="Last",[2]choices!A$2:A$2063),0)))</f>
        <v>zvingangoitike zvakanyanya, zvingangoitike zvishoma, hazvingaitike zvakanyanya, hazvingaitike zvachose, kuramba kupindura</v>
      </c>
      <c r="Z213" s="4" t="s">
        <v>1223</v>
      </c>
    </row>
    <row r="214" spans="1:26" ht="42">
      <c r="A214" s="53" t="s">
        <v>1384</v>
      </c>
      <c r="B214" s="53" t="s">
        <v>1409</v>
      </c>
      <c r="C214" s="53">
        <v>6</v>
      </c>
      <c r="D214" s="54" t="str">
        <f t="shared" si="30"/>
        <v>O6</v>
      </c>
      <c r="E214" s="53" t="s">
        <v>11</v>
      </c>
      <c r="F214" s="32" t="s">
        <v>201</v>
      </c>
      <c r="G214" s="54" t="str">
        <f t="shared" si="31"/>
        <v>select_one worried4</v>
      </c>
      <c r="H214" s="4" t="str">
        <f>IF(A214="","",IF(ROW($A$2:$A$1036)=1,"Impossible",VLOOKUP($A$2:$A$1036,items!$A$2:$S$1008,{19}*SIGN(ROW($A$2:$A$1036)),FALSE)))</f>
        <v>How much do you worry that your child will become sexually active before [he/she] learns about [his/her] status?</v>
      </c>
      <c r="I214" s="4" t="str">
        <f>IF(A214="","",IF(ROW($A$2:$A$1036)=1,"Impossible",VLOOKUP($A$2:$A$1036,items!$A$2:$T$1008,{20}*SIGN(ROW($A$2:$A$1036)),FALSE)))</f>
        <v>Munonetsekana zvakadii kuti mwana wenyu achatanga kuita zvepabonde asati ava kuziva paamire?</v>
      </c>
      <c r="L214" s="53" t="s">
        <v>27</v>
      </c>
      <c r="M214" s="53"/>
      <c r="N214" s="53"/>
      <c r="O214" s="53"/>
      <c r="P214" s="53"/>
      <c r="Q214" s="53"/>
      <c r="R214" s="53"/>
      <c r="S214" s="53"/>
      <c r="T214" s="53"/>
      <c r="U214" s="53"/>
      <c r="V214" s="55" t="str">
        <f t="shared" si="28"/>
        <v>O6. How much do you worry that your child will become sexually active before [he/she] learns about [his/her] status?</v>
      </c>
      <c r="W214" s="55" t="str">
        <f t="shared" si="29"/>
        <v>O6. Munonetsekana zvakadii kuti mwana wenyu achatanga kuita zvepabonde asati ava kuziva paamire?</v>
      </c>
      <c r="X214" s="32" t="str">
        <f t="array" ref="X214">IF(ISBLANK(F214),"",INDEX([2]choices!L$2:L$2063,MATCH(F214,IF([2]choices!M$2:M$2063="Last",[2]choices!A$2:A$2063),0)))</f>
        <v>very worried, somewhat worried, not very worried, not at all worried, refuse</v>
      </c>
      <c r="Y214" s="4" t="str">
        <f t="array" ref="Y214">IF(ISBLANK(F214),"",INDEX([2]choices!K$2:K$2063,MATCH(F214,IF([2]choices!M$2:M$2063="Last",[2]choices!A$2:A$2063),0)))</f>
        <v>ndinonyanya kunetseka, ndinonetsekawo, handinetsekani zvakanyanya, handinetsekani zvachose, kuramba kupindura</v>
      </c>
      <c r="Z214" s="4" t="s">
        <v>1223</v>
      </c>
    </row>
    <row r="215" spans="1:26" ht="42">
      <c r="A215" s="53" t="s">
        <v>1385</v>
      </c>
      <c r="B215" s="53" t="s">
        <v>1409</v>
      </c>
      <c r="C215" s="53">
        <v>7</v>
      </c>
      <c r="D215" s="54" t="str">
        <f t="shared" si="30"/>
        <v>O7</v>
      </c>
      <c r="E215" s="53" t="s">
        <v>11</v>
      </c>
      <c r="F215" s="32" t="s">
        <v>203</v>
      </c>
      <c r="G215" s="54" t="str">
        <f t="shared" si="31"/>
        <v>select_one likely4</v>
      </c>
      <c r="H215" s="4" t="str">
        <f>IF(A215="","",IF(ROW($A$2:$A$1036)=1,"Impossible",VLOOKUP($A$2:$A$1036,items!$A$2:$S$1008,{19}*SIGN(ROW($A$2:$A$1036)),FALSE)))</f>
        <v>How likely is it that your child would understand if you decided today to tell [him/her] [his/her] status?</v>
      </c>
      <c r="I215" s="4" t="str">
        <f>IF(A215="","",IF(ROW($A$2:$A$1036)=1,"Impossible",VLOOKUP($A$2:$A$1036,items!$A$2:$T$1008,{20}*SIGN(ROW($A$2:$A$1036)),FALSE)))</f>
        <v>Pane mukana wakadii wekuti mwana wenyu anganzwisise kana mukafunga kumuudza paamire nhasi?</v>
      </c>
      <c r="L215" s="53" t="s">
        <v>27</v>
      </c>
      <c r="M215" s="53"/>
      <c r="N215" s="53"/>
      <c r="O215" s="53"/>
      <c r="P215" s="53"/>
      <c r="Q215" s="53"/>
      <c r="R215" s="53"/>
      <c r="S215" s="53"/>
      <c r="T215" s="53"/>
      <c r="U215" s="53"/>
      <c r="V215" s="55" t="str">
        <f t="shared" si="28"/>
        <v>O7. How likely is it that your child would understand if you decided today to tell [him/her] [his/her] status?</v>
      </c>
      <c r="W215" s="55" t="str">
        <f t="shared" si="29"/>
        <v>O7. Pane mukana wakadii wekuti mwana wenyu anganzwisise kana mukafunga kumuudza paamire nhasi?</v>
      </c>
      <c r="X215" s="32" t="str">
        <f t="array" ref="X215">IF(ISBLANK(F215),"",INDEX([2]choices!L$2:L$2063,MATCH(F215,IF([2]choices!M$2:M$2063="Last",[2]choices!A$2:A$2063),0)))</f>
        <v>very likely, somewhat likely, not very likely, not at all likely, refuse</v>
      </c>
      <c r="Y215" s="4" t="str">
        <f t="array" ref="Y215">IF(ISBLANK(F215),"",INDEX([2]choices!K$2:K$2063,MATCH(F215,IF([2]choices!M$2:M$2063="Last",[2]choices!A$2:A$2063),0)))</f>
        <v>zvingangoitike zvakanyanya, zvingangoitike zvishoma, hazvingaitike zvakanyanya, hazvingaitike zvachose, kuramba kupindura</v>
      </c>
      <c r="Z215" s="4" t="s">
        <v>1223</v>
      </c>
    </row>
    <row r="216" spans="1:26" ht="42">
      <c r="A216" s="53" t="s">
        <v>1386</v>
      </c>
      <c r="B216" s="53" t="s">
        <v>1409</v>
      </c>
      <c r="C216" s="53">
        <v>8</v>
      </c>
      <c r="D216" s="54" t="str">
        <f t="shared" si="30"/>
        <v>O8</v>
      </c>
      <c r="E216" s="53" t="s">
        <v>11</v>
      </c>
      <c r="F216" s="32" t="s">
        <v>203</v>
      </c>
      <c r="G216" s="54" t="str">
        <f t="shared" si="31"/>
        <v>select_one likely4</v>
      </c>
      <c r="H216" s="4" t="str">
        <f>IF(A216="","",IF(ROW($A$2:$A$1036)=1,"Impossible",VLOOKUP($A$2:$A$1036,items!$A$2:$S$1008,{19}*SIGN(ROW($A$2:$A$1036)),FALSE)))</f>
        <v>If your child learned about [his/her] status today, how likely is it that [he/she] could turn to friends for emotional support?</v>
      </c>
      <c r="I216" s="4" t="str">
        <f>IF(A216="","",IF(ROW($A$2:$A$1036)=1,"Impossible",VLOOKUP($A$2:$A$1036,items!$A$2:$T$1008,{20}*SIGN(ROW($A$2:$A$1036)),FALSE)))</f>
        <v>Kana mwana wenyu akaziva paamire nhasi uno, pane mukana wakadii wekuti angaende kushamwari dzake kuti dzimupe rutsigiro rwemupfungwa?</v>
      </c>
      <c r="L216" s="53" t="s">
        <v>27</v>
      </c>
      <c r="M216" s="53"/>
      <c r="N216" s="53"/>
      <c r="O216" s="53"/>
      <c r="P216" s="53"/>
      <c r="Q216" s="53"/>
      <c r="R216" s="53"/>
      <c r="S216" s="53"/>
      <c r="T216" s="53"/>
      <c r="U216" s="53"/>
      <c r="V216" s="55" t="str">
        <f t="shared" si="28"/>
        <v>O8. If your child learned about [his/her] status today, how likely is it that [he/she] could turn to friends for emotional support?</v>
      </c>
      <c r="W216" s="55" t="str">
        <f t="shared" si="29"/>
        <v>O8. Kana mwana wenyu akaziva paamire nhasi uno, pane mukana wakadii wekuti angaende kushamwari dzake kuti dzimupe rutsigiro rwemupfungwa?</v>
      </c>
      <c r="X216" s="32" t="str">
        <f t="array" ref="X216">IF(ISBLANK(F216),"",INDEX([2]choices!L$2:L$2063,MATCH(F216,IF([2]choices!M$2:M$2063="Last",[2]choices!A$2:A$2063),0)))</f>
        <v>very likely, somewhat likely, not very likely, not at all likely, refuse</v>
      </c>
      <c r="Y216" s="4" t="str">
        <f t="array" ref="Y216">IF(ISBLANK(F216),"",INDEX([2]choices!K$2:K$2063,MATCH(F216,IF([2]choices!M$2:M$2063="Last",[2]choices!A$2:A$2063),0)))</f>
        <v>zvingangoitike zvakanyanya, zvingangoitike zvishoma, hazvingaitike zvakanyanya, hazvingaitike zvachose, kuramba kupindura</v>
      </c>
      <c r="Z216" s="4" t="s">
        <v>1223</v>
      </c>
    </row>
    <row r="217" spans="1:26" ht="42">
      <c r="A217" s="53" t="s">
        <v>1387</v>
      </c>
      <c r="B217" s="53" t="s">
        <v>1409</v>
      </c>
      <c r="C217" s="53">
        <v>9</v>
      </c>
      <c r="D217" s="54" t="str">
        <f t="shared" si="30"/>
        <v>O9</v>
      </c>
      <c r="E217" s="53" t="s">
        <v>11</v>
      </c>
      <c r="F217" s="32" t="s">
        <v>203</v>
      </c>
      <c r="G217" s="54" t="str">
        <f t="shared" si="31"/>
        <v>select_one likely4</v>
      </c>
      <c r="H217" s="4" t="str">
        <f>IF(A217="","",IF(ROW($A$2:$A$1036)=1,"Impossible",VLOOKUP($A$2:$A$1036,items!$A$2:$S$1008,{19}*SIGN(ROW($A$2:$A$1036)),FALSE)))</f>
        <v xml:space="preserve"> If your child learned about [his/her] status today, how likely is it that [he/she] could turn to other family members for emotional support?</v>
      </c>
      <c r="I217" s="4" t="str">
        <f>IF(A217="","",IF(ROW($A$2:$A$1036)=1,"Impossible",VLOOKUP($A$2:$A$1036,items!$A$2:$T$1008,{20}*SIGN(ROW($A$2:$A$1036)),FALSE)))</f>
        <v>Kana mwana wenyu akaziva paamire nhasi uno, pane mukana wakadii wekuti angaende kune vamwe vemumhuri kuti vamupe rutsigiro rwemupfungwa?</v>
      </c>
      <c r="L217" s="53" t="s">
        <v>27</v>
      </c>
      <c r="M217" s="53"/>
      <c r="N217" s="53"/>
      <c r="O217" s="53"/>
      <c r="P217" s="53"/>
      <c r="Q217" s="53"/>
      <c r="R217" s="53"/>
      <c r="S217" s="53"/>
      <c r="T217" s="53"/>
      <c r="U217" s="53"/>
      <c r="V217" s="55" t="str">
        <f t="shared" si="28"/>
        <v>O9.  If your child learned about [his/her] status today, how likely is it that [he/she] could turn to other family members for emotional support?</v>
      </c>
      <c r="W217" s="55" t="str">
        <f t="shared" si="29"/>
        <v>O9. Kana mwana wenyu akaziva paamire nhasi uno, pane mukana wakadii wekuti angaende kune vamwe vemumhuri kuti vamupe rutsigiro rwemupfungwa?</v>
      </c>
      <c r="X217" s="32" t="str">
        <f t="array" ref="X217">IF(ISBLANK(F217),"",INDEX([2]choices!L$2:L$2063,MATCH(F217,IF([2]choices!M$2:M$2063="Last",[2]choices!A$2:A$2063),0)))</f>
        <v>very likely, somewhat likely, not very likely, not at all likely, refuse</v>
      </c>
      <c r="Y217" s="4" t="str">
        <f t="array" ref="Y217">IF(ISBLANK(F217),"",INDEX([2]choices!K$2:K$2063,MATCH(F217,IF([2]choices!M$2:M$2063="Last",[2]choices!A$2:A$2063),0)))</f>
        <v>zvingangoitike zvakanyanya, zvingangoitike zvishoma, hazvingaitike zvakanyanya, hazvingaitike zvachose, kuramba kupindura</v>
      </c>
      <c r="Z217" s="4" t="s">
        <v>1223</v>
      </c>
    </row>
    <row r="218" spans="1:26" ht="42">
      <c r="A218" s="53" t="s">
        <v>1388</v>
      </c>
      <c r="B218" s="53" t="s">
        <v>1409</v>
      </c>
      <c r="C218" s="53">
        <v>10</v>
      </c>
      <c r="D218" s="54" t="str">
        <f t="shared" si="30"/>
        <v>O10</v>
      </c>
      <c r="E218" s="53" t="s">
        <v>11</v>
      </c>
      <c r="F218" s="32" t="s">
        <v>203</v>
      </c>
      <c r="G218" s="54" t="str">
        <f t="shared" si="31"/>
        <v>select_one likely4</v>
      </c>
      <c r="H218" s="4" t="str">
        <f>IF(A218="","",IF(ROW($A$2:$A$1036)=1,"Impossible",VLOOKUP($A$2:$A$1036,items!$A$2:$S$1008,{19}*SIGN(ROW($A$2:$A$1036)),FALSE)))</f>
        <v>If you decided to tell your child about [his/her] status, how likely is it that you could get help from other family members?</v>
      </c>
      <c r="I218" s="4" t="str">
        <f>IF(A218="","",IF(ROW($A$2:$A$1036)=1,"Impossible",VLOOKUP($A$2:$A$1036,items!$A$2:$T$1008,{20}*SIGN(ROW($A$2:$A$1036)),FALSE)))</f>
        <v>Kana mukafunga kuudza mwana wenyu paamire, pane mukana wakadii wekuti mungawane rubatsiro kubva kune vamwe vemumhuri?</v>
      </c>
      <c r="L218" s="53" t="s">
        <v>27</v>
      </c>
      <c r="M218" s="53"/>
      <c r="N218" s="53"/>
      <c r="O218" s="53"/>
      <c r="P218" s="53"/>
      <c r="Q218" s="53"/>
      <c r="R218" s="53"/>
      <c r="S218" s="53"/>
      <c r="T218" s="53"/>
      <c r="U218" s="53"/>
      <c r="V218" s="55" t="str">
        <f t="shared" si="28"/>
        <v>O10. If you decided to tell your child about [his/her] status, how likely is it that you could get help from other family members?</v>
      </c>
      <c r="W218" s="55" t="str">
        <f t="shared" si="29"/>
        <v>O10. Kana mukafunga kuudza mwana wenyu paamire, pane mukana wakadii wekuti mungawane rubatsiro kubva kune vamwe vemumhuri?</v>
      </c>
      <c r="X218" s="32" t="str">
        <f t="array" ref="X218">IF(ISBLANK(F218),"",INDEX([2]choices!L$2:L$2063,MATCH(F218,IF([2]choices!M$2:M$2063="Last",[2]choices!A$2:A$2063),0)))</f>
        <v>very likely, somewhat likely, not very likely, not at all likely, refuse</v>
      </c>
      <c r="Y218" s="4" t="str">
        <f t="array" ref="Y218">IF(ISBLANK(F218),"",INDEX([2]choices!K$2:K$2063,MATCH(F218,IF([2]choices!M$2:M$2063="Last",[2]choices!A$2:A$2063),0)))</f>
        <v>zvingangoitike zvakanyanya, zvingangoitike zvishoma, hazvingaitike zvakanyanya, hazvingaitike zvachose, kuramba kupindura</v>
      </c>
      <c r="Z218" s="4" t="s">
        <v>1223</v>
      </c>
    </row>
    <row r="219" spans="1:26" ht="28">
      <c r="A219" s="53" t="s">
        <v>1389</v>
      </c>
      <c r="B219" s="53" t="s">
        <v>1409</v>
      </c>
      <c r="C219" s="53">
        <v>11</v>
      </c>
      <c r="D219" s="54" t="str">
        <f t="shared" si="30"/>
        <v>O11</v>
      </c>
      <c r="E219" s="53" t="s">
        <v>16</v>
      </c>
      <c r="F219" s="32"/>
      <c r="G219" s="54" t="str">
        <f t="shared" si="31"/>
        <v>note</v>
      </c>
      <c r="H219" s="4" t="str">
        <f>IF(A219="","",IF(ROW($A$2:$A$1036)=1,"Impossible",VLOOKUP($A$2:$A$1036,items!$A$2:$S$1008,{19}*SIGN(ROW($A$2:$A$1036)),FALSE)))</f>
        <v>How much do you agree or disagree with the following statements?</v>
      </c>
      <c r="I219" s="4" t="str">
        <f>IF(A219="","",IF(ROW($A$2:$A$1036)=1,"Impossible",VLOOKUP($A$2:$A$1036,items!$A$2:$T$1008,{20}*SIGN(ROW($A$2:$A$1036)),FALSE)))</f>
        <v>Munobvumirana kana kusatenderana zvakadini nezvirevo zvinotevera?</v>
      </c>
      <c r="L219" s="53"/>
      <c r="M219" s="53"/>
      <c r="N219" s="53"/>
      <c r="O219" s="53"/>
      <c r="P219" s="53"/>
      <c r="Q219" s="53"/>
      <c r="R219" s="53"/>
      <c r="S219" s="53"/>
      <c r="T219" s="53"/>
      <c r="U219" s="53"/>
      <c r="V219" s="55" t="str">
        <f t="shared" si="28"/>
        <v>O11. How much do you agree or disagree with the following statements?</v>
      </c>
      <c r="W219" s="55" t="str">
        <f t="shared" si="29"/>
        <v>O11. Munobvumirana kana kusatenderana zvakadini nezvirevo zvinotevera?</v>
      </c>
      <c r="X219" s="32" t="str">
        <f t="array" ref="X219">IF(ISBLANK(F219),"",INDEX([2]choices!L$2:L$2063,MATCH(F219,IF([2]choices!M$2:M$2063="Last",[2]choices!A$2:A$2063),0)))</f>
        <v/>
      </c>
      <c r="Y219" s="4" t="str">
        <f t="array" ref="Y219">IF(ISBLANK(F219),"",INDEX([2]choices!K$2:K$2063,MATCH(F219,IF([2]choices!M$2:M$2063="Last",[2]choices!A$2:A$2063),0)))</f>
        <v/>
      </c>
      <c r="Z219" s="4" t="s">
        <v>1223</v>
      </c>
    </row>
    <row r="220" spans="1:26" ht="28">
      <c r="A220" s="53" t="s">
        <v>1390</v>
      </c>
      <c r="B220" s="53" t="s">
        <v>1409</v>
      </c>
      <c r="C220" s="53">
        <v>12</v>
      </c>
      <c r="D220" s="54" t="str">
        <f t="shared" si="30"/>
        <v>O12</v>
      </c>
      <c r="E220" s="53" t="s">
        <v>11</v>
      </c>
      <c r="F220" s="32" t="s">
        <v>209</v>
      </c>
      <c r="G220" s="54" t="str">
        <f t="shared" si="31"/>
        <v>select_one yndr</v>
      </c>
      <c r="H220" s="4" t="str">
        <f>IF(A220="","",IF(ROW($A$2:$A$1036)=1,"Impossible",VLOOKUP($A$2:$A$1036,items!$A$2:$S$1008,{19}*SIGN(ROW($A$2:$A$1036)),FALSE)))</f>
        <v>My child has at least one very close friend.</v>
      </c>
      <c r="I220" s="4" t="str">
        <f>IF(A220="","",IF(ROW($A$2:$A$1036)=1,"Impossible",VLOOKUP($A$2:$A$1036,items!$A$2:$T$1008,{20}*SIGN(ROW($A$2:$A$1036)),FALSE)))</f>
        <v>Mwana wangu ane shamwari yepamoyo imwe chete hayo.</v>
      </c>
      <c r="L220" s="53" t="s">
        <v>27</v>
      </c>
      <c r="M220" s="53"/>
      <c r="N220" s="53"/>
      <c r="O220" s="53"/>
      <c r="P220" s="53"/>
      <c r="Q220" s="53"/>
      <c r="R220" s="53"/>
      <c r="S220" s="53"/>
      <c r="T220" s="53"/>
      <c r="U220" s="53"/>
      <c r="V220" s="55" t="str">
        <f t="shared" si="28"/>
        <v>O12. My child has at least one very close friend.</v>
      </c>
      <c r="W220" s="55" t="str">
        <f t="shared" si="29"/>
        <v>O12. Mwana wangu ane shamwari yepamoyo imwe chete hayo.</v>
      </c>
      <c r="X220" s="32" t="str">
        <f t="array" ref="X220">IF(ISBLANK(F220),"",INDEX([2]choices!L$2:L$2063,MATCH(F220,IF([2]choices!M$2:M$2063="Last",[2]choices!A$2:A$2063),0)))</f>
        <v>yes, no, dk, refuse</v>
      </c>
      <c r="Y220" s="4" t="str">
        <f t="array" ref="Y220">IF(ISBLANK(F220),"",INDEX([2]choices!K$2:K$2063,MATCH(F220,IF([2]choices!M$2:M$2063="Last",[2]choices!A$2:A$2063),0)))</f>
        <v>Hongu, Kwete, dk, kuramba kupindura</v>
      </c>
      <c r="Z220" s="4" t="s">
        <v>1223</v>
      </c>
    </row>
    <row r="221" spans="1:26" ht="42">
      <c r="A221" s="53" t="s">
        <v>1391</v>
      </c>
      <c r="B221" s="53" t="s">
        <v>1409</v>
      </c>
      <c r="C221" s="53">
        <v>13</v>
      </c>
      <c r="D221" s="54" t="str">
        <f t="shared" si="30"/>
        <v>O13</v>
      </c>
      <c r="E221" s="53" t="s">
        <v>11</v>
      </c>
      <c r="F221" s="32" t="s">
        <v>200</v>
      </c>
      <c r="G221" s="54" t="str">
        <f t="shared" si="31"/>
        <v>select_one agree4</v>
      </c>
      <c r="H221" s="4" t="str">
        <f>IF(A221="","",IF(ROW($A$2:$A$1036)=1,"Impossible",VLOOKUP($A$2:$A$1036,items!$A$2:$S$1008,{19}*SIGN(ROW($A$2:$A$1036)),FALSE)))</f>
        <v>My child is too young to find out about [his/her] status.</v>
      </c>
      <c r="I221" s="4" t="str">
        <f>IF(A221="","",IF(ROW($A$2:$A$1036)=1,"Impossible",VLOOKUP($A$2:$A$1036,items!$A$2:$T$1008,{20}*SIGN(ROW($A$2:$A$1036)),FALSE)))</f>
        <v>Mwana wangu achiri mudiki zvakanyanya kuti azive paamire.</v>
      </c>
      <c r="L221" s="53" t="s">
        <v>27</v>
      </c>
      <c r="M221" s="53"/>
      <c r="N221" s="53"/>
      <c r="O221" s="53"/>
      <c r="P221" s="53"/>
      <c r="Q221" s="53"/>
      <c r="R221" s="53"/>
      <c r="S221" s="53"/>
      <c r="T221" s="53"/>
      <c r="U221" s="53"/>
      <c r="V221" s="55" t="str">
        <f t="shared" si="28"/>
        <v>O13. My child is too young to find out about [his/her] status.</v>
      </c>
      <c r="W221" s="55" t="str">
        <f t="shared" si="29"/>
        <v>O13. Mwana wangu achiri mudiki zvakanyanya kuti azive paamire.</v>
      </c>
      <c r="X221" s="32" t="str">
        <f t="array" ref="X221">IF(ISBLANK(F221),"",INDEX([2]choices!L$2:L$2063,MATCH(F221,IF([2]choices!M$2:M$2063="Last",[2]choices!A$2:A$2063),0)))</f>
        <v>strongly agree, agree, disagree, strongly disagree, refuse</v>
      </c>
      <c r="Y221" s="4" t="str">
        <f t="array" ref="Y221">IF(ISBLANK(F221),"",INDEX([2]choices!K$2:K$2063,MATCH(F221,IF([2]choices!M$2:M$2063="Last",[2]choices!A$2:A$2063),0)))</f>
        <v>Ndinobvumirana nazvo chaizvo, Ndinobvumirana nazvo , Handibvumirani nazvo, Handibvumirani nazvo zvachose, kuramba kupindura</v>
      </c>
      <c r="Z221" s="4" t="s">
        <v>1223</v>
      </c>
    </row>
    <row r="222" spans="1:26" ht="42">
      <c r="A222" s="53" t="s">
        <v>1392</v>
      </c>
      <c r="B222" s="53" t="s">
        <v>1409</v>
      </c>
      <c r="C222" s="53">
        <v>14</v>
      </c>
      <c r="D222" s="54" t="str">
        <f t="shared" si="30"/>
        <v>O14</v>
      </c>
      <c r="E222" s="53" t="s">
        <v>11</v>
      </c>
      <c r="F222" s="32" t="s">
        <v>200</v>
      </c>
      <c r="G222" s="54" t="str">
        <f t="shared" si="31"/>
        <v>select_one agree4</v>
      </c>
      <c r="H222" s="4" t="str">
        <f>IF(A222="","",IF(ROW($A$2:$A$1036)=1,"Impossible",VLOOKUP($A$2:$A$1036,items!$A$2:$S$1008,{19}*SIGN(ROW($A$2:$A$1036)),FALSE)))</f>
        <v>It is best to keep sensitive issues like my child's status a secret for as long as possible.</v>
      </c>
      <c r="I222" s="4" t="str">
        <f>IF(A222="","",IF(ROW($A$2:$A$1036)=1,"Impossible",VLOOKUP($A$2:$A$1036,items!$A$2:$T$1008,{20}*SIGN(ROW($A$2:$A$1036)),FALSE)))</f>
        <v>Zviri nani kuchengeta nyaya dzinobata-bata dzakafanana nepamire mwana wangu dzakavanzika kwenguva yazvinokwanisika.</v>
      </c>
      <c r="L222" s="53" t="s">
        <v>27</v>
      </c>
      <c r="M222" s="53"/>
      <c r="N222" s="53"/>
      <c r="O222" s="53"/>
      <c r="P222" s="53"/>
      <c r="Q222" s="53"/>
      <c r="R222" s="53"/>
      <c r="S222" s="53"/>
      <c r="T222" s="53"/>
      <c r="U222" s="53"/>
      <c r="V222" s="55" t="str">
        <f t="shared" si="28"/>
        <v>O14. It is best to keep sensitive issues like my child's status a secret for as long as possible.</v>
      </c>
      <c r="W222" s="55" t="str">
        <f t="shared" si="29"/>
        <v>O14. Zviri nani kuchengeta nyaya dzinobata-bata dzakafanana nepamire mwana wangu dzakavanzika kwenguva yazvinokwanisika.</v>
      </c>
      <c r="X222" s="32" t="str">
        <f t="array" ref="X222">IF(ISBLANK(F222),"",INDEX([2]choices!L$2:L$2063,MATCH(F222,IF([2]choices!M$2:M$2063="Last",[2]choices!A$2:A$2063),0)))</f>
        <v>strongly agree, agree, disagree, strongly disagree, refuse</v>
      </c>
      <c r="Y222" s="4" t="str">
        <f t="array" ref="Y222">IF(ISBLANK(F222),"",INDEX([2]choices!K$2:K$2063,MATCH(F222,IF([2]choices!M$2:M$2063="Last",[2]choices!A$2:A$2063),0)))</f>
        <v>Ndinobvumirana nazvo chaizvo, Ndinobvumirana nazvo , Handibvumirani nazvo, Handibvumirani nazvo zvachose, kuramba kupindura</v>
      </c>
      <c r="Z222" s="4" t="s">
        <v>1223</v>
      </c>
    </row>
    <row r="223" spans="1:26" ht="42">
      <c r="A223" s="53" t="s">
        <v>1393</v>
      </c>
      <c r="B223" s="53" t="s">
        <v>1409</v>
      </c>
      <c r="C223" s="53">
        <v>15</v>
      </c>
      <c r="D223" s="54" t="str">
        <f t="shared" si="30"/>
        <v>O15</v>
      </c>
      <c r="E223" s="53" t="s">
        <v>11</v>
      </c>
      <c r="F223" s="32" t="s">
        <v>200</v>
      </c>
      <c r="G223" s="54" t="str">
        <f t="shared" si="31"/>
        <v>select_one agree4</v>
      </c>
      <c r="H223" s="4" t="str">
        <f>IF(A223="","",IF(ROW($A$2:$A$1036)=1,"Impossible",VLOOKUP($A$2:$A$1036,items!$A$2:$S$1008,{19}*SIGN(ROW($A$2:$A$1036)),FALSE)))</f>
        <v>There are important religious or cultural reasons for keeping my child's status a secret from [him/her].</v>
      </c>
      <c r="I223" s="4" t="str">
        <f>IF(A223="","",IF(ROW($A$2:$A$1036)=1,"Impossible",VLOOKUP($A$2:$A$1036,items!$A$2:$T$1008,{20}*SIGN(ROW($A$2:$A$1036)),FALSE)))</f>
        <v>Pane zvikonzero zviri maererano nezvitendero kana tsika dzedu zvinoita kuti ndivanzire mwana wangu paamire.</v>
      </c>
      <c r="L223" s="53" t="s">
        <v>27</v>
      </c>
      <c r="M223" s="53"/>
      <c r="N223" s="53"/>
      <c r="O223" s="53"/>
      <c r="P223" s="53"/>
      <c r="Q223" s="53"/>
      <c r="R223" s="53"/>
      <c r="S223" s="53"/>
      <c r="T223" s="53"/>
      <c r="U223" s="53"/>
      <c r="V223" s="55" t="str">
        <f t="shared" si="28"/>
        <v>O15. There are important religious or cultural reasons for keeping my child's status a secret from [him/her].</v>
      </c>
      <c r="W223" s="55" t="str">
        <f t="shared" si="29"/>
        <v>O15. Pane zvikonzero zviri maererano nezvitendero kana tsika dzedu zvinoita kuti ndivanzire mwana wangu paamire.</v>
      </c>
      <c r="X223" s="32" t="str">
        <f t="array" ref="X223">IF(ISBLANK(F223),"",INDEX([2]choices!L$2:L$2063,MATCH(F223,IF([2]choices!M$2:M$2063="Last",[2]choices!A$2:A$2063),0)))</f>
        <v>strongly agree, agree, disagree, strongly disagree, refuse</v>
      </c>
      <c r="Y223" s="4" t="str">
        <f t="array" ref="Y223">IF(ISBLANK(F223),"",INDEX([2]choices!K$2:K$2063,MATCH(F223,IF([2]choices!M$2:M$2063="Last",[2]choices!A$2:A$2063),0)))</f>
        <v>Ndinobvumirana nazvo chaizvo, Ndinobvumirana nazvo , Handibvumirani nazvo, Handibvumirani nazvo zvachose, kuramba kupindura</v>
      </c>
      <c r="Z223" s="4" t="s">
        <v>1223</v>
      </c>
    </row>
    <row r="224" spans="1:26" ht="42">
      <c r="A224" s="53" t="s">
        <v>1394</v>
      </c>
      <c r="B224" s="53" t="s">
        <v>1409</v>
      </c>
      <c r="C224" s="53">
        <v>16</v>
      </c>
      <c r="D224" s="54" t="str">
        <f t="shared" si="30"/>
        <v>O16</v>
      </c>
      <c r="E224" s="53" t="s">
        <v>11</v>
      </c>
      <c r="F224" s="32" t="s">
        <v>200</v>
      </c>
      <c r="G224" s="54" t="str">
        <f t="shared" si="31"/>
        <v>select_one agree4</v>
      </c>
      <c r="H224" s="4" t="str">
        <f>IF(A224="","",IF(ROW($A$2:$A$1036)=1,"Impossible",VLOOKUP($A$2:$A$1036,items!$A$2:$S$1008,{19}*SIGN(ROW($A$2:$A$1036)),FALSE)))</f>
        <v>Talking with a child about sex will encourage them to become sexually active.</v>
      </c>
      <c r="I224" s="4" t="str">
        <f>IF(A224="","",IF(ROW($A$2:$A$1036)=1,"Impossible",VLOOKUP($A$2:$A$1036,items!$A$2:$T$1008,{20}*SIGN(ROW($A$2:$A$1036)),FALSE)))</f>
        <v>Kutaura nyaya dzepabonde nemwana kunomukurudzira kuti aite zvepabonde</v>
      </c>
      <c r="L224" s="53" t="s">
        <v>27</v>
      </c>
      <c r="M224" s="53"/>
      <c r="N224" s="53"/>
      <c r="O224" s="53"/>
      <c r="P224" s="53"/>
      <c r="Q224" s="53"/>
      <c r="R224" s="53"/>
      <c r="S224" s="53"/>
      <c r="T224" s="53"/>
      <c r="U224" s="53"/>
      <c r="V224" s="55" t="str">
        <f t="shared" si="28"/>
        <v>O16. Talking with a child about sex will encourage them to become sexually active.</v>
      </c>
      <c r="W224" s="55" t="str">
        <f t="shared" si="29"/>
        <v>O16. Kutaura nyaya dzepabonde nemwana kunomukurudzira kuti aite zvepabonde</v>
      </c>
      <c r="X224" s="32" t="str">
        <f t="array" ref="X224">IF(ISBLANK(F224),"",INDEX([2]choices!L$2:L$2063,MATCH(F224,IF([2]choices!M$2:M$2063="Last",[2]choices!A$2:A$2063),0)))</f>
        <v>strongly agree, agree, disagree, strongly disagree, refuse</v>
      </c>
      <c r="Y224" s="4" t="str">
        <f t="array" ref="Y224">IF(ISBLANK(F224),"",INDEX([2]choices!K$2:K$2063,MATCH(F224,IF([2]choices!M$2:M$2063="Last",[2]choices!A$2:A$2063),0)))</f>
        <v>Ndinobvumirana nazvo chaizvo, Ndinobvumirana nazvo , Handibvumirani nazvo, Handibvumirani nazvo zvachose, kuramba kupindura</v>
      </c>
      <c r="Z224" s="4" t="s">
        <v>1223</v>
      </c>
    </row>
    <row r="225" spans="1:26" ht="56">
      <c r="A225" s="53" t="s">
        <v>1395</v>
      </c>
      <c r="B225" s="53" t="s">
        <v>1409</v>
      </c>
      <c r="C225" s="53">
        <v>17</v>
      </c>
      <c r="D225" s="54" t="str">
        <f t="shared" si="30"/>
        <v>O17</v>
      </c>
      <c r="E225" s="53" t="s">
        <v>16</v>
      </c>
      <c r="F225" s="32"/>
      <c r="G225" s="54" t="str">
        <f t="shared" si="31"/>
        <v>note</v>
      </c>
      <c r="H225" s="4" t="str">
        <f>IF(A225="","",IF(ROW($A$2:$A$1036)=1,"Impossible",VLOOKUP($A$2:$A$1036,items!$A$2:$S$1008,{19}*SIGN(ROW($A$2:$A$1036)),FALSE)))</f>
        <v>Now I would like to ask you your thoughts about telling your child about [his/her] status. Some caregivers think it's a good idea. Some don't.</v>
      </c>
      <c r="I225" s="4" t="str">
        <f>IF(A225="","",IF(ROW($A$2:$A$1036)=1,"Impossible",VLOOKUP($A$2:$A$1036,items!$A$2:$T$1008,{20}*SIGN(ROW($A$2:$A$1036)),FALSE)))</f>
        <v>Iye zvino, ndiri kuda kukubvunzai zvamunofunga pamusoro pekuudza mwana wenyu paamire.Vamwe vachengeti vevana vanofunga kuti chinhu chakanaka. Vamwe havafunge sekudaro.</v>
      </c>
      <c r="L225" s="53"/>
      <c r="M225" s="53"/>
      <c r="N225" s="53"/>
      <c r="O225" s="53"/>
      <c r="P225" s="53"/>
      <c r="Q225" s="53"/>
      <c r="R225" s="53"/>
      <c r="S225" s="53"/>
      <c r="T225" s="53"/>
      <c r="U225" s="53"/>
      <c r="V225" s="55" t="str">
        <f t="shared" si="28"/>
        <v>O17. Now I would like to ask you your thoughts about telling your child about [his/her] status. Some caregivers think it's a good idea. Some don't.</v>
      </c>
      <c r="W225" s="55" t="str">
        <f t="shared" si="29"/>
        <v>O17. Iye zvino, ndiri kuda kukubvunzai zvamunofunga pamusoro pekuudza mwana wenyu paamire.Vamwe vachengeti vevana vanofunga kuti chinhu chakanaka. Vamwe havafunge sekudaro.</v>
      </c>
      <c r="X225" s="32" t="str">
        <f t="array" ref="X225">IF(ISBLANK(F225),"",INDEX([2]choices!L$2:L$2063,MATCH(F225,IF([2]choices!M$2:M$2063="Last",[2]choices!A$2:A$2063),0)))</f>
        <v/>
      </c>
      <c r="Y225" s="4" t="str">
        <f t="array" ref="Y225">IF(ISBLANK(F225),"",INDEX([2]choices!K$2:K$2063,MATCH(F225,IF([2]choices!M$2:M$2063="Last",[2]choices!A$2:A$2063),0)))</f>
        <v/>
      </c>
      <c r="Z225" s="4" t="s">
        <v>1223</v>
      </c>
    </row>
    <row r="226" spans="1:26" ht="42">
      <c r="A226" s="53" t="s">
        <v>1411</v>
      </c>
      <c r="B226" s="53" t="s">
        <v>1409</v>
      </c>
      <c r="C226" s="53">
        <v>18</v>
      </c>
      <c r="D226" s="54" t="str">
        <f t="shared" si="30"/>
        <v>O18</v>
      </c>
      <c r="E226" s="53" t="s">
        <v>16</v>
      </c>
      <c r="F226" s="32"/>
      <c r="G226" s="54" t="str">
        <f t="shared" si="31"/>
        <v>note</v>
      </c>
      <c r="H226" s="4" t="str">
        <f>IF(A226="","",IF(ROW($A$2:$A$1036)=1,"Impossible",VLOOKUP($A$2:$A$1036,items!$A$2:$S$1008,{19}*SIGN(ROW($A$2:$A$1036)),FALSE)))</f>
        <v>There are no right or wrong answers. First, please tell me how much you agree or disagree with the following statements.</v>
      </c>
      <c r="I226" s="4" t="str">
        <f>IF(A226="","",IF(ROW($A$2:$A$1036)=1,"Impossible",VLOOKUP($A$2:$A$1036,items!$A$2:$T$1008,{20}*SIGN(ROW($A$2:$A$1036)),FALSE)))</f>
        <v>Hapana mhinduro dzakanaka kana dzakaipa. Chekutanga, ndapota ndiudzeiwo kuti munobvumirana kana kuti hamubvumirani zvakadii nemitsara inotevera.</v>
      </c>
      <c r="L226" s="53"/>
      <c r="M226" s="53"/>
      <c r="N226" s="53"/>
      <c r="O226" s="53"/>
      <c r="P226" s="53"/>
      <c r="Q226" s="53"/>
      <c r="R226" s="53"/>
      <c r="S226" s="53"/>
      <c r="T226" s="53"/>
      <c r="U226" s="53"/>
      <c r="V226" s="55" t="str">
        <f t="shared" ref="V226:V289" si="32">IF(OR(ISNA(H226),ISBLANK(H226)),"",CONCATENATE($B226,$C226,"."," ",H226))</f>
        <v>O18. There are no right or wrong answers. First, please tell me how much you agree or disagree with the following statements.</v>
      </c>
      <c r="W226" s="55" t="str">
        <f t="shared" ref="W226:W289" si="33">IF(OR(ISBLANK(I226),ISNA(I226)),"",CONCATENATE($B226,$C226,"."," ",I226))</f>
        <v>O18. Hapana mhinduro dzakanaka kana dzakaipa. Chekutanga, ndapota ndiudzeiwo kuti munobvumirana kana kuti hamubvumirani zvakadii nemitsara inotevera.</v>
      </c>
      <c r="X226" s="32" t="str">
        <f t="array" ref="X226">IF(ISBLANK(F226),"",INDEX([2]choices!L$2:L$2063,MATCH(F226,IF([2]choices!M$2:M$2063="Last",[2]choices!A$2:A$2063),0)))</f>
        <v/>
      </c>
      <c r="Y226" s="4" t="str">
        <f t="array" ref="Y226">IF(ISBLANK(F226),"",INDEX([2]choices!K$2:K$2063,MATCH(F226,IF([2]choices!M$2:M$2063="Last",[2]choices!A$2:A$2063),0)))</f>
        <v/>
      </c>
      <c r="Z226" s="4" t="s">
        <v>1223</v>
      </c>
    </row>
    <row r="227" spans="1:26" ht="42">
      <c r="A227" s="53" t="s">
        <v>1396</v>
      </c>
      <c r="B227" s="53" t="s">
        <v>1409</v>
      </c>
      <c r="C227" s="53">
        <v>19</v>
      </c>
      <c r="D227" s="54" t="str">
        <f t="shared" si="30"/>
        <v>O19</v>
      </c>
      <c r="E227" s="53" t="s">
        <v>11</v>
      </c>
      <c r="F227" s="32" t="s">
        <v>200</v>
      </c>
      <c r="G227" s="54" t="str">
        <f t="shared" si="31"/>
        <v>select_one agree4</v>
      </c>
      <c r="H227" s="4" t="str">
        <f>IF(A227="","",IF(ROW($A$2:$A$1036)=1,"Impossible",VLOOKUP($A$2:$A$1036,items!$A$2:$S$1008,{19}*SIGN(ROW($A$2:$A$1036)),FALSE)))</f>
        <v>My child has a right to know about [his/her] status.</v>
      </c>
      <c r="I227" s="4" t="str">
        <f>IF(A227="","",IF(ROW($A$2:$A$1036)=1,"Impossible",VLOOKUP($A$2:$A$1036,items!$A$2:$T$1008,{20}*SIGN(ROW($A$2:$A$1036)),FALSE)))</f>
        <v>Mwana wangu ane kodzero yekuziva paamire.</v>
      </c>
      <c r="L227" s="53" t="s">
        <v>27</v>
      </c>
      <c r="M227" s="53"/>
      <c r="N227" s="53"/>
      <c r="O227" s="53"/>
      <c r="P227" s="53"/>
      <c r="Q227" s="53"/>
      <c r="R227" s="53"/>
      <c r="S227" s="53"/>
      <c r="T227" s="53"/>
      <c r="U227" s="53"/>
      <c r="V227" s="55" t="str">
        <f t="shared" si="32"/>
        <v>O19. My child has a right to know about [his/her] status.</v>
      </c>
      <c r="W227" s="55" t="str">
        <f t="shared" si="33"/>
        <v>O19. Mwana wangu ane kodzero yekuziva paamire.</v>
      </c>
      <c r="X227" s="32" t="str">
        <f t="array" ref="X227">IF(ISBLANK(F227),"",INDEX([2]choices!L$2:L$2063,MATCH(F227,IF([2]choices!M$2:M$2063="Last",[2]choices!A$2:A$2063),0)))</f>
        <v>strongly agree, agree, disagree, strongly disagree, refuse</v>
      </c>
      <c r="Y227" s="4" t="str">
        <f t="array" ref="Y227">IF(ISBLANK(F227),"",INDEX([2]choices!K$2:K$2063,MATCH(F227,IF([2]choices!M$2:M$2063="Last",[2]choices!A$2:A$2063),0)))</f>
        <v>Ndinobvumirana nazvo chaizvo, Ndinobvumirana nazvo , Handibvumirani nazvo, Handibvumirani nazvo zvachose, kuramba kupindura</v>
      </c>
      <c r="Z227" s="4" t="s">
        <v>1223</v>
      </c>
    </row>
    <row r="228" spans="1:26" ht="42">
      <c r="A228" s="53" t="s">
        <v>1397</v>
      </c>
      <c r="B228" s="53" t="s">
        <v>1409</v>
      </c>
      <c r="C228" s="53">
        <v>20</v>
      </c>
      <c r="D228" s="54" t="str">
        <f t="shared" si="30"/>
        <v>O20</v>
      </c>
      <c r="E228" s="53" t="s">
        <v>11</v>
      </c>
      <c r="F228" s="32" t="s">
        <v>200</v>
      </c>
      <c r="G228" s="54" t="str">
        <f t="shared" si="31"/>
        <v>select_one agree4</v>
      </c>
      <c r="H228" s="4" t="str">
        <f>IF(A228="","",IF(ROW($A$2:$A$1036)=1,"Impossible",VLOOKUP($A$2:$A$1036,items!$A$2:$S$1008,{19}*SIGN(ROW($A$2:$A$1036)),FALSE)))</f>
        <v>It's best to keep some things about [his/her] status a secret from [him/her].</v>
      </c>
      <c r="I228" s="4" t="str">
        <f>IF(A228="","",IF(ROW($A$2:$A$1036)=1,"Impossible",VLOOKUP($A$2:$A$1036,items!$A$2:$T$1008,{20}*SIGN(ROW($A$2:$A$1036)),FALSE)))</f>
        <v>Zvakanakisa kumuvanzira zvimwe zvinhu zviri maererano nepaamire.</v>
      </c>
      <c r="L228" s="53" t="s">
        <v>27</v>
      </c>
      <c r="M228" s="53"/>
      <c r="N228" s="53"/>
      <c r="O228" s="53"/>
      <c r="P228" s="53"/>
      <c r="Q228" s="53"/>
      <c r="R228" s="53"/>
      <c r="S228" s="53"/>
      <c r="T228" s="53"/>
      <c r="U228" s="53"/>
      <c r="V228" s="55" t="str">
        <f t="shared" si="32"/>
        <v>O20. It's best to keep some things about [his/her] status a secret from [him/her].</v>
      </c>
      <c r="W228" s="55" t="str">
        <f t="shared" si="33"/>
        <v>O20. Zvakanakisa kumuvanzira zvimwe zvinhu zviri maererano nepaamire.</v>
      </c>
      <c r="X228" s="32" t="str">
        <f t="array" ref="X228">IF(ISBLANK(F228),"",INDEX([2]choices!L$2:L$2063,MATCH(F228,IF([2]choices!M$2:M$2063="Last",[2]choices!A$2:A$2063),0)))</f>
        <v>strongly agree, agree, disagree, strongly disagree, refuse</v>
      </c>
      <c r="Y228" s="4" t="str">
        <f t="array" ref="Y228">IF(ISBLANK(F228),"",INDEX([2]choices!K$2:K$2063,MATCH(F228,IF([2]choices!M$2:M$2063="Last",[2]choices!A$2:A$2063),0)))</f>
        <v>Ndinobvumirana nazvo chaizvo, Ndinobvumirana nazvo , Handibvumirani nazvo, Handibvumirani nazvo zvachose, kuramba kupindura</v>
      </c>
      <c r="Z228" s="4" t="s">
        <v>1223</v>
      </c>
    </row>
    <row r="229" spans="1:26" ht="42">
      <c r="A229" s="53" t="s">
        <v>1398</v>
      </c>
      <c r="B229" s="53" t="s">
        <v>1409</v>
      </c>
      <c r="C229" s="53">
        <v>21</v>
      </c>
      <c r="D229" s="54" t="str">
        <f t="shared" si="30"/>
        <v>O21</v>
      </c>
      <c r="E229" s="53" t="s">
        <v>11</v>
      </c>
      <c r="F229" s="32" t="s">
        <v>200</v>
      </c>
      <c r="G229" s="54" t="str">
        <f t="shared" si="31"/>
        <v>select_one agree4</v>
      </c>
      <c r="H229" s="4" t="str">
        <f>IF(A229="","",IF(ROW($A$2:$A$1036)=1,"Impossible",VLOOKUP($A$2:$A$1036,items!$A$2:$S$1008,{19}*SIGN(ROW($A$2:$A$1036)),FALSE)))</f>
        <v>Sometimes it's best to give [him/her] false information about [his/her] status to protect [him/her] from the truth.</v>
      </c>
      <c r="I229" s="4" t="str">
        <f>IF(A229="","",IF(ROW($A$2:$A$1036)=1,"Impossible",VLOOKUP($A$2:$A$1036,items!$A$2:$T$1008,{20}*SIGN(ROW($A$2:$A$1036)),FALSE)))</f>
        <v>Dzimwe nguva zvakanakisa kumupa ruzivo rwusiri rwechokwadi maererano nepaamire kuitira kumudzivirira kubva kuchokwadi.</v>
      </c>
      <c r="L229" s="53" t="s">
        <v>27</v>
      </c>
      <c r="M229" s="53"/>
      <c r="N229" s="53"/>
      <c r="O229" s="53"/>
      <c r="P229" s="53"/>
      <c r="Q229" s="53"/>
      <c r="R229" s="53"/>
      <c r="S229" s="53"/>
      <c r="T229" s="53"/>
      <c r="U229" s="53"/>
      <c r="V229" s="55" t="str">
        <f t="shared" si="32"/>
        <v>O21. Sometimes it's best to give [him/her] false information about [his/her] status to protect [him/her] from the truth.</v>
      </c>
      <c r="W229" s="55" t="str">
        <f t="shared" si="33"/>
        <v>O21. Dzimwe nguva zvakanakisa kumupa ruzivo rwusiri rwechokwadi maererano nepaamire kuitira kumudzivirira kubva kuchokwadi.</v>
      </c>
      <c r="X229" s="32" t="str">
        <f t="array" ref="X229">IF(ISBLANK(F229),"",INDEX([2]choices!L$2:L$2063,MATCH(F229,IF([2]choices!M$2:M$2063="Last",[2]choices!A$2:A$2063),0)))</f>
        <v>strongly agree, agree, disagree, strongly disagree, refuse</v>
      </c>
      <c r="Y229" s="4" t="str">
        <f t="array" ref="Y229">IF(ISBLANK(F229),"",INDEX([2]choices!K$2:K$2063,MATCH(F229,IF([2]choices!M$2:M$2063="Last",[2]choices!A$2:A$2063),0)))</f>
        <v>Ndinobvumirana nazvo chaizvo, Ndinobvumirana nazvo , Handibvumirani nazvo, Handibvumirani nazvo zvachose, kuramba kupindura</v>
      </c>
      <c r="Z229" s="4" t="s">
        <v>1223</v>
      </c>
    </row>
    <row r="230" spans="1:26" ht="42">
      <c r="A230" s="53" t="s">
        <v>1399</v>
      </c>
      <c r="B230" s="53" t="s">
        <v>1409</v>
      </c>
      <c r="C230" s="53">
        <v>22</v>
      </c>
      <c r="D230" s="54" t="str">
        <f t="shared" si="30"/>
        <v>O22</v>
      </c>
      <c r="E230" s="53" t="s">
        <v>11</v>
      </c>
      <c r="F230" s="32" t="s">
        <v>200</v>
      </c>
      <c r="G230" s="54" t="str">
        <f t="shared" si="31"/>
        <v>select_one agree4</v>
      </c>
      <c r="H230" s="4" t="str">
        <f>IF(A230="","",IF(ROW($A$2:$A$1036)=1,"Impossible",VLOOKUP($A$2:$A$1036,items!$A$2:$S$1008,{19}*SIGN(ROW($A$2:$A$1036)),FALSE)))</f>
        <v>Partial knowledge about [his/her] status is enough to keep her taking medication to stay healthy.</v>
      </c>
      <c r="I230" s="4" t="str">
        <f>IF(A230="","",IF(ROW($A$2:$A$1036)=1,"Impossible",VLOOKUP($A$2:$A$1036,items!$A$2:$T$1008,{20}*SIGN(ROW($A$2:$A$1036)),FALSE)))</f>
        <v>Kuziva rumwe rweruzivo maererano nepaamire kwakamukwanira kuti arambe achitora mushonga agove nehutano.</v>
      </c>
      <c r="L230" s="53" t="s">
        <v>27</v>
      </c>
      <c r="M230" s="53"/>
      <c r="N230" s="53"/>
      <c r="O230" s="53"/>
      <c r="P230" s="53"/>
      <c r="Q230" s="53"/>
      <c r="R230" s="53"/>
      <c r="S230" s="53"/>
      <c r="T230" s="53"/>
      <c r="U230" s="53"/>
      <c r="V230" s="55" t="str">
        <f t="shared" si="32"/>
        <v>O22. Partial knowledge about [his/her] status is enough to keep her taking medication to stay healthy.</v>
      </c>
      <c r="W230" s="55" t="str">
        <f t="shared" si="33"/>
        <v>O22. Kuziva rumwe rweruzivo maererano nepaamire kwakamukwanira kuti arambe achitora mushonga agove nehutano.</v>
      </c>
      <c r="X230" s="32" t="str">
        <f t="array" ref="X230">IF(ISBLANK(F230),"",INDEX([2]choices!L$2:L$2063,MATCH(F230,IF([2]choices!M$2:M$2063="Last",[2]choices!A$2:A$2063),0)))</f>
        <v>strongly agree, agree, disagree, strongly disagree, refuse</v>
      </c>
      <c r="Y230" s="4" t="str">
        <f t="array" ref="Y230">IF(ISBLANK(F230),"",INDEX([2]choices!K$2:K$2063,MATCH(F230,IF([2]choices!M$2:M$2063="Last",[2]choices!A$2:A$2063),0)))</f>
        <v>Ndinobvumirana nazvo chaizvo, Ndinobvumirana nazvo , Handibvumirani nazvo, Handibvumirani nazvo zvachose, kuramba kupindura</v>
      </c>
      <c r="Z230" s="4" t="s">
        <v>1223</v>
      </c>
    </row>
    <row r="231" spans="1:26" ht="42">
      <c r="A231" s="53" t="s">
        <v>1400</v>
      </c>
      <c r="B231" s="53" t="s">
        <v>1409</v>
      </c>
      <c r="C231" s="53">
        <v>23</v>
      </c>
      <c r="D231" s="54" t="str">
        <f t="shared" si="30"/>
        <v>O23</v>
      </c>
      <c r="E231" s="53" t="s">
        <v>11</v>
      </c>
      <c r="F231" s="32" t="s">
        <v>200</v>
      </c>
      <c r="G231" s="54" t="str">
        <f t="shared" si="31"/>
        <v>select_one agree4</v>
      </c>
      <c r="H231" s="4" t="str">
        <f>IF(A231="","",IF(ROW($A$2:$A$1036)=1,"Impossible",VLOOKUP($A$2:$A$1036,items!$A$2:$S$1008,{19}*SIGN(ROW($A$2:$A$1036)),FALSE)))</f>
        <v>Caregivers like me should not be the one to tell the child about [his/her] status. That should be left to doctors and nurses.</v>
      </c>
      <c r="I231" s="4" t="str">
        <f>IF(A231="","",IF(ROW($A$2:$A$1036)=1,"Impossible",VLOOKUP($A$2:$A$1036,items!$A$2:$T$1008,{20}*SIGN(ROW($A$2:$A$1036)),FALSE)))</f>
        <v>Vachengeti vevana vakafanana neni havasirivo vanofanira kuudza mwana paamire. Izvi zvinofanira kusiyirwa kunanachiremba nevakoti.</v>
      </c>
      <c r="L231" s="53" t="s">
        <v>27</v>
      </c>
      <c r="M231" s="53"/>
      <c r="N231" s="53"/>
      <c r="O231" s="53"/>
      <c r="P231" s="53"/>
      <c r="Q231" s="53"/>
      <c r="R231" s="53"/>
      <c r="S231" s="53"/>
      <c r="T231" s="53"/>
      <c r="U231" s="53"/>
      <c r="V231" s="55" t="str">
        <f t="shared" si="32"/>
        <v>O23. Caregivers like me should not be the one to tell the child about [his/her] status. That should be left to doctors and nurses.</v>
      </c>
      <c r="W231" s="55" t="str">
        <f t="shared" si="33"/>
        <v>O23. Vachengeti vevana vakafanana neni havasirivo vanofanira kuudza mwana paamire. Izvi zvinofanira kusiyirwa kunanachiremba nevakoti.</v>
      </c>
      <c r="X231" s="32" t="str">
        <f t="array" ref="X231">IF(ISBLANK(F231),"",INDEX([2]choices!L$2:L$2063,MATCH(F231,IF([2]choices!M$2:M$2063="Last",[2]choices!A$2:A$2063),0)))</f>
        <v>strongly agree, agree, disagree, strongly disagree, refuse</v>
      </c>
      <c r="Y231" s="4" t="str">
        <f t="array" ref="Y231">IF(ISBLANK(F231),"",INDEX([2]choices!K$2:K$2063,MATCH(F231,IF([2]choices!M$2:M$2063="Last",[2]choices!A$2:A$2063),0)))</f>
        <v>Ndinobvumirana nazvo chaizvo, Ndinobvumirana nazvo , Handibvumirani nazvo, Handibvumirani nazvo zvachose, kuramba kupindura</v>
      </c>
      <c r="Z231" s="4" t="s">
        <v>1223</v>
      </c>
    </row>
    <row r="232" spans="1:26" ht="42">
      <c r="A232" s="53" t="s">
        <v>1401</v>
      </c>
      <c r="B232" s="53" t="s">
        <v>1409</v>
      </c>
      <c r="C232" s="53">
        <v>24</v>
      </c>
      <c r="D232" s="54" t="str">
        <f t="shared" si="30"/>
        <v>O24</v>
      </c>
      <c r="E232" s="53" t="s">
        <v>11</v>
      </c>
      <c r="F232" s="32" t="s">
        <v>200</v>
      </c>
      <c r="G232" s="54" t="str">
        <f t="shared" si="31"/>
        <v>select_one agree4</v>
      </c>
      <c r="H232" s="4" t="str">
        <f>IF(A232="","",IF(ROW($A$2:$A$1036)=1,"Impossible",VLOOKUP($A$2:$A$1036,items!$A$2:$S$1008,{19}*SIGN(ROW($A$2:$A$1036)),FALSE)))</f>
        <v>My child knows enough about HIV to understand [his/her] diagnosis.</v>
      </c>
      <c r="I232" s="4" t="str">
        <f>IF(A232="","",IF(ROW($A$2:$A$1036)=1,"Impossible",VLOOKUP($A$2:$A$1036,items!$A$2:$T$1008,{20}*SIGN(ROW($A$2:$A$1036)),FALSE)))</f>
        <v>Mwana wangu anoziva zvakakwana maererano neHIV kuti anzwisise kuti anorwara nei.</v>
      </c>
      <c r="L232" s="53" t="s">
        <v>27</v>
      </c>
      <c r="M232" s="53"/>
      <c r="N232" s="53"/>
      <c r="O232" s="53"/>
      <c r="P232" s="53"/>
      <c r="Q232" s="53"/>
      <c r="R232" s="53"/>
      <c r="S232" s="53"/>
      <c r="T232" s="53"/>
      <c r="U232" s="53"/>
      <c r="V232" s="55" t="str">
        <f t="shared" si="32"/>
        <v>O24. My child knows enough about HIV to understand [his/her] diagnosis.</v>
      </c>
      <c r="W232" s="55" t="str">
        <f t="shared" si="33"/>
        <v>O24. Mwana wangu anoziva zvakakwana maererano neHIV kuti anzwisise kuti anorwara nei.</v>
      </c>
      <c r="X232" s="32" t="str">
        <f t="array" ref="X232">IF(ISBLANK(F232),"",INDEX([2]choices!L$2:L$2063,MATCH(F232,IF([2]choices!M$2:M$2063="Last",[2]choices!A$2:A$2063),0)))</f>
        <v>strongly agree, agree, disagree, strongly disagree, refuse</v>
      </c>
      <c r="Y232" s="4" t="str">
        <f t="array" ref="Y232">IF(ISBLANK(F232),"",INDEX([2]choices!K$2:K$2063,MATCH(F232,IF([2]choices!M$2:M$2063="Last",[2]choices!A$2:A$2063),0)))</f>
        <v>Ndinobvumirana nazvo chaizvo, Ndinobvumirana nazvo , Handibvumirani nazvo, Handibvumirani nazvo zvachose, kuramba kupindura</v>
      </c>
      <c r="Z232" s="4" t="s">
        <v>1223</v>
      </c>
    </row>
    <row r="233" spans="1:26" ht="42">
      <c r="A233" s="53" t="s">
        <v>1402</v>
      </c>
      <c r="B233" s="53" t="s">
        <v>1409</v>
      </c>
      <c r="C233" s="53">
        <v>25</v>
      </c>
      <c r="D233" s="54" t="str">
        <f t="shared" si="30"/>
        <v>O25</v>
      </c>
      <c r="E233" s="53" t="s">
        <v>11</v>
      </c>
      <c r="F233" s="32" t="s">
        <v>200</v>
      </c>
      <c r="G233" s="54" t="str">
        <f t="shared" si="31"/>
        <v>select_one agree4</v>
      </c>
      <c r="H233" s="4" t="str">
        <f>IF(A233="","",IF(ROW($A$2:$A$1036)=1,"Impossible",VLOOKUP($A$2:$A$1036,items!$A$2:$S$1008,{19}*SIGN(ROW($A$2:$A$1036)),FALSE)))</f>
        <v>My child is responsible and mature enough to be told about [his/her] diagnosis.</v>
      </c>
      <c r="I233" s="4" t="str">
        <f>IF(A233="","",IF(ROW($A$2:$A$1036)=1,"Impossible",VLOOKUP($A$2:$A$1036,items!$A$2:$T$1008,{20}*SIGN(ROW($A$2:$A$1036)),FALSE)))</f>
        <v>Mwana wangu ava kuziva zvaanoita nekunzwisisa zvekuti ava kuudzika kuti anorwara nei.</v>
      </c>
      <c r="L233" s="53" t="s">
        <v>27</v>
      </c>
      <c r="M233" s="53"/>
      <c r="N233" s="53"/>
      <c r="O233" s="53"/>
      <c r="P233" s="53"/>
      <c r="Q233" s="53"/>
      <c r="R233" s="53"/>
      <c r="S233" s="53"/>
      <c r="T233" s="53"/>
      <c r="U233" s="53"/>
      <c r="V233" s="55" t="str">
        <f t="shared" si="32"/>
        <v>O25. My child is responsible and mature enough to be told about [his/her] diagnosis.</v>
      </c>
      <c r="W233" s="55" t="str">
        <f t="shared" si="33"/>
        <v>O25. Mwana wangu ava kuziva zvaanoita nekunzwisisa zvekuti ava kuudzika kuti anorwara nei.</v>
      </c>
      <c r="X233" s="32" t="str">
        <f t="array" ref="X233">IF(ISBLANK(F233),"",INDEX([2]choices!L$2:L$2063,MATCH(F233,IF([2]choices!M$2:M$2063="Last",[2]choices!A$2:A$2063),0)))</f>
        <v>strongly agree, agree, disagree, strongly disagree, refuse</v>
      </c>
      <c r="Y233" s="4" t="str">
        <f t="array" ref="Y233">IF(ISBLANK(F233),"",INDEX([2]choices!K$2:K$2063,MATCH(F233,IF([2]choices!M$2:M$2063="Last",[2]choices!A$2:A$2063),0)))</f>
        <v>Ndinobvumirana nazvo chaizvo, Ndinobvumirana nazvo , Handibvumirani nazvo, Handibvumirani nazvo zvachose, kuramba kupindura</v>
      </c>
      <c r="Z233" s="4" t="s">
        <v>1223</v>
      </c>
    </row>
    <row r="234" spans="1:26" ht="42">
      <c r="A234" s="53" t="s">
        <v>1403</v>
      </c>
      <c r="B234" s="53" t="s">
        <v>1409</v>
      </c>
      <c r="C234" s="53">
        <v>26</v>
      </c>
      <c r="D234" s="54" t="str">
        <f t="shared" si="30"/>
        <v>O26</v>
      </c>
      <c r="E234" s="53" t="s">
        <v>11</v>
      </c>
      <c r="F234" s="32" t="s">
        <v>200</v>
      </c>
      <c r="G234" s="54" t="str">
        <f t="shared" si="31"/>
        <v>select_one agree4</v>
      </c>
      <c r="H234" s="4" t="str">
        <f>IF(A234="","",IF(ROW($A$2:$A$1036)=1,"Impossible",VLOOKUP($A$2:$A$1036,items!$A$2:$S$1008,{19}*SIGN(ROW($A$2:$A$1036)),FALSE)))</f>
        <v>My child could keep [his/her] status a secret if asked.</v>
      </c>
      <c r="I234" s="4" t="str">
        <f>IF(A234="","",IF(ROW($A$2:$A$1036)=1,"Impossible",VLOOKUP($A$2:$A$1036,items!$A$2:$T$1008,{20}*SIGN(ROW($A$2:$A$1036)),FALSE)))</f>
        <v>Mwana wangu angakwanise kuchengetedza paamire pasina mumwe waanoudza kana akaudzwa saizvozvo.</v>
      </c>
      <c r="L234" s="53" t="s">
        <v>27</v>
      </c>
      <c r="M234" s="53"/>
      <c r="N234" s="53"/>
      <c r="O234" s="53"/>
      <c r="P234" s="53"/>
      <c r="Q234" s="53"/>
      <c r="R234" s="53"/>
      <c r="S234" s="53"/>
      <c r="T234" s="53"/>
      <c r="U234" s="53"/>
      <c r="V234" s="55" t="str">
        <f t="shared" si="32"/>
        <v>O26. My child could keep [his/her] status a secret if asked.</v>
      </c>
      <c r="W234" s="55" t="str">
        <f t="shared" si="33"/>
        <v>O26. Mwana wangu angakwanise kuchengetedza paamire pasina mumwe waanoudza kana akaudzwa saizvozvo.</v>
      </c>
      <c r="X234" s="32" t="str">
        <f t="array" ref="X234">IF(ISBLANK(F234),"",INDEX([2]choices!L$2:L$2063,MATCH(F234,IF([2]choices!M$2:M$2063="Last",[2]choices!A$2:A$2063),0)))</f>
        <v>strongly agree, agree, disagree, strongly disagree, refuse</v>
      </c>
      <c r="Y234" s="4" t="str">
        <f t="array" ref="Y234">IF(ISBLANK(F234),"",INDEX([2]choices!K$2:K$2063,MATCH(F234,IF([2]choices!M$2:M$2063="Last",[2]choices!A$2:A$2063),0)))</f>
        <v>Ndinobvumirana nazvo chaizvo, Ndinobvumirana nazvo , Handibvumirani nazvo, Handibvumirani nazvo zvachose, kuramba kupindura</v>
      </c>
      <c r="Z234" s="4" t="s">
        <v>1223</v>
      </c>
    </row>
    <row r="235" spans="1:26" ht="42">
      <c r="A235" s="53" t="s">
        <v>1404</v>
      </c>
      <c r="B235" s="53" t="s">
        <v>1409</v>
      </c>
      <c r="C235" s="53">
        <v>27</v>
      </c>
      <c r="D235" s="54" t="str">
        <f t="shared" si="30"/>
        <v>O27</v>
      </c>
      <c r="E235" s="53" t="s">
        <v>11</v>
      </c>
      <c r="F235" s="32" t="s">
        <v>200</v>
      </c>
      <c r="G235" s="54" t="str">
        <f t="shared" si="31"/>
        <v>select_one agree4</v>
      </c>
      <c r="H235" s="4" t="str">
        <f>IF(A235="","",IF(ROW($A$2:$A$1036)=1,"Impossible",VLOOKUP($A$2:$A$1036,items!$A$2:$S$1008,{19}*SIGN(ROW($A$2:$A$1036)),FALSE)))</f>
        <v>My child is old enough to learn about [his/her] status.</v>
      </c>
      <c r="I235" s="4" t="str">
        <f>IF(A235="","",IF(ROW($A$2:$A$1036)=1,"Impossible",VLOOKUP($A$2:$A$1036,items!$A$2:$T$1008,{20}*SIGN(ROW($A$2:$A$1036)),FALSE)))</f>
        <v>Mwana wangu anyatsokura zvekuti ava kukwanisa kuziva paamire.</v>
      </c>
      <c r="L235" s="53" t="s">
        <v>27</v>
      </c>
      <c r="M235" s="53"/>
      <c r="N235" s="53"/>
      <c r="O235" s="53"/>
      <c r="P235" s="53"/>
      <c r="Q235" s="53"/>
      <c r="R235" s="53"/>
      <c r="S235" s="53"/>
      <c r="T235" s="53"/>
      <c r="U235" s="53"/>
      <c r="V235" s="55" t="str">
        <f t="shared" si="32"/>
        <v>O27. My child is old enough to learn about [his/her] status.</v>
      </c>
      <c r="W235" s="55" t="str">
        <f t="shared" si="33"/>
        <v>O27. Mwana wangu anyatsokura zvekuti ava kukwanisa kuziva paamire.</v>
      </c>
      <c r="X235" s="32" t="str">
        <f t="array" ref="X235">IF(ISBLANK(F235),"",INDEX([2]choices!L$2:L$2063,MATCH(F235,IF([2]choices!M$2:M$2063="Last",[2]choices!A$2:A$2063),0)))</f>
        <v>strongly agree, agree, disagree, strongly disagree, refuse</v>
      </c>
      <c r="Y235" s="4" t="str">
        <f t="array" ref="Y235">IF(ISBLANK(F235),"",INDEX([2]choices!K$2:K$2063,MATCH(F235,IF([2]choices!M$2:M$2063="Last",[2]choices!A$2:A$2063),0)))</f>
        <v>Ndinobvumirana nazvo chaizvo, Ndinobvumirana nazvo , Handibvumirani nazvo, Handibvumirani nazvo zvachose, kuramba kupindura</v>
      </c>
      <c r="Z235" s="4" t="s">
        <v>1223</v>
      </c>
    </row>
    <row r="236" spans="1:26" ht="42">
      <c r="A236" s="53" t="s">
        <v>1405</v>
      </c>
      <c r="B236" s="53" t="s">
        <v>1409</v>
      </c>
      <c r="C236" s="53">
        <v>28</v>
      </c>
      <c r="D236" s="54" t="str">
        <f t="shared" si="30"/>
        <v>O28</v>
      </c>
      <c r="E236" s="53" t="s">
        <v>11</v>
      </c>
      <c r="F236" s="32" t="s">
        <v>200</v>
      </c>
      <c r="G236" s="54" t="str">
        <f t="shared" si="31"/>
        <v>select_one agree4</v>
      </c>
      <c r="H236" s="4" t="str">
        <f>IF(A236="","",IF(ROW($A$2:$A$1036)=1,"Impossible",VLOOKUP($A$2:$A$1036,items!$A$2:$S$1008,{19}*SIGN(ROW($A$2:$A$1036)),FALSE)))</f>
        <v>My child is strong enough emotionally to handle learning about [his/her] status.</v>
      </c>
      <c r="I236" s="4" t="str">
        <f>IF(A236="","",IF(ROW($A$2:$A$1036)=1,"Impossible",VLOOKUP($A$2:$A$1036,items!$A$2:$T$1008,{20}*SIGN(ROW($A$2:$A$1036)),FALSE)))</f>
        <v>Mwana wangu akanyatsosimba mupfungwa zvekukwanisa kugamuchira kana akaziva paamire.</v>
      </c>
      <c r="L236" s="53" t="s">
        <v>27</v>
      </c>
      <c r="M236" s="53"/>
      <c r="N236" s="53"/>
      <c r="O236" s="53"/>
      <c r="P236" s="53"/>
      <c r="Q236" s="53"/>
      <c r="R236" s="53"/>
      <c r="S236" s="53"/>
      <c r="T236" s="53"/>
      <c r="U236" s="53"/>
      <c r="V236" s="55" t="str">
        <f t="shared" si="32"/>
        <v>O28. My child is strong enough emotionally to handle learning about [his/her] status.</v>
      </c>
      <c r="W236" s="55" t="str">
        <f t="shared" si="33"/>
        <v>O28. Mwana wangu akanyatsosimba mupfungwa zvekukwanisa kugamuchira kana akaziva paamire.</v>
      </c>
      <c r="X236" s="32" t="str">
        <f t="array" ref="X236">IF(ISBLANK(F236),"",INDEX([2]choices!L$2:L$2063,MATCH(F236,IF([2]choices!M$2:M$2063="Last",[2]choices!A$2:A$2063),0)))</f>
        <v>strongly agree, agree, disagree, strongly disagree, refuse</v>
      </c>
      <c r="Y236" s="4" t="str">
        <f t="array" ref="Y236">IF(ISBLANK(F236),"",INDEX([2]choices!K$2:K$2063,MATCH(F236,IF([2]choices!M$2:M$2063="Last",[2]choices!A$2:A$2063),0)))</f>
        <v>Ndinobvumirana nazvo chaizvo, Ndinobvumirana nazvo , Handibvumirani nazvo, Handibvumirani nazvo zvachose, kuramba kupindura</v>
      </c>
      <c r="Z236" s="4" t="s">
        <v>1223</v>
      </c>
    </row>
    <row r="237" spans="1:26" ht="42">
      <c r="A237" s="53" t="s">
        <v>1406</v>
      </c>
      <c r="B237" s="53" t="s">
        <v>1409</v>
      </c>
      <c r="C237" s="53">
        <v>29</v>
      </c>
      <c r="D237" s="54" t="str">
        <f t="shared" si="30"/>
        <v>O29</v>
      </c>
      <c r="E237" s="53" t="s">
        <v>11</v>
      </c>
      <c r="F237" s="32" t="s">
        <v>200</v>
      </c>
      <c r="G237" s="54" t="str">
        <f t="shared" si="31"/>
        <v>select_one agree4</v>
      </c>
      <c r="H237" s="4" t="str">
        <f>IF(A237="","",IF(ROW($A$2:$A$1036)=1,"Impossible",VLOOKUP($A$2:$A$1036,items!$A$2:$S$1008,{19}*SIGN(ROW($A$2:$A$1036)),FALSE)))</f>
        <v>Telling my child about [his/her] status will be a process that unfolds over time.</v>
      </c>
      <c r="I237" s="4" t="str">
        <f>IF(A237="","",IF(ROW($A$2:$A$1036)=1,"Impossible",VLOOKUP($A$2:$A$1036,items!$A$2:$T$1008,{20}*SIGN(ROW($A$2:$A$1036)),FALSE)))</f>
        <v>Kuudza mwana wangu paamire chiitiko chichaitika kwenguva zvishoma nezvishoma.</v>
      </c>
      <c r="L237" s="53" t="s">
        <v>27</v>
      </c>
      <c r="M237" s="53"/>
      <c r="N237" s="53"/>
      <c r="O237" s="53"/>
      <c r="P237" s="53"/>
      <c r="Q237" s="53"/>
      <c r="R237" s="53"/>
      <c r="S237" s="53"/>
      <c r="T237" s="53"/>
      <c r="U237" s="53"/>
      <c r="V237" s="55" t="str">
        <f t="shared" si="32"/>
        <v>O29. Telling my child about [his/her] status will be a process that unfolds over time.</v>
      </c>
      <c r="W237" s="55" t="str">
        <f t="shared" si="33"/>
        <v>O29. Kuudza mwana wangu paamire chiitiko chichaitika kwenguva zvishoma nezvishoma.</v>
      </c>
      <c r="X237" s="32" t="str">
        <f t="array" ref="X237">IF(ISBLANK(F237),"",INDEX([2]choices!L$2:L$2063,MATCH(F237,IF([2]choices!M$2:M$2063="Last",[2]choices!A$2:A$2063),0)))</f>
        <v>strongly agree, agree, disagree, strongly disagree, refuse</v>
      </c>
      <c r="Y237" s="4" t="str">
        <f t="array" ref="Y237">IF(ISBLANK(F237),"",INDEX([2]choices!K$2:K$2063,MATCH(F237,IF([2]choices!M$2:M$2063="Last",[2]choices!A$2:A$2063),0)))</f>
        <v>Ndinobvumirana nazvo chaizvo, Ndinobvumirana nazvo , Handibvumirani nazvo, Handibvumirani nazvo zvachose, kuramba kupindura</v>
      </c>
      <c r="Z237" s="4" t="s">
        <v>1223</v>
      </c>
    </row>
    <row r="238" spans="1:26" ht="42">
      <c r="A238" s="53" t="s">
        <v>1407</v>
      </c>
      <c r="B238" s="53" t="s">
        <v>1409</v>
      </c>
      <c r="C238" s="53">
        <v>30</v>
      </c>
      <c r="D238" s="54" t="str">
        <f t="shared" si="30"/>
        <v>O30</v>
      </c>
      <c r="E238" s="53" t="s">
        <v>11</v>
      </c>
      <c r="F238" s="32" t="s">
        <v>200</v>
      </c>
      <c r="G238" s="54" t="str">
        <f t="shared" si="31"/>
        <v>select_one agree4</v>
      </c>
      <c r="H238" s="4" t="str">
        <f>IF(A238="","",IF(ROW($A$2:$A$1036)=1,"Impossible",VLOOKUP($A$2:$A$1036,items!$A$2:$S$1008,{19}*SIGN(ROW($A$2:$A$1036)),FALSE)))</f>
        <v>My child's other caregiver and I feel the same way about telling our child about [his/her] status.</v>
      </c>
      <c r="I238" s="4" t="str">
        <f>IF(A238="","",IF(ROW($A$2:$A$1036)=1,"Impossible",VLOOKUP($A$2:$A$1036,items!$A$2:$T$1008,{20}*SIGN(ROW($A$2:$A$1036)),FALSE)))</f>
        <v>Mumwe muchengeti wemwana wangu pamwe chete neni tinofunga zvimwe chete maererano nekuudza mwana wedu paamire.</v>
      </c>
      <c r="K238" s="4" t="s">
        <v>2466</v>
      </c>
      <c r="L238" s="53" t="s">
        <v>27</v>
      </c>
      <c r="M238" s="53"/>
      <c r="N238" s="53"/>
      <c r="O238" s="53"/>
      <c r="P238" s="53"/>
      <c r="Q238" s="53"/>
      <c r="R238" s="53"/>
      <c r="S238" s="53"/>
      <c r="T238" s="53"/>
      <c r="U238" s="53"/>
      <c r="V238" s="55" t="str">
        <f t="shared" si="32"/>
        <v>O30. My child's other caregiver and I feel the same way about telling our child about [his/her] status.</v>
      </c>
      <c r="W238" s="55" t="str">
        <f t="shared" si="33"/>
        <v>O30. Mumwe muchengeti wemwana wangu pamwe chete neni tinofunga zvimwe chete maererano nekuudza mwana wedu paamire.</v>
      </c>
      <c r="X238" s="32" t="str">
        <f t="array" ref="X238">IF(ISBLANK(F238),"",INDEX([2]choices!L$2:L$2063,MATCH(F238,IF([2]choices!M$2:M$2063="Last",[2]choices!A$2:A$2063),0)))</f>
        <v>strongly agree, agree, disagree, strongly disagree, refuse</v>
      </c>
      <c r="Y238" s="4" t="str">
        <f t="array" ref="Y238">IF(ISBLANK(F238),"",INDEX([2]choices!K$2:K$2063,MATCH(F238,IF([2]choices!M$2:M$2063="Last",[2]choices!A$2:A$2063),0)))</f>
        <v>Ndinobvumirana nazvo chaizvo, Ndinobvumirana nazvo , Handibvumirani nazvo, Handibvumirani nazvo zvachose, kuramba kupindura</v>
      </c>
      <c r="Z238" s="4" t="s">
        <v>1223</v>
      </c>
    </row>
    <row r="239" spans="1:26" ht="14">
      <c r="A239" s="53" t="s">
        <v>1410</v>
      </c>
      <c r="B239" s="53" t="s">
        <v>1409</v>
      </c>
      <c r="C239" s="53"/>
      <c r="D239" s="54" t="str">
        <f t="shared" ref="D239:D302" si="34">CONCATENATE(B239,C239)</f>
        <v>O</v>
      </c>
      <c r="E239" s="53" t="s">
        <v>81</v>
      </c>
      <c r="G239" s="54" t="str">
        <f t="shared" ref="G239:G302" si="35">IF(E239="","",IF(OR(E239="select_one", E239="select_multiple"), CONCATENATE(E239," ",F239),E239))</f>
        <v>end group</v>
      </c>
      <c r="H239" s="4" t="e">
        <f>IF(A239="","",IF(ROW($A$2:$A$1036)=1,"Impossible",VLOOKUP($A$2:$A$1036,items!$A$2:$S$1008,{19}*SIGN(ROW($A$2:$A$1036)),FALSE)))</f>
        <v>#N/A</v>
      </c>
      <c r="I239" s="4" t="e">
        <f>IF(A239="","",IF(ROW($A$2:$A$1036)=1,"Impossible",VLOOKUP($A$2:$A$1036,items!$A$2:$T$1008,{20}*SIGN(ROW($A$2:$A$1036)),FALSE)))</f>
        <v>#N/A</v>
      </c>
      <c r="L239" s="53"/>
      <c r="M239" s="53"/>
      <c r="N239" s="53"/>
      <c r="O239" s="53"/>
      <c r="P239" s="53"/>
      <c r="Q239" s="53"/>
      <c r="R239" s="53"/>
      <c r="S239" s="53"/>
      <c r="T239" s="53"/>
      <c r="U239" s="53"/>
      <c r="V239" s="55" t="str">
        <f t="shared" si="32"/>
        <v/>
      </c>
      <c r="W239" s="55" t="str">
        <f t="shared" si="33"/>
        <v/>
      </c>
      <c r="X239" s="32" t="str">
        <f t="array" ref="X239">IF(ISBLANK(F239),"",INDEX([2]choices!L$2:L$2063,MATCH(F239,IF([2]choices!M$2:M$2063="Last",[2]choices!A$2:A$2063),0)))</f>
        <v/>
      </c>
      <c r="Y239" s="4" t="str">
        <f t="array" ref="Y239">IF(ISBLANK(F239),"",INDEX([2]choices!K$2:K$2063,MATCH(F239,IF([2]choices!M$2:M$2063="Last",[2]choices!A$2:A$2063),0)))</f>
        <v/>
      </c>
    </row>
    <row r="240" spans="1:26" ht="42">
      <c r="A240" s="53" t="s">
        <v>2960</v>
      </c>
      <c r="B240" s="53" t="s">
        <v>1415</v>
      </c>
      <c r="C240" s="53">
        <v>0</v>
      </c>
      <c r="D240" s="54" t="str">
        <f t="shared" si="34"/>
        <v>OR0</v>
      </c>
      <c r="E240" s="53" t="s">
        <v>79</v>
      </c>
      <c r="G240" s="54" t="str">
        <f t="shared" si="35"/>
        <v>begin group</v>
      </c>
      <c r="H240" s="4" t="e">
        <f>IF(A240="","",IF(ROW($A$2:$A$1036)=1,"Impossible",VLOOKUP($A$2:$A$1036,items!$A$2:$S$1008,{19}*SIGN(ROW($A$2:$A$1036)),FALSE)))</f>
        <v>#N/A</v>
      </c>
      <c r="I240" s="4" t="e">
        <f>IF(A240="","",IF(ROW($A$2:$A$1036)=1,"Impossible",VLOOKUP($A$2:$A$1036,items!$A$2:$T$1008,{20}*SIGN(ROW($A$2:$A$1036)),FALSE)))</f>
        <v>#N/A</v>
      </c>
      <c r="K240" s="4" t="s">
        <v>3007</v>
      </c>
      <c r="L240" s="53"/>
      <c r="M240" s="53"/>
      <c r="N240" s="53"/>
      <c r="O240" s="53"/>
      <c r="P240" s="53"/>
      <c r="Q240" s="53"/>
      <c r="R240" s="53"/>
      <c r="S240" s="53"/>
      <c r="T240" s="53"/>
      <c r="U240" s="53"/>
      <c r="V240" s="55" t="str">
        <f t="shared" si="32"/>
        <v/>
      </c>
      <c r="W240" s="55" t="str">
        <f t="shared" si="33"/>
        <v/>
      </c>
      <c r="X240" s="32" t="str">
        <f t="array" ref="X240">IF(ISBLANK(F240),"",INDEX([2]choices!L$2:L$2063,MATCH(F240,IF([2]choices!M$2:M$2063="Last",[2]choices!A$2:A$2063),0)))</f>
        <v/>
      </c>
      <c r="Y240" s="4" t="str">
        <f t="array" ref="Y240">IF(ISBLANK(F240),"",INDEX([2]choices!K$2:K$2063,MATCH(F240,IF([2]choices!M$2:M$2063="Last",[2]choices!A$2:A$2063),0)))</f>
        <v/>
      </c>
    </row>
    <row r="241" spans="1:25" ht="70">
      <c r="A241" s="53" t="s">
        <v>2875</v>
      </c>
      <c r="B241" s="53" t="s">
        <v>1415</v>
      </c>
      <c r="C241" s="53">
        <v>1</v>
      </c>
      <c r="D241" s="54" t="str">
        <f t="shared" si="34"/>
        <v>OR1</v>
      </c>
      <c r="E241" s="53" t="s">
        <v>16</v>
      </c>
      <c r="G241" s="54" t="str">
        <f t="shared" si="35"/>
        <v>note</v>
      </c>
      <c r="H241" s="4" t="str">
        <f>IF(A241="","",IF(ROW($A$2:$A$1036)=1,"Impossible",VLOOKUP($A$2:$A$1036,items!$A$2:$S$1008,{19}*SIGN(ROW($A$2:$A$1036)),FALSE)))</f>
        <v>Once again, please think back to the period of time before your child knew about [his/her] illness. If you can remember, please tell me how likely you thought it was that each of the following things would happen.</v>
      </c>
      <c r="I241" s="4" t="str">
        <f>IF(A241="","",IF(ROW($A$2:$A$1036)=1,"Impossible",VLOOKUP($A$2:$A$1036,items!$A$2:$T$1008,{20}*SIGN(ROW($A$2:$A$1036)),FALSE)))</f>
        <v>Ndapota, fungai zvakare nezvemumashure, apo mwana wenyu ainge asati ava kuziva nezveurwere hwake. Kana muchiri kurangarira, ndapota ndiudzeiwo kuti zvaiitika zvakadii kuti maifunga kuti chimwe nechimwe chezvinotevera chaizoitika.</v>
      </c>
      <c r="L241" s="53"/>
      <c r="M241" s="53"/>
      <c r="N241" s="53"/>
      <c r="O241" s="53"/>
      <c r="P241" s="53"/>
      <c r="Q241" s="53"/>
      <c r="R241" s="53"/>
      <c r="S241" s="53"/>
      <c r="T241" s="53"/>
      <c r="U241" s="53"/>
      <c r="V241" s="55" t="str">
        <f t="shared" si="32"/>
        <v>OR1. Once again, please think back to the period of time before your child knew about [his/her] illness. If you can remember, please tell me how likely you thought it was that each of the following things would happen.</v>
      </c>
      <c r="W241" s="55" t="str">
        <f t="shared" si="33"/>
        <v>OR1. Ndapota, fungai zvakare nezvemumashure, apo mwana wenyu ainge asati ava kuziva nezveurwere hwake. Kana muchiri kurangarira, ndapota ndiudzeiwo kuti zvaiitika zvakadii kuti maifunga kuti chimwe nechimwe chezvinotevera chaizoitika.</v>
      </c>
      <c r="X241" s="32" t="str">
        <f t="array" ref="X241">IF(ISBLANK(F241),"",INDEX([2]choices!L$2:L$2063,MATCH(F241,IF([2]choices!M$2:M$2063="Last",[2]choices!A$2:A$2063),0)))</f>
        <v/>
      </c>
      <c r="Y241" s="4" t="str">
        <f t="array" ref="Y241">IF(ISBLANK(F241),"",INDEX([2]choices!K$2:K$2063,MATCH(F241,IF([2]choices!M$2:M$2063="Last",[2]choices!A$2:A$2063),0)))</f>
        <v/>
      </c>
    </row>
    <row r="242" spans="1:25" ht="56">
      <c r="A242" s="53" t="s">
        <v>2876</v>
      </c>
      <c r="B242" s="53" t="s">
        <v>1415</v>
      </c>
      <c r="C242" s="53">
        <v>2</v>
      </c>
      <c r="D242" s="54" t="str">
        <f t="shared" si="34"/>
        <v>OR2</v>
      </c>
      <c r="E242" s="53" t="s">
        <v>11</v>
      </c>
      <c r="F242" s="4" t="s">
        <v>2716</v>
      </c>
      <c r="G242" s="54" t="str">
        <f t="shared" si="35"/>
        <v>select_one likely4R</v>
      </c>
      <c r="H242" s="4" t="str">
        <f>IF(A242="","",IF(ROW($A$2:$A$1036)=1,"Impossible",VLOOKUP($A$2:$A$1036,items!$A$2:$S$1008,{19}*SIGN(ROW($A$2:$A$1036)),FALSE)))</f>
        <v>Sometimes kids learn about their illness accidentally from someone else. How likely did you think it would be that your child would learn about [his/her] illness by accident?</v>
      </c>
      <c r="I242" s="4" t="str">
        <f>IF(A242="","",IF(ROW($A$2:$A$1036)=1,"Impossible",VLOOKUP($A$2:$A$1036,items!$A$2:$T$1008,{20}*SIGN(ROW($A$2:$A$1036)),FALSE)))</f>
        <v>Dzimwe nguva vana vanongorekana vaziva pavamire vasingazvitarisiri kubva kune umwe munhu. Zvingagoitika kakawanda zvakadii kuti mwana wenyu aerekane aziva status yake zvisingazvitarisiri?</v>
      </c>
      <c r="L242" s="53" t="s">
        <v>27</v>
      </c>
      <c r="M242" s="53"/>
      <c r="N242" s="53"/>
      <c r="O242" s="53"/>
      <c r="P242" s="53"/>
      <c r="Q242" s="53"/>
      <c r="R242" s="53"/>
      <c r="S242" s="53"/>
      <c r="T242" s="53"/>
      <c r="U242" s="53"/>
      <c r="V242" s="55" t="str">
        <f t="shared" si="32"/>
        <v>OR2. Sometimes kids learn about their illness accidentally from someone else. How likely did you think it would be that your child would learn about [his/her] illness by accident?</v>
      </c>
      <c r="W242" s="55" t="str">
        <f t="shared" si="33"/>
        <v>OR2. Dzimwe nguva vana vanongorekana vaziva pavamire vasingazvitarisiri kubva kune umwe munhu. Zvingagoitika kakawanda zvakadii kuti mwana wenyu aerekane aziva status yake zvisingazvitarisiri?</v>
      </c>
      <c r="X242" s="32" t="str">
        <f t="array" ref="X242">IF(ISBLANK(F242),"",INDEX([2]choices!L$2:L$2063,MATCH(F242,IF([2]choices!M$2:M$2063="Last",[2]choices!A$2:A$2063),0)))</f>
        <v>very likely, somewhat likely, not very likely, not at all likely, refuse</v>
      </c>
      <c r="Y242" s="4" t="str">
        <f t="array" ref="Y242">IF(ISBLANK(F242),"",INDEX([2]choices!K$2:K$2063,MATCH(F242,IF([2]choices!M$2:M$2063="Last",[2]choices!A$2:A$2063),0)))</f>
        <v>zvaitika zvakanyanya, zvaitika zvishoma, hazvaiitika zvakanyanya, hazvaiitika zvachose, kuramba kupindura</v>
      </c>
    </row>
    <row r="243" spans="1:25" ht="42">
      <c r="A243" s="53" t="s">
        <v>2877</v>
      </c>
      <c r="B243" s="53" t="s">
        <v>1415</v>
      </c>
      <c r="C243" s="53">
        <v>3</v>
      </c>
      <c r="D243" s="54" t="str">
        <f t="shared" si="34"/>
        <v>OR3</v>
      </c>
      <c r="E243" s="53" t="s">
        <v>11</v>
      </c>
      <c r="F243" s="4" t="s">
        <v>2717</v>
      </c>
      <c r="G243" s="54" t="str">
        <f t="shared" si="35"/>
        <v>select_one worried4R</v>
      </c>
      <c r="H243" s="4" t="str">
        <f>IF(A243="","",IF(ROW($A$2:$A$1036)=1,"Impossible",VLOOKUP($A$2:$A$1036,items!$A$2:$S$1008,{19}*SIGN(ROW($A$2:$A$1036)),FALSE)))</f>
        <v>How much did you worry that your child would learn about [his/her] illness by accident?</v>
      </c>
      <c r="I243" s="4" t="str">
        <f>IF(A243="","",IF(ROW($A$2:$A$1036)=1,"Impossible",VLOOKUP($A$2:$A$1036,items!$A$2:$T$1008,{20}*SIGN(ROW($A$2:$A$1036)),FALSE)))</f>
        <v>Mainetsekana zvakadii kuti mwana wenyu achangoerekana aziva nezveurwere hwake zvisingatarisirwe?</v>
      </c>
      <c r="L243" s="53" t="s">
        <v>27</v>
      </c>
      <c r="M243" s="53"/>
      <c r="N243" s="53"/>
      <c r="O243" s="53"/>
      <c r="P243" s="53"/>
      <c r="Q243" s="53"/>
      <c r="R243" s="53"/>
      <c r="S243" s="53"/>
      <c r="T243" s="53"/>
      <c r="U243" s="53"/>
      <c r="V243" s="55" t="str">
        <f t="shared" si="32"/>
        <v>OR3. How much did you worry that your child would learn about [his/her] illness by accident?</v>
      </c>
      <c r="W243" s="55" t="str">
        <f t="shared" si="33"/>
        <v>OR3. Mainetsekana zvakadii kuti mwana wenyu achangoerekana aziva nezveurwere hwake zvisingatarisirwe?</v>
      </c>
      <c r="X243" s="32" t="str">
        <f t="array" ref="X243">IF(ISBLANK(F243),"",INDEX([2]choices!L$2:L$2063,MATCH(F243,IF([2]choices!M$2:M$2063="Last",[2]choices!A$2:A$2063),0)))</f>
        <v>very worried, somewhat worried, not very worried, not at all worried, refuse</v>
      </c>
      <c r="Y243" s="4" t="str">
        <f t="array" ref="Y243">IF(ISBLANK(F243),"",INDEX([2]choices!K$2:K$2063,MATCH(F243,IF([2]choices!M$2:M$2063="Last",[2]choices!A$2:A$2063),0)))</f>
        <v>ndainyanya kunetseka, ndainetsekanawo, handainetsekana zvakanyanya, handainetsekana zvachose, kuramba kupindura</v>
      </c>
    </row>
    <row r="244" spans="1:25" ht="42">
      <c r="A244" s="53" t="s">
        <v>2878</v>
      </c>
      <c r="B244" s="53" t="s">
        <v>1415</v>
      </c>
      <c r="C244" s="53">
        <v>4</v>
      </c>
      <c r="D244" s="54" t="str">
        <f t="shared" si="34"/>
        <v>OR4</v>
      </c>
      <c r="E244" s="53" t="s">
        <v>11</v>
      </c>
      <c r="F244" s="4" t="s">
        <v>2717</v>
      </c>
      <c r="G244" s="54" t="str">
        <f t="shared" si="35"/>
        <v>select_one worried4R</v>
      </c>
      <c r="H244" s="4" t="str">
        <f>IF(A244="","",IF(ROW($A$2:$A$1036)=1,"Impossible",VLOOKUP($A$2:$A$1036,items!$A$2:$S$1008,{19}*SIGN(ROW($A$2:$A$1036)),FALSE)))</f>
        <v>How much did you worry that something would happen to you before you were able to tell your child about [his/her] illness yourself?</v>
      </c>
      <c r="I244" s="4" t="str">
        <f>IF(A244="","",IF(ROW($A$2:$A$1036)=1,"Impossible",VLOOKUP($A$2:$A$1036,items!$A$2:$T$1008,{20}*SIGN(ROW($A$2:$A$1036)),FALSE)))</f>
        <v>Mainetsekana zvakadii kuti pane zvinhu zvichaitika kwamuri musati makwanisa kuudza mwana wenyu nezvehurwere hwake muri imimi?</v>
      </c>
      <c r="L244" s="53" t="s">
        <v>27</v>
      </c>
      <c r="M244" s="53"/>
      <c r="N244" s="53"/>
      <c r="O244" s="53"/>
      <c r="P244" s="53"/>
      <c r="Q244" s="53"/>
      <c r="R244" s="53"/>
      <c r="S244" s="53"/>
      <c r="T244" s="53"/>
      <c r="U244" s="53"/>
      <c r="V244" s="55" t="str">
        <f t="shared" si="32"/>
        <v>OR4. How much did you worry that something would happen to you before you were able to tell your child about [his/her] illness yourself?</v>
      </c>
      <c r="W244" s="55" t="str">
        <f t="shared" si="33"/>
        <v>OR4. Mainetsekana zvakadii kuti pane zvinhu zvichaitika kwamuri musati makwanisa kuudza mwana wenyu nezvehurwere hwake muri imimi?</v>
      </c>
      <c r="X244" s="32" t="str">
        <f t="array" ref="X244">IF(ISBLANK(F244),"",INDEX([2]choices!L$2:L$2063,MATCH(F244,IF([2]choices!M$2:M$2063="Last",[2]choices!A$2:A$2063),0)))</f>
        <v>very worried, somewhat worried, not very worried, not at all worried, refuse</v>
      </c>
      <c r="Y244" s="4" t="str">
        <f t="array" ref="Y244">IF(ISBLANK(F244),"",INDEX([2]choices!K$2:K$2063,MATCH(F244,IF([2]choices!M$2:M$2063="Last",[2]choices!A$2:A$2063),0)))</f>
        <v>ndainyanya kunetseka, ndainetsekanawo, handainetsekana zvakanyanya, handainetsekana zvachose, kuramba kupindura</v>
      </c>
    </row>
    <row r="245" spans="1:25" ht="42">
      <c r="A245" s="53" t="s">
        <v>2879</v>
      </c>
      <c r="B245" s="53" t="s">
        <v>1415</v>
      </c>
      <c r="C245" s="53">
        <v>5</v>
      </c>
      <c r="D245" s="54" t="str">
        <f t="shared" si="34"/>
        <v>OR5</v>
      </c>
      <c r="E245" s="53" t="s">
        <v>11</v>
      </c>
      <c r="F245" s="4" t="s">
        <v>2716</v>
      </c>
      <c r="G245" s="54" t="str">
        <f t="shared" si="35"/>
        <v>select_one likely4R</v>
      </c>
      <c r="H245" s="4" t="str">
        <f>IF(A245="","",IF(ROW($A$2:$A$1036)=1,"Impossible",VLOOKUP($A$2:$A$1036,items!$A$2:$S$1008,{19}*SIGN(ROW($A$2:$A$1036)),FALSE)))</f>
        <v>How likely did you think it was that your child might become sexually active soon?</v>
      </c>
      <c r="I245" s="4" t="str">
        <f>IF(A245="","",IF(ROW($A$2:$A$1036)=1,"Impossible",VLOOKUP($A$2:$A$1036,items!$A$2:$T$1008,{20}*SIGN(ROW($A$2:$A$1036)),FALSE)))</f>
        <v>Zvaiitika zvakadii kuti maifunga kuti mwana wenyu achatanga kuita zvepabonde  munguva pfupi inotevera?</v>
      </c>
      <c r="L245" s="53" t="s">
        <v>27</v>
      </c>
      <c r="M245" s="53"/>
      <c r="N245" s="53"/>
      <c r="O245" s="53"/>
      <c r="P245" s="53"/>
      <c r="Q245" s="53"/>
      <c r="R245" s="53"/>
      <c r="S245" s="53"/>
      <c r="T245" s="53"/>
      <c r="U245" s="53"/>
      <c r="V245" s="55" t="str">
        <f t="shared" si="32"/>
        <v>OR5. How likely did you think it was that your child might become sexually active soon?</v>
      </c>
      <c r="W245" s="55" t="str">
        <f t="shared" si="33"/>
        <v>OR5. Zvaiitika zvakadii kuti maifunga kuti mwana wenyu achatanga kuita zvepabonde  munguva pfupi inotevera?</v>
      </c>
      <c r="X245" s="32" t="str">
        <f t="array" ref="X245">IF(ISBLANK(F245),"",INDEX([2]choices!L$2:L$2063,MATCH(F245,IF([2]choices!M$2:M$2063="Last",[2]choices!A$2:A$2063),0)))</f>
        <v>very likely, somewhat likely, not very likely, not at all likely, refuse</v>
      </c>
      <c r="Y245" s="4" t="str">
        <f t="array" ref="Y245">IF(ISBLANK(F245),"",INDEX([2]choices!K$2:K$2063,MATCH(F245,IF([2]choices!M$2:M$2063="Last",[2]choices!A$2:A$2063),0)))</f>
        <v>zvaitika zvakanyanya, zvaitika zvishoma, hazvaiitika zvakanyanya, hazvaiitika zvachose, kuramba kupindura</v>
      </c>
    </row>
    <row r="246" spans="1:25" ht="42">
      <c r="A246" s="53" t="s">
        <v>2880</v>
      </c>
      <c r="B246" s="53" t="s">
        <v>1415</v>
      </c>
      <c r="C246" s="53">
        <v>6</v>
      </c>
      <c r="D246" s="54" t="str">
        <f t="shared" si="34"/>
        <v>OR6</v>
      </c>
      <c r="E246" s="53" t="s">
        <v>11</v>
      </c>
      <c r="F246" s="4" t="s">
        <v>2717</v>
      </c>
      <c r="G246" s="54" t="str">
        <f t="shared" si="35"/>
        <v>select_one worried4R</v>
      </c>
      <c r="H246" s="4" t="str">
        <f>IF(A246="","",IF(ROW($A$2:$A$1036)=1,"Impossible",VLOOKUP($A$2:$A$1036,items!$A$2:$S$1008,{19}*SIGN(ROW($A$2:$A$1036)),FALSE)))</f>
        <v>How much did you worry that your child would become sexually active before [he/she] learned about [his/her] illness?</v>
      </c>
      <c r="I246" s="4" t="str">
        <f>IF(A246="","",IF(ROW($A$2:$A$1036)=1,"Impossible",VLOOKUP($A$2:$A$1036,items!$A$2:$T$1008,{20}*SIGN(ROW($A$2:$A$1036)),FALSE)))</f>
        <v>Mainetsekana zvakadii kuti mwana wenyu achatanga kuita zvepabonde asati ava kuziva nezveurwere hwake?</v>
      </c>
      <c r="L246" s="53" t="s">
        <v>27</v>
      </c>
      <c r="M246" s="53"/>
      <c r="N246" s="53"/>
      <c r="O246" s="53"/>
      <c r="P246" s="53"/>
      <c r="Q246" s="53"/>
      <c r="R246" s="53"/>
      <c r="S246" s="53"/>
      <c r="T246" s="53"/>
      <c r="U246" s="53"/>
      <c r="V246" s="55" t="str">
        <f t="shared" si="32"/>
        <v>OR6. How much did you worry that your child would become sexually active before [he/she] learned about [his/her] illness?</v>
      </c>
      <c r="W246" s="55" t="str">
        <f t="shared" si="33"/>
        <v>OR6. Mainetsekana zvakadii kuti mwana wenyu achatanga kuita zvepabonde asati ava kuziva nezveurwere hwake?</v>
      </c>
      <c r="X246" s="32" t="str">
        <f t="array" ref="X246">IF(ISBLANK(F246),"",INDEX([2]choices!L$2:L$2063,MATCH(F246,IF([2]choices!M$2:M$2063="Last",[2]choices!A$2:A$2063),0)))</f>
        <v>very worried, somewhat worried, not very worried, not at all worried, refuse</v>
      </c>
      <c r="Y246" s="4" t="str">
        <f t="array" ref="Y246">IF(ISBLANK(F246),"",INDEX([2]choices!K$2:K$2063,MATCH(F246,IF([2]choices!M$2:M$2063="Last",[2]choices!A$2:A$2063),0)))</f>
        <v>ndainyanya kunetseka, ndainetsekanawo, handainetsekana zvakanyanya, handainetsekana zvachose, kuramba kupindura</v>
      </c>
    </row>
    <row r="247" spans="1:25" ht="42">
      <c r="A247" s="53" t="s">
        <v>2881</v>
      </c>
      <c r="B247" s="53" t="s">
        <v>1415</v>
      </c>
      <c r="C247" s="53">
        <v>7</v>
      </c>
      <c r="D247" s="54" t="str">
        <f t="shared" si="34"/>
        <v>OR7</v>
      </c>
      <c r="E247" s="53" t="s">
        <v>11</v>
      </c>
      <c r="F247" s="4" t="s">
        <v>2716</v>
      </c>
      <c r="G247" s="54" t="str">
        <f t="shared" si="35"/>
        <v>select_one likely4R</v>
      </c>
      <c r="H247" s="4" t="str">
        <f>IF(A247="","",IF(ROW($A$2:$A$1036)=1,"Impossible",VLOOKUP($A$2:$A$1036,items!$A$2:$S$1008,{19}*SIGN(ROW($A$2:$A$1036)),FALSE)))</f>
        <v>How likely did you think it was that your child would understand if you told [him/her] all about [his/her] illness?</v>
      </c>
      <c r="I247" s="4" t="str">
        <f>IF(A247="","",IF(ROW($A$2:$A$1036)=1,"Impossible",VLOOKUP($A$2:$A$1036,items!$A$2:$T$1008,{20}*SIGN(ROW($A$2:$A$1036)),FALSE)))</f>
        <v>Zvaiitika zvakadii kuti maifunga kuti mwana wenyu anganzwisise kana mukamuudza zvese zveurwere hwwake?</v>
      </c>
      <c r="L247" s="53" t="s">
        <v>27</v>
      </c>
      <c r="M247" s="53"/>
      <c r="N247" s="53"/>
      <c r="O247" s="53"/>
      <c r="P247" s="53"/>
      <c r="Q247" s="53"/>
      <c r="R247" s="53"/>
      <c r="S247" s="53"/>
      <c r="T247" s="53"/>
      <c r="U247" s="53"/>
      <c r="V247" s="55" t="str">
        <f t="shared" si="32"/>
        <v>OR7. How likely did you think it was that your child would understand if you told [him/her] all about [his/her] illness?</v>
      </c>
      <c r="W247" s="55" t="str">
        <f t="shared" si="33"/>
        <v>OR7. Zvaiitika zvakadii kuti maifunga kuti mwana wenyu anganzwisise kana mukamuudza zvese zveurwere hwwake?</v>
      </c>
      <c r="X247" s="32" t="str">
        <f t="array" ref="X247">IF(ISBLANK(F247),"",INDEX([2]choices!L$2:L$2063,MATCH(F247,IF([2]choices!M$2:M$2063="Last",[2]choices!A$2:A$2063),0)))</f>
        <v>very likely, somewhat likely, not very likely, not at all likely, refuse</v>
      </c>
      <c r="Y247" s="4" t="str">
        <f t="array" ref="Y247">IF(ISBLANK(F247),"",INDEX([2]choices!K$2:K$2063,MATCH(F247,IF([2]choices!M$2:M$2063="Last",[2]choices!A$2:A$2063),0)))</f>
        <v>zvaitika zvakanyanya, zvaitika zvishoma, hazvaiitika zvakanyanya, hazvaiitika zvachose, kuramba kupindura</v>
      </c>
    </row>
    <row r="248" spans="1:25" ht="56">
      <c r="A248" s="53" t="s">
        <v>2882</v>
      </c>
      <c r="B248" s="53" t="s">
        <v>1415</v>
      </c>
      <c r="C248" s="53">
        <v>8</v>
      </c>
      <c r="D248" s="54" t="str">
        <f t="shared" si="34"/>
        <v>OR8</v>
      </c>
      <c r="E248" s="53" t="s">
        <v>11</v>
      </c>
      <c r="F248" s="4" t="s">
        <v>2716</v>
      </c>
      <c r="G248" s="54" t="str">
        <f t="shared" si="35"/>
        <v>select_one likely4R</v>
      </c>
      <c r="H248" s="4" t="str">
        <f>IF(A248="","",IF(ROW($A$2:$A$1036)=1,"Impossible",VLOOKUP($A$2:$A$1036,items!$A$2:$S$1008,{19}*SIGN(ROW($A$2:$A$1036)),FALSE)))</f>
        <v>How likely did you think it was that your child could turn to friends for emotional support if you told [him/her] all about [his/her] illness?</v>
      </c>
      <c r="I248" s="4" t="str">
        <f>IF(A248="","",IF(ROW($A$2:$A$1036)=1,"Impossible",VLOOKUP($A$2:$A$1036,items!$A$2:$T$1008,{20}*SIGN(ROW($A$2:$A$1036)),FALSE)))</f>
        <v>Zvaiitika zvakadii kuti maifunga kuti mwana wenyu aizogona kuenda kushamwari dzake kuti dzimupe rutsigiro rwemupfungwa muchinge mamuudza zvese zveurwere hwake?</v>
      </c>
      <c r="L248" s="53" t="s">
        <v>27</v>
      </c>
      <c r="M248" s="53"/>
      <c r="N248" s="53"/>
      <c r="O248" s="53"/>
      <c r="P248" s="53"/>
      <c r="Q248" s="53"/>
      <c r="R248" s="53"/>
      <c r="S248" s="53"/>
      <c r="T248" s="53"/>
      <c r="U248" s="53"/>
      <c r="V248" s="55" t="str">
        <f t="shared" si="32"/>
        <v>OR8. How likely did you think it was that your child could turn to friends for emotional support if you told [him/her] all about [his/her] illness?</v>
      </c>
      <c r="W248" s="55" t="str">
        <f t="shared" si="33"/>
        <v>OR8. Zvaiitika zvakadii kuti maifunga kuti mwana wenyu aizogona kuenda kushamwari dzake kuti dzimupe rutsigiro rwemupfungwa muchinge mamuudza zvese zveurwere hwake?</v>
      </c>
      <c r="X248" s="32" t="str">
        <f t="array" ref="X248">IF(ISBLANK(F248),"",INDEX([2]choices!L$2:L$2063,MATCH(F248,IF([2]choices!M$2:M$2063="Last",[2]choices!A$2:A$2063),0)))</f>
        <v>very likely, somewhat likely, not very likely, not at all likely, refuse</v>
      </c>
      <c r="Y248" s="4" t="str">
        <f t="array" ref="Y248">IF(ISBLANK(F248),"",INDEX([2]choices!K$2:K$2063,MATCH(F248,IF([2]choices!M$2:M$2063="Last",[2]choices!A$2:A$2063),0)))</f>
        <v>zvaitika zvakanyanya, zvaitika zvishoma, hazvaiitika zvakanyanya, hazvaiitika zvachose, kuramba kupindura</v>
      </c>
    </row>
    <row r="249" spans="1:25" ht="56">
      <c r="A249" s="53" t="s">
        <v>2883</v>
      </c>
      <c r="B249" s="53" t="s">
        <v>1415</v>
      </c>
      <c r="C249" s="53">
        <v>9</v>
      </c>
      <c r="D249" s="54" t="str">
        <f t="shared" si="34"/>
        <v>OR9</v>
      </c>
      <c r="E249" s="53" t="s">
        <v>11</v>
      </c>
      <c r="F249" s="4" t="s">
        <v>2716</v>
      </c>
      <c r="G249" s="54" t="str">
        <f t="shared" si="35"/>
        <v>select_one likely4R</v>
      </c>
      <c r="H249" s="4" t="str">
        <f>IF(A249="","",IF(ROW($A$2:$A$1036)=1,"Impossible",VLOOKUP($A$2:$A$1036,items!$A$2:$S$1008,{19}*SIGN(ROW($A$2:$A$1036)),FALSE)))</f>
        <v>How likely did you think it was that your child could turn to other family members for emotional support if you told [him/her] all about [his/her] illness?</v>
      </c>
      <c r="I249" s="4" t="str">
        <f>IF(A249="","",IF(ROW($A$2:$A$1036)=1,"Impossible",VLOOKUP($A$2:$A$1036,items!$A$2:$T$1008,{20}*SIGN(ROW($A$2:$A$1036)),FALSE)))</f>
        <v>Zvaiitika zvakadii kuti maifunga kuti mwana wenyu aizogona kuenda kuvamwe vemunhuri kuti vamupe rutsigiro rwemupfungwa muchinge mamuudza zvese zveurwere hwake?</v>
      </c>
      <c r="L249" s="53" t="s">
        <v>27</v>
      </c>
      <c r="M249" s="53"/>
      <c r="N249" s="53"/>
      <c r="O249" s="53"/>
      <c r="P249" s="53"/>
      <c r="Q249" s="53"/>
      <c r="R249" s="53"/>
      <c r="S249" s="53"/>
      <c r="T249" s="53"/>
      <c r="U249" s="53"/>
      <c r="V249" s="55" t="str">
        <f t="shared" si="32"/>
        <v>OR9. How likely did you think it was that your child could turn to other family members for emotional support if you told [him/her] all about [his/her] illness?</v>
      </c>
      <c r="W249" s="55" t="str">
        <f t="shared" si="33"/>
        <v>OR9. Zvaiitika zvakadii kuti maifunga kuti mwana wenyu aizogona kuenda kuvamwe vemunhuri kuti vamupe rutsigiro rwemupfungwa muchinge mamuudza zvese zveurwere hwake?</v>
      </c>
      <c r="X249" s="32" t="str">
        <f t="array" ref="X249">IF(ISBLANK(F249),"",INDEX([2]choices!L$2:L$2063,MATCH(F249,IF([2]choices!M$2:M$2063="Last",[2]choices!A$2:A$2063),0)))</f>
        <v>very likely, somewhat likely, not very likely, not at all likely, refuse</v>
      </c>
      <c r="Y249" s="4" t="str">
        <f t="array" ref="Y249">IF(ISBLANK(F249),"",INDEX([2]choices!K$2:K$2063,MATCH(F249,IF([2]choices!M$2:M$2063="Last",[2]choices!A$2:A$2063),0)))</f>
        <v>zvaitika zvakanyanya, zvaitika zvishoma, hazvaiitika zvakanyanya, hazvaiitika zvachose, kuramba kupindura</v>
      </c>
    </row>
    <row r="250" spans="1:25" ht="56">
      <c r="A250" s="53" t="s">
        <v>2884</v>
      </c>
      <c r="B250" s="53" t="s">
        <v>1415</v>
      </c>
      <c r="C250" s="53">
        <v>10</v>
      </c>
      <c r="D250" s="54" t="str">
        <f t="shared" si="34"/>
        <v>OR10</v>
      </c>
      <c r="E250" s="53" t="s">
        <v>11</v>
      </c>
      <c r="F250" s="4" t="s">
        <v>2716</v>
      </c>
      <c r="G250" s="54" t="str">
        <f t="shared" si="35"/>
        <v>select_one likely4R</v>
      </c>
      <c r="H250" s="4" t="str">
        <f>IF(A250="","",IF(ROW($A$2:$A$1036)=1,"Impossible",VLOOKUP($A$2:$A$1036,items!$A$2:$S$1008,{19}*SIGN(ROW($A$2:$A$1036)),FALSE)))</f>
        <v>How likely did you think it was that you could get help from other family members if you told your child all about [his/her] illness?</v>
      </c>
      <c r="I250" s="4" t="str">
        <f>IF(A250="","",IF(ROW($A$2:$A$1036)=1,"Impossible",VLOOKUP($A$2:$A$1036,items!$A$2:$T$1008,{20}*SIGN(ROW($A$2:$A$1036)),FALSE)))</f>
        <v>Zvaiitika zvakadii kuti maifunga kuti maikwanisa kuwana rubatsiro kubva kune vamwe vemumhuri muchinge maudza mwana wenyu zvese zveurwere hwake?</v>
      </c>
      <c r="L250" s="53" t="s">
        <v>27</v>
      </c>
      <c r="M250" s="53"/>
      <c r="N250" s="53"/>
      <c r="O250" s="53"/>
      <c r="P250" s="53"/>
      <c r="Q250" s="53"/>
      <c r="R250" s="53"/>
      <c r="S250" s="53"/>
      <c r="T250" s="53"/>
      <c r="U250" s="53"/>
      <c r="V250" s="55" t="str">
        <f t="shared" si="32"/>
        <v>OR10. How likely did you think it was that you could get help from other family members if you told your child all about [his/her] illness?</v>
      </c>
      <c r="W250" s="55" t="str">
        <f t="shared" si="33"/>
        <v>OR10. Zvaiitika zvakadii kuti maifunga kuti maikwanisa kuwana rubatsiro kubva kune vamwe vemumhuri muchinge maudza mwana wenyu zvese zveurwere hwake?</v>
      </c>
      <c r="X250" s="32" t="str">
        <f t="array" ref="X250">IF(ISBLANK(F250),"",INDEX([2]choices!L$2:L$2063,MATCH(F250,IF([2]choices!M$2:M$2063="Last",[2]choices!A$2:A$2063),0)))</f>
        <v>very likely, somewhat likely, not very likely, not at all likely, refuse</v>
      </c>
      <c r="Y250" s="4" t="str">
        <f t="array" ref="Y250">IF(ISBLANK(F250),"",INDEX([2]choices!K$2:K$2063,MATCH(F250,IF([2]choices!M$2:M$2063="Last",[2]choices!A$2:A$2063),0)))</f>
        <v>zvaitika zvakanyanya, zvaitika zvishoma, hazvaiitika zvakanyanya, hazvaiitika zvachose, kuramba kupindura</v>
      </c>
    </row>
    <row r="251" spans="1:25" ht="56">
      <c r="A251" s="53" t="s">
        <v>2885</v>
      </c>
      <c r="B251" s="53" t="s">
        <v>1415</v>
      </c>
      <c r="C251" s="53">
        <v>11</v>
      </c>
      <c r="D251" s="54" t="str">
        <f t="shared" si="34"/>
        <v>OR11</v>
      </c>
      <c r="E251" s="53" t="s">
        <v>16</v>
      </c>
      <c r="G251" s="54" t="str">
        <f t="shared" si="35"/>
        <v>note</v>
      </c>
      <c r="H251" s="4" t="str">
        <f>IF(A251="","",IF(ROW($A$2:$A$1036)=1,"Impossible",VLOOKUP($A$2:$A$1036,items!$A$2:$S$1008,{19}*SIGN(ROW($A$2:$A$1036)),FALSE)))</f>
        <v>Thinking back to the period of time before your child knew about [his/her] illness, how much would you have agreed or disagreed with these statements?</v>
      </c>
      <c r="I251" s="4" t="str">
        <f>IF(A251="","",IF(ROW($A$2:$A$1036)=1,"Impossible",VLOOKUP($A$2:$A$1036,items!$A$2:$T$1008,{20}*SIGN(ROW($A$2:$A$1036)),FALSE)))</f>
        <v>Muchifunga nezvemumashure, apo mwana wenyu ainge asati ava kuziva nezveurwere hwake, mungati maizobvumirana kana kusabvumirana zvakadii nemitsara inotevera?</v>
      </c>
      <c r="L251" s="53"/>
      <c r="M251" s="53"/>
      <c r="N251" s="53"/>
      <c r="O251" s="53"/>
      <c r="P251" s="53"/>
      <c r="Q251" s="53"/>
      <c r="R251" s="53"/>
      <c r="S251" s="53"/>
      <c r="T251" s="53"/>
      <c r="U251" s="53"/>
      <c r="V251" s="55" t="str">
        <f t="shared" si="32"/>
        <v>OR11. Thinking back to the period of time before your child knew about [his/her] illness, how much would you have agreed or disagreed with these statements?</v>
      </c>
      <c r="W251" s="55" t="str">
        <f t="shared" si="33"/>
        <v>OR11. Muchifunga nezvemumashure, apo mwana wenyu ainge asati ava kuziva nezveurwere hwake, mungati maizobvumirana kana kusabvumirana zvakadii nemitsara inotevera?</v>
      </c>
      <c r="X251" s="32" t="str">
        <f t="array" ref="X251">IF(ISBLANK(F251),"",INDEX([2]choices!L$2:L$2063,MATCH(F251,IF([2]choices!M$2:M$2063="Last",[2]choices!A$2:A$2063),0)))</f>
        <v/>
      </c>
      <c r="Y251" s="4" t="str">
        <f t="array" ref="Y251">IF(ISBLANK(F251),"",INDEX([2]choices!K$2:K$2063,MATCH(F251,IF([2]choices!M$2:M$2063="Last",[2]choices!A$2:A$2063),0)))</f>
        <v/>
      </c>
    </row>
    <row r="252" spans="1:25" ht="42">
      <c r="A252" s="53" t="s">
        <v>2886</v>
      </c>
      <c r="B252" s="53" t="s">
        <v>1415</v>
      </c>
      <c r="C252" s="53">
        <v>12</v>
      </c>
      <c r="D252" s="54" t="str">
        <f t="shared" si="34"/>
        <v>OR12</v>
      </c>
      <c r="E252" s="53" t="s">
        <v>11</v>
      </c>
      <c r="F252" s="4" t="s">
        <v>200</v>
      </c>
      <c r="G252" s="54" t="str">
        <f t="shared" si="35"/>
        <v>select_one agree4</v>
      </c>
      <c r="H252" s="4" t="str">
        <f>IF(A252="","",IF(ROW($A$2:$A$1036)=1,"Impossible",VLOOKUP($A$2:$A$1036,items!$A$2:$S$1008,{19}*SIGN(ROW($A$2:$A$1036)),FALSE)))</f>
        <v>My child had at least one very close friend.</v>
      </c>
      <c r="I252" s="4" t="str">
        <f>IF(A252="","",IF(ROW($A$2:$A$1036)=1,"Impossible",VLOOKUP($A$2:$A$1036,items!$A$2:$T$1008,{20}*SIGN(ROW($A$2:$A$1036)),FALSE)))</f>
        <v>Mwana wangu aive neshamwari yepedyo imwe chete hayo.</v>
      </c>
      <c r="L252" s="53" t="s">
        <v>27</v>
      </c>
      <c r="M252" s="53"/>
      <c r="N252" s="53"/>
      <c r="O252" s="53"/>
      <c r="P252" s="53"/>
      <c r="Q252" s="53"/>
      <c r="R252" s="53"/>
      <c r="S252" s="53"/>
      <c r="T252" s="53"/>
      <c r="U252" s="53"/>
      <c r="V252" s="55" t="str">
        <f t="shared" si="32"/>
        <v>OR12. My child had at least one very close friend.</v>
      </c>
      <c r="W252" s="55" t="str">
        <f t="shared" si="33"/>
        <v>OR12. Mwana wangu aive neshamwari yepedyo imwe chete hayo.</v>
      </c>
      <c r="X252" s="32" t="str">
        <f t="array" ref="X252">IF(ISBLANK(F252),"",INDEX([2]choices!L$2:L$2063,MATCH(F252,IF([2]choices!M$2:M$2063="Last",[2]choices!A$2:A$2063),0)))</f>
        <v>strongly agree, agree, disagree, strongly disagree, refuse</v>
      </c>
      <c r="Y252" s="4" t="str">
        <f t="array" ref="Y252">IF(ISBLANK(F252),"",INDEX([2]choices!K$2:K$2063,MATCH(F252,IF([2]choices!M$2:M$2063="Last",[2]choices!A$2:A$2063),0)))</f>
        <v>Ndinobvumirana nazvo chaizvo, Ndinobvumirana nazvo , Handibvumirani nazvo, Handibvumirani nazvo zvachose, kuramba kupindura</v>
      </c>
    </row>
    <row r="253" spans="1:25" ht="42">
      <c r="A253" s="53" t="s">
        <v>2887</v>
      </c>
      <c r="B253" s="53" t="s">
        <v>1415</v>
      </c>
      <c r="C253" s="53">
        <v>13</v>
      </c>
      <c r="D253" s="54" t="str">
        <f t="shared" si="34"/>
        <v>OR13</v>
      </c>
      <c r="E253" s="53" t="s">
        <v>11</v>
      </c>
      <c r="F253" s="4" t="s">
        <v>200</v>
      </c>
      <c r="G253" s="54" t="str">
        <f t="shared" si="35"/>
        <v>select_one agree4</v>
      </c>
      <c r="H253" s="4" t="str">
        <f>IF(A253="","",IF(ROW($A$2:$A$1036)=1,"Impossible",VLOOKUP($A$2:$A$1036,items!$A$2:$S$1008,{19}*SIGN(ROW($A$2:$A$1036)),FALSE)))</f>
        <v>I thought that my child was too young to find out about [his/her] illness.</v>
      </c>
      <c r="I253" s="4" t="str">
        <f>IF(A253="","",IF(ROW($A$2:$A$1036)=1,"Impossible",VLOOKUP($A$2:$A$1036,items!$A$2:$T$1008,{20}*SIGN(ROW($A$2:$A$1036)),FALSE)))</f>
        <v>Ndaifunga kuti mwana wangu achiri mudiki zvakanyanya kuti azive nezveurwere hwake.</v>
      </c>
      <c r="L253" s="53" t="s">
        <v>27</v>
      </c>
      <c r="M253" s="53"/>
      <c r="N253" s="53"/>
      <c r="O253" s="53"/>
      <c r="P253" s="53"/>
      <c r="Q253" s="53"/>
      <c r="R253" s="53"/>
      <c r="S253" s="53"/>
      <c r="T253" s="53"/>
      <c r="U253" s="53"/>
      <c r="V253" s="55" t="str">
        <f t="shared" si="32"/>
        <v>OR13. I thought that my child was too young to find out about [his/her] illness.</v>
      </c>
      <c r="W253" s="55" t="str">
        <f t="shared" si="33"/>
        <v>OR13. Ndaifunga kuti mwana wangu achiri mudiki zvakanyanya kuti azive nezveurwere hwake.</v>
      </c>
      <c r="X253" s="32" t="str">
        <f t="array" ref="X253">IF(ISBLANK(F253),"",INDEX([2]choices!L$2:L$2063,MATCH(F253,IF([2]choices!M$2:M$2063="Last",[2]choices!A$2:A$2063),0)))</f>
        <v>strongly agree, agree, disagree, strongly disagree, refuse</v>
      </c>
      <c r="Y253" s="4" t="str">
        <f t="array" ref="Y253">IF(ISBLANK(F253),"",INDEX([2]choices!K$2:K$2063,MATCH(F253,IF([2]choices!M$2:M$2063="Last",[2]choices!A$2:A$2063),0)))</f>
        <v>Ndinobvumirana nazvo chaizvo, Ndinobvumirana nazvo , Handibvumirani nazvo, Handibvumirani nazvo zvachose, kuramba kupindura</v>
      </c>
    </row>
    <row r="254" spans="1:25" ht="42">
      <c r="A254" s="53" t="s">
        <v>2888</v>
      </c>
      <c r="B254" s="53" t="s">
        <v>1415</v>
      </c>
      <c r="C254" s="53">
        <v>14</v>
      </c>
      <c r="D254" s="54" t="str">
        <f t="shared" si="34"/>
        <v>OR14</v>
      </c>
      <c r="E254" s="53" t="s">
        <v>11</v>
      </c>
      <c r="F254" s="4" t="s">
        <v>200</v>
      </c>
      <c r="G254" s="54" t="str">
        <f t="shared" si="35"/>
        <v>select_one agree4</v>
      </c>
      <c r="H254" s="4" t="str">
        <f>IF(A254="","",IF(ROW($A$2:$A$1036)=1,"Impossible",VLOOKUP($A$2:$A$1036,items!$A$2:$S$1008,{19}*SIGN(ROW($A$2:$A$1036)),FALSE)))</f>
        <v>I thought it would be best to keep sensitive issues like my child's illness a secret for as long as possible.</v>
      </c>
      <c r="I254" s="4" t="str">
        <f>IF(A254="","",IF(ROW($A$2:$A$1036)=1,"Impossible",VLOOKUP($A$2:$A$1036,items!$A$2:$T$1008,{20}*SIGN(ROW($A$2:$A$1036)),FALSE)))</f>
        <v>Ndaifunga kuti zviri nani kuchengeta nyaya dzinobata-bata dzakafanana neurwere hwemwana wangu dzakavanzika kwenguva yazvinokwanisika.</v>
      </c>
      <c r="L254" s="53" t="s">
        <v>27</v>
      </c>
      <c r="M254" s="53"/>
      <c r="N254" s="53"/>
      <c r="O254" s="53"/>
      <c r="P254" s="53"/>
      <c r="Q254" s="53"/>
      <c r="R254" s="53"/>
      <c r="S254" s="53"/>
      <c r="T254" s="53"/>
      <c r="U254" s="53"/>
      <c r="V254" s="55" t="str">
        <f t="shared" si="32"/>
        <v>OR14. I thought it would be best to keep sensitive issues like my child's illness a secret for as long as possible.</v>
      </c>
      <c r="W254" s="55" t="str">
        <f t="shared" si="33"/>
        <v>OR14. Ndaifunga kuti zviri nani kuchengeta nyaya dzinobata-bata dzakafanana neurwere hwemwana wangu dzakavanzika kwenguva yazvinokwanisika.</v>
      </c>
      <c r="X254" s="32" t="str">
        <f t="array" ref="X254">IF(ISBLANK(F254),"",INDEX([2]choices!L$2:L$2063,MATCH(F254,IF([2]choices!M$2:M$2063="Last",[2]choices!A$2:A$2063),0)))</f>
        <v>strongly agree, agree, disagree, strongly disagree, refuse</v>
      </c>
      <c r="Y254" s="4" t="str">
        <f t="array" ref="Y254">IF(ISBLANK(F254),"",INDEX([2]choices!K$2:K$2063,MATCH(F254,IF([2]choices!M$2:M$2063="Last",[2]choices!A$2:A$2063),0)))</f>
        <v>Ndinobvumirana nazvo chaizvo, Ndinobvumirana nazvo , Handibvumirani nazvo, Handibvumirani nazvo zvachose, kuramba kupindura</v>
      </c>
    </row>
    <row r="255" spans="1:25" ht="42">
      <c r="A255" s="53" t="s">
        <v>2889</v>
      </c>
      <c r="B255" s="53" t="s">
        <v>1415</v>
      </c>
      <c r="C255" s="53">
        <v>15</v>
      </c>
      <c r="D255" s="54" t="str">
        <f t="shared" si="34"/>
        <v>OR15</v>
      </c>
      <c r="E255" s="53" t="s">
        <v>11</v>
      </c>
      <c r="F255" s="4" t="s">
        <v>200</v>
      </c>
      <c r="G255" s="54" t="str">
        <f t="shared" si="35"/>
        <v>select_one agree4</v>
      </c>
      <c r="H255" s="4" t="str">
        <f>IF(A255="","",IF(ROW($A$2:$A$1036)=1,"Impossible",VLOOKUP($A$2:$A$1036,items!$A$2:$S$1008,{19}*SIGN(ROW($A$2:$A$1036)),FALSE)))</f>
        <v>I thought that there were important religious or cultural reasons for keeping my child's illness a secret from [him/her].</v>
      </c>
      <c r="I255" s="4" t="str">
        <f>IF(A255="","",IF(ROW($A$2:$A$1036)=1,"Impossible",VLOOKUP($A$2:$A$1036,items!$A$2:$T$1008,{20}*SIGN(ROW($A$2:$A$1036)),FALSE)))</f>
        <v>Ndaifunga kuti pane zvikonzero zviri maererano nezvitendero kana tsika dzedu zvinoita kuti ndivanzire mwana wangu urwere hwake.</v>
      </c>
      <c r="L255" s="53" t="s">
        <v>27</v>
      </c>
      <c r="M255" s="53"/>
      <c r="N255" s="53"/>
      <c r="O255" s="53"/>
      <c r="P255" s="53"/>
      <c r="Q255" s="53"/>
      <c r="R255" s="53"/>
      <c r="S255" s="53"/>
      <c r="T255" s="53"/>
      <c r="U255" s="53"/>
      <c r="V255" s="55" t="str">
        <f t="shared" si="32"/>
        <v>OR15. I thought that there were important religious or cultural reasons for keeping my child's illness a secret from [him/her].</v>
      </c>
      <c r="W255" s="55" t="str">
        <f t="shared" si="33"/>
        <v>OR15. Ndaifunga kuti pane zvikonzero zviri maererano nezvitendero kana tsika dzedu zvinoita kuti ndivanzire mwana wangu urwere hwake.</v>
      </c>
      <c r="X255" s="32" t="str">
        <f t="array" ref="X255">IF(ISBLANK(F255),"",INDEX([2]choices!L$2:L$2063,MATCH(F255,IF([2]choices!M$2:M$2063="Last",[2]choices!A$2:A$2063),0)))</f>
        <v>strongly agree, agree, disagree, strongly disagree, refuse</v>
      </c>
      <c r="Y255" s="4" t="str">
        <f t="array" ref="Y255">IF(ISBLANK(F255),"",INDEX([2]choices!K$2:K$2063,MATCH(F255,IF([2]choices!M$2:M$2063="Last",[2]choices!A$2:A$2063),0)))</f>
        <v>Ndinobvumirana nazvo chaizvo, Ndinobvumirana nazvo , Handibvumirani nazvo, Handibvumirani nazvo zvachose, kuramba kupindura</v>
      </c>
    </row>
    <row r="256" spans="1:25" ht="42">
      <c r="A256" s="53" t="s">
        <v>2890</v>
      </c>
      <c r="B256" s="53" t="s">
        <v>1415</v>
      </c>
      <c r="C256" s="53">
        <v>16</v>
      </c>
      <c r="D256" s="54" t="str">
        <f t="shared" si="34"/>
        <v>OR16</v>
      </c>
      <c r="E256" s="53" t="s">
        <v>11</v>
      </c>
      <c r="F256" s="4" t="s">
        <v>200</v>
      </c>
      <c r="G256" s="54" t="str">
        <f t="shared" si="35"/>
        <v>select_one agree4</v>
      </c>
      <c r="H256" s="4" t="str">
        <f>IF(A256="","",IF(ROW($A$2:$A$1036)=1,"Impossible",VLOOKUP($A$2:$A$1036,items!$A$2:$S$1008,{19}*SIGN(ROW($A$2:$A$1036)),FALSE)))</f>
        <v>I thought that talking with a child about sex would encourage them to become sexually active.</v>
      </c>
      <c r="I256" s="4" t="str">
        <f>IF(A256="","",IF(ROW($A$2:$A$1036)=1,"Impossible",VLOOKUP($A$2:$A$1036,items!$A$2:$T$1008,{20}*SIGN(ROW($A$2:$A$1036)),FALSE)))</f>
        <v>Ndaifunga kuti utaura nyaya dzepabonde nevana kunovakurudzira kuti vaite zvepabonde.</v>
      </c>
      <c r="L256" s="53" t="s">
        <v>27</v>
      </c>
      <c r="M256" s="53"/>
      <c r="N256" s="53"/>
      <c r="O256" s="53"/>
      <c r="P256" s="53"/>
      <c r="Q256" s="53"/>
      <c r="R256" s="53"/>
      <c r="S256" s="53"/>
      <c r="T256" s="53"/>
      <c r="U256" s="53"/>
      <c r="V256" s="55" t="str">
        <f t="shared" si="32"/>
        <v>OR16. I thought that talking with a child about sex would encourage them to become sexually active.</v>
      </c>
      <c r="W256" s="55" t="str">
        <f t="shared" si="33"/>
        <v>OR16. Ndaifunga kuti utaura nyaya dzepabonde nevana kunovakurudzira kuti vaite zvepabonde.</v>
      </c>
      <c r="X256" s="32" t="str">
        <f t="array" ref="X256">IF(ISBLANK(F256),"",INDEX([2]choices!L$2:L$2063,MATCH(F256,IF([2]choices!M$2:M$2063="Last",[2]choices!A$2:A$2063),0)))</f>
        <v>strongly agree, agree, disagree, strongly disagree, refuse</v>
      </c>
      <c r="Y256" s="4" t="str">
        <f t="array" ref="Y256">IF(ISBLANK(F256),"",INDEX([2]choices!K$2:K$2063,MATCH(F256,IF([2]choices!M$2:M$2063="Last",[2]choices!A$2:A$2063),0)))</f>
        <v>Ndinobvumirana nazvo chaizvo, Ndinobvumirana nazvo , Handibvumirani nazvo, Handibvumirani nazvo zvachose, kuramba kupindura</v>
      </c>
    </row>
    <row r="257" spans="1:26" ht="56">
      <c r="A257" s="53" t="s">
        <v>2891</v>
      </c>
      <c r="B257" s="53" t="s">
        <v>1415</v>
      </c>
      <c r="C257" s="53">
        <v>17</v>
      </c>
      <c r="D257" s="54" t="str">
        <f t="shared" si="34"/>
        <v>OR17</v>
      </c>
      <c r="E257" s="53" t="s">
        <v>16</v>
      </c>
      <c r="G257" s="54" t="str">
        <f t="shared" si="35"/>
        <v>note</v>
      </c>
      <c r="H257" s="4" t="str">
        <f>IF(A257="","",IF(ROW($A$2:$A$1036)=1,"Impossible",VLOOKUP($A$2:$A$1036,items!$A$2:$S$1008,{19}*SIGN(ROW($A$2:$A$1036)),FALSE)))</f>
        <v>Still thinking back to the period of time before your child knew about [his/her] illness, how much would you have agreed or disagreed with these statements?</v>
      </c>
      <c r="I257" s="4" t="str">
        <f>IF(A257="","",IF(ROW($A$2:$A$1036)=1,"Impossible",VLOOKUP($A$2:$A$1036,items!$A$2:$T$1008,{20}*SIGN(ROW($A$2:$A$1036)),FALSE)))</f>
        <v>Muchingofunga nezvemumashure, apo mwana wenyu ainge asati ava kuziva nezveurwere hwake, mungati maizobvumirana kana kusabvumirana zvakadii nemitsara inotevera?</v>
      </c>
      <c r="L257" s="53"/>
      <c r="M257" s="53"/>
      <c r="N257" s="53"/>
      <c r="O257" s="53"/>
      <c r="P257" s="53"/>
      <c r="Q257" s="53"/>
      <c r="R257" s="53"/>
      <c r="S257" s="53"/>
      <c r="T257" s="53"/>
      <c r="U257" s="53"/>
      <c r="V257" s="55" t="str">
        <f t="shared" si="32"/>
        <v>OR17. Still thinking back to the period of time before your child knew about [his/her] illness, how much would you have agreed or disagreed with these statements?</v>
      </c>
      <c r="W257" s="55" t="str">
        <f t="shared" si="33"/>
        <v>OR17. Muchingofunga nezvemumashure, apo mwana wenyu ainge asati ava kuziva nezveurwere hwake, mungati maizobvumirana kana kusabvumirana zvakadii nemitsara inotevera?</v>
      </c>
      <c r="X257" s="32" t="str">
        <f t="array" ref="X257">IF(ISBLANK(F257),"",INDEX([2]choices!L$2:L$2063,MATCH(F257,IF([2]choices!M$2:M$2063="Last",[2]choices!A$2:A$2063),0)))</f>
        <v/>
      </c>
      <c r="Y257" s="4" t="str">
        <f t="array" ref="Y257">IF(ISBLANK(F257),"",INDEX([2]choices!K$2:K$2063,MATCH(F257,IF([2]choices!M$2:M$2063="Last",[2]choices!A$2:A$2063),0)))</f>
        <v/>
      </c>
    </row>
    <row r="258" spans="1:26" ht="42">
      <c r="A258" s="53" t="s">
        <v>2892</v>
      </c>
      <c r="B258" s="53" t="s">
        <v>1415</v>
      </c>
      <c r="C258" s="53">
        <v>18</v>
      </c>
      <c r="D258" s="54" t="str">
        <f t="shared" si="34"/>
        <v>OR18</v>
      </c>
      <c r="E258" s="53" t="s">
        <v>11</v>
      </c>
      <c r="F258" s="4" t="s">
        <v>200</v>
      </c>
      <c r="G258" s="54" t="str">
        <f t="shared" si="35"/>
        <v>select_one agree4</v>
      </c>
      <c r="H258" s="4" t="str">
        <f>IF(A258="","",IF(ROW($A$2:$A$1036)=1,"Impossible",VLOOKUP($A$2:$A$1036,items!$A$2:$S$1008,{19}*SIGN(ROW($A$2:$A$1036)),FALSE)))</f>
        <v>I thought that child had a right to know about [his/her] illness.</v>
      </c>
      <c r="I258" s="4" t="str">
        <f>IF(A258="","",IF(ROW($A$2:$A$1036)=1,"Impossible",VLOOKUP($A$2:$A$1036,items!$A$2:$T$1008,{20}*SIGN(ROW($A$2:$A$1036)),FALSE)))</f>
        <v>Ndaifunga kuti mwana wangu ane kodzero yekuziva nezveurwere hwake.</v>
      </c>
      <c r="L258" s="53" t="s">
        <v>27</v>
      </c>
      <c r="M258" s="53"/>
      <c r="N258" s="53"/>
      <c r="O258" s="53"/>
      <c r="P258" s="53"/>
      <c r="Q258" s="53"/>
      <c r="R258" s="53"/>
      <c r="S258" s="53"/>
      <c r="T258" s="53"/>
      <c r="U258" s="53"/>
      <c r="V258" s="55" t="str">
        <f t="shared" si="32"/>
        <v>OR18. I thought that child had a right to know about [his/her] illness.</v>
      </c>
      <c r="W258" s="55" t="str">
        <f t="shared" si="33"/>
        <v>OR18. Ndaifunga kuti mwana wangu ane kodzero yekuziva nezveurwere hwake.</v>
      </c>
      <c r="X258" s="32" t="str">
        <f t="array" ref="X258">IF(ISBLANK(F258),"",INDEX([2]choices!L$2:L$2063,MATCH(F258,IF([2]choices!M$2:M$2063="Last",[2]choices!A$2:A$2063),0)))</f>
        <v>strongly agree, agree, disagree, strongly disagree, refuse</v>
      </c>
      <c r="Y258" s="4" t="str">
        <f t="array" ref="Y258">IF(ISBLANK(F258),"",INDEX([2]choices!K$2:K$2063,MATCH(F258,IF([2]choices!M$2:M$2063="Last",[2]choices!A$2:A$2063),0)))</f>
        <v>Ndinobvumirana nazvo chaizvo, Ndinobvumirana nazvo , Handibvumirani nazvo, Handibvumirani nazvo zvachose, kuramba kupindura</v>
      </c>
    </row>
    <row r="259" spans="1:26" ht="42">
      <c r="A259" s="53" t="s">
        <v>2893</v>
      </c>
      <c r="B259" s="53" t="s">
        <v>1415</v>
      </c>
      <c r="C259" s="53">
        <v>19</v>
      </c>
      <c r="D259" s="54" t="str">
        <f t="shared" si="34"/>
        <v>OR19</v>
      </c>
      <c r="E259" s="53" t="s">
        <v>11</v>
      </c>
      <c r="F259" s="4" t="s">
        <v>200</v>
      </c>
      <c r="G259" s="54" t="str">
        <f t="shared" si="35"/>
        <v>select_one agree4</v>
      </c>
      <c r="H259" s="4" t="str">
        <f>IF(A259="","",IF(ROW($A$2:$A$1036)=1,"Impossible",VLOOKUP($A$2:$A$1036,items!$A$2:$S$1008,{19}*SIGN(ROW($A$2:$A$1036)),FALSE)))</f>
        <v>I thought it was best to keep some things about [his/her] illness a secret from [him/her].</v>
      </c>
      <c r="I259" s="4" t="str">
        <f>IF(A259="","",IF(ROW($A$2:$A$1036)=1,"Impossible",VLOOKUP($A$2:$A$1036,items!$A$2:$T$1008,{20}*SIGN(ROW($A$2:$A$1036)),FALSE)))</f>
        <v>Ndaifunga kuti zvakanakisa kumuvanzira zvimwe zvinhu zviri maererano neurwere hwake.</v>
      </c>
      <c r="L259" s="53" t="s">
        <v>27</v>
      </c>
      <c r="M259" s="53"/>
      <c r="N259" s="53"/>
      <c r="O259" s="53"/>
      <c r="P259" s="53"/>
      <c r="Q259" s="53"/>
      <c r="R259" s="53"/>
      <c r="S259" s="53"/>
      <c r="T259" s="53"/>
      <c r="U259" s="53"/>
      <c r="V259" s="55" t="str">
        <f t="shared" si="32"/>
        <v>OR19. I thought it was best to keep some things about [his/her] illness a secret from [him/her].</v>
      </c>
      <c r="W259" s="55" t="str">
        <f t="shared" si="33"/>
        <v>OR19. Ndaifunga kuti zvakanakisa kumuvanzira zvimwe zvinhu zviri maererano neurwere hwake.</v>
      </c>
      <c r="X259" s="32" t="str">
        <f t="array" ref="X259">IF(ISBLANK(F259),"",INDEX([2]choices!L$2:L$2063,MATCH(F259,IF([2]choices!M$2:M$2063="Last",[2]choices!A$2:A$2063),0)))</f>
        <v>strongly agree, agree, disagree, strongly disagree, refuse</v>
      </c>
      <c r="Y259" s="4" t="str">
        <f t="array" ref="Y259">IF(ISBLANK(F259),"",INDEX([2]choices!K$2:K$2063,MATCH(F259,IF([2]choices!M$2:M$2063="Last",[2]choices!A$2:A$2063),0)))</f>
        <v>Ndinobvumirana nazvo chaizvo, Ndinobvumirana nazvo , Handibvumirani nazvo, Handibvumirani nazvo zvachose, kuramba kupindura</v>
      </c>
    </row>
    <row r="260" spans="1:26" ht="42">
      <c r="A260" s="53" t="s">
        <v>2894</v>
      </c>
      <c r="B260" s="53" t="s">
        <v>1415</v>
      </c>
      <c r="C260" s="53">
        <v>20</v>
      </c>
      <c r="D260" s="54" t="str">
        <f t="shared" si="34"/>
        <v>OR20</v>
      </c>
      <c r="E260" s="53" t="s">
        <v>11</v>
      </c>
      <c r="F260" s="4" t="s">
        <v>200</v>
      </c>
      <c r="G260" s="54" t="str">
        <f t="shared" si="35"/>
        <v>select_one agree4</v>
      </c>
      <c r="H260" s="4" t="str">
        <f>IF(A260="","",IF(ROW($A$2:$A$1036)=1,"Impossible",VLOOKUP($A$2:$A$1036,items!$A$2:$S$1008,{19}*SIGN(ROW($A$2:$A$1036)),FALSE)))</f>
        <v>I sometimes thought that it was best to give [him/her] false information about [his/her] illness to protect [him/her] from the truth.</v>
      </c>
      <c r="I260" s="4" t="str">
        <f>IF(A260="","",IF(ROW($A$2:$A$1036)=1,"Impossible",VLOOKUP($A$2:$A$1036,items!$A$2:$T$1008,{20}*SIGN(ROW($A$2:$A$1036)),FALSE)))</f>
        <v>Dzimwe nguva ndaifunga kuti zvakanakisa kumupa ruzivo rwusiri rwechokwadi maererano neurwere hwake kuitira kumudzivirira kubva kuchokwadi.</v>
      </c>
      <c r="L260" s="53" t="s">
        <v>27</v>
      </c>
      <c r="M260" s="53"/>
      <c r="N260" s="53"/>
      <c r="O260" s="53"/>
      <c r="P260" s="53"/>
      <c r="Q260" s="53"/>
      <c r="R260" s="53"/>
      <c r="S260" s="53"/>
      <c r="T260" s="53"/>
      <c r="U260" s="53"/>
      <c r="V260" s="55" t="str">
        <f t="shared" si="32"/>
        <v>OR20. I sometimes thought that it was best to give [him/her] false information about [his/her] illness to protect [him/her] from the truth.</v>
      </c>
      <c r="W260" s="55" t="str">
        <f t="shared" si="33"/>
        <v>OR20. Dzimwe nguva ndaifunga kuti zvakanakisa kumupa ruzivo rwusiri rwechokwadi maererano neurwere hwake kuitira kumudzivirira kubva kuchokwadi.</v>
      </c>
      <c r="X260" s="32" t="str">
        <f t="array" ref="X260">IF(ISBLANK(F260),"",INDEX([2]choices!L$2:L$2063,MATCH(F260,IF([2]choices!M$2:M$2063="Last",[2]choices!A$2:A$2063),0)))</f>
        <v>strongly agree, agree, disagree, strongly disagree, refuse</v>
      </c>
      <c r="Y260" s="4" t="str">
        <f t="array" ref="Y260">IF(ISBLANK(F260),"",INDEX([2]choices!K$2:K$2063,MATCH(F260,IF([2]choices!M$2:M$2063="Last",[2]choices!A$2:A$2063),0)))</f>
        <v>Ndinobvumirana nazvo chaizvo, Ndinobvumirana nazvo , Handibvumirani nazvo, Handibvumirani nazvo zvachose, kuramba kupindura</v>
      </c>
    </row>
    <row r="261" spans="1:26" ht="42">
      <c r="A261" s="53" t="s">
        <v>2895</v>
      </c>
      <c r="B261" s="53" t="s">
        <v>1415</v>
      </c>
      <c r="C261" s="53">
        <v>21</v>
      </c>
      <c r="D261" s="54" t="str">
        <f t="shared" si="34"/>
        <v>OR21</v>
      </c>
      <c r="E261" s="53" t="s">
        <v>11</v>
      </c>
      <c r="F261" s="4" t="s">
        <v>200</v>
      </c>
      <c r="G261" s="54" t="str">
        <f t="shared" si="35"/>
        <v>select_one agree4</v>
      </c>
      <c r="H261" s="4" t="str">
        <f>IF(A261="","",IF(ROW($A$2:$A$1036)=1,"Impossible",VLOOKUP($A$2:$A$1036,items!$A$2:$S$1008,{19}*SIGN(ROW($A$2:$A$1036)),FALSE)))</f>
        <v>I thought that partial knowledge about [his/her] illness was enough to keep her taking medication to stay healthy.</v>
      </c>
      <c r="I261" s="4" t="str">
        <f>IF(A261="","",IF(ROW($A$2:$A$1036)=1,"Impossible",VLOOKUP($A$2:$A$1036,items!$A$2:$T$1008,{20}*SIGN(ROW($A$2:$A$1036)),FALSE)))</f>
        <v>Ndaifunga kuti kuva nerumwe rweruzivo maererano neurwere hwake kunobatsira kuti atore mushonga agove nehutano.</v>
      </c>
      <c r="L261" s="53" t="s">
        <v>27</v>
      </c>
      <c r="M261" s="53"/>
      <c r="N261" s="53"/>
      <c r="O261" s="53"/>
      <c r="P261" s="53"/>
      <c r="Q261" s="53"/>
      <c r="R261" s="53"/>
      <c r="S261" s="53"/>
      <c r="T261" s="53"/>
      <c r="U261" s="53"/>
      <c r="V261" s="55" t="str">
        <f t="shared" si="32"/>
        <v>OR21. I thought that partial knowledge about [his/her] illness was enough to keep her taking medication to stay healthy.</v>
      </c>
      <c r="W261" s="55" t="str">
        <f t="shared" si="33"/>
        <v>OR21. Ndaifunga kuti kuva nerumwe rweruzivo maererano neurwere hwake kunobatsira kuti atore mushonga agove nehutano.</v>
      </c>
      <c r="X261" s="32" t="str">
        <f t="array" ref="X261">IF(ISBLANK(F261),"",INDEX([2]choices!L$2:L$2063,MATCH(F261,IF([2]choices!M$2:M$2063="Last",[2]choices!A$2:A$2063),0)))</f>
        <v>strongly agree, agree, disagree, strongly disagree, refuse</v>
      </c>
      <c r="Y261" s="4" t="str">
        <f t="array" ref="Y261">IF(ISBLANK(F261),"",INDEX([2]choices!K$2:K$2063,MATCH(F261,IF([2]choices!M$2:M$2063="Last",[2]choices!A$2:A$2063),0)))</f>
        <v>Ndinobvumirana nazvo chaizvo, Ndinobvumirana nazvo , Handibvumirani nazvo, Handibvumirani nazvo zvachose, kuramba kupindura</v>
      </c>
    </row>
    <row r="262" spans="1:26" ht="56">
      <c r="A262" s="53" t="s">
        <v>2896</v>
      </c>
      <c r="B262" s="53" t="s">
        <v>1415</v>
      </c>
      <c r="C262" s="53">
        <v>22</v>
      </c>
      <c r="D262" s="54" t="str">
        <f t="shared" si="34"/>
        <v>OR22</v>
      </c>
      <c r="E262" s="53" t="s">
        <v>11</v>
      </c>
      <c r="F262" s="4" t="s">
        <v>200</v>
      </c>
      <c r="G262" s="54" t="str">
        <f t="shared" si="35"/>
        <v>select_one agree4</v>
      </c>
      <c r="H262" s="4" t="str">
        <f>IF(A262="","",IF(ROW($A$2:$A$1036)=1,"Impossible",VLOOKUP($A$2:$A$1036,items!$A$2:$S$1008,{19}*SIGN(ROW($A$2:$A$1036)),FALSE)))</f>
        <v>I thought that caregivers like me should not be the one to tell the child about [his/her] illness. That should be left to doctors and nurses.</v>
      </c>
      <c r="I262" s="4" t="str">
        <f>IF(A262="","",IF(ROW($A$2:$A$1036)=1,"Impossible",VLOOKUP($A$2:$A$1036,items!$A$2:$T$1008,{20}*SIGN(ROW($A$2:$A$1036)),FALSE)))</f>
        <v>Ndaifunga kuti vachengeti vevana vakafanana neni havasirivo vanofanira kuudza mwana nezveurwere hwake. Izvi zvinofanira kusiyirwa kunanachiremba nevakoti.</v>
      </c>
      <c r="L262" s="53" t="s">
        <v>27</v>
      </c>
      <c r="M262" s="53"/>
      <c r="N262" s="53"/>
      <c r="O262" s="53"/>
      <c r="P262" s="53"/>
      <c r="Q262" s="53"/>
      <c r="R262" s="53"/>
      <c r="S262" s="53"/>
      <c r="T262" s="53"/>
      <c r="U262" s="53"/>
      <c r="V262" s="55" t="str">
        <f t="shared" si="32"/>
        <v>OR22. I thought that caregivers like me should not be the one to tell the child about [his/her] illness. That should be left to doctors and nurses.</v>
      </c>
      <c r="W262" s="55" t="str">
        <f t="shared" si="33"/>
        <v>OR22. Ndaifunga kuti vachengeti vevana vakafanana neni havasirivo vanofanira kuudza mwana nezveurwere hwake. Izvi zvinofanira kusiyirwa kunanachiremba nevakoti.</v>
      </c>
      <c r="X262" s="32" t="str">
        <f t="array" ref="X262">IF(ISBLANK(F262),"",INDEX([2]choices!L$2:L$2063,MATCH(F262,IF([2]choices!M$2:M$2063="Last",[2]choices!A$2:A$2063),0)))</f>
        <v>strongly agree, agree, disagree, strongly disagree, refuse</v>
      </c>
      <c r="Y262" s="4" t="str">
        <f t="array" ref="Y262">IF(ISBLANK(F262),"",INDEX([2]choices!K$2:K$2063,MATCH(F262,IF([2]choices!M$2:M$2063="Last",[2]choices!A$2:A$2063),0)))</f>
        <v>Ndinobvumirana nazvo chaizvo, Ndinobvumirana nazvo , Handibvumirani nazvo, Handibvumirani nazvo zvachose, kuramba kupindura</v>
      </c>
    </row>
    <row r="263" spans="1:26" ht="42">
      <c r="A263" s="53" t="s">
        <v>2897</v>
      </c>
      <c r="B263" s="53" t="s">
        <v>1415</v>
      </c>
      <c r="C263" s="53">
        <v>23</v>
      </c>
      <c r="D263" s="54" t="str">
        <f t="shared" si="34"/>
        <v>OR23</v>
      </c>
      <c r="E263" s="53" t="s">
        <v>11</v>
      </c>
      <c r="F263" s="4" t="s">
        <v>200</v>
      </c>
      <c r="G263" s="54" t="str">
        <f t="shared" si="35"/>
        <v>select_one agree4</v>
      </c>
      <c r="H263" s="4" t="str">
        <f>IF(A263="","",IF(ROW($A$2:$A$1036)=1,"Impossible",VLOOKUP($A$2:$A$1036,items!$A$2:$S$1008,{19}*SIGN(ROW($A$2:$A$1036)),FALSE)))</f>
        <v>I thought that my child knew enough about HIV to understand [his/her] diagnosis.</v>
      </c>
      <c r="I263" s="4" t="str">
        <f>IF(A263="","",IF(ROW($A$2:$A$1036)=1,"Impossible",VLOOKUP($A$2:$A$1036,items!$A$2:$T$1008,{20}*SIGN(ROW($A$2:$A$1036)),FALSE)))</f>
        <v>Ndaifunga kuti mwana wangu anoziva zvakakwana maererano neHIV kuti anzwisise kuti anorwara nei.</v>
      </c>
      <c r="L263" s="53" t="s">
        <v>27</v>
      </c>
      <c r="M263" s="53"/>
      <c r="N263" s="53"/>
      <c r="O263" s="53"/>
      <c r="P263" s="53"/>
      <c r="Q263" s="53"/>
      <c r="R263" s="53"/>
      <c r="S263" s="53"/>
      <c r="T263" s="53"/>
      <c r="U263" s="53"/>
      <c r="V263" s="55" t="str">
        <f t="shared" si="32"/>
        <v>OR23. I thought that my child knew enough about HIV to understand [his/her] diagnosis.</v>
      </c>
      <c r="W263" s="55" t="str">
        <f t="shared" si="33"/>
        <v>OR23. Ndaifunga kuti mwana wangu anoziva zvakakwana maererano neHIV kuti anzwisise kuti anorwara nei.</v>
      </c>
      <c r="X263" s="32" t="str">
        <f t="array" ref="X263">IF(ISBLANK(F263),"",INDEX([2]choices!L$2:L$2063,MATCH(F263,IF([2]choices!M$2:M$2063="Last",[2]choices!A$2:A$2063),0)))</f>
        <v>strongly agree, agree, disagree, strongly disagree, refuse</v>
      </c>
      <c r="Y263" s="4" t="str">
        <f t="array" ref="Y263">IF(ISBLANK(F263),"",INDEX([2]choices!K$2:K$2063,MATCH(F263,IF([2]choices!M$2:M$2063="Last",[2]choices!A$2:A$2063),0)))</f>
        <v>Ndinobvumirana nazvo chaizvo, Ndinobvumirana nazvo , Handibvumirani nazvo, Handibvumirani nazvo zvachose, kuramba kupindura</v>
      </c>
    </row>
    <row r="264" spans="1:26" ht="42">
      <c r="A264" s="53" t="s">
        <v>2898</v>
      </c>
      <c r="B264" s="53" t="s">
        <v>1415</v>
      </c>
      <c r="C264" s="53">
        <v>24</v>
      </c>
      <c r="D264" s="54" t="str">
        <f t="shared" si="34"/>
        <v>OR24</v>
      </c>
      <c r="E264" s="53" t="s">
        <v>11</v>
      </c>
      <c r="F264" s="4" t="s">
        <v>200</v>
      </c>
      <c r="G264" s="54" t="str">
        <f t="shared" si="35"/>
        <v>select_one agree4</v>
      </c>
      <c r="H264" s="4" t="str">
        <f>IF(A264="","",IF(ROW($A$2:$A$1036)=1,"Impossible",VLOOKUP($A$2:$A$1036,items!$A$2:$S$1008,{19}*SIGN(ROW($A$2:$A$1036)),FALSE)))</f>
        <v>I thought that my child was responsible and mature enough to be told about [his/her] diagnosis.</v>
      </c>
      <c r="I264" s="4" t="str">
        <f>IF(A264="","",IF(ROW($A$2:$A$1036)=1,"Impossible",VLOOKUP($A$2:$A$1036,items!$A$2:$T$1008,{20}*SIGN(ROW($A$2:$A$1036)),FALSE)))</f>
        <v>Ndaifunga kuti mwana wangu ainge ava kuziva zvaanoita nekunzwisisa zvekuti ainge ava kuudzika kuti anorwara nei.</v>
      </c>
      <c r="L264" s="53" t="s">
        <v>27</v>
      </c>
      <c r="M264" s="53"/>
      <c r="N264" s="53"/>
      <c r="O264" s="53"/>
      <c r="P264" s="53"/>
      <c r="Q264" s="53"/>
      <c r="R264" s="53"/>
      <c r="S264" s="53"/>
      <c r="T264" s="53"/>
      <c r="U264" s="53"/>
      <c r="V264" s="55" t="str">
        <f t="shared" si="32"/>
        <v>OR24. I thought that my child was responsible and mature enough to be told about [his/her] diagnosis.</v>
      </c>
      <c r="W264" s="55" t="str">
        <f t="shared" si="33"/>
        <v>OR24. Ndaifunga kuti mwana wangu ainge ava kuziva zvaanoita nekunzwisisa zvekuti ainge ava kuudzika kuti anorwara nei.</v>
      </c>
      <c r="X264" s="32" t="str">
        <f t="array" ref="X264">IF(ISBLANK(F264),"",INDEX([2]choices!L$2:L$2063,MATCH(F264,IF([2]choices!M$2:M$2063="Last",[2]choices!A$2:A$2063),0)))</f>
        <v>strongly agree, agree, disagree, strongly disagree, refuse</v>
      </c>
      <c r="Y264" s="4" t="str">
        <f t="array" ref="Y264">IF(ISBLANK(F264),"",INDEX([2]choices!K$2:K$2063,MATCH(F264,IF([2]choices!M$2:M$2063="Last",[2]choices!A$2:A$2063),0)))</f>
        <v>Ndinobvumirana nazvo chaizvo, Ndinobvumirana nazvo , Handibvumirani nazvo, Handibvumirani nazvo zvachose, kuramba kupindura</v>
      </c>
    </row>
    <row r="265" spans="1:26" ht="42">
      <c r="A265" s="53" t="s">
        <v>2899</v>
      </c>
      <c r="B265" s="53" t="s">
        <v>1415</v>
      </c>
      <c r="C265" s="53">
        <v>25</v>
      </c>
      <c r="D265" s="54" t="str">
        <f t="shared" si="34"/>
        <v>OR25</v>
      </c>
      <c r="E265" s="53" t="s">
        <v>11</v>
      </c>
      <c r="F265" s="4" t="s">
        <v>200</v>
      </c>
      <c r="G265" s="54" t="str">
        <f t="shared" si="35"/>
        <v>select_one agree4</v>
      </c>
      <c r="H265" s="4" t="str">
        <f>IF(A265="","",IF(ROW($A$2:$A$1036)=1,"Impossible",VLOOKUP($A$2:$A$1036,items!$A$2:$S$1008,{19}*SIGN(ROW($A$2:$A$1036)),FALSE)))</f>
        <v>I thought that my child could keep [his/her] illness a secret if asked.</v>
      </c>
      <c r="I265" s="4" t="str">
        <f>IF(A265="","",IF(ROW($A$2:$A$1036)=1,"Impossible",VLOOKUP($A$2:$A$1036,items!$A$2:$T$1008,{20}*SIGN(ROW($A$2:$A$1036)),FALSE)))</f>
        <v>Ndaifunga kuti mwana wangu angakwanise kuchengetedza zveurwere hwake pasina mumwe waanoudza kana akaudzwa saizvozvo.</v>
      </c>
      <c r="L265" s="53" t="s">
        <v>27</v>
      </c>
      <c r="M265" s="53"/>
      <c r="N265" s="53"/>
      <c r="O265" s="53"/>
      <c r="P265" s="53"/>
      <c r="Q265" s="53"/>
      <c r="R265" s="53"/>
      <c r="S265" s="53"/>
      <c r="T265" s="53"/>
      <c r="U265" s="53"/>
      <c r="V265" s="55" t="str">
        <f t="shared" si="32"/>
        <v>OR25. I thought that my child could keep [his/her] illness a secret if asked.</v>
      </c>
      <c r="W265" s="55" t="str">
        <f t="shared" si="33"/>
        <v>OR25. Ndaifunga kuti mwana wangu angakwanise kuchengetedza zveurwere hwake pasina mumwe waanoudza kana akaudzwa saizvozvo.</v>
      </c>
      <c r="X265" s="32" t="str">
        <f t="array" ref="X265">IF(ISBLANK(F265),"",INDEX([2]choices!L$2:L$2063,MATCH(F265,IF([2]choices!M$2:M$2063="Last",[2]choices!A$2:A$2063),0)))</f>
        <v>strongly agree, agree, disagree, strongly disagree, refuse</v>
      </c>
      <c r="Y265" s="4" t="str">
        <f t="array" ref="Y265">IF(ISBLANK(F265),"",INDEX([2]choices!K$2:K$2063,MATCH(F265,IF([2]choices!M$2:M$2063="Last",[2]choices!A$2:A$2063),0)))</f>
        <v>Ndinobvumirana nazvo chaizvo, Ndinobvumirana nazvo , Handibvumirani nazvo, Handibvumirani nazvo zvachose, kuramba kupindura</v>
      </c>
    </row>
    <row r="266" spans="1:26" ht="42">
      <c r="A266" s="53" t="s">
        <v>2900</v>
      </c>
      <c r="B266" s="53" t="s">
        <v>1415</v>
      </c>
      <c r="C266" s="53">
        <v>26</v>
      </c>
      <c r="D266" s="54" t="str">
        <f t="shared" si="34"/>
        <v>OR26</v>
      </c>
      <c r="E266" s="53" t="s">
        <v>11</v>
      </c>
      <c r="F266" s="4" t="s">
        <v>200</v>
      </c>
      <c r="G266" s="54" t="str">
        <f t="shared" si="35"/>
        <v>select_one agree4</v>
      </c>
      <c r="H266" s="4" t="str">
        <f>IF(A266="","",IF(ROW($A$2:$A$1036)=1,"Impossible",VLOOKUP($A$2:$A$1036,items!$A$2:$S$1008,{19}*SIGN(ROW($A$2:$A$1036)),FALSE)))</f>
        <v>I thought that my child was old enough to learn about [his/her] illness.</v>
      </c>
      <c r="I266" s="4" t="str">
        <f>IF(A266="","",IF(ROW($A$2:$A$1036)=1,"Impossible",VLOOKUP($A$2:$A$1036,items!$A$2:$T$1008,{20}*SIGN(ROW($A$2:$A$1036)),FALSE)))</f>
        <v>Ndaifunga kuti mwana wangu anyatsokura zvekuti ava kukwanisa kuziva nezveurwere hwake.</v>
      </c>
      <c r="L266" s="53" t="s">
        <v>27</v>
      </c>
      <c r="M266" s="53"/>
      <c r="N266" s="53"/>
      <c r="O266" s="53"/>
      <c r="P266" s="53"/>
      <c r="Q266" s="53"/>
      <c r="R266" s="53"/>
      <c r="S266" s="53"/>
      <c r="T266" s="53"/>
      <c r="U266" s="53"/>
      <c r="V266" s="55" t="str">
        <f t="shared" si="32"/>
        <v>OR26. I thought that my child was old enough to learn about [his/her] illness.</v>
      </c>
      <c r="W266" s="55" t="str">
        <f t="shared" si="33"/>
        <v>OR26. Ndaifunga kuti mwana wangu anyatsokura zvekuti ava kukwanisa kuziva nezveurwere hwake.</v>
      </c>
      <c r="X266" s="32" t="str">
        <f t="array" ref="X266">IF(ISBLANK(F266),"",INDEX([2]choices!L$2:L$2063,MATCH(F266,IF([2]choices!M$2:M$2063="Last",[2]choices!A$2:A$2063),0)))</f>
        <v>strongly agree, agree, disagree, strongly disagree, refuse</v>
      </c>
      <c r="Y266" s="4" t="str">
        <f t="array" ref="Y266">IF(ISBLANK(F266),"",INDEX([2]choices!K$2:K$2063,MATCH(F266,IF([2]choices!M$2:M$2063="Last",[2]choices!A$2:A$2063),0)))</f>
        <v>Ndinobvumirana nazvo chaizvo, Ndinobvumirana nazvo , Handibvumirani nazvo, Handibvumirani nazvo zvachose, kuramba kupindura</v>
      </c>
    </row>
    <row r="267" spans="1:26" ht="42">
      <c r="A267" s="53" t="s">
        <v>2901</v>
      </c>
      <c r="B267" s="53" t="s">
        <v>1415</v>
      </c>
      <c r="C267" s="53">
        <v>27</v>
      </c>
      <c r="D267" s="54" t="str">
        <f t="shared" si="34"/>
        <v>OR27</v>
      </c>
      <c r="E267" s="53" t="s">
        <v>11</v>
      </c>
      <c r="F267" s="4" t="s">
        <v>200</v>
      </c>
      <c r="G267" s="54" t="str">
        <f t="shared" si="35"/>
        <v>select_one agree4</v>
      </c>
      <c r="H267" s="4" t="str">
        <f>IF(A267="","",IF(ROW($A$2:$A$1036)=1,"Impossible",VLOOKUP($A$2:$A$1036,items!$A$2:$S$1008,{19}*SIGN(ROW($A$2:$A$1036)),FALSE)))</f>
        <v>I thought that my child was strong enough emotionally to handle learning about [his/her] illness.</v>
      </c>
      <c r="I267" s="4" t="str">
        <f>IF(A267="","",IF(ROW($A$2:$A$1036)=1,"Impossible",VLOOKUP($A$2:$A$1036,items!$A$2:$T$1008,{20}*SIGN(ROW($A$2:$A$1036)),FALSE)))</f>
        <v>Ndaifunga kuti mwana wangu anyatsosimba mupfungwa zvekukwanisa kuziva zvekuita kana akaziva nezveurwere hwake.</v>
      </c>
      <c r="L267" s="53" t="s">
        <v>27</v>
      </c>
      <c r="M267" s="53"/>
      <c r="N267" s="53"/>
      <c r="O267" s="53"/>
      <c r="P267" s="53"/>
      <c r="Q267" s="53"/>
      <c r="R267" s="53"/>
      <c r="S267" s="53"/>
      <c r="T267" s="53"/>
      <c r="U267" s="53"/>
      <c r="V267" s="55" t="str">
        <f t="shared" si="32"/>
        <v>OR27. I thought that my child was strong enough emotionally to handle learning about [his/her] illness.</v>
      </c>
      <c r="W267" s="55" t="str">
        <f t="shared" si="33"/>
        <v>OR27. Ndaifunga kuti mwana wangu anyatsosimba mupfungwa zvekukwanisa kuziva zvekuita kana akaziva nezveurwere hwake.</v>
      </c>
      <c r="X267" s="32" t="str">
        <f t="array" ref="X267">IF(ISBLANK(F267),"",INDEX([2]choices!L$2:L$2063,MATCH(F267,IF([2]choices!M$2:M$2063="Last",[2]choices!A$2:A$2063),0)))</f>
        <v>strongly agree, agree, disagree, strongly disagree, refuse</v>
      </c>
      <c r="Y267" s="4" t="str">
        <f t="array" ref="Y267">IF(ISBLANK(F267),"",INDEX([2]choices!K$2:K$2063,MATCH(F267,IF([2]choices!M$2:M$2063="Last",[2]choices!A$2:A$2063),0)))</f>
        <v>Ndinobvumirana nazvo chaizvo, Ndinobvumirana nazvo , Handibvumirani nazvo, Handibvumirani nazvo zvachose, kuramba kupindura</v>
      </c>
    </row>
    <row r="268" spans="1:26" ht="42">
      <c r="A268" s="53" t="s">
        <v>2902</v>
      </c>
      <c r="B268" s="53" t="s">
        <v>1415</v>
      </c>
      <c r="C268" s="53">
        <v>28</v>
      </c>
      <c r="D268" s="54" t="str">
        <f t="shared" si="34"/>
        <v>OR28</v>
      </c>
      <c r="E268" s="53" t="s">
        <v>11</v>
      </c>
      <c r="F268" s="4" t="s">
        <v>200</v>
      </c>
      <c r="G268" s="54" t="str">
        <f t="shared" si="35"/>
        <v>select_one agree4</v>
      </c>
      <c r="H268" s="4" t="str">
        <f>IF(A268="","",IF(ROW($A$2:$A$1036)=1,"Impossible",VLOOKUP($A$2:$A$1036,items!$A$2:$S$1008,{19}*SIGN(ROW($A$2:$A$1036)),FALSE)))</f>
        <v>I thought that telling my child about [his/her] illness would be a process that unfolds over time.</v>
      </c>
      <c r="I268" s="4" t="str">
        <f>IF(A268="","",IF(ROW($A$2:$A$1036)=1,"Impossible",VLOOKUP($A$2:$A$1036,items!$A$2:$T$1008,{20}*SIGN(ROW($A$2:$A$1036)),FALSE)))</f>
        <v>Ndaifunga kuti kuudza mwana wangu nezveurwere hwake chiitiko chaizoitika zvishoma nezvishoma kwenguva yakareba.</v>
      </c>
      <c r="L268" s="53" t="s">
        <v>27</v>
      </c>
      <c r="M268" s="53"/>
      <c r="N268" s="53"/>
      <c r="O268" s="53"/>
      <c r="P268" s="53"/>
      <c r="Q268" s="53"/>
      <c r="R268" s="53"/>
      <c r="S268" s="53"/>
      <c r="T268" s="53"/>
      <c r="U268" s="53"/>
      <c r="V268" s="55" t="str">
        <f t="shared" si="32"/>
        <v>OR28. I thought that telling my child about [his/her] illness would be a process that unfolds over time.</v>
      </c>
      <c r="W268" s="55" t="str">
        <f t="shared" si="33"/>
        <v>OR28. Ndaifunga kuti kuudza mwana wangu nezveurwere hwake chiitiko chaizoitika zvishoma nezvishoma kwenguva yakareba.</v>
      </c>
      <c r="X268" s="32" t="str">
        <f t="array" ref="X268">IF(ISBLANK(F268),"",INDEX([2]choices!L$2:L$2063,MATCH(F268,IF([2]choices!M$2:M$2063="Last",[2]choices!A$2:A$2063),0)))</f>
        <v>strongly agree, agree, disagree, strongly disagree, refuse</v>
      </c>
      <c r="Y268" s="4" t="str">
        <f t="array" ref="Y268">IF(ISBLANK(F268),"",INDEX([2]choices!K$2:K$2063,MATCH(F268,IF([2]choices!M$2:M$2063="Last",[2]choices!A$2:A$2063),0)))</f>
        <v>Ndinobvumirana nazvo chaizvo, Ndinobvumirana nazvo , Handibvumirani nazvo, Handibvumirani nazvo zvachose, kuramba kupindura</v>
      </c>
    </row>
    <row r="269" spans="1:26" ht="42">
      <c r="A269" s="53" t="s">
        <v>2903</v>
      </c>
      <c r="B269" s="53" t="s">
        <v>1415</v>
      </c>
      <c r="C269" s="53">
        <v>29</v>
      </c>
      <c r="D269" s="54" t="str">
        <f t="shared" si="34"/>
        <v>OR29</v>
      </c>
      <c r="E269" s="53" t="s">
        <v>11</v>
      </c>
      <c r="F269" s="4" t="s">
        <v>200</v>
      </c>
      <c r="G269" s="54" t="str">
        <f t="shared" si="35"/>
        <v>select_one agree4</v>
      </c>
      <c r="H269" s="4" t="str">
        <f>IF(A269="","",IF(ROW($A$2:$A$1036)=1,"Impossible",VLOOKUP($A$2:$A$1036,items!$A$2:$S$1008,{19}*SIGN(ROW($A$2:$A$1036)),FALSE)))</f>
        <v>My child's other caregiver and I felt the same way about telling our child about [his/her] illness.</v>
      </c>
      <c r="I269" s="4" t="str">
        <f>IF(A269="","",IF(ROW($A$2:$A$1036)=1,"Impossible",VLOOKUP($A$2:$A$1036,items!$A$2:$T$1008,{20}*SIGN(ROW($A$2:$A$1036)),FALSE)))</f>
        <v>Ini nemumwe muchengeti wemwana wangu taifunga zvimwe chete maererano nekuudza mwana wedu nezveurwere hwake.</v>
      </c>
      <c r="K269" s="4" t="s">
        <v>2466</v>
      </c>
      <c r="L269" s="53" t="s">
        <v>27</v>
      </c>
      <c r="M269" s="53"/>
      <c r="N269" s="53"/>
      <c r="O269" s="53"/>
      <c r="P269" s="53"/>
      <c r="Q269" s="53"/>
      <c r="R269" s="53"/>
      <c r="S269" s="53"/>
      <c r="T269" s="53"/>
      <c r="U269" s="53"/>
      <c r="V269" s="55" t="str">
        <f t="shared" si="32"/>
        <v>OR29. My child's other caregiver and I felt the same way about telling our child about [his/her] illness.</v>
      </c>
      <c r="W269" s="55" t="str">
        <f t="shared" si="33"/>
        <v>OR29. Ini nemumwe muchengeti wemwana wangu taifunga zvimwe chete maererano nekuudza mwana wedu nezveurwere hwake.</v>
      </c>
      <c r="X269" s="32" t="str">
        <f t="array" ref="X269">IF(ISBLANK(F269),"",INDEX([2]choices!L$2:L$2063,MATCH(F269,IF([2]choices!M$2:M$2063="Last",[2]choices!A$2:A$2063),0)))</f>
        <v>strongly agree, agree, disagree, strongly disagree, refuse</v>
      </c>
      <c r="Y269" s="4" t="str">
        <f t="array" ref="Y269">IF(ISBLANK(F269),"",INDEX([2]choices!K$2:K$2063,MATCH(F269,IF([2]choices!M$2:M$2063="Last",[2]choices!A$2:A$2063),0)))</f>
        <v>Ndinobvumirana nazvo chaizvo, Ndinobvumirana nazvo , Handibvumirani nazvo, Handibvumirani nazvo zvachose, kuramba kupindura</v>
      </c>
    </row>
    <row r="270" spans="1:26" ht="14">
      <c r="A270" s="53" t="s">
        <v>2904</v>
      </c>
      <c r="B270" s="53" t="s">
        <v>1415</v>
      </c>
      <c r="C270" s="53"/>
      <c r="D270" s="54" t="str">
        <f t="shared" si="34"/>
        <v>OR</v>
      </c>
      <c r="E270" s="53" t="s">
        <v>81</v>
      </c>
      <c r="G270" s="54" t="str">
        <f t="shared" si="35"/>
        <v>end group</v>
      </c>
      <c r="H270" s="4" t="e">
        <f>IF(A270="","",IF(ROW($A$2:$A$1036)=1,"Impossible",VLOOKUP($A$2:$A$1036,items!$A$2:$S$1008,{19}*SIGN(ROW($A$2:$A$1036)),FALSE)))</f>
        <v>#N/A</v>
      </c>
      <c r="I270" s="4" t="e">
        <f>IF(A270="","",IF(ROW($A$2:$A$1036)=1,"Impossible",VLOOKUP($A$2:$A$1036,items!$A$2:$T$1008,{20}*SIGN(ROW($A$2:$A$1036)),FALSE)))</f>
        <v>#N/A</v>
      </c>
      <c r="L270" s="53"/>
      <c r="M270" s="53"/>
      <c r="N270" s="53"/>
      <c r="O270" s="53"/>
      <c r="P270" s="53"/>
      <c r="Q270" s="53"/>
      <c r="R270" s="53"/>
      <c r="S270" s="53"/>
      <c r="T270" s="53"/>
      <c r="U270" s="53"/>
      <c r="V270" s="55" t="str">
        <f t="shared" si="32"/>
        <v/>
      </c>
      <c r="W270" s="55" t="str">
        <f t="shared" si="33"/>
        <v/>
      </c>
      <c r="X270" s="32" t="str">
        <f t="array" ref="X270">IF(ISBLANK(F270),"",INDEX([2]choices!L$2:L$2063,MATCH(F270,IF([2]choices!M$2:M$2063="Last",[2]choices!A$2:A$2063),0)))</f>
        <v/>
      </c>
      <c r="Y270" s="4" t="str">
        <f t="array" ref="Y270">IF(ISBLANK(F270),"",INDEX([2]choices!K$2:K$2063,MATCH(F270,IF([2]choices!M$2:M$2063="Last",[2]choices!A$2:A$2063),0)))</f>
        <v/>
      </c>
    </row>
    <row r="271" spans="1:26" ht="28">
      <c r="A271" s="53" t="s">
        <v>1475</v>
      </c>
      <c r="B271" s="53" t="s">
        <v>1476</v>
      </c>
      <c r="C271" s="53">
        <v>0</v>
      </c>
      <c r="D271" s="54" t="str">
        <f t="shared" si="34"/>
        <v>P0</v>
      </c>
      <c r="E271" s="53" t="s">
        <v>79</v>
      </c>
      <c r="G271" s="54" t="str">
        <f t="shared" si="35"/>
        <v>begin group</v>
      </c>
      <c r="H271" s="4" t="e">
        <f>IF(A271="","",IF(ROW($A$2:$A$1036)=1,"Impossible",VLOOKUP($A$2:$A$1036,items!$A$2:$S$1008,{19}*SIGN(ROW($A$2:$A$1036)),FALSE)))</f>
        <v>#N/A</v>
      </c>
      <c r="I271" s="4" t="e">
        <f>IF(A271="","",IF(ROW($A$2:$A$1036)=1,"Impossible",VLOOKUP($A$2:$A$1036,items!$A$2:$T$1008,{20}*SIGN(ROW($A$2:$A$1036)),FALSE)))</f>
        <v>#N/A</v>
      </c>
      <c r="K271" s="4" t="s">
        <v>3006</v>
      </c>
      <c r="L271" s="53"/>
      <c r="M271" s="53"/>
      <c r="N271" s="53"/>
      <c r="O271" s="53"/>
      <c r="P271" s="53"/>
      <c r="Q271" s="53"/>
      <c r="R271" s="53"/>
      <c r="S271" s="53"/>
      <c r="T271" s="53"/>
      <c r="U271" s="53"/>
      <c r="V271" s="55" t="str">
        <f t="shared" si="32"/>
        <v/>
      </c>
      <c r="W271" s="55" t="str">
        <f t="shared" si="33"/>
        <v/>
      </c>
      <c r="X271" s="32" t="str">
        <f t="array" ref="X271">IF(ISBLANK(F271),"",INDEX([2]choices!L$2:L$2063,MATCH(F271,IF([2]choices!M$2:M$2063="Last",[2]choices!A$2:A$2063),0)))</f>
        <v/>
      </c>
      <c r="Y271" s="4" t="str">
        <f t="array" ref="Y271">IF(ISBLANK(F271),"",INDEX([2]choices!K$2:K$2063,MATCH(F271,IF([2]choices!M$2:M$2063="Last",[2]choices!A$2:A$2063),0)))</f>
        <v/>
      </c>
    </row>
    <row r="272" spans="1:26" ht="28">
      <c r="A272" s="53" t="s">
        <v>1466</v>
      </c>
      <c r="B272" s="53" t="s">
        <v>1476</v>
      </c>
      <c r="C272" s="53">
        <v>1</v>
      </c>
      <c r="D272" s="54" t="str">
        <f t="shared" si="34"/>
        <v>P1</v>
      </c>
      <c r="E272" s="53" t="s">
        <v>16</v>
      </c>
      <c r="G272" s="54" t="str">
        <f t="shared" si="35"/>
        <v>note</v>
      </c>
      <c r="H272" s="4" t="str">
        <f>IF(A272="","",IF(ROW($A$2:$A$1036)=1,"Impossible",VLOOKUP($A$2:$A$1036,items!$A$2:$S$1008,{19}*SIGN(ROW($A$2:$A$1036)),FALSE)))</f>
        <v>At this age, do you think your child should know:</v>
      </c>
      <c r="I272" s="4" t="str">
        <f>IF(A272="","",IF(ROW($A$2:$A$1036)=1,"Impossible",VLOOKUP($A$2:$A$1036,items!$A$2:$T$1008,{20}*SIGN(ROW($A$2:$A$1036)),FALSE)))</f>
        <v>Pazera iri, munofunga kuti mwana wenyu anofanira kuziva:</v>
      </c>
      <c r="L272" s="53"/>
      <c r="M272" s="53"/>
      <c r="N272" s="53"/>
      <c r="O272" s="53"/>
      <c r="P272" s="53"/>
      <c r="Q272" s="53"/>
      <c r="R272" s="53"/>
      <c r="S272" s="53"/>
      <c r="T272" s="53"/>
      <c r="U272" s="53"/>
      <c r="V272" s="55" t="str">
        <f t="shared" si="32"/>
        <v>P1. At this age, do you think your child should know:</v>
      </c>
      <c r="W272" s="55" t="str">
        <f t="shared" si="33"/>
        <v>P1. Pazera iri, munofunga kuti mwana wenyu anofanira kuziva:</v>
      </c>
      <c r="X272" s="32" t="str">
        <f t="array" ref="X272">IF(ISBLANK(F272),"",INDEX([2]choices!L$2:L$2063,MATCH(F272,IF([2]choices!M$2:M$2063="Last",[2]choices!A$2:A$2063),0)))</f>
        <v/>
      </c>
      <c r="Y272" s="4" t="str">
        <f t="array" ref="Y272">IF(ISBLANK(F272),"",INDEX([2]choices!K$2:K$2063,MATCH(F272,IF([2]choices!M$2:M$2063="Last",[2]choices!A$2:A$2063),0)))</f>
        <v/>
      </c>
      <c r="Z272" s="4" t="s">
        <v>1223</v>
      </c>
    </row>
    <row r="273" spans="1:26" ht="14">
      <c r="A273" s="53" t="s">
        <v>1467</v>
      </c>
      <c r="B273" s="53" t="s">
        <v>1476</v>
      </c>
      <c r="C273" s="53">
        <v>2</v>
      </c>
      <c r="D273" s="54" t="str">
        <f t="shared" si="34"/>
        <v>P2</v>
      </c>
      <c r="E273" s="53" t="s">
        <v>11</v>
      </c>
      <c r="F273" s="32" t="s">
        <v>209</v>
      </c>
      <c r="G273" s="54" t="str">
        <f t="shared" si="35"/>
        <v>select_one yndr</v>
      </c>
      <c r="H273" s="4" t="str">
        <f>IF(A273="","",IF(ROW($A$2:$A$1036)=1,"Impossible",VLOOKUP($A$2:$A$1036,items!$A$2:$S$1008,{19}*SIGN(ROW($A$2:$A$1036)),FALSE)))</f>
        <v>Any details about [his/her] status?</v>
      </c>
      <c r="I273" s="4" t="str">
        <f>IF(A273="","",IF(ROW($A$2:$A$1036)=1,"Impossible",VLOOKUP($A$2:$A$1036,items!$A$2:$T$1008,{20}*SIGN(ROW($A$2:$A$1036)),FALSE)))</f>
        <v>Chero chinhu zvacho chine chekuita status hwake?</v>
      </c>
      <c r="L273" s="53" t="s">
        <v>27</v>
      </c>
      <c r="M273" s="53"/>
      <c r="N273" s="53"/>
      <c r="O273" s="53"/>
      <c r="P273" s="53"/>
      <c r="Q273" s="53"/>
      <c r="R273" s="53"/>
      <c r="S273" s="53"/>
      <c r="T273" s="53"/>
      <c r="U273" s="53"/>
      <c r="V273" s="55" t="str">
        <f t="shared" si="32"/>
        <v>P2. Any details about [his/her] status?</v>
      </c>
      <c r="W273" s="55" t="str">
        <f t="shared" si="33"/>
        <v>P2. Chero chinhu zvacho chine chekuita status hwake?</v>
      </c>
      <c r="X273" s="32" t="str">
        <f t="array" ref="X273">IF(ISBLANK(F273),"",INDEX([2]choices!L$2:L$2063,MATCH(F273,IF([2]choices!M$2:M$2063="Last",[2]choices!A$2:A$2063),0)))</f>
        <v>yes, no, dk, refuse</v>
      </c>
      <c r="Y273" s="4" t="str">
        <f t="array" ref="Y273">IF(ISBLANK(F273),"",INDEX([2]choices!K$2:K$2063,MATCH(F273,IF([2]choices!M$2:M$2063="Last",[2]choices!A$2:A$2063),0)))</f>
        <v>Hongu, Kwete, dk, kuramba kupindura</v>
      </c>
      <c r="Z273" s="4" t="s">
        <v>1223</v>
      </c>
    </row>
    <row r="274" spans="1:26" ht="28">
      <c r="A274" s="53" t="s">
        <v>1468</v>
      </c>
      <c r="B274" s="53" t="s">
        <v>1476</v>
      </c>
      <c r="C274" s="53">
        <v>3</v>
      </c>
      <c r="D274" s="54" t="str">
        <f t="shared" si="34"/>
        <v>P3</v>
      </c>
      <c r="E274" s="53" t="s">
        <v>11</v>
      </c>
      <c r="F274" s="32" t="s">
        <v>209</v>
      </c>
      <c r="G274" s="54" t="str">
        <f t="shared" si="35"/>
        <v>select_one yndr</v>
      </c>
      <c r="H274" s="4" t="str">
        <f>IF(A274="","",IF(ROW($A$2:$A$1036)=1,"Impossible",VLOOKUP($A$2:$A$1036,items!$A$2:$S$1008,{19}*SIGN(ROW($A$2:$A$1036)),FALSE)))</f>
        <v>That the pills [he/she] takes are medication for an illness?</v>
      </c>
      <c r="I274" s="4" t="str">
        <f>IF(A274="","",IF(ROW($A$2:$A$1036)=1,"Impossible",VLOOKUP($A$2:$A$1036,items!$A$2:$T$1008,{20}*SIGN(ROW($A$2:$A$1036)),FALSE)))</f>
        <v>Kuti mapiritsi aanonwa mushonga weurwere?</v>
      </c>
      <c r="L274" s="53" t="s">
        <v>27</v>
      </c>
      <c r="M274" s="53"/>
      <c r="N274" s="53"/>
      <c r="O274" s="53"/>
      <c r="P274" s="53"/>
      <c r="Q274" s="53"/>
      <c r="R274" s="53"/>
      <c r="S274" s="53"/>
      <c r="T274" s="53"/>
      <c r="U274" s="53"/>
      <c r="V274" s="55" t="str">
        <f t="shared" si="32"/>
        <v>P3. That the pills [he/she] takes are medication for an illness?</v>
      </c>
      <c r="W274" s="55" t="str">
        <f t="shared" si="33"/>
        <v>P3. Kuti mapiritsi aanonwa mushonga weurwere?</v>
      </c>
      <c r="X274" s="32" t="str">
        <f t="array" ref="X274">IF(ISBLANK(F274),"",INDEX([2]choices!L$2:L$2063,MATCH(F274,IF([2]choices!M$2:M$2063="Last",[2]choices!A$2:A$2063),0)))</f>
        <v>yes, no, dk, refuse</v>
      </c>
      <c r="Y274" s="4" t="str">
        <f t="array" ref="Y274">IF(ISBLANK(F274),"",INDEX([2]choices!K$2:K$2063,MATCH(F274,IF([2]choices!M$2:M$2063="Last",[2]choices!A$2:A$2063),0)))</f>
        <v>Hongu, Kwete, dk, kuramba kupindura</v>
      </c>
      <c r="Z274" s="4" t="s">
        <v>1223</v>
      </c>
    </row>
    <row r="275" spans="1:26" ht="14">
      <c r="A275" s="53" t="s">
        <v>1469</v>
      </c>
      <c r="B275" s="53" t="s">
        <v>1476</v>
      </c>
      <c r="C275" s="53">
        <v>4</v>
      </c>
      <c r="D275" s="54" t="str">
        <f t="shared" si="34"/>
        <v>P4</v>
      </c>
      <c r="E275" s="53" t="s">
        <v>11</v>
      </c>
      <c r="F275" s="32" t="s">
        <v>209</v>
      </c>
      <c r="G275" s="54" t="str">
        <f t="shared" si="35"/>
        <v>select_one yndr</v>
      </c>
      <c r="H275" s="4" t="str">
        <f>IF(A275="","",IF(ROW($A$2:$A$1036)=1,"Impossible",VLOOKUP($A$2:$A$1036,items!$A$2:$S$1008,{19}*SIGN(ROW($A$2:$A$1036)),FALSE)))</f>
        <v>That the illness [he/she] has is called HIV?</v>
      </c>
      <c r="I275" s="4" t="str">
        <f>IF(A275="","",IF(ROW($A$2:$A$1036)=1,"Impossible",VLOOKUP($A$2:$A$1036,items!$A$2:$T$1008,{20}*SIGN(ROW($A$2:$A$1036)),FALSE)))</f>
        <v>Kuti urwere hwaainahwo hunonzi HIV?</v>
      </c>
      <c r="L275" s="53" t="s">
        <v>27</v>
      </c>
      <c r="M275" s="53"/>
      <c r="N275" s="53"/>
      <c r="O275" s="53"/>
      <c r="P275" s="53"/>
      <c r="Q275" s="53"/>
      <c r="R275" s="53"/>
      <c r="S275" s="53"/>
      <c r="T275" s="53"/>
      <c r="U275" s="53"/>
      <c r="V275" s="55" t="str">
        <f t="shared" si="32"/>
        <v>P4. That the illness [he/she] has is called HIV?</v>
      </c>
      <c r="W275" s="55" t="str">
        <f t="shared" si="33"/>
        <v>P4. Kuti urwere hwaainahwo hunonzi HIV?</v>
      </c>
      <c r="X275" s="32" t="str">
        <f t="array" ref="X275">IF(ISBLANK(F275),"",INDEX([2]choices!L$2:L$2063,MATCH(F275,IF([2]choices!M$2:M$2063="Last",[2]choices!A$2:A$2063),0)))</f>
        <v>yes, no, dk, refuse</v>
      </c>
      <c r="Y275" s="4" t="str">
        <f t="array" ref="Y275">IF(ISBLANK(F275),"",INDEX([2]choices!K$2:K$2063,MATCH(F275,IF([2]choices!M$2:M$2063="Last",[2]choices!A$2:A$2063),0)))</f>
        <v>Hongu, Kwete, dk, kuramba kupindura</v>
      </c>
      <c r="Z275" s="4" t="s">
        <v>1223</v>
      </c>
    </row>
    <row r="276" spans="1:26" ht="28">
      <c r="A276" s="53" t="s">
        <v>1470</v>
      </c>
      <c r="B276" s="53" t="s">
        <v>1476</v>
      </c>
      <c r="C276" s="53">
        <v>5</v>
      </c>
      <c r="D276" s="54" t="str">
        <f t="shared" si="34"/>
        <v>P5</v>
      </c>
      <c r="E276" s="53" t="s">
        <v>11</v>
      </c>
      <c r="F276" s="32" t="s">
        <v>209</v>
      </c>
      <c r="G276" s="54" t="str">
        <f t="shared" si="35"/>
        <v>select_one yndr</v>
      </c>
      <c r="H276" s="4" t="str">
        <f>IF(A276="","",IF(ROW($A$2:$A$1036)=1,"Impossible",VLOOKUP($A$2:$A$1036,items!$A$2:$S$1008,{19}*SIGN(ROW($A$2:$A$1036)),FALSE)))</f>
        <v>The consequences and implications of being HIV positive?</v>
      </c>
      <c r="I276" s="4" t="str">
        <f>IF(A276="","",IF(ROW($A$2:$A$1036)=1,"Impossible",VLOOKUP($A$2:$A$1036,items!$A$2:$T$1008,{20}*SIGN(ROW($A$2:$A$1036)),FALSE)))</f>
        <v>Zvinoitika kuburikidza nekuva kana zvazvinoreva kuva neHIV?</v>
      </c>
      <c r="L276" s="53" t="s">
        <v>27</v>
      </c>
      <c r="M276" s="53"/>
      <c r="N276" s="53"/>
      <c r="O276" s="53"/>
      <c r="P276" s="53"/>
      <c r="Q276" s="53"/>
      <c r="R276" s="53"/>
      <c r="S276" s="53"/>
      <c r="T276" s="53"/>
      <c r="U276" s="53"/>
      <c r="V276" s="55" t="str">
        <f t="shared" si="32"/>
        <v>P5. The consequences and implications of being HIV positive?</v>
      </c>
      <c r="W276" s="55" t="str">
        <f t="shared" si="33"/>
        <v>P5. Zvinoitika kuburikidza nekuva kana zvazvinoreva kuva neHIV?</v>
      </c>
      <c r="X276" s="32" t="str">
        <f t="array" ref="X276">IF(ISBLANK(F276),"",INDEX([2]choices!L$2:L$2063,MATCH(F276,IF([2]choices!M$2:M$2063="Last",[2]choices!A$2:A$2063),0)))</f>
        <v>yes, no, dk, refuse</v>
      </c>
      <c r="Y276" s="4" t="str">
        <f t="array" ref="Y276">IF(ISBLANK(F276),"",INDEX([2]choices!K$2:K$2063,MATCH(F276,IF([2]choices!M$2:M$2063="Last",[2]choices!A$2:A$2063),0)))</f>
        <v>Hongu, Kwete, dk, kuramba kupindura</v>
      </c>
      <c r="Z276" s="4" t="s">
        <v>1223</v>
      </c>
    </row>
    <row r="277" spans="1:26" ht="14">
      <c r="A277" s="53" t="s">
        <v>1471</v>
      </c>
      <c r="B277" s="53" t="s">
        <v>1476</v>
      </c>
      <c r="C277" s="53">
        <v>6</v>
      </c>
      <c r="D277" s="54" t="str">
        <f t="shared" si="34"/>
        <v>P6</v>
      </c>
      <c r="E277" s="53" t="s">
        <v>11</v>
      </c>
      <c r="F277" s="32" t="s">
        <v>209</v>
      </c>
      <c r="G277" s="54" t="str">
        <f t="shared" si="35"/>
        <v>select_one yndr</v>
      </c>
      <c r="H277" s="4" t="str">
        <f>IF(A277="","",IF(ROW($A$2:$A$1036)=1,"Impossible",VLOOKUP($A$2:$A$1036,items!$A$2:$S$1008,{19}*SIGN(ROW($A$2:$A$1036)),FALSE)))</f>
        <v>How [he/she] was infected with HIV?</v>
      </c>
      <c r="I277" s="4" t="str">
        <f>IF(A277="","",IF(ROW($A$2:$A$1036)=1,"Impossible",VLOOKUP($A$2:$A$1036,items!$A$2:$T$1008,{20}*SIGN(ROW($A$2:$A$1036)),FALSE)))</f>
        <v>Mawaniro aakaita HIV?</v>
      </c>
      <c r="L277" s="53" t="s">
        <v>27</v>
      </c>
      <c r="M277" s="53"/>
      <c r="N277" s="53"/>
      <c r="O277" s="53"/>
      <c r="P277" s="53"/>
      <c r="Q277" s="53"/>
      <c r="R277" s="53"/>
      <c r="S277" s="53"/>
      <c r="T277" s="53"/>
      <c r="U277" s="53"/>
      <c r="V277" s="55" t="str">
        <f t="shared" si="32"/>
        <v>P6. How [he/she] was infected with HIV?</v>
      </c>
      <c r="W277" s="55" t="str">
        <f t="shared" si="33"/>
        <v>P6. Mawaniro aakaita HIV?</v>
      </c>
      <c r="X277" s="32" t="str">
        <f t="array" ref="X277">IF(ISBLANK(F277),"",INDEX([2]choices!L$2:L$2063,MATCH(F277,IF([2]choices!M$2:M$2063="Last",[2]choices!A$2:A$2063),0)))</f>
        <v>yes, no, dk, refuse</v>
      </c>
      <c r="Y277" s="4" t="str">
        <f t="array" ref="Y277">IF(ISBLANK(F277),"",INDEX([2]choices!K$2:K$2063,MATCH(F277,IF([2]choices!M$2:M$2063="Last",[2]choices!A$2:A$2063),0)))</f>
        <v>Hongu, Kwete, dk, kuramba kupindura</v>
      </c>
      <c r="Z277" s="4" t="s">
        <v>1223</v>
      </c>
    </row>
    <row r="278" spans="1:26" ht="28">
      <c r="A278" s="53" t="s">
        <v>1472</v>
      </c>
      <c r="B278" s="53" t="s">
        <v>1476</v>
      </c>
      <c r="C278" s="53">
        <v>7</v>
      </c>
      <c r="D278" s="54" t="str">
        <f t="shared" si="34"/>
        <v>P7</v>
      </c>
      <c r="E278" s="53" t="s">
        <v>11</v>
      </c>
      <c r="F278" s="32" t="s">
        <v>209</v>
      </c>
      <c r="G278" s="54" t="str">
        <f t="shared" si="35"/>
        <v>select_one yndr</v>
      </c>
      <c r="H278" s="4" t="str">
        <f>IF(A278="","",IF(ROW($A$2:$A$1036)=1,"Impossible",VLOOKUP($A$2:$A$1036,items!$A$2:$S$1008,{19}*SIGN(ROW($A$2:$A$1036)),FALSE)))</f>
        <v>The fact that [he/she] could pass the infection to someone else?</v>
      </c>
      <c r="I278" s="4" t="str">
        <f>IF(A278="","",IF(ROW($A$2:$A$1036)=1,"Impossible",VLOOKUP($A$2:$A$1036,items!$A$2:$T$1008,{20}*SIGN(ROW($A$2:$A$1036)),FALSE)))</f>
        <v>Kuti anokwanisa kutapurira HIV kune mumwewo munhu?</v>
      </c>
      <c r="L278" s="53" t="s">
        <v>27</v>
      </c>
      <c r="M278" s="53"/>
      <c r="N278" s="53"/>
      <c r="O278" s="53"/>
      <c r="P278" s="53"/>
      <c r="Q278" s="53"/>
      <c r="R278" s="53"/>
      <c r="S278" s="53"/>
      <c r="T278" s="53"/>
      <c r="U278" s="53"/>
      <c r="V278" s="55" t="str">
        <f t="shared" si="32"/>
        <v>P7. The fact that [he/she] could pass the infection to someone else?</v>
      </c>
      <c r="W278" s="55" t="str">
        <f t="shared" si="33"/>
        <v>P7. Kuti anokwanisa kutapurira HIV kune mumwewo munhu?</v>
      </c>
      <c r="X278" s="32" t="str">
        <f t="array" ref="X278">IF(ISBLANK(F278),"",INDEX([2]choices!L$2:L$2063,MATCH(F278,IF([2]choices!M$2:M$2063="Last",[2]choices!A$2:A$2063),0)))</f>
        <v>yes, no, dk, refuse</v>
      </c>
      <c r="Y278" s="4" t="str">
        <f t="array" ref="Y278">IF(ISBLANK(F278),"",INDEX([2]choices!K$2:K$2063,MATCH(F278,IF([2]choices!M$2:M$2063="Last",[2]choices!A$2:A$2063),0)))</f>
        <v>Hongu, Kwete, dk, kuramba kupindura</v>
      </c>
      <c r="Z278" s="4" t="s">
        <v>1223</v>
      </c>
    </row>
    <row r="279" spans="1:26" ht="28">
      <c r="A279" s="53" t="s">
        <v>1473</v>
      </c>
      <c r="B279" s="53" t="s">
        <v>1476</v>
      </c>
      <c r="C279" s="53">
        <v>8</v>
      </c>
      <c r="D279" s="54" t="str">
        <f t="shared" si="34"/>
        <v>P8</v>
      </c>
      <c r="E279" s="53" t="s">
        <v>11</v>
      </c>
      <c r="F279" s="32" t="s">
        <v>209</v>
      </c>
      <c r="G279" s="54" t="str">
        <f t="shared" si="35"/>
        <v>select_one yndr</v>
      </c>
      <c r="H279" s="4" t="str">
        <f>IF(A279="","",IF(ROW($A$2:$A$1036)=1,"Impossible",VLOOKUP($A$2:$A$1036,items!$A$2:$S$1008,{19}*SIGN(ROW($A$2:$A$1036)),FALSE)))</f>
        <v>Does your child's school teach students about HIV?</v>
      </c>
      <c r="I279" s="4" t="str">
        <f>IF(A279="","",IF(ROW($A$2:$A$1036)=1,"Impossible",VLOOKUP($A$2:$A$1036,items!$A$2:$T$1008,{20}*SIGN(ROW($A$2:$A$1036)),FALSE)))</f>
        <v>Chikoro chemwana wenyu chinodzidzisa here vana maererano nehutachiwana hweHIV?</v>
      </c>
      <c r="L279" s="53" t="s">
        <v>27</v>
      </c>
      <c r="M279" s="53"/>
      <c r="N279" s="53"/>
      <c r="O279" s="53"/>
      <c r="P279" s="53"/>
      <c r="Q279" s="53"/>
      <c r="R279" s="53"/>
      <c r="S279" s="53"/>
      <c r="T279" s="53"/>
      <c r="U279" s="53"/>
      <c r="V279" s="55" t="str">
        <f t="shared" si="32"/>
        <v>P8. Does your child's school teach students about HIV?</v>
      </c>
      <c r="W279" s="55" t="str">
        <f t="shared" si="33"/>
        <v>P8. Chikoro chemwana wenyu chinodzidzisa here vana maererano nehutachiwana hweHIV?</v>
      </c>
      <c r="X279" s="32" t="str">
        <f t="array" ref="X279">IF(ISBLANK(F279),"",INDEX([2]choices!L$2:L$2063,MATCH(F279,IF([2]choices!M$2:M$2063="Last",[2]choices!A$2:A$2063),0)))</f>
        <v>yes, no, dk, refuse</v>
      </c>
      <c r="Y279" s="4" t="str">
        <f t="array" ref="Y279">IF(ISBLANK(F279),"",INDEX([2]choices!K$2:K$2063,MATCH(F279,IF([2]choices!M$2:M$2063="Last",[2]choices!A$2:A$2063),0)))</f>
        <v>Hongu, Kwete, dk, kuramba kupindura</v>
      </c>
      <c r="Z279" s="4" t="s">
        <v>1223</v>
      </c>
    </row>
    <row r="280" spans="1:26" ht="28">
      <c r="A280" s="53" t="s">
        <v>1474</v>
      </c>
      <c r="B280" s="53" t="s">
        <v>1476</v>
      </c>
      <c r="C280" s="53">
        <v>9</v>
      </c>
      <c r="D280" s="54" t="str">
        <f t="shared" si="34"/>
        <v>P9</v>
      </c>
      <c r="E280" s="53" t="s">
        <v>11</v>
      </c>
      <c r="F280" s="32" t="s">
        <v>209</v>
      </c>
      <c r="G280" s="54" t="str">
        <f t="shared" si="35"/>
        <v>select_one yndr</v>
      </c>
      <c r="H280" s="4" t="str">
        <f>IF(A280="","",IF(ROW($A$2:$A$1036)=1,"Impossible",VLOOKUP($A$2:$A$1036,items!$A$2:$S$1008,{19}*SIGN(ROW($A$2:$A$1036)),FALSE)))</f>
        <v>Do you think schools should teach children about HIV?</v>
      </c>
      <c r="I280" s="4" t="str">
        <f>IF(A280="","",IF(ROW($A$2:$A$1036)=1,"Impossible",VLOOKUP($A$2:$A$1036,items!$A$2:$T$1008,{20}*SIGN(ROW($A$2:$A$1036)),FALSE)))</f>
        <v>Munofunga kuti zvikoro zvinofanira kudzidzisa here vana maererano nezveHIV?</v>
      </c>
      <c r="L280" s="53" t="s">
        <v>27</v>
      </c>
      <c r="M280" s="53"/>
      <c r="N280" s="53"/>
      <c r="O280" s="53"/>
      <c r="P280" s="53"/>
      <c r="Q280" s="53"/>
      <c r="R280" s="53"/>
      <c r="S280" s="53"/>
      <c r="T280" s="53"/>
      <c r="U280" s="53"/>
      <c r="V280" s="55" t="str">
        <f t="shared" si="32"/>
        <v>P9. Do you think schools should teach children about HIV?</v>
      </c>
      <c r="W280" s="55" t="str">
        <f t="shared" si="33"/>
        <v>P9. Munofunga kuti zvikoro zvinofanira kudzidzisa here vana maererano nezveHIV?</v>
      </c>
      <c r="X280" s="32" t="str">
        <f t="array" ref="X280">IF(ISBLANK(F280),"",INDEX([2]choices!L$2:L$2063,MATCH(F280,IF([2]choices!M$2:M$2063="Last",[2]choices!A$2:A$2063),0)))</f>
        <v>yes, no, dk, refuse</v>
      </c>
      <c r="Y280" s="4" t="str">
        <f t="array" ref="Y280">IF(ISBLANK(F280),"",INDEX([2]choices!K$2:K$2063,MATCH(F280,IF([2]choices!M$2:M$2063="Last",[2]choices!A$2:A$2063),0)))</f>
        <v>Hongu, Kwete, dk, kuramba kupindura</v>
      </c>
      <c r="Z280" s="4" t="s">
        <v>1223</v>
      </c>
    </row>
    <row r="281" spans="1:26" ht="28">
      <c r="A281" s="53" t="s">
        <v>1478</v>
      </c>
      <c r="B281" s="53" t="s">
        <v>1476</v>
      </c>
      <c r="C281" s="53">
        <v>10</v>
      </c>
      <c r="D281" s="54" t="str">
        <f t="shared" si="34"/>
        <v>P10</v>
      </c>
      <c r="E281" s="53" t="s">
        <v>11</v>
      </c>
      <c r="F281" s="4" t="s">
        <v>209</v>
      </c>
      <c r="G281" s="54" t="str">
        <f t="shared" si="35"/>
        <v>select_one yndr</v>
      </c>
      <c r="H281" s="4" t="str">
        <f>IF(A281="","",IF(ROW($A$2:$A$1036)=1,"Impossible",VLOOKUP($A$2:$A$1036,items!$A$2:$S$1008,{19}*SIGN(ROW($A$2:$A$1036)),FALSE)))</f>
        <v>Have you begun to assess your child's readiness to learn about [his/her] status?</v>
      </c>
      <c r="I281" s="4" t="str">
        <f>IF(A281="","",IF(ROW($A$2:$A$1036)=1,"Impossible",VLOOKUP($A$2:$A$1036,items!$A$2:$T$1008,{20}*SIGN(ROW($A$2:$A$1036)),FALSE)))</f>
        <v>Makatotanga here kuongorora kuti mwana wenyu agadzirira zvakadii kuziva paamire?</v>
      </c>
      <c r="L281" s="53" t="s">
        <v>27</v>
      </c>
      <c r="M281" s="53"/>
      <c r="N281" s="53"/>
      <c r="O281" s="53"/>
      <c r="P281" s="53"/>
      <c r="Q281" s="53"/>
      <c r="R281" s="53"/>
      <c r="S281" s="53"/>
      <c r="T281" s="53"/>
      <c r="U281" s="53"/>
      <c r="V281" s="55" t="str">
        <f t="shared" si="32"/>
        <v>P10. Have you begun to assess your child's readiness to learn about [his/her] status?</v>
      </c>
      <c r="W281" s="55" t="str">
        <f t="shared" si="33"/>
        <v>P10. Makatotanga here kuongorora kuti mwana wenyu agadzirira zvakadii kuziva paamire?</v>
      </c>
      <c r="X281" s="32" t="str">
        <f t="array" ref="X281">IF(ISBLANK(F281),"",INDEX([2]choices!L$2:L$2063,MATCH(F281,IF([2]choices!M$2:M$2063="Last",[2]choices!A$2:A$2063),0)))</f>
        <v>yes, no, dk, refuse</v>
      </c>
      <c r="Y281" s="4" t="str">
        <f t="array" ref="Y281">IF(ISBLANK(F281),"",INDEX([2]choices!K$2:K$2063,MATCH(F281,IF([2]choices!M$2:M$2063="Last",[2]choices!A$2:A$2063),0)))</f>
        <v>Hongu, Kwete, dk, kuramba kupindura</v>
      </c>
      <c r="Z281" s="4" t="s">
        <v>1223</v>
      </c>
    </row>
    <row r="282" spans="1:26" ht="42">
      <c r="A282" s="53" t="s">
        <v>1479</v>
      </c>
      <c r="B282" s="53" t="s">
        <v>1476</v>
      </c>
      <c r="C282" s="53">
        <v>11</v>
      </c>
      <c r="D282" s="54" t="str">
        <f t="shared" si="34"/>
        <v>P11</v>
      </c>
      <c r="E282" s="53" t="s">
        <v>11</v>
      </c>
      <c r="F282" s="4" t="s">
        <v>210</v>
      </c>
      <c r="G282" s="54" t="str">
        <f t="shared" si="35"/>
        <v>select_one when</v>
      </c>
      <c r="H282" s="4" t="str">
        <f>IF(A282="","",IF(ROW($A$2:$A$1036)=1,"Impossible",VLOOKUP($A$2:$A$1036,items!$A$2:$S$1008,{19}*SIGN(ROW($A$2:$A$1036)),FALSE)))</f>
        <v>When do you want your child to learn about [his/her] status?</v>
      </c>
      <c r="I282" s="4" t="str">
        <f>IF(A282="","",IF(ROW($A$2:$A$1036)=1,"Impossible",VLOOKUP($A$2:$A$1036,items!$A$2:$T$1008,{20}*SIGN(ROW($A$2:$A$1036)),FALSE)))</f>
        <v>Munoda kuti mwana wenyu azive paamire rinhi?</v>
      </c>
      <c r="L282" s="53" t="s">
        <v>27</v>
      </c>
      <c r="M282" s="53"/>
      <c r="N282" s="53"/>
      <c r="O282" s="53"/>
      <c r="P282" s="53"/>
      <c r="Q282" s="53"/>
      <c r="R282" s="53"/>
      <c r="S282" s="53"/>
      <c r="T282" s="53"/>
      <c r="U282" s="53"/>
      <c r="V282" s="55" t="str">
        <f t="shared" si="32"/>
        <v>P11. When do you want your child to learn about [his/her] status?</v>
      </c>
      <c r="W282" s="55" t="str">
        <f t="shared" si="33"/>
        <v>P11. Munoda kuti mwana wenyu azive paamire rinhi?</v>
      </c>
      <c r="X282" s="32" t="str">
        <f t="array" ref="X282">IF(ISBLANK(F282),"",INDEX([2]choices!L$2:L$2063,MATCH(F282,IF([2]choices!M$2:M$2063="Last",[2]choices!A$2:A$2063),0)))</f>
        <v>never, in the next few weeks, in the next few months, between 6 months and 1 year from now, more than a year from now, dk, refuse</v>
      </c>
      <c r="Y282" s="4" t="str">
        <f t="array" ref="Y282">IF(ISBLANK(F282),"",INDEX([2]choices!K$2:K$2063,MATCH(F282,IF([2]choices!M$2:M$2063="Last",[2]choices!A$2:A$2063),0)))</f>
        <v>never, in the next few weeks, in the next few months, between 6 months and 1 year from now, more than a year from now, dk, refuse</v>
      </c>
      <c r="Z282" s="4" t="s">
        <v>1223</v>
      </c>
    </row>
    <row r="283" spans="1:26" ht="28">
      <c r="A283" s="53" t="s">
        <v>1480</v>
      </c>
      <c r="B283" s="53" t="s">
        <v>1476</v>
      </c>
      <c r="C283" s="53">
        <v>12</v>
      </c>
      <c r="D283" s="54" t="str">
        <f t="shared" si="34"/>
        <v>P12</v>
      </c>
      <c r="E283" s="53" t="s">
        <v>11</v>
      </c>
      <c r="F283" s="4" t="s">
        <v>195</v>
      </c>
      <c r="G283" s="54" t="str">
        <f t="shared" si="35"/>
        <v>select_one how</v>
      </c>
      <c r="H283" s="4" t="str">
        <f>IF(A283="","",IF(ROW($A$2:$A$1036)=1,"Impossible",VLOOKUP($A$2:$A$1036,items!$A$2:$S$1008,{19}*SIGN(ROW($A$2:$A$1036)),FALSE)))</f>
        <v>How do you want your child to learn about [his/her] status?</v>
      </c>
      <c r="I283" s="4" t="str">
        <f>IF(A283="","",IF(ROW($A$2:$A$1036)=1,"Impossible",VLOOKUP($A$2:$A$1036,items!$A$2:$T$1008,{20}*SIGN(ROW($A$2:$A$1036)),FALSE)))</f>
        <v>Munoda kuti mwana wenyu azive paamire sei?</v>
      </c>
      <c r="L283" s="53" t="s">
        <v>27</v>
      </c>
      <c r="M283" s="53"/>
      <c r="N283" s="53"/>
      <c r="O283" s="53"/>
      <c r="P283" s="53"/>
      <c r="Q283" s="53"/>
      <c r="R283" s="53"/>
      <c r="S283" s="53"/>
      <c r="T283" s="53"/>
      <c r="U283" s="53"/>
      <c r="V283" s="55" t="str">
        <f t="shared" si="32"/>
        <v>P12. How do you want your child to learn about [his/her] status?</v>
      </c>
      <c r="W283" s="55" t="str">
        <f t="shared" si="33"/>
        <v>P12. Munoda kuti mwana wenyu azive paamire sei?</v>
      </c>
      <c r="X283" s="32" t="str">
        <f t="array" ref="X283">IF(ISBLANK(F283),"",INDEX([2]choices!L$2:L$2063,MATCH(F283,IF([2]choices!M$2:M$2063="Last",[2]choices!A$2:A$2063),0)))</f>
        <v>from me, from a family member, from a friend, from a doctor or nurse, from someone else, refuse</v>
      </c>
      <c r="Y283" s="4" t="str">
        <f t="array" ref="Y283">IF(ISBLANK(F283),"",INDEX([2]choices!K$2:K$2063,MATCH(F283,IF([2]choices!M$2:M$2063="Last",[2]choices!A$2:A$2063),0)))</f>
        <v>from me, from a family member, from a friend, from a doctor or nurse, from someone else, refuse</v>
      </c>
      <c r="Z283" s="4" t="s">
        <v>1223</v>
      </c>
    </row>
    <row r="284" spans="1:26" ht="28">
      <c r="A284" s="53" t="s">
        <v>1481</v>
      </c>
      <c r="B284" s="53" t="s">
        <v>1476</v>
      </c>
      <c r="C284" s="53">
        <v>13</v>
      </c>
      <c r="D284" s="54" t="str">
        <f t="shared" si="34"/>
        <v>P13</v>
      </c>
      <c r="E284" s="53" t="s">
        <v>11</v>
      </c>
      <c r="F284" s="4" t="s">
        <v>209</v>
      </c>
      <c r="G284" s="54" t="str">
        <f t="shared" si="35"/>
        <v>select_one yndr</v>
      </c>
      <c r="H284" s="4" t="str">
        <f>IF(A284="","",IF(ROW($A$2:$A$1036)=1,"Impossible",VLOOKUP($A$2:$A$1036,items!$A$2:$S$1008,{19}*SIGN(ROW($A$2:$A$1036)),FALSE)))</f>
        <v>Do you have a plan for telling your child about [his/her] status?</v>
      </c>
      <c r="I284" s="4" t="str">
        <f>IF(A284="","",IF(ROW($A$2:$A$1036)=1,"Impossible",VLOOKUP($A$2:$A$1036,items!$A$2:$T$1008,{20}*SIGN(ROW($A$2:$A$1036)),FALSE)))</f>
        <v>Mune urongwa here hwekuudza mwana wenyu paamire?</v>
      </c>
      <c r="L284" s="53" t="s">
        <v>27</v>
      </c>
      <c r="M284" s="53"/>
      <c r="N284" s="53"/>
      <c r="O284" s="53"/>
      <c r="P284" s="53"/>
      <c r="Q284" s="53"/>
      <c r="R284" s="53"/>
      <c r="S284" s="53"/>
      <c r="T284" s="53"/>
      <c r="U284" s="53"/>
      <c r="V284" s="55" t="str">
        <f t="shared" si="32"/>
        <v>P13. Do you have a plan for telling your child about [his/her] status?</v>
      </c>
      <c r="W284" s="55" t="str">
        <f t="shared" si="33"/>
        <v>P13. Mune urongwa here hwekuudza mwana wenyu paamire?</v>
      </c>
      <c r="X284" s="32" t="str">
        <f t="array" ref="X284">IF(ISBLANK(F284),"",INDEX([2]choices!L$2:L$2063,MATCH(F284,IF([2]choices!M$2:M$2063="Last",[2]choices!A$2:A$2063),0)))</f>
        <v>yes, no, dk, refuse</v>
      </c>
      <c r="Y284" s="4" t="str">
        <f t="array" ref="Y284">IF(ISBLANK(F284),"",INDEX([2]choices!K$2:K$2063,MATCH(F284,IF([2]choices!M$2:M$2063="Last",[2]choices!A$2:A$2063),0)))</f>
        <v>Hongu, Kwete, dk, kuramba kupindura</v>
      </c>
      <c r="Z284" s="4" t="s">
        <v>1223</v>
      </c>
    </row>
    <row r="285" spans="1:26" ht="42">
      <c r="A285" s="53" t="s">
        <v>1482</v>
      </c>
      <c r="B285" s="53" t="s">
        <v>1476</v>
      </c>
      <c r="C285" s="53">
        <v>14</v>
      </c>
      <c r="D285" s="54" t="str">
        <f t="shared" si="34"/>
        <v>P14</v>
      </c>
      <c r="E285" s="53" t="s">
        <v>11</v>
      </c>
      <c r="F285" s="4" t="s">
        <v>203</v>
      </c>
      <c r="G285" s="54" t="str">
        <f t="shared" si="35"/>
        <v>select_one likely4</v>
      </c>
      <c r="H285" s="4" t="str">
        <f>IF(A285="","",IF(ROW($A$2:$A$1036)=1,"Impossible",VLOOKUP($A$2:$A$1036,items!$A$2:$S$1008,{19}*SIGN(ROW($A$2:$A$1036)),FALSE)))</f>
        <v>How likely is it that you will follow through on your plan?</v>
      </c>
      <c r="I285" s="4" t="str">
        <f>IF(A285="","",IF(ROW($A$2:$A$1036)=1,"Impossible",VLOOKUP($A$2:$A$1036,items!$A$2:$T$1008,{20}*SIGN(ROW($A$2:$A$1036)),FALSE)))</f>
        <v>Pane mukana wakadii wekuti muchatevedzera urongwa hwenyu?</v>
      </c>
      <c r="K285" s="4" t="s">
        <v>2798</v>
      </c>
      <c r="L285" s="53" t="s">
        <v>27</v>
      </c>
      <c r="M285" s="53"/>
      <c r="N285" s="53"/>
      <c r="O285" s="53"/>
      <c r="P285" s="53"/>
      <c r="Q285" s="53"/>
      <c r="R285" s="53"/>
      <c r="S285" s="53"/>
      <c r="T285" s="53"/>
      <c r="U285" s="53"/>
      <c r="V285" s="55" t="str">
        <f t="shared" si="32"/>
        <v>P14. How likely is it that you will follow through on your plan?</v>
      </c>
      <c r="W285" s="55" t="str">
        <f t="shared" si="33"/>
        <v>P14. Pane mukana wakadii wekuti muchatevedzera urongwa hwenyu?</v>
      </c>
      <c r="X285" s="32" t="str">
        <f t="array" ref="X285">IF(ISBLANK(F285),"",INDEX([2]choices!L$2:L$2063,MATCH(F285,IF([2]choices!M$2:M$2063="Last",[2]choices!A$2:A$2063),0)))</f>
        <v>very likely, somewhat likely, not very likely, not at all likely, refuse</v>
      </c>
      <c r="Y285" s="4" t="str">
        <f t="array" ref="Y285">IF(ISBLANK(F285),"",INDEX([2]choices!K$2:K$2063,MATCH(F285,IF([2]choices!M$2:M$2063="Last",[2]choices!A$2:A$2063),0)))</f>
        <v>zvingangoitike zvakanyanya, zvingangoitike zvishoma, hazvingaitike zvakanyanya, hazvingaitike zvachose, kuramba kupindura</v>
      </c>
      <c r="Z285" s="4" t="s">
        <v>1223</v>
      </c>
    </row>
    <row r="286" spans="1:26" ht="28">
      <c r="A286" s="53" t="s">
        <v>1483</v>
      </c>
      <c r="B286" s="53" t="s">
        <v>1476</v>
      </c>
      <c r="C286" s="53">
        <v>15</v>
      </c>
      <c r="D286" s="54" t="str">
        <f t="shared" si="34"/>
        <v>P15</v>
      </c>
      <c r="E286" s="53" t="s">
        <v>11</v>
      </c>
      <c r="F286" s="4" t="s">
        <v>209</v>
      </c>
      <c r="G286" s="54" t="str">
        <f t="shared" si="35"/>
        <v>select_one yndr</v>
      </c>
      <c r="H286" s="4" t="str">
        <f>IF(A286="","",IF(ROW($A$2:$A$1036)=1,"Impossible",VLOOKUP($A$2:$A$1036,items!$A$2:$S$1008,{19}*SIGN(ROW($A$2:$A$1036)),FALSE)))</f>
        <v>Have you taken any steps to prepare for your child to learn about [his/her] status?</v>
      </c>
      <c r="I286" s="4" t="str">
        <f>IF(A286="","",IF(ROW($A$2:$A$1036)=1,"Impossible",VLOOKUP($A$2:$A$1036,items!$A$2:$T$1008,{20}*SIGN(ROW($A$2:$A$1036)),FALSE)))</f>
        <v>Pane matanho amakatora here pakugadzirira mwana wenyu kuti azive paamire?</v>
      </c>
      <c r="L286" s="53" t="s">
        <v>27</v>
      </c>
      <c r="M286" s="53"/>
      <c r="N286" s="53"/>
      <c r="O286" s="53"/>
      <c r="P286" s="53"/>
      <c r="Q286" s="53"/>
      <c r="R286" s="53"/>
      <c r="S286" s="53"/>
      <c r="T286" s="53"/>
      <c r="U286" s="53"/>
      <c r="V286" s="55" t="str">
        <f t="shared" si="32"/>
        <v>P15. Have you taken any steps to prepare for your child to learn about [his/her] status?</v>
      </c>
      <c r="W286" s="55" t="str">
        <f t="shared" si="33"/>
        <v>P15. Pane matanho amakatora here pakugadzirira mwana wenyu kuti azive paamire?</v>
      </c>
      <c r="X286" s="32" t="str">
        <f t="array" ref="X286">IF(ISBLANK(F286),"",INDEX([2]choices!L$2:L$2063,MATCH(F286,IF([2]choices!M$2:M$2063="Last",[2]choices!A$2:A$2063),0)))</f>
        <v>yes, no, dk, refuse</v>
      </c>
      <c r="Y286" s="4" t="str">
        <f t="array" ref="Y286">IF(ISBLANK(F286),"",INDEX([2]choices!K$2:K$2063,MATCH(F286,IF([2]choices!M$2:M$2063="Last",[2]choices!A$2:A$2063),0)))</f>
        <v>Hongu, Kwete, dk, kuramba kupindura</v>
      </c>
      <c r="Z286" s="4" t="s">
        <v>1223</v>
      </c>
    </row>
    <row r="287" spans="1:26" ht="42">
      <c r="A287" s="53" t="s">
        <v>1484</v>
      </c>
      <c r="B287" s="53" t="s">
        <v>1476</v>
      </c>
      <c r="C287" s="53">
        <v>16</v>
      </c>
      <c r="D287" s="54" t="str">
        <f t="shared" si="34"/>
        <v>P16</v>
      </c>
      <c r="E287" s="53" t="s">
        <v>11</v>
      </c>
      <c r="F287" s="4" t="s">
        <v>209</v>
      </c>
      <c r="G287" s="54" t="str">
        <f t="shared" si="35"/>
        <v>select_one yndr</v>
      </c>
      <c r="H287" s="4" t="str">
        <f>IF(A287="","",IF(ROW($A$2:$A$1036)=1,"Impossible",VLOOKUP($A$2:$A$1036,items!$A$2:$S$1008,{19}*SIGN(ROW($A$2:$A$1036)),FALSE)))</f>
        <v>Have you discussed the possibility of telling your child about [his/her] status with a doctor, nurse, or counselor?</v>
      </c>
      <c r="I287" s="4" t="str">
        <f>IF(A287="","",IF(ROW($A$2:$A$1036)=1,"Impossible",VLOOKUP($A$2:$A$1036,items!$A$2:$T$1008,{20}*SIGN(ROW($A$2:$A$1036)),FALSE)))</f>
        <v>Makambokurukura here nezvekukwanisika kwekuudza mwana wenyu paamire nachiremba, mukoti kana chipangamazano?</v>
      </c>
      <c r="L287" s="53" t="s">
        <v>27</v>
      </c>
      <c r="M287" s="53"/>
      <c r="N287" s="53"/>
      <c r="O287" s="53"/>
      <c r="P287" s="53"/>
      <c r="Q287" s="53"/>
      <c r="R287" s="53"/>
      <c r="S287" s="53"/>
      <c r="T287" s="53"/>
      <c r="U287" s="53"/>
      <c r="V287" s="55" t="str">
        <f t="shared" si="32"/>
        <v>P16. Have you discussed the possibility of telling your child about [his/her] status with a doctor, nurse, or counselor?</v>
      </c>
      <c r="W287" s="55" t="str">
        <f t="shared" si="33"/>
        <v>P16. Makambokurukura here nezvekukwanisika kwekuudza mwana wenyu paamire nachiremba, mukoti kana chipangamazano?</v>
      </c>
      <c r="X287" s="32" t="str">
        <f t="array" ref="X287">IF(ISBLANK(F287),"",INDEX([2]choices!L$2:L$2063,MATCH(F287,IF([2]choices!M$2:M$2063="Last",[2]choices!A$2:A$2063),0)))</f>
        <v>yes, no, dk, refuse</v>
      </c>
      <c r="Y287" s="4" t="str">
        <f t="array" ref="Y287">IF(ISBLANK(F287),"",INDEX([2]choices!K$2:K$2063,MATCH(F287,IF([2]choices!M$2:M$2063="Last",[2]choices!A$2:A$2063),0)))</f>
        <v>Hongu, Kwete, dk, kuramba kupindura</v>
      </c>
      <c r="Z287" s="4" t="s">
        <v>1223</v>
      </c>
    </row>
    <row r="288" spans="1:26" ht="70">
      <c r="A288" s="53" t="s">
        <v>1490</v>
      </c>
      <c r="B288" s="53" t="s">
        <v>1476</v>
      </c>
      <c r="C288" s="53">
        <v>17</v>
      </c>
      <c r="D288" s="54" t="str">
        <f t="shared" si="34"/>
        <v>P17</v>
      </c>
      <c r="E288" s="53" t="s">
        <v>16</v>
      </c>
      <c r="G288" s="54" t="str">
        <f t="shared" si="35"/>
        <v>note</v>
      </c>
      <c r="H288" s="4" t="str">
        <f>IF(A288="","",IF(ROW($A$2:$A$1036)=1,"Impossible",VLOOKUP($A$2:$A$1036,items!$A$2:$S$1008,{19}*SIGN(ROW($A$2:$A$1036)),FALSE)))</f>
        <v xml:space="preserve">Deciding if, when, and how to tell your child about their status is a very personal decision. I'm not here to convince you to do anything, but I would like to know, overall, how ready you are to tell your child. So imagine a ladder with 10 steps again. </v>
      </c>
      <c r="I288" s="4" t="str">
        <f>IF(A288="","",IF(ROW($A$2:$A$1036)=1,"Impossible",VLOOKUP($A$2:$A$1036,items!$A$2:$T$1008,{20}*SIGN(ROW($A$2:$A$1036)),FALSE)))</f>
        <v>Sarudzo yekuti muchaudza mwana wenyu here, rinhi uye sei paamire isarudzo yenyu imi pachezvenyu. Handisi pano kukuudzai zvekuita, asi ndiri kungoda kuziva kuti magadzirira zvakadii kuudza mwana wenyu. Itai  semuri kuona manera ane matanho gumi (10) zvakare.</v>
      </c>
      <c r="L288" s="53"/>
      <c r="M288" s="53"/>
      <c r="N288" s="53"/>
      <c r="O288" s="53"/>
      <c r="P288" s="53"/>
      <c r="Q288" s="53"/>
      <c r="R288" s="53" t="s">
        <v>2397</v>
      </c>
      <c r="S288" s="53" t="s">
        <v>2397</v>
      </c>
      <c r="T288" s="53"/>
      <c r="U288" s="53"/>
      <c r="V288" s="55" t="str">
        <f t="shared" si="32"/>
        <v xml:space="preserve">P17. Deciding if, when, and how to tell your child about their status is a very personal decision. I'm not here to convince you to do anything, but I would like to know, overall, how ready you are to tell your child. So imagine a ladder with 10 steps again. </v>
      </c>
      <c r="W288" s="55" t="str">
        <f t="shared" si="33"/>
        <v>P17. Sarudzo yekuti muchaudza mwana wenyu here, rinhi uye sei paamire isarudzo yenyu imi pachezvenyu. Handisi pano kukuudzai zvekuita, asi ndiri kungoda kuziva kuti magadzirira zvakadii kuudza mwana wenyu. Itai  semuri kuona manera ane matanho gumi (10) zvakare.</v>
      </c>
      <c r="X288" s="32" t="str">
        <f t="array" ref="X288">IF(ISBLANK(F288),"",INDEX([2]choices!L$2:L$2063,MATCH(F288,IF([2]choices!M$2:M$2063="Last",[2]choices!A$2:A$2063),0)))</f>
        <v/>
      </c>
      <c r="Y288" s="4" t="str">
        <f t="array" ref="Y288">IF(ISBLANK(F288),"",INDEX([2]choices!K$2:K$2063,MATCH(F288,IF([2]choices!M$2:M$2063="Last",[2]choices!A$2:A$2063),0)))</f>
        <v/>
      </c>
      <c r="Z288" s="4" t="s">
        <v>1223</v>
      </c>
    </row>
    <row r="289" spans="1:26" ht="70">
      <c r="A289" s="53" t="s">
        <v>1491</v>
      </c>
      <c r="B289" s="53" t="s">
        <v>1476</v>
      </c>
      <c r="C289" s="53">
        <v>18</v>
      </c>
      <c r="D289" s="54" t="str">
        <f t="shared" si="34"/>
        <v>P18</v>
      </c>
      <c r="E289" s="53" t="s">
        <v>16</v>
      </c>
      <c r="G289" s="54" t="str">
        <f t="shared" si="35"/>
        <v>note</v>
      </c>
      <c r="H289" s="4" t="str">
        <f>IF(A289="","",IF(ROW($A$2:$A$1036)=1,"Impossible",VLOOKUP($A$2:$A$1036,items!$A$2:$S$1008,{19}*SIGN(ROW($A$2:$A$1036)),FALSE)))</f>
        <v xml:space="preserve">On the first step, 1, are caregivers who are not at all ready to tell the child. On the top step, 10, are caregivers who are so ready that they might tell the child any day now. </v>
      </c>
      <c r="I289" s="4" t="str">
        <f>IF(A289="","",IF(ROW($A$2:$A$1036)=1,"Impossible",VLOOKUP($A$2:$A$1036,items!$A$2:$T$1008,{20}*SIGN(ROW($A$2:$A$1036)),FALSE)))</f>
        <v>Padanho rekutanga, 1, pane vachengeti vevana vasati vagadzirira zvachose kuudza mwana wavo. Padanho repamusoro, 10, pane vachengeti vevana vanyatsogadzirira zvekuti vanokwanisa kuudza mwana wavo chero zuva ripi zvaro.</v>
      </c>
      <c r="L289" s="53"/>
      <c r="M289" s="53"/>
      <c r="N289" s="53"/>
      <c r="O289" s="53"/>
      <c r="P289" s="53"/>
      <c r="Q289" s="53"/>
      <c r="R289" s="53" t="s">
        <v>2397</v>
      </c>
      <c r="S289" s="53" t="s">
        <v>2397</v>
      </c>
      <c r="T289" s="53"/>
      <c r="U289" s="53"/>
      <c r="V289" s="55" t="str">
        <f t="shared" si="32"/>
        <v xml:space="preserve">P18. On the first step, 1, are caregivers who are not at all ready to tell the child. On the top step, 10, are caregivers who are so ready that they might tell the child any day now. </v>
      </c>
      <c r="W289" s="55" t="str">
        <f t="shared" si="33"/>
        <v>P18. Padanho rekutanga, 1, pane vachengeti vevana vasati vagadzirira zvachose kuudza mwana wavo. Padanho repamusoro, 10, pane vachengeti vevana vanyatsogadzirira zvekuti vanokwanisa kuudza mwana wavo chero zuva ripi zvaro.</v>
      </c>
      <c r="X289" s="32" t="str">
        <f t="array" ref="X289">IF(ISBLANK(F289),"",INDEX([2]choices!L$2:L$2063,MATCH(F289,IF([2]choices!M$2:M$2063="Last",[2]choices!A$2:A$2063),0)))</f>
        <v/>
      </c>
      <c r="Y289" s="4" t="str">
        <f t="array" ref="Y289">IF(ISBLANK(F289),"",INDEX([2]choices!K$2:K$2063,MATCH(F289,IF([2]choices!M$2:M$2063="Last",[2]choices!A$2:A$2063),0)))</f>
        <v/>
      </c>
      <c r="Z289" s="4" t="s">
        <v>1223</v>
      </c>
    </row>
    <row r="290" spans="1:26" ht="42">
      <c r="A290" s="53" t="s">
        <v>1486</v>
      </c>
      <c r="B290" s="53" t="s">
        <v>1476</v>
      </c>
      <c r="C290" s="53">
        <v>19</v>
      </c>
      <c r="D290" s="54" t="str">
        <f t="shared" si="34"/>
        <v>P19</v>
      </c>
      <c r="E290" s="53" t="s">
        <v>11</v>
      </c>
      <c r="F290" s="4" t="s">
        <v>202</v>
      </c>
      <c r="G290" s="54" t="str">
        <f t="shared" si="35"/>
        <v>select_one ladder10</v>
      </c>
      <c r="H290" s="4" t="str">
        <f>IF(A290="","",IF(ROW($A$2:$A$1036)=1,"Impossible",VLOOKUP($A$2:$A$1036,items!$A$2:$S$1008,{19}*SIGN(ROW($A$2:$A$1036)),FALSE)))</f>
        <v>You can pick any number from 1 to 10. How ready are you to tell your child about [his/her] status?</v>
      </c>
      <c r="I290" s="4" t="str">
        <f>IF(A290="","",IF(ROW($A$2:$A$1036)=1,"Impossible",VLOOKUP($A$2:$A$1036,items!$A$2:$T$1008,{20}*SIGN(ROW($A$2:$A$1036)),FALSE)))</f>
        <v>Munokwanisa kusarudza nhamba ipi zvayo kubva pa1 kusvika pa10. Magadzirira zvakadii kuudza mwana wenyu paamire?</v>
      </c>
      <c r="L290" s="53" t="s">
        <v>27</v>
      </c>
      <c r="M290" s="53"/>
      <c r="N290" s="53"/>
      <c r="O290" s="53"/>
      <c r="P290" s="53"/>
      <c r="Q290" s="53"/>
      <c r="R290" s="53" t="s">
        <v>2397</v>
      </c>
      <c r="S290" s="53" t="s">
        <v>2397</v>
      </c>
      <c r="T290" s="53"/>
      <c r="U290" s="53"/>
      <c r="V290" s="55" t="str">
        <f t="shared" ref="V290:V353" si="36">IF(OR(ISNA(H290),ISBLANK(H290)),"",CONCATENATE($B290,$C290,"."," ",H290))</f>
        <v>P19. You can pick any number from 1 to 10. How ready are you to tell your child about [his/her] status?</v>
      </c>
      <c r="W290" s="55" t="str">
        <f t="shared" ref="W290:W353" si="37">IF(OR(ISBLANK(I290),ISNA(I290)),"",CONCATENATE($B290,$C290,"."," ",I290))</f>
        <v>P19. Munokwanisa kusarudza nhamba ipi zvayo kubva pa1 kusvika pa10. Magadzirira zvakadii kuudza mwana wenyu paamire?</v>
      </c>
      <c r="X290" s="32" t="str">
        <f t="array" ref="X290">IF(ISBLANK(F290),"",INDEX([2]choices!L$2:L$2063,MATCH(F290,IF([2]choices!M$2:M$2063="Last",[2]choices!A$2:A$2063),0)))</f>
        <v>1, 2, 3, 4, 5, 6, 7, 8, 9, 10, refuse</v>
      </c>
      <c r="Y290" s="4" t="str">
        <f t="array" ref="Y290">IF(ISBLANK(F290),"",INDEX([2]choices!K$2:K$2063,MATCH(F290,IF([2]choices!M$2:M$2063="Last",[2]choices!A$2:A$2063),0)))</f>
        <v>1, 2, 3, 4, 5, 6, 7, 8, 9, 10, kuramba kupindura</v>
      </c>
      <c r="Z290" s="4" t="s">
        <v>1223</v>
      </c>
    </row>
    <row r="291" spans="1:26" ht="14">
      <c r="A291" s="53" t="s">
        <v>1477</v>
      </c>
      <c r="B291" s="53" t="s">
        <v>1476</v>
      </c>
      <c r="C291" s="53"/>
      <c r="D291" s="54" t="str">
        <f t="shared" si="34"/>
        <v>P</v>
      </c>
      <c r="E291" s="53" t="s">
        <v>81</v>
      </c>
      <c r="G291" s="54" t="str">
        <f t="shared" si="35"/>
        <v>end group</v>
      </c>
      <c r="H291" s="4" t="e">
        <f>IF(A291="","",IF(ROW($A$2:$A$1036)=1,"Impossible",VLOOKUP($A$2:$A$1036,items!$A$2:$S$1008,{19}*SIGN(ROW($A$2:$A$1036)),FALSE)))</f>
        <v>#N/A</v>
      </c>
      <c r="I291" s="4" t="e">
        <f>IF(A291="","",IF(ROW($A$2:$A$1036)=1,"Impossible",VLOOKUP($A$2:$A$1036,items!$A$2:$T$1008,{20}*SIGN(ROW($A$2:$A$1036)),FALSE)))</f>
        <v>#N/A</v>
      </c>
      <c r="L291" s="53"/>
      <c r="M291" s="53"/>
      <c r="N291" s="53"/>
      <c r="O291" s="53"/>
      <c r="P291" s="53"/>
      <c r="Q291" s="53"/>
      <c r="R291" s="53"/>
      <c r="S291" s="53"/>
      <c r="T291" s="53"/>
      <c r="U291" s="53"/>
      <c r="V291" s="55" t="str">
        <f t="shared" si="36"/>
        <v/>
      </c>
      <c r="W291" s="55" t="str">
        <f t="shared" si="37"/>
        <v/>
      </c>
      <c r="X291" s="32" t="str">
        <f t="array" ref="X291">IF(ISBLANK(F291),"",INDEX([2]choices!L$2:L$2063,MATCH(F291,IF([2]choices!M$2:M$2063="Last",[2]choices!A$2:A$2063),0)))</f>
        <v/>
      </c>
      <c r="Y291" s="4" t="str">
        <f t="array" ref="Y291">IF(ISBLANK(F291),"",INDEX([2]choices!K$2:K$2063,MATCH(F291,IF([2]choices!M$2:M$2063="Last",[2]choices!A$2:A$2063),0)))</f>
        <v/>
      </c>
    </row>
    <row r="292" spans="1:26" ht="14">
      <c r="A292" s="53" t="s">
        <v>1610</v>
      </c>
      <c r="B292" s="53" t="s">
        <v>1485</v>
      </c>
      <c r="C292" s="53">
        <v>0</v>
      </c>
      <c r="D292" s="54" t="str">
        <f t="shared" si="34"/>
        <v>Q0</v>
      </c>
      <c r="E292" s="53" t="s">
        <v>79</v>
      </c>
      <c r="G292" s="54" t="str">
        <f t="shared" si="35"/>
        <v>begin group</v>
      </c>
      <c r="H292" s="4" t="e">
        <f>IF(A292="","",IF(ROW($A$2:$A$1036)=1,"Impossible",VLOOKUP($A$2:$A$1036,items!$A$2:$S$1008,{19}*SIGN(ROW($A$2:$A$1036)),FALSE)))</f>
        <v>#N/A</v>
      </c>
      <c r="I292" s="4" t="e">
        <f>IF(A292="","",IF(ROW($A$2:$A$1036)=1,"Impossible",VLOOKUP($A$2:$A$1036,items!$A$2:$T$1008,{20}*SIGN(ROW($A$2:$A$1036)),FALSE)))</f>
        <v>#N/A</v>
      </c>
      <c r="K292" s="4" t="s">
        <v>2341</v>
      </c>
      <c r="L292" s="53"/>
      <c r="M292" s="53"/>
      <c r="N292" s="53"/>
      <c r="O292" s="53"/>
      <c r="P292" s="53"/>
      <c r="Q292" s="53"/>
      <c r="R292" s="53"/>
      <c r="S292" s="53"/>
      <c r="T292" s="53"/>
      <c r="U292" s="53"/>
      <c r="V292" s="55" t="str">
        <f t="shared" si="36"/>
        <v/>
      </c>
      <c r="W292" s="55" t="str">
        <f t="shared" si="37"/>
        <v/>
      </c>
      <c r="X292" s="32" t="str">
        <f t="array" ref="X292">IF(ISBLANK(F292),"",INDEX([2]choices!L$2:L$2063,MATCH(F292,IF([2]choices!M$2:M$2063="Last",[2]choices!A$2:A$2063),0)))</f>
        <v/>
      </c>
      <c r="Y292" s="4" t="str">
        <f t="array" ref="Y292">IF(ISBLANK(F292),"",INDEX([2]choices!K$2:K$2063,MATCH(F292,IF([2]choices!M$2:M$2063="Last",[2]choices!A$2:A$2063),0)))</f>
        <v/>
      </c>
    </row>
    <row r="293" spans="1:26" ht="42">
      <c r="A293" s="53" t="s">
        <v>1685</v>
      </c>
      <c r="B293" s="53" t="s">
        <v>1485</v>
      </c>
      <c r="C293" s="53">
        <v>1</v>
      </c>
      <c r="D293" s="54" t="str">
        <f t="shared" si="34"/>
        <v>Q1</v>
      </c>
      <c r="E293" s="53" t="s">
        <v>16</v>
      </c>
      <c r="G293" s="54" t="str">
        <f t="shared" si="35"/>
        <v>note</v>
      </c>
      <c r="H293" s="4" t="str">
        <f>IF(A293="","",IF(ROW($A$2:$A$1036)=1,"Impossible",VLOOKUP($A$2:$A$1036,items!$A$2:$S$1008,{19}*SIGN(ROW($A$2:$A$1036)),FALSE)))</f>
        <v>Now I would like you to think back about what happened when your child learned the truth about [his/her] status.</v>
      </c>
      <c r="I293" s="4" t="str">
        <f>IF(A293="","",IF(ROW($A$2:$A$1036)=1,"Impossible",VLOOKUP($A$2:$A$1036,items!$A$2:$T$1008,{20}*SIGN(ROW($A$2:$A$1036)),FALSE)))</f>
        <v>Iye zvino ndiri kuda kuti mufunge zvakaitika mumashure, apo mwana wenyu akaziva chokwadi pamusoro pepaamire.</v>
      </c>
      <c r="L293" s="53"/>
      <c r="M293" s="53"/>
      <c r="N293" s="53"/>
      <c r="O293" s="53"/>
      <c r="P293" s="53"/>
      <c r="Q293" s="53"/>
      <c r="R293" s="53"/>
      <c r="S293" s="53"/>
      <c r="T293" s="53"/>
      <c r="U293" s="53"/>
      <c r="V293" s="55" t="str">
        <f t="shared" si="36"/>
        <v>Q1. Now I would like you to think back about what happened when your child learned the truth about [his/her] status.</v>
      </c>
      <c r="W293" s="55" t="str">
        <f t="shared" si="37"/>
        <v>Q1. Iye zvino ndiri kuda kuti mufunge zvakaitika mumashure, apo mwana wenyu akaziva chokwadi pamusoro pepaamire.</v>
      </c>
      <c r="X293" s="32" t="str">
        <f t="array" ref="X293">IF(ISBLANK(F293),"",INDEX([2]choices!L$2:L$2063,MATCH(F293,IF([2]choices!M$2:M$2063="Last",[2]choices!A$2:A$2063),0)))</f>
        <v/>
      </c>
      <c r="Y293" s="4" t="str">
        <f t="array" ref="Y293">IF(ISBLANK(F293),"",INDEX([2]choices!K$2:K$2063,MATCH(F293,IF([2]choices!M$2:M$2063="Last",[2]choices!A$2:A$2063),0)))</f>
        <v/>
      </c>
    </row>
    <row r="294" spans="1:26" ht="42">
      <c r="A294" s="53" t="s">
        <v>1686</v>
      </c>
      <c r="B294" s="53" t="s">
        <v>1485</v>
      </c>
      <c r="C294" s="53">
        <v>2</v>
      </c>
      <c r="D294" s="54" t="str">
        <f t="shared" si="34"/>
        <v>Q2</v>
      </c>
      <c r="E294" s="53" t="s">
        <v>11</v>
      </c>
      <c r="F294" s="4" t="s">
        <v>209</v>
      </c>
      <c r="G294" s="54" t="str">
        <f t="shared" si="35"/>
        <v>select_one yndr</v>
      </c>
      <c r="H294" s="4" t="str">
        <f>IF(A294="","",IF(ROW($A$2:$A$1036)=1,"Impossible",VLOOKUP($A$2:$A$1036,items!$A$2:$S$1008,{19}*SIGN(ROW($A$2:$A$1036)),FALSE)))</f>
        <v>Prior to your child learning that [he/she] has HIV, did you do anything to prepare [him/her] to learn this information?</v>
      </c>
      <c r="I294" s="4" t="str">
        <f>IF(A294="","",IF(ROW($A$2:$A$1036)=1,"Impossible",VLOOKUP($A$2:$A$1036,items!$A$2:$T$1008,{20}*SIGN(ROW($A$2:$A$1036)),FALSE)))</f>
        <v>Mwana wenyu asati aziva kuti ane hutachiona hweHIV, pane here zvamakaita kumugadzirira kuti ave neruzivo urwu?</v>
      </c>
      <c r="K294" s="4" t="s">
        <v>3008</v>
      </c>
      <c r="L294" s="53" t="s">
        <v>27</v>
      </c>
      <c r="M294" s="53"/>
      <c r="N294" s="53"/>
      <c r="O294" s="53"/>
      <c r="P294" s="53"/>
      <c r="Q294" s="53"/>
      <c r="R294" s="53"/>
      <c r="S294" s="53"/>
      <c r="T294" s="53"/>
      <c r="U294" s="53"/>
      <c r="V294" s="55" t="str">
        <f t="shared" si="36"/>
        <v>Q2. Prior to your child learning that [he/she] has HIV, did you do anything to prepare [him/her] to learn this information?</v>
      </c>
      <c r="W294" s="55" t="str">
        <f t="shared" si="37"/>
        <v>Q2. Mwana wenyu asati aziva kuti ane hutachiona hweHIV, pane here zvamakaita kumugadzirira kuti ave neruzivo urwu?</v>
      </c>
      <c r="X294" s="32" t="str">
        <f t="array" ref="X294">IF(ISBLANK(F294),"",INDEX([2]choices!L$2:L$2063,MATCH(F294,IF([2]choices!M$2:M$2063="Last",[2]choices!A$2:A$2063),0)))</f>
        <v>yes, no, dk, refuse</v>
      </c>
      <c r="Y294" s="4" t="str">
        <f t="array" ref="Y294">IF(ISBLANK(F294),"",INDEX([2]choices!K$2:K$2063,MATCH(F294,IF([2]choices!M$2:M$2063="Last",[2]choices!A$2:A$2063),0)))</f>
        <v>Hongu, Kwete, dk, kuramba kupindura</v>
      </c>
    </row>
    <row r="295" spans="1:26" ht="28">
      <c r="A295" s="53" t="s">
        <v>1687</v>
      </c>
      <c r="B295" s="53" t="s">
        <v>1485</v>
      </c>
      <c r="C295" s="53">
        <v>3</v>
      </c>
      <c r="D295" s="54" t="str">
        <f t="shared" si="34"/>
        <v>Q3</v>
      </c>
      <c r="E295" s="53" t="s">
        <v>12</v>
      </c>
      <c r="G295" s="54" t="str">
        <f t="shared" si="35"/>
        <v>text</v>
      </c>
      <c r="H295" s="4" t="str">
        <f>IF(A295="","",IF(ROW($A$2:$A$1036)=1,"Impossible",VLOOKUP($A$2:$A$1036,items!$A$2:$S$1008,{19}*SIGN(ROW($A$2:$A$1036)),FALSE)))</f>
        <v xml:space="preserve">What did you do to prepare him/her? </v>
      </c>
      <c r="I295" s="4" t="str">
        <f>IF(A295="","",IF(ROW($A$2:$A$1036)=1,"Impossible",VLOOKUP($A$2:$A$1036,items!$A$2:$T$1008,{20}*SIGN(ROW($A$2:$A$1036)),FALSE)))</f>
        <v>Ndezvipi zvamakaita pakumugadzirira? [mhinduro dzinobva kwavari]</v>
      </c>
      <c r="K295" s="4" t="s">
        <v>3009</v>
      </c>
      <c r="L295" s="53" t="s">
        <v>27</v>
      </c>
      <c r="M295" s="53"/>
      <c r="N295" s="53"/>
      <c r="O295" s="53"/>
      <c r="P295" s="53"/>
      <c r="Q295" s="53"/>
      <c r="R295" s="53"/>
      <c r="S295" s="53"/>
      <c r="T295" s="53"/>
      <c r="U295" s="53"/>
      <c r="V295" s="55" t="str">
        <f t="shared" si="36"/>
        <v xml:space="preserve">Q3. What did you do to prepare him/her? </v>
      </c>
      <c r="W295" s="55" t="str">
        <f t="shared" si="37"/>
        <v>Q3. Ndezvipi zvamakaita pakumugadzirira? [mhinduro dzinobva kwavari]</v>
      </c>
      <c r="X295" s="32" t="str">
        <f t="array" ref="X295">IF(ISBLANK(F295),"",INDEX([2]choices!L$2:L$2063,MATCH(F295,IF([2]choices!M$2:M$2063="Last",[2]choices!A$2:A$2063),0)))</f>
        <v/>
      </c>
      <c r="Y295" s="4" t="str">
        <f t="array" ref="Y295">IF(ISBLANK(F295),"",INDEX([2]choices!K$2:K$2063,MATCH(F295,IF([2]choices!M$2:M$2063="Last",[2]choices!A$2:A$2063),0)))</f>
        <v/>
      </c>
    </row>
    <row r="296" spans="1:26" ht="28">
      <c r="A296" s="53" t="s">
        <v>1688</v>
      </c>
      <c r="B296" s="53" t="s">
        <v>1485</v>
      </c>
      <c r="C296" s="53">
        <v>4</v>
      </c>
      <c r="D296" s="54" t="str">
        <f t="shared" si="34"/>
        <v>Q4</v>
      </c>
      <c r="E296" s="53" t="s">
        <v>11</v>
      </c>
      <c r="F296" s="4" t="s">
        <v>209</v>
      </c>
      <c r="G296" s="54" t="str">
        <f t="shared" si="35"/>
        <v>select_one yndr</v>
      </c>
      <c r="H296" s="4" t="str">
        <f>IF(A296="","",IF(ROW($A$2:$A$1036)=1,"Impossible",VLOOKUP($A$2:$A$1036,items!$A$2:$S$1008,{19}*SIGN(ROW($A$2:$A$1036)),FALSE)))</f>
        <v>Did you do anything to prepare yourself or your family to disclose to him/her?</v>
      </c>
      <c r="I296" s="4" t="str">
        <f>IF(A296="","",IF(ROW($A$2:$A$1036)=1,"Impossible",VLOOKUP($A$2:$A$1036,items!$A$2:$T$1008,{20}*SIGN(ROW($A$2:$A$1036)),FALSE)))</f>
        <v>Mune zvamakaita here kuzvigadzirira imimi kana mhuri yenyu kumubudira pachena?</v>
      </c>
      <c r="K296" s="4" t="s">
        <v>3008</v>
      </c>
      <c r="L296" s="53" t="s">
        <v>27</v>
      </c>
      <c r="M296" s="53"/>
      <c r="N296" s="53"/>
      <c r="O296" s="53"/>
      <c r="P296" s="53"/>
      <c r="Q296" s="53"/>
      <c r="R296" s="53"/>
      <c r="S296" s="53"/>
      <c r="T296" s="53"/>
      <c r="U296" s="53"/>
      <c r="V296" s="55" t="str">
        <f t="shared" si="36"/>
        <v>Q4. Did you do anything to prepare yourself or your family to disclose to him/her?</v>
      </c>
      <c r="W296" s="55" t="str">
        <f t="shared" si="37"/>
        <v>Q4. Mune zvamakaita here kuzvigadzirira imimi kana mhuri yenyu kumubudira pachena?</v>
      </c>
      <c r="X296" s="32" t="str">
        <f t="array" ref="X296">IF(ISBLANK(F296),"",INDEX([2]choices!L$2:L$2063,MATCH(F296,IF([2]choices!M$2:M$2063="Last",[2]choices!A$2:A$2063),0)))</f>
        <v>yes, no, dk, refuse</v>
      </c>
      <c r="Y296" s="4" t="str">
        <f t="array" ref="Y296">IF(ISBLANK(F296),"",INDEX([2]choices!K$2:K$2063,MATCH(F296,IF([2]choices!M$2:M$2063="Last",[2]choices!A$2:A$2063),0)))</f>
        <v>Hongu, Kwete, dk, kuramba kupindura</v>
      </c>
    </row>
    <row r="297" spans="1:26" ht="14">
      <c r="A297" s="53" t="s">
        <v>1689</v>
      </c>
      <c r="B297" s="53" t="s">
        <v>1485</v>
      </c>
      <c r="C297" s="53">
        <v>5</v>
      </c>
      <c r="D297" s="54" t="str">
        <f t="shared" si="34"/>
        <v>Q5</v>
      </c>
      <c r="E297" s="53" t="s">
        <v>12</v>
      </c>
      <c r="G297" s="54" t="str">
        <f t="shared" si="35"/>
        <v>text</v>
      </c>
      <c r="H297" s="4" t="str">
        <f>IF(A297="","",IF(ROW($A$2:$A$1036)=1,"Impossible",VLOOKUP($A$2:$A$1036,items!$A$2:$S$1008,{19}*SIGN(ROW($A$2:$A$1036)),FALSE)))</f>
        <v>What did you do to prepare? [open]</v>
      </c>
      <c r="I297" s="4" t="str">
        <f>IF(A297="","",IF(ROW($A$2:$A$1036)=1,"Impossible",VLOOKUP($A$2:$A$1036,items!$A$2:$T$1008,{20}*SIGN(ROW($A$2:$A$1036)),FALSE)))</f>
        <v>Chii chamakaita kugadzirira? [open]</v>
      </c>
      <c r="K297" s="4" t="s">
        <v>3010</v>
      </c>
      <c r="L297" s="53" t="s">
        <v>27</v>
      </c>
      <c r="M297" s="53"/>
      <c r="N297" s="53"/>
      <c r="O297" s="53"/>
      <c r="P297" s="53"/>
      <c r="Q297" s="53"/>
      <c r="R297" s="53"/>
      <c r="S297" s="53"/>
      <c r="T297" s="53"/>
      <c r="U297" s="53"/>
      <c r="V297" s="55" t="str">
        <f t="shared" si="36"/>
        <v>Q5. What did you do to prepare? [open]</v>
      </c>
      <c r="W297" s="55" t="str">
        <f t="shared" si="37"/>
        <v>Q5. Chii chamakaita kugadzirira? [open]</v>
      </c>
      <c r="X297" s="32" t="str">
        <f t="array" ref="X297">IF(ISBLANK(F297),"",INDEX([2]choices!L$2:L$2063,MATCH(F297,IF([2]choices!M$2:M$2063="Last",[2]choices!A$2:A$2063),0)))</f>
        <v/>
      </c>
      <c r="Y297" s="4" t="str">
        <f t="array" ref="Y297">IF(ISBLANK(F297),"",INDEX([2]choices!K$2:K$2063,MATCH(F297,IF([2]choices!M$2:M$2063="Last",[2]choices!A$2:A$2063),0)))</f>
        <v/>
      </c>
    </row>
    <row r="298" spans="1:26" ht="28">
      <c r="A298" s="53" t="s">
        <v>1690</v>
      </c>
      <c r="B298" s="53" t="s">
        <v>1485</v>
      </c>
      <c r="C298" s="53">
        <v>6</v>
      </c>
      <c r="D298" s="54" t="str">
        <f t="shared" si="34"/>
        <v>Q6</v>
      </c>
      <c r="E298" s="53" t="s">
        <v>13</v>
      </c>
      <c r="G298" s="54" t="str">
        <f t="shared" si="35"/>
        <v>integer</v>
      </c>
      <c r="H298" s="4" t="str">
        <f>IF(A298="","",IF(ROW($A$2:$A$1036)=1,"Impossible",VLOOKUP($A$2:$A$1036,items!$A$2:$S$1008,{19}*SIGN(ROW($A$2:$A$1036)),FALSE)))</f>
        <v>At what age was [he/she] when you started preparing [him/her]?</v>
      </c>
      <c r="I298" s="4" t="str">
        <f>IF(A298="","",IF(ROW($A$2:$A$1036)=1,"Impossible",VLOOKUP($A$2:$A$1036,items!$A$2:$T$1008,{20}*SIGN(ROW($A$2:$A$1036)),FALSE)))</f>
        <v>Makatanga kumugadzirira ava pazera ripi?</v>
      </c>
      <c r="K298" s="4" t="s">
        <v>3009</v>
      </c>
      <c r="L298" s="53" t="s">
        <v>27</v>
      </c>
      <c r="M298" s="53"/>
      <c r="N298" s="53"/>
      <c r="O298" s="53"/>
      <c r="P298" s="53"/>
      <c r="Q298" s="53"/>
      <c r="R298" s="53"/>
      <c r="S298" s="53"/>
      <c r="T298" s="53"/>
      <c r="U298" s="53"/>
      <c r="V298" s="55" t="str">
        <f t="shared" si="36"/>
        <v>Q6. At what age was [he/she] when you started preparing [him/her]?</v>
      </c>
      <c r="W298" s="55" t="str">
        <f t="shared" si="37"/>
        <v>Q6. Makatanga kumugadzirira ava pazera ripi?</v>
      </c>
      <c r="X298" s="32" t="str">
        <f t="array" ref="X298">IF(ISBLANK(F298),"",INDEX([2]choices!L$2:L$2063,MATCH(F298,IF([2]choices!M$2:M$2063="Last",[2]choices!A$2:A$2063),0)))</f>
        <v/>
      </c>
      <c r="Y298" s="4" t="str">
        <f t="array" ref="Y298">IF(ISBLANK(F298),"",INDEX([2]choices!K$2:K$2063,MATCH(F298,IF([2]choices!M$2:M$2063="Last",[2]choices!A$2:A$2063),0)))</f>
        <v/>
      </c>
    </row>
    <row r="299" spans="1:26" ht="42">
      <c r="A299" s="53" t="s">
        <v>1691</v>
      </c>
      <c r="B299" s="53" t="s">
        <v>1485</v>
      </c>
      <c r="C299" s="53">
        <v>7</v>
      </c>
      <c r="D299" s="54" t="str">
        <f t="shared" si="34"/>
        <v>Q7</v>
      </c>
      <c r="E299" s="53" t="s">
        <v>11</v>
      </c>
      <c r="F299" s="4" t="s">
        <v>209</v>
      </c>
      <c r="G299" s="54" t="str">
        <f t="shared" si="35"/>
        <v>select_one yndr</v>
      </c>
      <c r="H299" s="4" t="str">
        <f>IF(A299="","",IF(ROW($A$2:$A$1036)=1,"Impossible",VLOOKUP($A$2:$A$1036,items!$A$2:$S$1008,{19}*SIGN(ROW($A$2:$A$1036)),FALSE)))</f>
        <v>Did you seek help from any family members or friends prior to HIV disclosure?</v>
      </c>
      <c r="I299" s="4" t="str">
        <f>IF(A299="","",IF(ROW($A$2:$A$1036)=1,"Impossible",VLOOKUP($A$2:$A$1036,items!$A$2:$T$1008,{20}*SIGN(ROW($A$2:$A$1036)),FALSE)))</f>
        <v xml:space="preserve">Makatsvaga rubatsiro here kubva kune chero vanhu vemumhuri kana shamwari musati mamuudza paamire paHIV? </v>
      </c>
      <c r="K299" s="4" t="s">
        <v>3008</v>
      </c>
      <c r="L299" s="53" t="s">
        <v>27</v>
      </c>
      <c r="M299" s="53"/>
      <c r="N299" s="53"/>
      <c r="O299" s="53"/>
      <c r="P299" s="53"/>
      <c r="Q299" s="53"/>
      <c r="R299" s="53"/>
      <c r="S299" s="53"/>
      <c r="T299" s="53"/>
      <c r="U299" s="53"/>
      <c r="V299" s="55" t="str">
        <f t="shared" si="36"/>
        <v>Q7. Did you seek help from any family members or friends prior to HIV disclosure?</v>
      </c>
      <c r="W299" s="55" t="str">
        <f t="shared" si="37"/>
        <v xml:space="preserve">Q7. Makatsvaga rubatsiro here kubva kune chero vanhu vemumhuri kana shamwari musati mamuudza paamire paHIV? </v>
      </c>
      <c r="X299" s="32" t="str">
        <f t="array" ref="X299">IF(ISBLANK(F299),"",INDEX([2]choices!L$2:L$2063,MATCH(F299,IF([2]choices!M$2:M$2063="Last",[2]choices!A$2:A$2063),0)))</f>
        <v>yes, no, dk, refuse</v>
      </c>
      <c r="Y299" s="4" t="str">
        <f t="array" ref="Y299">IF(ISBLANK(F299),"",INDEX([2]choices!K$2:K$2063,MATCH(F299,IF([2]choices!M$2:M$2063="Last",[2]choices!A$2:A$2063),0)))</f>
        <v>Hongu, Kwete, dk, kuramba kupindura</v>
      </c>
    </row>
    <row r="300" spans="1:26" ht="28">
      <c r="A300" s="53" t="s">
        <v>1692</v>
      </c>
      <c r="B300" s="53" t="s">
        <v>1485</v>
      </c>
      <c r="C300" s="53">
        <v>8</v>
      </c>
      <c r="D300" s="54" t="str">
        <f t="shared" si="34"/>
        <v>Q8</v>
      </c>
      <c r="E300" s="53" t="s">
        <v>11</v>
      </c>
      <c r="F300" s="4" t="s">
        <v>209</v>
      </c>
      <c r="G300" s="54" t="str">
        <f t="shared" si="35"/>
        <v>select_one yndr</v>
      </c>
      <c r="H300" s="4" t="str">
        <f>IF(A300="","",IF(ROW($A$2:$A$1036)=1,"Impossible",VLOOKUP($A$2:$A$1036,items!$A$2:$S$1008,{19}*SIGN(ROW($A$2:$A$1036)),FALSE)))</f>
        <v>Did you seek help from any health workers prior to HIV disclosure?</v>
      </c>
      <c r="I300" s="4" t="str">
        <f>IF(A300="","",IF(ROW($A$2:$A$1036)=1,"Impossible",VLOOKUP($A$2:$A$1036,items!$A$2:$T$1008,{20}*SIGN(ROW($A$2:$A$1036)),FALSE)))</f>
        <v>Makatsvaga rubatsiro here kubva kune chero vashandi veutano musati mamuudza paamire paHIV?</v>
      </c>
      <c r="K300" s="4" t="s">
        <v>3008</v>
      </c>
      <c r="L300" s="53" t="s">
        <v>27</v>
      </c>
      <c r="M300" s="53"/>
      <c r="N300" s="53"/>
      <c r="O300" s="53"/>
      <c r="P300" s="53"/>
      <c r="Q300" s="53"/>
      <c r="R300" s="53"/>
      <c r="S300" s="53"/>
      <c r="T300" s="53"/>
      <c r="U300" s="53"/>
      <c r="V300" s="55" t="str">
        <f t="shared" si="36"/>
        <v>Q8. Did you seek help from any health workers prior to HIV disclosure?</v>
      </c>
      <c r="W300" s="55" t="str">
        <f t="shared" si="37"/>
        <v>Q8. Makatsvaga rubatsiro here kubva kune chero vashandi veutano musati mamuudza paamire paHIV?</v>
      </c>
      <c r="X300" s="32" t="str">
        <f t="array" ref="X300">IF(ISBLANK(F300),"",INDEX([2]choices!L$2:L$2063,MATCH(F300,IF([2]choices!M$2:M$2063="Last",[2]choices!A$2:A$2063),0)))</f>
        <v>yes, no, dk, refuse</v>
      </c>
      <c r="Y300" s="4" t="str">
        <f t="array" ref="Y300">IF(ISBLANK(F300),"",INDEX([2]choices!K$2:K$2063,MATCH(F300,IF([2]choices!M$2:M$2063="Last",[2]choices!A$2:A$2063),0)))</f>
        <v>Hongu, Kwete, dk, kuramba kupindura</v>
      </c>
    </row>
    <row r="301" spans="1:26" ht="42">
      <c r="A301" s="53" t="s">
        <v>1693</v>
      </c>
      <c r="B301" s="53" t="s">
        <v>1485</v>
      </c>
      <c r="C301" s="53">
        <v>9</v>
      </c>
      <c r="D301" s="54" t="str">
        <f t="shared" si="34"/>
        <v>Q9</v>
      </c>
      <c r="E301" s="53" t="s">
        <v>11</v>
      </c>
      <c r="F301" s="4" t="s">
        <v>1619</v>
      </c>
      <c r="G301" s="54" t="str">
        <f t="shared" si="35"/>
        <v>select_one process</v>
      </c>
      <c r="H301" s="4" t="str">
        <f>IF(A301="","",IF(ROW($A$2:$A$1036)=1,"Impossible",VLOOKUP($A$2:$A$1036,items!$A$2:$S$1008,{19}*SIGN(ROW($A$2:$A$1036)),FALSE)))</f>
        <v>In your child's case, was HIV disclosure a "one time thing" or something that happened over time?</v>
      </c>
      <c r="I301" s="4" t="str">
        <f>IF(A301="","",IF(ROW($A$2:$A$1036)=1,"Impossible",VLOOKUP($A$2:$A$1036,items!$A$2:$T$1008,{20}*SIGN(ROW($A$2:$A$1036)),FALSE)))</f>
        <v>Panyaya yemwana wenyu, kumuudza paamire paHIV chinhu chakaitika kamwe chete here kana kuti chinhu chakaitika kwenguva yakareba?</v>
      </c>
      <c r="K301" s="4" t="s">
        <v>3008</v>
      </c>
      <c r="L301" s="53" t="s">
        <v>27</v>
      </c>
      <c r="M301" s="53"/>
      <c r="N301" s="53"/>
      <c r="O301" s="53"/>
      <c r="P301" s="53"/>
      <c r="Q301" s="53"/>
      <c r="R301" s="53"/>
      <c r="S301" s="53"/>
      <c r="T301" s="53"/>
      <c r="U301" s="53"/>
      <c r="V301" s="55" t="str">
        <f t="shared" si="36"/>
        <v>Q9. In your child's case, was HIV disclosure a "one time thing" or something that happened over time?</v>
      </c>
      <c r="W301" s="55" t="str">
        <f t="shared" si="37"/>
        <v>Q9. Panyaya yemwana wenyu, kumuudza paamire paHIV chinhu chakaitika kamwe chete here kana kuti chinhu chakaitika kwenguva yakareba?</v>
      </c>
      <c r="X301" s="32" t="str">
        <f t="array" ref="X301">IF(ISBLANK(F301),"",INDEX([2]choices!L$2:L$2063,MATCH(F301,IF([2]choices!M$2:M$2063="Last",[2]choices!A$2:A$2063),0)))</f>
        <v>one time event, unfolded over time, dk</v>
      </c>
      <c r="Y301" s="4" t="str">
        <f t="array" ref="Y301">IF(ISBLANK(F301),"",INDEX([2]choices!K$2:K$2063,MATCH(F301,IF([2]choices!M$2:M$2063="Last",[2]choices!A$2:A$2063),0)))</f>
        <v>kungoitika kamwechete zvotopfuura, kuitika zvishoma nezvishoma kwechinguva, handizive</v>
      </c>
    </row>
    <row r="302" spans="1:26" ht="42">
      <c r="A302" s="53" t="s">
        <v>1694</v>
      </c>
      <c r="B302" s="53" t="s">
        <v>1485</v>
      </c>
      <c r="C302" s="53">
        <v>10</v>
      </c>
      <c r="D302" s="54" t="str">
        <f t="shared" si="34"/>
        <v>Q10</v>
      </c>
      <c r="E302" s="53" t="s">
        <v>11</v>
      </c>
      <c r="F302" s="4" t="s">
        <v>209</v>
      </c>
      <c r="G302" s="54" t="str">
        <f t="shared" si="35"/>
        <v>select_one yndr</v>
      </c>
      <c r="H302" s="4" t="str">
        <f>IF(A302="","",IF(ROW($A$2:$A$1036)=1,"Impossible",VLOOKUP($A$2:$A$1036,items!$A$2:$S$1008,{19}*SIGN(ROW($A$2:$A$1036)),FALSE)))</f>
        <v>Did you make a plan for how you or someone else would tell your child about [his/her] status?</v>
      </c>
      <c r="I302" s="4" t="str">
        <f>IF(A302="","",IF(ROW($A$2:$A$1036)=1,"Impossible",VLOOKUP($A$2:$A$1036,items!$A$2:$T$1008,{20}*SIGN(ROW($A$2:$A$1036)),FALSE)))</f>
        <v>Pane hurongwa hwamakaita here hwekuti imimi kana mumwewo munhu angaudze sei mwana wenyu maererano nepaamire?</v>
      </c>
      <c r="K302" s="4" t="s">
        <v>3008</v>
      </c>
      <c r="L302" s="53" t="s">
        <v>27</v>
      </c>
      <c r="M302" s="53"/>
      <c r="N302" s="53"/>
      <c r="O302" s="53"/>
      <c r="P302" s="53"/>
      <c r="Q302" s="53"/>
      <c r="R302" s="53"/>
      <c r="S302" s="53"/>
      <c r="T302" s="53"/>
      <c r="U302" s="53"/>
      <c r="V302" s="55" t="str">
        <f t="shared" si="36"/>
        <v>Q10. Did you make a plan for how you or someone else would tell your child about [his/her] status?</v>
      </c>
      <c r="W302" s="55" t="str">
        <f t="shared" si="37"/>
        <v>Q10. Pane hurongwa hwamakaita here hwekuti imimi kana mumwewo munhu angaudze sei mwana wenyu maererano nepaamire?</v>
      </c>
      <c r="X302" s="32" t="str">
        <f t="array" ref="X302">IF(ISBLANK(F302),"",INDEX([2]choices!L$2:L$2063,MATCH(F302,IF([2]choices!M$2:M$2063="Last",[2]choices!A$2:A$2063),0)))</f>
        <v>yes, no, dk, refuse</v>
      </c>
      <c r="Y302" s="4" t="str">
        <f t="array" ref="Y302">IF(ISBLANK(F302),"",INDEX([2]choices!K$2:K$2063,MATCH(F302,IF([2]choices!M$2:M$2063="Last",[2]choices!A$2:A$2063),0)))</f>
        <v>Hongu, Kwete, dk, kuramba kupindura</v>
      </c>
    </row>
    <row r="303" spans="1:26" ht="28">
      <c r="A303" s="53" t="s">
        <v>1695</v>
      </c>
      <c r="B303" s="53" t="s">
        <v>1485</v>
      </c>
      <c r="C303" s="53">
        <v>11</v>
      </c>
      <c r="D303" s="54" t="str">
        <f t="shared" ref="D303:D366" si="38">CONCATENATE(B303,C303)</f>
        <v>Q11</v>
      </c>
      <c r="E303" s="53" t="s">
        <v>11</v>
      </c>
      <c r="F303" s="4" t="s">
        <v>209</v>
      </c>
      <c r="G303" s="54" t="str">
        <f t="shared" ref="G303:G366" si="39">IF(E303="","",IF(OR(E303="select_one", E303="select_multiple"), CONCATENATE(E303," ",F303),E303))</f>
        <v>select_one yndr</v>
      </c>
      <c r="H303" s="4" t="str">
        <f>IF(A303="","",IF(ROW($A$2:$A$1036)=1,"Impossible",VLOOKUP($A$2:$A$1036,items!$A$2:$S$1008,{19}*SIGN(ROW($A$2:$A$1036)),FALSE)))</f>
        <v>Did you pick a specific day for your child to learn [his/her] HIV status?</v>
      </c>
      <c r="I303" s="4" t="str">
        <f>IF(A303="","",IF(ROW($A$2:$A$1036)=1,"Impossible",VLOOKUP($A$2:$A$1036,items!$A$2:$T$1008,{20}*SIGN(ROW($A$2:$A$1036)),FALSE)))</f>
        <v>Makasarudza zuva here rekuti mwana wenyu azive paamire paHIV?</v>
      </c>
      <c r="K303" s="4" t="s">
        <v>3008</v>
      </c>
      <c r="L303" s="53" t="s">
        <v>27</v>
      </c>
      <c r="M303" s="53"/>
      <c r="N303" s="53"/>
      <c r="O303" s="53"/>
      <c r="P303" s="53"/>
      <c r="Q303" s="53"/>
      <c r="R303" s="53"/>
      <c r="S303" s="53"/>
      <c r="T303" s="53"/>
      <c r="U303" s="53"/>
      <c r="V303" s="55" t="str">
        <f t="shared" si="36"/>
        <v>Q11. Did you pick a specific day for your child to learn [his/her] HIV status?</v>
      </c>
      <c r="W303" s="55" t="str">
        <f t="shared" si="37"/>
        <v>Q11. Makasarudza zuva here rekuti mwana wenyu azive paamire paHIV?</v>
      </c>
      <c r="X303" s="32" t="str">
        <f t="array" ref="X303">IF(ISBLANK(F303),"",INDEX([2]choices!L$2:L$2063,MATCH(F303,IF([2]choices!M$2:M$2063="Last",[2]choices!A$2:A$2063),0)))</f>
        <v>yes, no, dk, refuse</v>
      </c>
      <c r="Y303" s="4" t="str">
        <f t="array" ref="Y303">IF(ISBLANK(F303),"",INDEX([2]choices!K$2:K$2063,MATCH(F303,IF([2]choices!M$2:M$2063="Last",[2]choices!A$2:A$2063),0)))</f>
        <v>Hongu, Kwete, dk, kuramba kupindura</v>
      </c>
    </row>
    <row r="304" spans="1:26" ht="28">
      <c r="A304" s="53" t="s">
        <v>1696</v>
      </c>
      <c r="B304" s="53" t="s">
        <v>1485</v>
      </c>
      <c r="C304" s="53">
        <v>12</v>
      </c>
      <c r="D304" s="54" t="str">
        <f t="shared" si="38"/>
        <v>Q12</v>
      </c>
      <c r="E304" s="53" t="s">
        <v>11</v>
      </c>
      <c r="F304" s="4" t="s">
        <v>1628</v>
      </c>
      <c r="G304" s="54" t="str">
        <f t="shared" si="39"/>
        <v>select_one disclosureDay</v>
      </c>
      <c r="H304" s="4" t="str">
        <f>IF(A304="","",IF(ROW($A$2:$A$1036)=1,"Impossible",VLOOKUP($A$2:$A$1036,items!$A$2:$S$1008,{19}*SIGN(ROW($A$2:$A$1036)),FALSE)))</f>
        <v>Did the HIV disclosure take place on this day?</v>
      </c>
      <c r="I304" s="4" t="str">
        <f>IF(A304="","",IF(ROW($A$2:$A$1036)=1,"Impossible",VLOOKUP($A$2:$A$1036,items!$A$2:$T$1008,{20}*SIGN(ROW($A$2:$A$1036)),FALSE)))</f>
        <v>Kumuudza paamire paHIV kwakaitika musi uyu here?</v>
      </c>
      <c r="K304" s="4" t="s">
        <v>3011</v>
      </c>
      <c r="L304" s="53" t="s">
        <v>27</v>
      </c>
      <c r="M304" s="53"/>
      <c r="N304" s="53"/>
      <c r="O304" s="53"/>
      <c r="P304" s="53"/>
      <c r="Q304" s="53"/>
      <c r="R304" s="53"/>
      <c r="S304" s="53"/>
      <c r="T304" s="53"/>
      <c r="U304" s="53"/>
      <c r="V304" s="55" t="str">
        <f t="shared" si="36"/>
        <v>Q12. Did the HIV disclosure take place on this day?</v>
      </c>
      <c r="W304" s="55" t="str">
        <f t="shared" si="37"/>
        <v>Q12. Kumuudza paamire paHIV kwakaitika musi uyu here?</v>
      </c>
      <c r="X304" s="32" t="str">
        <f t="array" ref="X304">IF(ISBLANK(F304),"",INDEX([2]choices!L$2:L$2063,MATCH(F304,IF([2]choices!M$2:M$2063="Last",[2]choices!A$2:A$2063),0)))</f>
        <v>before day, on day, after day, dk</v>
      </c>
      <c r="Y304" s="4" t="str">
        <f t="array" ref="Y304">IF(ISBLANK(F304),"",INDEX([2]choices!K$2:K$2063,MATCH(F304,IF([2]choices!M$2:M$2063="Last",[2]choices!A$2:A$2063),0)))</f>
        <v>zuva iroro risati rasvika, zuva racho, zuva racho radarika, handizive</v>
      </c>
    </row>
    <row r="305" spans="1:25" ht="42">
      <c r="A305" s="53" t="s">
        <v>1697</v>
      </c>
      <c r="B305" s="53" t="s">
        <v>1485</v>
      </c>
      <c r="C305" s="53">
        <v>13</v>
      </c>
      <c r="D305" s="54" t="str">
        <f t="shared" si="38"/>
        <v>Q13</v>
      </c>
      <c r="E305" s="53" t="s">
        <v>11</v>
      </c>
      <c r="F305" s="4" t="s">
        <v>1637</v>
      </c>
      <c r="G305" s="54" t="str">
        <f t="shared" si="39"/>
        <v>select_one disclosureExperience</v>
      </c>
      <c r="H305" s="4" t="str">
        <f>IF(A305="","",IF(ROW($A$2:$A$1036)=1,"Impossible",VLOOKUP($A$2:$A$1036,items!$A$2:$S$1008,{19}*SIGN(ROW($A$2:$A$1036)),FALSE)))</f>
        <v>Overall, how would you rate YOUR overall disclosure experience?</v>
      </c>
      <c r="I305" s="4" t="str">
        <f>IF(A305="","",IF(ROW($A$2:$A$1036)=1,"Impossible",VLOOKUP($A$2:$A$1036,items!$A$2:$T$1008,{20}*SIGN(ROW($A$2:$A$1036)),FALSE)))</f>
        <v>Muchifunga pamusoro pezvose hazvo, mungati kumuudza paamire pa HIV kwose zvako kwainge kwakadii KWAMURI IMI?</v>
      </c>
      <c r="K305" s="4" t="s">
        <v>2987</v>
      </c>
      <c r="L305" s="53" t="s">
        <v>27</v>
      </c>
      <c r="M305" s="53"/>
      <c r="N305" s="53"/>
      <c r="O305" s="53"/>
      <c r="P305" s="53"/>
      <c r="Q305" s="53"/>
      <c r="R305" s="53"/>
      <c r="S305" s="53"/>
      <c r="T305" s="53"/>
      <c r="U305" s="53"/>
      <c r="V305" s="55" t="str">
        <f t="shared" si="36"/>
        <v>Q13. Overall, how would you rate YOUR overall disclosure experience?</v>
      </c>
      <c r="W305" s="55" t="str">
        <f t="shared" si="37"/>
        <v>Q13. Muchifunga pamusoro pezvose hazvo, mungati kumuudza paamire pa HIV kwose zvako kwainge kwakadii KWAMURI IMI?</v>
      </c>
      <c r="X305" s="32" t="str">
        <f t="array" ref="X305">IF(ISBLANK(F305),"",INDEX([2]choices!L$2:L$2063,MATCH(F305,IF([2]choices!M$2:M$2063="Last",[2]choices!A$2:A$2063),0)))</f>
        <v>very bad, somewhat bad, somewhat good, very good, dk</v>
      </c>
      <c r="Y305" s="4" t="str">
        <f t="array" ref="Y305">IF(ISBLANK(F305),"",INDEX([2]choices!K$2:K$2063,MATCH(F305,IF([2]choices!M$2:M$2063="Last",[2]choices!A$2:A$2063),0)))</f>
        <v>kwainge kwakaipisisa, kwainge kwakaipawo, kwainge kwakanakawo, kwainge kwakanakisisa, handizive</v>
      </c>
    </row>
    <row r="306" spans="1:25" ht="42">
      <c r="A306" s="53" t="s">
        <v>1698</v>
      </c>
      <c r="B306" s="53" t="s">
        <v>1485</v>
      </c>
      <c r="C306" s="53">
        <v>14</v>
      </c>
      <c r="D306" s="54" t="str">
        <f t="shared" si="38"/>
        <v>Q14</v>
      </c>
      <c r="E306" s="53" t="s">
        <v>11</v>
      </c>
      <c r="F306" s="4" t="s">
        <v>1637</v>
      </c>
      <c r="G306" s="54" t="str">
        <f t="shared" si="39"/>
        <v>select_one disclosureExperience</v>
      </c>
      <c r="H306" s="4" t="str">
        <f>IF(A306="","",IF(ROW($A$2:$A$1036)=1,"Impossible",VLOOKUP($A$2:$A$1036,items!$A$2:$S$1008,{19}*SIGN(ROW($A$2:$A$1036)),FALSE)))</f>
        <v>Overall, how would you rate YOUR CHILD'S disclosure experience?</v>
      </c>
      <c r="I306" s="4" t="str">
        <f>IF(A306="","",IF(ROW($A$2:$A$1036)=1,"Impossible",VLOOKUP($A$2:$A$1036,items!$A$2:$T$1008,{20}*SIGN(ROW($A$2:$A$1036)),FALSE)))</f>
        <v>Muchifunga pamusoro pezvose hazvo, mungati imi kumuudza paamire paHIV kwose zvako kwainge kwakadii KUMWANA WENYU?</v>
      </c>
      <c r="K306" s="4" t="s">
        <v>2987</v>
      </c>
      <c r="L306" s="53" t="s">
        <v>27</v>
      </c>
      <c r="M306" s="53"/>
      <c r="N306" s="53"/>
      <c r="O306" s="53"/>
      <c r="P306" s="53"/>
      <c r="Q306" s="53"/>
      <c r="R306" s="53"/>
      <c r="S306" s="53"/>
      <c r="T306" s="53"/>
      <c r="U306" s="53"/>
      <c r="V306" s="55" t="str">
        <f t="shared" si="36"/>
        <v>Q14. Overall, how would you rate YOUR CHILD'S disclosure experience?</v>
      </c>
      <c r="W306" s="55" t="str">
        <f t="shared" si="37"/>
        <v>Q14. Muchifunga pamusoro pezvose hazvo, mungati imi kumuudza paamire paHIV kwose zvako kwainge kwakadii KUMWANA WENYU?</v>
      </c>
      <c r="X306" s="32" t="str">
        <f t="array" ref="X306">IF(ISBLANK(F306),"",INDEX([2]choices!L$2:L$2063,MATCH(F306,IF([2]choices!M$2:M$2063="Last",[2]choices!A$2:A$2063),0)))</f>
        <v>very bad, somewhat bad, somewhat good, very good, dk</v>
      </c>
      <c r="Y306" s="4" t="str">
        <f t="array" ref="Y306">IF(ISBLANK(F306),"",INDEX([2]choices!K$2:K$2063,MATCH(F306,IF([2]choices!M$2:M$2063="Last",[2]choices!A$2:A$2063),0)))</f>
        <v>kwainge kwakaipisisa, kwainge kwakaipawo, kwainge kwakanakawo, kwainge kwakanakisisa, handizive</v>
      </c>
    </row>
    <row r="307" spans="1:25" ht="28">
      <c r="A307" s="53" t="s">
        <v>1699</v>
      </c>
      <c r="B307" s="53" t="s">
        <v>1485</v>
      </c>
      <c r="C307" s="53">
        <v>15</v>
      </c>
      <c r="D307" s="54" t="str">
        <f t="shared" si="38"/>
        <v>Q15</v>
      </c>
      <c r="E307" s="53" t="s">
        <v>11</v>
      </c>
      <c r="F307" s="4" t="s">
        <v>1648</v>
      </c>
      <c r="G307" s="54" t="str">
        <f t="shared" si="39"/>
        <v>select_one reaction</v>
      </c>
      <c r="H307" s="4" t="str">
        <f>IF(A307="","",IF(ROW($A$2:$A$1036)=1,"Impossible",VLOOKUP($A$2:$A$1036,items!$A$2:$S$1008,{19}*SIGN(ROW($A$2:$A$1036)),FALSE)))</f>
        <v>Did your child get angry?</v>
      </c>
      <c r="I307" s="4" t="str">
        <f>IF(A307="","",IF(ROW($A$2:$A$1036)=1,"Impossible",VLOOKUP($A$2:$A$1036,items!$A$2:$T$1008,{20}*SIGN(ROW($A$2:$A$1036)),FALSE)))</f>
        <v>Mwana wenyu akashatirwa here?</v>
      </c>
      <c r="K307" s="4" t="s">
        <v>2987</v>
      </c>
      <c r="L307" s="53" t="s">
        <v>27</v>
      </c>
      <c r="M307" s="53"/>
      <c r="N307" s="53"/>
      <c r="O307" s="53"/>
      <c r="P307" s="53"/>
      <c r="Q307" s="53"/>
      <c r="R307" s="53"/>
      <c r="S307" s="53"/>
      <c r="T307" s="53"/>
      <c r="U307" s="53"/>
      <c r="V307" s="55" t="str">
        <f t="shared" si="36"/>
        <v>Q15. Did your child get angry?</v>
      </c>
      <c r="W307" s="55" t="str">
        <f t="shared" si="37"/>
        <v>Q15. Mwana wenyu akashatirwa here?</v>
      </c>
      <c r="X307" s="32" t="str">
        <f t="array" ref="X307">IF(ISBLANK(F307),"",INDEX([2]choices!L$2:L$2063,MATCH(F307,IF([2]choices!M$2:M$2063="Last",[2]choices!A$2:A$2063),0)))</f>
        <v>a lot, somewhat, not very much, not at all, dk</v>
      </c>
      <c r="Y307" s="4" t="str">
        <f t="array" ref="Y307">IF(ISBLANK(F307),"",INDEX([2]choices!K$2:K$2063,MATCH(F307,IF([2]choices!M$2:M$2063="Last",[2]choices!A$2:A$2063),0)))</f>
        <v>zvakanyanya, zvakanyanyawo, zvisina kunyanya, kwete zvachose, handizive</v>
      </c>
    </row>
    <row r="308" spans="1:25" ht="56">
      <c r="A308" s="53" t="s">
        <v>1700</v>
      </c>
      <c r="B308" s="53" t="s">
        <v>1485</v>
      </c>
      <c r="C308" s="53">
        <v>16</v>
      </c>
      <c r="D308" s="54" t="str">
        <f t="shared" si="38"/>
        <v>Q16</v>
      </c>
      <c r="E308" s="53" t="s">
        <v>11</v>
      </c>
      <c r="F308" s="4" t="s">
        <v>1658</v>
      </c>
      <c r="G308" s="54" t="str">
        <f t="shared" si="39"/>
        <v>select_one reactionTime</v>
      </c>
      <c r="H308" s="4" t="str">
        <f>IF(A308="","",IF(ROW($A$2:$A$1036)=1,"Impossible",VLOOKUP($A$2:$A$1036,items!$A$2:$S$1008,{19}*SIGN(ROW($A$2:$A$1036)),FALSE)))</f>
        <v>How long did this last?</v>
      </c>
      <c r="I308" s="4" t="str">
        <f>IF(A308="","",IF(ROW($A$2:$A$1036)=1,"Impossible",VLOOKUP($A$2:$A$1036,items!$A$2:$T$1008,{20}*SIGN(ROW($A$2:$A$1036)),FALSE)))</f>
        <v>Izvi zvakatora nguva yakareba zvakadii?</v>
      </c>
      <c r="K308" s="4" t="s">
        <v>3012</v>
      </c>
      <c r="L308" s="53" t="s">
        <v>27</v>
      </c>
      <c r="M308" s="53"/>
      <c r="N308" s="53"/>
      <c r="O308" s="53"/>
      <c r="P308" s="53"/>
      <c r="Q308" s="53"/>
      <c r="R308" s="53"/>
      <c r="S308" s="53"/>
      <c r="T308" s="53"/>
      <c r="U308" s="53"/>
      <c r="V308" s="55" t="str">
        <f t="shared" si="36"/>
        <v>Q16. How long did this last?</v>
      </c>
      <c r="W308" s="55" t="str">
        <f t="shared" si="37"/>
        <v>Q16. Izvi zvakatora nguva yakareba zvakadii?</v>
      </c>
      <c r="X308" s="32" t="str">
        <f t="array" ref="X308">IF(ISBLANK(F308),"",INDEX([2]choices!L$2:L$2063,MATCH(F308,IF([2]choices!M$2:M$2063="Last",[2]choices!A$2:A$2063),0)))</f>
        <v>less than one day, 1-2 days, a week, more than a week, a month, more than a month, still feels this way, dk</v>
      </c>
      <c r="Y308" s="4" t="str">
        <f t="array" ref="Y308">IF(ISBLANK(F308),"",INDEX([2]choices!K$2:K$2063,MATCH(F308,IF([2]choices!M$2:M$2063="Last",[2]choices!A$2:A$2063),0)))</f>
        <v>kasingasvike zuva rimwe chete, zuva rimwe kana mazuva maviri, svondo rimwe chete, kudarika svondo rimwe chete, mwedzi mumwe chete, kudarika mwedzi mumwe chete, achiri kunzwa izvi, handizive</v>
      </c>
    </row>
    <row r="309" spans="1:25" ht="28">
      <c r="A309" s="53" t="s">
        <v>1701</v>
      </c>
      <c r="B309" s="53" t="s">
        <v>1485</v>
      </c>
      <c r="C309" s="53">
        <v>17</v>
      </c>
      <c r="D309" s="54" t="str">
        <f t="shared" si="38"/>
        <v>Q17</v>
      </c>
      <c r="E309" s="53" t="s">
        <v>11</v>
      </c>
      <c r="F309" s="4" t="s">
        <v>1648</v>
      </c>
      <c r="G309" s="54" t="str">
        <f t="shared" si="39"/>
        <v>select_one reaction</v>
      </c>
      <c r="H309" s="4" t="str">
        <f>IF(A309="","",IF(ROW($A$2:$A$1036)=1,"Impossible",VLOOKUP($A$2:$A$1036,items!$A$2:$S$1008,{19}*SIGN(ROW($A$2:$A$1036)),FALSE)))</f>
        <v>Did your child get sad?</v>
      </c>
      <c r="I309" s="4" t="str">
        <f>IF(A309="","",IF(ROW($A$2:$A$1036)=1,"Impossible",VLOOKUP($A$2:$A$1036,items!$A$2:$T$1008,{20}*SIGN(ROW($A$2:$A$1036)),FALSE)))</f>
        <v>Mwana wenyu akasuwa here?</v>
      </c>
      <c r="K309" s="4" t="s">
        <v>2987</v>
      </c>
      <c r="L309" s="53" t="s">
        <v>27</v>
      </c>
      <c r="M309" s="53"/>
      <c r="N309" s="53"/>
      <c r="O309" s="53"/>
      <c r="P309" s="53"/>
      <c r="Q309" s="53"/>
      <c r="R309" s="53"/>
      <c r="S309" s="53"/>
      <c r="T309" s="53"/>
      <c r="U309" s="53"/>
      <c r="V309" s="55" t="str">
        <f t="shared" si="36"/>
        <v>Q17. Did your child get sad?</v>
      </c>
      <c r="W309" s="55" t="str">
        <f t="shared" si="37"/>
        <v>Q17. Mwana wenyu akasuwa here?</v>
      </c>
      <c r="X309" s="32" t="str">
        <f t="array" ref="X309">IF(ISBLANK(F309),"",INDEX([2]choices!L$2:L$2063,MATCH(F309,IF([2]choices!M$2:M$2063="Last",[2]choices!A$2:A$2063),0)))</f>
        <v>a lot, somewhat, not very much, not at all, dk</v>
      </c>
      <c r="Y309" s="4" t="str">
        <f t="array" ref="Y309">IF(ISBLANK(F309),"",INDEX([2]choices!K$2:K$2063,MATCH(F309,IF([2]choices!M$2:M$2063="Last",[2]choices!A$2:A$2063),0)))</f>
        <v>zvakanyanya, zvakanyanyawo, zvisina kunyanya, kwete zvachose, handizive</v>
      </c>
    </row>
    <row r="310" spans="1:25" ht="56">
      <c r="A310" s="53" t="s">
        <v>1702</v>
      </c>
      <c r="B310" s="53" t="s">
        <v>1485</v>
      </c>
      <c r="C310" s="53">
        <v>18</v>
      </c>
      <c r="D310" s="54" t="str">
        <f t="shared" si="38"/>
        <v>Q18</v>
      </c>
      <c r="E310" s="53" t="s">
        <v>11</v>
      </c>
      <c r="F310" s="4" t="s">
        <v>1658</v>
      </c>
      <c r="G310" s="54" t="str">
        <f t="shared" si="39"/>
        <v>select_one reactionTime</v>
      </c>
      <c r="H310" s="4" t="str">
        <f>IF(A310="","",IF(ROW($A$2:$A$1036)=1,"Impossible",VLOOKUP($A$2:$A$1036,items!$A$2:$S$1008,{19}*SIGN(ROW($A$2:$A$1036)),FALSE)))</f>
        <v>How long did this last?</v>
      </c>
      <c r="I310" s="4" t="str">
        <f>IF(A310="","",IF(ROW($A$2:$A$1036)=1,"Impossible",VLOOKUP($A$2:$A$1036,items!$A$2:$T$1008,{20}*SIGN(ROW($A$2:$A$1036)),FALSE)))</f>
        <v>Izvi zvakatora nguva yakareba zvakadii?</v>
      </c>
      <c r="K310" s="4" t="s">
        <v>3013</v>
      </c>
      <c r="L310" s="53" t="s">
        <v>27</v>
      </c>
      <c r="M310" s="53"/>
      <c r="N310" s="53"/>
      <c r="O310" s="53"/>
      <c r="P310" s="53"/>
      <c r="Q310" s="53"/>
      <c r="R310" s="53"/>
      <c r="S310" s="53"/>
      <c r="T310" s="53"/>
      <c r="U310" s="53"/>
      <c r="V310" s="55" t="str">
        <f t="shared" si="36"/>
        <v>Q18. How long did this last?</v>
      </c>
      <c r="W310" s="55" t="str">
        <f t="shared" si="37"/>
        <v>Q18. Izvi zvakatora nguva yakareba zvakadii?</v>
      </c>
      <c r="X310" s="32" t="str">
        <f t="array" ref="X310">IF(ISBLANK(F310),"",INDEX([2]choices!L$2:L$2063,MATCH(F310,IF([2]choices!M$2:M$2063="Last",[2]choices!A$2:A$2063),0)))</f>
        <v>less than one day, 1-2 days, a week, more than a week, a month, more than a month, still feels this way, dk</v>
      </c>
      <c r="Y310" s="4" t="str">
        <f t="array" ref="Y310">IF(ISBLANK(F310),"",INDEX([2]choices!K$2:K$2063,MATCH(F310,IF([2]choices!M$2:M$2063="Last",[2]choices!A$2:A$2063),0)))</f>
        <v>kasingasvike zuva rimwe chete, zuva rimwe kana mazuva maviri, svondo rimwe chete, kudarika svondo rimwe chete, mwedzi mumwe chete, kudarika mwedzi mumwe chete, achiri kunzwa izvi, handizive</v>
      </c>
    </row>
    <row r="311" spans="1:25" ht="28">
      <c r="A311" s="53" t="s">
        <v>1703</v>
      </c>
      <c r="B311" s="53" t="s">
        <v>1485</v>
      </c>
      <c r="C311" s="53">
        <v>19</v>
      </c>
      <c r="D311" s="54" t="str">
        <f t="shared" si="38"/>
        <v>Q19</v>
      </c>
      <c r="E311" s="53" t="s">
        <v>11</v>
      </c>
      <c r="F311" s="4" t="s">
        <v>1648</v>
      </c>
      <c r="G311" s="54" t="str">
        <f t="shared" si="39"/>
        <v>select_one reaction</v>
      </c>
      <c r="H311" s="4" t="str">
        <f>IF(A311="","",IF(ROW($A$2:$A$1036)=1,"Impossible",VLOOKUP($A$2:$A$1036,items!$A$2:$S$1008,{19}*SIGN(ROW($A$2:$A$1036)),FALSE)))</f>
        <v>Did your child ask questions?</v>
      </c>
      <c r="I311" s="4" t="str">
        <f>IF(A311="","",IF(ROW($A$2:$A$1036)=1,"Impossible",VLOOKUP($A$2:$A$1036,items!$A$2:$T$1008,{20}*SIGN(ROW($A$2:$A$1036)),FALSE)))</f>
        <v>Mwana wenyu akabvunza mibvunzo here?</v>
      </c>
      <c r="K311" s="4" t="s">
        <v>2987</v>
      </c>
      <c r="L311" s="53" t="s">
        <v>27</v>
      </c>
      <c r="M311" s="53"/>
      <c r="N311" s="53"/>
      <c r="O311" s="53"/>
      <c r="P311" s="53"/>
      <c r="Q311" s="53"/>
      <c r="R311" s="53"/>
      <c r="S311" s="53"/>
      <c r="T311" s="53"/>
      <c r="U311" s="53"/>
      <c r="V311" s="55" t="str">
        <f t="shared" si="36"/>
        <v>Q19. Did your child ask questions?</v>
      </c>
      <c r="W311" s="55" t="str">
        <f t="shared" si="37"/>
        <v>Q19. Mwana wenyu akabvunza mibvunzo here?</v>
      </c>
      <c r="X311" s="32" t="str">
        <f t="array" ref="X311">IF(ISBLANK(F311),"",INDEX([2]choices!L$2:L$2063,MATCH(F311,IF([2]choices!M$2:M$2063="Last",[2]choices!A$2:A$2063),0)))</f>
        <v>a lot, somewhat, not very much, not at all, dk</v>
      </c>
      <c r="Y311" s="4" t="str">
        <f t="array" ref="Y311">IF(ISBLANK(F311),"",INDEX([2]choices!K$2:K$2063,MATCH(F311,IF([2]choices!M$2:M$2063="Last",[2]choices!A$2:A$2063),0)))</f>
        <v>zvakanyanya, zvakanyanyawo, zvisina kunyanya, kwete zvachose, handizive</v>
      </c>
    </row>
    <row r="312" spans="1:25" ht="56">
      <c r="A312" s="53" t="s">
        <v>1704</v>
      </c>
      <c r="B312" s="53" t="s">
        <v>1485</v>
      </c>
      <c r="C312" s="53">
        <v>20</v>
      </c>
      <c r="D312" s="54" t="str">
        <f t="shared" si="38"/>
        <v>Q20</v>
      </c>
      <c r="E312" s="53" t="s">
        <v>11</v>
      </c>
      <c r="F312" s="4" t="s">
        <v>1658</v>
      </c>
      <c r="G312" s="54" t="str">
        <f t="shared" si="39"/>
        <v>select_one reactionTime</v>
      </c>
      <c r="H312" s="4" t="str">
        <f>IF(A312="","",IF(ROW($A$2:$A$1036)=1,"Impossible",VLOOKUP($A$2:$A$1036,items!$A$2:$S$1008,{19}*SIGN(ROW($A$2:$A$1036)),FALSE)))</f>
        <v>How long did this last?</v>
      </c>
      <c r="I312" s="4" t="str">
        <f>IF(A312="","",IF(ROW($A$2:$A$1036)=1,"Impossible",VLOOKUP($A$2:$A$1036,items!$A$2:$T$1008,{20}*SIGN(ROW($A$2:$A$1036)),FALSE)))</f>
        <v>Izvi zvakatora nguva yakareba zvakadii?</v>
      </c>
      <c r="K312" s="4" t="s">
        <v>3014</v>
      </c>
      <c r="L312" s="53" t="s">
        <v>27</v>
      </c>
      <c r="M312" s="53"/>
      <c r="N312" s="53"/>
      <c r="O312" s="53"/>
      <c r="P312" s="53"/>
      <c r="Q312" s="53"/>
      <c r="R312" s="53"/>
      <c r="S312" s="53"/>
      <c r="T312" s="53"/>
      <c r="U312" s="53"/>
      <c r="V312" s="55" t="str">
        <f t="shared" si="36"/>
        <v>Q20. How long did this last?</v>
      </c>
      <c r="W312" s="55" t="str">
        <f t="shared" si="37"/>
        <v>Q20. Izvi zvakatora nguva yakareba zvakadii?</v>
      </c>
      <c r="X312" s="32" t="str">
        <f t="array" ref="X312">IF(ISBLANK(F312),"",INDEX([2]choices!L$2:L$2063,MATCH(F312,IF([2]choices!M$2:M$2063="Last",[2]choices!A$2:A$2063),0)))</f>
        <v>less than one day, 1-2 days, a week, more than a week, a month, more than a month, still feels this way, dk</v>
      </c>
      <c r="Y312" s="4" t="str">
        <f t="array" ref="Y312">IF(ISBLANK(F312),"",INDEX([2]choices!K$2:K$2063,MATCH(F312,IF([2]choices!M$2:M$2063="Last",[2]choices!A$2:A$2063),0)))</f>
        <v>kasingasvike zuva rimwe chete, zuva rimwe kana mazuva maviri, svondo rimwe chete, kudarika svondo rimwe chete, mwedzi mumwe chete, kudarika mwedzi mumwe chete, achiri kunzwa izvi, handizive</v>
      </c>
    </row>
    <row r="313" spans="1:25" ht="28">
      <c r="A313" s="53" t="s">
        <v>1705</v>
      </c>
      <c r="B313" s="53" t="s">
        <v>1485</v>
      </c>
      <c r="C313" s="53">
        <v>21</v>
      </c>
      <c r="D313" s="54" t="str">
        <f t="shared" si="38"/>
        <v>Q21</v>
      </c>
      <c r="E313" s="53" t="s">
        <v>11</v>
      </c>
      <c r="F313" s="4" t="s">
        <v>209</v>
      </c>
      <c r="G313" s="54" t="str">
        <f t="shared" si="39"/>
        <v>select_one yndr</v>
      </c>
      <c r="H313" s="4" t="str">
        <f>IF(A313="","",IF(ROW($A$2:$A$1036)=1,"Impossible",VLOOKUP($A$2:$A$1036,items!$A$2:$S$1008,{19}*SIGN(ROW($A$2:$A$1036)),FALSE)))</f>
        <v>Has your child accepted [his/her] status?</v>
      </c>
      <c r="I313" s="4" t="str">
        <f>IF(A313="","",IF(ROW($A$2:$A$1036)=1,"Impossible",VLOOKUP($A$2:$A$1036,items!$A$2:$T$1008,{20}*SIGN(ROW($A$2:$A$1036)),FALSE)))</f>
        <v>Mwana wenyu akamuchira here paamire maererano ne HIV?</v>
      </c>
      <c r="L313" s="53" t="s">
        <v>27</v>
      </c>
      <c r="M313" s="53"/>
      <c r="N313" s="53"/>
      <c r="O313" s="53"/>
      <c r="P313" s="53"/>
      <c r="Q313" s="53"/>
      <c r="R313" s="53"/>
      <c r="S313" s="53"/>
      <c r="T313" s="53"/>
      <c r="U313" s="53"/>
      <c r="V313" s="55" t="str">
        <f t="shared" si="36"/>
        <v>Q21. Has your child accepted [his/her] status?</v>
      </c>
      <c r="W313" s="55" t="str">
        <f t="shared" si="37"/>
        <v>Q21. Mwana wenyu akamuchira here paamire maererano ne HIV?</v>
      </c>
      <c r="X313" s="32" t="str">
        <f t="array" ref="X313">IF(ISBLANK(F313),"",INDEX([2]choices!L$2:L$2063,MATCH(F313,IF([2]choices!M$2:M$2063="Last",[2]choices!A$2:A$2063),0)))</f>
        <v>yes, no, dk, refuse</v>
      </c>
      <c r="Y313" s="4" t="str">
        <f t="array" ref="Y313">IF(ISBLANK(F313),"",INDEX([2]choices!K$2:K$2063,MATCH(F313,IF([2]choices!M$2:M$2063="Last",[2]choices!A$2:A$2063),0)))</f>
        <v>Hongu, Kwete, dk, kuramba kupindura</v>
      </c>
    </row>
    <row r="314" spans="1:25" ht="56">
      <c r="A314" s="53" t="s">
        <v>1706</v>
      </c>
      <c r="B314" s="53" t="s">
        <v>1485</v>
      </c>
      <c r="C314" s="53">
        <v>22</v>
      </c>
      <c r="D314" s="54" t="str">
        <f t="shared" si="38"/>
        <v>Q22</v>
      </c>
      <c r="E314" s="53" t="s">
        <v>11</v>
      </c>
      <c r="F314" s="4" t="s">
        <v>1668</v>
      </c>
      <c r="G314" s="54" t="str">
        <f t="shared" si="39"/>
        <v>select_one acceptTime</v>
      </c>
      <c r="H314" s="4" t="str">
        <f>IF(A314="","",IF(ROW($A$2:$A$1036)=1,"Impossible",VLOOKUP($A$2:$A$1036,items!$A$2:$S$1008,{19}*SIGN(ROW($A$2:$A$1036)),FALSE)))</f>
        <v>How long did it take for your child to accept [his/her] status?</v>
      </c>
      <c r="I314" s="4" t="str">
        <f>IF(A314="","",IF(ROW($A$2:$A$1036)=1,"Impossible",VLOOKUP($A$2:$A$1036,items!$A$2:$T$1008,{20}*SIGN(ROW($A$2:$A$1036)),FALSE)))</f>
        <v>Zvakatora nguva yakareba zvakadii kuti mwana wenyu agamuchire paamire?</v>
      </c>
      <c r="L314" s="53" t="s">
        <v>27</v>
      </c>
      <c r="M314" s="53"/>
      <c r="N314" s="53"/>
      <c r="O314" s="53"/>
      <c r="P314" s="53"/>
      <c r="Q314" s="53"/>
      <c r="R314" s="53"/>
      <c r="S314" s="53"/>
      <c r="T314" s="53"/>
      <c r="U314" s="53"/>
      <c r="V314" s="55" t="str">
        <f t="shared" si="36"/>
        <v>Q22. How long did it take for your child to accept [his/her] status?</v>
      </c>
      <c r="W314" s="55" t="str">
        <f t="shared" si="37"/>
        <v>Q22. Zvakatora nguva yakareba zvakadii kuti mwana wenyu agamuchire paamire?</v>
      </c>
      <c r="X314" s="32" t="str">
        <f t="array" ref="X314">IF(ISBLANK(F314),"",INDEX([2]choices!L$2:L$2063,MATCH(F314,IF([2]choices!M$2:M$2063="Last",[2]choices!A$2:A$2063),0)))</f>
        <v>less than one day, 1-2 days, a week, more than a week, a month, more than a month, dk</v>
      </c>
      <c r="Y314" s="4" t="str">
        <f t="array" ref="Y314">IF(ISBLANK(F314),"",INDEX([2]choices!K$2:K$2063,MATCH(F314,IF([2]choices!M$2:M$2063="Last",[2]choices!A$2:A$2063),0)))</f>
        <v>kasingasvike zuva rimwe chete, zuva rimwe kana mazuva maviri, svondo rimwe chete, kudarika svondo rimwe chete, mwedzi mumwe chete, kudarika mwedzi mumwe chete, handizive</v>
      </c>
    </row>
    <row r="315" spans="1:25" ht="42">
      <c r="A315" s="53" t="s">
        <v>1707</v>
      </c>
      <c r="B315" s="53" t="s">
        <v>1485</v>
      </c>
      <c r="C315" s="53">
        <v>23</v>
      </c>
      <c r="D315" s="54" t="str">
        <f t="shared" si="38"/>
        <v>Q23</v>
      </c>
      <c r="E315" s="53" t="s">
        <v>11</v>
      </c>
      <c r="F315" s="4" t="s">
        <v>209</v>
      </c>
      <c r="G315" s="54" t="str">
        <f t="shared" si="39"/>
        <v>select_one yndr</v>
      </c>
      <c r="H315" s="4" t="str">
        <f>IF(A315="","",IF(ROW($A$2:$A$1036)=1,"Impossible",VLOOKUP($A$2:$A$1036,items!$A$2:$S$1008,{19}*SIGN(ROW($A$2:$A$1036)),FALSE)))</f>
        <v>Looking back, do you think disclosure was a good thing for your child?</v>
      </c>
      <c r="I315" s="4" t="str">
        <f>IF(A315="","",IF(ROW($A$2:$A$1036)=1,"Impossible",VLOOKUP($A$2:$A$1036,items!$A$2:$T$1008,{20}*SIGN(ROW($A$2:$A$1036)),FALSE)))</f>
        <v>Muchirangarira zvakaitika, munofunga kuti kuudza mwana wenyu nezvekuve kwake nehutachiwana hweHIV chaiva chinhu chakamunakira here?</v>
      </c>
      <c r="L315" s="53" t="s">
        <v>27</v>
      </c>
      <c r="M315" s="53"/>
      <c r="N315" s="53"/>
      <c r="O315" s="53"/>
      <c r="P315" s="53"/>
      <c r="Q315" s="53"/>
      <c r="R315" s="53"/>
      <c r="S315" s="53"/>
      <c r="T315" s="53"/>
      <c r="U315" s="53"/>
      <c r="V315" s="55" t="str">
        <f t="shared" si="36"/>
        <v>Q23. Looking back, do you think disclosure was a good thing for your child?</v>
      </c>
      <c r="W315" s="55" t="str">
        <f t="shared" si="37"/>
        <v>Q23. Muchirangarira zvakaitika, munofunga kuti kuudza mwana wenyu nezvekuve kwake nehutachiwana hweHIV chaiva chinhu chakamunakira here?</v>
      </c>
      <c r="X315" s="32" t="str">
        <f t="array" ref="X315">IF(ISBLANK(F315),"",INDEX([2]choices!L$2:L$2063,MATCH(F315,IF([2]choices!M$2:M$2063="Last",[2]choices!A$2:A$2063),0)))</f>
        <v>yes, no, dk, refuse</v>
      </c>
      <c r="Y315" s="4" t="str">
        <f t="array" ref="Y315">IF(ISBLANK(F315),"",INDEX([2]choices!K$2:K$2063,MATCH(F315,IF([2]choices!M$2:M$2063="Last",[2]choices!A$2:A$2063),0)))</f>
        <v>Hongu, Kwete, dk, kuramba kupindura</v>
      </c>
    </row>
    <row r="316" spans="1:25" ht="42">
      <c r="A316" s="53" t="s">
        <v>1708</v>
      </c>
      <c r="B316" s="53" t="s">
        <v>1485</v>
      </c>
      <c r="C316" s="53">
        <v>24</v>
      </c>
      <c r="D316" s="54" t="str">
        <f t="shared" si="38"/>
        <v>Q24</v>
      </c>
      <c r="E316" s="53" t="s">
        <v>11</v>
      </c>
      <c r="F316" s="4" t="s">
        <v>1681</v>
      </c>
      <c r="G316" s="54" t="str">
        <f t="shared" si="39"/>
        <v>select_one goodAge</v>
      </c>
      <c r="H316" s="4" t="str">
        <f>IF(A316="","",IF(ROW($A$2:$A$1036)=1,"Impossible",VLOOKUP($A$2:$A$1036,items!$A$2:$S$1008,{19}*SIGN(ROW($A$2:$A$1036)),FALSE)))</f>
        <v>Looking back, do you think your child learned about [his/her] status at a good age?</v>
      </c>
      <c r="I316" s="4" t="str">
        <f>IF(A316="","",IF(ROW($A$2:$A$1036)=1,"Impossible",VLOOKUP($A$2:$A$1036,items!$A$2:$T$1008,{20}*SIGN(ROW($A$2:$A$1036)),FALSE)))</f>
        <v>Muchirangarira zvakaitika, munofunga mwana wenyu akaziva paamire pazera rakanaka here?</v>
      </c>
      <c r="L316" s="53" t="s">
        <v>27</v>
      </c>
      <c r="M316" s="53"/>
      <c r="N316" s="53"/>
      <c r="O316" s="53"/>
      <c r="P316" s="53"/>
      <c r="Q316" s="53"/>
      <c r="R316" s="53"/>
      <c r="S316" s="53"/>
      <c r="T316" s="53"/>
      <c r="U316" s="53"/>
      <c r="V316" s="55" t="str">
        <f t="shared" si="36"/>
        <v>Q24. Looking back, do you think your child learned about [his/her] status at a good age?</v>
      </c>
      <c r="W316" s="55" t="str">
        <f t="shared" si="37"/>
        <v>Q24. Muchirangarira zvakaitika, munofunga mwana wenyu akaziva paamire pazera rakanaka here?</v>
      </c>
      <c r="X316" s="32" t="str">
        <f t="array" ref="X316">IF(ISBLANK(F316),"",INDEX([2]choices!L$2:L$2063,MATCH(F316,IF([2]choices!M$2:M$2063="Last",[2]choices!A$2:A$2063),0)))</f>
        <v>good age, should have disclosed sooner, should have waited until child was older, dk</v>
      </c>
      <c r="Y316" s="4" t="str">
        <f t="array" ref="Y316">IF(ISBLANK(F316),"",INDEX([2]choices!K$2:K$2063,MATCH(F316,IF([2]choices!M$2:M$2063="Last",[2]choices!A$2:A$2063),0)))</f>
        <v>Zera rakanaka, ndaifanirwa kunge ndakakurumidza kumuudza paamire paHIV, ndaifanirwa kumira kusvikira mwana ati kurei, handizive</v>
      </c>
    </row>
    <row r="317" spans="1:25" ht="42">
      <c r="A317" s="53" t="s">
        <v>1709</v>
      </c>
      <c r="B317" s="53" t="s">
        <v>1485</v>
      </c>
      <c r="C317" s="53">
        <v>25</v>
      </c>
      <c r="D317" s="54" t="str">
        <f t="shared" si="38"/>
        <v>Q25</v>
      </c>
      <c r="E317" s="53" t="s">
        <v>11</v>
      </c>
      <c r="F317" s="4" t="s">
        <v>209</v>
      </c>
      <c r="G317" s="54" t="str">
        <f t="shared" si="39"/>
        <v>select_one yndr</v>
      </c>
      <c r="H317" s="4" t="str">
        <f>IF(A317="","",IF(ROW($A$2:$A$1036)=1,"Impossible",VLOOKUP($A$2:$A$1036,items!$A$2:$S$1008,{19}*SIGN(ROW($A$2:$A$1036)),FALSE)))</f>
        <v>If it were possible to go back in time, would you change anything about how your child learned about [his/her] status?</v>
      </c>
      <c r="I317" s="4" t="str">
        <f>IF(A317="","",IF(ROW($A$2:$A$1036)=1,"Impossible",VLOOKUP($A$2:$A$1036,items!$A$2:$T$1008,{20}*SIGN(ROW($A$2:$A$1036)),FALSE)))</f>
        <v>Dai zvaikwanisika kudzokera kumashure, pane zvamungashandure here pamaziviro akaita mwana wenyu paamire?</v>
      </c>
      <c r="L317" s="53" t="s">
        <v>27</v>
      </c>
      <c r="M317" s="53"/>
      <c r="N317" s="53"/>
      <c r="O317" s="53"/>
      <c r="P317" s="53"/>
      <c r="Q317" s="53"/>
      <c r="R317" s="53"/>
      <c r="S317" s="53"/>
      <c r="T317" s="53"/>
      <c r="U317" s="53"/>
      <c r="V317" s="55" t="str">
        <f t="shared" si="36"/>
        <v>Q25. If it were possible to go back in time, would you change anything about how your child learned about [his/her] status?</v>
      </c>
      <c r="W317" s="55" t="str">
        <f t="shared" si="37"/>
        <v>Q25. Dai zvaikwanisika kudzokera kumashure, pane zvamungashandure here pamaziviro akaita mwana wenyu paamire?</v>
      </c>
      <c r="X317" s="32" t="str">
        <f t="array" ref="X317">IF(ISBLANK(F317),"",INDEX([2]choices!L$2:L$2063,MATCH(F317,IF([2]choices!M$2:M$2063="Last",[2]choices!A$2:A$2063),0)))</f>
        <v>yes, no, dk, refuse</v>
      </c>
      <c r="Y317" s="4" t="str">
        <f t="array" ref="Y317">IF(ISBLANK(F317),"",INDEX([2]choices!K$2:K$2063,MATCH(F317,IF([2]choices!M$2:M$2063="Last",[2]choices!A$2:A$2063),0)))</f>
        <v>Hongu, Kwete, dk, kuramba kupindura</v>
      </c>
    </row>
    <row r="318" spans="1:25" ht="14">
      <c r="A318" s="53" t="s">
        <v>1710</v>
      </c>
      <c r="B318" s="53" t="s">
        <v>1485</v>
      </c>
      <c r="C318" s="53">
        <v>26</v>
      </c>
      <c r="D318" s="54" t="str">
        <f t="shared" si="38"/>
        <v>Q26</v>
      </c>
      <c r="E318" s="53" t="s">
        <v>12</v>
      </c>
      <c r="G318" s="54" t="str">
        <f t="shared" si="39"/>
        <v>text</v>
      </c>
      <c r="H318" s="4" t="str">
        <f>IF(A318="","",IF(ROW($A$2:$A$1036)=1,"Impossible",VLOOKUP($A$2:$A$1036,items!$A$2:$S$1008,{19}*SIGN(ROW($A$2:$A$1036)),FALSE)))</f>
        <v>What would you have changed? [open]</v>
      </c>
      <c r="I318" s="4" t="str">
        <f>IF(A318="","",IF(ROW($A$2:$A$1036)=1,"Impossible",VLOOKUP($A$2:$A$1036,items!$A$2:$T$1008,{20}*SIGN(ROW($A$2:$A$1036)),FALSE)))</f>
        <v>Ndezvipi zvamaizoshandura/Chii chamaishandura?</v>
      </c>
      <c r="K318" s="4" t="s">
        <v>1720</v>
      </c>
      <c r="L318" s="53" t="s">
        <v>27</v>
      </c>
      <c r="M318" s="53"/>
      <c r="N318" s="53"/>
      <c r="O318" s="53"/>
      <c r="P318" s="53"/>
      <c r="Q318" s="53"/>
      <c r="R318" s="53"/>
      <c r="S318" s="53"/>
      <c r="T318" s="53"/>
      <c r="U318" s="53"/>
      <c r="V318" s="55" t="str">
        <f t="shared" si="36"/>
        <v>Q26. What would you have changed? [open]</v>
      </c>
      <c r="W318" s="55" t="str">
        <f t="shared" si="37"/>
        <v>Q26. Ndezvipi zvamaizoshandura/Chii chamaishandura?</v>
      </c>
      <c r="X318" s="32" t="str">
        <f t="array" ref="X318">IF(ISBLANK(F318),"",INDEX([2]choices!L$2:L$2063,MATCH(F318,IF([2]choices!M$2:M$2063="Last",[2]choices!A$2:A$2063),0)))</f>
        <v/>
      </c>
      <c r="Y318" s="4" t="str">
        <f t="array" ref="Y318">IF(ISBLANK(F318),"",INDEX([2]choices!K$2:K$2063,MATCH(F318,IF([2]choices!M$2:M$2063="Last",[2]choices!A$2:A$2063),0)))</f>
        <v/>
      </c>
    </row>
    <row r="319" spans="1:25" ht="84">
      <c r="A319" s="53" t="s">
        <v>1711</v>
      </c>
      <c r="B319" s="53" t="s">
        <v>1485</v>
      </c>
      <c r="C319" s="53">
        <v>27</v>
      </c>
      <c r="D319" s="54" t="str">
        <f t="shared" si="38"/>
        <v>Q27</v>
      </c>
      <c r="E319" s="53" t="s">
        <v>11</v>
      </c>
      <c r="F319" s="4" t="s">
        <v>1674</v>
      </c>
      <c r="G319" s="54" t="str">
        <f t="shared" si="39"/>
        <v>select_one adherence</v>
      </c>
      <c r="H319" s="4" t="str">
        <f>IF(A319="","",IF(ROW($A$2:$A$1036)=1,"Impossible",VLOOKUP($A$2:$A$1036,items!$A$2:$S$1008,{19}*SIGN(ROW($A$2:$A$1036)),FALSE)))</f>
        <v>Please compare your child's adherence to [his/her] medication during the time before [he/she] learned the truth about [his/her] status to [his/her] adherence today. Has it gotten worse, better, or stayed the same?</v>
      </c>
      <c r="I319" s="4" t="str">
        <f>IF(A319="","",IF(ROW($A$2:$A$1036)=1,"Impossible",VLOOKUP($A$2:$A$1036,items!$A$2:$T$1008,{20}*SIGN(ROW($A$2:$A$1036)),FALSE)))</f>
        <v>Ndapota enzanisai matorero aiita mwana wenyu mushonga sezvinotarisirwa panguva yaakanga asati ava kuziva chokwadi  naiyezvino paava kuziva chokwadi maererano nepaamire. Zvanyanya kuipa here, zvavanani kana kuti zvakaramba zvakaita sezvazvaive zviri kare here?</v>
      </c>
      <c r="K319" s="4" t="s">
        <v>2800</v>
      </c>
      <c r="L319" s="53" t="s">
        <v>27</v>
      </c>
      <c r="M319" s="53"/>
      <c r="N319" s="53"/>
      <c r="O319" s="53"/>
      <c r="P319" s="53"/>
      <c r="Q319" s="53"/>
      <c r="R319" s="53"/>
      <c r="S319" s="53"/>
      <c r="T319" s="53"/>
      <c r="U319" s="53"/>
      <c r="V319" s="55" t="str">
        <f t="shared" si="36"/>
        <v>Q27. Please compare your child's adherence to [his/her] medication during the time before [he/she] learned the truth about [his/her] status to [his/her] adherence today. Has it gotten worse, better, or stayed the same?</v>
      </c>
      <c r="W319" s="55" t="str">
        <f t="shared" si="37"/>
        <v>Q27. Ndapota enzanisai matorero aiita mwana wenyu mushonga sezvinotarisirwa panguva yaakanga asati ava kuziva chokwadi  naiyezvino paava kuziva chokwadi maererano nepaamire. Zvanyanya kuipa here, zvavanani kana kuti zvakaramba zvakaita sezvazvaive zviri kare here?</v>
      </c>
      <c r="X319" s="32" t="str">
        <f t="array" ref="X319">IF(ISBLANK(F319),"",INDEX([2]choices!L$2:L$2063,MATCH(F319,IF([2]choices!M$2:M$2063="Last",[2]choices!A$2:A$2063),0)))</f>
        <v>worse, better, same, dk</v>
      </c>
      <c r="Y319" s="4" t="str">
        <f t="array" ref="Y319">IF(ISBLANK(F319),"",INDEX([2]choices!K$2:K$2063,MATCH(F319,IF([2]choices!M$2:M$2063="Last",[2]choices!A$2:A$2063),0)))</f>
        <v>zvakashata, zviri nani, zvimwe chete, handizive</v>
      </c>
    </row>
    <row r="320" spans="1:25" ht="14">
      <c r="A320" s="53" t="s">
        <v>1712</v>
      </c>
      <c r="B320" s="53" t="s">
        <v>1485</v>
      </c>
      <c r="C320" s="53"/>
      <c r="D320" s="54" t="str">
        <f t="shared" si="38"/>
        <v>Q</v>
      </c>
      <c r="E320" s="53" t="s">
        <v>81</v>
      </c>
      <c r="G320" s="54" t="str">
        <f t="shared" si="39"/>
        <v>end group</v>
      </c>
      <c r="H320" s="4" t="e">
        <f>IF(A320="","",IF(ROW($A$2:$A$1036)=1,"Impossible",VLOOKUP($A$2:$A$1036,items!$A$2:$S$1008,{19}*SIGN(ROW($A$2:$A$1036)),FALSE)))</f>
        <v>#N/A</v>
      </c>
      <c r="I320" s="4" t="e">
        <f>IF(A320="","",IF(ROW($A$2:$A$1036)=1,"Impossible",VLOOKUP($A$2:$A$1036,items!$A$2:$T$1008,{20}*SIGN(ROW($A$2:$A$1036)),FALSE)))</f>
        <v>#N/A</v>
      </c>
      <c r="L320" s="53"/>
      <c r="M320" s="53"/>
      <c r="N320" s="53"/>
      <c r="O320" s="53"/>
      <c r="P320" s="53"/>
      <c r="Q320" s="53"/>
      <c r="R320" s="53"/>
      <c r="S320" s="53"/>
      <c r="T320" s="53"/>
      <c r="U320" s="53"/>
      <c r="V320" s="55" t="str">
        <f t="shared" si="36"/>
        <v/>
      </c>
      <c r="W320" s="55" t="str">
        <f t="shared" si="37"/>
        <v/>
      </c>
      <c r="X320" s="32" t="str">
        <f t="array" ref="X320">IF(ISBLANK(F320),"",INDEX([2]choices!L$2:L$2063,MATCH(F320,IF([2]choices!M$2:M$2063="Last",[2]choices!A$2:A$2063),0)))</f>
        <v/>
      </c>
      <c r="Y320" s="4" t="str">
        <f t="array" ref="Y320">IF(ISBLANK(F320),"",INDEX([2]choices!K$2:K$2063,MATCH(F320,IF([2]choices!M$2:M$2063="Last",[2]choices!A$2:A$2063),0)))</f>
        <v/>
      </c>
    </row>
    <row r="321" spans="1:26" ht="14">
      <c r="A321" s="53" t="s">
        <v>1499</v>
      </c>
      <c r="B321" s="53" t="s">
        <v>1509</v>
      </c>
      <c r="C321" s="53">
        <v>0</v>
      </c>
      <c r="D321" s="54" t="str">
        <f t="shared" si="38"/>
        <v>R0</v>
      </c>
      <c r="E321" s="53" t="s">
        <v>79</v>
      </c>
      <c r="G321" s="54" t="str">
        <f t="shared" si="39"/>
        <v>begin group</v>
      </c>
      <c r="H321" s="4" t="e">
        <f>IF(A321="","",IF(ROW($A$2:$A$1036)=1,"Impossible",VLOOKUP($A$2:$A$1036,items!$A$2:$S$1008,{19}*SIGN(ROW($A$2:$A$1036)),FALSE)))</f>
        <v>#N/A</v>
      </c>
      <c r="I321" s="4" t="e">
        <f>IF(A321="","",IF(ROW($A$2:$A$1036)=1,"Impossible",VLOOKUP($A$2:$A$1036,items!$A$2:$T$1008,{20}*SIGN(ROW($A$2:$A$1036)),FALSE)))</f>
        <v>#N/A</v>
      </c>
      <c r="L321" s="53"/>
      <c r="M321" s="53"/>
      <c r="N321" s="53"/>
      <c r="O321" s="53"/>
      <c r="P321" s="53"/>
      <c r="Q321" s="53"/>
      <c r="R321" s="53"/>
      <c r="S321" s="53"/>
      <c r="T321" s="53"/>
      <c r="U321" s="53"/>
      <c r="V321" s="55" t="str">
        <f t="shared" si="36"/>
        <v/>
      </c>
      <c r="W321" s="55" t="str">
        <f t="shared" si="37"/>
        <v/>
      </c>
      <c r="X321" s="32" t="str">
        <f t="array" ref="X321">IF(ISBLANK(F321),"",INDEX([2]choices!L$2:L$2063,MATCH(F321,IF([2]choices!M$2:M$2063="Last",[2]choices!A$2:A$2063),0)))</f>
        <v/>
      </c>
      <c r="Y321" s="4" t="str">
        <f t="array" ref="Y321">IF(ISBLANK(F321),"",INDEX([2]choices!K$2:K$2063,MATCH(F321,IF([2]choices!M$2:M$2063="Last",[2]choices!A$2:A$2063),0)))</f>
        <v/>
      </c>
    </row>
    <row r="322" spans="1:26" ht="28">
      <c r="A322" s="53" t="s">
        <v>1494</v>
      </c>
      <c r="B322" s="53" t="s">
        <v>1509</v>
      </c>
      <c r="C322" s="53">
        <v>1</v>
      </c>
      <c r="D322" s="54" t="str">
        <f t="shared" si="38"/>
        <v>R1</v>
      </c>
      <c r="E322" s="53" t="s">
        <v>16</v>
      </c>
      <c r="G322" s="54" t="str">
        <f t="shared" si="39"/>
        <v>note</v>
      </c>
      <c r="H322" s="4" t="str">
        <f>IF(A322="","",IF(ROW($A$2:$A$1036)=1,"Impossible",VLOOKUP($A$2:$A$1036,items!$A$2:$S$1008,{19}*SIGN(ROW($A$2:$A$1036)),FALSE)))</f>
        <v>Now I would like to ask about your child's health.</v>
      </c>
      <c r="I322" s="4" t="str">
        <f>IF(A322="","",IF(ROW($A$2:$A$1036)=1,"Impossible",VLOOKUP($A$2:$A$1036,items!$A$2:$T$1008,{20}*SIGN(ROW($A$2:$A$1036)),FALSE)))</f>
        <v>Parizvino ndava kuda kubvunzai maererano nehutano hwemwana wenyu</v>
      </c>
      <c r="L322" s="53"/>
      <c r="M322" s="53"/>
      <c r="N322" s="53"/>
      <c r="O322" s="53"/>
      <c r="P322" s="53"/>
      <c r="Q322" s="53"/>
      <c r="R322" s="53"/>
      <c r="S322" s="53"/>
      <c r="T322" s="53"/>
      <c r="U322" s="53"/>
      <c r="V322" s="55" t="str">
        <f t="shared" si="36"/>
        <v>R1. Now I would like to ask about your child's health.</v>
      </c>
      <c r="W322" s="55" t="str">
        <f t="shared" si="37"/>
        <v>R1. Parizvino ndava kuda kubvunzai maererano nehutano hwemwana wenyu</v>
      </c>
      <c r="X322" s="32" t="str">
        <f t="array" ref="X322">IF(ISBLANK(F322),"",INDEX([2]choices!L$2:L$2063,MATCH(F322,IF([2]choices!M$2:M$2063="Last",[2]choices!A$2:A$2063),0)))</f>
        <v/>
      </c>
      <c r="Y322" s="4" t="str">
        <f t="array" ref="Y322">IF(ISBLANK(F322),"",INDEX([2]choices!K$2:K$2063,MATCH(F322,IF([2]choices!M$2:M$2063="Last",[2]choices!A$2:A$2063),0)))</f>
        <v/>
      </c>
      <c r="Z322" s="4" t="s">
        <v>1223</v>
      </c>
    </row>
    <row r="323" spans="1:26" ht="42">
      <c r="A323" s="53" t="s">
        <v>1495</v>
      </c>
      <c r="B323" s="53" t="s">
        <v>1509</v>
      </c>
      <c r="C323" s="53">
        <v>2</v>
      </c>
      <c r="D323" s="54" t="str">
        <f t="shared" si="38"/>
        <v>R2</v>
      </c>
      <c r="E323" s="53" t="s">
        <v>11</v>
      </c>
      <c r="F323" s="4" t="s">
        <v>211</v>
      </c>
      <c r="G323" s="54" t="str">
        <f t="shared" si="39"/>
        <v>select_one who</v>
      </c>
      <c r="H323" s="4" t="str">
        <f>IF(A323="","",IF(ROW($A$2:$A$1036)=1,"Impossible",VLOOKUP($A$2:$A$1036,items!$A$2:$S$1008,{19}*SIGN(ROW($A$2:$A$1036)),FALSE)))</f>
        <v>Who collects medication for your child?</v>
      </c>
      <c r="I323" s="4" t="str">
        <f>IF(A323="","",IF(ROW($A$2:$A$1036)=1,"Impossible",VLOOKUP($A$2:$A$1036,items!$A$2:$T$1008,{20}*SIGN(ROW($A$2:$A$1036)),FALSE)))</f>
        <v>Ndiani anonotora mishonga yemwana wenyu?</v>
      </c>
      <c r="L323" s="53" t="s">
        <v>27</v>
      </c>
      <c r="M323" s="53"/>
      <c r="N323" s="53"/>
      <c r="O323" s="53"/>
      <c r="P323" s="53"/>
      <c r="Q323" s="53"/>
      <c r="R323" s="53"/>
      <c r="S323" s="53"/>
      <c r="T323" s="53"/>
      <c r="U323" s="53"/>
      <c r="V323" s="55" t="str">
        <f t="shared" si="36"/>
        <v>R2. Who collects medication for your child?</v>
      </c>
      <c r="W323" s="55" t="str">
        <f t="shared" si="37"/>
        <v>R2. Ndiani anonotora mishonga yemwana wenyu?</v>
      </c>
      <c r="X323" s="32" t="str">
        <f t="array" ref="X323">IF(ISBLANK(F323),"",INDEX([2]choices!L$2:L$2063,MATCH(F323,IF([2]choices!M$2:M$2063="Last",[2]choices!A$2:A$2063),0)))</f>
        <v>my child goes alone, I go alone, my child and I go together, someone else goes alone, someone else goes with my child, not on medication, refuse</v>
      </c>
      <c r="Y323" s="4" t="str">
        <f t="array" ref="Y323">IF(ISBLANK(F323),"",INDEX([2]choices!K$2:K$2063,MATCH(F323,IF([2]choices!M$2:M$2063="Last",[2]choices!A$2:A$2063),0)))</f>
        <v>my child goes alone, I go alone, my child and I go together, someone else goes alone, someone else goes with my child, not on medication, refuse</v>
      </c>
      <c r="Z323" s="4" t="s">
        <v>1223</v>
      </c>
    </row>
    <row r="324" spans="1:26" ht="42">
      <c r="A324" s="53" t="s">
        <v>1496</v>
      </c>
      <c r="B324" s="53" t="s">
        <v>1509</v>
      </c>
      <c r="C324" s="53">
        <v>3</v>
      </c>
      <c r="D324" s="54" t="str">
        <f t="shared" si="38"/>
        <v>R3</v>
      </c>
      <c r="E324" s="53" t="s">
        <v>11</v>
      </c>
      <c r="F324" s="4" t="s">
        <v>212</v>
      </c>
      <c r="G324" s="54" t="str">
        <f t="shared" si="39"/>
        <v>select_one days</v>
      </c>
      <c r="H324" s="4" t="str">
        <f>IF(A324="","",IF(ROW($A$2:$A$1036)=1,"Impossible",VLOOKUP($A$2:$A$1036,items!$A$2:$S$1008,{19}*SIGN(ROW($A$2:$A$1036)),FALSE)))</f>
        <v>In the past two weeks, how many days was your child unable to play, learn, or do household chores because [he/she] was sick?</v>
      </c>
      <c r="I324" s="4" t="str">
        <f>IF(A324="","",IF(ROW($A$2:$A$1036)=1,"Impossible",VLOOKUP($A$2:$A$1036,items!$A$2:$T$1008,{20}*SIGN(ROW($A$2:$A$1036)),FALSE)))</f>
        <v>MuMASVONDO MAVIRI apfuura, mazuva mangani ayo mwana wenyu aitadza kutamba, kudzidza kana kuita mabasa epamba nekuda kwekuti airwara?</v>
      </c>
      <c r="L324" s="53" t="s">
        <v>27</v>
      </c>
      <c r="M324" s="53"/>
      <c r="N324" s="53"/>
      <c r="O324" s="53"/>
      <c r="P324" s="53"/>
      <c r="Q324" s="53"/>
      <c r="R324" s="53"/>
      <c r="S324" s="53"/>
      <c r="T324" s="53"/>
      <c r="U324" s="53"/>
      <c r="V324" s="55" t="str">
        <f t="shared" si="36"/>
        <v>R3. In the past two weeks, how many days was your child unable to play, learn, or do household chores because [he/she] was sick?</v>
      </c>
      <c r="W324" s="55" t="str">
        <f t="shared" si="37"/>
        <v>R3. MuMASVONDO MAVIRI apfuura, mazuva mangani ayo mwana wenyu aitadza kutamba, kudzidza kana kuita mabasa epamba nekuda kwekuti airwara?</v>
      </c>
      <c r="X324" s="32" t="str">
        <f t="array" ref="X324">IF(ISBLANK(F324),"",INDEX([2]choices!L$2:L$2063,MATCH(F324,IF([2]choices!M$2:M$2063="Last",[2]choices!A$2:A$2063),0)))</f>
        <v>0, 1, 2, 3, 4, 5, 6, 7, 8, 9, 10, 11, 12, 13, 14</v>
      </c>
      <c r="Y324" s="4" t="str">
        <f t="array" ref="Y324">IF(ISBLANK(F324),"",INDEX([2]choices!K$2:K$2063,MATCH(F324,IF([2]choices!M$2:M$2063="Last",[2]choices!A$2:A$2063),0)))</f>
        <v>0, 1, 2, 3, 4, 5, 6, 7, 8, 9, 10, 11, 12, 13, 14</v>
      </c>
      <c r="Z324" s="4" t="s">
        <v>1223</v>
      </c>
    </row>
    <row r="325" spans="1:26" ht="28">
      <c r="A325" s="53" t="s">
        <v>1497</v>
      </c>
      <c r="B325" s="53" t="s">
        <v>1509</v>
      </c>
      <c r="C325" s="53">
        <v>4</v>
      </c>
      <c r="D325" s="54" t="str">
        <f t="shared" si="38"/>
        <v>R4</v>
      </c>
      <c r="E325" s="53" t="s">
        <v>11</v>
      </c>
      <c r="F325" s="4" t="s">
        <v>213</v>
      </c>
      <c r="G325" s="54" t="str">
        <f t="shared" si="39"/>
        <v>select_one nrso</v>
      </c>
      <c r="H325" s="4" t="str">
        <f>IF(A325="","",IF(ROW($A$2:$A$1036)=1,"Impossible",VLOOKUP($A$2:$A$1036,items!$A$2:$S$1008,{19}*SIGN(ROW($A$2:$A$1036)),FALSE)))</f>
        <v>How often does your child forget or refuse to take [his/her] medication?</v>
      </c>
      <c r="I325" s="4" t="str">
        <f>IF(A325="","",IF(ROW($A$2:$A$1036)=1,"Impossible",VLOOKUP($A$2:$A$1036,items!$A$2:$T$1008,{20}*SIGN(ROW($A$2:$A$1036)),FALSE)))</f>
        <v>Mwana wenyu anowanzokanganwa kana kuramba kutora mishonga yake kakawanda zvakadii?</v>
      </c>
      <c r="L325" s="53" t="s">
        <v>27</v>
      </c>
      <c r="M325" s="53"/>
      <c r="N325" s="53"/>
      <c r="O325" s="53"/>
      <c r="P325" s="53"/>
      <c r="Q325" s="53"/>
      <c r="R325" s="53"/>
      <c r="S325" s="53"/>
      <c r="T325" s="53"/>
      <c r="U325" s="53"/>
      <c r="V325" s="55" t="str">
        <f t="shared" si="36"/>
        <v>R4. How often does your child forget or refuse to take [his/her] medication?</v>
      </c>
      <c r="W325" s="55" t="str">
        <f t="shared" si="37"/>
        <v>R4. Mwana wenyu anowanzokanganwa kana kuramba kutora mishonga yake kakawanda zvakadii?</v>
      </c>
      <c r="X325" s="32" t="str">
        <f t="array" ref="X325">IF(ISBLANK(F325),"",INDEX([2]choices!L$2:L$2063,MATCH(F325,IF([2]choices!M$2:M$2063="Last",[2]choices!A$2:A$2063),0)))</f>
        <v>never, rarely, sometimes, often, refuse</v>
      </c>
      <c r="Y325" s="4" t="str">
        <f t="array" ref="Y325">IF(ISBLANK(F325),"",INDEX([2]choices!K$2:K$2063,MATCH(F325,IF([2]choices!M$2:M$2063="Last",[2]choices!A$2:A$2063),0)))</f>
        <v>Kwete zvachose, Kashomanana, Dzimwe nguva , Kakawanda , kuramba kupindura</v>
      </c>
      <c r="Z325" s="4" t="s">
        <v>1223</v>
      </c>
    </row>
    <row r="326" spans="1:26" ht="28">
      <c r="A326" s="53" t="s">
        <v>1498</v>
      </c>
      <c r="B326" s="53" t="s">
        <v>1509</v>
      </c>
      <c r="C326" s="53">
        <v>5</v>
      </c>
      <c r="D326" s="54" t="str">
        <f t="shared" si="38"/>
        <v>R5</v>
      </c>
      <c r="E326" s="53" t="s">
        <v>11</v>
      </c>
      <c r="F326" s="4" t="s">
        <v>213</v>
      </c>
      <c r="G326" s="54" t="str">
        <f t="shared" si="39"/>
        <v>select_one nrso</v>
      </c>
      <c r="H326" s="4" t="str">
        <f>IF(A326="","",IF(ROW($A$2:$A$1036)=1,"Impossible",VLOOKUP($A$2:$A$1036,items!$A$2:$S$1008,{19}*SIGN(ROW($A$2:$A$1036)),FALSE)))</f>
        <v>How often does your child ask you questions about [his/her] status or medication?</v>
      </c>
      <c r="I326" s="4" t="str">
        <f>IF(A326="","",IF(ROW($A$2:$A$1036)=1,"Impossible",VLOOKUP($A$2:$A$1036,items!$A$2:$T$1008,{20}*SIGN(ROW($A$2:$A$1036)),FALSE)))</f>
        <v>Mwana wenyu anowanzo kubvunzai mibvunzo pamusoro pepaamire kakawanda zvakadii?</v>
      </c>
      <c r="L326" s="53" t="s">
        <v>27</v>
      </c>
      <c r="M326" s="53"/>
      <c r="N326" s="53"/>
      <c r="O326" s="53"/>
      <c r="P326" s="53"/>
      <c r="Q326" s="53"/>
      <c r="R326" s="53"/>
      <c r="S326" s="53"/>
      <c r="T326" s="53"/>
      <c r="U326" s="53"/>
      <c r="V326" s="55" t="str">
        <f t="shared" si="36"/>
        <v>R5. How often does your child ask you questions about [his/her] status or medication?</v>
      </c>
      <c r="W326" s="55" t="str">
        <f t="shared" si="37"/>
        <v>R5. Mwana wenyu anowanzo kubvunzai mibvunzo pamusoro pepaamire kakawanda zvakadii?</v>
      </c>
      <c r="X326" s="32" t="str">
        <f t="array" ref="X326">IF(ISBLANK(F326),"",INDEX([2]choices!L$2:L$2063,MATCH(F326,IF([2]choices!M$2:M$2063="Last",[2]choices!A$2:A$2063),0)))</f>
        <v>never, rarely, sometimes, often, refuse</v>
      </c>
      <c r="Y326" s="4" t="str">
        <f t="array" ref="Y326">IF(ISBLANK(F326),"",INDEX([2]choices!K$2:K$2063,MATCH(F326,IF([2]choices!M$2:M$2063="Last",[2]choices!A$2:A$2063),0)))</f>
        <v>Kwete zvachose, Kashomanana, Dzimwe nguva , Kakawanda , kuramba kupindura</v>
      </c>
      <c r="Z326" s="4" t="s">
        <v>1223</v>
      </c>
    </row>
    <row r="327" spans="1:26" ht="14">
      <c r="A327" s="53" t="s">
        <v>1500</v>
      </c>
      <c r="B327" s="53" t="s">
        <v>1509</v>
      </c>
      <c r="C327" s="53"/>
      <c r="D327" s="54" t="str">
        <f t="shared" si="38"/>
        <v>R</v>
      </c>
      <c r="E327" s="53" t="s">
        <v>81</v>
      </c>
      <c r="G327" s="54" t="str">
        <f t="shared" si="39"/>
        <v>end group</v>
      </c>
      <c r="H327" s="4" t="e">
        <f>IF(A327="","",IF(ROW($A$2:$A$1036)=1,"Impossible",VLOOKUP($A$2:$A$1036,items!$A$2:$S$1008,{19}*SIGN(ROW($A$2:$A$1036)),FALSE)))</f>
        <v>#N/A</v>
      </c>
      <c r="I327" s="4" t="e">
        <f>IF(A327="","",IF(ROW($A$2:$A$1036)=1,"Impossible",VLOOKUP($A$2:$A$1036,items!$A$2:$T$1008,{20}*SIGN(ROW($A$2:$A$1036)),FALSE)))</f>
        <v>#N/A</v>
      </c>
      <c r="L327" s="53"/>
      <c r="M327" s="53"/>
      <c r="N327" s="53"/>
      <c r="O327" s="53"/>
      <c r="P327" s="53"/>
      <c r="Q327" s="53"/>
      <c r="R327" s="53"/>
      <c r="S327" s="53"/>
      <c r="T327" s="53"/>
      <c r="U327" s="53"/>
      <c r="V327" s="55" t="str">
        <f t="shared" si="36"/>
        <v/>
      </c>
      <c r="W327" s="55" t="str">
        <f t="shared" si="37"/>
        <v/>
      </c>
      <c r="X327" s="32" t="str">
        <f t="array" ref="X327">IF(ISBLANK(F327),"",INDEX([2]choices!L$2:L$2063,MATCH(F327,IF([2]choices!M$2:M$2063="Last",[2]choices!A$2:A$2063),0)))</f>
        <v/>
      </c>
      <c r="Y327" s="4" t="str">
        <f t="array" ref="Y327">IF(ISBLANK(F327),"",INDEX([2]choices!K$2:K$2063,MATCH(F327,IF([2]choices!M$2:M$2063="Last",[2]choices!A$2:A$2063),0)))</f>
        <v/>
      </c>
    </row>
    <row r="328" spans="1:26" ht="14">
      <c r="A328" s="53" t="s">
        <v>1508</v>
      </c>
      <c r="B328" s="53" t="s">
        <v>1517</v>
      </c>
      <c r="C328" s="53">
        <v>0</v>
      </c>
      <c r="D328" s="54" t="str">
        <f t="shared" si="38"/>
        <v>S0</v>
      </c>
      <c r="E328" s="53" t="s">
        <v>79</v>
      </c>
      <c r="G328" s="54" t="str">
        <f t="shared" si="39"/>
        <v>begin group</v>
      </c>
      <c r="H328" s="4" t="e">
        <f>IF(A328="","",IF(ROW($A$2:$A$1036)=1,"Impossible",VLOOKUP($A$2:$A$1036,items!$A$2:$S$1008,{19}*SIGN(ROW($A$2:$A$1036)),FALSE)))</f>
        <v>#N/A</v>
      </c>
      <c r="I328" s="4" t="e">
        <f>IF(A328="","",IF(ROW($A$2:$A$1036)=1,"Impossible",VLOOKUP($A$2:$A$1036,items!$A$2:$T$1008,{20}*SIGN(ROW($A$2:$A$1036)),FALSE)))</f>
        <v>#N/A</v>
      </c>
      <c r="K328" s="4" t="s">
        <v>2987</v>
      </c>
      <c r="L328" s="53"/>
      <c r="M328" s="53"/>
      <c r="N328" s="53"/>
      <c r="O328" s="53"/>
      <c r="P328" s="53"/>
      <c r="Q328" s="53"/>
      <c r="R328" s="53"/>
      <c r="S328" s="53"/>
      <c r="T328" s="53"/>
      <c r="U328" s="53"/>
      <c r="V328" s="55" t="str">
        <f t="shared" si="36"/>
        <v/>
      </c>
      <c r="W328" s="55" t="str">
        <f t="shared" si="37"/>
        <v/>
      </c>
      <c r="X328" s="32" t="str">
        <f t="array" ref="X328">IF(ISBLANK(F328),"",INDEX([2]choices!L$2:L$2063,MATCH(F328,IF([2]choices!M$2:M$2063="Last",[2]choices!A$2:A$2063),0)))</f>
        <v/>
      </c>
      <c r="Y328" s="4" t="str">
        <f t="array" ref="Y328">IF(ISBLANK(F328),"",INDEX([2]choices!K$2:K$2063,MATCH(F328,IF([2]choices!M$2:M$2063="Last",[2]choices!A$2:A$2063),0)))</f>
        <v/>
      </c>
    </row>
    <row r="329" spans="1:26" ht="56">
      <c r="A329" s="53" t="s">
        <v>1501</v>
      </c>
      <c r="B329" s="53" t="s">
        <v>1517</v>
      </c>
      <c r="C329" s="53">
        <v>1</v>
      </c>
      <c r="D329" s="54" t="str">
        <f t="shared" si="38"/>
        <v>S1</v>
      </c>
      <c r="E329" s="53" t="s">
        <v>16</v>
      </c>
      <c r="G329" s="54" t="str">
        <f t="shared" si="39"/>
        <v>note</v>
      </c>
      <c r="H329" s="4" t="str">
        <f>IF(A329="","",IF(ROW($A$2:$A$1036)=1,"Impossible",VLOOKUP($A$2:$A$1036,items!$A$2:$S$1008,{19}*SIGN(ROW($A$2:$A$1036)),FALSE)))</f>
        <v>Next, please tell me how much you agree or disagree with each statement about the health center where you pick up medication for your child.</v>
      </c>
      <c r="I329" s="4" t="str">
        <f>IF(A329="","",IF(ROW($A$2:$A$1036)=1,"Impossible",VLOOKUP($A$2:$A$1036,items!$A$2:$T$1008,{20}*SIGN(ROW($A$2:$A$1036)),FALSE)))</f>
        <v>Zvinotevera, ndapota ndiudzeiwo kuti munotenderana kana kusatenderana zvakadii nechirevo chega chega pamusoro penzvimbo yamunonotora mishonga yemwana wenyu.</v>
      </c>
      <c r="L329" s="53"/>
      <c r="M329" s="53"/>
      <c r="N329" s="53"/>
      <c r="O329" s="53"/>
      <c r="P329" s="53"/>
      <c r="Q329" s="53"/>
      <c r="R329" s="53"/>
      <c r="S329" s="53"/>
      <c r="T329" s="53"/>
      <c r="U329" s="53"/>
      <c r="V329" s="55" t="str">
        <f t="shared" si="36"/>
        <v>S1. Next, please tell me how much you agree or disagree with each statement about the health center where you pick up medication for your child.</v>
      </c>
      <c r="W329" s="55" t="str">
        <f t="shared" si="37"/>
        <v>S1. Zvinotevera, ndapota ndiudzeiwo kuti munotenderana kana kusatenderana zvakadii nechirevo chega chega pamusoro penzvimbo yamunonotora mishonga yemwana wenyu.</v>
      </c>
      <c r="X329" s="32" t="str">
        <f t="array" ref="X329">IF(ISBLANK(F329),"",INDEX([2]choices!L$2:L$2063,MATCH(F329,IF([2]choices!M$2:M$2063="Last",[2]choices!A$2:A$2063),0)))</f>
        <v/>
      </c>
      <c r="Y329" s="4" t="str">
        <f t="array" ref="Y329">IF(ISBLANK(F329),"",INDEX([2]choices!K$2:K$2063,MATCH(F329,IF([2]choices!M$2:M$2063="Last",[2]choices!A$2:A$2063),0)))</f>
        <v/>
      </c>
      <c r="Z329" s="4" t="s">
        <v>1223</v>
      </c>
    </row>
    <row r="330" spans="1:26" ht="42">
      <c r="A330" s="53" t="s">
        <v>1502</v>
      </c>
      <c r="B330" s="53" t="s">
        <v>1517</v>
      </c>
      <c r="C330" s="53">
        <v>2</v>
      </c>
      <c r="D330" s="54" t="str">
        <f t="shared" si="38"/>
        <v>S2</v>
      </c>
      <c r="E330" s="53" t="s">
        <v>11</v>
      </c>
      <c r="F330" s="4" t="s">
        <v>200</v>
      </c>
      <c r="G330" s="54" t="str">
        <f t="shared" si="39"/>
        <v>select_one agree4</v>
      </c>
      <c r="H330" s="4" t="str">
        <f>IF(A330="","",IF(ROW($A$2:$A$1036)=1,"Impossible",VLOOKUP($A$2:$A$1036,items!$A$2:$S$1008,{19}*SIGN(ROW($A$2:$A$1036)),FALSE)))</f>
        <v>I think the quality of care we receive at this health facility is very high.</v>
      </c>
      <c r="I330" s="4" t="str">
        <f>IF(A330="","",IF(ROW($A$2:$A$1036)=1,"Impossible",VLOOKUP($A$2:$A$1036,items!$A$2:$T$1008,{20}*SIGN(ROW($A$2:$A$1036)),FALSE)))</f>
        <v>Ndinofunga kuti rubatsiro rwatinowana panzvimbo yekurapirwa iyi nderwemhando yepamusoro soro.</v>
      </c>
      <c r="L330" s="53" t="s">
        <v>27</v>
      </c>
      <c r="M330" s="53"/>
      <c r="N330" s="53"/>
      <c r="O330" s="53"/>
      <c r="P330" s="53"/>
      <c r="Q330" s="53"/>
      <c r="R330" s="53"/>
      <c r="S330" s="53"/>
      <c r="T330" s="53"/>
      <c r="U330" s="53"/>
      <c r="V330" s="55" t="str">
        <f t="shared" si="36"/>
        <v>S2. I think the quality of care we receive at this health facility is very high.</v>
      </c>
      <c r="W330" s="55" t="str">
        <f t="shared" si="37"/>
        <v>S2. Ndinofunga kuti rubatsiro rwatinowana panzvimbo yekurapirwa iyi nderwemhando yepamusoro soro.</v>
      </c>
      <c r="X330" s="32" t="str">
        <f t="array" ref="X330">IF(ISBLANK(F330),"",INDEX([2]choices!L$2:L$2063,MATCH(F330,IF([2]choices!M$2:M$2063="Last",[2]choices!A$2:A$2063),0)))</f>
        <v>strongly agree, agree, disagree, strongly disagree, refuse</v>
      </c>
      <c r="Y330" s="4" t="str">
        <f t="array" ref="Y330">IF(ISBLANK(F330),"",INDEX([2]choices!K$2:K$2063,MATCH(F330,IF([2]choices!M$2:M$2063="Last",[2]choices!A$2:A$2063),0)))</f>
        <v>Ndinobvumirana nazvo chaizvo, Ndinobvumirana nazvo , Handibvumirani nazvo, Handibvumirani nazvo zvachose, kuramba kupindura</v>
      </c>
      <c r="Z330" s="4" t="s">
        <v>1223</v>
      </c>
    </row>
    <row r="331" spans="1:26" ht="42">
      <c r="A331" s="53" t="s">
        <v>1503</v>
      </c>
      <c r="B331" s="53" t="s">
        <v>1517</v>
      </c>
      <c r="C331" s="53">
        <v>3</v>
      </c>
      <c r="D331" s="54" t="str">
        <f t="shared" si="38"/>
        <v>S3</v>
      </c>
      <c r="E331" s="53" t="s">
        <v>11</v>
      </c>
      <c r="F331" s="4" t="s">
        <v>200</v>
      </c>
      <c r="G331" s="54" t="str">
        <f t="shared" si="39"/>
        <v>select_one agree4</v>
      </c>
      <c r="H331" s="4" t="str">
        <f>IF(A331="","",IF(ROW($A$2:$A$1036)=1,"Impossible",VLOOKUP($A$2:$A$1036,items!$A$2:$S$1008,{19}*SIGN(ROW($A$2:$A$1036)),FALSE)))</f>
        <v>The staff who work at this facility respect me and treat me well.</v>
      </c>
      <c r="I331" s="4" t="str">
        <f>IF(A331="","",IF(ROW($A$2:$A$1036)=1,"Impossible",VLOOKUP($A$2:$A$1036,items!$A$2:$T$1008,{20}*SIGN(ROW($A$2:$A$1036)),FALSE)))</f>
        <v>Vashandi vanoshanda panzvimbo iyi vanondiremekedza uye vanondibata zvakanaka.</v>
      </c>
      <c r="L331" s="53" t="s">
        <v>27</v>
      </c>
      <c r="M331" s="53"/>
      <c r="N331" s="53"/>
      <c r="O331" s="53"/>
      <c r="P331" s="53"/>
      <c r="Q331" s="53"/>
      <c r="R331" s="53"/>
      <c r="S331" s="53"/>
      <c r="T331" s="53"/>
      <c r="U331" s="53"/>
      <c r="V331" s="55" t="str">
        <f t="shared" si="36"/>
        <v>S3. The staff who work at this facility respect me and treat me well.</v>
      </c>
      <c r="W331" s="55" t="str">
        <f t="shared" si="37"/>
        <v>S3. Vashandi vanoshanda panzvimbo iyi vanondiremekedza uye vanondibata zvakanaka.</v>
      </c>
      <c r="X331" s="32" t="str">
        <f t="array" ref="X331">IF(ISBLANK(F331),"",INDEX([2]choices!L$2:L$2063,MATCH(F331,IF([2]choices!M$2:M$2063="Last",[2]choices!A$2:A$2063),0)))</f>
        <v>strongly agree, agree, disagree, strongly disagree, refuse</v>
      </c>
      <c r="Y331" s="4" t="str">
        <f t="array" ref="Y331">IF(ISBLANK(F331),"",INDEX([2]choices!K$2:K$2063,MATCH(F331,IF([2]choices!M$2:M$2063="Last",[2]choices!A$2:A$2063),0)))</f>
        <v>Ndinobvumirana nazvo chaizvo, Ndinobvumirana nazvo , Handibvumirani nazvo, Handibvumirani nazvo zvachose, kuramba kupindura</v>
      </c>
      <c r="Z331" s="4" t="s">
        <v>1223</v>
      </c>
    </row>
    <row r="332" spans="1:26" ht="42">
      <c r="A332" s="53" t="s">
        <v>1504</v>
      </c>
      <c r="B332" s="53" t="s">
        <v>1517</v>
      </c>
      <c r="C332" s="53">
        <v>4</v>
      </c>
      <c r="D332" s="54" t="str">
        <f t="shared" si="38"/>
        <v>S4</v>
      </c>
      <c r="E332" s="53" t="s">
        <v>11</v>
      </c>
      <c r="F332" s="4" t="s">
        <v>200</v>
      </c>
      <c r="G332" s="54" t="str">
        <f t="shared" si="39"/>
        <v>select_one agree4</v>
      </c>
      <c r="H332" s="4" t="str">
        <f>IF(A332="","",IF(ROW($A$2:$A$1036)=1,"Impossible",VLOOKUP($A$2:$A$1036,items!$A$2:$S$1008,{19}*SIGN(ROW($A$2:$A$1036)),FALSE)))</f>
        <v>This facility provides very comprehensive treatment for individuals with HIV.</v>
      </c>
      <c r="I332" s="4" t="str">
        <f>IF(A332="","",IF(ROW($A$2:$A$1036)=1,"Impossible",VLOOKUP($A$2:$A$1036,items!$A$2:$T$1008,{20}*SIGN(ROW($A$2:$A$1036)),FALSE)))</f>
        <v>Nzvimbo yekurapirwa iyi inonyatsorapa vanhu vane HIV.</v>
      </c>
      <c r="L332" s="53" t="s">
        <v>27</v>
      </c>
      <c r="M332" s="53"/>
      <c r="N332" s="53"/>
      <c r="O332" s="53"/>
      <c r="P332" s="53"/>
      <c r="Q332" s="53"/>
      <c r="R332" s="53"/>
      <c r="S332" s="53"/>
      <c r="T332" s="53"/>
      <c r="U332" s="53"/>
      <c r="V332" s="55" t="str">
        <f t="shared" si="36"/>
        <v>S4. This facility provides very comprehensive treatment for individuals with HIV.</v>
      </c>
      <c r="W332" s="55" t="str">
        <f t="shared" si="37"/>
        <v>S4. Nzvimbo yekurapirwa iyi inonyatsorapa vanhu vane HIV.</v>
      </c>
      <c r="X332" s="32" t="str">
        <f t="array" ref="X332">IF(ISBLANK(F332),"",INDEX([2]choices!L$2:L$2063,MATCH(F332,IF([2]choices!M$2:M$2063="Last",[2]choices!A$2:A$2063),0)))</f>
        <v>strongly agree, agree, disagree, strongly disagree, refuse</v>
      </c>
      <c r="Y332" s="4" t="str">
        <f t="array" ref="Y332">IF(ISBLANK(F332),"",INDEX([2]choices!K$2:K$2063,MATCH(F332,IF([2]choices!M$2:M$2063="Last",[2]choices!A$2:A$2063),0)))</f>
        <v>Ndinobvumirana nazvo chaizvo, Ndinobvumirana nazvo , Handibvumirani nazvo, Handibvumirani nazvo zvachose, kuramba kupindura</v>
      </c>
      <c r="Z332" s="4" t="s">
        <v>1223</v>
      </c>
    </row>
    <row r="333" spans="1:26" ht="42">
      <c r="A333" s="53" t="s">
        <v>1505</v>
      </c>
      <c r="B333" s="53" t="s">
        <v>1517</v>
      </c>
      <c r="C333" s="53">
        <v>5</v>
      </c>
      <c r="D333" s="54" t="str">
        <f t="shared" si="38"/>
        <v>S5</v>
      </c>
      <c r="E333" s="53" t="s">
        <v>11</v>
      </c>
      <c r="F333" s="4" t="s">
        <v>200</v>
      </c>
      <c r="G333" s="54" t="str">
        <f t="shared" si="39"/>
        <v>select_one agree4</v>
      </c>
      <c r="H333" s="4" t="str">
        <f>IF(A333="","",IF(ROW($A$2:$A$1036)=1,"Impossible",VLOOKUP($A$2:$A$1036,items!$A$2:$S$1008,{19}*SIGN(ROW($A$2:$A$1036)),FALSE)))</f>
        <v>I would recommend this facility to a friend.</v>
      </c>
      <c r="I333" s="4" t="str">
        <f>IF(A333="","",IF(ROW($A$2:$A$1036)=1,"Impossible",VLOOKUP($A$2:$A$1036,items!$A$2:$T$1008,{20}*SIGN(ROW($A$2:$A$1036)),FALSE)))</f>
        <v>Ndingakurudzire nzvimbo iyi kushamwari.</v>
      </c>
      <c r="L333" s="53" t="s">
        <v>27</v>
      </c>
      <c r="M333" s="53"/>
      <c r="N333" s="53"/>
      <c r="O333" s="53"/>
      <c r="P333" s="53"/>
      <c r="Q333" s="53"/>
      <c r="R333" s="53"/>
      <c r="S333" s="53"/>
      <c r="T333" s="53"/>
      <c r="U333" s="53"/>
      <c r="V333" s="55" t="str">
        <f t="shared" si="36"/>
        <v>S5. I would recommend this facility to a friend.</v>
      </c>
      <c r="W333" s="55" t="str">
        <f t="shared" si="37"/>
        <v>S5. Ndingakurudzire nzvimbo iyi kushamwari.</v>
      </c>
      <c r="X333" s="32" t="str">
        <f t="array" ref="X333">IF(ISBLANK(F333),"",INDEX([2]choices!L$2:L$2063,MATCH(F333,IF([2]choices!M$2:M$2063="Last",[2]choices!A$2:A$2063),0)))</f>
        <v>strongly agree, agree, disagree, strongly disagree, refuse</v>
      </c>
      <c r="Y333" s="4" t="str">
        <f t="array" ref="Y333">IF(ISBLANK(F333),"",INDEX([2]choices!K$2:K$2063,MATCH(F333,IF([2]choices!M$2:M$2063="Last",[2]choices!A$2:A$2063),0)))</f>
        <v>Ndinobvumirana nazvo chaizvo, Ndinobvumirana nazvo , Handibvumirani nazvo, Handibvumirani nazvo zvachose, kuramba kupindura</v>
      </c>
      <c r="Z333" s="4" t="s">
        <v>1223</v>
      </c>
    </row>
    <row r="334" spans="1:26" ht="42">
      <c r="A334" s="53" t="s">
        <v>1506</v>
      </c>
      <c r="B334" s="53" t="s">
        <v>1517</v>
      </c>
      <c r="C334" s="53">
        <v>6</v>
      </c>
      <c r="D334" s="54" t="str">
        <f t="shared" si="38"/>
        <v>S6</v>
      </c>
      <c r="E334" s="53" t="s">
        <v>11</v>
      </c>
      <c r="F334" s="4" t="s">
        <v>200</v>
      </c>
      <c r="G334" s="54" t="str">
        <f t="shared" si="39"/>
        <v>select_one agree4</v>
      </c>
      <c r="H334" s="4" t="str">
        <f>IF(A334="","",IF(ROW($A$2:$A$1036)=1,"Impossible",VLOOKUP($A$2:$A$1036,items!$A$2:$S$1008,{19}*SIGN(ROW($A$2:$A$1036)),FALSE)))</f>
        <v>If I wanted help talking with my child about [his/her] status, I'm certain I could get help from someone at this facility.</v>
      </c>
      <c r="I334" s="4" t="str">
        <f>IF(A334="","",IF(ROW($A$2:$A$1036)=1,"Impossible",VLOOKUP($A$2:$A$1036,items!$A$2:$T$1008,{20}*SIGN(ROW($A$2:$A$1036)),FALSE)))</f>
        <v>Kana ndichida rubatsiro rwekutaura nemwana wangu maererano nepaamire, ndinonyatsoziva kuti ndingawane rubatsiro kubva kune mumwe munhu wepanzvimbo iyi.</v>
      </c>
      <c r="L334" s="53" t="s">
        <v>27</v>
      </c>
      <c r="M334" s="53"/>
      <c r="N334" s="53"/>
      <c r="O334" s="53"/>
      <c r="P334" s="53"/>
      <c r="Q334" s="53"/>
      <c r="R334" s="53"/>
      <c r="S334" s="53"/>
      <c r="T334" s="53"/>
      <c r="U334" s="53"/>
      <c r="V334" s="55" t="str">
        <f t="shared" si="36"/>
        <v>S6. If I wanted help talking with my child about [his/her] status, I'm certain I could get help from someone at this facility.</v>
      </c>
      <c r="W334" s="55" t="str">
        <f t="shared" si="37"/>
        <v>S6. Kana ndichida rubatsiro rwekutaura nemwana wangu maererano nepaamire, ndinonyatsoziva kuti ndingawane rubatsiro kubva kune mumwe munhu wepanzvimbo iyi.</v>
      </c>
      <c r="X334" s="32" t="str">
        <f t="array" ref="X334">IF(ISBLANK(F334),"",INDEX([2]choices!L$2:L$2063,MATCH(F334,IF([2]choices!M$2:M$2063="Last",[2]choices!A$2:A$2063),0)))</f>
        <v>strongly agree, agree, disagree, strongly disagree, refuse</v>
      </c>
      <c r="Y334" s="4" t="str">
        <f t="array" ref="Y334">IF(ISBLANK(F334),"",INDEX([2]choices!K$2:K$2063,MATCH(F334,IF([2]choices!M$2:M$2063="Last",[2]choices!A$2:A$2063),0)))</f>
        <v>Ndinobvumirana nazvo chaizvo, Ndinobvumirana nazvo , Handibvumirani nazvo, Handibvumirani nazvo zvachose, kuramba kupindura</v>
      </c>
      <c r="Z334" s="4" t="s">
        <v>1223</v>
      </c>
    </row>
    <row r="335" spans="1:26" ht="42">
      <c r="A335" s="53" t="s">
        <v>1507</v>
      </c>
      <c r="B335" s="53" t="s">
        <v>1517</v>
      </c>
      <c r="C335" s="53">
        <v>7</v>
      </c>
      <c r="D335" s="54" t="str">
        <f t="shared" si="38"/>
        <v>S7</v>
      </c>
      <c r="E335" s="53" t="s">
        <v>11</v>
      </c>
      <c r="F335" s="4" t="s">
        <v>200</v>
      </c>
      <c r="G335" s="54" t="str">
        <f t="shared" si="39"/>
        <v>select_one agree4</v>
      </c>
      <c r="H335" s="4" t="str">
        <f>IF(A335="","",IF(ROW($A$2:$A$1036)=1,"Impossible",VLOOKUP($A$2:$A$1036,items!$A$2:$S$1008,{19}*SIGN(ROW($A$2:$A$1036)),FALSE)))</f>
        <v>I am certain that the staff at this facility would respect my decision to tell my child about [his/her] status or to keep it a secret.</v>
      </c>
      <c r="I335" s="4" t="str">
        <f>IF(A335="","",IF(ROW($A$2:$A$1036)=1,"Impossible",VLOOKUP($A$2:$A$1036,items!$A$2:$T$1008,{20}*SIGN(ROW($A$2:$A$1036)),FALSE)))</f>
        <v>Ndinonyatsoziva kuti vashandi veutano vepanzvimbo iyi vangaremekedze sarudzo yangu yekuudza kana kuvanzira mwana paamire.</v>
      </c>
      <c r="L335" s="53" t="s">
        <v>27</v>
      </c>
      <c r="M335" s="53"/>
      <c r="N335" s="53"/>
      <c r="O335" s="53"/>
      <c r="P335" s="53"/>
      <c r="Q335" s="53"/>
      <c r="R335" s="53"/>
      <c r="S335" s="53"/>
      <c r="T335" s="53"/>
      <c r="U335" s="53"/>
      <c r="V335" s="55" t="str">
        <f t="shared" si="36"/>
        <v>S7. I am certain that the staff at this facility would respect my decision to tell my child about [his/her] status or to keep it a secret.</v>
      </c>
      <c r="W335" s="55" t="str">
        <f t="shared" si="37"/>
        <v>S7. Ndinonyatsoziva kuti vashandi veutano vepanzvimbo iyi vangaremekedze sarudzo yangu yekuudza kana kuvanzira mwana paamire.</v>
      </c>
      <c r="X335" s="32" t="str">
        <f t="array" ref="X335">IF(ISBLANK(F335),"",INDEX([2]choices!L$2:L$2063,MATCH(F335,IF([2]choices!M$2:M$2063="Last",[2]choices!A$2:A$2063),0)))</f>
        <v>strongly agree, agree, disagree, strongly disagree, refuse</v>
      </c>
      <c r="Y335" s="4" t="str">
        <f t="array" ref="Y335">IF(ISBLANK(F335),"",INDEX([2]choices!K$2:K$2063,MATCH(F335,IF([2]choices!M$2:M$2063="Last",[2]choices!A$2:A$2063),0)))</f>
        <v>Ndinobvumirana nazvo chaizvo, Ndinobvumirana nazvo , Handibvumirani nazvo, Handibvumirani nazvo zvachose, kuramba kupindura</v>
      </c>
      <c r="Z335" s="4" t="s">
        <v>1223</v>
      </c>
    </row>
    <row r="336" spans="1:26" ht="14">
      <c r="A336" s="53" t="s">
        <v>1510</v>
      </c>
      <c r="B336" s="53" t="s">
        <v>1517</v>
      </c>
      <c r="C336" s="53"/>
      <c r="D336" s="54" t="str">
        <f t="shared" si="38"/>
        <v>S</v>
      </c>
      <c r="E336" s="53" t="s">
        <v>81</v>
      </c>
      <c r="G336" s="54" t="str">
        <f t="shared" si="39"/>
        <v>end group</v>
      </c>
      <c r="H336" s="4" t="e">
        <f>IF(A336="","",IF(ROW($A$2:$A$1036)=1,"Impossible",VLOOKUP($A$2:$A$1036,items!$A$2:$S$1008,{19}*SIGN(ROW($A$2:$A$1036)),FALSE)))</f>
        <v>#N/A</v>
      </c>
      <c r="I336" s="4" t="e">
        <f>IF(A336="","",IF(ROW($A$2:$A$1036)=1,"Impossible",VLOOKUP($A$2:$A$1036,items!$A$2:$T$1008,{20}*SIGN(ROW($A$2:$A$1036)),FALSE)))</f>
        <v>#N/A</v>
      </c>
      <c r="L336" s="53"/>
      <c r="M336" s="53"/>
      <c r="N336" s="53"/>
      <c r="O336" s="53"/>
      <c r="P336" s="53"/>
      <c r="Q336" s="53"/>
      <c r="R336" s="53"/>
      <c r="S336" s="53"/>
      <c r="T336" s="53"/>
      <c r="U336" s="53"/>
      <c r="V336" s="55" t="str">
        <f t="shared" si="36"/>
        <v/>
      </c>
      <c r="W336" s="55" t="str">
        <f t="shared" si="37"/>
        <v/>
      </c>
      <c r="X336" s="32" t="str">
        <f t="array" ref="X336">IF(ISBLANK(F336),"",INDEX([2]choices!L$2:L$2063,MATCH(F336,IF([2]choices!M$2:M$2063="Last",[2]choices!A$2:A$2063),0)))</f>
        <v/>
      </c>
      <c r="Y336" s="4" t="str">
        <f t="array" ref="Y336">IF(ISBLANK(F336),"",INDEX([2]choices!K$2:K$2063,MATCH(F336,IF([2]choices!M$2:M$2063="Last",[2]choices!A$2:A$2063),0)))</f>
        <v/>
      </c>
    </row>
    <row r="337" spans="1:26" ht="14">
      <c r="A337" s="53" t="s">
        <v>1516</v>
      </c>
      <c r="B337" s="53" t="s">
        <v>111</v>
      </c>
      <c r="C337" s="53">
        <v>0</v>
      </c>
      <c r="D337" s="54" t="str">
        <f t="shared" si="38"/>
        <v>T0</v>
      </c>
      <c r="E337" s="53" t="s">
        <v>79</v>
      </c>
      <c r="G337" s="54" t="str">
        <f t="shared" si="39"/>
        <v>begin group</v>
      </c>
      <c r="H337" s="4" t="e">
        <f>IF(A337="","",IF(ROW($A$2:$A$1036)=1,"Impossible",VLOOKUP($A$2:$A$1036,items!$A$2:$S$1008,{19}*SIGN(ROW($A$2:$A$1036)),FALSE)))</f>
        <v>#N/A</v>
      </c>
      <c r="I337" s="4" t="e">
        <f>IF(A337="","",IF(ROW($A$2:$A$1036)=1,"Impossible",VLOOKUP($A$2:$A$1036,items!$A$2:$T$1008,{20}*SIGN(ROW($A$2:$A$1036)),FALSE)))</f>
        <v>#N/A</v>
      </c>
      <c r="L337" s="53"/>
      <c r="M337" s="53"/>
      <c r="N337" s="53"/>
      <c r="O337" s="53"/>
      <c r="P337" s="53"/>
      <c r="Q337" s="53"/>
      <c r="R337" s="53"/>
      <c r="S337" s="53"/>
      <c r="T337" s="53"/>
      <c r="U337" s="53"/>
      <c r="V337" s="55" t="str">
        <f t="shared" si="36"/>
        <v/>
      </c>
      <c r="W337" s="55" t="str">
        <f t="shared" si="37"/>
        <v/>
      </c>
      <c r="X337" s="32" t="str">
        <f t="array" ref="X337">IF(ISBLANK(F337),"",INDEX([2]choices!L$2:L$2063,MATCH(F337,IF([2]choices!M$2:M$2063="Last",[2]choices!A$2:A$2063),0)))</f>
        <v/>
      </c>
      <c r="Y337" s="4" t="str">
        <f t="array" ref="Y337">IF(ISBLANK(F337),"",INDEX([2]choices!K$2:K$2063,MATCH(F337,IF([2]choices!M$2:M$2063="Last",[2]choices!A$2:A$2063),0)))</f>
        <v/>
      </c>
    </row>
    <row r="338" spans="1:26" ht="70">
      <c r="A338" s="53" t="s">
        <v>1511</v>
      </c>
      <c r="B338" s="53" t="s">
        <v>111</v>
      </c>
      <c r="C338" s="53">
        <v>1</v>
      </c>
      <c r="D338" s="54" t="str">
        <f t="shared" si="38"/>
        <v>T1</v>
      </c>
      <c r="E338" s="53" t="s">
        <v>16</v>
      </c>
      <c r="G338" s="54" t="str">
        <f t="shared" si="39"/>
        <v>note</v>
      </c>
      <c r="H338" s="4" t="str">
        <f>IF(A338="","",IF(ROW($A$2:$A$1036)=1,"Impossible",VLOOKUP($A$2:$A$1036,items!$A$2:$S$1008,{19}*SIGN(ROW($A$2:$A$1036)),FALSE)))</f>
        <v>For the next questions, think about your child's behavior over the past 6 months. Tell me if the thing I describe is not true, somewhat true, or certainly true about your child.</v>
      </c>
      <c r="I338" s="4" t="str">
        <f>IF(A338="","",IF(ROW($A$2:$A$1036)=1,"Impossible",VLOOKUP($A$2:$A$1036,items!$A$2:$T$1008,{20}*SIGN(ROW($A$2:$A$1036)),FALSE)))</f>
        <v>Pamibvunzo inotevera, fungai nezvemaitiro emwana wenyu mumwedzi mitanhatu yadarika. Ndapota ndiudzeiwo kana zvinhu zvandichataura zvisiri zvechokwadi, zviri zvechokwadiwo kana kuti zviri zvechokwadi chose pamusoro pemwana wenyu.</v>
      </c>
      <c r="L338" s="53"/>
      <c r="M338" s="53"/>
      <c r="N338" s="53"/>
      <c r="O338" s="53"/>
      <c r="P338" s="53"/>
      <c r="Q338" s="53"/>
      <c r="R338" s="53"/>
      <c r="S338" s="53"/>
      <c r="T338" s="53"/>
      <c r="U338" s="53"/>
      <c r="V338" s="55" t="str">
        <f t="shared" si="36"/>
        <v>T1. For the next questions, think about your child's behavior over the past 6 months. Tell me if the thing I describe is not true, somewhat true, or certainly true about your child.</v>
      </c>
      <c r="W338" s="55" t="str">
        <f t="shared" si="37"/>
        <v>T1. Pamibvunzo inotevera, fungai nezvemaitiro emwana wenyu mumwedzi mitanhatu yadarika. Ndapota ndiudzeiwo kana zvinhu zvandichataura zvisiri zvechokwadi, zviri zvechokwadiwo kana kuti zviri zvechokwadi chose pamusoro pemwana wenyu.</v>
      </c>
      <c r="X338" s="32" t="str">
        <f t="array" ref="X338">IF(ISBLANK(F338),"",INDEX([2]choices!L$2:L$2063,MATCH(F338,IF([2]choices!M$2:M$2063="Last",[2]choices!A$2:A$2063),0)))</f>
        <v/>
      </c>
      <c r="Y338" s="4" t="str">
        <f t="array" ref="Y338">IF(ISBLANK(F338),"",INDEX([2]choices!K$2:K$2063,MATCH(F338,IF([2]choices!M$2:M$2063="Last",[2]choices!A$2:A$2063),0)))</f>
        <v/>
      </c>
      <c r="Z338" s="4" t="s">
        <v>1223</v>
      </c>
    </row>
    <row r="339" spans="1:26" ht="28">
      <c r="A339" s="53" t="s">
        <v>1512</v>
      </c>
      <c r="B339" s="53" t="s">
        <v>111</v>
      </c>
      <c r="C339" s="53">
        <v>2</v>
      </c>
      <c r="D339" s="54" t="str">
        <f t="shared" si="38"/>
        <v>T2</v>
      </c>
      <c r="E339" s="53" t="s">
        <v>11</v>
      </c>
      <c r="F339" s="32" t="s">
        <v>214</v>
      </c>
      <c r="G339" s="54" t="str">
        <f t="shared" si="39"/>
        <v>select_one true3</v>
      </c>
      <c r="H339" s="4" t="str">
        <f>IF(A339="","",IF(ROW($A$2:$A$1036)=1,"Impossible",VLOOKUP($A$2:$A$1036,items!$A$2:$S$1008,{19}*SIGN(ROW($A$2:$A$1036)),FALSE)))</f>
        <v>Considerate of how other people feel</v>
      </c>
      <c r="I339" s="4" t="str">
        <f>IF(A339="","",IF(ROW($A$2:$A$1036)=1,"Impossible",VLOOKUP($A$2:$A$1036,items!$A$2:$T$1008,{20}*SIGN(ROW($A$2:$A$1036)),FALSE)))</f>
        <v>Ane hany'a nekuti vamwe vanhu vanonzwa sei</v>
      </c>
      <c r="L339" s="53" t="s">
        <v>27</v>
      </c>
      <c r="M339" s="53"/>
      <c r="N339" s="53"/>
      <c r="O339" s="53"/>
      <c r="P339" s="53"/>
      <c r="Q339" s="53"/>
      <c r="R339" s="53"/>
      <c r="S339" s="53"/>
      <c r="T339" s="53"/>
      <c r="U339" s="53"/>
      <c r="V339" s="55" t="str">
        <f t="shared" si="36"/>
        <v>T2. Considerate of how other people feel</v>
      </c>
      <c r="W339" s="55" t="str">
        <f t="shared" si="37"/>
        <v>T2. Ane hany'a nekuti vamwe vanhu vanonzwa sei</v>
      </c>
      <c r="X339" s="32" t="str">
        <f t="array" ref="X339">IF(ISBLANK(F339),"",INDEX([2]choices!L$2:L$2063,MATCH(F339,IF([2]choices!M$2:M$2063="Last",[2]choices!A$2:A$2063),0)))</f>
        <v>not true, somwhat true, certainly true, refuse</v>
      </c>
      <c r="Y339" s="4" t="str">
        <f t="array" ref="Y339">IF(ISBLANK(F339),"",INDEX([2]choices!K$2:K$2063,MATCH(F339,IF([2]choices!M$2:M$2063="Last",[2]choices!A$2:A$2063),0)))</f>
        <v>Hachisi chokwadi, Chingangove chokwadi, Ichokwadi, kuramba kupindura</v>
      </c>
      <c r="Z339" s="4" t="s">
        <v>1223</v>
      </c>
    </row>
    <row r="340" spans="1:26" ht="28">
      <c r="A340" s="53" t="s">
        <v>1513</v>
      </c>
      <c r="B340" s="53" t="s">
        <v>111</v>
      </c>
      <c r="C340" s="53">
        <v>3</v>
      </c>
      <c r="D340" s="54" t="str">
        <f t="shared" si="38"/>
        <v>T3</v>
      </c>
      <c r="E340" s="53" t="s">
        <v>11</v>
      </c>
      <c r="F340" s="32" t="s">
        <v>214</v>
      </c>
      <c r="G340" s="54" t="str">
        <f t="shared" si="39"/>
        <v>select_one true3</v>
      </c>
      <c r="H340" s="4" t="str">
        <f>IF(A340="","",IF(ROW($A$2:$A$1036)=1,"Impossible",VLOOKUP($A$2:$A$1036,items!$A$2:$S$1008,{19}*SIGN(ROW($A$2:$A$1036)),FALSE)))</f>
        <v>Restless, overactive, cannot stay still for long</v>
      </c>
      <c r="I340" s="4" t="str">
        <f>IF(A340="","",IF(ROW($A$2:$A$1036)=1,"Impossible",VLOOKUP($A$2:$A$1036,items!$A$2:$T$1008,{20}*SIGN(ROW($A$2:$A$1036)),FALSE)))</f>
        <v>Kusagadzikana, kuva nesimba rakawandisa, kusagarisika kwenguva yakareba</v>
      </c>
      <c r="L340" s="53" t="s">
        <v>27</v>
      </c>
      <c r="M340" s="53"/>
      <c r="N340" s="53"/>
      <c r="O340" s="53"/>
      <c r="P340" s="53"/>
      <c r="Q340" s="53"/>
      <c r="R340" s="53"/>
      <c r="S340" s="53"/>
      <c r="T340" s="53"/>
      <c r="U340" s="53"/>
      <c r="V340" s="55" t="str">
        <f t="shared" si="36"/>
        <v>T3. Restless, overactive, cannot stay still for long</v>
      </c>
      <c r="W340" s="55" t="str">
        <f t="shared" si="37"/>
        <v>T3. Kusagadzikana, kuva nesimba rakawandisa, kusagarisika kwenguva yakareba</v>
      </c>
      <c r="X340" s="32" t="str">
        <f t="array" ref="X340">IF(ISBLANK(F340),"",INDEX([2]choices!L$2:L$2063,MATCH(F340,IF([2]choices!M$2:M$2063="Last",[2]choices!A$2:A$2063),0)))</f>
        <v>not true, somwhat true, certainly true, refuse</v>
      </c>
      <c r="Y340" s="4" t="str">
        <f t="array" ref="Y340">IF(ISBLANK(F340),"",INDEX([2]choices!K$2:K$2063,MATCH(F340,IF([2]choices!M$2:M$2063="Last",[2]choices!A$2:A$2063),0)))</f>
        <v>Hachisi chokwadi, Chingangove chokwadi, Ichokwadi, kuramba kupindura</v>
      </c>
      <c r="Z340" s="4" t="s">
        <v>1223</v>
      </c>
    </row>
    <row r="341" spans="1:26" ht="28">
      <c r="A341" s="53" t="s">
        <v>1514</v>
      </c>
      <c r="B341" s="53" t="s">
        <v>111</v>
      </c>
      <c r="C341" s="53">
        <v>4</v>
      </c>
      <c r="D341" s="54" t="str">
        <f t="shared" si="38"/>
        <v>T4</v>
      </c>
      <c r="E341" s="53" t="s">
        <v>11</v>
      </c>
      <c r="F341" s="32" t="s">
        <v>214</v>
      </c>
      <c r="G341" s="54" t="str">
        <f t="shared" si="39"/>
        <v>select_one true3</v>
      </c>
      <c r="H341" s="4" t="str">
        <f>IF(A341="","",IF(ROW($A$2:$A$1036)=1,"Impossible",VLOOKUP($A$2:$A$1036,items!$A$2:$S$1008,{19}*SIGN(ROW($A$2:$A$1036)),FALSE)))</f>
        <v>Often complains of headaches, stomach-aches or sickness</v>
      </c>
      <c r="I341" s="4" t="str">
        <f>IF(A341="","",IF(ROW($A$2:$A$1036)=1,"Impossible",VLOOKUP($A$2:$A$1036,items!$A$2:$T$1008,{20}*SIGN(ROW($A$2:$A$1036)),FALSE)))</f>
        <v>Anowanzochema chema nemusoro, mudumbu kana urwere</v>
      </c>
      <c r="L341" s="53" t="s">
        <v>27</v>
      </c>
      <c r="M341" s="53"/>
      <c r="N341" s="53"/>
      <c r="O341" s="53"/>
      <c r="P341" s="53"/>
      <c r="Q341" s="53"/>
      <c r="R341" s="53"/>
      <c r="S341" s="53"/>
      <c r="T341" s="53"/>
      <c r="U341" s="53"/>
      <c r="V341" s="55" t="str">
        <f t="shared" si="36"/>
        <v>T4. Often complains of headaches, stomach-aches or sickness</v>
      </c>
      <c r="W341" s="55" t="str">
        <f t="shared" si="37"/>
        <v>T4. Anowanzochema chema nemusoro, mudumbu kana urwere</v>
      </c>
      <c r="X341" s="32" t="str">
        <f t="array" ref="X341">IF(ISBLANK(F341),"",INDEX([2]choices!L$2:L$2063,MATCH(F341,IF([2]choices!M$2:M$2063="Last",[2]choices!A$2:A$2063),0)))</f>
        <v>not true, somwhat true, certainly true, refuse</v>
      </c>
      <c r="Y341" s="4" t="str">
        <f t="array" ref="Y341">IF(ISBLANK(F341),"",INDEX([2]choices!K$2:K$2063,MATCH(F341,IF([2]choices!M$2:M$2063="Last",[2]choices!A$2:A$2063),0)))</f>
        <v>Hachisi chokwadi, Chingangove chokwadi, Ichokwadi, kuramba kupindura</v>
      </c>
      <c r="Z341" s="4" t="s">
        <v>1223</v>
      </c>
    </row>
    <row r="342" spans="1:26" ht="28">
      <c r="A342" s="53" t="s">
        <v>1515</v>
      </c>
      <c r="B342" s="53" t="s">
        <v>111</v>
      </c>
      <c r="C342" s="53">
        <v>5</v>
      </c>
      <c r="D342" s="54" t="str">
        <f t="shared" si="38"/>
        <v>T5</v>
      </c>
      <c r="E342" s="53" t="s">
        <v>11</v>
      </c>
      <c r="F342" s="32" t="s">
        <v>214</v>
      </c>
      <c r="G342" s="54" t="str">
        <f t="shared" si="39"/>
        <v>select_one true3</v>
      </c>
      <c r="H342" s="4" t="str">
        <f>IF(A342="","",IF(ROW($A$2:$A$1036)=1,"Impossible",VLOOKUP($A$2:$A$1036,items!$A$2:$S$1008,{19}*SIGN(ROW($A$2:$A$1036)),FALSE)))</f>
        <v>Shares readily with other children, for example toys, treats, pencils</v>
      </c>
      <c r="I342" s="4" t="str">
        <f>IF(A342="","",IF(ROW($A$2:$A$1036)=1,"Impossible",VLOOKUP($A$2:$A$1036,items!$A$2:$T$1008,{20}*SIGN(ROW($A$2:$A$1036)),FALSE)))</f>
        <v>Anogoverana nyore nevamwe vana, semuenzaniso zvinhu zvekutambisa, zvekudya kana mapenzura</v>
      </c>
      <c r="L342" s="53" t="s">
        <v>27</v>
      </c>
      <c r="M342" s="53"/>
      <c r="N342" s="53"/>
      <c r="O342" s="53"/>
      <c r="P342" s="53"/>
      <c r="Q342" s="53"/>
      <c r="R342" s="53"/>
      <c r="S342" s="53"/>
      <c r="T342" s="53"/>
      <c r="U342" s="53"/>
      <c r="V342" s="55" t="str">
        <f t="shared" si="36"/>
        <v>T5. Shares readily with other children, for example toys, treats, pencils</v>
      </c>
      <c r="W342" s="55" t="str">
        <f t="shared" si="37"/>
        <v>T5. Anogoverana nyore nevamwe vana, semuenzaniso zvinhu zvekutambisa, zvekudya kana mapenzura</v>
      </c>
      <c r="X342" s="32" t="str">
        <f t="array" ref="X342">IF(ISBLANK(F342),"",INDEX([2]choices!L$2:L$2063,MATCH(F342,IF([2]choices!M$2:M$2063="Last",[2]choices!A$2:A$2063),0)))</f>
        <v>not true, somwhat true, certainly true, refuse</v>
      </c>
      <c r="Y342" s="4" t="str">
        <f t="array" ref="Y342">IF(ISBLANK(F342),"",INDEX([2]choices!K$2:K$2063,MATCH(F342,IF([2]choices!M$2:M$2063="Last",[2]choices!A$2:A$2063),0)))</f>
        <v>Hachisi chokwadi, Chingangove chokwadi, Ichokwadi, kuramba kupindura</v>
      </c>
      <c r="Z342" s="4" t="s">
        <v>1223</v>
      </c>
    </row>
    <row r="343" spans="1:26" ht="28">
      <c r="A343" s="53" t="s">
        <v>1519</v>
      </c>
      <c r="B343" s="53" t="s">
        <v>111</v>
      </c>
      <c r="C343" s="53">
        <v>6</v>
      </c>
      <c r="D343" s="54" t="str">
        <f t="shared" si="38"/>
        <v>T6</v>
      </c>
      <c r="E343" s="53" t="s">
        <v>11</v>
      </c>
      <c r="F343" s="32" t="s">
        <v>214</v>
      </c>
      <c r="G343" s="54" t="str">
        <f t="shared" si="39"/>
        <v>select_one true3</v>
      </c>
      <c r="H343" s="4" t="str">
        <f>IF(A343="","",IF(ROW($A$2:$A$1036)=1,"Impossible",VLOOKUP($A$2:$A$1036,items!$A$2:$S$1008,{19}*SIGN(ROW($A$2:$A$1036)),FALSE)))</f>
        <v>Often loses temper</v>
      </c>
      <c r="I343" s="4" t="str">
        <f>IF(A343="","",IF(ROW($A$2:$A$1036)=1,"Impossible",VLOOKUP($A$2:$A$1036,items!$A$2:$T$1008,{20}*SIGN(ROW($A$2:$A$1036)),FALSE)))</f>
        <v>Anowanzoshatirwa nguva zhinji</v>
      </c>
      <c r="L343" s="53" t="s">
        <v>27</v>
      </c>
      <c r="M343" s="53"/>
      <c r="N343" s="53"/>
      <c r="O343" s="53"/>
      <c r="P343" s="53"/>
      <c r="Q343" s="53"/>
      <c r="R343" s="53"/>
      <c r="S343" s="53"/>
      <c r="T343" s="53"/>
      <c r="U343" s="53"/>
      <c r="V343" s="55" t="str">
        <f t="shared" si="36"/>
        <v>T6. Often loses temper</v>
      </c>
      <c r="W343" s="55" t="str">
        <f t="shared" si="37"/>
        <v>T6. Anowanzoshatirwa nguva zhinji</v>
      </c>
      <c r="X343" s="32" t="str">
        <f t="array" ref="X343">IF(ISBLANK(F343),"",INDEX([2]choices!L$2:L$2063,MATCH(F343,IF([2]choices!M$2:M$2063="Last",[2]choices!A$2:A$2063),0)))</f>
        <v>not true, somwhat true, certainly true, refuse</v>
      </c>
      <c r="Y343" s="4" t="str">
        <f t="array" ref="Y343">IF(ISBLANK(F343),"",INDEX([2]choices!K$2:K$2063,MATCH(F343,IF([2]choices!M$2:M$2063="Last",[2]choices!A$2:A$2063),0)))</f>
        <v>Hachisi chokwadi, Chingangove chokwadi, Ichokwadi, kuramba kupindura</v>
      </c>
      <c r="Z343" s="4" t="s">
        <v>1223</v>
      </c>
    </row>
    <row r="344" spans="1:26" ht="28">
      <c r="A344" s="53" t="s">
        <v>1520</v>
      </c>
      <c r="B344" s="53" t="s">
        <v>111</v>
      </c>
      <c r="C344" s="53">
        <v>7</v>
      </c>
      <c r="D344" s="54" t="str">
        <f t="shared" si="38"/>
        <v>T7</v>
      </c>
      <c r="E344" s="53" t="s">
        <v>11</v>
      </c>
      <c r="F344" s="32" t="s">
        <v>214</v>
      </c>
      <c r="G344" s="54" t="str">
        <f t="shared" si="39"/>
        <v>select_one true3</v>
      </c>
      <c r="H344" s="4" t="str">
        <f>IF(A344="","",IF(ROW($A$2:$A$1036)=1,"Impossible",VLOOKUP($A$2:$A$1036,items!$A$2:$S$1008,{19}*SIGN(ROW($A$2:$A$1036)),FALSE)))</f>
        <v>Rather solitary, prefers to play alone</v>
      </c>
      <c r="I344" s="4" t="str">
        <f>IF(A344="","",IF(ROW($A$2:$A$1036)=1,"Impossible",VLOOKUP($A$2:$A$1036,items!$A$2:$T$1008,{20}*SIGN(ROW($A$2:$A$1036)),FALSE)))</f>
        <v>Haadi kusangana nevamwe, anosarudza kutamba ega</v>
      </c>
      <c r="L344" s="53" t="s">
        <v>27</v>
      </c>
      <c r="M344" s="53"/>
      <c r="N344" s="53"/>
      <c r="O344" s="53"/>
      <c r="P344" s="53"/>
      <c r="Q344" s="53"/>
      <c r="R344" s="53"/>
      <c r="S344" s="53"/>
      <c r="T344" s="53"/>
      <c r="U344" s="53"/>
      <c r="V344" s="55" t="str">
        <f t="shared" si="36"/>
        <v>T7. Rather solitary, prefers to play alone</v>
      </c>
      <c r="W344" s="55" t="str">
        <f t="shared" si="37"/>
        <v>T7. Haadi kusangana nevamwe, anosarudza kutamba ega</v>
      </c>
      <c r="X344" s="32" t="str">
        <f t="array" ref="X344">IF(ISBLANK(F344),"",INDEX([2]choices!L$2:L$2063,MATCH(F344,IF([2]choices!M$2:M$2063="Last",[2]choices!A$2:A$2063),0)))</f>
        <v>not true, somwhat true, certainly true, refuse</v>
      </c>
      <c r="Y344" s="4" t="str">
        <f t="array" ref="Y344">IF(ISBLANK(F344),"",INDEX([2]choices!K$2:K$2063,MATCH(F344,IF([2]choices!M$2:M$2063="Last",[2]choices!A$2:A$2063),0)))</f>
        <v>Hachisi chokwadi, Chingangove chokwadi, Ichokwadi, kuramba kupindura</v>
      </c>
      <c r="Z344" s="4" t="s">
        <v>1223</v>
      </c>
    </row>
    <row r="345" spans="1:26" ht="28">
      <c r="A345" s="53" t="s">
        <v>1522</v>
      </c>
      <c r="B345" s="53" t="s">
        <v>111</v>
      </c>
      <c r="C345" s="53">
        <v>8</v>
      </c>
      <c r="D345" s="54" t="str">
        <f t="shared" si="38"/>
        <v>T8</v>
      </c>
      <c r="E345" s="53" t="s">
        <v>11</v>
      </c>
      <c r="F345" s="32" t="s">
        <v>214</v>
      </c>
      <c r="G345" s="54" t="str">
        <f t="shared" si="39"/>
        <v>select_one true3</v>
      </c>
      <c r="H345" s="4" t="str">
        <f>IF(A345="","",IF(ROW($A$2:$A$1036)=1,"Impossible",VLOOKUP($A$2:$A$1036,items!$A$2:$S$1008,{19}*SIGN(ROW($A$2:$A$1036)),FALSE)))</f>
        <v>Generally well behaved, usually does what adults request</v>
      </c>
      <c r="I345" s="4" t="str">
        <f>IF(A345="","",IF(ROW($A$2:$A$1036)=1,"Impossible",VLOOKUP($A$2:$A$1036,items!$A$2:$T$1008,{20}*SIGN(ROW($A$2:$A$1036)),FALSE)))</f>
        <v>Ane hunhu hwakanaka, anowanzoita zvaanenge akumbirwa nevanhu vakuru</v>
      </c>
      <c r="L345" s="53" t="s">
        <v>27</v>
      </c>
      <c r="M345" s="53"/>
      <c r="N345" s="53"/>
      <c r="O345" s="53"/>
      <c r="P345" s="53"/>
      <c r="Q345" s="53"/>
      <c r="R345" s="53"/>
      <c r="S345" s="53"/>
      <c r="T345" s="53"/>
      <c r="U345" s="53"/>
      <c r="V345" s="55" t="str">
        <f t="shared" si="36"/>
        <v>T8. Generally well behaved, usually does what adults request</v>
      </c>
      <c r="W345" s="55" t="str">
        <f t="shared" si="37"/>
        <v>T8. Ane hunhu hwakanaka, anowanzoita zvaanenge akumbirwa nevanhu vakuru</v>
      </c>
      <c r="X345" s="32" t="str">
        <f t="array" ref="X345">IF(ISBLANK(F345),"",INDEX([2]choices!L$2:L$2063,MATCH(F345,IF([2]choices!M$2:M$2063="Last",[2]choices!A$2:A$2063),0)))</f>
        <v>not true, somwhat true, certainly true, refuse</v>
      </c>
      <c r="Y345" s="4" t="str">
        <f t="array" ref="Y345">IF(ISBLANK(F345),"",INDEX([2]choices!K$2:K$2063,MATCH(F345,IF([2]choices!M$2:M$2063="Last",[2]choices!A$2:A$2063),0)))</f>
        <v>Hachisi chokwadi, Chingangove chokwadi, Ichokwadi, kuramba kupindura</v>
      </c>
      <c r="Z345" s="4" t="s">
        <v>1223</v>
      </c>
    </row>
    <row r="346" spans="1:26" ht="28">
      <c r="A346" s="53" t="s">
        <v>1523</v>
      </c>
      <c r="B346" s="53" t="s">
        <v>111</v>
      </c>
      <c r="C346" s="53">
        <v>9</v>
      </c>
      <c r="D346" s="54" t="str">
        <f t="shared" si="38"/>
        <v>T9</v>
      </c>
      <c r="E346" s="53" t="s">
        <v>11</v>
      </c>
      <c r="F346" s="32" t="s">
        <v>214</v>
      </c>
      <c r="G346" s="54" t="str">
        <f t="shared" si="39"/>
        <v>select_one true3</v>
      </c>
      <c r="H346" s="4" t="str">
        <f>IF(A346="","",IF(ROW($A$2:$A$1036)=1,"Impossible",VLOOKUP($A$2:$A$1036,items!$A$2:$S$1008,{19}*SIGN(ROW($A$2:$A$1036)),FALSE)))</f>
        <v>Has many worries or often seems worried</v>
      </c>
      <c r="I346" s="4" t="str">
        <f>IF(A346="","",IF(ROW($A$2:$A$1036)=1,"Impossible",VLOOKUP($A$2:$A$1036,items!$A$2:$T$1008,{20}*SIGN(ROW($A$2:$A$1036)),FALSE)))</f>
        <v>Ane zvakawanda zvinomunetsa kana kuti anogara achiratidza kuti ane zviri kumunetsa</v>
      </c>
      <c r="L346" s="53" t="s">
        <v>27</v>
      </c>
      <c r="M346" s="53"/>
      <c r="N346" s="53"/>
      <c r="O346" s="53"/>
      <c r="P346" s="53"/>
      <c r="Q346" s="53"/>
      <c r="R346" s="53"/>
      <c r="S346" s="53"/>
      <c r="T346" s="53"/>
      <c r="U346" s="53"/>
      <c r="V346" s="55" t="str">
        <f t="shared" si="36"/>
        <v>T9. Has many worries or often seems worried</v>
      </c>
      <c r="W346" s="55" t="str">
        <f t="shared" si="37"/>
        <v>T9. Ane zvakawanda zvinomunetsa kana kuti anogara achiratidza kuti ane zviri kumunetsa</v>
      </c>
      <c r="X346" s="32" t="str">
        <f t="array" ref="X346">IF(ISBLANK(F346),"",INDEX([2]choices!L$2:L$2063,MATCH(F346,IF([2]choices!M$2:M$2063="Last",[2]choices!A$2:A$2063),0)))</f>
        <v>not true, somwhat true, certainly true, refuse</v>
      </c>
      <c r="Y346" s="4" t="str">
        <f t="array" ref="Y346">IF(ISBLANK(F346),"",INDEX([2]choices!K$2:K$2063,MATCH(F346,IF([2]choices!M$2:M$2063="Last",[2]choices!A$2:A$2063),0)))</f>
        <v>Hachisi chokwadi, Chingangove chokwadi, Ichokwadi, kuramba kupindura</v>
      </c>
      <c r="Z346" s="4" t="s">
        <v>1223</v>
      </c>
    </row>
    <row r="347" spans="1:26" ht="28">
      <c r="A347" s="53" t="s">
        <v>1524</v>
      </c>
      <c r="B347" s="53" t="s">
        <v>111</v>
      </c>
      <c r="C347" s="53">
        <v>10</v>
      </c>
      <c r="D347" s="54" t="str">
        <f t="shared" si="38"/>
        <v>T10</v>
      </c>
      <c r="E347" s="53" t="s">
        <v>11</v>
      </c>
      <c r="F347" s="32" t="s">
        <v>214</v>
      </c>
      <c r="G347" s="54" t="str">
        <f t="shared" si="39"/>
        <v>select_one true3</v>
      </c>
      <c r="H347" s="4" t="str">
        <f>IF(A347="","",IF(ROW($A$2:$A$1036)=1,"Impossible",VLOOKUP($A$2:$A$1036,items!$A$2:$S$1008,{19}*SIGN(ROW($A$2:$A$1036)),FALSE)))</f>
        <v>Helpful if someone is hurt, upset or feeling ill</v>
      </c>
      <c r="I347" s="4" t="str">
        <f>IF(A347="","",IF(ROW($A$2:$A$1036)=1,"Impossible",VLOOKUP($A$2:$A$1036,items!$A$2:$T$1008,{20}*SIGN(ROW($A$2:$A$1036)),FALSE)))</f>
        <v>Anobatsira kana mumwe munhu arwadziswa, agumburiswa kana kuti asinganzwe zvakanaka</v>
      </c>
      <c r="L347" s="53" t="s">
        <v>27</v>
      </c>
      <c r="M347" s="53"/>
      <c r="N347" s="53"/>
      <c r="O347" s="53"/>
      <c r="P347" s="53"/>
      <c r="Q347" s="53"/>
      <c r="R347" s="53"/>
      <c r="S347" s="53"/>
      <c r="T347" s="53"/>
      <c r="U347" s="53"/>
      <c r="V347" s="55" t="str">
        <f t="shared" si="36"/>
        <v>T10. Helpful if someone is hurt, upset or feeling ill</v>
      </c>
      <c r="W347" s="55" t="str">
        <f t="shared" si="37"/>
        <v>T10. Anobatsira kana mumwe munhu arwadziswa, agumburiswa kana kuti asinganzwe zvakanaka</v>
      </c>
      <c r="X347" s="32" t="str">
        <f t="array" ref="X347">IF(ISBLANK(F347),"",INDEX([2]choices!L$2:L$2063,MATCH(F347,IF([2]choices!M$2:M$2063="Last",[2]choices!A$2:A$2063),0)))</f>
        <v>not true, somwhat true, certainly true, refuse</v>
      </c>
      <c r="Y347" s="4" t="str">
        <f t="array" ref="Y347">IF(ISBLANK(F347),"",INDEX([2]choices!K$2:K$2063,MATCH(F347,IF([2]choices!M$2:M$2063="Last",[2]choices!A$2:A$2063),0)))</f>
        <v>Hachisi chokwadi, Chingangove chokwadi, Ichokwadi, kuramba kupindura</v>
      </c>
      <c r="Z347" s="4" t="s">
        <v>1223</v>
      </c>
    </row>
    <row r="348" spans="1:26" ht="28">
      <c r="A348" s="53" t="s">
        <v>1525</v>
      </c>
      <c r="B348" s="53" t="s">
        <v>111</v>
      </c>
      <c r="C348" s="53">
        <v>11</v>
      </c>
      <c r="D348" s="54" t="str">
        <f t="shared" si="38"/>
        <v>T11</v>
      </c>
      <c r="E348" s="53" t="s">
        <v>11</v>
      </c>
      <c r="F348" s="32" t="s">
        <v>214</v>
      </c>
      <c r="G348" s="54" t="str">
        <f t="shared" si="39"/>
        <v>select_one true3</v>
      </c>
      <c r="H348" s="4" t="str">
        <f>IF(A348="","",IF(ROW($A$2:$A$1036)=1,"Impossible",VLOOKUP($A$2:$A$1036,items!$A$2:$S$1008,{19}*SIGN(ROW($A$2:$A$1036)),FALSE)))</f>
        <v>Constantly fidgeting or squirming</v>
      </c>
      <c r="I348" s="4" t="str">
        <f>IF(A348="","",IF(ROW($A$2:$A$1036)=1,"Impossible",VLOOKUP($A$2:$A$1036,items!$A$2:$T$1008,{20}*SIGN(ROW($A$2:$A$1036)),FALSE)))</f>
        <v>Kusagarisika kana kusagadzikana nguva zhinji</v>
      </c>
      <c r="L348" s="53" t="s">
        <v>27</v>
      </c>
      <c r="M348" s="53"/>
      <c r="N348" s="53"/>
      <c r="O348" s="53"/>
      <c r="P348" s="53"/>
      <c r="Q348" s="53"/>
      <c r="R348" s="53"/>
      <c r="S348" s="53"/>
      <c r="T348" s="53"/>
      <c r="U348" s="53"/>
      <c r="V348" s="55" t="str">
        <f t="shared" si="36"/>
        <v>T11. Constantly fidgeting or squirming</v>
      </c>
      <c r="W348" s="55" t="str">
        <f t="shared" si="37"/>
        <v>T11. Kusagarisika kana kusagadzikana nguva zhinji</v>
      </c>
      <c r="X348" s="32" t="str">
        <f t="array" ref="X348">IF(ISBLANK(F348),"",INDEX([2]choices!L$2:L$2063,MATCH(F348,IF([2]choices!M$2:M$2063="Last",[2]choices!A$2:A$2063),0)))</f>
        <v>not true, somwhat true, certainly true, refuse</v>
      </c>
      <c r="Y348" s="4" t="str">
        <f t="array" ref="Y348">IF(ISBLANK(F348),"",INDEX([2]choices!K$2:K$2063,MATCH(F348,IF([2]choices!M$2:M$2063="Last",[2]choices!A$2:A$2063),0)))</f>
        <v>Hachisi chokwadi, Chingangove chokwadi, Ichokwadi, kuramba kupindura</v>
      </c>
      <c r="Z348" s="4" t="s">
        <v>1223</v>
      </c>
    </row>
    <row r="349" spans="1:26" ht="28">
      <c r="A349" s="53" t="s">
        <v>1526</v>
      </c>
      <c r="B349" s="53" t="s">
        <v>111</v>
      </c>
      <c r="C349" s="53">
        <v>12</v>
      </c>
      <c r="D349" s="54" t="str">
        <f t="shared" si="38"/>
        <v>T12</v>
      </c>
      <c r="E349" s="53" t="s">
        <v>11</v>
      </c>
      <c r="F349" s="32" t="s">
        <v>214</v>
      </c>
      <c r="G349" s="54" t="str">
        <f t="shared" si="39"/>
        <v>select_one true3</v>
      </c>
      <c r="H349" s="4" t="str">
        <f>IF(A349="","",IF(ROW($A$2:$A$1036)=1,"Impossible",VLOOKUP($A$2:$A$1036,items!$A$2:$S$1008,{19}*SIGN(ROW($A$2:$A$1036)),FALSE)))</f>
        <v>Has at least one good friend</v>
      </c>
      <c r="I349" s="4" t="str">
        <f>IF(A349="","",IF(ROW($A$2:$A$1036)=1,"Impossible",VLOOKUP($A$2:$A$1036,items!$A$2:$T$1008,{20}*SIGN(ROW($A$2:$A$1036)),FALSE)))</f>
        <v>Ane shamwari yakanaka imwe chete zvayo</v>
      </c>
      <c r="L349" s="53" t="s">
        <v>27</v>
      </c>
      <c r="M349" s="53"/>
      <c r="N349" s="53"/>
      <c r="O349" s="53"/>
      <c r="P349" s="53"/>
      <c r="Q349" s="53"/>
      <c r="R349" s="53"/>
      <c r="S349" s="53"/>
      <c r="T349" s="53"/>
      <c r="U349" s="53"/>
      <c r="V349" s="55" t="str">
        <f t="shared" si="36"/>
        <v>T12. Has at least one good friend</v>
      </c>
      <c r="W349" s="55" t="str">
        <f t="shared" si="37"/>
        <v>T12. Ane shamwari yakanaka imwe chete zvayo</v>
      </c>
      <c r="X349" s="32" t="str">
        <f t="array" ref="X349">IF(ISBLANK(F349),"",INDEX([2]choices!L$2:L$2063,MATCH(F349,IF([2]choices!M$2:M$2063="Last",[2]choices!A$2:A$2063),0)))</f>
        <v>not true, somwhat true, certainly true, refuse</v>
      </c>
      <c r="Y349" s="4" t="str">
        <f t="array" ref="Y349">IF(ISBLANK(F349),"",INDEX([2]choices!K$2:K$2063,MATCH(F349,IF([2]choices!M$2:M$2063="Last",[2]choices!A$2:A$2063),0)))</f>
        <v>Hachisi chokwadi, Chingangove chokwadi, Ichokwadi, kuramba kupindura</v>
      </c>
      <c r="Z349" s="4" t="s">
        <v>1223</v>
      </c>
    </row>
    <row r="350" spans="1:26" ht="28">
      <c r="A350" s="53" t="s">
        <v>1527</v>
      </c>
      <c r="B350" s="53" t="s">
        <v>111</v>
      </c>
      <c r="C350" s="53">
        <v>13</v>
      </c>
      <c r="D350" s="54" t="str">
        <f t="shared" si="38"/>
        <v>T13</v>
      </c>
      <c r="E350" s="53" t="s">
        <v>11</v>
      </c>
      <c r="F350" s="32" t="s">
        <v>214</v>
      </c>
      <c r="G350" s="54" t="str">
        <f t="shared" si="39"/>
        <v>select_one true3</v>
      </c>
      <c r="H350" s="4" t="str">
        <f>IF(A350="","",IF(ROW($A$2:$A$1036)=1,"Impossible",VLOOKUP($A$2:$A$1036,items!$A$2:$S$1008,{19}*SIGN(ROW($A$2:$A$1036)),FALSE)))</f>
        <v>Often fights with other children or bullies them</v>
      </c>
      <c r="I350" s="4" t="str">
        <f>IF(A350="","",IF(ROW($A$2:$A$1036)=1,"Impossible",VLOOKUP($A$2:$A$1036,items!$A$2:$T$1008,{20}*SIGN(ROW($A$2:$A$1036)),FALSE)))</f>
        <v>Anowanzorwa nevamwe vana kana kuvashungurudza</v>
      </c>
      <c r="L350" s="53" t="s">
        <v>27</v>
      </c>
      <c r="M350" s="53"/>
      <c r="N350" s="53"/>
      <c r="O350" s="53"/>
      <c r="P350" s="53"/>
      <c r="Q350" s="53"/>
      <c r="R350" s="53"/>
      <c r="S350" s="53"/>
      <c r="T350" s="53"/>
      <c r="U350" s="53"/>
      <c r="V350" s="55" t="str">
        <f t="shared" si="36"/>
        <v>T13. Often fights with other children or bullies them</v>
      </c>
      <c r="W350" s="55" t="str">
        <f t="shared" si="37"/>
        <v>T13. Anowanzorwa nevamwe vana kana kuvashungurudza</v>
      </c>
      <c r="X350" s="32" t="str">
        <f t="array" ref="X350">IF(ISBLANK(F350),"",INDEX([2]choices!L$2:L$2063,MATCH(F350,IF([2]choices!M$2:M$2063="Last",[2]choices!A$2:A$2063),0)))</f>
        <v>not true, somwhat true, certainly true, refuse</v>
      </c>
      <c r="Y350" s="4" t="str">
        <f t="array" ref="Y350">IF(ISBLANK(F350),"",INDEX([2]choices!K$2:K$2063,MATCH(F350,IF([2]choices!M$2:M$2063="Last",[2]choices!A$2:A$2063),0)))</f>
        <v>Hachisi chokwadi, Chingangove chokwadi, Ichokwadi, kuramba kupindura</v>
      </c>
      <c r="Z350" s="4" t="s">
        <v>1223</v>
      </c>
    </row>
    <row r="351" spans="1:26" ht="28">
      <c r="A351" s="53" t="s">
        <v>1529</v>
      </c>
      <c r="B351" s="53" t="s">
        <v>111</v>
      </c>
      <c r="C351" s="53">
        <v>14</v>
      </c>
      <c r="D351" s="54" t="str">
        <f t="shared" si="38"/>
        <v>T14</v>
      </c>
      <c r="E351" s="53" t="s">
        <v>11</v>
      </c>
      <c r="F351" s="32" t="s">
        <v>214</v>
      </c>
      <c r="G351" s="54" t="str">
        <f t="shared" si="39"/>
        <v>select_one true3</v>
      </c>
      <c r="H351" s="4" t="str">
        <f>IF(A351="","",IF(ROW($A$2:$A$1036)=1,"Impossible",VLOOKUP($A$2:$A$1036,items!$A$2:$S$1008,{19}*SIGN(ROW($A$2:$A$1036)),FALSE)))</f>
        <v>Often unhappy, depressed or tearful</v>
      </c>
      <c r="I351" s="4" t="str">
        <f>IF(A351="","",IF(ROW($A$2:$A$1036)=1,"Impossible",VLOOKUP($A$2:$A$1036,items!$A$2:$T$1008,{20}*SIGN(ROW($A$2:$A$1036)),FALSE)))</f>
        <v>Anowanzogara akasuruvara, achifungisisa kana kunzwa kuda kuchema</v>
      </c>
      <c r="L351" s="53" t="s">
        <v>27</v>
      </c>
      <c r="M351" s="53"/>
      <c r="N351" s="53"/>
      <c r="O351" s="53"/>
      <c r="P351" s="53"/>
      <c r="Q351" s="53"/>
      <c r="R351" s="53"/>
      <c r="S351" s="53"/>
      <c r="T351" s="53"/>
      <c r="U351" s="53"/>
      <c r="V351" s="55" t="str">
        <f t="shared" si="36"/>
        <v>T14. Often unhappy, depressed or tearful</v>
      </c>
      <c r="W351" s="55" t="str">
        <f t="shared" si="37"/>
        <v>T14. Anowanzogara akasuruvara, achifungisisa kana kunzwa kuda kuchema</v>
      </c>
      <c r="X351" s="32" t="str">
        <f t="array" ref="X351">IF(ISBLANK(F351),"",INDEX([2]choices!L$2:L$2063,MATCH(F351,IF([2]choices!M$2:M$2063="Last",[2]choices!A$2:A$2063),0)))</f>
        <v>not true, somwhat true, certainly true, refuse</v>
      </c>
      <c r="Y351" s="4" t="str">
        <f t="array" ref="Y351">IF(ISBLANK(F351),"",INDEX([2]choices!K$2:K$2063,MATCH(F351,IF([2]choices!M$2:M$2063="Last",[2]choices!A$2:A$2063),0)))</f>
        <v>Hachisi chokwadi, Chingangove chokwadi, Ichokwadi, kuramba kupindura</v>
      </c>
      <c r="Z351" s="4" t="s">
        <v>1223</v>
      </c>
    </row>
    <row r="352" spans="1:26" ht="28">
      <c r="A352" s="53" t="s">
        <v>1530</v>
      </c>
      <c r="B352" s="53" t="s">
        <v>111</v>
      </c>
      <c r="C352" s="53">
        <v>15</v>
      </c>
      <c r="D352" s="54" t="str">
        <f t="shared" si="38"/>
        <v>T15</v>
      </c>
      <c r="E352" s="53" t="s">
        <v>11</v>
      </c>
      <c r="F352" s="32" t="s">
        <v>214</v>
      </c>
      <c r="G352" s="54" t="str">
        <f t="shared" si="39"/>
        <v>select_one true3</v>
      </c>
      <c r="H352" s="4" t="str">
        <f>IF(A352="","",IF(ROW($A$2:$A$1036)=1,"Impossible",VLOOKUP($A$2:$A$1036,items!$A$2:$S$1008,{19}*SIGN(ROW($A$2:$A$1036)),FALSE)))</f>
        <v>Generally liked by other children</v>
      </c>
      <c r="I352" s="4" t="str">
        <f>IF(A352="","",IF(ROW($A$2:$A$1036)=1,"Impossible",VLOOKUP($A$2:$A$1036,items!$A$2:$T$1008,{20}*SIGN(ROW($A$2:$A$1036)),FALSE)))</f>
        <v>Anowanzofarirwa nevamwe vana</v>
      </c>
      <c r="L352" s="53" t="s">
        <v>27</v>
      </c>
      <c r="M352" s="53"/>
      <c r="N352" s="53"/>
      <c r="O352" s="53"/>
      <c r="P352" s="53"/>
      <c r="Q352" s="53"/>
      <c r="R352" s="53"/>
      <c r="S352" s="53"/>
      <c r="T352" s="53"/>
      <c r="U352" s="53"/>
      <c r="V352" s="55" t="str">
        <f t="shared" si="36"/>
        <v>T15. Generally liked by other children</v>
      </c>
      <c r="W352" s="55" t="str">
        <f t="shared" si="37"/>
        <v>T15. Anowanzofarirwa nevamwe vana</v>
      </c>
      <c r="X352" s="32" t="str">
        <f t="array" ref="X352">IF(ISBLANK(F352),"",INDEX([2]choices!L$2:L$2063,MATCH(F352,IF([2]choices!M$2:M$2063="Last",[2]choices!A$2:A$2063),0)))</f>
        <v>not true, somwhat true, certainly true, refuse</v>
      </c>
      <c r="Y352" s="4" t="str">
        <f t="array" ref="Y352">IF(ISBLANK(F352),"",INDEX([2]choices!K$2:K$2063,MATCH(F352,IF([2]choices!M$2:M$2063="Last",[2]choices!A$2:A$2063),0)))</f>
        <v>Hachisi chokwadi, Chingangove chokwadi, Ichokwadi, kuramba kupindura</v>
      </c>
      <c r="Z352" s="4" t="s">
        <v>1223</v>
      </c>
    </row>
    <row r="353" spans="1:26" ht="28">
      <c r="A353" s="53" t="s">
        <v>1532</v>
      </c>
      <c r="B353" s="53" t="s">
        <v>111</v>
      </c>
      <c r="C353" s="53">
        <v>16</v>
      </c>
      <c r="D353" s="54" t="str">
        <f t="shared" si="38"/>
        <v>T16</v>
      </c>
      <c r="E353" s="53" t="s">
        <v>11</v>
      </c>
      <c r="F353" s="32" t="s">
        <v>214</v>
      </c>
      <c r="G353" s="54" t="str">
        <f t="shared" si="39"/>
        <v>select_one true3</v>
      </c>
      <c r="H353" s="4" t="str">
        <f>IF(A353="","",IF(ROW($A$2:$A$1036)=1,"Impossible",VLOOKUP($A$2:$A$1036,items!$A$2:$S$1008,{19}*SIGN(ROW($A$2:$A$1036)),FALSE)))</f>
        <v>Easily distracted, concentration wanders</v>
      </c>
      <c r="I353" s="4" t="str">
        <f>IF(A353="","",IF(ROW($A$2:$A$1036)=1,"Impossible",VLOOKUP($A$2:$A$1036,items!$A$2:$T$1008,{20}*SIGN(ROW($A$2:$A$1036)),FALSE)))</f>
        <v>Anokurumidza kuvarairwa, pfungwa dzake hadzigare pamwe chete</v>
      </c>
      <c r="L353" s="53" t="s">
        <v>27</v>
      </c>
      <c r="M353" s="53"/>
      <c r="N353" s="53"/>
      <c r="O353" s="53"/>
      <c r="P353" s="53"/>
      <c r="Q353" s="53"/>
      <c r="R353" s="53"/>
      <c r="S353" s="53"/>
      <c r="T353" s="53"/>
      <c r="U353" s="53"/>
      <c r="V353" s="55" t="str">
        <f t="shared" si="36"/>
        <v>T16. Easily distracted, concentration wanders</v>
      </c>
      <c r="W353" s="55" t="str">
        <f t="shared" si="37"/>
        <v>T16. Anokurumidza kuvarairwa, pfungwa dzake hadzigare pamwe chete</v>
      </c>
      <c r="X353" s="32" t="str">
        <f t="array" ref="X353">IF(ISBLANK(F353),"",INDEX([2]choices!L$2:L$2063,MATCH(F353,IF([2]choices!M$2:M$2063="Last",[2]choices!A$2:A$2063),0)))</f>
        <v>not true, somwhat true, certainly true, refuse</v>
      </c>
      <c r="Y353" s="4" t="str">
        <f t="array" ref="Y353">IF(ISBLANK(F353),"",INDEX([2]choices!K$2:K$2063,MATCH(F353,IF([2]choices!M$2:M$2063="Last",[2]choices!A$2:A$2063),0)))</f>
        <v>Hachisi chokwadi, Chingangove chokwadi, Ichokwadi, kuramba kupindura</v>
      </c>
      <c r="Z353" s="4" t="s">
        <v>1223</v>
      </c>
    </row>
    <row r="354" spans="1:26" ht="42">
      <c r="A354" s="53" t="s">
        <v>1533</v>
      </c>
      <c r="B354" s="53" t="s">
        <v>111</v>
      </c>
      <c r="C354" s="53">
        <v>17</v>
      </c>
      <c r="D354" s="54" t="str">
        <f t="shared" si="38"/>
        <v>T17</v>
      </c>
      <c r="E354" s="53" t="s">
        <v>11</v>
      </c>
      <c r="F354" s="32" t="s">
        <v>214</v>
      </c>
      <c r="G354" s="54" t="str">
        <f t="shared" si="39"/>
        <v>select_one true3</v>
      </c>
      <c r="H354" s="4" t="str">
        <f>IF(A354="","",IF(ROW($A$2:$A$1036)=1,"Impossible",VLOOKUP($A$2:$A$1036,items!$A$2:$S$1008,{19}*SIGN(ROW($A$2:$A$1036)),FALSE)))</f>
        <v>Nervous or clingy in new situations, easily loses confidence</v>
      </c>
      <c r="I354" s="4" t="str">
        <f>IF(A354="","",IF(ROW($A$2:$A$1036)=1,"Impossible",VLOOKUP($A$2:$A$1036,items!$A$2:$T$1008,{20}*SIGN(ROW($A$2:$A$1036)),FALSE)))</f>
        <v>Kusagadzikana kana kuti kwati- kwati nemumwe munhu pazvinhu zvaasati ambosangana nazvo, anokurumidza kusavimba nezvaari.</v>
      </c>
      <c r="L354" s="53" t="s">
        <v>27</v>
      </c>
      <c r="M354" s="53"/>
      <c r="N354" s="53"/>
      <c r="O354" s="53"/>
      <c r="P354" s="53"/>
      <c r="Q354" s="53"/>
      <c r="R354" s="53"/>
      <c r="S354" s="53"/>
      <c r="T354" s="53"/>
      <c r="U354" s="53"/>
      <c r="V354" s="55" t="str">
        <f t="shared" ref="V354:V417" si="40">IF(OR(ISNA(H354),ISBLANK(H354)),"",CONCATENATE($B354,$C354,"."," ",H354))</f>
        <v>T17. Nervous or clingy in new situations, easily loses confidence</v>
      </c>
      <c r="W354" s="55" t="str">
        <f t="shared" ref="W354:W417" si="41">IF(OR(ISBLANK(I354),ISNA(I354)),"",CONCATENATE($B354,$C354,"."," ",I354))</f>
        <v>T17. Kusagadzikana kana kuti kwati- kwati nemumwe munhu pazvinhu zvaasati ambosangana nazvo, anokurumidza kusavimba nezvaari.</v>
      </c>
      <c r="X354" s="32" t="str">
        <f t="array" ref="X354">IF(ISBLANK(F354),"",INDEX([2]choices!L$2:L$2063,MATCH(F354,IF([2]choices!M$2:M$2063="Last",[2]choices!A$2:A$2063),0)))</f>
        <v>not true, somwhat true, certainly true, refuse</v>
      </c>
      <c r="Y354" s="4" t="str">
        <f t="array" ref="Y354">IF(ISBLANK(F354),"",INDEX([2]choices!K$2:K$2063,MATCH(F354,IF([2]choices!M$2:M$2063="Last",[2]choices!A$2:A$2063),0)))</f>
        <v>Hachisi chokwadi, Chingangove chokwadi, Ichokwadi, kuramba kupindura</v>
      </c>
      <c r="Z354" s="4" t="s">
        <v>1223</v>
      </c>
    </row>
    <row r="355" spans="1:26" ht="28">
      <c r="A355" s="53" t="s">
        <v>1535</v>
      </c>
      <c r="B355" s="53" t="s">
        <v>111</v>
      </c>
      <c r="C355" s="53">
        <v>18</v>
      </c>
      <c r="D355" s="54" t="str">
        <f t="shared" si="38"/>
        <v>T18</v>
      </c>
      <c r="E355" s="53" t="s">
        <v>11</v>
      </c>
      <c r="F355" s="32" t="s">
        <v>214</v>
      </c>
      <c r="G355" s="54" t="str">
        <f t="shared" si="39"/>
        <v>select_one true3</v>
      </c>
      <c r="H355" s="4" t="str">
        <f>IF(A355="","",IF(ROW($A$2:$A$1036)=1,"Impossible",VLOOKUP($A$2:$A$1036,items!$A$2:$S$1008,{19}*SIGN(ROW($A$2:$A$1036)),FALSE)))</f>
        <v>Kind to younger children</v>
      </c>
      <c r="I355" s="4" t="str">
        <f>IF(A355="","",IF(ROW($A$2:$A$1036)=1,"Impossible",VLOOKUP($A$2:$A$1036,items!$A$2:$T$1008,{20}*SIGN(ROW($A$2:$A$1036)),FALSE)))</f>
        <v xml:space="preserve">Ane tsitsi nevana vadiki </v>
      </c>
      <c r="L355" s="53" t="s">
        <v>27</v>
      </c>
      <c r="M355" s="53"/>
      <c r="N355" s="53"/>
      <c r="O355" s="53"/>
      <c r="P355" s="53"/>
      <c r="Q355" s="53"/>
      <c r="R355" s="53"/>
      <c r="S355" s="53"/>
      <c r="T355" s="53"/>
      <c r="U355" s="53"/>
      <c r="V355" s="55" t="str">
        <f t="shared" si="40"/>
        <v>T18. Kind to younger children</v>
      </c>
      <c r="W355" s="55" t="str">
        <f t="shared" si="41"/>
        <v xml:space="preserve">T18. Ane tsitsi nevana vadiki </v>
      </c>
      <c r="X355" s="32" t="str">
        <f t="array" ref="X355">IF(ISBLANK(F355),"",INDEX([2]choices!L$2:L$2063,MATCH(F355,IF([2]choices!M$2:M$2063="Last",[2]choices!A$2:A$2063),0)))</f>
        <v>not true, somwhat true, certainly true, refuse</v>
      </c>
      <c r="Y355" s="4" t="str">
        <f t="array" ref="Y355">IF(ISBLANK(F355),"",INDEX([2]choices!K$2:K$2063,MATCH(F355,IF([2]choices!M$2:M$2063="Last",[2]choices!A$2:A$2063),0)))</f>
        <v>Hachisi chokwadi, Chingangove chokwadi, Ichokwadi, kuramba kupindura</v>
      </c>
      <c r="Z355" s="4" t="s">
        <v>1223</v>
      </c>
    </row>
    <row r="356" spans="1:26" ht="28">
      <c r="A356" s="53" t="s">
        <v>1536</v>
      </c>
      <c r="B356" s="53" t="s">
        <v>111</v>
      </c>
      <c r="C356" s="53">
        <v>19</v>
      </c>
      <c r="D356" s="54" t="str">
        <f t="shared" si="38"/>
        <v>T19</v>
      </c>
      <c r="E356" s="53" t="s">
        <v>11</v>
      </c>
      <c r="F356" s="32" t="s">
        <v>214</v>
      </c>
      <c r="G356" s="54" t="str">
        <f t="shared" si="39"/>
        <v>select_one true3</v>
      </c>
      <c r="H356" s="4" t="str">
        <f>IF(A356="","",IF(ROW($A$2:$A$1036)=1,"Impossible",VLOOKUP($A$2:$A$1036,items!$A$2:$S$1008,{19}*SIGN(ROW($A$2:$A$1036)),FALSE)))</f>
        <v>Often lies or cheats</v>
      </c>
      <c r="I356" s="4" t="str">
        <f>IF(A356="","",IF(ROW($A$2:$A$1036)=1,"Impossible",VLOOKUP($A$2:$A$1036,items!$A$2:$T$1008,{20}*SIGN(ROW($A$2:$A$1036)),FALSE)))</f>
        <v>Anowanzonyepa kana kuita chitsotsi</v>
      </c>
      <c r="L356" s="53" t="s">
        <v>27</v>
      </c>
      <c r="M356" s="53"/>
      <c r="N356" s="53"/>
      <c r="O356" s="53"/>
      <c r="P356" s="53"/>
      <c r="Q356" s="53"/>
      <c r="R356" s="53"/>
      <c r="S356" s="53"/>
      <c r="T356" s="53"/>
      <c r="U356" s="53"/>
      <c r="V356" s="55" t="str">
        <f t="shared" si="40"/>
        <v>T19. Often lies or cheats</v>
      </c>
      <c r="W356" s="55" t="str">
        <f t="shared" si="41"/>
        <v>T19. Anowanzonyepa kana kuita chitsotsi</v>
      </c>
      <c r="X356" s="32" t="str">
        <f t="array" ref="X356">IF(ISBLANK(F356),"",INDEX([2]choices!L$2:L$2063,MATCH(F356,IF([2]choices!M$2:M$2063="Last",[2]choices!A$2:A$2063),0)))</f>
        <v>not true, somwhat true, certainly true, refuse</v>
      </c>
      <c r="Y356" s="4" t="str">
        <f t="array" ref="Y356">IF(ISBLANK(F356),"",INDEX([2]choices!K$2:K$2063,MATCH(F356,IF([2]choices!M$2:M$2063="Last",[2]choices!A$2:A$2063),0)))</f>
        <v>Hachisi chokwadi, Chingangove chokwadi, Ichokwadi, kuramba kupindura</v>
      </c>
      <c r="Z356" s="4" t="s">
        <v>1223</v>
      </c>
    </row>
    <row r="357" spans="1:26" ht="28">
      <c r="A357" s="53" t="s">
        <v>1537</v>
      </c>
      <c r="B357" s="53" t="s">
        <v>111</v>
      </c>
      <c r="C357" s="53">
        <v>20</v>
      </c>
      <c r="D357" s="54" t="str">
        <f t="shared" si="38"/>
        <v>T20</v>
      </c>
      <c r="E357" s="53" t="s">
        <v>11</v>
      </c>
      <c r="F357" s="32" t="s">
        <v>214</v>
      </c>
      <c r="G357" s="54" t="str">
        <f t="shared" si="39"/>
        <v>select_one true3</v>
      </c>
      <c r="H357" s="4" t="str">
        <f>IF(A357="","",IF(ROW($A$2:$A$1036)=1,"Impossible",VLOOKUP($A$2:$A$1036,items!$A$2:$S$1008,{19}*SIGN(ROW($A$2:$A$1036)),FALSE)))</f>
        <v>Picked on or bullied by other children</v>
      </c>
      <c r="I357" s="4" t="str">
        <f>IF(A357="","",IF(ROW($A$2:$A$1036)=1,"Impossible",VLOOKUP($A$2:$A$1036,items!$A$2:$T$1008,{20}*SIGN(ROW($A$2:$A$1036)),FALSE)))</f>
        <v>Anowanzodenhwa kana kushungurudzwa nevamwe vana</v>
      </c>
      <c r="L357" s="53" t="s">
        <v>27</v>
      </c>
      <c r="M357" s="53"/>
      <c r="N357" s="53"/>
      <c r="O357" s="53"/>
      <c r="P357" s="53"/>
      <c r="Q357" s="53"/>
      <c r="R357" s="53"/>
      <c r="S357" s="53"/>
      <c r="T357" s="53"/>
      <c r="U357" s="53"/>
      <c r="V357" s="55" t="str">
        <f t="shared" si="40"/>
        <v>T20. Picked on or bullied by other children</v>
      </c>
      <c r="W357" s="55" t="str">
        <f t="shared" si="41"/>
        <v>T20. Anowanzodenhwa kana kushungurudzwa nevamwe vana</v>
      </c>
      <c r="X357" s="32" t="str">
        <f t="array" ref="X357">IF(ISBLANK(F357),"",INDEX([2]choices!L$2:L$2063,MATCH(F357,IF([2]choices!M$2:M$2063="Last",[2]choices!A$2:A$2063),0)))</f>
        <v>not true, somwhat true, certainly true, refuse</v>
      </c>
      <c r="Y357" s="4" t="str">
        <f t="array" ref="Y357">IF(ISBLANK(F357),"",INDEX([2]choices!K$2:K$2063,MATCH(F357,IF([2]choices!M$2:M$2063="Last",[2]choices!A$2:A$2063),0)))</f>
        <v>Hachisi chokwadi, Chingangove chokwadi, Ichokwadi, kuramba kupindura</v>
      </c>
      <c r="Z357" s="4" t="s">
        <v>1223</v>
      </c>
    </row>
    <row r="358" spans="1:26" ht="28">
      <c r="A358" s="53" t="s">
        <v>1539</v>
      </c>
      <c r="B358" s="53" t="s">
        <v>111</v>
      </c>
      <c r="C358" s="53">
        <v>21</v>
      </c>
      <c r="D358" s="54" t="str">
        <f t="shared" si="38"/>
        <v>T21</v>
      </c>
      <c r="E358" s="53" t="s">
        <v>11</v>
      </c>
      <c r="F358" s="32" t="s">
        <v>214</v>
      </c>
      <c r="G358" s="54" t="str">
        <f t="shared" si="39"/>
        <v>select_one true3</v>
      </c>
      <c r="H358" s="4" t="str">
        <f>IF(A358="","",IF(ROW($A$2:$A$1036)=1,"Impossible",VLOOKUP($A$2:$A$1036,items!$A$2:$S$1008,{19}*SIGN(ROW($A$2:$A$1036)),FALSE)))</f>
        <v>Often offers to help others (parents, teachers, other children)</v>
      </c>
      <c r="I358" s="4" t="str">
        <f>IF(A358="","",IF(ROW($A$2:$A$1036)=1,"Impossible",VLOOKUP($A$2:$A$1036,items!$A$2:$T$1008,{20}*SIGN(ROW($A$2:$A$1036)),FALSE)))</f>
        <v>Anowanzozvipira kubatsira vamwe vanhu (vabereki, vadzidzisi, vamwe vana vadiki)</v>
      </c>
      <c r="L358" s="53" t="s">
        <v>27</v>
      </c>
      <c r="M358" s="53"/>
      <c r="N358" s="53"/>
      <c r="O358" s="53"/>
      <c r="P358" s="53"/>
      <c r="Q358" s="53"/>
      <c r="R358" s="53"/>
      <c r="S358" s="53"/>
      <c r="T358" s="53"/>
      <c r="U358" s="53"/>
      <c r="V358" s="55" t="str">
        <f t="shared" si="40"/>
        <v>T21. Often offers to help others (parents, teachers, other children)</v>
      </c>
      <c r="W358" s="55" t="str">
        <f t="shared" si="41"/>
        <v>T21. Anowanzozvipira kubatsira vamwe vanhu (vabereki, vadzidzisi, vamwe vana vadiki)</v>
      </c>
      <c r="X358" s="32" t="str">
        <f t="array" ref="X358">IF(ISBLANK(F358),"",INDEX([2]choices!L$2:L$2063,MATCH(F358,IF([2]choices!M$2:M$2063="Last",[2]choices!A$2:A$2063),0)))</f>
        <v>not true, somwhat true, certainly true, refuse</v>
      </c>
      <c r="Y358" s="4" t="str">
        <f t="array" ref="Y358">IF(ISBLANK(F358),"",INDEX([2]choices!K$2:K$2063,MATCH(F358,IF([2]choices!M$2:M$2063="Last",[2]choices!A$2:A$2063),0)))</f>
        <v>Hachisi chokwadi, Chingangove chokwadi, Ichokwadi, kuramba kupindura</v>
      </c>
      <c r="Z358" s="4" t="s">
        <v>1223</v>
      </c>
    </row>
    <row r="359" spans="1:26" ht="28">
      <c r="A359" s="53" t="s">
        <v>1540</v>
      </c>
      <c r="B359" s="53" t="s">
        <v>111</v>
      </c>
      <c r="C359" s="53">
        <v>22</v>
      </c>
      <c r="D359" s="54" t="str">
        <f t="shared" si="38"/>
        <v>T22</v>
      </c>
      <c r="E359" s="53" t="s">
        <v>11</v>
      </c>
      <c r="F359" s="32" t="s">
        <v>214</v>
      </c>
      <c r="G359" s="54" t="str">
        <f t="shared" si="39"/>
        <v>select_one true3</v>
      </c>
      <c r="H359" s="4" t="str">
        <f>IF(A359="","",IF(ROW($A$2:$A$1036)=1,"Impossible",VLOOKUP($A$2:$A$1036,items!$A$2:$S$1008,{19}*SIGN(ROW($A$2:$A$1036)),FALSE)))</f>
        <v>Thinks things out before acting</v>
      </c>
      <c r="I359" s="4" t="str">
        <f>IF(A359="","",IF(ROW($A$2:$A$1036)=1,"Impossible",VLOOKUP($A$2:$A$1036,items!$A$2:$T$1008,{20}*SIGN(ROW($A$2:$A$1036)),FALSE)))</f>
        <v xml:space="preserve">Anotanga afunga pamusoro pechinhu asati aita </v>
      </c>
      <c r="L359" s="53" t="s">
        <v>27</v>
      </c>
      <c r="M359" s="53"/>
      <c r="N359" s="53"/>
      <c r="O359" s="53"/>
      <c r="P359" s="53"/>
      <c r="Q359" s="53"/>
      <c r="R359" s="53"/>
      <c r="S359" s="53"/>
      <c r="T359" s="53"/>
      <c r="U359" s="53"/>
      <c r="V359" s="55" t="str">
        <f t="shared" si="40"/>
        <v>T22. Thinks things out before acting</v>
      </c>
      <c r="W359" s="55" t="str">
        <f t="shared" si="41"/>
        <v xml:space="preserve">T22. Anotanga afunga pamusoro pechinhu asati aita </v>
      </c>
      <c r="X359" s="32" t="str">
        <f t="array" ref="X359">IF(ISBLANK(F359),"",INDEX([2]choices!L$2:L$2063,MATCH(F359,IF([2]choices!M$2:M$2063="Last",[2]choices!A$2:A$2063),0)))</f>
        <v>not true, somwhat true, certainly true, refuse</v>
      </c>
      <c r="Y359" s="4" t="str">
        <f t="array" ref="Y359">IF(ISBLANK(F359),"",INDEX([2]choices!K$2:K$2063,MATCH(F359,IF([2]choices!M$2:M$2063="Last",[2]choices!A$2:A$2063),0)))</f>
        <v>Hachisi chokwadi, Chingangove chokwadi, Ichokwadi, kuramba kupindura</v>
      </c>
      <c r="Z359" s="4" t="s">
        <v>1223</v>
      </c>
    </row>
    <row r="360" spans="1:26" ht="28">
      <c r="A360" s="53" t="s">
        <v>1541</v>
      </c>
      <c r="B360" s="53" t="s">
        <v>111</v>
      </c>
      <c r="C360" s="53">
        <v>23</v>
      </c>
      <c r="D360" s="54" t="str">
        <f t="shared" si="38"/>
        <v>T23</v>
      </c>
      <c r="E360" s="53" t="s">
        <v>11</v>
      </c>
      <c r="F360" s="32" t="s">
        <v>214</v>
      </c>
      <c r="G360" s="54" t="str">
        <f t="shared" si="39"/>
        <v>select_one true3</v>
      </c>
      <c r="H360" s="4" t="str">
        <f>IF(A360="","",IF(ROW($A$2:$A$1036)=1,"Impossible",VLOOKUP($A$2:$A$1036,items!$A$2:$S$1008,{19}*SIGN(ROW($A$2:$A$1036)),FALSE)))</f>
        <v>Steals from home, school or elsewhere</v>
      </c>
      <c r="I360" s="4" t="str">
        <f>IF(A360="","",IF(ROW($A$2:$A$1036)=1,"Impossible",VLOOKUP($A$2:$A$1036,items!$A$2:$T$1008,{20}*SIGN(ROW($A$2:$A$1036)),FALSE)))</f>
        <v>Anoba pamba, kuchikoro kana chero kune imwe nzvimbo</v>
      </c>
      <c r="L360" s="53" t="s">
        <v>27</v>
      </c>
      <c r="M360" s="53"/>
      <c r="N360" s="53"/>
      <c r="O360" s="53"/>
      <c r="P360" s="53"/>
      <c r="Q360" s="53"/>
      <c r="R360" s="53"/>
      <c r="S360" s="53"/>
      <c r="T360" s="53"/>
      <c r="U360" s="53"/>
      <c r="V360" s="55" t="str">
        <f t="shared" si="40"/>
        <v>T23. Steals from home, school or elsewhere</v>
      </c>
      <c r="W360" s="55" t="str">
        <f t="shared" si="41"/>
        <v>T23. Anoba pamba, kuchikoro kana chero kune imwe nzvimbo</v>
      </c>
      <c r="X360" s="32" t="str">
        <f t="array" ref="X360">IF(ISBLANK(F360),"",INDEX([2]choices!L$2:L$2063,MATCH(F360,IF([2]choices!M$2:M$2063="Last",[2]choices!A$2:A$2063),0)))</f>
        <v>not true, somwhat true, certainly true, refuse</v>
      </c>
      <c r="Y360" s="4" t="str">
        <f t="array" ref="Y360">IF(ISBLANK(F360),"",INDEX([2]choices!K$2:K$2063,MATCH(F360,IF([2]choices!M$2:M$2063="Last",[2]choices!A$2:A$2063),0)))</f>
        <v>Hachisi chokwadi, Chingangove chokwadi, Ichokwadi, kuramba kupindura</v>
      </c>
      <c r="Z360" s="4" t="s">
        <v>1223</v>
      </c>
    </row>
    <row r="361" spans="1:26" ht="28">
      <c r="A361" s="53" t="s">
        <v>1542</v>
      </c>
      <c r="B361" s="53" t="s">
        <v>111</v>
      </c>
      <c r="C361" s="53">
        <v>24</v>
      </c>
      <c r="D361" s="54" t="str">
        <f t="shared" si="38"/>
        <v>T24</v>
      </c>
      <c r="E361" s="53" t="s">
        <v>11</v>
      </c>
      <c r="F361" s="32" t="s">
        <v>214</v>
      </c>
      <c r="G361" s="54" t="str">
        <f t="shared" si="39"/>
        <v>select_one true3</v>
      </c>
      <c r="H361" s="4" t="str">
        <f>IF(A361="","",IF(ROW($A$2:$A$1036)=1,"Impossible",VLOOKUP($A$2:$A$1036,items!$A$2:$S$1008,{19}*SIGN(ROW($A$2:$A$1036)),FALSE)))</f>
        <v>Gets along better with adults than with other children</v>
      </c>
      <c r="I361" s="4" t="str">
        <f>IF(A361="","",IF(ROW($A$2:$A$1036)=1,"Impossible",VLOOKUP($A$2:$A$1036,items!$A$2:$T$1008,{20}*SIGN(ROW($A$2:$A$1036)),FALSE)))</f>
        <v>Anowirirana nevanhu vakuru kudarika nevamwe vana</v>
      </c>
      <c r="L361" s="53" t="s">
        <v>27</v>
      </c>
      <c r="M361" s="53"/>
      <c r="N361" s="53"/>
      <c r="O361" s="53"/>
      <c r="P361" s="53"/>
      <c r="Q361" s="53"/>
      <c r="R361" s="53"/>
      <c r="S361" s="53"/>
      <c r="T361" s="53"/>
      <c r="U361" s="53"/>
      <c r="V361" s="55" t="str">
        <f t="shared" si="40"/>
        <v>T24. Gets along better with adults than with other children</v>
      </c>
      <c r="W361" s="55" t="str">
        <f t="shared" si="41"/>
        <v>T24. Anowirirana nevanhu vakuru kudarika nevamwe vana</v>
      </c>
      <c r="X361" s="32" t="str">
        <f t="array" ref="X361">IF(ISBLANK(F361),"",INDEX([2]choices!L$2:L$2063,MATCH(F361,IF([2]choices!M$2:M$2063="Last",[2]choices!A$2:A$2063),0)))</f>
        <v>not true, somwhat true, certainly true, refuse</v>
      </c>
      <c r="Y361" s="4" t="str">
        <f t="array" ref="Y361">IF(ISBLANK(F361),"",INDEX([2]choices!K$2:K$2063,MATCH(F361,IF([2]choices!M$2:M$2063="Last",[2]choices!A$2:A$2063),0)))</f>
        <v>Hachisi chokwadi, Chingangove chokwadi, Ichokwadi, kuramba kupindura</v>
      </c>
      <c r="Z361" s="4" t="s">
        <v>1223</v>
      </c>
    </row>
    <row r="362" spans="1:26" ht="28">
      <c r="A362" s="53" t="s">
        <v>1544</v>
      </c>
      <c r="B362" s="53" t="s">
        <v>111</v>
      </c>
      <c r="C362" s="53">
        <v>25</v>
      </c>
      <c r="D362" s="54" t="str">
        <f t="shared" si="38"/>
        <v>T25</v>
      </c>
      <c r="E362" s="53" t="s">
        <v>11</v>
      </c>
      <c r="F362" s="32" t="s">
        <v>214</v>
      </c>
      <c r="G362" s="54" t="str">
        <f t="shared" si="39"/>
        <v>select_one true3</v>
      </c>
      <c r="H362" s="4" t="str">
        <f>IF(A362="","",IF(ROW($A$2:$A$1036)=1,"Impossible",VLOOKUP($A$2:$A$1036,items!$A$2:$S$1008,{19}*SIGN(ROW($A$2:$A$1036)),FALSE)))</f>
        <v>Has many fears, easily scared</v>
      </c>
      <c r="I362" s="4" t="str">
        <f>IF(A362="","",IF(ROW($A$2:$A$1036)=1,"Impossible",VLOOKUP($A$2:$A$1036,items!$A$2:$T$1008,{20}*SIGN(ROW($A$2:$A$1036)),FALSE)))</f>
        <v>Ane zvakawanda zvaanotya, anokurumidza kuvhunduka</v>
      </c>
      <c r="L362" s="53" t="s">
        <v>27</v>
      </c>
      <c r="M362" s="53"/>
      <c r="N362" s="53"/>
      <c r="O362" s="53"/>
      <c r="P362" s="53"/>
      <c r="Q362" s="53"/>
      <c r="R362" s="53"/>
      <c r="S362" s="53"/>
      <c r="T362" s="53"/>
      <c r="U362" s="53"/>
      <c r="V362" s="55" t="str">
        <f t="shared" si="40"/>
        <v>T25. Has many fears, easily scared</v>
      </c>
      <c r="W362" s="55" t="str">
        <f t="shared" si="41"/>
        <v>T25. Ane zvakawanda zvaanotya, anokurumidza kuvhunduka</v>
      </c>
      <c r="X362" s="32" t="str">
        <f t="array" ref="X362">IF(ISBLANK(F362),"",INDEX([2]choices!L$2:L$2063,MATCH(F362,IF([2]choices!M$2:M$2063="Last",[2]choices!A$2:A$2063),0)))</f>
        <v>not true, somwhat true, certainly true, refuse</v>
      </c>
      <c r="Y362" s="4" t="str">
        <f t="array" ref="Y362">IF(ISBLANK(F362),"",INDEX([2]choices!K$2:K$2063,MATCH(F362,IF([2]choices!M$2:M$2063="Last",[2]choices!A$2:A$2063),0)))</f>
        <v>Hachisi chokwadi, Chingangove chokwadi, Ichokwadi, kuramba kupindura</v>
      </c>
      <c r="Z362" s="4" t="s">
        <v>1223</v>
      </c>
    </row>
    <row r="363" spans="1:26" ht="28">
      <c r="A363" s="53" t="s">
        <v>1545</v>
      </c>
      <c r="B363" s="53" t="s">
        <v>111</v>
      </c>
      <c r="C363" s="53">
        <v>26</v>
      </c>
      <c r="D363" s="54" t="str">
        <f t="shared" si="38"/>
        <v>T26</v>
      </c>
      <c r="E363" s="53" t="s">
        <v>11</v>
      </c>
      <c r="F363" s="32" t="s">
        <v>214</v>
      </c>
      <c r="G363" s="54" t="str">
        <f t="shared" si="39"/>
        <v>select_one true3</v>
      </c>
      <c r="H363" s="4" t="str">
        <f>IF(A363="","",IF(ROW($A$2:$A$1036)=1,"Impossible",VLOOKUP($A$2:$A$1036,items!$A$2:$S$1008,{19}*SIGN(ROW($A$2:$A$1036)),FALSE)))</f>
        <v>Good attention span, sees work through to the end</v>
      </c>
      <c r="I363" s="4" t="str">
        <f>IF(A363="","",IF(ROW($A$2:$A$1036)=1,"Impossible",VLOOKUP($A$2:$A$1036,items!$A$2:$T$1008,{20}*SIGN(ROW($A$2:$A$1036)),FALSE)))</f>
        <v>Anokwanisa kugara achinyatsoteerera kwenguva yakareba achiteerera, anopedza basa rose</v>
      </c>
      <c r="L363" s="53" t="s">
        <v>27</v>
      </c>
      <c r="M363" s="53"/>
      <c r="N363" s="53"/>
      <c r="O363" s="53"/>
      <c r="P363" s="53"/>
      <c r="Q363" s="53"/>
      <c r="R363" s="53"/>
      <c r="S363" s="53"/>
      <c r="T363" s="53"/>
      <c r="U363" s="53"/>
      <c r="V363" s="55" t="str">
        <f t="shared" si="40"/>
        <v>T26. Good attention span, sees work through to the end</v>
      </c>
      <c r="W363" s="55" t="str">
        <f t="shared" si="41"/>
        <v>T26. Anokwanisa kugara achinyatsoteerera kwenguva yakareba achiteerera, anopedza basa rose</v>
      </c>
      <c r="X363" s="32" t="str">
        <f t="array" ref="X363">IF(ISBLANK(F363),"",INDEX([2]choices!L$2:L$2063,MATCH(F363,IF([2]choices!M$2:M$2063="Last",[2]choices!A$2:A$2063),0)))</f>
        <v>not true, somwhat true, certainly true, refuse</v>
      </c>
      <c r="Y363" s="4" t="str">
        <f t="array" ref="Y363">IF(ISBLANK(F363),"",INDEX([2]choices!K$2:K$2063,MATCH(F363,IF([2]choices!M$2:M$2063="Last",[2]choices!A$2:A$2063),0)))</f>
        <v>Hachisi chokwadi, Chingangove chokwadi, Ichokwadi, kuramba kupindura</v>
      </c>
      <c r="Z363" s="4" t="s">
        <v>1223</v>
      </c>
    </row>
    <row r="364" spans="1:26" ht="14">
      <c r="A364" s="53" t="s">
        <v>1546</v>
      </c>
      <c r="B364" s="53" t="s">
        <v>111</v>
      </c>
      <c r="C364" s="53"/>
      <c r="D364" s="54" t="str">
        <f t="shared" si="38"/>
        <v>T</v>
      </c>
      <c r="E364" s="53" t="s">
        <v>81</v>
      </c>
      <c r="G364" s="54" t="str">
        <f t="shared" si="39"/>
        <v>end group</v>
      </c>
      <c r="H364" s="4" t="e">
        <f>IF(A364="","",IF(ROW($A$2:$A$1036)=1,"Impossible",VLOOKUP($A$2:$A$1036,items!$A$2:$S$1008,{19}*SIGN(ROW($A$2:$A$1036)),FALSE)))</f>
        <v>#N/A</v>
      </c>
      <c r="I364" s="4" t="e">
        <f>IF(A364="","",IF(ROW($A$2:$A$1036)=1,"Impossible",VLOOKUP($A$2:$A$1036,items!$A$2:$T$1008,{20}*SIGN(ROW($A$2:$A$1036)),FALSE)))</f>
        <v>#N/A</v>
      </c>
      <c r="L364" s="53"/>
      <c r="M364" s="53"/>
      <c r="N364" s="53"/>
      <c r="O364" s="53"/>
      <c r="P364" s="53"/>
      <c r="Q364" s="53"/>
      <c r="R364" s="53"/>
      <c r="S364" s="53"/>
      <c r="T364" s="53"/>
      <c r="U364" s="53"/>
      <c r="V364" s="55" t="str">
        <f t="shared" si="40"/>
        <v/>
      </c>
      <c r="W364" s="55" t="str">
        <f t="shared" si="41"/>
        <v/>
      </c>
      <c r="X364" s="32" t="str">
        <f t="array" ref="X364">IF(ISBLANK(F364),"",INDEX([2]choices!L$2:L$2063,MATCH(F364,IF([2]choices!M$2:M$2063="Last",[2]choices!A$2:A$2063),0)))</f>
        <v/>
      </c>
      <c r="Y364" s="4" t="str">
        <f t="array" ref="Y364">IF(ISBLANK(F364),"",INDEX([2]choices!K$2:K$2063,MATCH(F364,IF([2]choices!M$2:M$2063="Last",[2]choices!A$2:A$2063),0)))</f>
        <v/>
      </c>
    </row>
    <row r="365" spans="1:26" ht="14">
      <c r="A365" s="53" t="s">
        <v>1570</v>
      </c>
      <c r="B365" s="53" t="s">
        <v>1584</v>
      </c>
      <c r="C365" s="53">
        <v>0</v>
      </c>
      <c r="D365" s="54" t="str">
        <f t="shared" si="38"/>
        <v>U0</v>
      </c>
      <c r="E365" s="53" t="s">
        <v>79</v>
      </c>
      <c r="G365" s="54" t="str">
        <f t="shared" si="39"/>
        <v>begin group</v>
      </c>
      <c r="H365" s="4" t="e">
        <f>IF(A365="","",IF(ROW($A$2:$A$1036)=1,"Impossible",VLOOKUP($A$2:$A$1036,items!$A$2:$S$1008,{19}*SIGN(ROW($A$2:$A$1036)),FALSE)))</f>
        <v>#N/A</v>
      </c>
      <c r="I365" s="4" t="e">
        <f>IF(A365="","",IF(ROW($A$2:$A$1036)=1,"Impossible",VLOOKUP($A$2:$A$1036,items!$A$2:$T$1008,{20}*SIGN(ROW($A$2:$A$1036)),FALSE)))</f>
        <v>#N/A</v>
      </c>
      <c r="L365" s="53"/>
      <c r="M365" s="53"/>
      <c r="N365" s="53"/>
      <c r="O365" s="53"/>
      <c r="P365" s="53"/>
      <c r="Q365" s="53"/>
      <c r="R365" s="53"/>
      <c r="S365" s="53"/>
      <c r="T365" s="53"/>
      <c r="U365" s="53"/>
      <c r="V365" s="55" t="str">
        <f t="shared" si="40"/>
        <v/>
      </c>
      <c r="W365" s="55" t="str">
        <f t="shared" si="41"/>
        <v/>
      </c>
      <c r="X365" s="32" t="str">
        <f t="array" ref="X365">IF(ISBLANK(F365),"",INDEX([2]choices!L$2:L$2063,MATCH(F365,IF([2]choices!M$2:M$2063="Last",[2]choices!A$2:A$2063),0)))</f>
        <v/>
      </c>
      <c r="Y365" s="4" t="str">
        <f t="array" ref="Y365">IF(ISBLANK(F365),"",INDEX([2]choices!K$2:K$2063,MATCH(F365,IF([2]choices!M$2:M$2063="Last",[2]choices!A$2:A$2063),0)))</f>
        <v/>
      </c>
    </row>
    <row r="366" spans="1:26" ht="56">
      <c r="A366" s="53" t="s">
        <v>1547</v>
      </c>
      <c r="B366" s="53" t="s">
        <v>1584</v>
      </c>
      <c r="C366" s="53">
        <v>1</v>
      </c>
      <c r="D366" s="54" t="str">
        <f t="shared" si="38"/>
        <v>U1</v>
      </c>
      <c r="E366" s="53" t="s">
        <v>16</v>
      </c>
      <c r="G366" s="54" t="str">
        <f t="shared" si="39"/>
        <v>note</v>
      </c>
      <c r="H366" s="4" t="str">
        <f>IF(A366="","",IF(ROW($A$2:$A$1036)=1,"Impossible",VLOOKUP($A$2:$A$1036,items!$A$2:$S$1008,{19}*SIGN(ROW($A$2:$A$1036)),FALSE)))</f>
        <v>Now I'd like to ask you some questions about how you and your child get along. Please tell me how much you agree or disagree with each statement.</v>
      </c>
      <c r="I366" s="4" t="str">
        <f>IF(A366="","",IF(ROW($A$2:$A$1036)=1,"Impossible",VLOOKUP($A$2:$A$1036,items!$A$2:$T$1008,{20}*SIGN(ROW($A$2:$A$1036)),FALSE)))</f>
        <v>Parizvino ndiri kuda kukubvunzai mimwe mibvunzo pamusoro pekuwirirana kwenyu nemwana wenyu. Ndapota, ndiudzeiwo kuti munowirirana kana kusawirirana zvakadii nechirevo chega.</v>
      </c>
      <c r="L366" s="53"/>
      <c r="M366" s="53"/>
      <c r="N366" s="53"/>
      <c r="O366" s="53"/>
      <c r="P366" s="53"/>
      <c r="Q366" s="53"/>
      <c r="R366" s="53"/>
      <c r="S366" s="53"/>
      <c r="T366" s="53"/>
      <c r="U366" s="53"/>
      <c r="V366" s="55" t="str">
        <f t="shared" si="40"/>
        <v>U1. Now I'd like to ask you some questions about how you and your child get along. Please tell me how much you agree or disagree with each statement.</v>
      </c>
      <c r="W366" s="55" t="str">
        <f t="shared" si="41"/>
        <v>U1. Parizvino ndiri kuda kukubvunzai mimwe mibvunzo pamusoro pekuwirirana kwenyu nemwana wenyu. Ndapota, ndiudzeiwo kuti munowirirana kana kusawirirana zvakadii nechirevo chega.</v>
      </c>
      <c r="X366" s="32" t="str">
        <f t="array" ref="X366">IF(ISBLANK(F366),"",INDEX([2]choices!L$2:L$2063,MATCH(F366,IF([2]choices!M$2:M$2063="Last",[2]choices!A$2:A$2063),0)))</f>
        <v/>
      </c>
      <c r="Y366" s="4" t="str">
        <f t="array" ref="Y366">IF(ISBLANK(F366),"",INDEX([2]choices!K$2:K$2063,MATCH(F366,IF([2]choices!M$2:M$2063="Last",[2]choices!A$2:A$2063),0)))</f>
        <v/>
      </c>
      <c r="Z366" s="4" t="s">
        <v>1223</v>
      </c>
    </row>
    <row r="367" spans="1:26" ht="42">
      <c r="A367" s="53" t="s">
        <v>1548</v>
      </c>
      <c r="B367" s="53" t="s">
        <v>1584</v>
      </c>
      <c r="C367" s="53">
        <v>2</v>
      </c>
      <c r="D367" s="54" t="str">
        <f t="shared" ref="D367:D430" si="42">CONCATENATE(B367,C367)</f>
        <v>U2</v>
      </c>
      <c r="E367" s="53" t="s">
        <v>11</v>
      </c>
      <c r="F367" s="4" t="s">
        <v>200</v>
      </c>
      <c r="G367" s="54" t="str">
        <f t="shared" ref="G367:G430" si="43">IF(E367="","",IF(OR(E367="select_one", E367="select_multiple"), CONCATENATE(E367," ",F367),E367))</f>
        <v>select_one agree4</v>
      </c>
      <c r="H367" s="4" t="str">
        <f>IF(A367="","",IF(ROW($A$2:$A$1036)=1,"Impossible",VLOOKUP($A$2:$A$1036,items!$A$2:$S$1008,{19}*SIGN(ROW($A$2:$A$1036)),FALSE)))</f>
        <v>You can discuss your beliefs with your child without feeling restrained or embarassed.</v>
      </c>
      <c r="I367" s="4" t="str">
        <f>IF(A367="","",IF(ROW($A$2:$A$1036)=1,"Impossible",VLOOKUP($A$2:$A$1036,items!$A$2:$T$1008,{20}*SIGN(ROW($A$2:$A$1036)),FALSE)))</f>
        <v>Munokwanisa kukurukura pamusoro pezvamunotendera mazviri nemwana wenyu musinganzwe kusungikana kana kunyara.</v>
      </c>
      <c r="L367" s="53" t="s">
        <v>27</v>
      </c>
      <c r="M367" s="53"/>
      <c r="N367" s="53"/>
      <c r="O367" s="53"/>
      <c r="P367" s="53"/>
      <c r="Q367" s="53"/>
      <c r="R367" s="53"/>
      <c r="S367" s="53"/>
      <c r="T367" s="53"/>
      <c r="U367" s="53"/>
      <c r="V367" s="55" t="str">
        <f t="shared" si="40"/>
        <v>U2. You can discuss your beliefs with your child without feeling restrained or embarassed.</v>
      </c>
      <c r="W367" s="55" t="str">
        <f t="shared" si="41"/>
        <v>U2. Munokwanisa kukurukura pamusoro pezvamunotendera mazviri nemwana wenyu musinganzwe kusungikana kana kunyara.</v>
      </c>
      <c r="X367" s="32" t="str">
        <f t="array" ref="X367">IF(ISBLANK(F367),"",INDEX([2]choices!L$2:L$2063,MATCH(F367,IF([2]choices!M$2:M$2063="Last",[2]choices!A$2:A$2063),0)))</f>
        <v>strongly agree, agree, disagree, strongly disagree, refuse</v>
      </c>
      <c r="Y367" s="4" t="str">
        <f t="array" ref="Y367">IF(ISBLANK(F367),"",INDEX([2]choices!K$2:K$2063,MATCH(F367,IF([2]choices!M$2:M$2063="Last",[2]choices!A$2:A$2063),0)))</f>
        <v>Ndinobvumirana nazvo chaizvo, Ndinobvumirana nazvo , Handibvumirani nazvo, Handibvumirani nazvo zvachose, kuramba kupindura</v>
      </c>
      <c r="Z367" s="4" t="s">
        <v>1223</v>
      </c>
    </row>
    <row r="368" spans="1:26" ht="42">
      <c r="A368" s="53" t="s">
        <v>1549</v>
      </c>
      <c r="B368" s="53" t="s">
        <v>1584</v>
      </c>
      <c r="C368" s="53">
        <v>3</v>
      </c>
      <c r="D368" s="54" t="str">
        <f t="shared" si="42"/>
        <v>U3</v>
      </c>
      <c r="E368" s="53" t="s">
        <v>11</v>
      </c>
      <c r="F368" s="4" t="s">
        <v>200</v>
      </c>
      <c r="G368" s="54" t="str">
        <f t="shared" si="43"/>
        <v>select_one agree4</v>
      </c>
      <c r="H368" s="4" t="str">
        <f>IF(A368="","",IF(ROW($A$2:$A$1036)=1,"Impossible",VLOOKUP($A$2:$A$1036,items!$A$2:$S$1008,{19}*SIGN(ROW($A$2:$A$1036)),FALSE)))</f>
        <v>Sometimes you have problems believing everything that your child tells you.</v>
      </c>
      <c r="I368" s="4" t="str">
        <f>IF(A368="","",IF(ROW($A$2:$A$1036)=1,"Impossible",VLOOKUP($A$2:$A$1036,items!$A$2:$T$1008,{20}*SIGN(ROW($A$2:$A$1036)),FALSE)))</f>
        <v>Dzimwe nguva mune dambudziko kutenda zvese zvamunoudzwa nemwana wenyu.</v>
      </c>
      <c r="L368" s="53" t="s">
        <v>27</v>
      </c>
      <c r="M368" s="53"/>
      <c r="N368" s="53"/>
      <c r="O368" s="53"/>
      <c r="P368" s="53"/>
      <c r="Q368" s="53"/>
      <c r="R368" s="53"/>
      <c r="S368" s="53"/>
      <c r="T368" s="53"/>
      <c r="U368" s="53"/>
      <c r="V368" s="55" t="str">
        <f t="shared" si="40"/>
        <v>U3. Sometimes you have problems believing everything that your child tells you.</v>
      </c>
      <c r="W368" s="55" t="str">
        <f t="shared" si="41"/>
        <v>U3. Dzimwe nguva mune dambudziko kutenda zvese zvamunoudzwa nemwana wenyu.</v>
      </c>
      <c r="X368" s="32" t="str">
        <f t="array" ref="X368">IF(ISBLANK(F368),"",INDEX([2]choices!L$2:L$2063,MATCH(F368,IF([2]choices!M$2:M$2063="Last",[2]choices!A$2:A$2063),0)))</f>
        <v>strongly agree, agree, disagree, strongly disagree, refuse</v>
      </c>
      <c r="Y368" s="4" t="str">
        <f t="array" ref="Y368">IF(ISBLANK(F368),"",INDEX([2]choices!K$2:K$2063,MATCH(F368,IF([2]choices!M$2:M$2063="Last",[2]choices!A$2:A$2063),0)))</f>
        <v>Ndinobvumirana nazvo chaizvo, Ndinobvumirana nazvo , Handibvumirani nazvo, Handibvumirani nazvo zvachose, kuramba kupindura</v>
      </c>
      <c r="Z368" s="4" t="s">
        <v>1223</v>
      </c>
    </row>
    <row r="369" spans="1:26" ht="42">
      <c r="A369" s="53" t="s">
        <v>1550</v>
      </c>
      <c r="B369" s="53" t="s">
        <v>1584</v>
      </c>
      <c r="C369" s="53">
        <v>4</v>
      </c>
      <c r="D369" s="54" t="str">
        <f t="shared" si="42"/>
        <v>U4</v>
      </c>
      <c r="E369" s="53" t="s">
        <v>11</v>
      </c>
      <c r="F369" s="4" t="s">
        <v>200</v>
      </c>
      <c r="G369" s="54" t="str">
        <f t="shared" si="43"/>
        <v>select_one agree4</v>
      </c>
      <c r="H369" s="4" t="str">
        <f>IF(A369="","",IF(ROW($A$2:$A$1036)=1,"Impossible",VLOOKUP($A$2:$A$1036,items!$A$2:$S$1008,{19}*SIGN(ROW($A$2:$A$1036)),FALSE)))</f>
        <v>Your child listens carefully every time.</v>
      </c>
      <c r="I369" s="4" t="str">
        <f>IF(A369="","",IF(ROW($A$2:$A$1036)=1,"Impossible",VLOOKUP($A$2:$A$1036,items!$A$2:$T$1008,{20}*SIGN(ROW($A$2:$A$1036)),FALSE)))</f>
        <v>Mwana wenyu anonyatsoteerera nguva dzose.</v>
      </c>
      <c r="L369" s="53" t="s">
        <v>27</v>
      </c>
      <c r="M369" s="53"/>
      <c r="N369" s="53"/>
      <c r="O369" s="53"/>
      <c r="P369" s="53"/>
      <c r="Q369" s="53"/>
      <c r="R369" s="53"/>
      <c r="S369" s="53"/>
      <c r="T369" s="53"/>
      <c r="U369" s="53"/>
      <c r="V369" s="55" t="str">
        <f t="shared" si="40"/>
        <v>U4. Your child listens carefully every time.</v>
      </c>
      <c r="W369" s="55" t="str">
        <f t="shared" si="41"/>
        <v>U4. Mwana wenyu anonyatsoteerera nguva dzose.</v>
      </c>
      <c r="X369" s="32" t="str">
        <f t="array" ref="X369">IF(ISBLANK(F369),"",INDEX([2]choices!L$2:L$2063,MATCH(F369,IF([2]choices!M$2:M$2063="Last",[2]choices!A$2:A$2063),0)))</f>
        <v>strongly agree, agree, disagree, strongly disagree, refuse</v>
      </c>
      <c r="Y369" s="4" t="str">
        <f t="array" ref="Y369">IF(ISBLANK(F369),"",INDEX([2]choices!K$2:K$2063,MATCH(F369,IF([2]choices!M$2:M$2063="Last",[2]choices!A$2:A$2063),0)))</f>
        <v>Ndinobvumirana nazvo chaizvo, Ndinobvumirana nazvo , Handibvumirani nazvo, Handibvumirani nazvo zvachose, kuramba kupindura</v>
      </c>
      <c r="Z369" s="4" t="s">
        <v>1223</v>
      </c>
    </row>
    <row r="370" spans="1:26" ht="42">
      <c r="A370" s="53" t="s">
        <v>1551</v>
      </c>
      <c r="B370" s="53" t="s">
        <v>1584</v>
      </c>
      <c r="C370" s="53">
        <v>5</v>
      </c>
      <c r="D370" s="54" t="str">
        <f t="shared" si="42"/>
        <v>U5</v>
      </c>
      <c r="E370" s="53" t="s">
        <v>11</v>
      </c>
      <c r="F370" s="4" t="s">
        <v>200</v>
      </c>
      <c r="G370" s="54" t="str">
        <f t="shared" si="43"/>
        <v>select_one agree4</v>
      </c>
      <c r="H370" s="4" t="str">
        <f>IF(A370="","",IF(ROW($A$2:$A$1036)=1,"Impossible",VLOOKUP($A$2:$A$1036,items!$A$2:$S$1008,{19}*SIGN(ROW($A$2:$A$1036)),FALSE)))</f>
        <v>Your child usually tells you things that would have been better left unsaid.</v>
      </c>
      <c r="I370" s="4" t="str">
        <f>IF(A370="","",IF(ROW($A$2:$A$1036)=1,"Impossible",VLOOKUP($A$2:$A$1036,items!$A$2:$T$1008,{20}*SIGN(ROW($A$2:$A$1036)),FALSE)))</f>
        <v>Mwana wenyu anokuudzai zvinhu zvekuti zviri nani dai asina kuzvitaura.</v>
      </c>
      <c r="L370" s="53" t="s">
        <v>27</v>
      </c>
      <c r="M370" s="53"/>
      <c r="N370" s="53"/>
      <c r="O370" s="53"/>
      <c r="P370" s="53"/>
      <c r="Q370" s="53"/>
      <c r="R370" s="53"/>
      <c r="S370" s="53"/>
      <c r="T370" s="53"/>
      <c r="U370" s="53"/>
      <c r="V370" s="55" t="str">
        <f t="shared" si="40"/>
        <v>U5. Your child usually tells you things that would have been better left unsaid.</v>
      </c>
      <c r="W370" s="55" t="str">
        <f t="shared" si="41"/>
        <v>U5. Mwana wenyu anokuudzai zvinhu zvekuti zviri nani dai asina kuzvitaura.</v>
      </c>
      <c r="X370" s="32" t="str">
        <f t="array" ref="X370">IF(ISBLANK(F370),"",INDEX([2]choices!L$2:L$2063,MATCH(F370,IF([2]choices!M$2:M$2063="Last",[2]choices!A$2:A$2063),0)))</f>
        <v>strongly agree, agree, disagree, strongly disagree, refuse</v>
      </c>
      <c r="Y370" s="4" t="str">
        <f t="array" ref="Y370">IF(ISBLANK(F370),"",INDEX([2]choices!K$2:K$2063,MATCH(F370,IF([2]choices!M$2:M$2063="Last",[2]choices!A$2:A$2063),0)))</f>
        <v>Ndinobvumirana nazvo chaizvo, Ndinobvumirana nazvo , Handibvumirani nazvo, Handibvumirani nazvo zvachose, kuramba kupindura</v>
      </c>
      <c r="Z370" s="4" t="s">
        <v>1223</v>
      </c>
    </row>
    <row r="371" spans="1:26" ht="42">
      <c r="A371" s="53" t="s">
        <v>1552</v>
      </c>
      <c r="B371" s="53" t="s">
        <v>1584</v>
      </c>
      <c r="C371" s="53">
        <v>6</v>
      </c>
      <c r="D371" s="54" t="str">
        <f t="shared" si="42"/>
        <v>U6</v>
      </c>
      <c r="E371" s="53" t="s">
        <v>11</v>
      </c>
      <c r="F371" s="4" t="s">
        <v>200</v>
      </c>
      <c r="G371" s="54" t="str">
        <f t="shared" si="43"/>
        <v>select_one agree4</v>
      </c>
      <c r="H371" s="4" t="str">
        <f>IF(A371="","",IF(ROW($A$2:$A$1036)=1,"Impossible",VLOOKUP($A$2:$A$1036,items!$A$2:$S$1008,{19}*SIGN(ROW($A$2:$A$1036)),FALSE)))</f>
        <v>Your child can tell how you are feeling without asking.</v>
      </c>
      <c r="I371" s="4" t="str">
        <f>IF(A371="","",IF(ROW($A$2:$A$1036)=1,"Impossible",VLOOKUP($A$2:$A$1036,items!$A$2:$T$1008,{20}*SIGN(ROW($A$2:$A$1036)),FALSE)))</f>
        <v>Mwana wenyu anokwanisa kuona kuti muri kunzwa sei asina kubvunza.</v>
      </c>
      <c r="L371" s="53" t="s">
        <v>27</v>
      </c>
      <c r="M371" s="53"/>
      <c r="N371" s="53"/>
      <c r="O371" s="53"/>
      <c r="P371" s="53"/>
      <c r="Q371" s="53"/>
      <c r="R371" s="53"/>
      <c r="S371" s="53"/>
      <c r="T371" s="53"/>
      <c r="U371" s="53"/>
      <c r="V371" s="55" t="str">
        <f t="shared" si="40"/>
        <v>U6. Your child can tell how you are feeling without asking.</v>
      </c>
      <c r="W371" s="55" t="str">
        <f t="shared" si="41"/>
        <v>U6. Mwana wenyu anokwanisa kuona kuti muri kunzwa sei asina kubvunza.</v>
      </c>
      <c r="X371" s="32" t="str">
        <f t="array" ref="X371">IF(ISBLANK(F371),"",INDEX([2]choices!L$2:L$2063,MATCH(F371,IF([2]choices!M$2:M$2063="Last",[2]choices!A$2:A$2063),0)))</f>
        <v>strongly agree, agree, disagree, strongly disagree, refuse</v>
      </c>
      <c r="Y371" s="4" t="str">
        <f t="array" ref="Y371">IF(ISBLANK(F371),"",INDEX([2]choices!K$2:K$2063,MATCH(F371,IF([2]choices!M$2:M$2063="Last",[2]choices!A$2:A$2063),0)))</f>
        <v>Ndinobvumirana nazvo chaizvo, Ndinobvumirana nazvo , Handibvumirani nazvo, Handibvumirani nazvo zvachose, kuramba kupindura</v>
      </c>
      <c r="Z371" s="4" t="s">
        <v>1223</v>
      </c>
    </row>
    <row r="372" spans="1:26" ht="42">
      <c r="A372" s="53" t="s">
        <v>1553</v>
      </c>
      <c r="B372" s="53" t="s">
        <v>1584</v>
      </c>
      <c r="C372" s="53">
        <v>7</v>
      </c>
      <c r="D372" s="54" t="str">
        <f t="shared" si="42"/>
        <v>U7</v>
      </c>
      <c r="E372" s="53" t="s">
        <v>11</v>
      </c>
      <c r="F372" s="4" t="s">
        <v>200</v>
      </c>
      <c r="G372" s="54" t="str">
        <f t="shared" si="43"/>
        <v>select_one agree4</v>
      </c>
      <c r="H372" s="4" t="str">
        <f>IF(A372="","",IF(ROW($A$2:$A$1036)=1,"Impossible",VLOOKUP($A$2:$A$1036,items!$A$2:$S$1008,{19}*SIGN(ROW($A$2:$A$1036)),FALSE)))</f>
        <v>You are satisfied with how you talk together with your child.</v>
      </c>
      <c r="I372" s="4" t="str">
        <f>IF(A372="","",IF(ROW($A$2:$A$1036)=1,"Impossible",VLOOKUP($A$2:$A$1036,items!$A$2:$T$1008,{20}*SIGN(ROW($A$2:$A$1036)),FALSE)))</f>
        <v>Munogutsikana nematauriro amunoita nemwana wenyu.</v>
      </c>
      <c r="L372" s="53" t="s">
        <v>27</v>
      </c>
      <c r="M372" s="53"/>
      <c r="N372" s="53"/>
      <c r="O372" s="53"/>
      <c r="P372" s="53"/>
      <c r="Q372" s="53"/>
      <c r="R372" s="53"/>
      <c r="S372" s="53"/>
      <c r="T372" s="53"/>
      <c r="U372" s="53"/>
      <c r="V372" s="55" t="str">
        <f t="shared" si="40"/>
        <v>U7. You are satisfied with how you talk together with your child.</v>
      </c>
      <c r="W372" s="55" t="str">
        <f t="shared" si="41"/>
        <v>U7. Munogutsikana nematauriro amunoita nemwana wenyu.</v>
      </c>
      <c r="X372" s="32" t="str">
        <f t="array" ref="X372">IF(ISBLANK(F372),"",INDEX([2]choices!L$2:L$2063,MATCH(F372,IF([2]choices!M$2:M$2063="Last",[2]choices!A$2:A$2063),0)))</f>
        <v>strongly agree, agree, disagree, strongly disagree, refuse</v>
      </c>
      <c r="Y372" s="4" t="str">
        <f t="array" ref="Y372">IF(ISBLANK(F372),"",INDEX([2]choices!K$2:K$2063,MATCH(F372,IF([2]choices!M$2:M$2063="Last",[2]choices!A$2:A$2063),0)))</f>
        <v>Ndinobvumirana nazvo chaizvo, Ndinobvumirana nazvo , Handibvumirani nazvo, Handibvumirani nazvo zvachose, kuramba kupindura</v>
      </c>
      <c r="Z372" s="4" t="s">
        <v>1223</v>
      </c>
    </row>
    <row r="373" spans="1:26" ht="42">
      <c r="A373" s="53" t="s">
        <v>1554</v>
      </c>
      <c r="B373" s="53" t="s">
        <v>1584</v>
      </c>
      <c r="C373" s="53">
        <v>8</v>
      </c>
      <c r="D373" s="54" t="str">
        <f t="shared" si="42"/>
        <v>U8</v>
      </c>
      <c r="E373" s="53" t="s">
        <v>11</v>
      </c>
      <c r="F373" s="4" t="s">
        <v>200</v>
      </c>
      <c r="G373" s="54" t="str">
        <f t="shared" si="43"/>
        <v>select_one agree4</v>
      </c>
      <c r="H373" s="4" t="str">
        <f>IF(A373="","",IF(ROW($A$2:$A$1036)=1,"Impossible",VLOOKUP($A$2:$A$1036,items!$A$2:$S$1008,{19}*SIGN(ROW($A$2:$A$1036)),FALSE)))</f>
        <v>You usually show love openly to your child.</v>
      </c>
      <c r="I373" s="4" t="str">
        <f>IF(A373="","",IF(ROW($A$2:$A$1036)=1,"Impossible",VLOOKUP($A$2:$A$1036,items!$A$2:$T$1008,{20}*SIGN(ROW($A$2:$A$1036)),FALSE)))</f>
        <v>Munowanzoratidza rudo zviri pachena kumwana wenyu.</v>
      </c>
      <c r="L373" s="53" t="s">
        <v>27</v>
      </c>
      <c r="M373" s="53"/>
      <c r="N373" s="53"/>
      <c r="O373" s="53"/>
      <c r="P373" s="53"/>
      <c r="Q373" s="53"/>
      <c r="R373" s="53"/>
      <c r="S373" s="53"/>
      <c r="T373" s="53"/>
      <c r="U373" s="53"/>
      <c r="V373" s="55" t="str">
        <f t="shared" si="40"/>
        <v>U8. You usually show love openly to your child.</v>
      </c>
      <c r="W373" s="55" t="str">
        <f t="shared" si="41"/>
        <v>U8. Munowanzoratidza rudo zviri pachena kumwana wenyu.</v>
      </c>
      <c r="X373" s="32" t="str">
        <f t="array" ref="X373">IF(ISBLANK(F373),"",INDEX([2]choices!L$2:L$2063,MATCH(F373,IF([2]choices!M$2:M$2063="Last",[2]choices!A$2:A$2063),0)))</f>
        <v>strongly agree, agree, disagree, strongly disagree, refuse</v>
      </c>
      <c r="Y373" s="4" t="str">
        <f t="array" ref="Y373">IF(ISBLANK(F373),"",INDEX([2]choices!K$2:K$2063,MATCH(F373,IF([2]choices!M$2:M$2063="Last",[2]choices!A$2:A$2063),0)))</f>
        <v>Ndinobvumirana nazvo chaizvo, Ndinobvumirana nazvo , Handibvumirani nazvo, Handibvumirani nazvo zvachose, kuramba kupindura</v>
      </c>
      <c r="Z373" s="4" t="s">
        <v>1223</v>
      </c>
    </row>
    <row r="374" spans="1:26" ht="42">
      <c r="A374" s="53" t="s">
        <v>1555</v>
      </c>
      <c r="B374" s="53" t="s">
        <v>1584</v>
      </c>
      <c r="C374" s="53">
        <v>9</v>
      </c>
      <c r="D374" s="54" t="str">
        <f t="shared" si="42"/>
        <v>U9</v>
      </c>
      <c r="E374" s="53" t="s">
        <v>11</v>
      </c>
      <c r="F374" s="4" t="s">
        <v>200</v>
      </c>
      <c r="G374" s="54" t="str">
        <f t="shared" si="43"/>
        <v>select_one agree4</v>
      </c>
      <c r="H374" s="4" t="str">
        <f>IF(A374="","",IF(ROW($A$2:$A$1036)=1,"Impossible",VLOOKUP($A$2:$A$1036,items!$A$2:$S$1008,{19}*SIGN(ROW($A$2:$A$1036)),FALSE)))</f>
        <v>When you have a problem, you often don't talk to your child.</v>
      </c>
      <c r="I374" s="4" t="str">
        <f>IF(A374="","",IF(ROW($A$2:$A$1036)=1,"Impossible",VLOOKUP($A$2:$A$1036,items!$A$2:$T$1008,{20}*SIGN(ROW($A$2:$A$1036)),FALSE)))</f>
        <v>Kana muine zviri kukushungurudzai hamuwanzotaura nemwana wenyu.</v>
      </c>
      <c r="L374" s="53" t="s">
        <v>27</v>
      </c>
      <c r="M374" s="53"/>
      <c r="N374" s="53"/>
      <c r="O374" s="53"/>
      <c r="P374" s="53"/>
      <c r="Q374" s="53"/>
      <c r="R374" s="53"/>
      <c r="S374" s="53"/>
      <c r="T374" s="53"/>
      <c r="U374" s="53"/>
      <c r="V374" s="55" t="str">
        <f t="shared" si="40"/>
        <v>U9. When you have a problem, you often don't talk to your child.</v>
      </c>
      <c r="W374" s="55" t="str">
        <f t="shared" si="41"/>
        <v>U9. Kana muine zviri kukushungurudzai hamuwanzotaura nemwana wenyu.</v>
      </c>
      <c r="X374" s="32" t="str">
        <f t="array" ref="X374">IF(ISBLANK(F374),"",INDEX([2]choices!L$2:L$2063,MATCH(F374,IF([2]choices!M$2:M$2063="Last",[2]choices!A$2:A$2063),0)))</f>
        <v>strongly agree, agree, disagree, strongly disagree, refuse</v>
      </c>
      <c r="Y374" s="4" t="str">
        <f t="array" ref="Y374">IF(ISBLANK(F374),"",INDEX([2]choices!K$2:K$2063,MATCH(F374,IF([2]choices!M$2:M$2063="Last",[2]choices!A$2:A$2063),0)))</f>
        <v>Ndinobvumirana nazvo chaizvo, Ndinobvumirana nazvo , Handibvumirani nazvo, Handibvumirani nazvo zvachose, kuramba kupindura</v>
      </c>
      <c r="Z374" s="4" t="s">
        <v>1223</v>
      </c>
    </row>
    <row r="375" spans="1:26" ht="42">
      <c r="A375" s="53" t="s">
        <v>1556</v>
      </c>
      <c r="B375" s="53" t="s">
        <v>1584</v>
      </c>
      <c r="C375" s="53">
        <v>10</v>
      </c>
      <c r="D375" s="54" t="str">
        <f t="shared" si="42"/>
        <v>U10</v>
      </c>
      <c r="E375" s="53" t="s">
        <v>11</v>
      </c>
      <c r="F375" s="4" t="s">
        <v>200</v>
      </c>
      <c r="G375" s="54" t="str">
        <f t="shared" si="43"/>
        <v>select_one agree4</v>
      </c>
      <c r="H375" s="4" t="str">
        <f>IF(A375="","",IF(ROW($A$2:$A$1036)=1,"Impossible",VLOOKUP($A$2:$A$1036,items!$A$2:$S$1008,{19}*SIGN(ROW($A$2:$A$1036)),FALSE)))</f>
        <v>You think carefully about what you will say to your child.</v>
      </c>
      <c r="I375" s="4" t="str">
        <f>IF(A375="","",IF(ROW($A$2:$A$1036)=1,"Impossible",VLOOKUP($A$2:$A$1036,items!$A$2:$T$1008,{20}*SIGN(ROW($A$2:$A$1036)),FALSE)))</f>
        <v>Munonyatsofungisisa zvamunotaura kumwana wenyu.</v>
      </c>
      <c r="L375" s="53" t="s">
        <v>27</v>
      </c>
      <c r="M375" s="53"/>
      <c r="N375" s="53"/>
      <c r="O375" s="53"/>
      <c r="P375" s="53"/>
      <c r="Q375" s="53"/>
      <c r="R375" s="53"/>
      <c r="S375" s="53"/>
      <c r="T375" s="53"/>
      <c r="U375" s="53"/>
      <c r="V375" s="55" t="str">
        <f t="shared" si="40"/>
        <v>U10. You think carefully about what you will say to your child.</v>
      </c>
      <c r="W375" s="55" t="str">
        <f t="shared" si="41"/>
        <v>U10. Munonyatsofungisisa zvamunotaura kumwana wenyu.</v>
      </c>
      <c r="X375" s="32" t="str">
        <f t="array" ref="X375">IF(ISBLANK(F375),"",INDEX([2]choices!L$2:L$2063,MATCH(F375,IF([2]choices!M$2:M$2063="Last",[2]choices!A$2:A$2063),0)))</f>
        <v>strongly agree, agree, disagree, strongly disagree, refuse</v>
      </c>
      <c r="Y375" s="4" t="str">
        <f t="array" ref="Y375">IF(ISBLANK(F375),"",INDEX([2]choices!K$2:K$2063,MATCH(F375,IF([2]choices!M$2:M$2063="Last",[2]choices!A$2:A$2063),0)))</f>
        <v>Ndinobvumirana nazvo chaizvo, Ndinobvumirana nazvo , Handibvumirani nazvo, Handibvumirani nazvo zvachose, kuramba kupindura</v>
      </c>
      <c r="Z375" s="4" t="s">
        <v>1223</v>
      </c>
    </row>
    <row r="376" spans="1:26" ht="42">
      <c r="A376" s="53" t="s">
        <v>1557</v>
      </c>
      <c r="B376" s="53" t="s">
        <v>1584</v>
      </c>
      <c r="C376" s="53">
        <v>11</v>
      </c>
      <c r="D376" s="54" t="str">
        <f t="shared" si="42"/>
        <v>U11</v>
      </c>
      <c r="E376" s="53" t="s">
        <v>11</v>
      </c>
      <c r="F376" s="4" t="s">
        <v>200</v>
      </c>
      <c r="G376" s="54" t="str">
        <f t="shared" si="43"/>
        <v>select_one agree4</v>
      </c>
      <c r="H376" s="4" t="str">
        <f>IF(A376="","",IF(ROW($A$2:$A$1036)=1,"Impossible",VLOOKUP($A$2:$A$1036,items!$A$2:$S$1008,{19}*SIGN(ROW($A$2:$A$1036)),FALSE)))</f>
        <v>When you talk to your child you normally say things that would have been better left unsaid.</v>
      </c>
      <c r="I376" s="4" t="str">
        <f>IF(A376="","",IF(ROW($A$2:$A$1036)=1,"Impossible",VLOOKUP($A$2:$A$1036,items!$A$2:$T$1008,{20}*SIGN(ROW($A$2:$A$1036)),FALSE)))</f>
        <v>Pamunotaura nemwana wenyu, munowanzotaura zvinhu zvekuti zviri nani dai zvisina kutaurwa.</v>
      </c>
      <c r="L376" s="53" t="s">
        <v>27</v>
      </c>
      <c r="M376" s="53"/>
      <c r="N376" s="53"/>
      <c r="O376" s="53"/>
      <c r="P376" s="53"/>
      <c r="Q376" s="53"/>
      <c r="R376" s="53"/>
      <c r="S376" s="53"/>
      <c r="T376" s="53"/>
      <c r="U376" s="53"/>
      <c r="V376" s="55" t="str">
        <f t="shared" si="40"/>
        <v>U11. When you talk to your child you normally say things that would have been better left unsaid.</v>
      </c>
      <c r="W376" s="55" t="str">
        <f t="shared" si="41"/>
        <v>U11. Pamunotaura nemwana wenyu, munowanzotaura zvinhu zvekuti zviri nani dai zvisina kutaurwa.</v>
      </c>
      <c r="X376" s="32" t="str">
        <f t="array" ref="X376">IF(ISBLANK(F376),"",INDEX([2]choices!L$2:L$2063,MATCH(F376,IF([2]choices!M$2:M$2063="Last",[2]choices!A$2:A$2063),0)))</f>
        <v>strongly agree, agree, disagree, strongly disagree, refuse</v>
      </c>
      <c r="Y376" s="4" t="str">
        <f t="array" ref="Y376">IF(ISBLANK(F376),"",INDEX([2]choices!K$2:K$2063,MATCH(F376,IF([2]choices!M$2:M$2063="Last",[2]choices!A$2:A$2063),0)))</f>
        <v>Ndinobvumirana nazvo chaizvo, Ndinobvumirana nazvo , Handibvumirani nazvo, Handibvumirani nazvo zvachose, kuramba kupindura</v>
      </c>
      <c r="Z376" s="4" t="s">
        <v>1223</v>
      </c>
    </row>
    <row r="377" spans="1:26" ht="42">
      <c r="A377" s="53" t="s">
        <v>1558</v>
      </c>
      <c r="B377" s="53" t="s">
        <v>1584</v>
      </c>
      <c r="C377" s="53">
        <v>12</v>
      </c>
      <c r="D377" s="54" t="str">
        <f t="shared" si="42"/>
        <v>U12</v>
      </c>
      <c r="E377" s="53" t="s">
        <v>11</v>
      </c>
      <c r="F377" s="4" t="s">
        <v>200</v>
      </c>
      <c r="G377" s="54" t="str">
        <f t="shared" si="43"/>
        <v>select_one agree4</v>
      </c>
      <c r="H377" s="4" t="str">
        <f>IF(A377="","",IF(ROW($A$2:$A$1036)=1,"Impossible",VLOOKUP($A$2:$A$1036,items!$A$2:$S$1008,{19}*SIGN(ROW($A$2:$A$1036)),FALSE)))</f>
        <v>When you ask a question, you get an answer you trust from your child.</v>
      </c>
      <c r="I377" s="4" t="str">
        <f>IF(A377="","",IF(ROW($A$2:$A$1036)=1,"Impossible",VLOOKUP($A$2:$A$1036,items!$A$2:$T$1008,{20}*SIGN(ROW($A$2:$A$1036)),FALSE)))</f>
        <v>Mukabvunza mubvunzo, munowana mhinduro yamunovimba nayo kubva kumwana wenyu.</v>
      </c>
      <c r="L377" s="53" t="s">
        <v>27</v>
      </c>
      <c r="M377" s="53"/>
      <c r="N377" s="53"/>
      <c r="O377" s="53"/>
      <c r="P377" s="53"/>
      <c r="Q377" s="53"/>
      <c r="R377" s="53"/>
      <c r="S377" s="53"/>
      <c r="T377" s="53"/>
      <c r="U377" s="53"/>
      <c r="V377" s="55" t="str">
        <f t="shared" si="40"/>
        <v>U12. When you ask a question, you get an answer you trust from your child.</v>
      </c>
      <c r="W377" s="55" t="str">
        <f t="shared" si="41"/>
        <v>U12. Mukabvunza mubvunzo, munowana mhinduro yamunovimba nayo kubva kumwana wenyu.</v>
      </c>
      <c r="X377" s="32" t="str">
        <f t="array" ref="X377">IF(ISBLANK(F377),"",INDEX([2]choices!L$2:L$2063,MATCH(F377,IF([2]choices!M$2:M$2063="Last",[2]choices!A$2:A$2063),0)))</f>
        <v>strongly agree, agree, disagree, strongly disagree, refuse</v>
      </c>
      <c r="Y377" s="4" t="str">
        <f t="array" ref="Y377">IF(ISBLANK(F377),"",INDEX([2]choices!K$2:K$2063,MATCH(F377,IF([2]choices!M$2:M$2063="Last",[2]choices!A$2:A$2063),0)))</f>
        <v>Ndinobvumirana nazvo chaizvo, Ndinobvumirana nazvo , Handibvumirani nazvo, Handibvumirani nazvo zvachose, kuramba kupindura</v>
      </c>
      <c r="Z377" s="4" t="s">
        <v>1223</v>
      </c>
    </row>
    <row r="378" spans="1:26" ht="42">
      <c r="A378" s="53" t="s">
        <v>1559</v>
      </c>
      <c r="B378" s="53" t="s">
        <v>1584</v>
      </c>
      <c r="C378" s="53">
        <v>13</v>
      </c>
      <c r="D378" s="54" t="str">
        <f t="shared" si="42"/>
        <v>U13</v>
      </c>
      <c r="E378" s="53" t="s">
        <v>11</v>
      </c>
      <c r="F378" s="4" t="s">
        <v>200</v>
      </c>
      <c r="G378" s="54" t="str">
        <f t="shared" si="43"/>
        <v>select_one agree4</v>
      </c>
      <c r="H378" s="4" t="str">
        <f>IF(A378="","",IF(ROW($A$2:$A$1036)=1,"Impossible",VLOOKUP($A$2:$A$1036,items!$A$2:$S$1008,{19}*SIGN(ROW($A$2:$A$1036)),FALSE)))</f>
        <v>Your child tries to understand your opinion.</v>
      </c>
      <c r="I378" s="4" t="str">
        <f>IF(A378="","",IF(ROW($A$2:$A$1036)=1,"Impossible",VLOOKUP($A$2:$A$1036,items!$A$2:$T$1008,{20}*SIGN(ROW($A$2:$A$1036)),FALSE)))</f>
        <v>Mwana wenyu anoedza kunzwisisa mafungiro enyu.</v>
      </c>
      <c r="L378" s="53" t="s">
        <v>27</v>
      </c>
      <c r="M378" s="53"/>
      <c r="N378" s="53"/>
      <c r="O378" s="53"/>
      <c r="P378" s="53"/>
      <c r="Q378" s="53"/>
      <c r="R378" s="53"/>
      <c r="S378" s="53"/>
      <c r="T378" s="53"/>
      <c r="U378" s="53"/>
      <c r="V378" s="55" t="str">
        <f t="shared" si="40"/>
        <v>U13. Your child tries to understand your opinion.</v>
      </c>
      <c r="W378" s="55" t="str">
        <f t="shared" si="41"/>
        <v>U13. Mwana wenyu anoedza kunzwisisa mafungiro enyu.</v>
      </c>
      <c r="X378" s="32" t="str">
        <f t="array" ref="X378">IF(ISBLANK(F378),"",INDEX([2]choices!L$2:L$2063,MATCH(F378,IF([2]choices!M$2:M$2063="Last",[2]choices!A$2:A$2063),0)))</f>
        <v>strongly agree, agree, disagree, strongly disagree, refuse</v>
      </c>
      <c r="Y378" s="4" t="str">
        <f t="array" ref="Y378">IF(ISBLANK(F378),"",INDEX([2]choices!K$2:K$2063,MATCH(F378,IF([2]choices!M$2:M$2063="Last",[2]choices!A$2:A$2063),0)))</f>
        <v>Ndinobvumirana nazvo chaizvo, Ndinobvumirana nazvo , Handibvumirani nazvo, Handibvumirani nazvo zvachose, kuramba kupindura</v>
      </c>
      <c r="Z378" s="4" t="s">
        <v>1223</v>
      </c>
    </row>
    <row r="379" spans="1:26" ht="42">
      <c r="A379" s="53" t="s">
        <v>1560</v>
      </c>
      <c r="B379" s="53" t="s">
        <v>1584</v>
      </c>
      <c r="C379" s="53">
        <v>14</v>
      </c>
      <c r="D379" s="54" t="str">
        <f t="shared" si="42"/>
        <v>U14</v>
      </c>
      <c r="E379" s="53" t="s">
        <v>11</v>
      </c>
      <c r="F379" s="4" t="s">
        <v>200</v>
      </c>
      <c r="G379" s="54" t="str">
        <f t="shared" si="43"/>
        <v>select_one agree4</v>
      </c>
      <c r="H379" s="4" t="str">
        <f>IF(A379="","",IF(ROW($A$2:$A$1036)=1,"Impossible",VLOOKUP($A$2:$A$1036,items!$A$2:$S$1008,{19}*SIGN(ROW($A$2:$A$1036)),FALSE)))</f>
        <v>There are some things you avoid discussing with your child.</v>
      </c>
      <c r="I379" s="4" t="str">
        <f>IF(A379="","",IF(ROW($A$2:$A$1036)=1,"Impossible",VLOOKUP($A$2:$A$1036,items!$A$2:$T$1008,{20}*SIGN(ROW($A$2:$A$1036)),FALSE)))</f>
        <v>Pane zvimwe zvinhu zvamunonzvenga kukurukura nemwana wenyu.</v>
      </c>
      <c r="L379" s="53" t="s">
        <v>27</v>
      </c>
      <c r="M379" s="53"/>
      <c r="N379" s="53"/>
      <c r="O379" s="53"/>
      <c r="P379" s="53"/>
      <c r="Q379" s="53"/>
      <c r="R379" s="53"/>
      <c r="S379" s="53"/>
      <c r="T379" s="53"/>
      <c r="U379" s="53"/>
      <c r="V379" s="55" t="str">
        <f t="shared" si="40"/>
        <v>U14. There are some things you avoid discussing with your child.</v>
      </c>
      <c r="W379" s="55" t="str">
        <f t="shared" si="41"/>
        <v>U14. Pane zvimwe zvinhu zvamunonzvenga kukurukura nemwana wenyu.</v>
      </c>
      <c r="X379" s="32" t="str">
        <f t="array" ref="X379">IF(ISBLANK(F379),"",INDEX([2]choices!L$2:L$2063,MATCH(F379,IF([2]choices!M$2:M$2063="Last",[2]choices!A$2:A$2063),0)))</f>
        <v>strongly agree, agree, disagree, strongly disagree, refuse</v>
      </c>
      <c r="Y379" s="4" t="str">
        <f t="array" ref="Y379">IF(ISBLANK(F379),"",INDEX([2]choices!K$2:K$2063,MATCH(F379,IF([2]choices!M$2:M$2063="Last",[2]choices!A$2:A$2063),0)))</f>
        <v>Ndinobvumirana nazvo chaizvo, Ndinobvumirana nazvo , Handibvumirani nazvo, Handibvumirani nazvo zvachose, kuramba kupindura</v>
      </c>
      <c r="Z379" s="4" t="s">
        <v>1223</v>
      </c>
    </row>
    <row r="380" spans="1:26" ht="42">
      <c r="A380" s="53" t="s">
        <v>1561</v>
      </c>
      <c r="B380" s="53" t="s">
        <v>1584</v>
      </c>
      <c r="C380" s="53">
        <v>15</v>
      </c>
      <c r="D380" s="54" t="str">
        <f t="shared" si="42"/>
        <v>U15</v>
      </c>
      <c r="E380" s="53" t="s">
        <v>11</v>
      </c>
      <c r="F380" s="4" t="s">
        <v>200</v>
      </c>
      <c r="G380" s="54" t="str">
        <f t="shared" si="43"/>
        <v>select_one agree4</v>
      </c>
      <c r="H380" s="4" t="str">
        <f>IF(A380="","",IF(ROW($A$2:$A$1036)=1,"Impossible",VLOOKUP($A$2:$A$1036,items!$A$2:$S$1008,{19}*SIGN(ROW($A$2:$A$1036)),FALSE)))</f>
        <v>You find it easy to discuss problems with your child.</v>
      </c>
      <c r="I380" s="4" t="str">
        <f>IF(A380="","",IF(ROW($A$2:$A$1036)=1,"Impossible",VLOOKUP($A$2:$A$1036,items!$A$2:$T$1008,{20}*SIGN(ROW($A$2:$A$1036)),FALSE)))</f>
        <v>Munoona zviri nyore kukurukura matambudziko nemwana wenyu.</v>
      </c>
      <c r="L380" s="53" t="s">
        <v>27</v>
      </c>
      <c r="M380" s="53"/>
      <c r="N380" s="53"/>
      <c r="O380" s="53"/>
      <c r="P380" s="53"/>
      <c r="Q380" s="53"/>
      <c r="R380" s="53"/>
      <c r="S380" s="53"/>
      <c r="T380" s="53"/>
      <c r="U380" s="53"/>
      <c r="V380" s="55" t="str">
        <f t="shared" si="40"/>
        <v>U15. You find it easy to discuss problems with your child.</v>
      </c>
      <c r="W380" s="55" t="str">
        <f t="shared" si="41"/>
        <v>U15. Munoona zviri nyore kukurukura matambudziko nemwana wenyu.</v>
      </c>
      <c r="X380" s="32" t="str">
        <f t="array" ref="X380">IF(ISBLANK(F380),"",INDEX([2]choices!L$2:L$2063,MATCH(F380,IF([2]choices!M$2:M$2063="Last",[2]choices!A$2:A$2063),0)))</f>
        <v>strongly agree, agree, disagree, strongly disagree, refuse</v>
      </c>
      <c r="Y380" s="4" t="str">
        <f t="array" ref="Y380">IF(ISBLANK(F380),"",INDEX([2]choices!K$2:K$2063,MATCH(F380,IF([2]choices!M$2:M$2063="Last",[2]choices!A$2:A$2063),0)))</f>
        <v>Ndinobvumirana nazvo chaizvo, Ndinobvumirana nazvo , Handibvumirani nazvo, Handibvumirani nazvo zvachose, kuramba kupindura</v>
      </c>
      <c r="Z380" s="4" t="s">
        <v>1223</v>
      </c>
    </row>
    <row r="381" spans="1:26" ht="42">
      <c r="A381" s="53" t="s">
        <v>1562</v>
      </c>
      <c r="B381" s="53" t="s">
        <v>1584</v>
      </c>
      <c r="C381" s="53">
        <v>16</v>
      </c>
      <c r="D381" s="54" t="str">
        <f t="shared" si="42"/>
        <v>U16</v>
      </c>
      <c r="E381" s="53" t="s">
        <v>11</v>
      </c>
      <c r="F381" s="4" t="s">
        <v>200</v>
      </c>
      <c r="G381" s="54" t="str">
        <f t="shared" si="43"/>
        <v>select_one agree4</v>
      </c>
      <c r="H381" s="4" t="str">
        <f>IF(A381="","",IF(ROW($A$2:$A$1036)=1,"Impossible",VLOOKUP($A$2:$A$1036,items!$A$2:$S$1008,{19}*SIGN(ROW($A$2:$A$1036)),FALSE)))</f>
        <v>It is easy for you to discuss all your true feelings with your child.</v>
      </c>
      <c r="I381" s="4" t="str">
        <f>IF(A381="","",IF(ROW($A$2:$A$1036)=1,"Impossible",VLOOKUP($A$2:$A$1036,items!$A$2:$T$1008,{20}*SIGN(ROW($A$2:$A$1036)),FALSE)))</f>
        <v>Zviri nyore kwamuri kukurukura zvamunonyatsonzwa zvese nemwana wenyu.</v>
      </c>
      <c r="L381" s="53" t="s">
        <v>27</v>
      </c>
      <c r="M381" s="53"/>
      <c r="N381" s="53"/>
      <c r="O381" s="53"/>
      <c r="P381" s="53"/>
      <c r="Q381" s="53"/>
      <c r="R381" s="53"/>
      <c r="S381" s="53"/>
      <c r="T381" s="53"/>
      <c r="U381" s="53"/>
      <c r="V381" s="55" t="str">
        <f t="shared" si="40"/>
        <v>U16. It is easy for you to discuss all your true feelings with your child.</v>
      </c>
      <c r="W381" s="55" t="str">
        <f t="shared" si="41"/>
        <v>U16. Zviri nyore kwamuri kukurukura zvamunonyatsonzwa zvese nemwana wenyu.</v>
      </c>
      <c r="X381" s="32" t="str">
        <f t="array" ref="X381">IF(ISBLANK(F381),"",INDEX([2]choices!L$2:L$2063,MATCH(F381,IF([2]choices!M$2:M$2063="Last",[2]choices!A$2:A$2063),0)))</f>
        <v>strongly agree, agree, disagree, strongly disagree, refuse</v>
      </c>
      <c r="Y381" s="4" t="str">
        <f t="array" ref="Y381">IF(ISBLANK(F381),"",INDEX([2]choices!K$2:K$2063,MATCH(F381,IF([2]choices!M$2:M$2063="Last",[2]choices!A$2:A$2063),0)))</f>
        <v>Ndinobvumirana nazvo chaizvo, Ndinobvumirana nazvo , Handibvumirani nazvo, Handibvumirani nazvo zvachose, kuramba kupindura</v>
      </c>
      <c r="Z381" s="4" t="s">
        <v>1223</v>
      </c>
    </row>
    <row r="382" spans="1:26" ht="42">
      <c r="A382" s="53" t="s">
        <v>1563</v>
      </c>
      <c r="B382" s="53" t="s">
        <v>1584</v>
      </c>
      <c r="C382" s="53">
        <v>17</v>
      </c>
      <c r="D382" s="54" t="str">
        <f t="shared" si="42"/>
        <v>U17</v>
      </c>
      <c r="E382" s="53" t="s">
        <v>11</v>
      </c>
      <c r="F382" s="4" t="s">
        <v>200</v>
      </c>
      <c r="G382" s="54" t="str">
        <f t="shared" si="43"/>
        <v>select_one agree4</v>
      </c>
      <c r="H382" s="4" t="str">
        <f>IF(A382="","",IF(ROW($A$2:$A$1036)=1,"Impossible",VLOOKUP($A$2:$A$1036,items!$A$2:$S$1008,{19}*SIGN(ROW($A$2:$A$1036)),FALSE)))</f>
        <v>Your child's behavior bothers you.</v>
      </c>
      <c r="I382" s="4" t="str">
        <f>IF(A382="","",IF(ROW($A$2:$A$1036)=1,"Impossible",VLOOKUP($A$2:$A$1036,items!$A$2:$T$1008,{20}*SIGN(ROW($A$2:$A$1036)),FALSE)))</f>
        <v>Maitiro ewana wenyu enokushungurudzai.</v>
      </c>
      <c r="L382" s="53" t="s">
        <v>27</v>
      </c>
      <c r="M382" s="53"/>
      <c r="N382" s="53"/>
      <c r="O382" s="53"/>
      <c r="P382" s="53"/>
      <c r="Q382" s="53"/>
      <c r="R382" s="53"/>
      <c r="S382" s="53"/>
      <c r="T382" s="53"/>
      <c r="U382" s="53"/>
      <c r="V382" s="55" t="str">
        <f t="shared" si="40"/>
        <v>U17. Your child's behavior bothers you.</v>
      </c>
      <c r="W382" s="55" t="str">
        <f t="shared" si="41"/>
        <v>U17. Maitiro ewana wenyu enokushungurudzai.</v>
      </c>
      <c r="X382" s="32" t="str">
        <f t="array" ref="X382">IF(ISBLANK(F382),"",INDEX([2]choices!L$2:L$2063,MATCH(F382,IF([2]choices!M$2:M$2063="Last",[2]choices!A$2:A$2063),0)))</f>
        <v>strongly agree, agree, disagree, strongly disagree, refuse</v>
      </c>
      <c r="Y382" s="4" t="str">
        <f t="array" ref="Y382">IF(ISBLANK(F382),"",INDEX([2]choices!K$2:K$2063,MATCH(F382,IF([2]choices!M$2:M$2063="Last",[2]choices!A$2:A$2063),0)))</f>
        <v>Ndinobvumirana nazvo chaizvo, Ndinobvumirana nazvo , Handibvumirani nazvo, Handibvumirani nazvo zvachose, kuramba kupindura</v>
      </c>
      <c r="Z382" s="4" t="s">
        <v>1223</v>
      </c>
    </row>
    <row r="383" spans="1:26" ht="42">
      <c r="A383" s="53" t="s">
        <v>1564</v>
      </c>
      <c r="B383" s="53" t="s">
        <v>1584</v>
      </c>
      <c r="C383" s="53">
        <v>18</v>
      </c>
      <c r="D383" s="54" t="str">
        <f t="shared" si="42"/>
        <v>U18</v>
      </c>
      <c r="E383" s="53" t="s">
        <v>11</v>
      </c>
      <c r="F383" s="4" t="s">
        <v>200</v>
      </c>
      <c r="G383" s="54" t="str">
        <f t="shared" si="43"/>
        <v>select_one agree4</v>
      </c>
      <c r="H383" s="4" t="str">
        <f>IF(A383="","",IF(ROW($A$2:$A$1036)=1,"Impossible",VLOOKUP($A$2:$A$1036,items!$A$2:$S$1008,{19}*SIGN(ROW($A$2:$A$1036)),FALSE)))</f>
        <v>Your child verbally abuses you when they are angry with you.</v>
      </c>
      <c r="I383" s="4" t="str">
        <f>IF(A383="","",IF(ROW($A$2:$A$1036)=1,"Impossible",VLOOKUP($A$2:$A$1036,items!$A$2:$T$1008,{20}*SIGN(ROW($A$2:$A$1036)),FALSE)))</f>
        <v>Mwana wenyu anokutukirirai kana akugumbukirai.</v>
      </c>
      <c r="L383" s="53" t="s">
        <v>27</v>
      </c>
      <c r="M383" s="53"/>
      <c r="N383" s="53"/>
      <c r="O383" s="53"/>
      <c r="P383" s="53"/>
      <c r="Q383" s="53"/>
      <c r="R383" s="53"/>
      <c r="S383" s="53"/>
      <c r="T383" s="53"/>
      <c r="U383" s="53"/>
      <c r="V383" s="55" t="str">
        <f t="shared" si="40"/>
        <v>U18. Your child verbally abuses you when they are angry with you.</v>
      </c>
      <c r="W383" s="55" t="str">
        <f t="shared" si="41"/>
        <v>U18. Mwana wenyu anokutukirirai kana akugumbukirai.</v>
      </c>
      <c r="X383" s="32" t="str">
        <f t="array" ref="X383">IF(ISBLANK(F383),"",INDEX([2]choices!L$2:L$2063,MATCH(F383,IF([2]choices!M$2:M$2063="Last",[2]choices!A$2:A$2063),0)))</f>
        <v>strongly agree, agree, disagree, strongly disagree, refuse</v>
      </c>
      <c r="Y383" s="4" t="str">
        <f t="array" ref="Y383">IF(ISBLANK(F383),"",INDEX([2]choices!K$2:K$2063,MATCH(F383,IF([2]choices!M$2:M$2063="Last",[2]choices!A$2:A$2063),0)))</f>
        <v>Ndinobvumirana nazvo chaizvo, Ndinobvumirana nazvo , Handibvumirani nazvo, Handibvumirani nazvo zvachose, kuramba kupindura</v>
      </c>
      <c r="Z383" s="4" t="s">
        <v>1223</v>
      </c>
    </row>
    <row r="384" spans="1:26" ht="42">
      <c r="A384" s="53" t="s">
        <v>1565</v>
      </c>
      <c r="B384" s="53" t="s">
        <v>1584</v>
      </c>
      <c r="C384" s="53">
        <v>19</v>
      </c>
      <c r="D384" s="54" t="str">
        <f t="shared" si="42"/>
        <v>U19</v>
      </c>
      <c r="E384" s="53" t="s">
        <v>11</v>
      </c>
      <c r="F384" s="4" t="s">
        <v>200</v>
      </c>
      <c r="G384" s="54" t="str">
        <f t="shared" si="43"/>
        <v>select_one agree4</v>
      </c>
      <c r="H384" s="4" t="str">
        <f>IF(A384="","",IF(ROW($A$2:$A$1036)=1,"Impossible",VLOOKUP($A$2:$A$1036,items!$A$2:$S$1008,{19}*SIGN(ROW($A$2:$A$1036)),FALSE)))</f>
        <v>You don't think you can tell your child how you really feel about some things.</v>
      </c>
      <c r="I384" s="4" t="str">
        <f>IF(A384="","",IF(ROW($A$2:$A$1036)=1,"Impossible",VLOOKUP($A$2:$A$1036,items!$A$2:$T$1008,{20}*SIGN(ROW($A$2:$A$1036)),FALSE)))</f>
        <v>Munofunga kuti hamukwanise kuudza mwana wenyu zvamunonyatsonzwa pamusoro pezvimwe zvinhu.</v>
      </c>
      <c r="L384" s="53" t="s">
        <v>27</v>
      </c>
      <c r="M384" s="53"/>
      <c r="N384" s="53"/>
      <c r="O384" s="53"/>
      <c r="P384" s="53"/>
      <c r="Q384" s="53"/>
      <c r="R384" s="53"/>
      <c r="S384" s="53"/>
      <c r="T384" s="53"/>
      <c r="U384" s="53"/>
      <c r="V384" s="55" t="str">
        <f t="shared" si="40"/>
        <v>U19. You don't think you can tell your child how you really feel about some things.</v>
      </c>
      <c r="W384" s="55" t="str">
        <f t="shared" si="41"/>
        <v>U19. Munofunga kuti hamukwanise kuudza mwana wenyu zvamunonyatsonzwa pamusoro pezvimwe zvinhu.</v>
      </c>
      <c r="X384" s="32" t="str">
        <f t="array" ref="X384">IF(ISBLANK(F384),"",INDEX([2]choices!L$2:L$2063,MATCH(F384,IF([2]choices!M$2:M$2063="Last",[2]choices!A$2:A$2063),0)))</f>
        <v>strongly agree, agree, disagree, strongly disagree, refuse</v>
      </c>
      <c r="Y384" s="4" t="str">
        <f t="array" ref="Y384">IF(ISBLANK(F384),"",INDEX([2]choices!K$2:K$2063,MATCH(F384,IF([2]choices!M$2:M$2063="Last",[2]choices!A$2:A$2063),0)))</f>
        <v>Ndinobvumirana nazvo chaizvo, Ndinobvumirana nazvo , Handibvumirani nazvo, Handibvumirani nazvo zvachose, kuramba kupindura</v>
      </c>
      <c r="Z384" s="4" t="s">
        <v>1223</v>
      </c>
    </row>
    <row r="385" spans="1:26" ht="42">
      <c r="A385" s="53" t="s">
        <v>1566</v>
      </c>
      <c r="B385" s="53" t="s">
        <v>1584</v>
      </c>
      <c r="C385" s="53">
        <v>20</v>
      </c>
      <c r="D385" s="54" t="str">
        <f t="shared" si="42"/>
        <v>U20</v>
      </c>
      <c r="E385" s="53" t="s">
        <v>11</v>
      </c>
      <c r="F385" s="4" t="s">
        <v>200</v>
      </c>
      <c r="G385" s="54" t="str">
        <f t="shared" si="43"/>
        <v>select_one agree4</v>
      </c>
      <c r="H385" s="4" t="str">
        <f>IF(A385="","",IF(ROW($A$2:$A$1036)=1,"Impossible",VLOOKUP($A$2:$A$1036,items!$A$2:$S$1008,{19}*SIGN(ROW($A$2:$A$1036)),FALSE)))</f>
        <v>You can talk about almost anything with your child.</v>
      </c>
      <c r="I385" s="4" t="str">
        <f>IF(A385="","",IF(ROW($A$2:$A$1036)=1,"Impossible",VLOOKUP($A$2:$A$1036,items!$A$2:$T$1008,{20}*SIGN(ROW($A$2:$A$1036)),FALSE)))</f>
        <v>Munokwanisa kutaura chero chinhu nemwana wenyu.</v>
      </c>
      <c r="L385" s="53" t="s">
        <v>27</v>
      </c>
      <c r="M385" s="53"/>
      <c r="N385" s="53"/>
      <c r="O385" s="53"/>
      <c r="P385" s="53"/>
      <c r="Q385" s="53"/>
      <c r="R385" s="53"/>
      <c r="S385" s="53"/>
      <c r="T385" s="53"/>
      <c r="U385" s="53"/>
      <c r="V385" s="55" t="str">
        <f t="shared" si="40"/>
        <v>U20. You can talk about almost anything with your child.</v>
      </c>
      <c r="W385" s="55" t="str">
        <f t="shared" si="41"/>
        <v>U20. Munokwanisa kutaura chero chinhu nemwana wenyu.</v>
      </c>
      <c r="X385" s="32" t="str">
        <f t="array" ref="X385">IF(ISBLANK(F385),"",INDEX([2]choices!L$2:L$2063,MATCH(F385,IF([2]choices!M$2:M$2063="Last",[2]choices!A$2:A$2063),0)))</f>
        <v>strongly agree, agree, disagree, strongly disagree, refuse</v>
      </c>
      <c r="Y385" s="4" t="str">
        <f t="array" ref="Y385">IF(ISBLANK(F385),"",INDEX([2]choices!K$2:K$2063,MATCH(F385,IF([2]choices!M$2:M$2063="Last",[2]choices!A$2:A$2063),0)))</f>
        <v>Ndinobvumirana nazvo chaizvo, Ndinobvumirana nazvo , Handibvumirani nazvo, Handibvumirani nazvo zvachose, kuramba kupindura</v>
      </c>
      <c r="Z385" s="4" t="s">
        <v>1223</v>
      </c>
    </row>
    <row r="386" spans="1:26" ht="42">
      <c r="A386" s="53" t="s">
        <v>1567</v>
      </c>
      <c r="B386" s="53" t="s">
        <v>1584</v>
      </c>
      <c r="C386" s="53">
        <v>21</v>
      </c>
      <c r="D386" s="54" t="str">
        <f t="shared" si="42"/>
        <v>U21</v>
      </c>
      <c r="E386" s="53" t="s">
        <v>11</v>
      </c>
      <c r="F386" s="4" t="s">
        <v>200</v>
      </c>
      <c r="G386" s="54" t="str">
        <f t="shared" si="43"/>
        <v>select_one agree4</v>
      </c>
      <c r="H386" s="4" t="str">
        <f>IF(A386="","",IF(ROW($A$2:$A$1036)=1,"Impossible",VLOOKUP($A$2:$A$1036,items!$A$2:$S$1008,{19}*SIGN(ROW($A$2:$A$1036)),FALSE)))</f>
        <v>Your child sometimes doesn't listen to you at all.</v>
      </c>
      <c r="I386" s="4" t="str">
        <f>IF(A386="","",IF(ROW($A$2:$A$1036)=1,"Impossible",VLOOKUP($A$2:$A$1036,items!$A$2:$T$1008,{20}*SIGN(ROW($A$2:$A$1036)),FALSE)))</f>
        <v>Dzimwe nguva mwana wenyu haatombokuteererai zvachose.</v>
      </c>
      <c r="L386" s="53" t="s">
        <v>27</v>
      </c>
      <c r="M386" s="53"/>
      <c r="N386" s="53"/>
      <c r="O386" s="53"/>
      <c r="P386" s="53"/>
      <c r="Q386" s="53"/>
      <c r="R386" s="53"/>
      <c r="S386" s="53"/>
      <c r="T386" s="53"/>
      <c r="U386" s="53"/>
      <c r="V386" s="55" t="str">
        <f t="shared" si="40"/>
        <v>U21. Your child sometimes doesn't listen to you at all.</v>
      </c>
      <c r="W386" s="55" t="str">
        <f t="shared" si="41"/>
        <v>U21. Dzimwe nguva mwana wenyu haatombokuteererai zvachose.</v>
      </c>
      <c r="X386" s="32" t="str">
        <f t="array" ref="X386">IF(ISBLANK(F386),"",INDEX([2]choices!L$2:L$2063,MATCH(F386,IF([2]choices!M$2:M$2063="Last",[2]choices!A$2:A$2063),0)))</f>
        <v>strongly agree, agree, disagree, strongly disagree, refuse</v>
      </c>
      <c r="Y386" s="4" t="str">
        <f t="array" ref="Y386">IF(ISBLANK(F386),"",INDEX([2]choices!K$2:K$2063,MATCH(F386,IF([2]choices!M$2:M$2063="Last",[2]choices!A$2:A$2063),0)))</f>
        <v>Ndinobvumirana nazvo chaizvo, Ndinobvumirana nazvo , Handibvumirani nazvo, Handibvumirani nazvo zvachose, kuramba kupindura</v>
      </c>
      <c r="Z386" s="4" t="s">
        <v>1223</v>
      </c>
    </row>
    <row r="387" spans="1:26" ht="42">
      <c r="A387" s="53" t="s">
        <v>1568</v>
      </c>
      <c r="B387" s="53" t="s">
        <v>1584</v>
      </c>
      <c r="C387" s="53">
        <v>22</v>
      </c>
      <c r="D387" s="54" t="str">
        <f t="shared" si="42"/>
        <v>U22</v>
      </c>
      <c r="E387" s="53" t="s">
        <v>11</v>
      </c>
      <c r="F387" s="4" t="s">
        <v>200</v>
      </c>
      <c r="G387" s="54" t="str">
        <f t="shared" si="43"/>
        <v>select_one agree4</v>
      </c>
      <c r="H387" s="4" t="str">
        <f>IF(A387="","",IF(ROW($A$2:$A$1036)=1,"Impossible",VLOOKUP($A$2:$A$1036,items!$A$2:$S$1008,{19}*SIGN(ROW($A$2:$A$1036)),FALSE)))</f>
        <v>You can tell your child how you feel about everything.</v>
      </c>
      <c r="I387" s="4" t="str">
        <f>IF(A387="","",IF(ROW($A$2:$A$1036)=1,"Impossible",VLOOKUP($A$2:$A$1036,items!$A$2:$T$1008,{20}*SIGN(ROW($A$2:$A$1036)),FALSE)))</f>
        <v>Munokwanisa kuudza mwana wenyu chese zvacho chamunenge muchinzwa.</v>
      </c>
      <c r="L387" s="53" t="s">
        <v>27</v>
      </c>
      <c r="M387" s="53"/>
      <c r="N387" s="53"/>
      <c r="O387" s="53"/>
      <c r="P387" s="53"/>
      <c r="Q387" s="53"/>
      <c r="R387" s="53"/>
      <c r="S387" s="53"/>
      <c r="T387" s="53"/>
      <c r="U387" s="53"/>
      <c r="V387" s="55" t="str">
        <f t="shared" si="40"/>
        <v>U22. You can tell your child how you feel about everything.</v>
      </c>
      <c r="W387" s="55" t="str">
        <f t="shared" si="41"/>
        <v>U22. Munokwanisa kuudza mwana wenyu chese zvacho chamunenge muchinzwa.</v>
      </c>
      <c r="X387" s="32" t="str">
        <f t="array" ref="X387">IF(ISBLANK(F387),"",INDEX([2]choices!L$2:L$2063,MATCH(F387,IF([2]choices!M$2:M$2063="Last",[2]choices!A$2:A$2063),0)))</f>
        <v>strongly agree, agree, disagree, strongly disagree, refuse</v>
      </c>
      <c r="Y387" s="4" t="str">
        <f t="array" ref="Y387">IF(ISBLANK(F387),"",INDEX([2]choices!K$2:K$2063,MATCH(F387,IF([2]choices!M$2:M$2063="Last",[2]choices!A$2:A$2063),0)))</f>
        <v>Ndinobvumirana nazvo chaizvo, Ndinobvumirana nazvo , Handibvumirani nazvo, Handibvumirani nazvo zvachose, kuramba kupindura</v>
      </c>
      <c r="Z387" s="4" t="s">
        <v>1223</v>
      </c>
    </row>
    <row r="388" spans="1:26" ht="42">
      <c r="A388" s="53" t="s">
        <v>1569</v>
      </c>
      <c r="B388" s="53" t="s">
        <v>1584</v>
      </c>
      <c r="C388" s="53">
        <v>23</v>
      </c>
      <c r="D388" s="54" t="str">
        <f t="shared" si="42"/>
        <v>U23</v>
      </c>
      <c r="E388" s="53" t="s">
        <v>11</v>
      </c>
      <c r="F388" s="4" t="s">
        <v>200</v>
      </c>
      <c r="G388" s="54" t="str">
        <f t="shared" si="43"/>
        <v>select_one agree4</v>
      </c>
      <c r="H388" s="4" t="str">
        <f>IF(A388="","",IF(ROW($A$2:$A$1036)=1,"Impossible",VLOOKUP($A$2:$A$1036,items!$A$2:$S$1008,{19}*SIGN(ROW($A$2:$A$1036)),FALSE)))</f>
        <v>Your child knows how to talk to you.</v>
      </c>
      <c r="I388" s="4" t="str">
        <f>IF(A388="","",IF(ROW($A$2:$A$1036)=1,"Impossible",VLOOKUP($A$2:$A$1036,items!$A$2:$T$1008,{20}*SIGN(ROW($A$2:$A$1036)),FALSE)))</f>
        <v>Mwana wenyu anoziva matauriro aanoita nemi.</v>
      </c>
      <c r="L388" s="53" t="s">
        <v>27</v>
      </c>
      <c r="M388" s="53"/>
      <c r="N388" s="53"/>
      <c r="O388" s="53"/>
      <c r="P388" s="53"/>
      <c r="Q388" s="53"/>
      <c r="R388" s="53"/>
      <c r="S388" s="53"/>
      <c r="T388" s="53"/>
      <c r="U388" s="53"/>
      <c r="V388" s="55" t="str">
        <f t="shared" si="40"/>
        <v>U23. Your child knows how to talk to you.</v>
      </c>
      <c r="W388" s="55" t="str">
        <f t="shared" si="41"/>
        <v>U23. Mwana wenyu anoziva matauriro aanoita nemi.</v>
      </c>
      <c r="X388" s="32" t="str">
        <f t="array" ref="X388">IF(ISBLANK(F388),"",INDEX([2]choices!L$2:L$2063,MATCH(F388,IF([2]choices!M$2:M$2063="Last",[2]choices!A$2:A$2063),0)))</f>
        <v>strongly agree, agree, disagree, strongly disagree, refuse</v>
      </c>
      <c r="Y388" s="4" t="str">
        <f t="array" ref="Y388">IF(ISBLANK(F388),"",INDEX([2]choices!K$2:K$2063,MATCH(F388,IF([2]choices!M$2:M$2063="Last",[2]choices!A$2:A$2063),0)))</f>
        <v>Ndinobvumirana nazvo chaizvo, Ndinobvumirana nazvo , Handibvumirani nazvo, Handibvumirani nazvo zvachose, kuramba kupindura</v>
      </c>
      <c r="Z388" s="4" t="s">
        <v>1223</v>
      </c>
    </row>
    <row r="389" spans="1:26" ht="14">
      <c r="A389" s="53" t="s">
        <v>1571</v>
      </c>
      <c r="B389" s="53" t="s">
        <v>1584</v>
      </c>
      <c r="C389" s="53"/>
      <c r="D389" s="54" t="str">
        <f t="shared" si="42"/>
        <v>U</v>
      </c>
      <c r="E389" s="53" t="s">
        <v>81</v>
      </c>
      <c r="G389" s="54" t="str">
        <f t="shared" si="43"/>
        <v>end group</v>
      </c>
      <c r="H389" s="4" t="e">
        <f>IF(A389="","",IF(ROW($A$2:$A$1036)=1,"Impossible",VLOOKUP($A$2:$A$1036,items!$A$2:$S$1008,{19}*SIGN(ROW($A$2:$A$1036)),FALSE)))</f>
        <v>#N/A</v>
      </c>
      <c r="I389" s="4" t="e">
        <f>IF(A389="","",IF(ROW($A$2:$A$1036)=1,"Impossible",VLOOKUP($A$2:$A$1036,items!$A$2:$T$1008,{20}*SIGN(ROW($A$2:$A$1036)),FALSE)))</f>
        <v>#N/A</v>
      </c>
      <c r="L389" s="53"/>
      <c r="M389" s="53"/>
      <c r="N389" s="53"/>
      <c r="O389" s="53"/>
      <c r="P389" s="53"/>
      <c r="Q389" s="53"/>
      <c r="R389" s="53"/>
      <c r="S389" s="53"/>
      <c r="T389" s="53"/>
      <c r="U389" s="53"/>
      <c r="V389" s="55" t="str">
        <f t="shared" si="40"/>
        <v/>
      </c>
      <c r="W389" s="55" t="str">
        <f t="shared" si="41"/>
        <v/>
      </c>
      <c r="X389" s="32" t="str">
        <f t="array" ref="X389">IF(ISBLANK(F389),"",INDEX([2]choices!L$2:L$2063,MATCH(F389,IF([2]choices!M$2:M$2063="Last",[2]choices!A$2:A$2063),0)))</f>
        <v/>
      </c>
      <c r="Y389" s="4" t="str">
        <f t="array" ref="Y389">IF(ISBLANK(F389),"",INDEX([2]choices!K$2:K$2063,MATCH(F389,IF([2]choices!M$2:M$2063="Last",[2]choices!A$2:A$2063),0)))</f>
        <v/>
      </c>
    </row>
    <row r="390" spans="1:26" ht="14">
      <c r="A390" s="53" t="s">
        <v>1583</v>
      </c>
      <c r="B390" s="53" t="s">
        <v>1611</v>
      </c>
      <c r="C390" s="53">
        <v>0</v>
      </c>
      <c r="D390" s="54" t="str">
        <f t="shared" si="42"/>
        <v>V0</v>
      </c>
      <c r="E390" s="53" t="s">
        <v>79</v>
      </c>
      <c r="G390" s="54" t="str">
        <f t="shared" si="43"/>
        <v>begin group</v>
      </c>
      <c r="H390" s="4" t="e">
        <f>IF(A390="","",IF(ROW($A$2:$A$1036)=1,"Impossible",VLOOKUP($A$2:$A$1036,items!$A$2:$S$1008,{19}*SIGN(ROW($A$2:$A$1036)),FALSE)))</f>
        <v>#N/A</v>
      </c>
      <c r="I390" s="4" t="e">
        <f>IF(A390="","",IF(ROW($A$2:$A$1036)=1,"Impossible",VLOOKUP($A$2:$A$1036,items!$A$2:$T$1008,{20}*SIGN(ROW($A$2:$A$1036)),FALSE)))</f>
        <v>#N/A</v>
      </c>
      <c r="L390" s="53"/>
      <c r="M390" s="53"/>
      <c r="N390" s="53"/>
      <c r="O390" s="53"/>
      <c r="P390" s="53"/>
      <c r="Q390" s="53"/>
      <c r="R390" s="53"/>
      <c r="S390" s="53"/>
      <c r="T390" s="53"/>
      <c r="U390" s="53"/>
      <c r="V390" s="55" t="str">
        <f t="shared" si="40"/>
        <v/>
      </c>
      <c r="W390" s="55" t="str">
        <f t="shared" si="41"/>
        <v/>
      </c>
      <c r="X390" s="32" t="str">
        <f t="array" ref="X390">IF(ISBLANK(F390),"",INDEX([2]choices!L$2:L$2063,MATCH(F390,IF([2]choices!M$2:M$2063="Last",[2]choices!A$2:A$2063),0)))</f>
        <v/>
      </c>
      <c r="Y390" s="4" t="str">
        <f t="array" ref="Y390">IF(ISBLANK(F390),"",INDEX([2]choices!K$2:K$2063,MATCH(F390,IF([2]choices!M$2:M$2063="Last",[2]choices!A$2:A$2063),0)))</f>
        <v/>
      </c>
    </row>
    <row r="391" spans="1:26" ht="56">
      <c r="A391" s="53" t="s">
        <v>1572</v>
      </c>
      <c r="B391" s="53" t="s">
        <v>1611</v>
      </c>
      <c r="C391" s="53">
        <v>1</v>
      </c>
      <c r="D391" s="54" t="str">
        <f t="shared" si="42"/>
        <v>V1</v>
      </c>
      <c r="E391" s="53" t="s">
        <v>16</v>
      </c>
      <c r="G391" s="54" t="str">
        <f t="shared" si="43"/>
        <v>note</v>
      </c>
      <c r="H391" s="4" t="str">
        <f>IF(A391="","",IF(ROW($A$2:$A$1036)=1,"Impossible",VLOOKUP($A$2:$A$1036,items!$A$2:$S$1008,{19}*SIGN(ROW($A$2:$A$1036)),FALSE)))</f>
        <v>Next I'll ask you some questions about how your family gets along. Please tell me how often each has happened over the past 2 months.</v>
      </c>
      <c r="I391" s="4" t="str">
        <f>IF(A391="","",IF(ROW($A$2:$A$1036)=1,"Impossible",VLOOKUP($A$2:$A$1036,items!$A$2:$T$1008,{20}*SIGN(ROW($A$2:$A$1036)),FALSE)))</f>
        <v>Tichienderera mberi ndichakubvunzai mibvunzo iri maererano nekuti mhuri yenyu inowirirana zvakadii. Ndapota ndiudzeiwo kuti zvinotevera zvakaitika kakawanda zvakadii mumwedzi miviri yadarika.</v>
      </c>
      <c r="L391" s="53"/>
      <c r="M391" s="53"/>
      <c r="N391" s="53"/>
      <c r="O391" s="53"/>
      <c r="P391" s="53"/>
      <c r="Q391" s="53"/>
      <c r="R391" s="53"/>
      <c r="S391" s="53"/>
      <c r="T391" s="53"/>
      <c r="U391" s="53"/>
      <c r="V391" s="55" t="str">
        <f t="shared" si="40"/>
        <v>V1. Next I'll ask you some questions about how your family gets along. Please tell me how often each has happened over the past 2 months.</v>
      </c>
      <c r="W391" s="55" t="str">
        <f t="shared" si="41"/>
        <v>V1. Tichienderera mberi ndichakubvunzai mibvunzo iri maererano nekuti mhuri yenyu inowirirana zvakadii. Ndapota ndiudzeiwo kuti zvinotevera zvakaitika kakawanda zvakadii mumwedzi miviri yadarika.</v>
      </c>
      <c r="X391" s="32" t="str">
        <f t="array" ref="X391">IF(ISBLANK(F391),"",INDEX([2]choices!L$2:L$2063,MATCH(F391,IF([2]choices!M$2:M$2063="Last",[2]choices!A$2:A$2063),0)))</f>
        <v/>
      </c>
      <c r="Y391" s="4" t="str">
        <f t="array" ref="Y391">IF(ISBLANK(F391),"",INDEX([2]choices!K$2:K$2063,MATCH(F391,IF([2]choices!M$2:M$2063="Last",[2]choices!A$2:A$2063),0)))</f>
        <v/>
      </c>
      <c r="Z391" s="4" t="s">
        <v>1223</v>
      </c>
    </row>
    <row r="392" spans="1:26" ht="28">
      <c r="A392" s="53" t="s">
        <v>1573</v>
      </c>
      <c r="B392" s="53" t="s">
        <v>1611</v>
      </c>
      <c r="C392" s="53">
        <v>2</v>
      </c>
      <c r="D392" s="54" t="str">
        <f t="shared" si="42"/>
        <v>V2</v>
      </c>
      <c r="E392" s="53" t="s">
        <v>11</v>
      </c>
      <c r="F392" s="4" t="s">
        <v>218</v>
      </c>
      <c r="G392" s="54" t="str">
        <f t="shared" si="43"/>
        <v>select_one osrn</v>
      </c>
      <c r="H392" s="4" t="str">
        <f>IF(A392="","",IF(ROW($A$2:$A$1036)=1,"Impossible",VLOOKUP($A$2:$A$1036,items!$A$2:$S$1008,{19}*SIGN(ROW($A$2:$A$1036)),FALSE)))</f>
        <v>How often is there misunderstanding in your home?</v>
      </c>
      <c r="I392" s="4" t="str">
        <f>IF(A392="","",IF(ROW($A$2:$A$1036)=1,"Impossible",VLOOKUP($A$2:$A$1036,items!$A$2:$T$1008,{20}*SIGN(ROW($A$2:$A$1036)),FALSE)))</f>
        <v>Mumba menyu munova nekusanzwisisana kakawanda zvakadii?</v>
      </c>
      <c r="L392" s="53" t="s">
        <v>27</v>
      </c>
      <c r="M392" s="53"/>
      <c r="N392" s="53"/>
      <c r="O392" s="53"/>
      <c r="P392" s="53"/>
      <c r="Q392" s="53"/>
      <c r="R392" s="53"/>
      <c r="S392" s="53"/>
      <c r="T392" s="53"/>
      <c r="U392" s="53"/>
      <c r="V392" s="55" t="str">
        <f t="shared" si="40"/>
        <v>V2. How often is there misunderstanding in your home?</v>
      </c>
      <c r="W392" s="55" t="str">
        <f t="shared" si="41"/>
        <v>V2. Mumba menyu munova nekusanzwisisana kakawanda zvakadii?</v>
      </c>
      <c r="X392" s="32" t="str">
        <f t="array" ref="X392">IF(ISBLANK(F392),"",INDEX([2]choices!L$2:L$2063,MATCH(F392,IF([2]choices!M$2:M$2063="Last",[2]choices!A$2:A$2063),0)))</f>
        <v>often, sometimes, rarely, never, refuse</v>
      </c>
      <c r="Y392" s="4" t="str">
        <f t="array" ref="Y392">IF(ISBLANK(F392),"",INDEX([2]choices!K$2:K$2063,MATCH(F392,IF([2]choices!M$2:M$2063="Last",[2]choices!A$2:A$2063),0)))</f>
        <v>Kakawanda , Dzimwe nguva, Kashomanana, Kwete zvachose, kuramba kupindura</v>
      </c>
      <c r="Z392" s="4" t="s">
        <v>1223</v>
      </c>
    </row>
    <row r="393" spans="1:26" ht="42">
      <c r="A393" s="53" t="s">
        <v>1574</v>
      </c>
      <c r="B393" s="53" t="s">
        <v>1611</v>
      </c>
      <c r="C393" s="53">
        <v>3</v>
      </c>
      <c r="D393" s="54" t="str">
        <f t="shared" si="42"/>
        <v>V3</v>
      </c>
      <c r="E393" s="53" t="s">
        <v>11</v>
      </c>
      <c r="F393" s="4" t="s">
        <v>218</v>
      </c>
      <c r="G393" s="54" t="str">
        <f t="shared" si="43"/>
        <v>select_one osrn</v>
      </c>
      <c r="H393" s="4" t="str">
        <f>IF(A393="","",IF(ROW($A$2:$A$1036)=1,"Impossible",VLOOKUP($A$2:$A$1036,items!$A$2:$S$1008,{19}*SIGN(ROW($A$2:$A$1036)),FALSE)))</f>
        <v>When your family faces problems, how often do you sit together and discuss these problems?</v>
      </c>
      <c r="I393" s="4" t="str">
        <f>IF(A393="","",IF(ROW($A$2:$A$1036)=1,"Impossible",VLOOKUP($A$2:$A$1036,items!$A$2:$T$1008,{20}*SIGN(ROW($A$2:$A$1036)),FALSE)))</f>
        <v>Kana mhuri yenyu ikasangana nematambudziko, munowanzogara pasi kakawanda zvakadii kukurukura pamusoro pematambudziko aya?</v>
      </c>
      <c r="L393" s="53" t="s">
        <v>27</v>
      </c>
      <c r="M393" s="53"/>
      <c r="N393" s="53"/>
      <c r="O393" s="53"/>
      <c r="P393" s="53"/>
      <c r="Q393" s="53"/>
      <c r="R393" s="53"/>
      <c r="S393" s="53"/>
      <c r="T393" s="53"/>
      <c r="U393" s="53"/>
      <c r="V393" s="55" t="str">
        <f t="shared" si="40"/>
        <v>V3. When your family faces problems, how often do you sit together and discuss these problems?</v>
      </c>
      <c r="W393" s="55" t="str">
        <f t="shared" si="41"/>
        <v>V3. Kana mhuri yenyu ikasangana nematambudziko, munowanzogara pasi kakawanda zvakadii kukurukura pamusoro pematambudziko aya?</v>
      </c>
      <c r="X393" s="32" t="str">
        <f t="array" ref="X393">IF(ISBLANK(F393),"",INDEX([2]choices!L$2:L$2063,MATCH(F393,IF([2]choices!M$2:M$2063="Last",[2]choices!A$2:A$2063),0)))</f>
        <v>often, sometimes, rarely, never, refuse</v>
      </c>
      <c r="Y393" s="4" t="str">
        <f t="array" ref="Y393">IF(ISBLANK(F393),"",INDEX([2]choices!K$2:K$2063,MATCH(F393,IF([2]choices!M$2:M$2063="Last",[2]choices!A$2:A$2063),0)))</f>
        <v>Kakawanda , Dzimwe nguva, Kashomanana, Kwete zvachose, kuramba kupindura</v>
      </c>
      <c r="Z393" s="4" t="s">
        <v>1223</v>
      </c>
    </row>
    <row r="394" spans="1:26" ht="28">
      <c r="A394" s="53" t="s">
        <v>1575</v>
      </c>
      <c r="B394" s="53" t="s">
        <v>1611</v>
      </c>
      <c r="C394" s="53">
        <v>4</v>
      </c>
      <c r="D394" s="54" t="str">
        <f t="shared" si="42"/>
        <v>V4</v>
      </c>
      <c r="E394" s="53" t="s">
        <v>11</v>
      </c>
      <c r="F394" s="4" t="s">
        <v>218</v>
      </c>
      <c r="G394" s="54" t="str">
        <f t="shared" si="43"/>
        <v>select_one osrn</v>
      </c>
      <c r="H394" s="4" t="str">
        <f>IF(A394="","",IF(ROW($A$2:$A$1036)=1,"Impossible",VLOOKUP($A$2:$A$1036,items!$A$2:$S$1008,{19}*SIGN(ROW($A$2:$A$1036)),FALSE)))</f>
        <v>How often do people in your family listen to each other at home?</v>
      </c>
      <c r="I394" s="4" t="str">
        <f>IF(A394="","",IF(ROW($A$2:$A$1036)=1,"Impossible",VLOOKUP($A$2:$A$1036,items!$A$2:$T$1008,{20}*SIGN(ROW($A$2:$A$1036)),FALSE)))</f>
        <v>Vanhu vemumhuri menyu vanowanzoteererana kakawanda zvakadii kana vari kumba?</v>
      </c>
      <c r="L394" s="53" t="s">
        <v>27</v>
      </c>
      <c r="M394" s="53"/>
      <c r="N394" s="53"/>
      <c r="O394" s="53"/>
      <c r="P394" s="53"/>
      <c r="Q394" s="53"/>
      <c r="R394" s="53"/>
      <c r="S394" s="53"/>
      <c r="T394" s="53"/>
      <c r="U394" s="53"/>
      <c r="V394" s="55" t="str">
        <f t="shared" si="40"/>
        <v>V4. How often do people in your family listen to each other at home?</v>
      </c>
      <c r="W394" s="55" t="str">
        <f t="shared" si="41"/>
        <v>V4. Vanhu vemumhuri menyu vanowanzoteererana kakawanda zvakadii kana vari kumba?</v>
      </c>
      <c r="X394" s="32" t="str">
        <f t="array" ref="X394">IF(ISBLANK(F394),"",INDEX([2]choices!L$2:L$2063,MATCH(F394,IF([2]choices!M$2:M$2063="Last",[2]choices!A$2:A$2063),0)))</f>
        <v>often, sometimes, rarely, never, refuse</v>
      </c>
      <c r="Y394" s="4" t="str">
        <f t="array" ref="Y394">IF(ISBLANK(F394),"",INDEX([2]choices!K$2:K$2063,MATCH(F394,IF([2]choices!M$2:M$2063="Last",[2]choices!A$2:A$2063),0)))</f>
        <v>Kakawanda , Dzimwe nguva, Kashomanana, Kwete zvachose, kuramba kupindura</v>
      </c>
      <c r="Z394" s="4" t="s">
        <v>1223</v>
      </c>
    </row>
    <row r="395" spans="1:26" ht="28">
      <c r="A395" s="53" t="s">
        <v>1576</v>
      </c>
      <c r="B395" s="53" t="s">
        <v>1611</v>
      </c>
      <c r="C395" s="53">
        <v>5</v>
      </c>
      <c r="D395" s="54" t="str">
        <f t="shared" si="42"/>
        <v>V5</v>
      </c>
      <c r="E395" s="53" t="s">
        <v>11</v>
      </c>
      <c r="F395" s="4" t="s">
        <v>218</v>
      </c>
      <c r="G395" s="54" t="str">
        <f t="shared" si="43"/>
        <v>select_one osrn</v>
      </c>
      <c r="H395" s="4" t="str">
        <f>IF(A395="","",IF(ROW($A$2:$A$1036)=1,"Impossible",VLOOKUP($A$2:$A$1036,items!$A$2:$S$1008,{19}*SIGN(ROW($A$2:$A$1036)),FALSE)))</f>
        <v>How often do people in your family say lies to each other?</v>
      </c>
      <c r="I395" s="4" t="str">
        <f>IF(A395="","",IF(ROW($A$2:$A$1036)=1,"Impossible",VLOOKUP($A$2:$A$1036,items!$A$2:$T$1008,{20}*SIGN(ROW($A$2:$A$1036)),FALSE)))</f>
        <v>Vanhu vemumhuri menyu vanowanzotaurirana zvinhu zvisiri zvechokwadi kakawanda zvakadii?</v>
      </c>
      <c r="L395" s="53" t="s">
        <v>27</v>
      </c>
      <c r="M395" s="53"/>
      <c r="N395" s="53"/>
      <c r="O395" s="53"/>
      <c r="P395" s="53"/>
      <c r="Q395" s="53"/>
      <c r="R395" s="53"/>
      <c r="S395" s="53"/>
      <c r="T395" s="53"/>
      <c r="U395" s="53"/>
      <c r="V395" s="55" t="str">
        <f t="shared" si="40"/>
        <v>V5. How often do people in your family say lies to each other?</v>
      </c>
      <c r="W395" s="55" t="str">
        <f t="shared" si="41"/>
        <v>V5. Vanhu vemumhuri menyu vanowanzotaurirana zvinhu zvisiri zvechokwadi kakawanda zvakadii?</v>
      </c>
      <c r="X395" s="32" t="str">
        <f t="array" ref="X395">IF(ISBLANK(F395),"",INDEX([2]choices!L$2:L$2063,MATCH(F395,IF([2]choices!M$2:M$2063="Last",[2]choices!A$2:A$2063),0)))</f>
        <v>often, sometimes, rarely, never, refuse</v>
      </c>
      <c r="Y395" s="4" t="str">
        <f t="array" ref="Y395">IF(ISBLANK(F395),"",INDEX([2]choices!K$2:K$2063,MATCH(F395,IF([2]choices!M$2:M$2063="Last",[2]choices!A$2:A$2063),0)))</f>
        <v>Kakawanda , Dzimwe nguva, Kashomanana, Kwete zvachose, kuramba kupindura</v>
      </c>
      <c r="Z395" s="4" t="s">
        <v>1223</v>
      </c>
    </row>
    <row r="396" spans="1:26" ht="28">
      <c r="A396" s="53" t="s">
        <v>1577</v>
      </c>
      <c r="B396" s="53" t="s">
        <v>1611</v>
      </c>
      <c r="C396" s="53">
        <v>6</v>
      </c>
      <c r="D396" s="54" t="str">
        <f t="shared" si="42"/>
        <v>V6</v>
      </c>
      <c r="E396" s="53" t="s">
        <v>11</v>
      </c>
      <c r="F396" s="4" t="s">
        <v>218</v>
      </c>
      <c r="G396" s="54" t="str">
        <f t="shared" si="43"/>
        <v>select_one osrn</v>
      </c>
      <c r="H396" s="4" t="str">
        <f>IF(A396="","",IF(ROW($A$2:$A$1036)=1,"Impossible",VLOOKUP($A$2:$A$1036,items!$A$2:$S$1008,{19}*SIGN(ROW($A$2:$A$1036)),FALSE)))</f>
        <v>How often do you feel that there is joy (or love or peace) in your family?</v>
      </c>
      <c r="I396" s="4" t="str">
        <f>IF(A396="","",IF(ROW($A$2:$A$1036)=1,"Impossible",VLOOKUP($A$2:$A$1036,items!$A$2:$T$1008,{20}*SIGN(ROW($A$2:$A$1036)),FALSE)))</f>
        <v>Munowanzonzwa sekuti mumhuri menyu mune rufaro (kana rudo kana runyararo) kakawanda zvakadii?</v>
      </c>
      <c r="L396" s="53" t="s">
        <v>27</v>
      </c>
      <c r="M396" s="53"/>
      <c r="N396" s="53"/>
      <c r="O396" s="53"/>
      <c r="P396" s="53"/>
      <c r="Q396" s="53"/>
      <c r="R396" s="53"/>
      <c r="S396" s="53"/>
      <c r="T396" s="53"/>
      <c r="U396" s="53"/>
      <c r="V396" s="55" t="str">
        <f t="shared" si="40"/>
        <v>V6. How often do you feel that there is joy (or love or peace) in your family?</v>
      </c>
      <c r="W396" s="55" t="str">
        <f t="shared" si="41"/>
        <v>V6. Munowanzonzwa sekuti mumhuri menyu mune rufaro (kana rudo kana runyararo) kakawanda zvakadii?</v>
      </c>
      <c r="X396" s="32" t="str">
        <f t="array" ref="X396">IF(ISBLANK(F396),"",INDEX([2]choices!L$2:L$2063,MATCH(F396,IF([2]choices!M$2:M$2063="Last",[2]choices!A$2:A$2063),0)))</f>
        <v>often, sometimes, rarely, never, refuse</v>
      </c>
      <c r="Y396" s="4" t="str">
        <f t="array" ref="Y396">IF(ISBLANK(F396),"",INDEX([2]choices!K$2:K$2063,MATCH(F396,IF([2]choices!M$2:M$2063="Last",[2]choices!A$2:A$2063),0)))</f>
        <v>Kakawanda , Dzimwe nguva, Kashomanana, Kwete zvachose, kuramba kupindura</v>
      </c>
      <c r="Z396" s="4" t="s">
        <v>1223</v>
      </c>
    </row>
    <row r="397" spans="1:26" ht="42">
      <c r="A397" s="53" t="s">
        <v>1578</v>
      </c>
      <c r="B397" s="53" t="s">
        <v>1611</v>
      </c>
      <c r="C397" s="53">
        <v>7</v>
      </c>
      <c r="D397" s="54" t="str">
        <f t="shared" si="42"/>
        <v>V7</v>
      </c>
      <c r="E397" s="53" t="s">
        <v>11</v>
      </c>
      <c r="F397" s="4" t="s">
        <v>218</v>
      </c>
      <c r="G397" s="54" t="str">
        <f t="shared" si="43"/>
        <v>select_one osrn</v>
      </c>
      <c r="H397" s="4" t="str">
        <f>IF(A397="","",IF(ROW($A$2:$A$1036)=1,"Impossible",VLOOKUP($A$2:$A$1036,items!$A$2:$S$1008,{19}*SIGN(ROW($A$2:$A$1036)),FALSE)))</f>
        <v>How often do you feel you can speak freely at home, without worrying about what you say?</v>
      </c>
      <c r="I397" s="4" t="str">
        <f>IF(A397="","",IF(ROW($A$2:$A$1036)=1,"Impossible",VLOOKUP($A$2:$A$1036,items!$A$2:$T$1008,{20}*SIGN(ROW($A$2:$A$1036)),FALSE)))</f>
        <v>Munowanzonzwa sekuti munokwanisa kukurukura makasununguka kumba kwenyu, musinganzwe kunetseka nekuti muchataura kuti chii kakawanda zvakadii?</v>
      </c>
      <c r="L397" s="53" t="s">
        <v>27</v>
      </c>
      <c r="M397" s="53"/>
      <c r="N397" s="53"/>
      <c r="O397" s="53"/>
      <c r="P397" s="53"/>
      <c r="Q397" s="53"/>
      <c r="R397" s="53"/>
      <c r="S397" s="53"/>
      <c r="T397" s="53"/>
      <c r="U397" s="53"/>
      <c r="V397" s="55" t="str">
        <f t="shared" si="40"/>
        <v>V7. How often do you feel you can speak freely at home, without worrying about what you say?</v>
      </c>
      <c r="W397" s="55" t="str">
        <f t="shared" si="41"/>
        <v>V7. Munowanzonzwa sekuti munokwanisa kukurukura makasununguka kumba kwenyu, musinganzwe kunetseka nekuti muchataura kuti chii kakawanda zvakadii?</v>
      </c>
      <c r="X397" s="32" t="str">
        <f t="array" ref="X397">IF(ISBLANK(F397),"",INDEX([2]choices!L$2:L$2063,MATCH(F397,IF([2]choices!M$2:M$2063="Last",[2]choices!A$2:A$2063),0)))</f>
        <v>often, sometimes, rarely, never, refuse</v>
      </c>
      <c r="Y397" s="4" t="str">
        <f t="array" ref="Y397">IF(ISBLANK(F397),"",INDEX([2]choices!K$2:K$2063,MATCH(F397,IF([2]choices!M$2:M$2063="Last",[2]choices!A$2:A$2063),0)))</f>
        <v>Kakawanda , Dzimwe nguva, Kashomanana, Kwete zvachose, kuramba kupindura</v>
      </c>
      <c r="Z397" s="4" t="s">
        <v>1223</v>
      </c>
    </row>
    <row r="398" spans="1:26" ht="28">
      <c r="A398" s="53" t="s">
        <v>1579</v>
      </c>
      <c r="B398" s="53" t="s">
        <v>1611</v>
      </c>
      <c r="C398" s="53">
        <v>8</v>
      </c>
      <c r="D398" s="54" t="str">
        <f t="shared" si="42"/>
        <v>V8</v>
      </c>
      <c r="E398" s="53" t="s">
        <v>11</v>
      </c>
      <c r="F398" s="4" t="s">
        <v>218</v>
      </c>
      <c r="G398" s="54" t="str">
        <f t="shared" si="43"/>
        <v>select_one osrn</v>
      </c>
      <c r="H398" s="4" t="str">
        <f>IF(A398="","",IF(ROW($A$2:$A$1036)=1,"Impossible",VLOOKUP($A$2:$A$1036,items!$A$2:$S$1008,{19}*SIGN(ROW($A$2:$A$1036)),FALSE)))</f>
        <v>How often do you feel that your family is together and unified?</v>
      </c>
      <c r="I398" s="4" t="str">
        <f>IF(A398="","",IF(ROW($A$2:$A$1036)=1,"Impossible",VLOOKUP($A$2:$A$1036,items!$A$2:$T$1008,{20}*SIGN(ROW($A$2:$A$1036)),FALSE)))</f>
        <v>Munowanzonzwa sekuti mhuri yenyu iri pamwe chete uye yakabatana kakawanda zvakadii?</v>
      </c>
      <c r="L398" s="53" t="s">
        <v>27</v>
      </c>
      <c r="M398" s="53"/>
      <c r="N398" s="53"/>
      <c r="O398" s="53"/>
      <c r="P398" s="53"/>
      <c r="Q398" s="53"/>
      <c r="R398" s="53"/>
      <c r="S398" s="53"/>
      <c r="T398" s="53"/>
      <c r="U398" s="53"/>
      <c r="V398" s="55" t="str">
        <f t="shared" si="40"/>
        <v>V8. How often do you feel that your family is together and unified?</v>
      </c>
      <c r="W398" s="55" t="str">
        <f t="shared" si="41"/>
        <v>V8. Munowanzonzwa sekuti mhuri yenyu iri pamwe chete uye yakabatana kakawanda zvakadii?</v>
      </c>
      <c r="X398" s="32" t="str">
        <f t="array" ref="X398">IF(ISBLANK(F398),"",INDEX([2]choices!L$2:L$2063,MATCH(F398,IF([2]choices!M$2:M$2063="Last",[2]choices!A$2:A$2063),0)))</f>
        <v>often, sometimes, rarely, never, refuse</v>
      </c>
      <c r="Y398" s="4" t="str">
        <f t="array" ref="Y398">IF(ISBLANK(F398),"",INDEX([2]choices!K$2:K$2063,MATCH(F398,IF([2]choices!M$2:M$2063="Last",[2]choices!A$2:A$2063),0)))</f>
        <v>Kakawanda , Dzimwe nguva, Kashomanana, Kwete zvachose, kuramba kupindura</v>
      </c>
      <c r="Z398" s="4" t="s">
        <v>1223</v>
      </c>
    </row>
    <row r="399" spans="1:26" ht="28">
      <c r="A399" s="53" t="s">
        <v>1580</v>
      </c>
      <c r="B399" s="53" t="s">
        <v>1611</v>
      </c>
      <c r="C399" s="53">
        <v>9</v>
      </c>
      <c r="D399" s="54" t="str">
        <f t="shared" si="42"/>
        <v>V9</v>
      </c>
      <c r="E399" s="53" t="s">
        <v>11</v>
      </c>
      <c r="F399" s="4" t="s">
        <v>218</v>
      </c>
      <c r="G399" s="54" t="str">
        <f t="shared" si="43"/>
        <v>select_one osrn</v>
      </c>
      <c r="H399" s="4" t="str">
        <f>IF(A399="","",IF(ROW($A$2:$A$1036)=1,"Impossible",VLOOKUP($A$2:$A$1036,items!$A$2:$S$1008,{19}*SIGN(ROW($A$2:$A$1036)),FALSE)))</f>
        <v>How often do people in your family quarrel?</v>
      </c>
      <c r="I399" s="4" t="str">
        <f>IF(A399="","",IF(ROW($A$2:$A$1036)=1,"Impossible",VLOOKUP($A$2:$A$1036,items!$A$2:$T$1008,{20}*SIGN(ROW($A$2:$A$1036)),FALSE)))</f>
        <v>Vanhu vemumhuri menyu vanowanzokakavadzana kakawanda zvakadii?</v>
      </c>
      <c r="L399" s="53" t="s">
        <v>27</v>
      </c>
      <c r="M399" s="53"/>
      <c r="N399" s="53"/>
      <c r="O399" s="53"/>
      <c r="P399" s="53"/>
      <c r="Q399" s="53"/>
      <c r="R399" s="53"/>
      <c r="S399" s="53"/>
      <c r="T399" s="53"/>
      <c r="U399" s="53"/>
      <c r="V399" s="55" t="str">
        <f t="shared" si="40"/>
        <v>V9. How often do people in your family quarrel?</v>
      </c>
      <c r="W399" s="55" t="str">
        <f t="shared" si="41"/>
        <v>V9. Vanhu vemumhuri menyu vanowanzokakavadzana kakawanda zvakadii?</v>
      </c>
      <c r="X399" s="32" t="str">
        <f t="array" ref="X399">IF(ISBLANK(F399),"",INDEX([2]choices!L$2:L$2063,MATCH(F399,IF([2]choices!M$2:M$2063="Last",[2]choices!A$2:A$2063),0)))</f>
        <v>often, sometimes, rarely, never, refuse</v>
      </c>
      <c r="Y399" s="4" t="str">
        <f t="array" ref="Y399">IF(ISBLANK(F399),"",INDEX([2]choices!K$2:K$2063,MATCH(F399,IF([2]choices!M$2:M$2063="Last",[2]choices!A$2:A$2063),0)))</f>
        <v>Kakawanda , Dzimwe nguva, Kashomanana, Kwete zvachose, kuramba kupindura</v>
      </c>
      <c r="Z399" s="4" t="s">
        <v>1223</v>
      </c>
    </row>
    <row r="400" spans="1:26" ht="28">
      <c r="A400" s="53" t="s">
        <v>1581</v>
      </c>
      <c r="B400" s="53" t="s">
        <v>1611</v>
      </c>
      <c r="C400" s="53">
        <v>10</v>
      </c>
      <c r="D400" s="54" t="str">
        <f t="shared" si="42"/>
        <v>V10</v>
      </c>
      <c r="E400" s="53" t="s">
        <v>11</v>
      </c>
      <c r="F400" s="4" t="s">
        <v>218</v>
      </c>
      <c r="G400" s="54" t="str">
        <f t="shared" si="43"/>
        <v>select_one osrn</v>
      </c>
      <c r="H400" s="4" t="str">
        <f>IF(A400="","",IF(ROW($A$2:$A$1036)=1,"Impossible",VLOOKUP($A$2:$A$1036,items!$A$2:$S$1008,{19}*SIGN(ROW($A$2:$A$1036)),FALSE)))</f>
        <v>How often have you and your partner/spouse been full of conflicts?</v>
      </c>
      <c r="I400" s="4" t="str">
        <f>IF(A400="","",IF(ROW($A$2:$A$1036)=1,"Impossible",VLOOKUP($A$2:$A$1036,items!$A$2:$T$1008,{20}*SIGN(ROW($A$2:$A$1036)),FALSE)))</f>
        <v>Imi nemumwe/nemurume /nemukadzi wenyu manga muzere nekusawirirana kakawanda zvakadii?</v>
      </c>
      <c r="K400" s="4" t="s">
        <v>2470</v>
      </c>
      <c r="L400" s="53" t="s">
        <v>27</v>
      </c>
      <c r="M400" s="53"/>
      <c r="N400" s="53"/>
      <c r="O400" s="53"/>
      <c r="P400" s="53"/>
      <c r="Q400" s="53"/>
      <c r="R400" s="53"/>
      <c r="S400" s="53"/>
      <c r="T400" s="53"/>
      <c r="U400" s="53"/>
      <c r="V400" s="55" t="str">
        <f t="shared" si="40"/>
        <v>V10. How often have you and your partner/spouse been full of conflicts?</v>
      </c>
      <c r="W400" s="55" t="str">
        <f t="shared" si="41"/>
        <v>V10. Imi nemumwe/nemurume /nemukadzi wenyu manga muzere nekusawirirana kakawanda zvakadii?</v>
      </c>
      <c r="X400" s="32" t="str">
        <f t="array" ref="X400">IF(ISBLANK(F400),"",INDEX([2]choices!L$2:L$2063,MATCH(F400,IF([2]choices!M$2:M$2063="Last",[2]choices!A$2:A$2063),0)))</f>
        <v>often, sometimes, rarely, never, refuse</v>
      </c>
      <c r="Y400" s="4" t="str">
        <f t="array" ref="Y400">IF(ISBLANK(F400),"",INDEX([2]choices!K$2:K$2063,MATCH(F400,IF([2]choices!M$2:M$2063="Last",[2]choices!A$2:A$2063),0)))</f>
        <v>Kakawanda , Dzimwe nguva, Kashomanana, Kwete zvachose, kuramba kupindura</v>
      </c>
      <c r="Z400" s="4" t="s">
        <v>1223</v>
      </c>
    </row>
    <row r="401" spans="1:26" ht="28">
      <c r="A401" s="53" t="s">
        <v>1582</v>
      </c>
      <c r="B401" s="53" t="s">
        <v>1611</v>
      </c>
      <c r="C401" s="53">
        <v>11</v>
      </c>
      <c r="D401" s="54" t="str">
        <f t="shared" si="42"/>
        <v>V11</v>
      </c>
      <c r="E401" s="53" t="s">
        <v>11</v>
      </c>
      <c r="F401" s="4" t="s">
        <v>218</v>
      </c>
      <c r="G401" s="54" t="str">
        <f t="shared" si="43"/>
        <v>select_one osrn</v>
      </c>
      <c r="H401" s="4" t="str">
        <f>IF(A401="","",IF(ROW($A$2:$A$1036)=1,"Impossible",VLOOKUP($A$2:$A$1036,items!$A$2:$S$1008,{19}*SIGN(ROW($A$2:$A$1036)),FALSE)))</f>
        <v>How often have you and your partner/spouse "spoken with one voice"?</v>
      </c>
      <c r="I401" s="4" t="str">
        <f>IF(A401="","",IF(ROW($A$2:$A$1036)=1,"Impossible",VLOOKUP($A$2:$A$1036,items!$A$2:$T$1008,{20}*SIGN(ROW($A$2:$A$1036)),FALSE)))</f>
        <v>Imi nemurume/mukadzi kana nemumwe wenyu munowanzotaura nezwi rimwe chete kakawanda zvakadii?</v>
      </c>
      <c r="K401" s="4" t="s">
        <v>2470</v>
      </c>
      <c r="L401" s="53" t="s">
        <v>27</v>
      </c>
      <c r="M401" s="53"/>
      <c r="N401" s="53"/>
      <c r="O401" s="53"/>
      <c r="P401" s="53"/>
      <c r="Q401" s="53"/>
      <c r="R401" s="53"/>
      <c r="S401" s="53"/>
      <c r="T401" s="53"/>
      <c r="U401" s="53"/>
      <c r="V401" s="55" t="str">
        <f t="shared" si="40"/>
        <v>V11. How often have you and your partner/spouse "spoken with one voice"?</v>
      </c>
      <c r="W401" s="55" t="str">
        <f t="shared" si="41"/>
        <v>V11. Imi nemurume/mukadzi kana nemumwe wenyu munowanzotaura nezwi rimwe chete kakawanda zvakadii?</v>
      </c>
      <c r="X401" s="32" t="str">
        <f t="array" ref="X401">IF(ISBLANK(F401),"",INDEX([2]choices!L$2:L$2063,MATCH(F401,IF([2]choices!M$2:M$2063="Last",[2]choices!A$2:A$2063),0)))</f>
        <v>often, sometimes, rarely, never, refuse</v>
      </c>
      <c r="Y401" s="4" t="str">
        <f t="array" ref="Y401">IF(ISBLANK(F401),"",INDEX([2]choices!K$2:K$2063,MATCH(F401,IF([2]choices!M$2:M$2063="Last",[2]choices!A$2:A$2063),0)))</f>
        <v>Kakawanda , Dzimwe nguva, Kashomanana, Kwete zvachose, kuramba kupindura</v>
      </c>
      <c r="Z401" s="4" t="s">
        <v>1223</v>
      </c>
    </row>
    <row r="402" spans="1:26" ht="14">
      <c r="A402" s="53" t="s">
        <v>1585</v>
      </c>
      <c r="B402" s="53" t="s">
        <v>1611</v>
      </c>
      <c r="C402" s="53"/>
      <c r="D402" s="54" t="str">
        <f t="shared" si="42"/>
        <v>V</v>
      </c>
      <c r="E402" s="53" t="s">
        <v>81</v>
      </c>
      <c r="G402" s="54" t="str">
        <f t="shared" si="43"/>
        <v>end group</v>
      </c>
      <c r="H402" s="4" t="e">
        <f>IF(A402="","",IF(ROW($A$2:$A$1036)=1,"Impossible",VLOOKUP($A$2:$A$1036,items!$A$2:$S$1008,{19}*SIGN(ROW($A$2:$A$1036)),FALSE)))</f>
        <v>#N/A</v>
      </c>
      <c r="I402" s="4" t="e">
        <f>IF(A402="","",IF(ROW($A$2:$A$1036)=1,"Impossible",VLOOKUP($A$2:$A$1036,items!$A$2:$T$1008,{20}*SIGN(ROW($A$2:$A$1036)),FALSE)))</f>
        <v>#N/A</v>
      </c>
      <c r="L402" s="53"/>
      <c r="M402" s="53"/>
      <c r="N402" s="53"/>
      <c r="O402" s="53"/>
      <c r="P402" s="53"/>
      <c r="Q402" s="53"/>
      <c r="R402" s="53"/>
      <c r="S402" s="53"/>
      <c r="T402" s="53"/>
      <c r="U402" s="53"/>
      <c r="V402" s="55" t="str">
        <f t="shared" si="40"/>
        <v/>
      </c>
      <c r="W402" s="55" t="str">
        <f t="shared" si="41"/>
        <v/>
      </c>
      <c r="X402" s="32" t="str">
        <f t="array" ref="X402">IF(ISBLANK(F402),"",INDEX([2]choices!L$2:L$2063,MATCH(F402,IF([2]choices!M$2:M$2063="Last",[2]choices!A$2:A$2063),0)))</f>
        <v/>
      </c>
      <c r="Y402" s="4" t="str">
        <f t="array" ref="Y402">IF(ISBLANK(F402),"",INDEX([2]choices!K$2:K$2063,MATCH(F402,IF([2]choices!M$2:M$2063="Last",[2]choices!A$2:A$2063),0)))</f>
        <v/>
      </c>
    </row>
    <row r="403" spans="1:26" ht="98">
      <c r="A403" s="53" t="s">
        <v>2344</v>
      </c>
      <c r="B403" s="53" t="s">
        <v>2345</v>
      </c>
      <c r="C403" s="53">
        <v>1</v>
      </c>
      <c r="D403" s="54" t="str">
        <f t="shared" si="42"/>
        <v>W1</v>
      </c>
      <c r="E403" s="53" t="s">
        <v>11</v>
      </c>
      <c r="F403" s="4" t="s">
        <v>2346</v>
      </c>
      <c r="G403" s="54" t="str">
        <f t="shared" si="43"/>
        <v>select_one phq99</v>
      </c>
      <c r="H403" s="4" t="str">
        <f>IF(A403="","",IF(ROW($A$2:$A$1036)=1,"Impossible",VLOOKUP($A$2:$A$1036,items!$A$2:$S$1008,{19}*SIGN(ROW($A$2:$A$1036)),FALSE)))</f>
        <v>Earlier I asked you a question about how you are feeling, and you said that you sometimes think of hurting yourself or that you might be better off dead. I want to be sure that you know that there are people who can help you to feel better. May I have your permission to ask your CHASA or someone from BHASO to follow-up with you?</v>
      </c>
      <c r="I403" s="4" t="str">
        <f>IF(A403="","",IF(ROW($A$2:$A$1036)=1,"Impossible",VLOOKUP($A$2:$A$1036,items!$A$2:$T$1008,{20}*SIGN(ROW($A$2:$A$1036)),FALSE)))</f>
        <v>Pane pandambokubvunzai kuti mukunzwa sei mukati dzimwe nguva ndinofunga kuzvikuvadza neimwe nzira kana  kuti zviri nani kufa. Ndinoda kuti muzive kuti pane vanhu vanogona kuti munzwe zviri nani. Ndirikumbirawo mvumo yenyu yekuti ndiudze vanhu veCHASA kana veBHASA kuti vakuteverereyi vachikupayi rubetsero.</v>
      </c>
      <c r="K403" s="4" t="s">
        <v>2349</v>
      </c>
      <c r="L403" s="53" t="s">
        <v>27</v>
      </c>
      <c r="M403" s="53"/>
      <c r="N403" s="53"/>
      <c r="O403" s="53"/>
      <c r="P403" s="53"/>
      <c r="Q403" s="53"/>
      <c r="R403" s="53"/>
      <c r="S403" s="53"/>
      <c r="T403" s="53"/>
      <c r="U403" s="53"/>
      <c r="V403" s="55" t="str">
        <f t="shared" si="40"/>
        <v>W1. Earlier I asked you a question about how you are feeling, and you said that you sometimes think of hurting yourself or that you might be better off dead. I want to be sure that you know that there are people who can help you to feel better. May I have your permission to ask your CHASA or someone from BHASO to follow-up with you?</v>
      </c>
      <c r="W403" s="55" t="str">
        <f t="shared" si="41"/>
        <v>W1. Pane pandambokubvunzai kuti mukunzwa sei mukati dzimwe nguva ndinofunga kuzvikuvadza neimwe nzira kana  kuti zviri nani kufa. Ndinoda kuti muzive kuti pane vanhu vanogona kuti munzwe zviri nani. Ndirikumbirawo mvumo yenyu yekuti ndiudze vanhu veCHASA kana veBHASA kuti vakuteverereyi vachikupayi rubetsero.</v>
      </c>
      <c r="X403" s="32" t="str">
        <f t="array" ref="X403">IF(ISBLANK(F403),"",INDEX([2]choices!L$2:L$2063,MATCH(F403,IF([2]choices!M$2:M$2063="Last",[2]choices!A$2:A$2063),0)))</f>
        <v>yes, no, I misspoke</v>
      </c>
      <c r="Y403" s="4" t="str">
        <f t="array" ref="Y403">IF(ISBLANK(F403),"",INDEX([2]choices!K$2:K$2063,MATCH(F403,IF([2]choices!M$2:M$2063="Last",[2]choices!A$2:A$2063),0)))</f>
        <v>yes, no, I misspoke</v>
      </c>
    </row>
    <row r="404" spans="1:26" ht="14">
      <c r="A404" s="53" t="s">
        <v>2368</v>
      </c>
      <c r="B404" s="53" t="s">
        <v>2345</v>
      </c>
      <c r="C404" s="53"/>
      <c r="D404" s="54" t="str">
        <f t="shared" si="42"/>
        <v>W</v>
      </c>
      <c r="E404" s="53" t="s">
        <v>81</v>
      </c>
      <c r="G404" s="54" t="str">
        <f t="shared" si="43"/>
        <v>end group</v>
      </c>
      <c r="H404" s="4" t="e">
        <f>IF(A404="","",IF(ROW($A$2:$A$1036)=1,"Impossible",VLOOKUP($A$2:$A$1036,items!$A$2:$S$1008,{19}*SIGN(ROW($A$2:$A$1036)),FALSE)))</f>
        <v>#N/A</v>
      </c>
      <c r="I404" s="4" t="e">
        <f>IF(A404="","",IF(ROW($A$2:$A$1036)=1,"Impossible",VLOOKUP($A$2:$A$1036,items!$A$2:$T$1008,{20}*SIGN(ROW($A$2:$A$1036)),FALSE)))</f>
        <v>#N/A</v>
      </c>
      <c r="L404" s="53"/>
      <c r="M404" s="53"/>
      <c r="N404" s="53"/>
      <c r="O404" s="53"/>
      <c r="P404" s="53"/>
      <c r="Q404" s="53"/>
      <c r="R404" s="53"/>
      <c r="S404" s="53"/>
      <c r="T404" s="53"/>
      <c r="U404" s="53"/>
      <c r="V404" s="55" t="str">
        <f t="shared" si="40"/>
        <v/>
      </c>
      <c r="W404" s="55" t="str">
        <f t="shared" si="41"/>
        <v/>
      </c>
      <c r="X404" s="32" t="str">
        <f t="array" ref="X404">IF(ISBLANK(F404),"",INDEX([2]choices!L$2:L$2063,MATCH(F404,IF([2]choices!M$2:M$2063="Last",[2]choices!A$2:A$2063),0)))</f>
        <v/>
      </c>
      <c r="Y404" s="4" t="str">
        <f t="array" ref="Y404">IF(ISBLANK(F404),"",INDEX([2]choices!K$2:K$2063,MATCH(F404,IF([2]choices!M$2:M$2063="Last",[2]choices!A$2:A$2063),0)))</f>
        <v/>
      </c>
    </row>
    <row r="405" spans="1:26" ht="14">
      <c r="A405" s="53"/>
      <c r="B405" s="53"/>
      <c r="C405" s="53"/>
      <c r="D405" s="54" t="str">
        <f t="shared" si="42"/>
        <v/>
      </c>
      <c r="E405" s="53"/>
      <c r="G405" s="54" t="str">
        <f t="shared" si="43"/>
        <v/>
      </c>
      <c r="H405" s="4" t="str">
        <f>IF(A405="","",IF(ROW($A$2:$A$908)=1,"Impossible",VLOOKUP($A$2:$A$908,[2]items!$A$2:$S$1008,{19}*SIGN(ROW($A$2:$A$908)),FALSE)))</f>
        <v/>
      </c>
      <c r="I405" s="4" t="str">
        <f>IF(A405="","",IF(ROW($A$2:$A$908)=1,"Impossible",VLOOKUP($A$2:$A$908,[2]items!$A$2:$T$1008,{20}*SIGN(ROW($A$2:$A$908)),FALSE)))</f>
        <v/>
      </c>
      <c r="L405" s="53"/>
      <c r="M405" s="53"/>
      <c r="N405" s="53"/>
      <c r="O405" s="53"/>
      <c r="P405" s="53"/>
      <c r="Q405" s="53"/>
      <c r="R405" s="53"/>
      <c r="S405" s="53"/>
      <c r="T405" s="53"/>
      <c r="U405" s="53"/>
      <c r="V405" s="55" t="str">
        <f t="shared" si="40"/>
        <v xml:space="preserve">. </v>
      </c>
      <c r="W405" s="55" t="str">
        <f t="shared" si="41"/>
        <v xml:space="preserve">. </v>
      </c>
      <c r="X405" s="32" t="str">
        <f t="array" ref="X405">IF(ISBLANK(F405),"",INDEX([2]choices!L$2:L$2063,MATCH(F405,IF([2]choices!M$2:M$2063="Last",[2]choices!A$2:A$2063),0)))</f>
        <v/>
      </c>
      <c r="Y405" s="4" t="str">
        <f t="array" ref="Y405">IF(ISBLANK(F405),"",INDEX([2]choices!K$2:K$2063,MATCH(F405,IF([2]choices!M$2:M$2063="Last",[2]choices!A$2:A$2063),0)))</f>
        <v/>
      </c>
    </row>
    <row r="406" spans="1:26" ht="14">
      <c r="A406" s="53"/>
      <c r="B406" s="53"/>
      <c r="C406" s="53"/>
      <c r="D406" s="54" t="str">
        <f t="shared" si="42"/>
        <v/>
      </c>
      <c r="E406" s="53"/>
      <c r="G406" s="54" t="str">
        <f t="shared" si="43"/>
        <v/>
      </c>
      <c r="H406" s="4" t="str">
        <f>IF(A406="","",IF(ROW($A$2:$A$908)=1,"Impossible",VLOOKUP($A$2:$A$908,[2]items!$A$2:$S$1008,{19}*SIGN(ROW($A$2:$A$908)),FALSE)))</f>
        <v/>
      </c>
      <c r="I406" s="4" t="str">
        <f>IF(A406="","",IF(ROW($A$2:$A$908)=1,"Impossible",VLOOKUP($A$2:$A$908,[2]items!$A$2:$T$1008,{20}*SIGN(ROW($A$2:$A$908)),FALSE)))</f>
        <v/>
      </c>
      <c r="L406" s="53"/>
      <c r="M406" s="53"/>
      <c r="N406" s="53"/>
      <c r="O406" s="53"/>
      <c r="P406" s="53"/>
      <c r="Q406" s="53"/>
      <c r="R406" s="53"/>
      <c r="S406" s="53"/>
      <c r="T406" s="53"/>
      <c r="U406" s="53"/>
      <c r="V406" s="55" t="str">
        <f t="shared" si="40"/>
        <v xml:space="preserve">. </v>
      </c>
      <c r="W406" s="55" t="str">
        <f t="shared" si="41"/>
        <v xml:space="preserve">. </v>
      </c>
      <c r="X406" s="32" t="str">
        <f t="array" ref="X406">IF(ISBLANK(F406),"",INDEX([2]choices!L$2:L$2063,MATCH(F406,IF([2]choices!M$2:M$2063="Last",[2]choices!A$2:A$2063),0)))</f>
        <v/>
      </c>
      <c r="Y406" s="4" t="str">
        <f t="array" ref="Y406">IF(ISBLANK(F406),"",INDEX([2]choices!K$2:K$2063,MATCH(F406,IF([2]choices!M$2:M$2063="Last",[2]choices!A$2:A$2063),0)))</f>
        <v/>
      </c>
    </row>
    <row r="407" spans="1:26" ht="14">
      <c r="A407" s="53"/>
      <c r="B407" s="53"/>
      <c r="C407" s="53"/>
      <c r="D407" s="54" t="str">
        <f t="shared" si="42"/>
        <v/>
      </c>
      <c r="E407" s="53"/>
      <c r="G407" s="54" t="str">
        <f t="shared" si="43"/>
        <v/>
      </c>
      <c r="H407" s="4" t="str">
        <f>IF(A407="","",IF(ROW($A$2:$A$908)=1,"Impossible",VLOOKUP($A$2:$A$908,[2]items!$A$2:$S$1008,{19}*SIGN(ROW($A$2:$A$908)),FALSE)))</f>
        <v/>
      </c>
      <c r="I407" s="4" t="str">
        <f>IF(A407="","",IF(ROW($A$2:$A$908)=1,"Impossible",VLOOKUP($A$2:$A$908,[2]items!$A$2:$T$1008,{20}*SIGN(ROW($A$2:$A$908)),FALSE)))</f>
        <v/>
      </c>
      <c r="L407" s="53"/>
      <c r="M407" s="53"/>
      <c r="N407" s="53"/>
      <c r="O407" s="53"/>
      <c r="P407" s="53"/>
      <c r="Q407" s="53"/>
      <c r="R407" s="53"/>
      <c r="S407" s="53"/>
      <c r="T407" s="53"/>
      <c r="U407" s="53"/>
      <c r="V407" s="55" t="str">
        <f t="shared" si="40"/>
        <v xml:space="preserve">. </v>
      </c>
      <c r="W407" s="55" t="str">
        <f t="shared" si="41"/>
        <v xml:space="preserve">. </v>
      </c>
      <c r="X407" s="32" t="str">
        <f t="array" ref="X407">IF(ISBLANK(F407),"",INDEX([2]choices!L$2:L$2063,MATCH(F407,IF([2]choices!M$2:M$2063="Last",[2]choices!A$2:A$2063),0)))</f>
        <v/>
      </c>
      <c r="Y407" s="4" t="str">
        <f t="array" ref="Y407">IF(ISBLANK(F407),"",INDEX([2]choices!K$2:K$2063,MATCH(F407,IF([2]choices!M$2:M$2063="Last",[2]choices!A$2:A$2063),0)))</f>
        <v/>
      </c>
    </row>
    <row r="408" spans="1:26" ht="14">
      <c r="A408" s="53"/>
      <c r="B408" s="53"/>
      <c r="C408" s="53"/>
      <c r="D408" s="54" t="str">
        <f t="shared" si="42"/>
        <v/>
      </c>
      <c r="E408" s="53"/>
      <c r="G408" s="54" t="str">
        <f t="shared" si="43"/>
        <v/>
      </c>
      <c r="H408" s="4" t="str">
        <f>IF(A408="","",IF(ROW($A$2:$A$908)=1,"Impossible",VLOOKUP($A$2:$A$908,[2]items!$A$2:$S$1008,{19}*SIGN(ROW($A$2:$A$908)),FALSE)))</f>
        <v/>
      </c>
      <c r="I408" s="4" t="str">
        <f>IF(A408="","",IF(ROW($A$2:$A$908)=1,"Impossible",VLOOKUP($A$2:$A$908,[2]items!$A$2:$T$1008,{20}*SIGN(ROW($A$2:$A$908)),FALSE)))</f>
        <v/>
      </c>
      <c r="L408" s="53"/>
      <c r="M408" s="53"/>
      <c r="N408" s="53"/>
      <c r="O408" s="53"/>
      <c r="P408" s="53"/>
      <c r="Q408" s="53"/>
      <c r="R408" s="53"/>
      <c r="S408" s="53"/>
      <c r="T408" s="53"/>
      <c r="U408" s="53"/>
      <c r="V408" s="55" t="str">
        <f t="shared" si="40"/>
        <v xml:space="preserve">. </v>
      </c>
      <c r="W408" s="55" t="str">
        <f t="shared" si="41"/>
        <v xml:space="preserve">. </v>
      </c>
      <c r="X408" s="32" t="str">
        <f t="array" ref="X408">IF(ISBLANK(F408),"",INDEX([2]choices!L$2:L$2063,MATCH(F408,IF([2]choices!M$2:M$2063="Last",[2]choices!A$2:A$2063),0)))</f>
        <v/>
      </c>
      <c r="Y408" s="4" t="str">
        <f t="array" ref="Y408">IF(ISBLANK(F408),"",INDEX([2]choices!K$2:K$2063,MATCH(F408,IF([2]choices!M$2:M$2063="Last",[2]choices!A$2:A$2063),0)))</f>
        <v/>
      </c>
    </row>
    <row r="409" spans="1:26" ht="14">
      <c r="A409" s="53"/>
      <c r="B409" s="53"/>
      <c r="C409" s="53"/>
      <c r="D409" s="54" t="str">
        <f t="shared" si="42"/>
        <v/>
      </c>
      <c r="E409" s="53"/>
      <c r="G409" s="54" t="str">
        <f t="shared" si="43"/>
        <v/>
      </c>
      <c r="H409" s="4" t="str">
        <f>IF(A409="","",IF(ROW($A$2:$A$908)=1,"Impossible",VLOOKUP($A$2:$A$908,[2]items!$A$2:$S$1008,{19}*SIGN(ROW($A$2:$A$908)),FALSE)))</f>
        <v/>
      </c>
      <c r="I409" s="4" t="str">
        <f>IF(A409="","",IF(ROW($A$2:$A$908)=1,"Impossible",VLOOKUP($A$2:$A$908,[2]items!$A$2:$T$1008,{20}*SIGN(ROW($A$2:$A$908)),FALSE)))</f>
        <v/>
      </c>
      <c r="L409" s="53"/>
      <c r="M409" s="53"/>
      <c r="N409" s="53"/>
      <c r="O409" s="53"/>
      <c r="P409" s="53"/>
      <c r="Q409" s="53"/>
      <c r="R409" s="53"/>
      <c r="S409" s="53"/>
      <c r="T409" s="53"/>
      <c r="U409" s="53"/>
      <c r="V409" s="55" t="str">
        <f t="shared" si="40"/>
        <v xml:space="preserve">. </v>
      </c>
      <c r="W409" s="55" t="str">
        <f t="shared" si="41"/>
        <v xml:space="preserve">. </v>
      </c>
      <c r="X409" s="32" t="str">
        <f t="array" ref="X409">IF(ISBLANK(F409),"",INDEX([2]choices!L$2:L$2063,MATCH(F409,IF([2]choices!M$2:M$2063="Last",[2]choices!A$2:A$2063),0)))</f>
        <v/>
      </c>
      <c r="Y409" s="4" t="str">
        <f t="array" ref="Y409">IF(ISBLANK(F409),"",INDEX([2]choices!K$2:K$2063,MATCH(F409,IF([2]choices!M$2:M$2063="Last",[2]choices!A$2:A$2063),0)))</f>
        <v/>
      </c>
    </row>
    <row r="410" spans="1:26" ht="14">
      <c r="A410" s="53"/>
      <c r="B410" s="53"/>
      <c r="C410" s="53"/>
      <c r="D410" s="54" t="str">
        <f t="shared" si="42"/>
        <v/>
      </c>
      <c r="E410" s="53"/>
      <c r="G410" s="54" t="str">
        <f t="shared" si="43"/>
        <v/>
      </c>
      <c r="H410" s="4" t="str">
        <f>IF(A410="","",IF(ROW($A$2:$A$908)=1,"Impossible",VLOOKUP($A$2:$A$908,[2]items!$A$2:$S$1008,{19}*SIGN(ROW($A$2:$A$908)),FALSE)))</f>
        <v/>
      </c>
      <c r="I410" s="4" t="str">
        <f>IF(A410="","",IF(ROW($A$2:$A$908)=1,"Impossible",VLOOKUP($A$2:$A$908,[2]items!$A$2:$T$1008,{20}*SIGN(ROW($A$2:$A$908)),FALSE)))</f>
        <v/>
      </c>
      <c r="L410" s="53"/>
      <c r="M410" s="53"/>
      <c r="N410" s="53"/>
      <c r="O410" s="53"/>
      <c r="P410" s="53"/>
      <c r="Q410" s="53"/>
      <c r="R410" s="53"/>
      <c r="S410" s="53"/>
      <c r="T410" s="53"/>
      <c r="U410" s="53"/>
      <c r="V410" s="55" t="str">
        <f t="shared" si="40"/>
        <v xml:space="preserve">. </v>
      </c>
      <c r="W410" s="55" t="str">
        <f t="shared" si="41"/>
        <v xml:space="preserve">. </v>
      </c>
      <c r="X410" s="32" t="str">
        <f t="array" ref="X410">IF(ISBLANK(F410),"",INDEX([2]choices!L$2:L$2063,MATCH(F410,IF([2]choices!M$2:M$2063="Last",[2]choices!A$2:A$2063),0)))</f>
        <v/>
      </c>
      <c r="Y410" s="4" t="str">
        <f t="array" ref="Y410">IF(ISBLANK(F410),"",INDEX([2]choices!K$2:K$2063,MATCH(F410,IF([2]choices!M$2:M$2063="Last",[2]choices!A$2:A$2063),0)))</f>
        <v/>
      </c>
    </row>
    <row r="411" spans="1:26" ht="14">
      <c r="A411" s="53"/>
      <c r="B411" s="53"/>
      <c r="C411" s="53"/>
      <c r="D411" s="54" t="str">
        <f t="shared" si="42"/>
        <v/>
      </c>
      <c r="E411" s="53"/>
      <c r="G411" s="54" t="str">
        <f t="shared" si="43"/>
        <v/>
      </c>
      <c r="H411" s="4" t="str">
        <f>IF(A411="","",IF(ROW($A$2:$A$908)=1,"Impossible",VLOOKUP($A$2:$A$908,[2]items!$A$2:$S$1008,{19}*SIGN(ROW($A$2:$A$908)),FALSE)))</f>
        <v/>
      </c>
      <c r="I411" s="4" t="str">
        <f>IF(A411="","",IF(ROW($A$2:$A$908)=1,"Impossible",VLOOKUP($A$2:$A$908,[2]items!$A$2:$T$1008,{20}*SIGN(ROW($A$2:$A$908)),FALSE)))</f>
        <v/>
      </c>
      <c r="L411" s="53"/>
      <c r="M411" s="53"/>
      <c r="N411" s="53"/>
      <c r="O411" s="53"/>
      <c r="P411" s="53"/>
      <c r="Q411" s="53"/>
      <c r="R411" s="53"/>
      <c r="S411" s="53"/>
      <c r="T411" s="53"/>
      <c r="U411" s="53"/>
      <c r="V411" s="55" t="str">
        <f t="shared" si="40"/>
        <v xml:space="preserve">. </v>
      </c>
      <c r="W411" s="55" t="str">
        <f t="shared" si="41"/>
        <v xml:space="preserve">. </v>
      </c>
      <c r="X411" s="32" t="str">
        <f t="array" ref="X411">IF(ISBLANK(F411),"",INDEX([2]choices!L$2:L$2063,MATCH(F411,IF([2]choices!M$2:M$2063="Last",[2]choices!A$2:A$2063),0)))</f>
        <v/>
      </c>
      <c r="Y411" s="4" t="str">
        <f t="array" ref="Y411">IF(ISBLANK(F411),"",INDEX([2]choices!K$2:K$2063,MATCH(F411,IF([2]choices!M$2:M$2063="Last",[2]choices!A$2:A$2063),0)))</f>
        <v/>
      </c>
    </row>
    <row r="412" spans="1:26" ht="14">
      <c r="A412" s="53"/>
      <c r="B412" s="53"/>
      <c r="C412" s="53"/>
      <c r="D412" s="54" t="str">
        <f t="shared" si="42"/>
        <v/>
      </c>
      <c r="E412" s="53"/>
      <c r="G412" s="54" t="str">
        <f t="shared" si="43"/>
        <v/>
      </c>
      <c r="H412" s="4" t="str">
        <f>IF(A412="","",IF(ROW($A$2:$A$908)=1,"Impossible",VLOOKUP($A$2:$A$908,[2]items!$A$2:$S$1008,{19}*SIGN(ROW($A$2:$A$908)),FALSE)))</f>
        <v/>
      </c>
      <c r="I412" s="4" t="str">
        <f>IF(A412="","",IF(ROW($A$2:$A$908)=1,"Impossible",VLOOKUP($A$2:$A$908,[2]items!$A$2:$T$1008,{20}*SIGN(ROW($A$2:$A$908)),FALSE)))</f>
        <v/>
      </c>
      <c r="L412" s="53"/>
      <c r="M412" s="53"/>
      <c r="N412" s="53"/>
      <c r="O412" s="53"/>
      <c r="P412" s="53"/>
      <c r="Q412" s="53"/>
      <c r="R412" s="53"/>
      <c r="S412" s="53"/>
      <c r="T412" s="53"/>
      <c r="U412" s="53"/>
      <c r="V412" s="55" t="str">
        <f t="shared" si="40"/>
        <v xml:space="preserve">. </v>
      </c>
      <c r="W412" s="55" t="str">
        <f t="shared" si="41"/>
        <v xml:space="preserve">. </v>
      </c>
      <c r="X412" s="32" t="str">
        <f t="array" ref="X412">IF(ISBLANK(F412),"",INDEX([2]choices!L$2:L$2063,MATCH(F412,IF([2]choices!M$2:M$2063="Last",[2]choices!A$2:A$2063),0)))</f>
        <v/>
      </c>
      <c r="Y412" s="4" t="str">
        <f t="array" ref="Y412">IF(ISBLANK(F412),"",INDEX([2]choices!K$2:K$2063,MATCH(F412,IF([2]choices!M$2:M$2063="Last",[2]choices!A$2:A$2063),0)))</f>
        <v/>
      </c>
    </row>
    <row r="413" spans="1:26" ht="14">
      <c r="A413" s="53"/>
      <c r="B413" s="53"/>
      <c r="C413" s="53"/>
      <c r="D413" s="54" t="str">
        <f t="shared" si="42"/>
        <v/>
      </c>
      <c r="E413" s="53"/>
      <c r="G413" s="54" t="str">
        <f t="shared" si="43"/>
        <v/>
      </c>
      <c r="H413" s="4" t="str">
        <f>IF(A413="","",IF(ROW($A$2:$A$908)=1,"Impossible",VLOOKUP($A$2:$A$908,[2]items!$A$2:$S$1008,{19}*SIGN(ROW($A$2:$A$908)),FALSE)))</f>
        <v/>
      </c>
      <c r="I413" s="4" t="str">
        <f>IF(A413="","",IF(ROW($A$2:$A$908)=1,"Impossible",VLOOKUP($A$2:$A$908,[2]items!$A$2:$T$1008,{20}*SIGN(ROW($A$2:$A$908)),FALSE)))</f>
        <v/>
      </c>
      <c r="L413" s="53"/>
      <c r="M413" s="53"/>
      <c r="N413" s="53"/>
      <c r="O413" s="53"/>
      <c r="P413" s="53"/>
      <c r="Q413" s="53"/>
      <c r="R413" s="53"/>
      <c r="S413" s="53"/>
      <c r="T413" s="53"/>
      <c r="U413" s="53"/>
      <c r="V413" s="55" t="str">
        <f t="shared" si="40"/>
        <v xml:space="preserve">. </v>
      </c>
      <c r="W413" s="55" t="str">
        <f t="shared" si="41"/>
        <v xml:space="preserve">. </v>
      </c>
      <c r="X413" s="32" t="str">
        <f t="array" ref="X413">IF(ISBLANK(F413),"",INDEX([2]choices!L$2:L$2063,MATCH(F413,IF([2]choices!M$2:M$2063="Last",[2]choices!A$2:A$2063),0)))</f>
        <v/>
      </c>
      <c r="Y413" s="4" t="str">
        <f t="array" ref="Y413">IF(ISBLANK(F413),"",INDEX([2]choices!K$2:K$2063,MATCH(F413,IF([2]choices!M$2:M$2063="Last",[2]choices!A$2:A$2063),0)))</f>
        <v/>
      </c>
    </row>
    <row r="414" spans="1:26" ht="14">
      <c r="A414" s="53"/>
      <c r="B414" s="53"/>
      <c r="C414" s="53"/>
      <c r="D414" s="54" t="str">
        <f t="shared" si="42"/>
        <v/>
      </c>
      <c r="E414" s="53"/>
      <c r="G414" s="54" t="str">
        <f t="shared" si="43"/>
        <v/>
      </c>
      <c r="H414" s="4" t="str">
        <f>IF(A414="","",IF(ROW($A$2:$A$908)=1,"Impossible",VLOOKUP($A$2:$A$908,[2]items!$A$2:$S$1008,{19}*SIGN(ROW($A$2:$A$908)),FALSE)))</f>
        <v/>
      </c>
      <c r="I414" s="4" t="str">
        <f>IF(A414="","",IF(ROW($A$2:$A$908)=1,"Impossible",VLOOKUP($A$2:$A$908,[2]items!$A$2:$T$1008,{20}*SIGN(ROW($A$2:$A$908)),FALSE)))</f>
        <v/>
      </c>
      <c r="L414" s="53"/>
      <c r="M414" s="53"/>
      <c r="N414" s="53"/>
      <c r="O414" s="53"/>
      <c r="P414" s="53"/>
      <c r="Q414" s="53"/>
      <c r="R414" s="53"/>
      <c r="S414" s="53"/>
      <c r="T414" s="53"/>
      <c r="U414" s="53"/>
      <c r="V414" s="55" t="str">
        <f t="shared" si="40"/>
        <v xml:space="preserve">. </v>
      </c>
      <c r="W414" s="55" t="str">
        <f t="shared" si="41"/>
        <v xml:space="preserve">. </v>
      </c>
      <c r="X414" s="32" t="str">
        <f t="array" ref="X414">IF(ISBLANK(F414),"",INDEX([2]choices!L$2:L$2063,MATCH(F414,IF([2]choices!M$2:M$2063="Last",[2]choices!A$2:A$2063),0)))</f>
        <v/>
      </c>
      <c r="Y414" s="4" t="str">
        <f t="array" ref="Y414">IF(ISBLANK(F414),"",INDEX([2]choices!K$2:K$2063,MATCH(F414,IF([2]choices!M$2:M$2063="Last",[2]choices!A$2:A$2063),0)))</f>
        <v/>
      </c>
    </row>
    <row r="415" spans="1:26" ht="14">
      <c r="A415" s="53"/>
      <c r="B415" s="53"/>
      <c r="C415" s="53"/>
      <c r="D415" s="54" t="str">
        <f t="shared" si="42"/>
        <v/>
      </c>
      <c r="E415" s="53"/>
      <c r="G415" s="54" t="str">
        <f t="shared" si="43"/>
        <v/>
      </c>
      <c r="H415" s="4" t="str">
        <f>IF(A415="","",IF(ROW($A$2:$A$908)=1,"Impossible",VLOOKUP($A$2:$A$908,[2]items!$A$2:$S$1008,{19}*SIGN(ROW($A$2:$A$908)),FALSE)))</f>
        <v/>
      </c>
      <c r="I415" s="4" t="str">
        <f>IF(A415="","",IF(ROW($A$2:$A$908)=1,"Impossible",VLOOKUP($A$2:$A$908,[2]items!$A$2:$T$1008,{20}*SIGN(ROW($A$2:$A$908)),FALSE)))</f>
        <v/>
      </c>
      <c r="L415" s="53"/>
      <c r="M415" s="53"/>
      <c r="N415" s="53"/>
      <c r="O415" s="53"/>
      <c r="P415" s="53"/>
      <c r="Q415" s="53"/>
      <c r="R415" s="53"/>
      <c r="S415" s="53"/>
      <c r="T415" s="53"/>
      <c r="U415" s="53"/>
      <c r="V415" s="55" t="str">
        <f t="shared" si="40"/>
        <v xml:space="preserve">. </v>
      </c>
      <c r="W415" s="55" t="str">
        <f t="shared" si="41"/>
        <v xml:space="preserve">. </v>
      </c>
      <c r="X415" s="32" t="str">
        <f t="array" ref="X415">IF(ISBLANK(F415),"",INDEX([2]choices!L$2:L$2063,MATCH(F415,IF([2]choices!M$2:M$2063="Last",[2]choices!A$2:A$2063),0)))</f>
        <v/>
      </c>
      <c r="Y415" s="4" t="str">
        <f t="array" ref="Y415">IF(ISBLANK(F415),"",INDEX([2]choices!K$2:K$2063,MATCH(F415,IF([2]choices!M$2:M$2063="Last",[2]choices!A$2:A$2063),0)))</f>
        <v/>
      </c>
    </row>
    <row r="416" spans="1:26" ht="14">
      <c r="A416" s="53"/>
      <c r="B416" s="53"/>
      <c r="C416" s="53"/>
      <c r="D416" s="54" t="str">
        <f t="shared" si="42"/>
        <v/>
      </c>
      <c r="E416" s="53"/>
      <c r="G416" s="54" t="str">
        <f t="shared" si="43"/>
        <v/>
      </c>
      <c r="H416" s="4" t="str">
        <f>IF(A416="","",IF(ROW($A$2:$A$908)=1,"Impossible",VLOOKUP($A$2:$A$908,[2]items!$A$2:$S$1008,{19}*SIGN(ROW($A$2:$A$908)),FALSE)))</f>
        <v/>
      </c>
      <c r="I416" s="4" t="str">
        <f>IF(A416="","",IF(ROW($A$2:$A$908)=1,"Impossible",VLOOKUP($A$2:$A$908,[2]items!$A$2:$T$1008,{20}*SIGN(ROW($A$2:$A$908)),FALSE)))</f>
        <v/>
      </c>
      <c r="L416" s="53"/>
      <c r="M416" s="53"/>
      <c r="N416" s="53"/>
      <c r="O416" s="53"/>
      <c r="P416" s="53"/>
      <c r="Q416" s="53"/>
      <c r="R416" s="53"/>
      <c r="S416" s="53"/>
      <c r="T416" s="53"/>
      <c r="U416" s="53"/>
      <c r="V416" s="55" t="str">
        <f t="shared" si="40"/>
        <v xml:space="preserve">. </v>
      </c>
      <c r="W416" s="55" t="str">
        <f t="shared" si="41"/>
        <v xml:space="preserve">. </v>
      </c>
      <c r="X416" s="32" t="str">
        <f t="array" ref="X416">IF(ISBLANK(F416),"",INDEX([2]choices!L$2:L$2063,MATCH(F416,IF([2]choices!M$2:M$2063="Last",[2]choices!A$2:A$2063),0)))</f>
        <v/>
      </c>
      <c r="Y416" s="4" t="str">
        <f t="array" ref="Y416">IF(ISBLANK(F416),"",INDEX([2]choices!K$2:K$2063,MATCH(F416,IF([2]choices!M$2:M$2063="Last",[2]choices!A$2:A$2063),0)))</f>
        <v/>
      </c>
    </row>
    <row r="417" spans="1:25" ht="14">
      <c r="A417" s="53"/>
      <c r="B417" s="53"/>
      <c r="C417" s="53"/>
      <c r="D417" s="54" t="str">
        <f t="shared" si="42"/>
        <v/>
      </c>
      <c r="E417" s="53"/>
      <c r="G417" s="54" t="str">
        <f t="shared" si="43"/>
        <v/>
      </c>
      <c r="H417" s="4" t="str">
        <f>IF(A417="","",IF(ROW($A$2:$A$908)=1,"Impossible",VLOOKUP($A$2:$A$908,[2]items!$A$2:$S$1008,{19}*SIGN(ROW($A$2:$A$908)),FALSE)))</f>
        <v/>
      </c>
      <c r="I417" s="4" t="str">
        <f>IF(A417="","",IF(ROW($A$2:$A$908)=1,"Impossible",VLOOKUP($A$2:$A$908,[2]items!$A$2:$T$1008,{20}*SIGN(ROW($A$2:$A$908)),FALSE)))</f>
        <v/>
      </c>
      <c r="L417" s="53"/>
      <c r="M417" s="53"/>
      <c r="N417" s="53"/>
      <c r="O417" s="53"/>
      <c r="P417" s="53"/>
      <c r="Q417" s="53"/>
      <c r="R417" s="53"/>
      <c r="S417" s="53"/>
      <c r="T417" s="53"/>
      <c r="U417" s="53"/>
      <c r="V417" s="55" t="str">
        <f t="shared" si="40"/>
        <v xml:space="preserve">. </v>
      </c>
      <c r="W417" s="55" t="str">
        <f t="shared" si="41"/>
        <v xml:space="preserve">. </v>
      </c>
      <c r="X417" s="32" t="str">
        <f t="array" ref="X417">IF(ISBLANK(F417),"",INDEX([2]choices!L$2:L$2063,MATCH(F417,IF([2]choices!M$2:M$2063="Last",[2]choices!A$2:A$2063),0)))</f>
        <v/>
      </c>
      <c r="Y417" s="4" t="str">
        <f t="array" ref="Y417">IF(ISBLANK(F417),"",INDEX([2]choices!K$2:K$2063,MATCH(F417,IF([2]choices!M$2:M$2063="Last",[2]choices!A$2:A$2063),0)))</f>
        <v/>
      </c>
    </row>
    <row r="418" spans="1:25" ht="14">
      <c r="A418" s="53"/>
      <c r="B418" s="53"/>
      <c r="C418" s="53"/>
      <c r="D418" s="54" t="str">
        <f t="shared" si="42"/>
        <v/>
      </c>
      <c r="E418" s="53"/>
      <c r="G418" s="54" t="str">
        <f t="shared" si="43"/>
        <v/>
      </c>
      <c r="H418" s="4" t="str">
        <f>IF(A418="","",IF(ROW($A$2:$A$908)=1,"Impossible",VLOOKUP($A$2:$A$908,[2]items!$A$2:$S$1008,{19}*SIGN(ROW($A$2:$A$908)),FALSE)))</f>
        <v/>
      </c>
      <c r="I418" s="4" t="str">
        <f>IF(A418="","",IF(ROW($A$2:$A$908)=1,"Impossible",VLOOKUP($A$2:$A$908,[2]items!$A$2:$T$1008,{20}*SIGN(ROW($A$2:$A$908)),FALSE)))</f>
        <v/>
      </c>
      <c r="L418" s="53"/>
      <c r="M418" s="53"/>
      <c r="N418" s="53"/>
      <c r="O418" s="53"/>
      <c r="P418" s="53"/>
      <c r="Q418" s="53"/>
      <c r="R418" s="53"/>
      <c r="S418" s="53"/>
      <c r="T418" s="53"/>
      <c r="U418" s="53"/>
      <c r="V418" s="55" t="str">
        <f t="shared" ref="V418:V453" si="44">IF(OR(ISNA(H418),ISBLANK(H418)),"",CONCATENATE($B418,$C418,"."," ",H418))</f>
        <v xml:space="preserve">. </v>
      </c>
      <c r="W418" s="55" t="str">
        <f t="shared" ref="W418:W453" si="45">IF(OR(ISBLANK(I418),ISNA(I418)),"",CONCATENATE($B418,$C418,"."," ",I418))</f>
        <v xml:space="preserve">. </v>
      </c>
      <c r="X418" s="32" t="str">
        <f t="array" ref="X418">IF(ISBLANK(F418),"",INDEX([2]choices!L$2:L$2063,MATCH(F418,IF([2]choices!M$2:M$2063="Last",[2]choices!A$2:A$2063),0)))</f>
        <v/>
      </c>
      <c r="Y418" s="4" t="str">
        <f t="array" ref="Y418">IF(ISBLANK(F418),"",INDEX([2]choices!K$2:K$2063,MATCH(F418,IF([2]choices!M$2:M$2063="Last",[2]choices!A$2:A$2063),0)))</f>
        <v/>
      </c>
    </row>
    <row r="419" spans="1:25" ht="14">
      <c r="A419" s="53"/>
      <c r="B419" s="53"/>
      <c r="C419" s="53"/>
      <c r="D419" s="54" t="str">
        <f t="shared" si="42"/>
        <v/>
      </c>
      <c r="E419" s="53"/>
      <c r="G419" s="54" t="str">
        <f t="shared" si="43"/>
        <v/>
      </c>
      <c r="H419" s="4" t="str">
        <f>IF(A419="","",IF(ROW($A$2:$A$908)=1,"Impossible",VLOOKUP($A$2:$A$908,[2]items!$A$2:$S$1008,{19}*SIGN(ROW($A$2:$A$908)),FALSE)))</f>
        <v/>
      </c>
      <c r="I419" s="4" t="str">
        <f>IF(A419="","",IF(ROW($A$2:$A$908)=1,"Impossible",VLOOKUP($A$2:$A$908,[2]items!$A$2:$T$1008,{20}*SIGN(ROW($A$2:$A$908)),FALSE)))</f>
        <v/>
      </c>
      <c r="L419" s="53"/>
      <c r="M419" s="53"/>
      <c r="N419" s="53"/>
      <c r="O419" s="53"/>
      <c r="P419" s="53"/>
      <c r="Q419" s="53"/>
      <c r="R419" s="53"/>
      <c r="S419" s="53"/>
      <c r="T419" s="53"/>
      <c r="U419" s="53"/>
      <c r="V419" s="55" t="str">
        <f t="shared" si="44"/>
        <v xml:space="preserve">. </v>
      </c>
      <c r="W419" s="55" t="str">
        <f t="shared" si="45"/>
        <v xml:space="preserve">. </v>
      </c>
      <c r="X419" s="32" t="str">
        <f t="array" ref="X419">IF(ISBLANK(F419),"",INDEX([2]choices!L$2:L$2063,MATCH(F419,IF([2]choices!M$2:M$2063="Last",[2]choices!A$2:A$2063),0)))</f>
        <v/>
      </c>
      <c r="Y419" s="4" t="str">
        <f t="array" ref="Y419">IF(ISBLANK(F419),"",INDEX([2]choices!K$2:K$2063,MATCH(F419,IF([2]choices!M$2:M$2063="Last",[2]choices!A$2:A$2063),0)))</f>
        <v/>
      </c>
    </row>
    <row r="420" spans="1:25" ht="14">
      <c r="A420" s="53"/>
      <c r="B420" s="53"/>
      <c r="C420" s="53"/>
      <c r="D420" s="54" t="str">
        <f t="shared" si="42"/>
        <v/>
      </c>
      <c r="E420" s="53"/>
      <c r="G420" s="54" t="str">
        <f t="shared" si="43"/>
        <v/>
      </c>
      <c r="H420" s="4" t="str">
        <f>IF(A420="","",IF(ROW($A$2:$A$908)=1,"Impossible",VLOOKUP($A$2:$A$908,[2]items!$A$2:$S$1008,{19}*SIGN(ROW($A$2:$A$908)),FALSE)))</f>
        <v/>
      </c>
      <c r="I420" s="4" t="str">
        <f>IF(A420="","",IF(ROW($A$2:$A$908)=1,"Impossible",VLOOKUP($A$2:$A$908,[2]items!$A$2:$T$1008,{20}*SIGN(ROW($A$2:$A$908)),FALSE)))</f>
        <v/>
      </c>
      <c r="L420" s="53"/>
      <c r="M420" s="53"/>
      <c r="N420" s="53"/>
      <c r="O420" s="53"/>
      <c r="P420" s="53"/>
      <c r="Q420" s="53"/>
      <c r="R420" s="53"/>
      <c r="S420" s="53"/>
      <c r="T420" s="53"/>
      <c r="U420" s="53"/>
      <c r="V420" s="55" t="str">
        <f t="shared" si="44"/>
        <v xml:space="preserve">. </v>
      </c>
      <c r="W420" s="55" t="str">
        <f t="shared" si="45"/>
        <v xml:space="preserve">. </v>
      </c>
      <c r="X420" s="32" t="str">
        <f t="array" ref="X420">IF(ISBLANK(F420),"",INDEX([2]choices!L$2:L$2063,MATCH(F420,IF([2]choices!M$2:M$2063="Last",[2]choices!A$2:A$2063),0)))</f>
        <v/>
      </c>
      <c r="Y420" s="4" t="str">
        <f t="array" ref="Y420">IF(ISBLANK(F420),"",INDEX([2]choices!K$2:K$2063,MATCH(F420,IF([2]choices!M$2:M$2063="Last",[2]choices!A$2:A$2063),0)))</f>
        <v/>
      </c>
    </row>
    <row r="421" spans="1:25" ht="14">
      <c r="A421" s="53"/>
      <c r="B421" s="53"/>
      <c r="C421" s="53"/>
      <c r="D421" s="54" t="str">
        <f t="shared" si="42"/>
        <v/>
      </c>
      <c r="E421" s="53"/>
      <c r="G421" s="54" t="str">
        <f t="shared" si="43"/>
        <v/>
      </c>
      <c r="H421" s="4" t="str">
        <f>IF(A421="","",IF(ROW($A$2:$A$908)=1,"Impossible",VLOOKUP($A$2:$A$908,[2]items!$A$2:$S$1008,{19}*SIGN(ROW($A$2:$A$908)),FALSE)))</f>
        <v/>
      </c>
      <c r="I421" s="4" t="str">
        <f>IF(A421="","",IF(ROW($A$2:$A$908)=1,"Impossible",VLOOKUP($A$2:$A$908,[2]items!$A$2:$T$1008,{20}*SIGN(ROW($A$2:$A$908)),FALSE)))</f>
        <v/>
      </c>
      <c r="L421" s="53"/>
      <c r="M421" s="53"/>
      <c r="N421" s="53"/>
      <c r="O421" s="53"/>
      <c r="P421" s="53"/>
      <c r="Q421" s="53"/>
      <c r="R421" s="53"/>
      <c r="S421" s="53"/>
      <c r="T421" s="53"/>
      <c r="U421" s="53"/>
      <c r="V421" s="55" t="str">
        <f t="shared" si="44"/>
        <v xml:space="preserve">. </v>
      </c>
      <c r="W421" s="55" t="str">
        <f t="shared" si="45"/>
        <v xml:space="preserve">. </v>
      </c>
      <c r="X421" s="32" t="str">
        <f t="array" ref="X421">IF(ISBLANK(F421),"",INDEX([2]choices!L$2:L$2063,MATCH(F421,IF([2]choices!M$2:M$2063="Last",[2]choices!A$2:A$2063),0)))</f>
        <v/>
      </c>
      <c r="Y421" s="4" t="str">
        <f t="array" ref="Y421">IF(ISBLANK(F421),"",INDEX([2]choices!K$2:K$2063,MATCH(F421,IF([2]choices!M$2:M$2063="Last",[2]choices!A$2:A$2063),0)))</f>
        <v/>
      </c>
    </row>
    <row r="422" spans="1:25" ht="14">
      <c r="A422" s="53"/>
      <c r="B422" s="53"/>
      <c r="C422" s="53"/>
      <c r="D422" s="54" t="str">
        <f t="shared" si="42"/>
        <v/>
      </c>
      <c r="E422" s="53"/>
      <c r="G422" s="54" t="str">
        <f t="shared" si="43"/>
        <v/>
      </c>
      <c r="H422" s="4" t="str">
        <f>IF(A422="","",IF(ROW($A$2:$A$908)=1,"Impossible",VLOOKUP($A$2:$A$908,[2]items!$A$2:$S$1008,{19}*SIGN(ROW($A$2:$A$908)),FALSE)))</f>
        <v/>
      </c>
      <c r="I422" s="4" t="str">
        <f>IF(A422="","",IF(ROW($A$2:$A$908)=1,"Impossible",VLOOKUP($A$2:$A$908,[2]items!$A$2:$T$1008,{20}*SIGN(ROW($A$2:$A$908)),FALSE)))</f>
        <v/>
      </c>
      <c r="L422" s="53"/>
      <c r="M422" s="53"/>
      <c r="N422" s="53"/>
      <c r="O422" s="53"/>
      <c r="P422" s="53"/>
      <c r="Q422" s="53"/>
      <c r="R422" s="53"/>
      <c r="S422" s="53"/>
      <c r="T422" s="53"/>
      <c r="U422" s="53"/>
      <c r="V422" s="55" t="str">
        <f t="shared" si="44"/>
        <v xml:space="preserve">. </v>
      </c>
      <c r="W422" s="55" t="str">
        <f t="shared" si="45"/>
        <v xml:space="preserve">. </v>
      </c>
      <c r="X422" s="32" t="str">
        <f t="array" ref="X422">IF(ISBLANK(F422),"",INDEX([2]choices!L$2:L$2063,MATCH(F422,IF([2]choices!M$2:M$2063="Last",[2]choices!A$2:A$2063),0)))</f>
        <v/>
      </c>
      <c r="Y422" s="4" t="str">
        <f t="array" ref="Y422">IF(ISBLANK(F422),"",INDEX([2]choices!K$2:K$2063,MATCH(F422,IF([2]choices!M$2:M$2063="Last",[2]choices!A$2:A$2063),0)))</f>
        <v/>
      </c>
    </row>
    <row r="423" spans="1:25" ht="14">
      <c r="A423" s="53"/>
      <c r="B423" s="53"/>
      <c r="C423" s="53"/>
      <c r="D423" s="54" t="str">
        <f t="shared" si="42"/>
        <v/>
      </c>
      <c r="E423" s="53"/>
      <c r="G423" s="54" t="str">
        <f t="shared" si="43"/>
        <v/>
      </c>
      <c r="H423" s="4" t="str">
        <f>IF(A423="","",IF(ROW($A$2:$A$908)=1,"Impossible",VLOOKUP($A$2:$A$908,[2]items!$A$2:$S$1008,{19}*SIGN(ROW($A$2:$A$908)),FALSE)))</f>
        <v/>
      </c>
      <c r="I423" s="4" t="str">
        <f>IF(A423="","",IF(ROW($A$2:$A$908)=1,"Impossible",VLOOKUP($A$2:$A$908,[2]items!$A$2:$T$1008,{20}*SIGN(ROW($A$2:$A$908)),FALSE)))</f>
        <v/>
      </c>
      <c r="L423" s="53"/>
      <c r="M423" s="53"/>
      <c r="N423" s="53"/>
      <c r="O423" s="53"/>
      <c r="P423" s="53"/>
      <c r="Q423" s="53"/>
      <c r="R423" s="53"/>
      <c r="S423" s="53"/>
      <c r="T423" s="53"/>
      <c r="U423" s="53"/>
      <c r="V423" s="55" t="str">
        <f t="shared" si="44"/>
        <v xml:space="preserve">. </v>
      </c>
      <c r="W423" s="55" t="str">
        <f t="shared" si="45"/>
        <v xml:space="preserve">. </v>
      </c>
      <c r="X423" s="32" t="str">
        <f t="array" ref="X423">IF(ISBLANK(F423),"",INDEX([2]choices!L$2:L$2063,MATCH(F423,IF([2]choices!M$2:M$2063="Last",[2]choices!A$2:A$2063),0)))</f>
        <v/>
      </c>
      <c r="Y423" s="4" t="str">
        <f t="array" ref="Y423">IF(ISBLANK(F423),"",INDEX([2]choices!K$2:K$2063,MATCH(F423,IF([2]choices!M$2:M$2063="Last",[2]choices!A$2:A$2063),0)))</f>
        <v/>
      </c>
    </row>
    <row r="424" spans="1:25" ht="14">
      <c r="A424" s="53"/>
      <c r="B424" s="53"/>
      <c r="C424" s="53"/>
      <c r="D424" s="54" t="str">
        <f t="shared" si="42"/>
        <v/>
      </c>
      <c r="E424" s="53"/>
      <c r="G424" s="54" t="str">
        <f t="shared" si="43"/>
        <v/>
      </c>
      <c r="H424" s="4" t="str">
        <f>IF(A424="","",IF(ROW($A$2:$A$908)=1,"Impossible",VLOOKUP($A$2:$A$908,[2]items!$A$2:$S$1008,{19}*SIGN(ROW($A$2:$A$908)),FALSE)))</f>
        <v/>
      </c>
      <c r="I424" s="4" t="str">
        <f>IF(A424="","",IF(ROW($A$2:$A$908)=1,"Impossible",VLOOKUP($A$2:$A$908,[2]items!$A$2:$T$1008,{20}*SIGN(ROW($A$2:$A$908)),FALSE)))</f>
        <v/>
      </c>
      <c r="L424" s="53"/>
      <c r="M424" s="53"/>
      <c r="N424" s="53"/>
      <c r="O424" s="53"/>
      <c r="P424" s="53"/>
      <c r="Q424" s="53"/>
      <c r="R424" s="53"/>
      <c r="S424" s="53"/>
      <c r="T424" s="53"/>
      <c r="U424" s="53"/>
      <c r="V424" s="55" t="str">
        <f t="shared" si="44"/>
        <v xml:space="preserve">. </v>
      </c>
      <c r="W424" s="55" t="str">
        <f t="shared" si="45"/>
        <v xml:space="preserve">. </v>
      </c>
      <c r="X424" s="32" t="str">
        <f t="array" ref="X424">IF(ISBLANK(F424),"",INDEX([2]choices!L$2:L$2063,MATCH(F424,IF([2]choices!M$2:M$2063="Last",[2]choices!A$2:A$2063),0)))</f>
        <v/>
      </c>
      <c r="Y424" s="4" t="str">
        <f t="array" ref="Y424">IF(ISBLANK(F424),"",INDEX([2]choices!K$2:K$2063,MATCH(F424,IF([2]choices!M$2:M$2063="Last",[2]choices!A$2:A$2063),0)))</f>
        <v/>
      </c>
    </row>
    <row r="425" spans="1:25" ht="14">
      <c r="A425" s="53"/>
      <c r="B425" s="53"/>
      <c r="C425" s="53"/>
      <c r="D425" s="54" t="str">
        <f t="shared" si="42"/>
        <v/>
      </c>
      <c r="E425" s="53"/>
      <c r="G425" s="54" t="str">
        <f t="shared" si="43"/>
        <v/>
      </c>
      <c r="H425" s="4" t="str">
        <f>IF(A425="","",IF(ROW($A$2:$A$908)=1,"Impossible",VLOOKUP($A$2:$A$908,[2]items!$A$2:$S$1008,{19}*SIGN(ROW($A$2:$A$908)),FALSE)))</f>
        <v/>
      </c>
      <c r="I425" s="4" t="str">
        <f>IF(A425="","",IF(ROW($A$2:$A$908)=1,"Impossible",VLOOKUP($A$2:$A$908,[2]items!$A$2:$T$1008,{20}*SIGN(ROW($A$2:$A$908)),FALSE)))</f>
        <v/>
      </c>
      <c r="L425" s="53"/>
      <c r="M425" s="53"/>
      <c r="N425" s="53"/>
      <c r="O425" s="53"/>
      <c r="P425" s="53"/>
      <c r="Q425" s="53"/>
      <c r="R425" s="53"/>
      <c r="S425" s="53"/>
      <c r="T425" s="53"/>
      <c r="U425" s="53"/>
      <c r="V425" s="55" t="str">
        <f t="shared" si="44"/>
        <v xml:space="preserve">. </v>
      </c>
      <c r="W425" s="55" t="str">
        <f t="shared" si="45"/>
        <v xml:space="preserve">. </v>
      </c>
      <c r="X425" s="32" t="str">
        <f t="array" ref="X425">IF(ISBLANK(F425),"",INDEX([2]choices!L$2:L$2063,MATCH(F425,IF([2]choices!M$2:M$2063="Last",[2]choices!A$2:A$2063),0)))</f>
        <v/>
      </c>
      <c r="Y425" s="4" t="str">
        <f t="array" ref="Y425">IF(ISBLANK(F425),"",INDEX([2]choices!K$2:K$2063,MATCH(F425,IF([2]choices!M$2:M$2063="Last",[2]choices!A$2:A$2063),0)))</f>
        <v/>
      </c>
    </row>
    <row r="426" spans="1:25" ht="14">
      <c r="A426" s="53"/>
      <c r="B426" s="53"/>
      <c r="C426" s="53"/>
      <c r="D426" s="54" t="str">
        <f t="shared" si="42"/>
        <v/>
      </c>
      <c r="E426" s="53"/>
      <c r="G426" s="54" t="str">
        <f t="shared" si="43"/>
        <v/>
      </c>
      <c r="H426" s="4" t="str">
        <f>IF(A426="","",IF(ROW($A$2:$A$908)=1,"Impossible",VLOOKUP($A$2:$A$908,[2]items!$A$2:$S$1008,{19}*SIGN(ROW($A$2:$A$908)),FALSE)))</f>
        <v/>
      </c>
      <c r="I426" s="4" t="str">
        <f>IF(A426="","",IF(ROW($A$2:$A$908)=1,"Impossible",VLOOKUP($A$2:$A$908,[2]items!$A$2:$T$1008,{20}*SIGN(ROW($A$2:$A$908)),FALSE)))</f>
        <v/>
      </c>
      <c r="L426" s="53"/>
      <c r="M426" s="53"/>
      <c r="N426" s="53"/>
      <c r="O426" s="53"/>
      <c r="P426" s="53"/>
      <c r="Q426" s="53"/>
      <c r="R426" s="53"/>
      <c r="S426" s="53"/>
      <c r="T426" s="53"/>
      <c r="U426" s="53"/>
      <c r="V426" s="55" t="str">
        <f t="shared" si="44"/>
        <v xml:space="preserve">. </v>
      </c>
      <c r="W426" s="55" t="str">
        <f t="shared" si="45"/>
        <v xml:space="preserve">. </v>
      </c>
      <c r="X426" s="32" t="str">
        <f t="array" ref="X426">IF(ISBLANK(F426),"",INDEX([2]choices!L$2:L$2063,MATCH(F426,IF([2]choices!M$2:M$2063="Last",[2]choices!A$2:A$2063),0)))</f>
        <v/>
      </c>
      <c r="Y426" s="4" t="str">
        <f t="array" ref="Y426">IF(ISBLANK(F426),"",INDEX([2]choices!K$2:K$2063,MATCH(F426,IF([2]choices!M$2:M$2063="Last",[2]choices!A$2:A$2063),0)))</f>
        <v/>
      </c>
    </row>
    <row r="427" spans="1:25" ht="14">
      <c r="A427" s="53"/>
      <c r="B427" s="53"/>
      <c r="C427" s="53"/>
      <c r="D427" s="54" t="str">
        <f t="shared" si="42"/>
        <v/>
      </c>
      <c r="E427" s="53"/>
      <c r="G427" s="54" t="str">
        <f t="shared" si="43"/>
        <v/>
      </c>
      <c r="H427" s="4" t="str">
        <f>IF(A427="","",IF(ROW($A$2:$A$908)=1,"Impossible",VLOOKUP($A$2:$A$908,[2]items!$A$2:$S$1008,{19}*SIGN(ROW($A$2:$A$908)),FALSE)))</f>
        <v/>
      </c>
      <c r="I427" s="4" t="str">
        <f>IF(A427="","",IF(ROW($A$2:$A$908)=1,"Impossible",VLOOKUP($A$2:$A$908,[2]items!$A$2:$T$1008,{20}*SIGN(ROW($A$2:$A$908)),FALSE)))</f>
        <v/>
      </c>
      <c r="L427" s="53"/>
      <c r="M427" s="53"/>
      <c r="N427" s="53"/>
      <c r="O427" s="53"/>
      <c r="P427" s="53"/>
      <c r="Q427" s="53"/>
      <c r="R427" s="53"/>
      <c r="S427" s="53"/>
      <c r="T427" s="53"/>
      <c r="U427" s="53"/>
      <c r="V427" s="55" t="str">
        <f t="shared" si="44"/>
        <v xml:space="preserve">. </v>
      </c>
      <c r="W427" s="55" t="str">
        <f t="shared" si="45"/>
        <v xml:space="preserve">. </v>
      </c>
      <c r="X427" s="32" t="str">
        <f t="array" ref="X427">IF(ISBLANK(F427),"",INDEX([2]choices!L$2:L$2063,MATCH(F427,IF([2]choices!M$2:M$2063="Last",[2]choices!A$2:A$2063),0)))</f>
        <v/>
      </c>
      <c r="Y427" s="4" t="str">
        <f t="array" ref="Y427">IF(ISBLANK(F427),"",INDEX([2]choices!K$2:K$2063,MATCH(F427,IF([2]choices!M$2:M$2063="Last",[2]choices!A$2:A$2063),0)))</f>
        <v/>
      </c>
    </row>
    <row r="428" spans="1:25" ht="14">
      <c r="A428" s="53"/>
      <c r="B428" s="53"/>
      <c r="C428" s="53"/>
      <c r="D428" s="54" t="str">
        <f t="shared" si="42"/>
        <v/>
      </c>
      <c r="E428" s="53"/>
      <c r="G428" s="54" t="str">
        <f t="shared" si="43"/>
        <v/>
      </c>
      <c r="H428" s="4" t="str">
        <f>IF(A428="","",IF(ROW($A$2:$A$908)=1,"Impossible",VLOOKUP($A$2:$A$908,[2]items!$A$2:$S$1008,{19}*SIGN(ROW($A$2:$A$908)),FALSE)))</f>
        <v/>
      </c>
      <c r="I428" s="4" t="str">
        <f>IF(A428="","",IF(ROW($A$2:$A$908)=1,"Impossible",VLOOKUP($A$2:$A$908,[2]items!$A$2:$T$1008,{20}*SIGN(ROW($A$2:$A$908)),FALSE)))</f>
        <v/>
      </c>
      <c r="L428" s="53"/>
      <c r="M428" s="53"/>
      <c r="N428" s="53"/>
      <c r="O428" s="53"/>
      <c r="P428" s="53"/>
      <c r="Q428" s="53"/>
      <c r="R428" s="53"/>
      <c r="S428" s="53"/>
      <c r="T428" s="53"/>
      <c r="U428" s="53"/>
      <c r="V428" s="55" t="str">
        <f t="shared" si="44"/>
        <v xml:space="preserve">. </v>
      </c>
      <c r="W428" s="55" t="str">
        <f t="shared" si="45"/>
        <v xml:space="preserve">. </v>
      </c>
      <c r="X428" s="32" t="str">
        <f t="array" ref="X428">IF(ISBLANK(F428),"",INDEX([2]choices!L$2:L$2063,MATCH(F428,IF([2]choices!M$2:M$2063="Last",[2]choices!A$2:A$2063),0)))</f>
        <v/>
      </c>
      <c r="Y428" s="4" t="str">
        <f t="array" ref="Y428">IF(ISBLANK(F428),"",INDEX([2]choices!K$2:K$2063,MATCH(F428,IF([2]choices!M$2:M$2063="Last",[2]choices!A$2:A$2063),0)))</f>
        <v/>
      </c>
    </row>
    <row r="429" spans="1:25" ht="14">
      <c r="A429" s="53"/>
      <c r="B429" s="53"/>
      <c r="C429" s="53"/>
      <c r="D429" s="54" t="str">
        <f t="shared" si="42"/>
        <v/>
      </c>
      <c r="E429" s="53"/>
      <c r="G429" s="54" t="str">
        <f t="shared" si="43"/>
        <v/>
      </c>
      <c r="H429" s="4" t="str">
        <f>IF(A429="","",IF(ROW($A$2:$A$908)=1,"Impossible",VLOOKUP($A$2:$A$908,[2]items!$A$2:$S$1008,{19}*SIGN(ROW($A$2:$A$908)),FALSE)))</f>
        <v/>
      </c>
      <c r="I429" s="4" t="str">
        <f>IF(A429="","",IF(ROW($A$2:$A$908)=1,"Impossible",VLOOKUP($A$2:$A$908,[2]items!$A$2:$T$1008,{20}*SIGN(ROW($A$2:$A$908)),FALSE)))</f>
        <v/>
      </c>
      <c r="L429" s="53"/>
      <c r="M429" s="53"/>
      <c r="N429" s="53"/>
      <c r="O429" s="53"/>
      <c r="P429" s="53"/>
      <c r="Q429" s="53"/>
      <c r="R429" s="53"/>
      <c r="S429" s="53"/>
      <c r="T429" s="53"/>
      <c r="U429" s="53"/>
      <c r="V429" s="55" t="str">
        <f t="shared" si="44"/>
        <v xml:space="preserve">. </v>
      </c>
      <c r="W429" s="55" t="str">
        <f t="shared" si="45"/>
        <v xml:space="preserve">. </v>
      </c>
      <c r="X429" s="32" t="str">
        <f t="array" ref="X429">IF(ISBLANK(F429),"",INDEX([2]choices!L$2:L$2063,MATCH(F429,IF([2]choices!M$2:M$2063="Last",[2]choices!A$2:A$2063),0)))</f>
        <v/>
      </c>
      <c r="Y429" s="4" t="str">
        <f t="array" ref="Y429">IF(ISBLANK(F429),"",INDEX([2]choices!K$2:K$2063,MATCH(F429,IF([2]choices!M$2:M$2063="Last",[2]choices!A$2:A$2063),0)))</f>
        <v/>
      </c>
    </row>
    <row r="430" spans="1:25" ht="14">
      <c r="A430" s="53"/>
      <c r="B430" s="53"/>
      <c r="C430" s="53"/>
      <c r="D430" s="54" t="str">
        <f t="shared" si="42"/>
        <v/>
      </c>
      <c r="E430" s="53"/>
      <c r="G430" s="54" t="str">
        <f t="shared" si="43"/>
        <v/>
      </c>
      <c r="H430" s="4" t="str">
        <f>IF(A430="","",IF(ROW($A$2:$A$908)=1,"Impossible",VLOOKUP($A$2:$A$908,[2]items!$A$2:$S$1008,{19}*SIGN(ROW($A$2:$A$908)),FALSE)))</f>
        <v/>
      </c>
      <c r="I430" s="4" t="str">
        <f>IF(A430="","",IF(ROW($A$2:$A$908)=1,"Impossible",VLOOKUP($A$2:$A$908,[2]items!$A$2:$T$1008,{20}*SIGN(ROW($A$2:$A$908)),FALSE)))</f>
        <v/>
      </c>
      <c r="L430" s="53"/>
      <c r="M430" s="53"/>
      <c r="N430" s="53"/>
      <c r="O430" s="53"/>
      <c r="P430" s="53"/>
      <c r="Q430" s="53"/>
      <c r="R430" s="53"/>
      <c r="S430" s="53"/>
      <c r="T430" s="53"/>
      <c r="U430" s="53"/>
      <c r="V430" s="55" t="str">
        <f t="shared" si="44"/>
        <v xml:space="preserve">. </v>
      </c>
      <c r="W430" s="55" t="str">
        <f t="shared" si="45"/>
        <v xml:space="preserve">. </v>
      </c>
      <c r="X430" s="32" t="str">
        <f t="array" ref="X430">IF(ISBLANK(F430),"",INDEX([2]choices!L$2:L$2063,MATCH(F430,IF([2]choices!M$2:M$2063="Last",[2]choices!A$2:A$2063),0)))</f>
        <v/>
      </c>
      <c r="Y430" s="4" t="str">
        <f t="array" ref="Y430">IF(ISBLANK(F430),"",INDEX([2]choices!K$2:K$2063,MATCH(F430,IF([2]choices!M$2:M$2063="Last",[2]choices!A$2:A$2063),0)))</f>
        <v/>
      </c>
    </row>
    <row r="431" spans="1:25" ht="14">
      <c r="A431" s="53"/>
      <c r="B431" s="53"/>
      <c r="C431" s="53"/>
      <c r="D431" s="54" t="str">
        <f t="shared" ref="D431:D494" si="46">CONCATENATE(B431,C431)</f>
        <v/>
      </c>
      <c r="E431" s="53"/>
      <c r="G431" s="54" t="str">
        <f t="shared" ref="G431:G461" si="47">IF(E431="","",IF(OR(E431="select_one", E431="select_multiple"), CONCATENATE(E431," ",F431),E431))</f>
        <v/>
      </c>
      <c r="H431" s="4" t="str">
        <f>IF(A431="","",IF(ROW($A$2:$A$908)=1,"Impossible",VLOOKUP($A$2:$A$908,[2]items!$A$2:$S$1008,{19}*SIGN(ROW($A$2:$A$908)),FALSE)))</f>
        <v/>
      </c>
      <c r="I431" s="4" t="str">
        <f>IF(A431="","",IF(ROW($A$2:$A$908)=1,"Impossible",VLOOKUP($A$2:$A$908,[2]items!$A$2:$T$1008,{20}*SIGN(ROW($A$2:$A$908)),FALSE)))</f>
        <v/>
      </c>
      <c r="L431" s="53"/>
      <c r="M431" s="53"/>
      <c r="N431" s="53"/>
      <c r="O431" s="53"/>
      <c r="P431" s="53"/>
      <c r="Q431" s="53"/>
      <c r="R431" s="53"/>
      <c r="S431" s="53"/>
      <c r="T431" s="53"/>
      <c r="U431" s="53"/>
      <c r="V431" s="55" t="str">
        <f t="shared" si="44"/>
        <v xml:space="preserve">. </v>
      </c>
      <c r="W431" s="55" t="str">
        <f t="shared" si="45"/>
        <v xml:space="preserve">. </v>
      </c>
      <c r="X431" s="32" t="str">
        <f t="array" ref="X431">IF(ISBLANK(F431),"",INDEX([2]choices!L$2:L$2063,MATCH(F431,IF([2]choices!M$2:M$2063="Last",[2]choices!A$2:A$2063),0)))</f>
        <v/>
      </c>
      <c r="Y431" s="4" t="str">
        <f t="array" ref="Y431">IF(ISBLANK(F431),"",INDEX([2]choices!K$2:K$2063,MATCH(F431,IF([2]choices!M$2:M$2063="Last",[2]choices!A$2:A$2063),0)))</f>
        <v/>
      </c>
    </row>
    <row r="432" spans="1:25" ht="14">
      <c r="A432" s="53"/>
      <c r="B432" s="53"/>
      <c r="C432" s="53"/>
      <c r="D432" s="54" t="str">
        <f t="shared" si="46"/>
        <v/>
      </c>
      <c r="E432" s="53"/>
      <c r="G432" s="54" t="str">
        <f t="shared" si="47"/>
        <v/>
      </c>
      <c r="H432" s="4" t="str">
        <f>IF(A432="","",IF(ROW($A$2:$A$908)=1,"Impossible",VLOOKUP($A$2:$A$908,[2]items!$A$2:$S$1008,{19}*SIGN(ROW($A$2:$A$908)),FALSE)))</f>
        <v/>
      </c>
      <c r="I432" s="4" t="str">
        <f>IF(A432="","",IF(ROW($A$2:$A$908)=1,"Impossible",VLOOKUP($A$2:$A$908,[2]items!$A$2:$T$1008,{20}*SIGN(ROW($A$2:$A$908)),FALSE)))</f>
        <v/>
      </c>
      <c r="L432" s="53"/>
      <c r="M432" s="53"/>
      <c r="N432" s="53"/>
      <c r="O432" s="53"/>
      <c r="P432" s="53"/>
      <c r="Q432" s="53"/>
      <c r="R432" s="53"/>
      <c r="S432" s="53"/>
      <c r="T432" s="53"/>
      <c r="U432" s="53"/>
      <c r="V432" s="55" t="str">
        <f t="shared" si="44"/>
        <v xml:space="preserve">. </v>
      </c>
      <c r="W432" s="55" t="str">
        <f t="shared" si="45"/>
        <v xml:space="preserve">. </v>
      </c>
      <c r="X432" s="32" t="str">
        <f t="array" ref="X432">IF(ISBLANK(F432),"",INDEX([2]choices!L$2:L$2063,MATCH(F432,IF([2]choices!M$2:M$2063="Last",[2]choices!A$2:A$2063),0)))</f>
        <v/>
      </c>
      <c r="Y432" s="4" t="str">
        <f t="array" ref="Y432">IF(ISBLANK(F432),"",INDEX([2]choices!K$2:K$2063,MATCH(F432,IF([2]choices!M$2:M$2063="Last",[2]choices!A$2:A$2063),0)))</f>
        <v/>
      </c>
    </row>
    <row r="433" spans="1:25" ht="14">
      <c r="A433" s="53"/>
      <c r="B433" s="53"/>
      <c r="C433" s="53"/>
      <c r="D433" s="54" t="str">
        <f t="shared" si="46"/>
        <v/>
      </c>
      <c r="E433" s="53"/>
      <c r="G433" s="54" t="str">
        <f t="shared" si="47"/>
        <v/>
      </c>
      <c r="H433" s="4" t="str">
        <f>IF(A433="","",IF(ROW($A$2:$A$908)=1,"Impossible",VLOOKUP($A$2:$A$908,[2]items!$A$2:$S$1008,{19}*SIGN(ROW($A$2:$A$908)),FALSE)))</f>
        <v/>
      </c>
      <c r="I433" s="4" t="str">
        <f>IF(A433="","",IF(ROW($A$2:$A$908)=1,"Impossible",VLOOKUP($A$2:$A$908,[2]items!$A$2:$T$1008,{20}*SIGN(ROW($A$2:$A$908)),FALSE)))</f>
        <v/>
      </c>
      <c r="L433" s="53"/>
      <c r="M433" s="53"/>
      <c r="N433" s="53"/>
      <c r="O433" s="53"/>
      <c r="P433" s="53"/>
      <c r="Q433" s="53"/>
      <c r="R433" s="53"/>
      <c r="S433" s="53"/>
      <c r="T433" s="53"/>
      <c r="U433" s="53"/>
      <c r="V433" s="55" t="str">
        <f t="shared" si="44"/>
        <v xml:space="preserve">. </v>
      </c>
      <c r="W433" s="55" t="str">
        <f t="shared" si="45"/>
        <v xml:space="preserve">. </v>
      </c>
      <c r="X433" s="32" t="str">
        <f t="array" ref="X433">IF(ISBLANK(F433),"",INDEX([2]choices!L$2:L$2063,MATCH(F433,IF([2]choices!M$2:M$2063="Last",[2]choices!A$2:A$2063),0)))</f>
        <v/>
      </c>
      <c r="Y433" s="4" t="str">
        <f t="array" ref="Y433">IF(ISBLANK(F433),"",INDEX([2]choices!K$2:K$2063,MATCH(F433,IF([2]choices!M$2:M$2063="Last",[2]choices!A$2:A$2063),0)))</f>
        <v/>
      </c>
    </row>
    <row r="434" spans="1:25" ht="14">
      <c r="A434" s="53"/>
      <c r="B434" s="53"/>
      <c r="C434" s="53"/>
      <c r="D434" s="54" t="str">
        <f t="shared" si="46"/>
        <v/>
      </c>
      <c r="E434" s="53"/>
      <c r="G434" s="54" t="str">
        <f t="shared" si="47"/>
        <v/>
      </c>
      <c r="H434" s="4" t="str">
        <f>IF(A434="","",IF(ROW($A$2:$A$908)=1,"Impossible",VLOOKUP($A$2:$A$908,[2]items!$A$2:$S$1008,{19}*SIGN(ROW($A$2:$A$908)),FALSE)))</f>
        <v/>
      </c>
      <c r="I434" s="4" t="str">
        <f>IF(A434="","",IF(ROW($A$2:$A$908)=1,"Impossible",VLOOKUP($A$2:$A$908,[2]items!$A$2:$T$1008,{20}*SIGN(ROW($A$2:$A$908)),FALSE)))</f>
        <v/>
      </c>
      <c r="L434" s="53"/>
      <c r="M434" s="53"/>
      <c r="N434" s="53"/>
      <c r="O434" s="53"/>
      <c r="P434" s="53"/>
      <c r="Q434" s="53"/>
      <c r="R434" s="53"/>
      <c r="S434" s="53"/>
      <c r="T434" s="53"/>
      <c r="U434" s="53"/>
      <c r="V434" s="55" t="str">
        <f t="shared" si="44"/>
        <v xml:space="preserve">. </v>
      </c>
      <c r="W434" s="55" t="str">
        <f t="shared" si="45"/>
        <v xml:space="preserve">. </v>
      </c>
      <c r="X434" s="32" t="str">
        <f t="array" ref="X434">IF(ISBLANK(F434),"",INDEX([2]choices!L$2:L$2063,MATCH(F434,IF([2]choices!M$2:M$2063="Last",[2]choices!A$2:A$2063),0)))</f>
        <v/>
      </c>
      <c r="Y434" s="4" t="str">
        <f t="array" ref="Y434">IF(ISBLANK(F434),"",INDEX([2]choices!K$2:K$2063,MATCH(F434,IF([2]choices!M$2:M$2063="Last",[2]choices!A$2:A$2063),0)))</f>
        <v/>
      </c>
    </row>
    <row r="435" spans="1:25" ht="14">
      <c r="A435" s="53"/>
      <c r="B435" s="53"/>
      <c r="C435" s="53"/>
      <c r="D435" s="54" t="str">
        <f t="shared" si="46"/>
        <v/>
      </c>
      <c r="E435" s="53"/>
      <c r="G435" s="54" t="str">
        <f t="shared" si="47"/>
        <v/>
      </c>
      <c r="H435" s="4" t="str">
        <f>IF(A435="","",IF(ROW($A$2:$A$908)=1,"Impossible",VLOOKUP($A$2:$A$908,[2]items!$A$2:$S$1008,{19}*SIGN(ROW($A$2:$A$908)),FALSE)))</f>
        <v/>
      </c>
      <c r="I435" s="4" t="str">
        <f>IF(A435="","",IF(ROW($A$2:$A$908)=1,"Impossible",VLOOKUP($A$2:$A$908,[2]items!$A$2:$T$1008,{20}*SIGN(ROW($A$2:$A$908)),FALSE)))</f>
        <v/>
      </c>
      <c r="L435" s="53"/>
      <c r="M435" s="53"/>
      <c r="N435" s="53"/>
      <c r="O435" s="53"/>
      <c r="P435" s="53"/>
      <c r="Q435" s="53"/>
      <c r="R435" s="53"/>
      <c r="S435" s="53"/>
      <c r="T435" s="53"/>
      <c r="U435" s="53"/>
      <c r="V435" s="55" t="str">
        <f t="shared" si="44"/>
        <v xml:space="preserve">. </v>
      </c>
      <c r="W435" s="55" t="str">
        <f t="shared" si="45"/>
        <v xml:space="preserve">. </v>
      </c>
      <c r="X435" s="32" t="str">
        <f t="array" ref="X435">IF(ISBLANK(F435),"",INDEX([2]choices!L$2:L$2063,MATCH(F435,IF([2]choices!M$2:M$2063="Last",[2]choices!A$2:A$2063),0)))</f>
        <v/>
      </c>
      <c r="Y435" s="4" t="str">
        <f t="array" ref="Y435">IF(ISBLANK(F435),"",INDEX([2]choices!K$2:K$2063,MATCH(F435,IF([2]choices!M$2:M$2063="Last",[2]choices!A$2:A$2063),0)))</f>
        <v/>
      </c>
    </row>
    <row r="436" spans="1:25" ht="14">
      <c r="A436" s="53"/>
      <c r="B436" s="53"/>
      <c r="C436" s="53"/>
      <c r="D436" s="54" t="str">
        <f t="shared" si="46"/>
        <v/>
      </c>
      <c r="E436" s="53"/>
      <c r="G436" s="54" t="str">
        <f t="shared" si="47"/>
        <v/>
      </c>
      <c r="H436" s="4" t="str">
        <f>IF(A436="","",IF(ROW($A$2:$A$908)=1,"Impossible",VLOOKUP($A$2:$A$908,[2]items!$A$2:$S$1008,{19}*SIGN(ROW($A$2:$A$908)),FALSE)))</f>
        <v/>
      </c>
      <c r="I436" s="4" t="str">
        <f>IF(A436="","",IF(ROW($A$2:$A$908)=1,"Impossible",VLOOKUP($A$2:$A$908,[2]items!$A$2:$T$1008,{20}*SIGN(ROW($A$2:$A$908)),FALSE)))</f>
        <v/>
      </c>
      <c r="L436" s="53"/>
      <c r="M436" s="53"/>
      <c r="N436" s="53"/>
      <c r="O436" s="53"/>
      <c r="P436" s="53"/>
      <c r="Q436" s="53"/>
      <c r="R436" s="53"/>
      <c r="S436" s="53"/>
      <c r="T436" s="53"/>
      <c r="U436" s="53"/>
      <c r="V436" s="55" t="str">
        <f t="shared" si="44"/>
        <v xml:space="preserve">. </v>
      </c>
      <c r="W436" s="55" t="str">
        <f t="shared" si="45"/>
        <v xml:space="preserve">. </v>
      </c>
      <c r="X436" s="32" t="str">
        <f t="array" ref="X436">IF(ISBLANK(F436),"",INDEX([2]choices!L$2:L$2063,MATCH(F436,IF([2]choices!M$2:M$2063="Last",[2]choices!A$2:A$2063),0)))</f>
        <v/>
      </c>
      <c r="Y436" s="4" t="str">
        <f t="array" ref="Y436">IF(ISBLANK(F436),"",INDEX([2]choices!K$2:K$2063,MATCH(F436,IF([2]choices!M$2:M$2063="Last",[2]choices!A$2:A$2063),0)))</f>
        <v/>
      </c>
    </row>
    <row r="437" spans="1:25" ht="14">
      <c r="A437" s="53"/>
      <c r="B437" s="53"/>
      <c r="C437" s="53"/>
      <c r="D437" s="54" t="str">
        <f t="shared" si="46"/>
        <v/>
      </c>
      <c r="E437" s="53"/>
      <c r="G437" s="54" t="str">
        <f t="shared" si="47"/>
        <v/>
      </c>
      <c r="H437" s="4" t="str">
        <f>IF(A437="","",IF(ROW($A$2:$A$908)=1,"Impossible",VLOOKUP($A$2:$A$908,[2]items!$A$2:$S$1008,{19}*SIGN(ROW($A$2:$A$908)),FALSE)))</f>
        <v/>
      </c>
      <c r="I437" s="4" t="str">
        <f>IF(A437="","",IF(ROW($A$2:$A$908)=1,"Impossible",VLOOKUP($A$2:$A$908,[2]items!$A$2:$T$1008,{20}*SIGN(ROW($A$2:$A$908)),FALSE)))</f>
        <v/>
      </c>
      <c r="L437" s="53"/>
      <c r="M437" s="53"/>
      <c r="N437" s="53"/>
      <c r="O437" s="53"/>
      <c r="P437" s="53"/>
      <c r="Q437" s="53"/>
      <c r="R437" s="53"/>
      <c r="S437" s="53"/>
      <c r="T437" s="53"/>
      <c r="U437" s="53"/>
      <c r="V437" s="55" t="str">
        <f t="shared" si="44"/>
        <v xml:space="preserve">. </v>
      </c>
      <c r="W437" s="55" t="str">
        <f t="shared" si="45"/>
        <v xml:space="preserve">. </v>
      </c>
      <c r="X437" s="32" t="str">
        <f t="array" ref="X437">IF(ISBLANK(F437),"",INDEX([2]choices!L$2:L$2063,MATCH(F437,IF([2]choices!M$2:M$2063="Last",[2]choices!A$2:A$2063),0)))</f>
        <v/>
      </c>
      <c r="Y437" s="4" t="str">
        <f t="array" ref="Y437">IF(ISBLANK(F437),"",INDEX([2]choices!K$2:K$2063,MATCH(F437,IF([2]choices!M$2:M$2063="Last",[2]choices!A$2:A$2063),0)))</f>
        <v/>
      </c>
    </row>
    <row r="438" spans="1:25" ht="14">
      <c r="A438" s="53"/>
      <c r="B438" s="53"/>
      <c r="C438" s="53"/>
      <c r="D438" s="54" t="str">
        <f t="shared" si="46"/>
        <v/>
      </c>
      <c r="E438" s="53"/>
      <c r="G438" s="54" t="str">
        <f t="shared" si="47"/>
        <v/>
      </c>
      <c r="H438" s="4" t="str">
        <f>IF(A438="","",IF(ROW($A$2:$A$908)=1,"Impossible",VLOOKUP($A$2:$A$908,[2]items!$A$2:$S$1008,{19}*SIGN(ROW($A$2:$A$908)),FALSE)))</f>
        <v/>
      </c>
      <c r="I438" s="4" t="str">
        <f>IF(A438="","",IF(ROW($A$2:$A$908)=1,"Impossible",VLOOKUP($A$2:$A$908,[2]items!$A$2:$T$1008,{20}*SIGN(ROW($A$2:$A$908)),FALSE)))</f>
        <v/>
      </c>
      <c r="L438" s="53"/>
      <c r="M438" s="53"/>
      <c r="N438" s="53"/>
      <c r="O438" s="53"/>
      <c r="P438" s="53"/>
      <c r="Q438" s="53"/>
      <c r="R438" s="53"/>
      <c r="S438" s="53"/>
      <c r="T438" s="53"/>
      <c r="U438" s="53"/>
      <c r="V438" s="55" t="str">
        <f t="shared" si="44"/>
        <v xml:space="preserve">. </v>
      </c>
      <c r="W438" s="55" t="str">
        <f t="shared" si="45"/>
        <v xml:space="preserve">. </v>
      </c>
      <c r="X438" s="32" t="str">
        <f t="array" ref="X438">IF(ISBLANK(F438),"",INDEX([2]choices!L$2:L$2063,MATCH(F438,IF([2]choices!M$2:M$2063="Last",[2]choices!A$2:A$2063),0)))</f>
        <v/>
      </c>
      <c r="Y438" s="4" t="str">
        <f t="array" ref="Y438">IF(ISBLANK(F438),"",INDEX([2]choices!K$2:K$2063,MATCH(F438,IF([2]choices!M$2:M$2063="Last",[2]choices!A$2:A$2063),0)))</f>
        <v/>
      </c>
    </row>
    <row r="439" spans="1:25" ht="14">
      <c r="A439" s="53"/>
      <c r="B439" s="53"/>
      <c r="C439" s="53"/>
      <c r="D439" s="54" t="str">
        <f t="shared" si="46"/>
        <v/>
      </c>
      <c r="E439" s="53"/>
      <c r="G439" s="54" t="str">
        <f t="shared" si="47"/>
        <v/>
      </c>
      <c r="H439" s="4" t="str">
        <f>IF(A439="","",IF(ROW($A$2:$A$908)=1,"Impossible",VLOOKUP($A$2:$A$908,[2]items!$A$2:$S$1008,{19}*SIGN(ROW($A$2:$A$908)),FALSE)))</f>
        <v/>
      </c>
      <c r="I439" s="4" t="str">
        <f>IF(A439="","",IF(ROW($A$2:$A$908)=1,"Impossible",VLOOKUP($A$2:$A$908,[2]items!$A$2:$T$1008,{20}*SIGN(ROW($A$2:$A$908)),FALSE)))</f>
        <v/>
      </c>
      <c r="L439" s="53"/>
      <c r="M439" s="53"/>
      <c r="N439" s="53"/>
      <c r="O439" s="53"/>
      <c r="P439" s="53"/>
      <c r="Q439" s="53"/>
      <c r="R439" s="53"/>
      <c r="S439" s="53"/>
      <c r="T439" s="53"/>
      <c r="U439" s="53"/>
      <c r="V439" s="55" t="str">
        <f t="shared" si="44"/>
        <v xml:space="preserve">. </v>
      </c>
      <c r="W439" s="55" t="str">
        <f t="shared" si="45"/>
        <v xml:space="preserve">. </v>
      </c>
      <c r="X439" s="32" t="str">
        <f>IF(ISBLANK(F439),"",INDEX([2]choices!L$2:L$2063,MATCH(F439,IF([2]choices!M$2:M$2063="Last",[2]choices!A$2:A$2063),0)))</f>
        <v/>
      </c>
      <c r="Y439" s="4" t="str">
        <f>IF(ISBLANK(F439),"",INDEX([2]choices!K$2:K$2063,MATCH(F439,IF([2]choices!M$2:M$2063="Last",[2]choices!A$2:A$2063),0)))</f>
        <v/>
      </c>
    </row>
    <row r="440" spans="1:25" ht="14">
      <c r="A440" s="53"/>
      <c r="B440" s="53"/>
      <c r="C440" s="53"/>
      <c r="D440" s="54" t="str">
        <f t="shared" si="46"/>
        <v/>
      </c>
      <c r="E440" s="53"/>
      <c r="G440" s="54" t="str">
        <f t="shared" si="47"/>
        <v/>
      </c>
      <c r="H440" s="4" t="str">
        <f>IF(A440="","",IF(ROW($A$2:$A$908)=1,"Impossible",VLOOKUP($A$2:$A$908,[2]items!$A$2:$S$1008,{19}*SIGN(ROW($A$2:$A$908)),FALSE)))</f>
        <v/>
      </c>
      <c r="I440" s="4" t="str">
        <f>IF(A440="","",IF(ROW($A$2:$A$908)=1,"Impossible",VLOOKUP($A$2:$A$908,[2]items!$A$2:$T$1008,{20}*SIGN(ROW($A$2:$A$908)),FALSE)))</f>
        <v/>
      </c>
      <c r="L440" s="53"/>
      <c r="M440" s="53"/>
      <c r="N440" s="53"/>
      <c r="O440" s="53"/>
      <c r="P440" s="53"/>
      <c r="Q440" s="53"/>
      <c r="R440" s="53"/>
      <c r="S440" s="53"/>
      <c r="T440" s="53"/>
      <c r="U440" s="53"/>
      <c r="V440" s="55" t="str">
        <f t="shared" si="44"/>
        <v xml:space="preserve">. </v>
      </c>
      <c r="W440" s="55" t="str">
        <f t="shared" si="45"/>
        <v xml:space="preserve">. </v>
      </c>
      <c r="X440" s="32" t="str">
        <f>IF(ISBLANK(F440),"",INDEX([2]choices!L$2:L$2063,MATCH(F440,IF([2]choices!M$2:M$2063="Last",[2]choices!A$2:A$2063),0)))</f>
        <v/>
      </c>
      <c r="Y440" s="4" t="str">
        <f>IF(ISBLANK(F440),"",INDEX([2]choices!K$2:K$2063,MATCH(F440,IF([2]choices!M$2:M$2063="Last",[2]choices!A$2:A$2063),0)))</f>
        <v/>
      </c>
    </row>
    <row r="441" spans="1:25" ht="14">
      <c r="A441" s="53"/>
      <c r="B441" s="53"/>
      <c r="C441" s="53"/>
      <c r="D441" s="54" t="str">
        <f t="shared" si="46"/>
        <v/>
      </c>
      <c r="E441" s="53"/>
      <c r="G441" s="54" t="str">
        <f t="shared" si="47"/>
        <v/>
      </c>
      <c r="H441" s="4" t="str">
        <f>IF(A441="","",IF(ROW($A$2:$A$908)=1,"Impossible",VLOOKUP($A$2:$A$908,[2]items!$A$2:$S$1008,{19}*SIGN(ROW($A$2:$A$908)),FALSE)))</f>
        <v/>
      </c>
      <c r="I441" s="4" t="str">
        <f>IF(A441="","",IF(ROW($A$2:$A$908)=1,"Impossible",VLOOKUP($A$2:$A$908,[2]items!$A$2:$T$1008,{20}*SIGN(ROW($A$2:$A$908)),FALSE)))</f>
        <v/>
      </c>
      <c r="L441" s="53"/>
      <c r="M441" s="53"/>
      <c r="N441" s="53"/>
      <c r="O441" s="53"/>
      <c r="P441" s="53"/>
      <c r="Q441" s="53"/>
      <c r="R441" s="53"/>
      <c r="S441" s="53"/>
      <c r="T441" s="53"/>
      <c r="U441" s="53"/>
      <c r="V441" s="55" t="str">
        <f t="shared" si="44"/>
        <v xml:space="preserve">. </v>
      </c>
      <c r="W441" s="55" t="str">
        <f t="shared" si="45"/>
        <v xml:space="preserve">. </v>
      </c>
      <c r="X441" s="32" t="str">
        <f>IF(ISBLANK(F441),"",INDEX([2]choices!L$2:L$2063,MATCH(F441,IF([2]choices!M$2:M$2063="Last",[2]choices!A$2:A$2063),0)))</f>
        <v/>
      </c>
      <c r="Y441" s="4" t="str">
        <f>IF(ISBLANK(F441),"",INDEX([2]choices!K$2:K$2063,MATCH(F441,IF([2]choices!M$2:M$2063="Last",[2]choices!A$2:A$2063),0)))</f>
        <v/>
      </c>
    </row>
    <row r="442" spans="1:25" ht="14">
      <c r="A442" s="53"/>
      <c r="B442" s="53"/>
      <c r="C442" s="53"/>
      <c r="D442" s="54" t="str">
        <f t="shared" si="46"/>
        <v/>
      </c>
      <c r="E442" s="53"/>
      <c r="G442" s="54" t="str">
        <f t="shared" si="47"/>
        <v/>
      </c>
      <c r="H442" s="4" t="str">
        <f>IF(A442="","",IF(ROW($A$2:$A$908)=1,"Impossible",VLOOKUP($A$2:$A$908,[2]items!$A$2:$S$1008,{19}*SIGN(ROW($A$2:$A$908)),FALSE)))</f>
        <v/>
      </c>
      <c r="I442" s="4" t="str">
        <f>IF(A442="","",IF(ROW($A$2:$A$908)=1,"Impossible",VLOOKUP($A$2:$A$908,[2]items!$A$2:$T$1008,{20}*SIGN(ROW($A$2:$A$908)),FALSE)))</f>
        <v/>
      </c>
      <c r="L442" s="53"/>
      <c r="M442" s="53"/>
      <c r="N442" s="53"/>
      <c r="O442" s="53"/>
      <c r="P442" s="53"/>
      <c r="Q442" s="53"/>
      <c r="R442" s="53"/>
      <c r="S442" s="53"/>
      <c r="T442" s="53"/>
      <c r="U442" s="53"/>
      <c r="V442" s="55" t="str">
        <f t="shared" si="44"/>
        <v xml:space="preserve">. </v>
      </c>
      <c r="W442" s="55" t="str">
        <f t="shared" si="45"/>
        <v xml:space="preserve">. </v>
      </c>
      <c r="X442" s="32" t="str">
        <f>IF(ISBLANK(F442),"",INDEX([2]choices!L$2:L$2063,MATCH(F442,IF([2]choices!M$2:M$2063="Last",[2]choices!A$2:A$2063),0)))</f>
        <v/>
      </c>
      <c r="Y442" s="4" t="str">
        <f>IF(ISBLANK(F442),"",INDEX([2]choices!K$2:K$2063,MATCH(F442,IF([2]choices!M$2:M$2063="Last",[2]choices!A$2:A$2063),0)))</f>
        <v/>
      </c>
    </row>
    <row r="443" spans="1:25" ht="14">
      <c r="A443" s="53"/>
      <c r="B443" s="53"/>
      <c r="C443" s="53"/>
      <c r="D443" s="54" t="str">
        <f t="shared" si="46"/>
        <v/>
      </c>
      <c r="E443" s="53"/>
      <c r="G443" s="54" t="str">
        <f t="shared" si="47"/>
        <v/>
      </c>
      <c r="H443" s="4" t="str">
        <f>IF(A443="","",IF(ROW($A$2:$A$908)=1,"Impossible",VLOOKUP($A$2:$A$908,[2]items!$A$2:$S$1008,{19}*SIGN(ROW($A$2:$A$908)),FALSE)))</f>
        <v/>
      </c>
      <c r="I443" s="4" t="str">
        <f>IF(A443="","",IF(ROW($A$2:$A$908)=1,"Impossible",VLOOKUP($A$2:$A$908,[2]items!$A$2:$T$1008,{20}*SIGN(ROW($A$2:$A$908)),FALSE)))</f>
        <v/>
      </c>
      <c r="L443" s="53"/>
      <c r="M443" s="53"/>
      <c r="N443" s="53"/>
      <c r="O443" s="53"/>
      <c r="P443" s="53"/>
      <c r="Q443" s="53"/>
      <c r="R443" s="53"/>
      <c r="S443" s="53"/>
      <c r="T443" s="53"/>
      <c r="U443" s="53"/>
      <c r="V443" s="55" t="str">
        <f t="shared" si="44"/>
        <v xml:space="preserve">. </v>
      </c>
      <c r="W443" s="55" t="str">
        <f t="shared" si="45"/>
        <v xml:space="preserve">. </v>
      </c>
      <c r="X443" s="32" t="str">
        <f>IF(ISBLANK(F443),"",INDEX([2]choices!L$2:L$2063,MATCH(F443,IF([2]choices!M$2:M$2063="Last",[2]choices!A$2:A$2063),0)))</f>
        <v/>
      </c>
      <c r="Y443" s="4" t="str">
        <f>IF(ISBLANK(F443),"",INDEX([2]choices!K$2:K$2063,MATCH(F443,IF([2]choices!M$2:M$2063="Last",[2]choices!A$2:A$2063),0)))</f>
        <v/>
      </c>
    </row>
    <row r="444" spans="1:25" ht="14">
      <c r="A444" s="53"/>
      <c r="B444" s="53"/>
      <c r="C444" s="53"/>
      <c r="D444" s="54" t="str">
        <f t="shared" si="46"/>
        <v/>
      </c>
      <c r="E444" s="53"/>
      <c r="G444" s="54" t="str">
        <f t="shared" si="47"/>
        <v/>
      </c>
      <c r="H444" s="4" t="str">
        <f>IF(A444="","",IF(ROW($A$2:$A$908)=1,"Impossible",VLOOKUP($A$2:$A$908,[2]items!$A$2:$S$1008,{19}*SIGN(ROW($A$2:$A$908)),FALSE)))</f>
        <v/>
      </c>
      <c r="I444" s="4" t="str">
        <f>IF(A444="","",IF(ROW($A$2:$A$908)=1,"Impossible",VLOOKUP($A$2:$A$908,[2]items!$A$2:$T$1008,{20}*SIGN(ROW($A$2:$A$908)),FALSE)))</f>
        <v/>
      </c>
      <c r="L444" s="53"/>
      <c r="M444" s="53"/>
      <c r="N444" s="53"/>
      <c r="O444" s="53"/>
      <c r="P444" s="53"/>
      <c r="Q444" s="53"/>
      <c r="R444" s="53"/>
      <c r="S444" s="53"/>
      <c r="T444" s="53"/>
      <c r="U444" s="53"/>
      <c r="V444" s="55" t="str">
        <f t="shared" si="44"/>
        <v xml:space="preserve">. </v>
      </c>
      <c r="W444" s="55" t="str">
        <f t="shared" si="45"/>
        <v xml:space="preserve">. </v>
      </c>
      <c r="X444" s="32" t="str">
        <f>IF(ISBLANK(F444),"",INDEX([2]choices!L$2:L$2063,MATCH(F444,IF([2]choices!M$2:M$2063="Last",[2]choices!A$2:A$2063),0)))</f>
        <v/>
      </c>
      <c r="Y444" s="4" t="str">
        <f>IF(ISBLANK(F444),"",INDEX([2]choices!K$2:K$2063,MATCH(F444,IF([2]choices!M$2:M$2063="Last",[2]choices!A$2:A$2063),0)))</f>
        <v/>
      </c>
    </row>
    <row r="445" spans="1:25" ht="14">
      <c r="A445" s="53"/>
      <c r="B445" s="53"/>
      <c r="C445" s="53"/>
      <c r="D445" s="54" t="str">
        <f t="shared" si="46"/>
        <v/>
      </c>
      <c r="E445" s="53"/>
      <c r="G445" s="54" t="str">
        <f t="shared" si="47"/>
        <v/>
      </c>
      <c r="H445" s="4" t="str">
        <f>IF(A445="","",IF(ROW($A$2:$A$908)=1,"Impossible",VLOOKUP($A$2:$A$908,[2]items!$A$2:$S$1008,{19}*SIGN(ROW($A$2:$A$908)),FALSE)))</f>
        <v/>
      </c>
      <c r="I445" s="4" t="str">
        <f>IF(A445="","",IF(ROW($A$2:$A$908)=1,"Impossible",VLOOKUP($A$2:$A$908,[2]items!$A$2:$T$1008,{20}*SIGN(ROW($A$2:$A$908)),FALSE)))</f>
        <v/>
      </c>
      <c r="L445" s="53"/>
      <c r="M445" s="53"/>
      <c r="N445" s="53"/>
      <c r="O445" s="53"/>
      <c r="P445" s="53"/>
      <c r="Q445" s="53"/>
      <c r="R445" s="53"/>
      <c r="S445" s="53"/>
      <c r="T445" s="53"/>
      <c r="U445" s="53"/>
      <c r="V445" s="55" t="str">
        <f t="shared" si="44"/>
        <v xml:space="preserve">. </v>
      </c>
      <c r="W445" s="55" t="str">
        <f t="shared" si="45"/>
        <v xml:space="preserve">. </v>
      </c>
      <c r="X445" s="32" t="str">
        <f>IF(ISBLANK(F445),"",INDEX([2]choices!L$2:L$2063,MATCH(F445,IF([2]choices!M$2:M$2063="Last",[2]choices!A$2:A$2063),0)))</f>
        <v/>
      </c>
      <c r="Y445" s="4" t="str">
        <f>IF(ISBLANK(F445),"",INDEX([2]choices!K$2:K$2063,MATCH(F445,IF([2]choices!M$2:M$2063="Last",[2]choices!A$2:A$2063),0)))</f>
        <v/>
      </c>
    </row>
    <row r="446" spans="1:25" ht="14">
      <c r="A446" s="53"/>
      <c r="B446" s="53"/>
      <c r="C446" s="53"/>
      <c r="D446" s="54" t="str">
        <f t="shared" si="46"/>
        <v/>
      </c>
      <c r="E446" s="53"/>
      <c r="G446" s="54" t="str">
        <f t="shared" si="47"/>
        <v/>
      </c>
      <c r="H446" s="4" t="str">
        <f>IF(A446="","",IF(ROW($A$2:$A$908)=1,"Impossible",VLOOKUP($A$2:$A$908,[2]items!$A$2:$S$1008,{19}*SIGN(ROW($A$2:$A$908)),FALSE)))</f>
        <v/>
      </c>
      <c r="I446" s="4" t="str">
        <f>IF(A446="","",IF(ROW($A$2:$A$908)=1,"Impossible",VLOOKUP($A$2:$A$908,[2]items!$A$2:$T$1008,{20}*SIGN(ROW($A$2:$A$908)),FALSE)))</f>
        <v/>
      </c>
      <c r="L446" s="53"/>
      <c r="M446" s="53"/>
      <c r="N446" s="53"/>
      <c r="O446" s="53"/>
      <c r="P446" s="53"/>
      <c r="Q446" s="53"/>
      <c r="R446" s="53"/>
      <c r="S446" s="53"/>
      <c r="T446" s="53"/>
      <c r="U446" s="53"/>
      <c r="V446" s="55" t="str">
        <f t="shared" si="44"/>
        <v xml:space="preserve">. </v>
      </c>
      <c r="W446" s="55" t="str">
        <f t="shared" si="45"/>
        <v xml:space="preserve">. </v>
      </c>
      <c r="X446" s="32" t="str">
        <f>IF(ISBLANK(F446),"",INDEX([2]choices!L$2:L$2063,MATCH(F446,IF([2]choices!M$2:M$2063="Last",[2]choices!A$2:A$2063),0)))</f>
        <v/>
      </c>
      <c r="Y446" s="4" t="str">
        <f>IF(ISBLANK(F446),"",INDEX([2]choices!K$2:K$2063,MATCH(F446,IF([2]choices!M$2:M$2063="Last",[2]choices!A$2:A$2063),0)))</f>
        <v/>
      </c>
    </row>
    <row r="447" spans="1:25" ht="14">
      <c r="A447" s="53"/>
      <c r="B447" s="53"/>
      <c r="C447" s="53"/>
      <c r="D447" s="54" t="str">
        <f t="shared" si="46"/>
        <v/>
      </c>
      <c r="E447" s="53"/>
      <c r="G447" s="54" t="str">
        <f t="shared" si="47"/>
        <v/>
      </c>
      <c r="H447" s="4" t="str">
        <f>IF(A447="","",IF(ROW($A$2:$A$908)=1,"Impossible",VLOOKUP($A$2:$A$908,[2]items!$A$2:$S$1008,{19}*SIGN(ROW($A$2:$A$908)),FALSE)))</f>
        <v/>
      </c>
      <c r="I447" s="4" t="str">
        <f>IF(A447="","",IF(ROW($A$2:$A$908)=1,"Impossible",VLOOKUP($A$2:$A$908,[2]items!$A$2:$T$1008,{20}*SIGN(ROW($A$2:$A$908)),FALSE)))</f>
        <v/>
      </c>
      <c r="L447" s="53"/>
      <c r="M447" s="53"/>
      <c r="N447" s="53"/>
      <c r="O447" s="53"/>
      <c r="P447" s="53"/>
      <c r="Q447" s="53"/>
      <c r="R447" s="53"/>
      <c r="S447" s="53"/>
      <c r="T447" s="53"/>
      <c r="U447" s="53"/>
      <c r="V447" s="55" t="str">
        <f t="shared" si="44"/>
        <v xml:space="preserve">. </v>
      </c>
      <c r="W447" s="55" t="str">
        <f t="shared" si="45"/>
        <v xml:space="preserve">. </v>
      </c>
      <c r="X447" s="32" t="str">
        <f>IF(ISBLANK(F447),"",INDEX([2]choices!L$2:L$2063,MATCH(F447,IF([2]choices!M$2:M$2063="Last",[2]choices!A$2:A$2063),0)))</f>
        <v/>
      </c>
      <c r="Y447" s="4" t="str">
        <f>IF(ISBLANK(F447),"",INDEX([2]choices!K$2:K$2063,MATCH(F447,IF([2]choices!M$2:M$2063="Last",[2]choices!A$2:A$2063),0)))</f>
        <v/>
      </c>
    </row>
    <row r="448" spans="1:25" ht="14">
      <c r="A448" s="53"/>
      <c r="B448" s="53"/>
      <c r="C448" s="53"/>
      <c r="D448" s="54" t="str">
        <f t="shared" si="46"/>
        <v/>
      </c>
      <c r="E448" s="53"/>
      <c r="G448" s="54" t="str">
        <f t="shared" si="47"/>
        <v/>
      </c>
      <c r="H448" s="4" t="str">
        <f>IF(A448="","",IF(ROW($A$2:$A$908)=1,"Impossible",VLOOKUP($A$2:$A$908,[2]items!$A$2:$S$1008,{19}*SIGN(ROW($A$2:$A$908)),FALSE)))</f>
        <v/>
      </c>
      <c r="I448" s="4" t="str">
        <f>IF(A448="","",IF(ROW($A$2:$A$908)=1,"Impossible",VLOOKUP($A$2:$A$908,[2]items!$A$2:$T$1008,{20}*SIGN(ROW($A$2:$A$908)),FALSE)))</f>
        <v/>
      </c>
      <c r="L448" s="53"/>
      <c r="M448" s="53"/>
      <c r="N448" s="53"/>
      <c r="O448" s="53"/>
      <c r="P448" s="53"/>
      <c r="Q448" s="53"/>
      <c r="R448" s="53"/>
      <c r="S448" s="53"/>
      <c r="T448" s="53"/>
      <c r="U448" s="53"/>
      <c r="V448" s="55" t="str">
        <f t="shared" si="44"/>
        <v xml:space="preserve">. </v>
      </c>
      <c r="W448" s="55" t="str">
        <f t="shared" si="45"/>
        <v xml:space="preserve">. </v>
      </c>
      <c r="X448" s="32" t="str">
        <f>IF(ISBLANK(F448),"",INDEX([2]choices!L$2:L$2063,MATCH(F448,IF([2]choices!M$2:M$2063="Last",[2]choices!A$2:A$2063),0)))</f>
        <v/>
      </c>
      <c r="Y448" s="4" t="str">
        <f>IF(ISBLANK(F448),"",INDEX([2]choices!K$2:K$2063,MATCH(F448,IF([2]choices!M$2:M$2063="Last",[2]choices!A$2:A$2063),0)))</f>
        <v/>
      </c>
    </row>
    <row r="449" spans="1:25" ht="14">
      <c r="A449" s="53"/>
      <c r="B449" s="53"/>
      <c r="C449" s="53"/>
      <c r="D449" s="54" t="str">
        <f t="shared" si="46"/>
        <v/>
      </c>
      <c r="E449" s="53"/>
      <c r="G449" s="54" t="str">
        <f t="shared" si="47"/>
        <v/>
      </c>
      <c r="H449" s="4" t="str">
        <f>IF(A449="","",IF(ROW($A$2:$A$908)=1,"Impossible",VLOOKUP($A$2:$A$908,[2]items!$A$2:$S$1008,{19}*SIGN(ROW($A$2:$A$908)),FALSE)))</f>
        <v/>
      </c>
      <c r="I449" s="4" t="str">
        <f>IF(A449="","",IF(ROW($A$2:$A$908)=1,"Impossible",VLOOKUP($A$2:$A$908,[2]items!$A$2:$T$1008,{20}*SIGN(ROW($A$2:$A$908)),FALSE)))</f>
        <v/>
      </c>
      <c r="L449" s="53"/>
      <c r="M449" s="53"/>
      <c r="N449" s="53"/>
      <c r="O449" s="53"/>
      <c r="P449" s="53"/>
      <c r="Q449" s="53"/>
      <c r="R449" s="53"/>
      <c r="S449" s="53"/>
      <c r="T449" s="53"/>
      <c r="U449" s="53"/>
      <c r="V449" s="55" t="str">
        <f t="shared" si="44"/>
        <v xml:space="preserve">. </v>
      </c>
      <c r="W449" s="55" t="str">
        <f t="shared" si="45"/>
        <v xml:space="preserve">. </v>
      </c>
      <c r="X449" s="32" t="str">
        <f>IF(ISBLANK(F449),"",INDEX([2]choices!L$2:L$2063,MATCH(F449,IF([2]choices!M$2:M$2063="Last",[2]choices!A$2:A$2063),0)))</f>
        <v/>
      </c>
      <c r="Y449" s="4" t="str">
        <f>IF(ISBLANK(F449),"",INDEX([2]choices!K$2:K$2063,MATCH(F449,IF([2]choices!M$2:M$2063="Last",[2]choices!A$2:A$2063),0)))</f>
        <v/>
      </c>
    </row>
    <row r="450" spans="1:25" ht="14">
      <c r="A450" s="53"/>
      <c r="B450" s="53"/>
      <c r="C450" s="53"/>
      <c r="D450" s="54" t="str">
        <f t="shared" si="46"/>
        <v/>
      </c>
      <c r="E450" s="53"/>
      <c r="G450" s="54" t="str">
        <f t="shared" si="47"/>
        <v/>
      </c>
      <c r="H450" s="4" t="str">
        <f>IF(A450="","",IF(ROW($A$2:$A$908)=1,"Impossible",VLOOKUP($A$2:$A$908,[2]items!$A$2:$S$1008,{19}*SIGN(ROW($A$2:$A$908)),FALSE)))</f>
        <v/>
      </c>
      <c r="I450" s="4" t="str">
        <f>IF(A450="","",IF(ROW($A$2:$A$908)=1,"Impossible",VLOOKUP($A$2:$A$908,[2]items!$A$2:$T$1008,{20}*SIGN(ROW($A$2:$A$908)),FALSE)))</f>
        <v/>
      </c>
      <c r="L450" s="53"/>
      <c r="M450" s="53"/>
      <c r="N450" s="53"/>
      <c r="O450" s="53"/>
      <c r="P450" s="53"/>
      <c r="Q450" s="53"/>
      <c r="R450" s="53"/>
      <c r="S450" s="53"/>
      <c r="T450" s="53"/>
      <c r="U450" s="53"/>
      <c r="V450" s="55" t="str">
        <f t="shared" si="44"/>
        <v xml:space="preserve">. </v>
      </c>
      <c r="W450" s="55" t="str">
        <f t="shared" si="45"/>
        <v xml:space="preserve">. </v>
      </c>
      <c r="X450" s="32" t="str">
        <f>IF(ISBLANK(F450),"",INDEX([2]choices!L$2:L$2063,MATCH(F450,IF([2]choices!M$2:M$2063="Last",[2]choices!A$2:A$2063),0)))</f>
        <v/>
      </c>
      <c r="Y450" s="4" t="str">
        <f>IF(ISBLANK(F450),"",INDEX([2]choices!K$2:K$2063,MATCH(F450,IF([2]choices!M$2:M$2063="Last",[2]choices!A$2:A$2063),0)))</f>
        <v/>
      </c>
    </row>
    <row r="451" spans="1:25" ht="14">
      <c r="A451" s="53"/>
      <c r="B451" s="53"/>
      <c r="C451" s="53"/>
      <c r="D451" s="54" t="str">
        <f t="shared" si="46"/>
        <v/>
      </c>
      <c r="E451" s="53"/>
      <c r="G451" s="54" t="str">
        <f t="shared" si="47"/>
        <v/>
      </c>
      <c r="H451" s="4" t="str">
        <f>IF(A451="","",IF(ROW($A$2:$A$908)=1,"Impossible",VLOOKUP($A$2:$A$908,[2]items!$A$2:$S$1008,{19}*SIGN(ROW($A$2:$A$908)),FALSE)))</f>
        <v/>
      </c>
      <c r="I451" s="4" t="str">
        <f>IF(A451="","",IF(ROW($A$2:$A$908)=1,"Impossible",VLOOKUP($A$2:$A$908,[2]items!$A$2:$T$1008,{20}*SIGN(ROW($A$2:$A$908)),FALSE)))</f>
        <v/>
      </c>
      <c r="L451" s="53"/>
      <c r="M451" s="53"/>
      <c r="N451" s="53"/>
      <c r="O451" s="53"/>
      <c r="P451" s="53"/>
      <c r="Q451" s="53"/>
      <c r="R451" s="53"/>
      <c r="S451" s="53"/>
      <c r="T451" s="53"/>
      <c r="U451" s="53"/>
      <c r="V451" s="55" t="str">
        <f t="shared" si="44"/>
        <v xml:space="preserve">. </v>
      </c>
      <c r="W451" s="55" t="str">
        <f t="shared" si="45"/>
        <v xml:space="preserve">. </v>
      </c>
      <c r="X451" s="32" t="str">
        <f>IF(ISBLANK(F451),"",INDEX([2]choices!L$2:L$2063,MATCH(F451,IF([2]choices!M$2:M$2063="Last",[2]choices!A$2:A$2063),0)))</f>
        <v/>
      </c>
      <c r="Y451" s="4" t="str">
        <f>IF(ISBLANK(F451),"",INDEX([2]choices!K$2:K$2063,MATCH(F451,IF([2]choices!M$2:M$2063="Last",[2]choices!A$2:A$2063),0)))</f>
        <v/>
      </c>
    </row>
    <row r="452" spans="1:25" ht="14">
      <c r="A452" s="53"/>
      <c r="B452" s="53"/>
      <c r="C452" s="53"/>
      <c r="D452" s="54" t="str">
        <f t="shared" si="46"/>
        <v/>
      </c>
      <c r="E452" s="53"/>
      <c r="G452" s="54" t="str">
        <f t="shared" si="47"/>
        <v/>
      </c>
      <c r="H452" s="4" t="str">
        <f>IF(A452="","",IF(ROW($A$2:$A$908)=1,"Impossible",VLOOKUP($A$2:$A$908,[2]items!$A$2:$S$1008,{19}*SIGN(ROW($A$2:$A$908)),FALSE)))</f>
        <v/>
      </c>
      <c r="I452" s="4" t="str">
        <f>IF(A452="","",IF(ROW($A$2:$A$908)=1,"Impossible",VLOOKUP($A$2:$A$908,[2]items!$A$2:$T$1008,{20}*SIGN(ROW($A$2:$A$908)),FALSE)))</f>
        <v/>
      </c>
      <c r="L452" s="53"/>
      <c r="M452" s="53"/>
      <c r="N452" s="53"/>
      <c r="O452" s="53"/>
      <c r="P452" s="53"/>
      <c r="Q452" s="53"/>
      <c r="R452" s="53"/>
      <c r="S452" s="53"/>
      <c r="T452" s="53"/>
      <c r="U452" s="53"/>
      <c r="V452" s="55" t="str">
        <f t="shared" si="44"/>
        <v xml:space="preserve">. </v>
      </c>
      <c r="W452" s="55" t="str">
        <f t="shared" si="45"/>
        <v xml:space="preserve">. </v>
      </c>
      <c r="X452" s="32" t="str">
        <f>IF(ISBLANK(F452),"",INDEX([2]choices!L$2:L$2063,MATCH(F452,IF([2]choices!M$2:M$2063="Last",[2]choices!A$2:A$2063),0)))</f>
        <v/>
      </c>
      <c r="Y452" s="4" t="str">
        <f>IF(ISBLANK(F452),"",INDEX([2]choices!K$2:K$2063,MATCH(F452,IF([2]choices!M$2:M$2063="Last",[2]choices!A$2:A$2063),0)))</f>
        <v/>
      </c>
    </row>
    <row r="453" spans="1:25" ht="14">
      <c r="A453" s="53"/>
      <c r="B453" s="53"/>
      <c r="C453" s="53"/>
      <c r="D453" s="54" t="str">
        <f t="shared" si="46"/>
        <v/>
      </c>
      <c r="E453" s="53"/>
      <c r="G453" s="54" t="str">
        <f t="shared" si="47"/>
        <v/>
      </c>
      <c r="H453" s="4" t="str">
        <f>IF(A453="","",IF(ROW($A$2:$A$908)=1,"Impossible",VLOOKUP($A$2:$A$908,[2]items!$A$2:$S$1008,{19}*SIGN(ROW($A$2:$A$908)),FALSE)))</f>
        <v/>
      </c>
      <c r="I453" s="4" t="str">
        <f>IF(A453="","",IF(ROW($A$2:$A$908)=1,"Impossible",VLOOKUP($A$2:$A$908,[2]items!$A$2:$T$1008,{20}*SIGN(ROW($A$2:$A$908)),FALSE)))</f>
        <v/>
      </c>
      <c r="L453" s="53"/>
      <c r="M453" s="53"/>
      <c r="N453" s="53"/>
      <c r="O453" s="53"/>
      <c r="P453" s="53"/>
      <c r="Q453" s="53"/>
      <c r="R453" s="53"/>
      <c r="S453" s="53"/>
      <c r="T453" s="53"/>
      <c r="U453" s="53"/>
      <c r="V453" s="55" t="str">
        <f t="shared" si="44"/>
        <v xml:space="preserve">. </v>
      </c>
      <c r="W453" s="55" t="str">
        <f t="shared" si="45"/>
        <v xml:space="preserve">. </v>
      </c>
      <c r="X453" s="32" t="str">
        <f>IF(ISBLANK(F453),"",INDEX([2]choices!L$2:L$2063,MATCH(F453,IF([2]choices!M$2:M$2063="Last",[2]choices!A$2:A$2063),0)))</f>
        <v/>
      </c>
      <c r="Y453" s="4" t="str">
        <f>IF(ISBLANK(F453),"",INDEX([2]choices!K$2:K$2063,MATCH(F453,IF([2]choices!M$2:M$2063="Last",[2]choices!A$2:A$2063),0)))</f>
        <v/>
      </c>
    </row>
    <row r="454" spans="1:25" ht="14">
      <c r="A454" s="53"/>
      <c r="B454" s="53"/>
      <c r="C454" s="53"/>
      <c r="D454" s="54" t="str">
        <f t="shared" si="46"/>
        <v/>
      </c>
      <c r="E454" s="53"/>
      <c r="G454" s="54" t="str">
        <f t="shared" si="47"/>
        <v/>
      </c>
      <c r="H454" s="4" t="str">
        <f>IF(A454="","",IF(ROW($A$2:$A$908)=1,"Impossible",VLOOKUP($A$2:$A$908,[2]items!$A$2:$S$1008,{19}*SIGN(ROW($A$2:$A$908)),FALSE)))</f>
        <v/>
      </c>
      <c r="I454" s="4" t="str">
        <f>IF(A454="","",IF(ROW($A$2:$A$908)=1,"Impossible",VLOOKUP($A$2:$A$908,[2]items!$A$2:$T$1008,{20}*SIGN(ROW($A$2:$A$908)),FALSE)))</f>
        <v/>
      </c>
      <c r="L454" s="53"/>
      <c r="M454" s="53"/>
      <c r="N454" s="53"/>
      <c r="O454" s="53"/>
      <c r="P454" s="53"/>
      <c r="Q454" s="53"/>
      <c r="R454" s="53"/>
      <c r="S454" s="53"/>
      <c r="T454" s="53"/>
      <c r="U454" s="53"/>
      <c r="V454" s="55" t="s">
        <v>2780</v>
      </c>
      <c r="W454" s="55" t="s">
        <v>2780</v>
      </c>
      <c r="X454" s="4"/>
    </row>
    <row r="455" spans="1:25" ht="14">
      <c r="A455" s="53"/>
      <c r="B455" s="53"/>
      <c r="C455" s="53"/>
      <c r="D455" s="54" t="str">
        <f t="shared" si="46"/>
        <v/>
      </c>
      <c r="E455" s="53"/>
      <c r="G455" s="54" t="str">
        <f t="shared" si="47"/>
        <v/>
      </c>
      <c r="H455" s="4" t="str">
        <f>IF(A455="","",IF(ROW($A$2:$A$908)=1,"Impossible",VLOOKUP($A$2:$A$908,[2]items!$A$2:$S$1008,{19}*SIGN(ROW($A$2:$A$908)),FALSE)))</f>
        <v/>
      </c>
      <c r="I455" s="4" t="str">
        <f>IF(A455="","",IF(ROW($A$2:$A$908)=1,"Impossible",VLOOKUP($A$2:$A$908,[2]items!$A$2:$T$1008,{20}*SIGN(ROW($A$2:$A$908)),FALSE)))</f>
        <v/>
      </c>
      <c r="L455" s="53"/>
      <c r="M455" s="53"/>
      <c r="N455" s="53"/>
      <c r="O455" s="53"/>
      <c r="P455" s="53"/>
      <c r="Q455" s="53"/>
      <c r="R455" s="53"/>
      <c r="S455" s="53"/>
      <c r="T455" s="53"/>
      <c r="U455" s="53"/>
      <c r="V455" s="55" t="s">
        <v>2780</v>
      </c>
      <c r="W455" s="55" t="s">
        <v>2780</v>
      </c>
      <c r="X455" s="4"/>
    </row>
    <row r="456" spans="1:25" ht="14">
      <c r="A456" s="53"/>
      <c r="B456" s="53"/>
      <c r="C456" s="53"/>
      <c r="D456" s="54" t="str">
        <f t="shared" si="46"/>
        <v/>
      </c>
      <c r="E456" s="53"/>
      <c r="G456" s="54" t="str">
        <f t="shared" si="47"/>
        <v/>
      </c>
      <c r="H456" s="4" t="str">
        <f>IF(A456="","",IF(ROW($A$2:$A$908)=1,"Impossible",VLOOKUP($A$2:$A$908,[2]items!$A$2:$S$1008,{19}*SIGN(ROW($A$2:$A$908)),FALSE)))</f>
        <v/>
      </c>
      <c r="I456" s="4" t="str">
        <f>IF(A456="","",IF(ROW($A$2:$A$908)=1,"Impossible",VLOOKUP($A$2:$A$908,[2]items!$A$2:$T$1008,{20}*SIGN(ROW($A$2:$A$908)),FALSE)))</f>
        <v/>
      </c>
      <c r="L456" s="53"/>
      <c r="M456" s="53"/>
      <c r="N456" s="53"/>
      <c r="O456" s="53"/>
      <c r="P456" s="53"/>
      <c r="Q456" s="53"/>
      <c r="R456" s="53"/>
      <c r="S456" s="53"/>
      <c r="T456" s="53"/>
      <c r="U456" s="53"/>
      <c r="V456" s="55" t="s">
        <v>2780</v>
      </c>
      <c r="W456" s="55" t="s">
        <v>2780</v>
      </c>
      <c r="X456" s="4"/>
    </row>
    <row r="457" spans="1:25" ht="14">
      <c r="A457" s="53"/>
      <c r="B457" s="53"/>
      <c r="C457" s="53"/>
      <c r="D457" s="54" t="str">
        <f t="shared" si="46"/>
        <v/>
      </c>
      <c r="E457" s="53"/>
      <c r="G457" s="54" t="str">
        <f t="shared" si="47"/>
        <v/>
      </c>
      <c r="H457" s="4" t="str">
        <f>IF(A457="","",IF(ROW($A$2:$A$908)=1,"Impossible",VLOOKUP($A$2:$A$908,[2]items!$A$2:$S$1008,{19}*SIGN(ROW($A$2:$A$908)),FALSE)))</f>
        <v/>
      </c>
      <c r="I457" s="4" t="str">
        <f>IF(A457="","",IF(ROW($A$2:$A$908)=1,"Impossible",VLOOKUP($A$2:$A$908,[2]items!$A$2:$T$1008,{20}*SIGN(ROW($A$2:$A$908)),FALSE)))</f>
        <v/>
      </c>
      <c r="L457" s="53"/>
      <c r="M457" s="53"/>
      <c r="N457" s="53"/>
      <c r="O457" s="53"/>
      <c r="P457" s="53"/>
      <c r="Q457" s="53"/>
      <c r="R457" s="53"/>
      <c r="S457" s="53"/>
      <c r="T457" s="53"/>
      <c r="U457" s="53"/>
      <c r="V457" s="55" t="s">
        <v>2780</v>
      </c>
      <c r="W457" s="55" t="s">
        <v>2780</v>
      </c>
      <c r="X457" s="4"/>
    </row>
    <row r="458" spans="1:25" ht="14">
      <c r="A458" s="53"/>
      <c r="B458" s="53"/>
      <c r="C458" s="53"/>
      <c r="D458" s="54" t="str">
        <f t="shared" si="46"/>
        <v/>
      </c>
      <c r="E458" s="53"/>
      <c r="G458" s="54" t="str">
        <f t="shared" si="47"/>
        <v/>
      </c>
      <c r="H458" s="4" t="str">
        <f>IF(A458="","",IF(ROW($A$2:$A$908)=1,"Impossible",VLOOKUP($A$2:$A$908,[2]items!$A$2:$S$1008,{19}*SIGN(ROW($A$2:$A$908)),FALSE)))</f>
        <v/>
      </c>
      <c r="I458" s="4" t="str">
        <f>IF(A458="","",IF(ROW($A$2:$A$908)=1,"Impossible",VLOOKUP($A$2:$A$908,[2]items!$A$2:$T$1008,{20}*SIGN(ROW($A$2:$A$908)),FALSE)))</f>
        <v/>
      </c>
      <c r="L458" s="53"/>
      <c r="M458" s="53"/>
      <c r="N458" s="53"/>
      <c r="O458" s="53"/>
      <c r="P458" s="53"/>
      <c r="Q458" s="53"/>
      <c r="R458" s="53"/>
      <c r="S458" s="53"/>
      <c r="T458" s="53"/>
      <c r="U458" s="53"/>
      <c r="V458" s="55" t="s">
        <v>2780</v>
      </c>
      <c r="W458" s="55" t="s">
        <v>2780</v>
      </c>
      <c r="X458" s="4"/>
    </row>
    <row r="459" spans="1:25" ht="14">
      <c r="A459" s="53"/>
      <c r="B459" s="53"/>
      <c r="C459" s="53"/>
      <c r="D459" s="54" t="str">
        <f t="shared" si="46"/>
        <v/>
      </c>
      <c r="E459" s="53"/>
      <c r="G459" s="54" t="str">
        <f t="shared" si="47"/>
        <v/>
      </c>
      <c r="H459" s="4" t="str">
        <f>IF(A459="","",IF(ROW($A$2:$A$908)=1,"Impossible",VLOOKUP($A$2:$A$908,[2]items!$A$2:$S$1008,{19}*SIGN(ROW($A$2:$A$908)),FALSE)))</f>
        <v/>
      </c>
      <c r="I459" s="4" t="str">
        <f>IF(A459="","",IF(ROW($A$2:$A$908)=1,"Impossible",VLOOKUP($A$2:$A$908,[2]items!$A$2:$T$1008,{20}*SIGN(ROW($A$2:$A$908)),FALSE)))</f>
        <v/>
      </c>
      <c r="L459" s="53"/>
      <c r="M459" s="53"/>
      <c r="N459" s="53"/>
      <c r="O459" s="53"/>
      <c r="P459" s="53"/>
      <c r="Q459" s="53"/>
      <c r="R459" s="53"/>
      <c r="S459" s="53"/>
      <c r="T459" s="53"/>
      <c r="U459" s="53"/>
      <c r="V459" s="55" t="s">
        <v>2780</v>
      </c>
      <c r="W459" s="55" t="s">
        <v>2780</v>
      </c>
      <c r="X459" s="4"/>
    </row>
    <row r="460" spans="1:25" ht="14">
      <c r="A460" s="53"/>
      <c r="B460" s="53"/>
      <c r="C460" s="53"/>
      <c r="D460" s="54" t="str">
        <f t="shared" si="46"/>
        <v/>
      </c>
      <c r="E460" s="53"/>
      <c r="G460" s="54" t="str">
        <f t="shared" si="47"/>
        <v/>
      </c>
      <c r="H460" s="4" t="str">
        <f>IF(A460="","",IF(ROW($A$2:$A$908)=1,"Impossible",VLOOKUP($A$2:$A$908,[2]items!$A$2:$S$1008,{19}*SIGN(ROW($A$2:$A$908)),FALSE)))</f>
        <v/>
      </c>
      <c r="I460" s="4" t="str">
        <f>IF(A460="","",IF(ROW($A$2:$A$908)=1,"Impossible",VLOOKUP($A$2:$A$908,[2]items!$A$2:$T$1008,{20}*SIGN(ROW($A$2:$A$908)),FALSE)))</f>
        <v/>
      </c>
      <c r="L460" s="53"/>
      <c r="M460" s="53"/>
      <c r="N460" s="53"/>
      <c r="O460" s="53"/>
      <c r="P460" s="53"/>
      <c r="Q460" s="53"/>
      <c r="R460" s="53"/>
      <c r="S460" s="53"/>
      <c r="T460" s="53"/>
      <c r="U460" s="53"/>
      <c r="V460" s="55" t="s">
        <v>2780</v>
      </c>
      <c r="W460" s="55" t="s">
        <v>2780</v>
      </c>
      <c r="X460" s="4"/>
    </row>
    <row r="461" spans="1:25" ht="14">
      <c r="A461" s="53"/>
      <c r="B461" s="53"/>
      <c r="C461" s="53"/>
      <c r="D461" s="54" t="str">
        <f t="shared" si="46"/>
        <v/>
      </c>
      <c r="E461" s="53"/>
      <c r="G461" s="54" t="str">
        <f t="shared" si="47"/>
        <v/>
      </c>
      <c r="H461" s="4" t="str">
        <f>IF(A461="","",IF(ROW($A$2:$A$908)=1,"Impossible",VLOOKUP($A$2:$A$908,[2]items!$A$2:$S$1008,{19}*SIGN(ROW($A$2:$A$908)),FALSE)))</f>
        <v/>
      </c>
      <c r="I461" s="4" t="str">
        <f>IF(A461="","",IF(ROW($A$2:$A$908)=1,"Impossible",VLOOKUP($A$2:$A$908,[2]items!$A$2:$T$1008,{20}*SIGN(ROW($A$2:$A$908)),FALSE)))</f>
        <v/>
      </c>
      <c r="L461" s="53"/>
      <c r="M461" s="53"/>
      <c r="N461" s="53"/>
      <c r="O461" s="53"/>
      <c r="P461" s="53"/>
      <c r="Q461" s="53"/>
      <c r="R461" s="53"/>
      <c r="S461" s="53"/>
      <c r="T461" s="53"/>
      <c r="U461" s="53"/>
      <c r="V461" s="55" t="s">
        <v>2780</v>
      </c>
      <c r="W461" s="55" t="s">
        <v>2780</v>
      </c>
      <c r="X461" s="4"/>
    </row>
    <row r="462" spans="1:25" ht="14">
      <c r="A462" s="53"/>
      <c r="B462" s="53"/>
      <c r="C462" s="53"/>
      <c r="D462" s="54" t="str">
        <f t="shared" si="46"/>
        <v/>
      </c>
      <c r="E462" s="53"/>
      <c r="G462" s="54" t="s">
        <v>2490</v>
      </c>
      <c r="H462" s="4" t="str">
        <f>IF(A462="","",IF(ROW($A$2:$A$908)=1,"Impossible",VLOOKUP($A$2:$A$908,[2]items!$A$2:$S$1008,{19}*SIGN(ROW($A$2:$A$908)),FALSE)))</f>
        <v/>
      </c>
      <c r="I462" s="4" t="str">
        <f>IF(A462="","",IF(ROW($A$2:$A$908)=1,"Impossible",VLOOKUP($A$2:$A$908,[2]items!$A$2:$T$1008,{20}*SIGN(ROW($A$2:$A$908)),FALSE)))</f>
        <v/>
      </c>
      <c r="L462" s="53"/>
      <c r="M462" s="53"/>
      <c r="N462" s="53"/>
      <c r="O462" s="53"/>
      <c r="P462" s="53"/>
      <c r="Q462" s="53"/>
      <c r="R462" s="53"/>
      <c r="S462" s="53"/>
      <c r="T462" s="53"/>
      <c r="U462" s="53"/>
      <c r="V462" s="55" t="s">
        <v>2780</v>
      </c>
      <c r="W462" s="55" t="s">
        <v>2780</v>
      </c>
      <c r="X462" s="4"/>
    </row>
    <row r="463" spans="1:25" ht="14">
      <c r="A463" s="53"/>
      <c r="B463" s="53"/>
      <c r="C463" s="53"/>
      <c r="D463" s="54" t="str">
        <f t="shared" si="46"/>
        <v/>
      </c>
      <c r="E463" s="53"/>
      <c r="G463" s="54" t="s">
        <v>2490</v>
      </c>
      <c r="H463" s="4" t="str">
        <f>IF(A463="","",IF(ROW($A$2:$A$908)=1,"Impossible",VLOOKUP($A$2:$A$908,[2]items!$A$2:$S$1008,{19}*SIGN(ROW($A$2:$A$908)),FALSE)))</f>
        <v/>
      </c>
      <c r="I463" s="4" t="str">
        <f>IF(A463="","",IF(ROW($A$2:$A$908)=1,"Impossible",VLOOKUP($A$2:$A$908,[2]items!$A$2:$T$1008,{20}*SIGN(ROW($A$2:$A$908)),FALSE)))</f>
        <v/>
      </c>
      <c r="L463" s="53"/>
      <c r="M463" s="53"/>
      <c r="N463" s="53"/>
      <c r="O463" s="53"/>
      <c r="P463" s="53"/>
      <c r="Q463" s="53"/>
      <c r="R463" s="53"/>
      <c r="S463" s="53"/>
      <c r="T463" s="53"/>
      <c r="U463" s="53"/>
      <c r="V463" s="55" t="s">
        <v>2780</v>
      </c>
      <c r="W463" s="55" t="s">
        <v>2780</v>
      </c>
      <c r="X463" s="4"/>
    </row>
    <row r="464" spans="1:25" ht="14">
      <c r="A464" s="53"/>
      <c r="B464" s="53"/>
      <c r="C464" s="53"/>
      <c r="D464" s="54" t="str">
        <f t="shared" si="46"/>
        <v/>
      </c>
      <c r="E464" s="53"/>
      <c r="G464" s="54" t="s">
        <v>2490</v>
      </c>
      <c r="H464" s="4" t="str">
        <f>IF(A464="","",IF(ROW($A$2:$A$908)=1,"Impossible",VLOOKUP($A$2:$A$908,[2]items!$A$2:$S$1008,{19}*SIGN(ROW($A$2:$A$908)),FALSE)))</f>
        <v/>
      </c>
      <c r="I464" s="4" t="str">
        <f>IF(A464="","",IF(ROW($A$2:$A$908)=1,"Impossible",VLOOKUP($A$2:$A$908,[2]items!$A$2:$T$1008,{20}*SIGN(ROW($A$2:$A$908)),FALSE)))</f>
        <v/>
      </c>
      <c r="L464" s="53"/>
      <c r="M464" s="53"/>
      <c r="N464" s="53"/>
      <c r="O464" s="53"/>
      <c r="P464" s="53"/>
      <c r="Q464" s="53"/>
      <c r="R464" s="53"/>
      <c r="S464" s="53"/>
      <c r="T464" s="53"/>
      <c r="U464" s="53"/>
      <c r="V464" s="55" t="s">
        <v>2780</v>
      </c>
      <c r="W464" s="55" t="s">
        <v>2780</v>
      </c>
      <c r="X464" s="4"/>
    </row>
    <row r="465" spans="1:24" ht="14">
      <c r="A465" s="53"/>
      <c r="B465" s="53"/>
      <c r="C465" s="53"/>
      <c r="D465" s="54" t="str">
        <f t="shared" si="46"/>
        <v/>
      </c>
      <c r="E465" s="53"/>
      <c r="G465" s="54" t="s">
        <v>2490</v>
      </c>
      <c r="H465" s="4" t="str">
        <f>IF(A465="","",IF(ROW($A$2:$A$908)=1,"Impossible",VLOOKUP($A$2:$A$908,[2]items!$A$2:$S$1008,{19}*SIGN(ROW($A$2:$A$908)),FALSE)))</f>
        <v/>
      </c>
      <c r="I465" s="4" t="str">
        <f>IF(A465="","",IF(ROW($A$2:$A$908)=1,"Impossible",VLOOKUP($A$2:$A$908,[2]items!$A$2:$T$1008,{20}*SIGN(ROW($A$2:$A$908)),FALSE)))</f>
        <v/>
      </c>
      <c r="L465" s="53"/>
      <c r="M465" s="53"/>
      <c r="N465" s="53"/>
      <c r="O465" s="53"/>
      <c r="P465" s="53"/>
      <c r="Q465" s="53"/>
      <c r="R465" s="53"/>
      <c r="S465" s="53"/>
      <c r="T465" s="53"/>
      <c r="U465" s="53"/>
      <c r="V465" s="55" t="s">
        <v>2780</v>
      </c>
      <c r="W465" s="55" t="s">
        <v>2780</v>
      </c>
      <c r="X465" s="4"/>
    </row>
    <row r="466" spans="1:24" ht="14">
      <c r="A466" s="53"/>
      <c r="B466" s="53"/>
      <c r="C466" s="53"/>
      <c r="D466" s="54" t="str">
        <f t="shared" si="46"/>
        <v/>
      </c>
      <c r="E466" s="53"/>
      <c r="G466" s="54" t="s">
        <v>2490</v>
      </c>
      <c r="H466" s="4" t="str">
        <f>IF(A466="","",IF(ROW($A$2:$A$908)=1,"Impossible",VLOOKUP($A$2:$A$908,[2]items!$A$2:$S$1008,{19}*SIGN(ROW($A$2:$A$908)),FALSE)))</f>
        <v/>
      </c>
      <c r="I466" s="4" t="str">
        <f>IF(A466="","",IF(ROW($A$2:$A$908)=1,"Impossible",VLOOKUP($A$2:$A$908,[2]items!$A$2:$T$1008,{20}*SIGN(ROW($A$2:$A$908)),FALSE)))</f>
        <v/>
      </c>
      <c r="L466" s="53"/>
      <c r="M466" s="53"/>
      <c r="N466" s="53"/>
      <c r="O466" s="53"/>
      <c r="P466" s="53"/>
      <c r="Q466" s="53"/>
      <c r="R466" s="53"/>
      <c r="S466" s="53"/>
      <c r="T466" s="53"/>
      <c r="U466" s="53"/>
      <c r="V466" s="55" t="s">
        <v>2780</v>
      </c>
      <c r="W466" s="55" t="s">
        <v>2780</v>
      </c>
      <c r="X466" s="4"/>
    </row>
    <row r="467" spans="1:24" ht="14">
      <c r="A467" s="53"/>
      <c r="B467" s="53"/>
      <c r="C467" s="53"/>
      <c r="D467" s="54" t="str">
        <f t="shared" si="46"/>
        <v/>
      </c>
      <c r="E467" s="53"/>
      <c r="G467" s="54" t="s">
        <v>2490</v>
      </c>
      <c r="H467" s="4" t="str">
        <f>IF(A467="","",IF(ROW($A$2:$A$908)=1,"Impossible",VLOOKUP($A$2:$A$908,[2]items!$A$2:$S$1008,{19}*SIGN(ROW($A$2:$A$908)),FALSE)))</f>
        <v/>
      </c>
      <c r="I467" s="4" t="str">
        <f>IF(A467="","",IF(ROW($A$2:$A$908)=1,"Impossible",VLOOKUP($A$2:$A$908,[2]items!$A$2:$T$1008,{20}*SIGN(ROW($A$2:$A$908)),FALSE)))</f>
        <v/>
      </c>
      <c r="L467" s="53"/>
      <c r="M467" s="53"/>
      <c r="N467" s="53"/>
      <c r="O467" s="53"/>
      <c r="P467" s="53"/>
      <c r="Q467" s="53"/>
      <c r="R467" s="53"/>
      <c r="S467" s="53"/>
      <c r="T467" s="53"/>
      <c r="U467" s="53"/>
      <c r="V467" s="55" t="s">
        <v>2780</v>
      </c>
      <c r="W467" s="55" t="s">
        <v>2780</v>
      </c>
      <c r="X467" s="4"/>
    </row>
    <row r="468" spans="1:24" ht="14">
      <c r="A468" s="53"/>
      <c r="B468" s="53"/>
      <c r="C468" s="53"/>
      <c r="D468" s="54" t="str">
        <f t="shared" si="46"/>
        <v/>
      </c>
      <c r="E468" s="53"/>
      <c r="G468" s="54" t="s">
        <v>2490</v>
      </c>
      <c r="H468" s="4" t="str">
        <f>IF(A468="","",IF(ROW($A$2:$A$908)=1,"Impossible",VLOOKUP($A$2:$A$908,[2]items!$A$2:$S$1008,{19}*SIGN(ROW($A$2:$A$908)),FALSE)))</f>
        <v/>
      </c>
      <c r="I468" s="4" t="str">
        <f>IF(A468="","",IF(ROW($A$2:$A$908)=1,"Impossible",VLOOKUP($A$2:$A$908,[2]items!$A$2:$T$1008,{20}*SIGN(ROW($A$2:$A$908)),FALSE)))</f>
        <v/>
      </c>
      <c r="L468" s="53"/>
      <c r="M468" s="53"/>
      <c r="N468" s="53"/>
      <c r="O468" s="53"/>
      <c r="P468" s="53"/>
      <c r="Q468" s="53"/>
      <c r="R468" s="53"/>
      <c r="S468" s="53"/>
      <c r="T468" s="53"/>
      <c r="U468" s="53"/>
      <c r="V468" s="55" t="s">
        <v>2780</v>
      </c>
      <c r="W468" s="55" t="s">
        <v>2780</v>
      </c>
      <c r="X468" s="4"/>
    </row>
    <row r="469" spans="1:24" ht="14">
      <c r="A469" s="53"/>
      <c r="B469" s="53"/>
      <c r="C469" s="53"/>
      <c r="D469" s="54" t="str">
        <f t="shared" si="46"/>
        <v/>
      </c>
      <c r="E469" s="53"/>
      <c r="G469" s="54" t="s">
        <v>2490</v>
      </c>
      <c r="H469" s="4" t="str">
        <f>IF(A469="","",IF(ROW($A$2:$A$908)=1,"Impossible",VLOOKUP($A$2:$A$908,[2]items!$A$2:$S$1008,{19}*SIGN(ROW($A$2:$A$908)),FALSE)))</f>
        <v/>
      </c>
      <c r="I469" s="4" t="str">
        <f>IF(A469="","",IF(ROW($A$2:$A$908)=1,"Impossible",VLOOKUP($A$2:$A$908,[2]items!$A$2:$T$1008,{20}*SIGN(ROW($A$2:$A$908)),FALSE)))</f>
        <v/>
      </c>
      <c r="L469" s="53"/>
      <c r="M469" s="53"/>
      <c r="N469" s="53"/>
      <c r="O469" s="53"/>
      <c r="P469" s="53"/>
      <c r="Q469" s="53"/>
      <c r="R469" s="53"/>
      <c r="S469" s="53"/>
      <c r="T469" s="53"/>
      <c r="U469" s="53"/>
      <c r="V469" s="55" t="s">
        <v>2780</v>
      </c>
      <c r="W469" s="55" t="s">
        <v>2780</v>
      </c>
      <c r="X469" s="4"/>
    </row>
    <row r="470" spans="1:24" ht="14">
      <c r="A470" s="53"/>
      <c r="B470" s="53"/>
      <c r="C470" s="53"/>
      <c r="D470" s="54" t="str">
        <f t="shared" si="46"/>
        <v/>
      </c>
      <c r="E470" s="53"/>
      <c r="G470" s="54" t="s">
        <v>2490</v>
      </c>
      <c r="H470" s="4" t="str">
        <f>IF(A470="","",IF(ROW($A$2:$A$908)=1,"Impossible",VLOOKUP($A$2:$A$908,[2]items!$A$2:$S$1008,{19}*SIGN(ROW($A$2:$A$908)),FALSE)))</f>
        <v/>
      </c>
      <c r="I470" s="4" t="str">
        <f>IF(A470="","",IF(ROW($A$2:$A$908)=1,"Impossible",VLOOKUP($A$2:$A$908,[2]items!$A$2:$T$1008,{20}*SIGN(ROW($A$2:$A$908)),FALSE)))</f>
        <v/>
      </c>
      <c r="L470" s="53"/>
      <c r="M470" s="53"/>
      <c r="N470" s="53"/>
      <c r="O470" s="53"/>
      <c r="P470" s="53"/>
      <c r="Q470" s="53"/>
      <c r="R470" s="53"/>
      <c r="S470" s="53"/>
      <c r="T470" s="53"/>
      <c r="U470" s="53"/>
      <c r="V470" s="55" t="s">
        <v>2780</v>
      </c>
      <c r="W470" s="55" t="s">
        <v>2780</v>
      </c>
      <c r="X470" s="4"/>
    </row>
    <row r="471" spans="1:24" ht="14">
      <c r="A471" s="53"/>
      <c r="B471" s="53"/>
      <c r="C471" s="53"/>
      <c r="D471" s="54" t="str">
        <f t="shared" si="46"/>
        <v/>
      </c>
      <c r="E471" s="53"/>
      <c r="G471" s="54" t="s">
        <v>2490</v>
      </c>
      <c r="H471" s="4" t="str">
        <f>IF(A471="","",IF(ROW($A$2:$A$908)=1,"Impossible",VLOOKUP($A$2:$A$908,[2]items!$A$2:$S$1008,{19}*SIGN(ROW($A$2:$A$908)),FALSE)))</f>
        <v/>
      </c>
      <c r="I471" s="4" t="str">
        <f>IF(A471="","",IF(ROW($A$2:$A$908)=1,"Impossible",VLOOKUP($A$2:$A$908,[2]items!$A$2:$T$1008,{20}*SIGN(ROW($A$2:$A$908)),FALSE)))</f>
        <v/>
      </c>
      <c r="L471" s="53"/>
      <c r="M471" s="53"/>
      <c r="N471" s="53"/>
      <c r="O471" s="53"/>
      <c r="P471" s="53"/>
      <c r="Q471" s="53"/>
      <c r="R471" s="53"/>
      <c r="S471" s="53"/>
      <c r="T471" s="53"/>
      <c r="U471" s="53"/>
      <c r="V471" s="55" t="s">
        <v>2780</v>
      </c>
      <c r="W471" s="55" t="s">
        <v>2780</v>
      </c>
      <c r="X471" s="4"/>
    </row>
    <row r="472" spans="1:24" ht="14">
      <c r="A472" s="53"/>
      <c r="B472" s="53"/>
      <c r="C472" s="53"/>
      <c r="D472" s="54" t="str">
        <f t="shared" si="46"/>
        <v/>
      </c>
      <c r="E472" s="53"/>
      <c r="G472" s="54" t="s">
        <v>2490</v>
      </c>
      <c r="H472" s="4" t="str">
        <f>IF(A472="","",IF(ROW($A$2:$A$908)=1,"Impossible",VLOOKUP($A$2:$A$908,[2]items!$A$2:$S$1008,{19}*SIGN(ROW($A$2:$A$908)),FALSE)))</f>
        <v/>
      </c>
      <c r="I472" s="4" t="str">
        <f>IF(A472="","",IF(ROW($A$2:$A$908)=1,"Impossible",VLOOKUP($A$2:$A$908,[2]items!$A$2:$T$1008,{20}*SIGN(ROW($A$2:$A$908)),FALSE)))</f>
        <v/>
      </c>
      <c r="L472" s="53"/>
      <c r="M472" s="53"/>
      <c r="N472" s="53"/>
      <c r="O472" s="53"/>
      <c r="P472" s="53"/>
      <c r="Q472" s="53"/>
      <c r="R472" s="53"/>
      <c r="S472" s="53"/>
      <c r="T472" s="53"/>
      <c r="U472" s="53"/>
      <c r="V472" s="55" t="s">
        <v>2780</v>
      </c>
      <c r="W472" s="55" t="s">
        <v>2780</v>
      </c>
      <c r="X472" s="4"/>
    </row>
    <row r="473" spans="1:24" ht="14">
      <c r="A473" s="53"/>
      <c r="B473" s="53"/>
      <c r="C473" s="53"/>
      <c r="D473" s="54" t="str">
        <f t="shared" si="46"/>
        <v/>
      </c>
      <c r="E473" s="53"/>
      <c r="G473" s="54" t="s">
        <v>2490</v>
      </c>
      <c r="H473" s="4" t="str">
        <f>IF(A473="","",IF(ROW($A$2:$A$908)=1,"Impossible",VLOOKUP($A$2:$A$908,[2]items!$A$2:$S$1008,{19}*SIGN(ROW($A$2:$A$908)),FALSE)))</f>
        <v/>
      </c>
      <c r="I473" s="4" t="str">
        <f>IF(A473="","",IF(ROW($A$2:$A$908)=1,"Impossible",VLOOKUP($A$2:$A$908,[2]items!$A$2:$T$1008,{20}*SIGN(ROW($A$2:$A$908)),FALSE)))</f>
        <v/>
      </c>
      <c r="L473" s="53"/>
      <c r="M473" s="53"/>
      <c r="N473" s="53"/>
      <c r="O473" s="53"/>
      <c r="P473" s="53"/>
      <c r="Q473" s="53"/>
      <c r="R473" s="53"/>
      <c r="S473" s="53"/>
      <c r="T473" s="53"/>
      <c r="U473" s="53"/>
      <c r="V473" s="55" t="s">
        <v>2780</v>
      </c>
      <c r="W473" s="55" t="s">
        <v>2780</v>
      </c>
      <c r="X473" s="4"/>
    </row>
    <row r="474" spans="1:24" ht="14">
      <c r="A474" s="53"/>
      <c r="B474" s="53"/>
      <c r="C474" s="53"/>
      <c r="D474" s="54" t="str">
        <f t="shared" si="46"/>
        <v/>
      </c>
      <c r="E474" s="53"/>
      <c r="G474" s="54" t="s">
        <v>2490</v>
      </c>
      <c r="H474" s="4" t="str">
        <f>IF(A474="","",IF(ROW($A$2:$A$908)=1,"Impossible",VLOOKUP($A$2:$A$908,[2]items!$A$2:$S$1008,{19}*SIGN(ROW($A$2:$A$908)),FALSE)))</f>
        <v/>
      </c>
      <c r="I474" s="4" t="str">
        <f>IF(A474="","",IF(ROW($A$2:$A$908)=1,"Impossible",VLOOKUP($A$2:$A$908,[2]items!$A$2:$T$1008,{20}*SIGN(ROW($A$2:$A$908)),FALSE)))</f>
        <v/>
      </c>
      <c r="L474" s="53"/>
      <c r="M474" s="53"/>
      <c r="N474" s="53"/>
      <c r="O474" s="53"/>
      <c r="P474" s="53"/>
      <c r="Q474" s="53"/>
      <c r="R474" s="53"/>
      <c r="S474" s="53"/>
      <c r="T474" s="53"/>
      <c r="U474" s="53"/>
      <c r="V474" s="55" t="s">
        <v>2780</v>
      </c>
      <c r="W474" s="55" t="s">
        <v>2780</v>
      </c>
      <c r="X474" s="4"/>
    </row>
    <row r="475" spans="1:24" ht="14">
      <c r="A475" s="53"/>
      <c r="B475" s="53"/>
      <c r="C475" s="53"/>
      <c r="D475" s="54" t="str">
        <f t="shared" si="46"/>
        <v/>
      </c>
      <c r="E475" s="53"/>
      <c r="G475" s="54" t="s">
        <v>2490</v>
      </c>
      <c r="H475" s="4" t="str">
        <f>IF(A475="","",IF(ROW($A$2:$A$908)=1,"Impossible",VLOOKUP($A$2:$A$908,[2]items!$A$2:$S$1008,{19}*SIGN(ROW($A$2:$A$908)),FALSE)))</f>
        <v/>
      </c>
      <c r="I475" s="4" t="str">
        <f>IF(A475="","",IF(ROW($A$2:$A$908)=1,"Impossible",VLOOKUP($A$2:$A$908,[2]items!$A$2:$T$1008,{20}*SIGN(ROW($A$2:$A$908)),FALSE)))</f>
        <v/>
      </c>
      <c r="L475" s="53"/>
      <c r="M475" s="53"/>
      <c r="N475" s="53"/>
      <c r="O475" s="53"/>
      <c r="P475" s="53"/>
      <c r="Q475" s="53"/>
      <c r="R475" s="53"/>
      <c r="S475" s="53"/>
      <c r="T475" s="53"/>
      <c r="U475" s="53"/>
      <c r="V475" s="55" t="s">
        <v>2780</v>
      </c>
      <c r="W475" s="55" t="s">
        <v>2780</v>
      </c>
      <c r="X475" s="4"/>
    </row>
    <row r="476" spans="1:24" ht="14">
      <c r="A476" s="53"/>
      <c r="B476" s="53"/>
      <c r="C476" s="53"/>
      <c r="D476" s="54" t="str">
        <f t="shared" si="46"/>
        <v/>
      </c>
      <c r="E476" s="53"/>
      <c r="G476" s="54" t="s">
        <v>2490</v>
      </c>
      <c r="H476" s="4" t="str">
        <f>IF(A476="","",IF(ROW($A$2:$A$908)=1,"Impossible",VLOOKUP($A$2:$A$908,[2]items!$A$2:$S$1008,{19}*SIGN(ROW($A$2:$A$908)),FALSE)))</f>
        <v/>
      </c>
      <c r="I476" s="4" t="str">
        <f>IF(A476="","",IF(ROW($A$2:$A$908)=1,"Impossible",VLOOKUP($A$2:$A$908,[2]items!$A$2:$T$1008,{20}*SIGN(ROW($A$2:$A$908)),FALSE)))</f>
        <v/>
      </c>
      <c r="L476" s="53"/>
      <c r="M476" s="53"/>
      <c r="N476" s="53"/>
      <c r="O476" s="53"/>
      <c r="P476" s="53"/>
      <c r="Q476" s="53"/>
      <c r="R476" s="53"/>
      <c r="S476" s="53"/>
      <c r="T476" s="53"/>
      <c r="U476" s="53"/>
      <c r="V476" s="55" t="s">
        <v>2780</v>
      </c>
      <c r="W476" s="55" t="s">
        <v>2780</v>
      </c>
      <c r="X476" s="4"/>
    </row>
    <row r="477" spans="1:24" ht="14">
      <c r="A477" s="53"/>
      <c r="B477" s="53"/>
      <c r="C477" s="53"/>
      <c r="D477" s="54" t="str">
        <f t="shared" si="46"/>
        <v/>
      </c>
      <c r="E477" s="53"/>
      <c r="G477" s="54" t="s">
        <v>2490</v>
      </c>
      <c r="H477" s="4" t="str">
        <f>IF(A477="","",IF(ROW($A$2:$A$908)=1,"Impossible",VLOOKUP($A$2:$A$908,[2]items!$A$2:$S$1008,{19}*SIGN(ROW($A$2:$A$908)),FALSE)))</f>
        <v/>
      </c>
      <c r="I477" s="4" t="str">
        <f>IF(A477="","",IF(ROW($A$2:$A$908)=1,"Impossible",VLOOKUP($A$2:$A$908,[2]items!$A$2:$T$1008,{20}*SIGN(ROW($A$2:$A$908)),FALSE)))</f>
        <v/>
      </c>
      <c r="L477" s="53"/>
      <c r="M477" s="53"/>
      <c r="N477" s="53"/>
      <c r="O477" s="53"/>
      <c r="P477" s="53"/>
      <c r="Q477" s="53"/>
      <c r="R477" s="53"/>
      <c r="S477" s="53"/>
      <c r="T477" s="53"/>
      <c r="U477" s="53"/>
      <c r="V477" s="55" t="s">
        <v>2780</v>
      </c>
      <c r="W477" s="55" t="s">
        <v>2780</v>
      </c>
      <c r="X477" s="4"/>
    </row>
    <row r="478" spans="1:24" ht="14">
      <c r="A478" s="53"/>
      <c r="B478" s="53"/>
      <c r="C478" s="53"/>
      <c r="D478" s="54" t="str">
        <f t="shared" si="46"/>
        <v/>
      </c>
      <c r="E478" s="53"/>
      <c r="G478" s="54" t="s">
        <v>2490</v>
      </c>
      <c r="H478" s="4" t="str">
        <f>IF(A478="","",IF(ROW($A$2:$A$908)=1,"Impossible",VLOOKUP($A$2:$A$908,[2]items!$A$2:$S$1008,{19}*SIGN(ROW($A$2:$A$908)),FALSE)))</f>
        <v/>
      </c>
      <c r="I478" s="4" t="str">
        <f>IF(A478="","",IF(ROW($A$2:$A$908)=1,"Impossible",VLOOKUP($A$2:$A$908,[2]items!$A$2:$T$1008,{20}*SIGN(ROW($A$2:$A$908)),FALSE)))</f>
        <v/>
      </c>
      <c r="L478" s="53"/>
      <c r="M478" s="53"/>
      <c r="N478" s="53"/>
      <c r="O478" s="53"/>
      <c r="P478" s="53"/>
      <c r="Q478" s="53"/>
      <c r="R478" s="53"/>
      <c r="S478" s="53"/>
      <c r="T478" s="53"/>
      <c r="U478" s="53"/>
      <c r="V478" s="55" t="s">
        <v>2780</v>
      </c>
      <c r="W478" s="55" t="s">
        <v>2780</v>
      </c>
      <c r="X478" s="4"/>
    </row>
    <row r="479" spans="1:24" ht="14">
      <c r="A479" s="53"/>
      <c r="B479" s="53"/>
      <c r="C479" s="53"/>
      <c r="D479" s="54" t="str">
        <f t="shared" si="46"/>
        <v/>
      </c>
      <c r="E479" s="53"/>
      <c r="G479" s="54" t="s">
        <v>2490</v>
      </c>
      <c r="H479" s="4" t="str">
        <f>IF(A479="","",IF(ROW($A$2:$A$908)=1,"Impossible",VLOOKUP($A$2:$A$908,[2]items!$A$2:$S$1008,{19}*SIGN(ROW($A$2:$A$908)),FALSE)))</f>
        <v/>
      </c>
      <c r="I479" s="4" t="str">
        <f>IF(A479="","",IF(ROW($A$2:$A$908)=1,"Impossible",VLOOKUP($A$2:$A$908,[2]items!$A$2:$T$1008,{20}*SIGN(ROW($A$2:$A$908)),FALSE)))</f>
        <v/>
      </c>
      <c r="L479" s="53"/>
      <c r="M479" s="53"/>
      <c r="N479" s="53"/>
      <c r="O479" s="53"/>
      <c r="P479" s="53"/>
      <c r="Q479" s="53"/>
      <c r="R479" s="53"/>
      <c r="S479" s="53"/>
      <c r="T479" s="53"/>
      <c r="U479" s="53"/>
      <c r="V479" s="55" t="s">
        <v>2780</v>
      </c>
      <c r="W479" s="55" t="s">
        <v>2780</v>
      </c>
      <c r="X479" s="4"/>
    </row>
    <row r="480" spans="1:24" ht="14">
      <c r="A480" s="53"/>
      <c r="B480" s="53"/>
      <c r="C480" s="53"/>
      <c r="D480" s="54" t="str">
        <f t="shared" si="46"/>
        <v/>
      </c>
      <c r="E480" s="53"/>
      <c r="G480" s="54" t="s">
        <v>2490</v>
      </c>
      <c r="H480" s="4" t="str">
        <f>IF(A480="","",IF(ROW($A$2:$A$908)=1,"Impossible",VLOOKUP($A$2:$A$908,[2]items!$A$2:$S$1008,{19}*SIGN(ROW($A$2:$A$908)),FALSE)))</f>
        <v/>
      </c>
      <c r="I480" s="4" t="str">
        <f>IF(A480="","",IF(ROW($A$2:$A$908)=1,"Impossible",VLOOKUP($A$2:$A$908,[2]items!$A$2:$T$1008,{20}*SIGN(ROW($A$2:$A$908)),FALSE)))</f>
        <v/>
      </c>
      <c r="L480" s="53"/>
      <c r="M480" s="53"/>
      <c r="N480" s="53"/>
      <c r="O480" s="53"/>
      <c r="P480" s="53"/>
      <c r="Q480" s="53"/>
      <c r="R480" s="53"/>
      <c r="S480" s="53"/>
      <c r="T480" s="53"/>
      <c r="U480" s="53"/>
      <c r="V480" s="55" t="s">
        <v>2780</v>
      </c>
      <c r="W480" s="55" t="s">
        <v>2780</v>
      </c>
      <c r="X480" s="4"/>
    </row>
    <row r="481" spans="1:24" ht="14">
      <c r="A481" s="53"/>
      <c r="B481" s="53"/>
      <c r="C481" s="53"/>
      <c r="D481" s="54" t="str">
        <f t="shared" si="46"/>
        <v/>
      </c>
      <c r="E481" s="53"/>
      <c r="G481" s="54" t="s">
        <v>2490</v>
      </c>
      <c r="H481" s="4" t="str">
        <f>IF(A481="","",IF(ROW($A$2:$A$908)=1,"Impossible",VLOOKUP($A$2:$A$908,[2]items!$A$2:$S$1008,{19}*SIGN(ROW($A$2:$A$908)),FALSE)))</f>
        <v/>
      </c>
      <c r="I481" s="4" t="str">
        <f>IF(A481="","",IF(ROW($A$2:$A$908)=1,"Impossible",VLOOKUP($A$2:$A$908,[2]items!$A$2:$T$1008,{20}*SIGN(ROW($A$2:$A$908)),FALSE)))</f>
        <v/>
      </c>
      <c r="L481" s="53"/>
      <c r="M481" s="53"/>
      <c r="N481" s="53"/>
      <c r="O481" s="53"/>
      <c r="P481" s="53"/>
      <c r="Q481" s="53"/>
      <c r="R481" s="53"/>
      <c r="S481" s="53"/>
      <c r="T481" s="53"/>
      <c r="U481" s="53"/>
      <c r="V481" s="55" t="s">
        <v>2780</v>
      </c>
      <c r="W481" s="55" t="s">
        <v>2780</v>
      </c>
      <c r="X481" s="4"/>
    </row>
    <row r="482" spans="1:24" ht="14">
      <c r="A482" s="53"/>
      <c r="B482" s="53"/>
      <c r="C482" s="53"/>
      <c r="D482" s="54" t="str">
        <f t="shared" si="46"/>
        <v/>
      </c>
      <c r="E482" s="53"/>
      <c r="G482" s="54" t="s">
        <v>2490</v>
      </c>
      <c r="H482" s="4" t="str">
        <f>IF(A482="","",IF(ROW($A$2:$A$908)=1,"Impossible",VLOOKUP($A$2:$A$908,[2]items!$A$2:$S$1008,{19}*SIGN(ROW($A$2:$A$908)),FALSE)))</f>
        <v/>
      </c>
      <c r="I482" s="4" t="str">
        <f>IF(A482="","",IF(ROW($A$2:$A$908)=1,"Impossible",VLOOKUP($A$2:$A$908,[2]items!$A$2:$T$1008,{20}*SIGN(ROW($A$2:$A$908)),FALSE)))</f>
        <v/>
      </c>
      <c r="L482" s="53"/>
      <c r="M482" s="53"/>
      <c r="N482" s="53"/>
      <c r="O482" s="53"/>
      <c r="P482" s="53"/>
      <c r="Q482" s="53"/>
      <c r="R482" s="53"/>
      <c r="S482" s="53"/>
      <c r="T482" s="53"/>
      <c r="U482" s="53"/>
      <c r="V482" s="55" t="s">
        <v>2780</v>
      </c>
      <c r="W482" s="55" t="s">
        <v>2780</v>
      </c>
      <c r="X482" s="4"/>
    </row>
    <row r="483" spans="1:24" ht="14">
      <c r="A483" s="53"/>
      <c r="B483" s="53"/>
      <c r="C483" s="53"/>
      <c r="D483" s="54" t="str">
        <f t="shared" si="46"/>
        <v/>
      </c>
      <c r="E483" s="53"/>
      <c r="G483" s="54" t="s">
        <v>2490</v>
      </c>
      <c r="H483" s="4" t="str">
        <f>IF(A483="","",IF(ROW($A$2:$A$908)=1,"Impossible",VLOOKUP($A$2:$A$908,[2]items!$A$2:$S$1008,{19}*SIGN(ROW($A$2:$A$908)),FALSE)))</f>
        <v/>
      </c>
      <c r="I483" s="4" t="str">
        <f>IF(A483="","",IF(ROW($A$2:$A$908)=1,"Impossible",VLOOKUP($A$2:$A$908,[2]items!$A$2:$T$1008,{20}*SIGN(ROW($A$2:$A$908)),FALSE)))</f>
        <v/>
      </c>
      <c r="L483" s="53"/>
      <c r="M483" s="53"/>
      <c r="N483" s="53"/>
      <c r="O483" s="53"/>
      <c r="P483" s="53"/>
      <c r="Q483" s="53"/>
      <c r="R483" s="53"/>
      <c r="S483" s="53"/>
      <c r="T483" s="53"/>
      <c r="U483" s="53"/>
      <c r="V483" s="55" t="s">
        <v>2780</v>
      </c>
      <c r="W483" s="55" t="s">
        <v>2780</v>
      </c>
      <c r="X483" s="4"/>
    </row>
    <row r="484" spans="1:24" ht="14">
      <c r="A484" s="53"/>
      <c r="B484" s="53"/>
      <c r="C484" s="53"/>
      <c r="D484" s="54" t="str">
        <f t="shared" si="46"/>
        <v/>
      </c>
      <c r="E484" s="53"/>
      <c r="G484" s="54" t="s">
        <v>2490</v>
      </c>
      <c r="H484" s="4" t="str">
        <f>IF(A484="","",IF(ROW($A$2:$A$908)=1,"Impossible",VLOOKUP($A$2:$A$908,[2]items!$A$2:$S$1008,{19}*SIGN(ROW($A$2:$A$908)),FALSE)))</f>
        <v/>
      </c>
      <c r="I484" s="4" t="str">
        <f>IF(A484="","",IF(ROW($A$2:$A$908)=1,"Impossible",VLOOKUP($A$2:$A$908,[2]items!$A$2:$T$1008,{20}*SIGN(ROW($A$2:$A$908)),FALSE)))</f>
        <v/>
      </c>
      <c r="L484" s="53"/>
      <c r="M484" s="53"/>
      <c r="N484" s="53"/>
      <c r="O484" s="53"/>
      <c r="P484" s="53"/>
      <c r="Q484" s="53"/>
      <c r="R484" s="53"/>
      <c r="S484" s="53"/>
      <c r="T484" s="53"/>
      <c r="U484" s="53"/>
      <c r="V484" s="55" t="s">
        <v>2780</v>
      </c>
      <c r="W484" s="55" t="s">
        <v>2780</v>
      </c>
      <c r="X484" s="4"/>
    </row>
    <row r="485" spans="1:24" ht="14">
      <c r="A485" s="53"/>
      <c r="B485" s="53"/>
      <c r="C485" s="53"/>
      <c r="D485" s="54" t="str">
        <f t="shared" si="46"/>
        <v/>
      </c>
      <c r="E485" s="53"/>
      <c r="G485" s="54" t="s">
        <v>2490</v>
      </c>
      <c r="H485" s="4" t="str">
        <f>IF(A485="","",IF(ROW($A$2:$A$908)=1,"Impossible",VLOOKUP($A$2:$A$908,[2]items!$A$2:$S$1008,{19}*SIGN(ROW($A$2:$A$908)),FALSE)))</f>
        <v/>
      </c>
      <c r="I485" s="4" t="str">
        <f>IF(A485="","",IF(ROW($A$2:$A$908)=1,"Impossible",VLOOKUP($A$2:$A$908,[2]items!$A$2:$T$1008,{20}*SIGN(ROW($A$2:$A$908)),FALSE)))</f>
        <v/>
      </c>
      <c r="L485" s="53"/>
      <c r="M485" s="53"/>
      <c r="N485" s="53"/>
      <c r="O485" s="53"/>
      <c r="P485" s="53"/>
      <c r="Q485" s="53"/>
      <c r="R485" s="53"/>
      <c r="S485" s="53"/>
      <c r="T485" s="53"/>
      <c r="U485" s="53"/>
      <c r="V485" s="55" t="s">
        <v>2780</v>
      </c>
      <c r="W485" s="55" t="s">
        <v>2780</v>
      </c>
      <c r="X485" s="4"/>
    </row>
    <row r="486" spans="1:24" ht="14">
      <c r="A486" s="53"/>
      <c r="B486" s="53"/>
      <c r="C486" s="53"/>
      <c r="D486" s="54" t="str">
        <f t="shared" si="46"/>
        <v/>
      </c>
      <c r="E486" s="53"/>
      <c r="G486" s="54" t="s">
        <v>2490</v>
      </c>
      <c r="H486" s="4" t="str">
        <f>IF(A486="","",IF(ROW($A$2:$A$908)=1,"Impossible",VLOOKUP($A$2:$A$908,[2]items!$A$2:$S$1008,{19}*SIGN(ROW($A$2:$A$908)),FALSE)))</f>
        <v/>
      </c>
      <c r="I486" s="4" t="str">
        <f>IF(A486="","",IF(ROW($A$2:$A$908)=1,"Impossible",VLOOKUP($A$2:$A$908,[2]items!$A$2:$T$1008,{20}*SIGN(ROW($A$2:$A$908)),FALSE)))</f>
        <v/>
      </c>
      <c r="L486" s="53"/>
      <c r="M486" s="53"/>
      <c r="N486" s="53"/>
      <c r="O486" s="53"/>
      <c r="P486" s="53"/>
      <c r="Q486" s="53"/>
      <c r="R486" s="53"/>
      <c r="S486" s="53"/>
      <c r="T486" s="53"/>
      <c r="U486" s="53"/>
      <c r="V486" s="55" t="s">
        <v>2780</v>
      </c>
      <c r="W486" s="55" t="s">
        <v>2780</v>
      </c>
      <c r="X486" s="4"/>
    </row>
    <row r="487" spans="1:24" ht="14">
      <c r="A487" s="53"/>
      <c r="B487" s="53"/>
      <c r="C487" s="53"/>
      <c r="D487" s="54" t="str">
        <f t="shared" si="46"/>
        <v/>
      </c>
      <c r="E487" s="53"/>
      <c r="G487" s="54" t="s">
        <v>2490</v>
      </c>
      <c r="H487" s="4" t="str">
        <f>IF(A487="","",IF(ROW($A$2:$A$908)=1,"Impossible",VLOOKUP($A$2:$A$908,[2]items!$A$2:$S$1008,{19}*SIGN(ROW($A$2:$A$908)),FALSE)))</f>
        <v/>
      </c>
      <c r="I487" s="4" t="str">
        <f>IF(A487="","",IF(ROW($A$2:$A$908)=1,"Impossible",VLOOKUP($A$2:$A$908,[2]items!$A$2:$T$1008,{20}*SIGN(ROW($A$2:$A$908)),FALSE)))</f>
        <v/>
      </c>
      <c r="L487" s="53"/>
      <c r="M487" s="53"/>
      <c r="N487" s="53"/>
      <c r="O487" s="53"/>
      <c r="P487" s="53"/>
      <c r="Q487" s="53"/>
      <c r="R487" s="53"/>
      <c r="S487" s="53"/>
      <c r="T487" s="53"/>
      <c r="U487" s="53"/>
      <c r="V487" s="55" t="s">
        <v>2780</v>
      </c>
      <c r="W487" s="55" t="s">
        <v>2780</v>
      </c>
      <c r="X487" s="4"/>
    </row>
    <row r="488" spans="1:24" ht="14">
      <c r="A488" s="53"/>
      <c r="B488" s="53"/>
      <c r="C488" s="53"/>
      <c r="D488" s="54" t="str">
        <f t="shared" si="46"/>
        <v/>
      </c>
      <c r="E488" s="53"/>
      <c r="G488" s="54" t="s">
        <v>2490</v>
      </c>
      <c r="H488" s="4" t="str">
        <f>IF(A488="","",IF(ROW($A$2:$A$908)=1,"Impossible",VLOOKUP($A$2:$A$908,[2]items!$A$2:$S$1008,{19}*SIGN(ROW($A$2:$A$908)),FALSE)))</f>
        <v/>
      </c>
      <c r="I488" s="4" t="str">
        <f>IF(A488="","",IF(ROW($A$2:$A$908)=1,"Impossible",VLOOKUP($A$2:$A$908,[2]items!$A$2:$T$1008,{20}*SIGN(ROW($A$2:$A$908)),FALSE)))</f>
        <v/>
      </c>
      <c r="L488" s="53"/>
      <c r="M488" s="53"/>
      <c r="N488" s="53"/>
      <c r="O488" s="53"/>
      <c r="P488" s="53"/>
      <c r="Q488" s="53"/>
      <c r="R488" s="53"/>
      <c r="S488" s="53"/>
      <c r="T488" s="53"/>
      <c r="U488" s="53"/>
      <c r="V488" s="55" t="s">
        <v>2780</v>
      </c>
      <c r="W488" s="55" t="s">
        <v>2780</v>
      </c>
      <c r="X488" s="4"/>
    </row>
    <row r="489" spans="1:24" ht="14">
      <c r="A489" s="53"/>
      <c r="B489" s="53"/>
      <c r="C489" s="53"/>
      <c r="D489" s="54" t="str">
        <f t="shared" si="46"/>
        <v/>
      </c>
      <c r="E489" s="53"/>
      <c r="G489" s="54" t="s">
        <v>2490</v>
      </c>
      <c r="H489" s="4" t="str">
        <f>IF(A489="","",IF(ROW($A$2:$A$908)=1,"Impossible",VLOOKUP($A$2:$A$908,[2]items!$A$2:$S$1008,{19}*SIGN(ROW($A$2:$A$908)),FALSE)))</f>
        <v/>
      </c>
      <c r="I489" s="4" t="str">
        <f>IF(A489="","",IF(ROW($A$2:$A$908)=1,"Impossible",VLOOKUP($A$2:$A$908,[2]items!$A$2:$T$1008,{20}*SIGN(ROW($A$2:$A$908)),FALSE)))</f>
        <v/>
      </c>
      <c r="L489" s="53"/>
      <c r="M489" s="53"/>
      <c r="N489" s="53"/>
      <c r="O489" s="53"/>
      <c r="P489" s="53"/>
      <c r="Q489" s="53"/>
      <c r="R489" s="53"/>
      <c r="S489" s="53"/>
      <c r="T489" s="53"/>
      <c r="U489" s="53"/>
      <c r="V489" s="55" t="s">
        <v>2780</v>
      </c>
      <c r="W489" s="55" t="s">
        <v>2780</v>
      </c>
      <c r="X489" s="4"/>
    </row>
    <row r="490" spans="1:24" ht="14">
      <c r="A490" s="53"/>
      <c r="B490" s="53"/>
      <c r="C490" s="53"/>
      <c r="D490" s="54" t="str">
        <f t="shared" si="46"/>
        <v/>
      </c>
      <c r="E490" s="53"/>
      <c r="G490" s="54" t="s">
        <v>2490</v>
      </c>
      <c r="H490" s="4" t="str">
        <f>IF(A490="","",IF(ROW($A$2:$A$908)=1,"Impossible",VLOOKUP($A$2:$A$908,[2]items!$A$2:$S$1008,{19}*SIGN(ROW($A$2:$A$908)),FALSE)))</f>
        <v/>
      </c>
      <c r="I490" s="4" t="str">
        <f>IF(A490="","",IF(ROW($A$2:$A$908)=1,"Impossible",VLOOKUP($A$2:$A$908,[2]items!$A$2:$T$1008,{20}*SIGN(ROW($A$2:$A$908)),FALSE)))</f>
        <v/>
      </c>
      <c r="L490" s="53"/>
      <c r="M490" s="53"/>
      <c r="N490" s="53"/>
      <c r="O490" s="53"/>
      <c r="P490" s="53"/>
      <c r="Q490" s="53"/>
      <c r="R490" s="53"/>
      <c r="S490" s="53"/>
      <c r="T490" s="53"/>
      <c r="U490" s="53"/>
      <c r="V490" s="55" t="s">
        <v>2780</v>
      </c>
      <c r="W490" s="55" t="s">
        <v>2780</v>
      </c>
      <c r="X490" s="4"/>
    </row>
    <row r="491" spans="1:24" ht="14">
      <c r="A491" s="53"/>
      <c r="B491" s="53"/>
      <c r="C491" s="53"/>
      <c r="D491" s="54" t="str">
        <f t="shared" si="46"/>
        <v/>
      </c>
      <c r="E491" s="53"/>
      <c r="G491" s="54" t="s">
        <v>2490</v>
      </c>
      <c r="H491" s="4" t="str">
        <f>IF(A491="","",IF(ROW($A$2:$A$908)=1,"Impossible",VLOOKUP($A$2:$A$908,[2]items!$A$2:$S$1008,{19}*SIGN(ROW($A$2:$A$908)),FALSE)))</f>
        <v/>
      </c>
      <c r="I491" s="4" t="str">
        <f>IF(A491="","",IF(ROW($A$2:$A$908)=1,"Impossible",VLOOKUP($A$2:$A$908,[2]items!$A$2:$T$1008,{20}*SIGN(ROW($A$2:$A$908)),FALSE)))</f>
        <v/>
      </c>
      <c r="L491" s="53"/>
      <c r="M491" s="53"/>
      <c r="N491" s="53"/>
      <c r="O491" s="53"/>
      <c r="P491" s="53"/>
      <c r="Q491" s="53"/>
      <c r="R491" s="53"/>
      <c r="S491" s="53"/>
      <c r="T491" s="53"/>
      <c r="U491" s="53"/>
      <c r="V491" s="55" t="s">
        <v>2780</v>
      </c>
      <c r="W491" s="55" t="s">
        <v>2780</v>
      </c>
      <c r="X491" s="4"/>
    </row>
    <row r="492" spans="1:24" ht="14">
      <c r="A492" s="53"/>
      <c r="B492" s="53"/>
      <c r="C492" s="53"/>
      <c r="D492" s="54" t="str">
        <f t="shared" si="46"/>
        <v/>
      </c>
      <c r="E492" s="53"/>
      <c r="G492" s="54" t="s">
        <v>2490</v>
      </c>
      <c r="H492" s="4" t="str">
        <f>IF(A492="","",IF(ROW($A$2:$A$908)=1,"Impossible",VLOOKUP($A$2:$A$908,[2]items!$A$2:$S$1008,{19}*SIGN(ROW($A$2:$A$908)),FALSE)))</f>
        <v/>
      </c>
      <c r="I492" s="4" t="str">
        <f>IF(A492="","",IF(ROW($A$2:$A$908)=1,"Impossible",VLOOKUP($A$2:$A$908,[2]items!$A$2:$T$1008,{20}*SIGN(ROW($A$2:$A$908)),FALSE)))</f>
        <v/>
      </c>
      <c r="L492" s="53"/>
      <c r="M492" s="53"/>
      <c r="N492" s="53"/>
      <c r="O492" s="53"/>
      <c r="P492" s="53"/>
      <c r="Q492" s="53"/>
      <c r="R492" s="53"/>
      <c r="S492" s="53"/>
      <c r="T492" s="53"/>
      <c r="U492" s="53"/>
      <c r="V492" s="55" t="s">
        <v>2780</v>
      </c>
      <c r="W492" s="55" t="s">
        <v>2780</v>
      </c>
      <c r="X492" s="4"/>
    </row>
    <row r="493" spans="1:24" ht="14">
      <c r="A493" s="53"/>
      <c r="B493" s="53"/>
      <c r="C493" s="53"/>
      <c r="D493" s="54" t="str">
        <f t="shared" si="46"/>
        <v/>
      </c>
      <c r="E493" s="53"/>
      <c r="G493" s="54" t="s">
        <v>2490</v>
      </c>
      <c r="H493" s="4" t="str">
        <f>IF(A493="","",IF(ROW($A$2:$A$908)=1,"Impossible",VLOOKUP($A$2:$A$908,[2]items!$A$2:$S$1008,{19}*SIGN(ROW($A$2:$A$908)),FALSE)))</f>
        <v/>
      </c>
      <c r="I493" s="4" t="str">
        <f>IF(A493="","",IF(ROW($A$2:$A$908)=1,"Impossible",VLOOKUP($A$2:$A$908,[2]items!$A$2:$T$1008,{20}*SIGN(ROW($A$2:$A$908)),FALSE)))</f>
        <v/>
      </c>
      <c r="L493" s="53"/>
      <c r="M493" s="53"/>
      <c r="N493" s="53"/>
      <c r="O493" s="53"/>
      <c r="P493" s="53"/>
      <c r="Q493" s="53"/>
      <c r="R493" s="53"/>
      <c r="S493" s="53"/>
      <c r="T493" s="53"/>
      <c r="U493" s="53"/>
      <c r="V493" s="55" t="s">
        <v>2780</v>
      </c>
      <c r="W493" s="55" t="s">
        <v>2780</v>
      </c>
      <c r="X493" s="4"/>
    </row>
    <row r="494" spans="1:24" ht="14">
      <c r="A494" s="53"/>
      <c r="B494" s="53"/>
      <c r="C494" s="53"/>
      <c r="D494" s="54" t="str">
        <f t="shared" si="46"/>
        <v/>
      </c>
      <c r="E494" s="53"/>
      <c r="G494" s="54" t="s">
        <v>2490</v>
      </c>
      <c r="H494" s="4" t="str">
        <f>IF(A494="","",IF(ROW($A$2:$A$908)=1,"Impossible",VLOOKUP($A$2:$A$908,[2]items!$A$2:$S$1008,{19}*SIGN(ROW($A$2:$A$908)),FALSE)))</f>
        <v/>
      </c>
      <c r="I494" s="4" t="str">
        <f>IF(A494="","",IF(ROW($A$2:$A$908)=1,"Impossible",VLOOKUP($A$2:$A$908,[2]items!$A$2:$T$1008,{20}*SIGN(ROW($A$2:$A$908)),FALSE)))</f>
        <v/>
      </c>
      <c r="L494" s="53"/>
      <c r="M494" s="53"/>
      <c r="N494" s="53"/>
      <c r="O494" s="53"/>
      <c r="P494" s="53"/>
      <c r="Q494" s="53"/>
      <c r="R494" s="53"/>
      <c r="S494" s="53"/>
      <c r="T494" s="53"/>
      <c r="U494" s="53"/>
      <c r="V494" s="55" t="s">
        <v>2780</v>
      </c>
      <c r="W494" s="55" t="s">
        <v>2780</v>
      </c>
      <c r="X494" s="4"/>
    </row>
    <row r="495" spans="1:24" ht="14">
      <c r="A495" s="53"/>
      <c r="B495" s="53"/>
      <c r="C495" s="53"/>
      <c r="D495" s="54" t="str">
        <f t="shared" ref="D495:D558" si="48">CONCATENATE(B495,C495)</f>
        <v/>
      </c>
      <c r="E495" s="53"/>
      <c r="G495" s="54" t="s">
        <v>2490</v>
      </c>
      <c r="H495" s="4" t="str">
        <f>IF(A495="","",IF(ROW($A$2:$A$908)=1,"Impossible",VLOOKUP($A$2:$A$908,[2]items!$A$2:$S$1008,{19}*SIGN(ROW($A$2:$A$908)),FALSE)))</f>
        <v/>
      </c>
      <c r="I495" s="4" t="str">
        <f>IF(A495="","",IF(ROW($A$2:$A$908)=1,"Impossible",VLOOKUP($A$2:$A$908,[2]items!$A$2:$T$1008,{20}*SIGN(ROW($A$2:$A$908)),FALSE)))</f>
        <v/>
      </c>
      <c r="L495" s="53"/>
      <c r="M495" s="53"/>
      <c r="N495" s="53"/>
      <c r="O495" s="53"/>
      <c r="P495" s="53"/>
      <c r="Q495" s="53"/>
      <c r="R495" s="53"/>
      <c r="S495" s="53"/>
      <c r="T495" s="53"/>
      <c r="U495" s="53"/>
      <c r="V495" s="55" t="s">
        <v>2780</v>
      </c>
      <c r="W495" s="55" t="s">
        <v>2780</v>
      </c>
      <c r="X495" s="4"/>
    </row>
    <row r="496" spans="1:24" ht="14">
      <c r="A496" s="53"/>
      <c r="B496" s="53"/>
      <c r="C496" s="53"/>
      <c r="D496" s="54" t="str">
        <f t="shared" si="48"/>
        <v/>
      </c>
      <c r="E496" s="53"/>
      <c r="G496" s="54" t="s">
        <v>2490</v>
      </c>
      <c r="H496" s="4" t="str">
        <f>IF(A496="","",IF(ROW($A$2:$A$908)=1,"Impossible",VLOOKUP($A$2:$A$908,[2]items!$A$2:$S$1008,{19}*SIGN(ROW($A$2:$A$908)),FALSE)))</f>
        <v/>
      </c>
      <c r="I496" s="4" t="str">
        <f>IF(A496="","",IF(ROW($A$2:$A$908)=1,"Impossible",VLOOKUP($A$2:$A$908,[2]items!$A$2:$T$1008,{20}*SIGN(ROW($A$2:$A$908)),FALSE)))</f>
        <v/>
      </c>
      <c r="L496" s="53"/>
      <c r="M496" s="53"/>
      <c r="N496" s="53"/>
      <c r="O496" s="53"/>
      <c r="P496" s="53"/>
      <c r="Q496" s="53"/>
      <c r="R496" s="53"/>
      <c r="S496" s="53"/>
      <c r="T496" s="53"/>
      <c r="U496" s="53"/>
      <c r="V496" s="55" t="s">
        <v>2780</v>
      </c>
      <c r="W496" s="55" t="s">
        <v>2780</v>
      </c>
      <c r="X496" s="4"/>
    </row>
    <row r="497" spans="1:24" ht="14">
      <c r="A497" s="53"/>
      <c r="B497" s="53"/>
      <c r="C497" s="53"/>
      <c r="D497" s="54" t="str">
        <f t="shared" si="48"/>
        <v/>
      </c>
      <c r="E497" s="53"/>
      <c r="G497" s="54" t="s">
        <v>2490</v>
      </c>
      <c r="H497" s="4" t="str">
        <f>IF(A497="","",IF(ROW($A$2:$A$908)=1,"Impossible",VLOOKUP($A$2:$A$908,[2]items!$A$2:$S$1008,{19}*SIGN(ROW($A$2:$A$908)),FALSE)))</f>
        <v/>
      </c>
      <c r="I497" s="4" t="str">
        <f>IF(A497="","",IF(ROW($A$2:$A$908)=1,"Impossible",VLOOKUP($A$2:$A$908,[2]items!$A$2:$T$1008,{20}*SIGN(ROW($A$2:$A$908)),FALSE)))</f>
        <v/>
      </c>
      <c r="L497" s="53"/>
      <c r="M497" s="53"/>
      <c r="N497" s="53"/>
      <c r="O497" s="53"/>
      <c r="P497" s="53"/>
      <c r="Q497" s="53"/>
      <c r="R497" s="53"/>
      <c r="S497" s="53"/>
      <c r="T497" s="53"/>
      <c r="U497" s="53"/>
      <c r="V497" s="55" t="s">
        <v>2780</v>
      </c>
      <c r="W497" s="55" t="s">
        <v>2780</v>
      </c>
      <c r="X497" s="4"/>
    </row>
    <row r="498" spans="1:24" ht="14">
      <c r="A498" s="53"/>
      <c r="B498" s="53"/>
      <c r="C498" s="53"/>
      <c r="D498" s="54" t="str">
        <f t="shared" si="48"/>
        <v/>
      </c>
      <c r="E498" s="53"/>
      <c r="G498" s="54" t="s">
        <v>2490</v>
      </c>
      <c r="H498" s="4" t="str">
        <f>IF(A498="","",IF(ROW($A$2:$A$908)=1,"Impossible",VLOOKUP($A$2:$A$908,[2]items!$A$2:$S$1008,{19}*SIGN(ROW($A$2:$A$908)),FALSE)))</f>
        <v/>
      </c>
      <c r="I498" s="4" t="str">
        <f>IF(A498="","",IF(ROW($A$2:$A$908)=1,"Impossible",VLOOKUP($A$2:$A$908,[2]items!$A$2:$T$1008,{20}*SIGN(ROW($A$2:$A$908)),FALSE)))</f>
        <v/>
      </c>
      <c r="L498" s="53"/>
      <c r="M498" s="53"/>
      <c r="N498" s="53"/>
      <c r="O498" s="53"/>
      <c r="P498" s="53"/>
      <c r="Q498" s="53"/>
      <c r="R498" s="53"/>
      <c r="S498" s="53"/>
      <c r="T498" s="53"/>
      <c r="U498" s="53"/>
      <c r="V498" s="55" t="s">
        <v>2780</v>
      </c>
      <c r="W498" s="55" t="s">
        <v>2780</v>
      </c>
      <c r="X498" s="4"/>
    </row>
    <row r="499" spans="1:24" ht="14">
      <c r="A499" s="53"/>
      <c r="B499" s="53"/>
      <c r="C499" s="53"/>
      <c r="D499" s="54" t="str">
        <f t="shared" si="48"/>
        <v/>
      </c>
      <c r="E499" s="53"/>
      <c r="G499" s="54" t="s">
        <v>2490</v>
      </c>
      <c r="H499" s="4" t="str">
        <f>IF(A499="","",IF(ROW($A$2:$A$908)=1,"Impossible",VLOOKUP($A$2:$A$908,[2]items!$A$2:$S$1008,{19}*SIGN(ROW($A$2:$A$908)),FALSE)))</f>
        <v/>
      </c>
      <c r="I499" s="4" t="str">
        <f>IF(A499="","",IF(ROW($A$2:$A$908)=1,"Impossible",VLOOKUP($A$2:$A$908,[2]items!$A$2:$T$1008,{20}*SIGN(ROW($A$2:$A$908)),FALSE)))</f>
        <v/>
      </c>
      <c r="L499" s="53"/>
      <c r="M499" s="53"/>
      <c r="N499" s="53"/>
      <c r="O499" s="53"/>
      <c r="P499" s="53"/>
      <c r="Q499" s="53"/>
      <c r="R499" s="53"/>
      <c r="S499" s="53"/>
      <c r="T499" s="53"/>
      <c r="U499" s="53"/>
      <c r="V499" s="55" t="s">
        <v>2780</v>
      </c>
      <c r="W499" s="55" t="s">
        <v>2780</v>
      </c>
      <c r="X499" s="4"/>
    </row>
    <row r="500" spans="1:24" ht="14">
      <c r="A500" s="53"/>
      <c r="B500" s="53"/>
      <c r="C500" s="53"/>
      <c r="D500" s="54" t="str">
        <f t="shared" si="48"/>
        <v/>
      </c>
      <c r="E500" s="53"/>
      <c r="G500" s="54" t="s">
        <v>2490</v>
      </c>
      <c r="H500" s="4" t="str">
        <f>IF(A500="","",IF(ROW($A$2:$A$908)=1,"Impossible",VLOOKUP($A$2:$A$908,[2]items!$A$2:$S$1008,{19}*SIGN(ROW($A$2:$A$908)),FALSE)))</f>
        <v/>
      </c>
      <c r="I500" s="4" t="str">
        <f>IF(A500="","",IF(ROW($A$2:$A$908)=1,"Impossible",VLOOKUP($A$2:$A$908,[2]items!$A$2:$T$1008,{20}*SIGN(ROW($A$2:$A$908)),FALSE)))</f>
        <v/>
      </c>
      <c r="L500" s="53"/>
      <c r="M500" s="53"/>
      <c r="N500" s="53"/>
      <c r="O500" s="53"/>
      <c r="P500" s="53"/>
      <c r="Q500" s="53"/>
      <c r="R500" s="53"/>
      <c r="S500" s="53"/>
      <c r="T500" s="53"/>
      <c r="U500" s="53"/>
      <c r="V500" s="55" t="s">
        <v>2780</v>
      </c>
      <c r="W500" s="55" t="s">
        <v>2780</v>
      </c>
      <c r="X500" s="4"/>
    </row>
    <row r="501" spans="1:24" ht="14">
      <c r="A501" s="53"/>
      <c r="B501" s="53"/>
      <c r="C501" s="53"/>
      <c r="D501" s="54" t="str">
        <f t="shared" si="48"/>
        <v/>
      </c>
      <c r="E501" s="53"/>
      <c r="G501" s="54" t="s">
        <v>2490</v>
      </c>
      <c r="H501" s="4" t="str">
        <f>IF(A501="","",IF(ROW($A$2:$A$908)=1,"Impossible",VLOOKUP($A$2:$A$908,[2]items!$A$2:$S$1008,{19}*SIGN(ROW($A$2:$A$908)),FALSE)))</f>
        <v/>
      </c>
      <c r="I501" s="4" t="str">
        <f>IF(A501="","",IF(ROW($A$2:$A$908)=1,"Impossible",VLOOKUP($A$2:$A$908,[2]items!$A$2:$T$1008,{20}*SIGN(ROW($A$2:$A$908)),FALSE)))</f>
        <v/>
      </c>
      <c r="L501" s="53"/>
      <c r="M501" s="53"/>
      <c r="N501" s="53"/>
      <c r="O501" s="53"/>
      <c r="P501" s="53"/>
      <c r="Q501" s="53"/>
      <c r="R501" s="53"/>
      <c r="S501" s="53"/>
      <c r="T501" s="53"/>
      <c r="U501" s="53"/>
      <c r="V501" s="55" t="s">
        <v>2780</v>
      </c>
      <c r="W501" s="55" t="s">
        <v>2780</v>
      </c>
      <c r="X501" s="4"/>
    </row>
    <row r="502" spans="1:24" ht="14">
      <c r="A502" s="53"/>
      <c r="B502" s="53"/>
      <c r="C502" s="53"/>
      <c r="D502" s="54" t="str">
        <f t="shared" si="48"/>
        <v/>
      </c>
      <c r="E502" s="53"/>
      <c r="G502" s="54" t="s">
        <v>2490</v>
      </c>
      <c r="H502" s="4" t="str">
        <f>IF(A502="","",IF(ROW($A$2:$A$908)=1,"Impossible",VLOOKUP($A$2:$A$908,[2]items!$A$2:$S$1008,{19}*SIGN(ROW($A$2:$A$908)),FALSE)))</f>
        <v/>
      </c>
      <c r="I502" s="4" t="str">
        <f>IF(A502="","",IF(ROW($A$2:$A$908)=1,"Impossible",VLOOKUP($A$2:$A$908,[2]items!$A$2:$T$1008,{20}*SIGN(ROW($A$2:$A$908)),FALSE)))</f>
        <v/>
      </c>
      <c r="L502" s="53"/>
      <c r="M502" s="53"/>
      <c r="N502" s="53"/>
      <c r="O502" s="53"/>
      <c r="P502" s="53"/>
      <c r="Q502" s="53"/>
      <c r="R502" s="53"/>
      <c r="S502" s="53"/>
      <c r="T502" s="53"/>
      <c r="U502" s="53"/>
      <c r="V502" s="55" t="s">
        <v>2780</v>
      </c>
      <c r="W502" s="55" t="s">
        <v>2780</v>
      </c>
      <c r="X502" s="4"/>
    </row>
    <row r="503" spans="1:24" ht="14">
      <c r="A503" s="53"/>
      <c r="B503" s="53"/>
      <c r="C503" s="53"/>
      <c r="D503" s="54" t="str">
        <f t="shared" si="48"/>
        <v/>
      </c>
      <c r="E503" s="53"/>
      <c r="G503" s="54" t="s">
        <v>2490</v>
      </c>
      <c r="H503" s="4" t="str">
        <f>IF(A503="","",IF(ROW($A$2:$A$908)=1,"Impossible",VLOOKUP($A$2:$A$908,[2]items!$A$2:$S$1008,{19}*SIGN(ROW($A$2:$A$908)),FALSE)))</f>
        <v/>
      </c>
      <c r="I503" s="4" t="str">
        <f>IF(A503="","",IF(ROW($A$2:$A$908)=1,"Impossible",VLOOKUP($A$2:$A$908,[2]items!$A$2:$T$1008,{20}*SIGN(ROW($A$2:$A$908)),FALSE)))</f>
        <v/>
      </c>
      <c r="L503" s="53"/>
      <c r="M503" s="53"/>
      <c r="N503" s="53"/>
      <c r="O503" s="53"/>
      <c r="P503" s="53"/>
      <c r="Q503" s="53"/>
      <c r="R503" s="53"/>
      <c r="S503" s="53"/>
      <c r="T503" s="53"/>
      <c r="U503" s="53"/>
      <c r="V503" s="55" t="s">
        <v>2780</v>
      </c>
      <c r="W503" s="55" t="s">
        <v>2780</v>
      </c>
      <c r="X503" s="4"/>
    </row>
    <row r="504" spans="1:24" ht="14">
      <c r="A504" s="53"/>
      <c r="B504" s="53"/>
      <c r="C504" s="53"/>
      <c r="D504" s="54" t="str">
        <f t="shared" si="48"/>
        <v/>
      </c>
      <c r="E504" s="53"/>
      <c r="G504" s="54" t="s">
        <v>2490</v>
      </c>
      <c r="H504" s="4" t="str">
        <f>IF(A504="","",IF(ROW($A$2:$A$908)=1,"Impossible",VLOOKUP($A$2:$A$908,[2]items!$A$2:$S$1008,{19}*SIGN(ROW($A$2:$A$908)),FALSE)))</f>
        <v/>
      </c>
      <c r="I504" s="4" t="str">
        <f>IF(A504="","",IF(ROW($A$2:$A$908)=1,"Impossible",VLOOKUP($A$2:$A$908,[2]items!$A$2:$T$1008,{20}*SIGN(ROW($A$2:$A$908)),FALSE)))</f>
        <v/>
      </c>
      <c r="L504" s="53"/>
      <c r="M504" s="53"/>
      <c r="N504" s="53"/>
      <c r="O504" s="53"/>
      <c r="P504" s="53"/>
      <c r="Q504" s="53"/>
      <c r="R504" s="53"/>
      <c r="S504" s="53"/>
      <c r="T504" s="53"/>
      <c r="U504" s="53"/>
      <c r="V504" s="55" t="s">
        <v>2780</v>
      </c>
      <c r="W504" s="55" t="s">
        <v>2780</v>
      </c>
      <c r="X504" s="4"/>
    </row>
    <row r="505" spans="1:24" ht="14">
      <c r="A505" s="53"/>
      <c r="B505" s="53"/>
      <c r="C505" s="53"/>
      <c r="D505" s="54" t="str">
        <f t="shared" si="48"/>
        <v/>
      </c>
      <c r="E505" s="53"/>
      <c r="G505" s="54" t="s">
        <v>2490</v>
      </c>
      <c r="H505" s="4" t="str">
        <f>IF(A505="","",IF(ROW($A$2:$A$908)=1,"Impossible",VLOOKUP($A$2:$A$908,[2]items!$A$2:$S$1008,{19}*SIGN(ROW($A$2:$A$908)),FALSE)))</f>
        <v/>
      </c>
      <c r="I505" s="4" t="str">
        <f>IF(A505="","",IF(ROW($A$2:$A$908)=1,"Impossible",VLOOKUP($A$2:$A$908,[2]items!$A$2:$T$1008,{20}*SIGN(ROW($A$2:$A$908)),FALSE)))</f>
        <v/>
      </c>
      <c r="L505" s="53"/>
      <c r="M505" s="53"/>
      <c r="N505" s="53"/>
      <c r="O505" s="53"/>
      <c r="P505" s="53"/>
      <c r="Q505" s="53"/>
      <c r="R505" s="53"/>
      <c r="S505" s="53"/>
      <c r="T505" s="53"/>
      <c r="U505" s="53"/>
      <c r="V505" s="55" t="s">
        <v>2780</v>
      </c>
      <c r="W505" s="55" t="s">
        <v>2780</v>
      </c>
      <c r="X505" s="4"/>
    </row>
    <row r="506" spans="1:24" ht="14">
      <c r="A506" s="53"/>
      <c r="B506" s="53"/>
      <c r="C506" s="53"/>
      <c r="D506" s="54" t="str">
        <f t="shared" si="48"/>
        <v/>
      </c>
      <c r="E506" s="53"/>
      <c r="G506" s="54" t="s">
        <v>2490</v>
      </c>
      <c r="H506" s="4" t="str">
        <f>IF(A506="","",IF(ROW($A$2:$A$908)=1,"Impossible",VLOOKUP($A$2:$A$908,[2]items!$A$2:$S$1008,{19}*SIGN(ROW($A$2:$A$908)),FALSE)))</f>
        <v/>
      </c>
      <c r="I506" s="4" t="str">
        <f>IF(A506="","",IF(ROW($A$2:$A$908)=1,"Impossible",VLOOKUP($A$2:$A$908,[2]items!$A$2:$T$1008,{20}*SIGN(ROW($A$2:$A$908)),FALSE)))</f>
        <v/>
      </c>
      <c r="L506" s="53"/>
      <c r="M506" s="53"/>
      <c r="N506" s="53"/>
      <c r="O506" s="53"/>
      <c r="P506" s="53"/>
      <c r="Q506" s="53"/>
      <c r="R506" s="53"/>
      <c r="S506" s="53"/>
      <c r="T506" s="53"/>
      <c r="U506" s="53"/>
      <c r="V506" s="55" t="s">
        <v>2780</v>
      </c>
      <c r="W506" s="55" t="s">
        <v>2780</v>
      </c>
      <c r="X506" s="4"/>
    </row>
    <row r="507" spans="1:24" ht="14">
      <c r="A507" s="53"/>
      <c r="B507" s="53"/>
      <c r="C507" s="53"/>
      <c r="D507" s="54" t="str">
        <f t="shared" si="48"/>
        <v/>
      </c>
      <c r="E507" s="53"/>
      <c r="G507" s="54" t="s">
        <v>2490</v>
      </c>
      <c r="H507" s="4" t="str">
        <f>IF(A507="","",IF(ROW($A$2:$A$908)=1,"Impossible",VLOOKUP($A$2:$A$908,[2]items!$A$2:$S$1008,{19}*SIGN(ROW($A$2:$A$908)),FALSE)))</f>
        <v/>
      </c>
      <c r="I507" s="4" t="str">
        <f>IF(A507="","",IF(ROW($A$2:$A$908)=1,"Impossible",VLOOKUP($A$2:$A$908,[2]items!$A$2:$T$1008,{20}*SIGN(ROW($A$2:$A$908)),FALSE)))</f>
        <v/>
      </c>
      <c r="L507" s="53"/>
      <c r="M507" s="53"/>
      <c r="N507" s="53"/>
      <c r="O507" s="53"/>
      <c r="P507" s="53"/>
      <c r="Q507" s="53"/>
      <c r="R507" s="53"/>
      <c r="S507" s="53"/>
      <c r="T507" s="53"/>
      <c r="U507" s="53"/>
      <c r="V507" s="55" t="s">
        <v>2780</v>
      </c>
      <c r="W507" s="55" t="s">
        <v>2780</v>
      </c>
      <c r="X507" s="4"/>
    </row>
    <row r="508" spans="1:24" ht="14">
      <c r="A508" s="53"/>
      <c r="B508" s="53"/>
      <c r="C508" s="53"/>
      <c r="D508" s="54" t="str">
        <f t="shared" si="48"/>
        <v/>
      </c>
      <c r="E508" s="53"/>
      <c r="G508" s="54" t="s">
        <v>2490</v>
      </c>
      <c r="H508" s="4" t="str">
        <f>IF(A508="","",IF(ROW($A$2:$A$908)=1,"Impossible",VLOOKUP($A$2:$A$908,[2]items!$A$2:$S$1008,{19}*SIGN(ROW($A$2:$A$908)),FALSE)))</f>
        <v/>
      </c>
      <c r="I508" s="4" t="str">
        <f>IF(A508="","",IF(ROW($A$2:$A$908)=1,"Impossible",VLOOKUP($A$2:$A$908,[2]items!$A$2:$T$1008,{20}*SIGN(ROW($A$2:$A$908)),FALSE)))</f>
        <v/>
      </c>
      <c r="L508" s="53"/>
      <c r="M508" s="53"/>
      <c r="N508" s="53"/>
      <c r="O508" s="53"/>
      <c r="P508" s="53"/>
      <c r="Q508" s="53"/>
      <c r="R508" s="53"/>
      <c r="S508" s="53"/>
      <c r="T508" s="53"/>
      <c r="U508" s="53"/>
      <c r="V508" s="55" t="s">
        <v>2780</v>
      </c>
      <c r="W508" s="55" t="s">
        <v>2780</v>
      </c>
      <c r="X508" s="4"/>
    </row>
    <row r="509" spans="1:24" ht="14">
      <c r="A509" s="53"/>
      <c r="B509" s="53"/>
      <c r="C509" s="53"/>
      <c r="D509" s="54" t="str">
        <f t="shared" si="48"/>
        <v/>
      </c>
      <c r="E509" s="53"/>
      <c r="G509" s="54" t="s">
        <v>2490</v>
      </c>
      <c r="H509" s="4" t="str">
        <f>IF(A509="","",IF(ROW($A$2:$A$908)=1,"Impossible",VLOOKUP($A$2:$A$908,[2]items!$A$2:$S$1008,{19}*SIGN(ROW($A$2:$A$908)),FALSE)))</f>
        <v/>
      </c>
      <c r="I509" s="4" t="str">
        <f>IF(A509="","",IF(ROW($A$2:$A$908)=1,"Impossible",VLOOKUP($A$2:$A$908,[2]items!$A$2:$T$1008,{20}*SIGN(ROW($A$2:$A$908)),FALSE)))</f>
        <v/>
      </c>
      <c r="L509" s="53"/>
      <c r="M509" s="53"/>
      <c r="N509" s="53"/>
      <c r="O509" s="53"/>
      <c r="P509" s="53"/>
      <c r="Q509" s="53"/>
      <c r="R509" s="53"/>
      <c r="S509" s="53"/>
      <c r="T509" s="53"/>
      <c r="U509" s="53"/>
      <c r="V509" s="55" t="s">
        <v>2780</v>
      </c>
      <c r="W509" s="55" t="s">
        <v>2780</v>
      </c>
      <c r="X509" s="4"/>
    </row>
    <row r="510" spans="1:24" ht="14">
      <c r="A510" s="53"/>
      <c r="B510" s="53"/>
      <c r="C510" s="53"/>
      <c r="D510" s="54" t="str">
        <f t="shared" si="48"/>
        <v/>
      </c>
      <c r="E510" s="53"/>
      <c r="G510" s="54" t="s">
        <v>2490</v>
      </c>
      <c r="H510" s="4" t="str">
        <f>IF(A510="","",IF(ROW($A$2:$A$908)=1,"Impossible",VLOOKUP($A$2:$A$908,[2]items!$A$2:$S$1008,{19}*SIGN(ROW($A$2:$A$908)),FALSE)))</f>
        <v/>
      </c>
      <c r="I510" s="4" t="str">
        <f>IF(A510="","",IF(ROW($A$2:$A$908)=1,"Impossible",VLOOKUP($A$2:$A$908,[2]items!$A$2:$T$1008,{20}*SIGN(ROW($A$2:$A$908)),FALSE)))</f>
        <v/>
      </c>
      <c r="L510" s="53"/>
      <c r="M510" s="53"/>
      <c r="N510" s="53"/>
      <c r="O510" s="53"/>
      <c r="P510" s="53"/>
      <c r="Q510" s="53"/>
      <c r="R510" s="53"/>
      <c r="S510" s="53"/>
      <c r="T510" s="53"/>
      <c r="U510" s="53"/>
      <c r="V510" s="55" t="s">
        <v>2780</v>
      </c>
      <c r="W510" s="55" t="s">
        <v>2780</v>
      </c>
      <c r="X510" s="4"/>
    </row>
    <row r="511" spans="1:24" ht="14">
      <c r="A511" s="53"/>
      <c r="B511" s="53"/>
      <c r="C511" s="53"/>
      <c r="D511" s="54" t="str">
        <f t="shared" si="48"/>
        <v/>
      </c>
      <c r="E511" s="53"/>
      <c r="G511" s="54" t="s">
        <v>2490</v>
      </c>
      <c r="H511" s="4" t="str">
        <f>IF(A511="","",IF(ROW($A$2:$A$908)=1,"Impossible",VLOOKUP($A$2:$A$908,[2]items!$A$2:$S$1008,{19}*SIGN(ROW($A$2:$A$908)),FALSE)))</f>
        <v/>
      </c>
      <c r="I511" s="4" t="str">
        <f>IF(A511="","",IF(ROW($A$2:$A$908)=1,"Impossible",VLOOKUP($A$2:$A$908,[2]items!$A$2:$T$1008,{20}*SIGN(ROW($A$2:$A$908)),FALSE)))</f>
        <v/>
      </c>
      <c r="L511" s="53"/>
      <c r="M511" s="53"/>
      <c r="N511" s="53"/>
      <c r="O511" s="53"/>
      <c r="P511" s="53"/>
      <c r="Q511" s="53"/>
      <c r="R511" s="53"/>
      <c r="S511" s="53"/>
      <c r="T511" s="53"/>
      <c r="U511" s="53"/>
      <c r="V511" s="55" t="s">
        <v>2780</v>
      </c>
      <c r="W511" s="55" t="s">
        <v>2780</v>
      </c>
      <c r="X511" s="4"/>
    </row>
    <row r="512" spans="1:24" ht="14">
      <c r="A512" s="53"/>
      <c r="B512" s="53"/>
      <c r="C512" s="53"/>
      <c r="D512" s="54" t="str">
        <f t="shared" si="48"/>
        <v/>
      </c>
      <c r="E512" s="53"/>
      <c r="G512" s="54" t="s">
        <v>2490</v>
      </c>
      <c r="H512" s="4" t="str">
        <f>IF(A512="","",IF(ROW($A$2:$A$908)=1,"Impossible",VLOOKUP($A$2:$A$908,[2]items!$A$2:$S$1008,{19}*SIGN(ROW($A$2:$A$908)),FALSE)))</f>
        <v/>
      </c>
      <c r="I512" s="4" t="str">
        <f>IF(A512="","",IF(ROW($A$2:$A$908)=1,"Impossible",VLOOKUP($A$2:$A$908,[2]items!$A$2:$T$1008,{20}*SIGN(ROW($A$2:$A$908)),FALSE)))</f>
        <v/>
      </c>
      <c r="L512" s="53"/>
      <c r="M512" s="53"/>
      <c r="N512" s="53"/>
      <c r="O512" s="53"/>
      <c r="P512" s="53"/>
      <c r="Q512" s="53"/>
      <c r="R512" s="53"/>
      <c r="S512" s="53"/>
      <c r="T512" s="53"/>
      <c r="U512" s="53"/>
      <c r="V512" s="55" t="s">
        <v>2780</v>
      </c>
      <c r="W512" s="55" t="s">
        <v>2780</v>
      </c>
      <c r="X512" s="4"/>
    </row>
    <row r="513" spans="1:24" ht="14">
      <c r="A513" s="53"/>
      <c r="B513" s="53"/>
      <c r="C513" s="53"/>
      <c r="D513" s="54" t="str">
        <f t="shared" si="48"/>
        <v/>
      </c>
      <c r="E513" s="53"/>
      <c r="G513" s="54" t="s">
        <v>2490</v>
      </c>
      <c r="H513" s="4" t="str">
        <f>IF(A513="","",IF(ROW($A$2:$A$908)=1,"Impossible",VLOOKUP($A$2:$A$908,[2]items!$A$2:$S$1008,{19}*SIGN(ROW($A$2:$A$908)),FALSE)))</f>
        <v/>
      </c>
      <c r="I513" s="4" t="str">
        <f>IF(A513="","",IF(ROW($A$2:$A$908)=1,"Impossible",VLOOKUP($A$2:$A$908,[2]items!$A$2:$T$1008,{20}*SIGN(ROW($A$2:$A$908)),FALSE)))</f>
        <v/>
      </c>
      <c r="L513" s="53"/>
      <c r="M513" s="53"/>
      <c r="N513" s="53"/>
      <c r="O513" s="53"/>
      <c r="P513" s="53"/>
      <c r="Q513" s="53"/>
      <c r="R513" s="53"/>
      <c r="S513" s="53"/>
      <c r="T513" s="53"/>
      <c r="U513" s="53"/>
      <c r="V513" s="55" t="s">
        <v>2780</v>
      </c>
      <c r="W513" s="55" t="s">
        <v>2780</v>
      </c>
      <c r="X513" s="4"/>
    </row>
    <row r="514" spans="1:24" ht="14">
      <c r="A514" s="53"/>
      <c r="B514" s="53"/>
      <c r="C514" s="53"/>
      <c r="D514" s="54" t="str">
        <f t="shared" si="48"/>
        <v/>
      </c>
      <c r="E514" s="53"/>
      <c r="G514" s="54" t="s">
        <v>2490</v>
      </c>
      <c r="H514" s="4" t="str">
        <f>IF(A514="","",IF(ROW($A$2:$A$908)=1,"Impossible",VLOOKUP($A$2:$A$908,[2]items!$A$2:$S$1008,{19}*SIGN(ROW($A$2:$A$908)),FALSE)))</f>
        <v/>
      </c>
      <c r="I514" s="4" t="str">
        <f>IF(A514="","",IF(ROW($A$2:$A$908)=1,"Impossible",VLOOKUP($A$2:$A$908,[2]items!$A$2:$T$1008,{20}*SIGN(ROW($A$2:$A$908)),FALSE)))</f>
        <v/>
      </c>
      <c r="L514" s="53"/>
      <c r="M514" s="53"/>
      <c r="N514" s="53"/>
      <c r="O514" s="53"/>
      <c r="P514" s="53"/>
      <c r="Q514" s="53"/>
      <c r="R514" s="53"/>
      <c r="S514" s="53"/>
      <c r="T514" s="53"/>
      <c r="U514" s="53"/>
      <c r="V514" s="55" t="s">
        <v>2780</v>
      </c>
      <c r="W514" s="55" t="s">
        <v>2780</v>
      </c>
      <c r="X514" s="4"/>
    </row>
    <row r="515" spans="1:24" ht="14">
      <c r="A515" s="53"/>
      <c r="B515" s="53"/>
      <c r="C515" s="53"/>
      <c r="D515" s="54" t="str">
        <f t="shared" si="48"/>
        <v/>
      </c>
      <c r="E515" s="53"/>
      <c r="G515" s="54" t="s">
        <v>2490</v>
      </c>
      <c r="H515" s="4" t="str">
        <f>IF(A515="","",IF(ROW($A$2:$A$908)=1,"Impossible",VLOOKUP($A$2:$A$908,[2]items!$A$2:$S$1008,{19}*SIGN(ROW($A$2:$A$908)),FALSE)))</f>
        <v/>
      </c>
      <c r="I515" s="4" t="str">
        <f>IF(A515="","",IF(ROW($A$2:$A$908)=1,"Impossible",VLOOKUP($A$2:$A$908,[2]items!$A$2:$T$1008,{20}*SIGN(ROW($A$2:$A$908)),FALSE)))</f>
        <v/>
      </c>
      <c r="L515" s="53"/>
      <c r="M515" s="53"/>
      <c r="N515" s="53"/>
      <c r="O515" s="53"/>
      <c r="P515" s="53"/>
      <c r="Q515" s="53"/>
      <c r="R515" s="53"/>
      <c r="S515" s="53"/>
      <c r="T515" s="53"/>
      <c r="U515" s="53"/>
      <c r="V515" s="55" t="s">
        <v>2780</v>
      </c>
      <c r="W515" s="55" t="s">
        <v>2780</v>
      </c>
      <c r="X515" s="4"/>
    </row>
    <row r="516" spans="1:24" ht="14">
      <c r="A516" s="53"/>
      <c r="B516" s="53"/>
      <c r="C516" s="53"/>
      <c r="D516" s="54" t="str">
        <f t="shared" si="48"/>
        <v/>
      </c>
      <c r="E516" s="53"/>
      <c r="G516" s="54" t="s">
        <v>2490</v>
      </c>
      <c r="H516" s="4" t="str">
        <f>IF(A516="","",IF(ROW($A$2:$A$908)=1,"Impossible",VLOOKUP($A$2:$A$908,[2]items!$A$2:$S$1008,{19}*SIGN(ROW($A$2:$A$908)),FALSE)))</f>
        <v/>
      </c>
      <c r="I516" s="4" t="str">
        <f>IF(A516="","",IF(ROW($A$2:$A$908)=1,"Impossible",VLOOKUP($A$2:$A$908,[2]items!$A$2:$T$1008,{20}*SIGN(ROW($A$2:$A$908)),FALSE)))</f>
        <v/>
      </c>
      <c r="L516" s="53"/>
      <c r="M516" s="53"/>
      <c r="N516" s="53"/>
      <c r="O516" s="53"/>
      <c r="P516" s="53"/>
      <c r="Q516" s="53"/>
      <c r="R516" s="53"/>
      <c r="S516" s="53"/>
      <c r="T516" s="53"/>
      <c r="U516" s="53"/>
      <c r="V516" s="55" t="s">
        <v>2780</v>
      </c>
      <c r="W516" s="55" t="s">
        <v>2780</v>
      </c>
      <c r="X516" s="4"/>
    </row>
    <row r="517" spans="1:24" ht="14">
      <c r="A517" s="53"/>
      <c r="B517" s="53"/>
      <c r="C517" s="53"/>
      <c r="D517" s="54" t="str">
        <f t="shared" si="48"/>
        <v/>
      </c>
      <c r="E517" s="53"/>
      <c r="G517" s="54" t="s">
        <v>2490</v>
      </c>
      <c r="H517" s="4" t="str">
        <f>IF(A517="","",IF(ROW($A$2:$A$908)=1,"Impossible",VLOOKUP($A$2:$A$908,[2]items!$A$2:$S$1008,{19}*SIGN(ROW($A$2:$A$908)),FALSE)))</f>
        <v/>
      </c>
      <c r="I517" s="4" t="str">
        <f>IF(A517="","",IF(ROW($A$2:$A$908)=1,"Impossible",VLOOKUP($A$2:$A$908,[2]items!$A$2:$T$1008,{20}*SIGN(ROW($A$2:$A$908)),FALSE)))</f>
        <v/>
      </c>
      <c r="L517" s="53"/>
      <c r="M517" s="53"/>
      <c r="N517" s="53"/>
      <c r="O517" s="53"/>
      <c r="P517" s="53"/>
      <c r="Q517" s="53"/>
      <c r="R517" s="53"/>
      <c r="S517" s="53"/>
      <c r="T517" s="53"/>
      <c r="U517" s="53"/>
      <c r="V517" s="55" t="s">
        <v>2780</v>
      </c>
      <c r="W517" s="55" t="s">
        <v>2780</v>
      </c>
      <c r="X517" s="4"/>
    </row>
    <row r="518" spans="1:24" ht="14">
      <c r="A518" s="53"/>
      <c r="B518" s="53"/>
      <c r="C518" s="53"/>
      <c r="D518" s="54" t="str">
        <f t="shared" si="48"/>
        <v/>
      </c>
      <c r="E518" s="53"/>
      <c r="G518" s="54" t="s">
        <v>2490</v>
      </c>
      <c r="H518" s="4" t="str">
        <f>IF(A518="","",IF(ROW($A$2:$A$908)=1,"Impossible",VLOOKUP($A$2:$A$908,[2]items!$A$2:$S$1008,{19}*SIGN(ROW($A$2:$A$908)),FALSE)))</f>
        <v/>
      </c>
      <c r="I518" s="4" t="str">
        <f>IF(A518="","",IF(ROW($A$2:$A$908)=1,"Impossible",VLOOKUP($A$2:$A$908,[2]items!$A$2:$T$1008,{20}*SIGN(ROW($A$2:$A$908)),FALSE)))</f>
        <v/>
      </c>
      <c r="L518" s="53"/>
      <c r="M518" s="53"/>
      <c r="N518" s="53"/>
      <c r="O518" s="53"/>
      <c r="P518" s="53"/>
      <c r="Q518" s="53"/>
      <c r="R518" s="53"/>
      <c r="S518" s="53"/>
      <c r="T518" s="53"/>
      <c r="U518" s="53"/>
      <c r="V518" s="55" t="s">
        <v>2780</v>
      </c>
      <c r="W518" s="55" t="s">
        <v>2780</v>
      </c>
      <c r="X518" s="4"/>
    </row>
    <row r="519" spans="1:24" ht="14">
      <c r="A519" s="53"/>
      <c r="B519" s="53"/>
      <c r="C519" s="53"/>
      <c r="D519" s="54" t="str">
        <f t="shared" si="48"/>
        <v/>
      </c>
      <c r="E519" s="53"/>
      <c r="G519" s="54" t="s">
        <v>2490</v>
      </c>
      <c r="H519" s="4" t="str">
        <f>IF(A519="","",IF(ROW($A$2:$A$908)=1,"Impossible",VLOOKUP($A$2:$A$908,[2]items!$A$2:$S$1008,{19}*SIGN(ROW($A$2:$A$908)),FALSE)))</f>
        <v/>
      </c>
      <c r="I519" s="4" t="str">
        <f>IF(A519="","",IF(ROW($A$2:$A$908)=1,"Impossible",VLOOKUP($A$2:$A$908,[2]items!$A$2:$T$1008,{20}*SIGN(ROW($A$2:$A$908)),FALSE)))</f>
        <v/>
      </c>
      <c r="L519" s="53"/>
      <c r="M519" s="53"/>
      <c r="N519" s="53"/>
      <c r="O519" s="53"/>
      <c r="P519" s="53"/>
      <c r="Q519" s="53"/>
      <c r="R519" s="53"/>
      <c r="S519" s="53"/>
      <c r="T519" s="53"/>
      <c r="U519" s="53"/>
      <c r="V519" s="55" t="s">
        <v>2780</v>
      </c>
      <c r="W519" s="55" t="s">
        <v>2780</v>
      </c>
      <c r="X519" s="4"/>
    </row>
    <row r="520" spans="1:24" ht="14">
      <c r="A520" s="53"/>
      <c r="B520" s="53"/>
      <c r="C520" s="53"/>
      <c r="D520" s="54" t="str">
        <f t="shared" si="48"/>
        <v/>
      </c>
      <c r="E520" s="53"/>
      <c r="G520" s="54" t="s">
        <v>2490</v>
      </c>
      <c r="H520" s="4" t="str">
        <f>IF(A520="","",IF(ROW($A$2:$A$908)=1,"Impossible",VLOOKUP($A$2:$A$908,[2]items!$A$2:$S$1008,{19}*SIGN(ROW($A$2:$A$908)),FALSE)))</f>
        <v/>
      </c>
      <c r="I520" s="4" t="str">
        <f>IF(A520="","",IF(ROW($A$2:$A$908)=1,"Impossible",VLOOKUP($A$2:$A$908,[2]items!$A$2:$T$1008,{20}*SIGN(ROW($A$2:$A$908)),FALSE)))</f>
        <v/>
      </c>
      <c r="L520" s="53"/>
      <c r="M520" s="53"/>
      <c r="N520" s="53"/>
      <c r="O520" s="53"/>
      <c r="P520" s="53"/>
      <c r="Q520" s="53"/>
      <c r="R520" s="53"/>
      <c r="S520" s="53"/>
      <c r="T520" s="53"/>
      <c r="U520" s="53"/>
      <c r="V520" s="55" t="s">
        <v>2780</v>
      </c>
      <c r="W520" s="55" t="s">
        <v>2780</v>
      </c>
      <c r="X520" s="4"/>
    </row>
    <row r="521" spans="1:24" ht="14">
      <c r="A521" s="53"/>
      <c r="B521" s="53"/>
      <c r="C521" s="53"/>
      <c r="D521" s="54" t="str">
        <f t="shared" si="48"/>
        <v/>
      </c>
      <c r="E521" s="53"/>
      <c r="G521" s="54" t="s">
        <v>2490</v>
      </c>
      <c r="H521" s="4" t="str">
        <f>IF(A521="","",IF(ROW($A$2:$A$908)=1,"Impossible",VLOOKUP($A$2:$A$908,[2]items!$A$2:$S$1008,{19}*SIGN(ROW($A$2:$A$908)),FALSE)))</f>
        <v/>
      </c>
      <c r="I521" s="4" t="str">
        <f>IF(A521="","",IF(ROW($A$2:$A$908)=1,"Impossible",VLOOKUP($A$2:$A$908,[2]items!$A$2:$T$1008,{20}*SIGN(ROW($A$2:$A$908)),FALSE)))</f>
        <v/>
      </c>
      <c r="L521" s="53"/>
      <c r="M521" s="53"/>
      <c r="N521" s="53"/>
      <c r="O521" s="53"/>
      <c r="P521" s="53"/>
      <c r="Q521" s="53"/>
      <c r="R521" s="53"/>
      <c r="S521" s="53"/>
      <c r="T521" s="53"/>
      <c r="U521" s="53"/>
      <c r="V521" s="55" t="s">
        <v>2780</v>
      </c>
      <c r="W521" s="55" t="s">
        <v>2780</v>
      </c>
      <c r="X521" s="4"/>
    </row>
    <row r="522" spans="1:24" ht="14">
      <c r="A522" s="53"/>
      <c r="B522" s="53"/>
      <c r="C522" s="53"/>
      <c r="D522" s="54" t="str">
        <f t="shared" si="48"/>
        <v/>
      </c>
      <c r="E522" s="53"/>
      <c r="G522" s="54" t="s">
        <v>2490</v>
      </c>
      <c r="H522" s="4" t="str">
        <f>IF(A522="","",IF(ROW($A$2:$A$908)=1,"Impossible",VLOOKUP($A$2:$A$908,[2]items!$A$2:$S$1008,{19}*SIGN(ROW($A$2:$A$908)),FALSE)))</f>
        <v/>
      </c>
      <c r="I522" s="4" t="str">
        <f>IF(A522="","",IF(ROW($A$2:$A$908)=1,"Impossible",VLOOKUP($A$2:$A$908,[2]items!$A$2:$T$1008,{20}*SIGN(ROW($A$2:$A$908)),FALSE)))</f>
        <v/>
      </c>
      <c r="L522" s="53"/>
      <c r="M522" s="53"/>
      <c r="N522" s="53"/>
      <c r="O522" s="53"/>
      <c r="P522" s="53"/>
      <c r="Q522" s="53"/>
      <c r="R522" s="53"/>
      <c r="S522" s="53"/>
      <c r="T522" s="53"/>
      <c r="U522" s="53"/>
      <c r="V522" s="55" t="s">
        <v>2780</v>
      </c>
      <c r="W522" s="55" t="s">
        <v>2780</v>
      </c>
      <c r="X522" s="4"/>
    </row>
    <row r="523" spans="1:24" ht="14">
      <c r="A523" s="53"/>
      <c r="B523" s="53"/>
      <c r="C523" s="53"/>
      <c r="D523" s="54" t="str">
        <f t="shared" si="48"/>
        <v/>
      </c>
      <c r="E523" s="53"/>
      <c r="G523" s="54" t="s">
        <v>2490</v>
      </c>
      <c r="H523" s="4" t="str">
        <f>IF(A523="","",IF(ROW($A$2:$A$908)=1,"Impossible",VLOOKUP($A$2:$A$908,[2]items!$A$2:$S$1008,{19}*SIGN(ROW($A$2:$A$908)),FALSE)))</f>
        <v/>
      </c>
      <c r="I523" s="4" t="str">
        <f>IF(A523="","",IF(ROW($A$2:$A$908)=1,"Impossible",VLOOKUP($A$2:$A$908,[2]items!$A$2:$T$1008,{20}*SIGN(ROW($A$2:$A$908)),FALSE)))</f>
        <v/>
      </c>
      <c r="L523" s="53"/>
      <c r="M523" s="53"/>
      <c r="N523" s="53"/>
      <c r="O523" s="53"/>
      <c r="P523" s="53"/>
      <c r="Q523" s="53"/>
      <c r="R523" s="53"/>
      <c r="S523" s="53"/>
      <c r="T523" s="53"/>
      <c r="U523" s="53"/>
      <c r="V523" s="55" t="s">
        <v>2780</v>
      </c>
      <c r="W523" s="55" t="s">
        <v>2780</v>
      </c>
      <c r="X523" s="4"/>
    </row>
    <row r="524" spans="1:24" ht="14">
      <c r="A524" s="53"/>
      <c r="B524" s="53"/>
      <c r="C524" s="53"/>
      <c r="D524" s="54" t="str">
        <f t="shared" si="48"/>
        <v/>
      </c>
      <c r="E524" s="53"/>
      <c r="G524" s="54" t="s">
        <v>2490</v>
      </c>
      <c r="H524" s="4" t="str">
        <f>IF(A524="","",IF(ROW($A$2:$A$908)=1,"Impossible",VLOOKUP($A$2:$A$908,[2]items!$A$2:$S$1008,{19}*SIGN(ROW($A$2:$A$908)),FALSE)))</f>
        <v/>
      </c>
      <c r="I524" s="4" t="str">
        <f>IF(A524="","",IF(ROW($A$2:$A$908)=1,"Impossible",VLOOKUP($A$2:$A$908,[2]items!$A$2:$T$1008,{20}*SIGN(ROW($A$2:$A$908)),FALSE)))</f>
        <v/>
      </c>
      <c r="L524" s="53"/>
      <c r="M524" s="53"/>
      <c r="N524" s="53"/>
      <c r="O524" s="53"/>
      <c r="P524" s="53"/>
      <c r="Q524" s="53"/>
      <c r="R524" s="53"/>
      <c r="S524" s="53"/>
      <c r="T524" s="53"/>
      <c r="U524" s="53"/>
      <c r="V524" s="55" t="s">
        <v>2780</v>
      </c>
      <c r="W524" s="55" t="s">
        <v>2780</v>
      </c>
      <c r="X524" s="4"/>
    </row>
    <row r="525" spans="1:24" ht="14">
      <c r="A525" s="53"/>
      <c r="B525" s="53"/>
      <c r="C525" s="53"/>
      <c r="D525" s="54" t="str">
        <f t="shared" si="48"/>
        <v/>
      </c>
      <c r="E525" s="53"/>
      <c r="G525" s="54" t="s">
        <v>2490</v>
      </c>
      <c r="H525" s="4" t="str">
        <f>IF(A525="","",IF(ROW($A$2:$A$908)=1,"Impossible",VLOOKUP($A$2:$A$908,[2]items!$A$2:$S$1008,{19}*SIGN(ROW($A$2:$A$908)),FALSE)))</f>
        <v/>
      </c>
      <c r="I525" s="4" t="str">
        <f>IF(A525="","",IF(ROW($A$2:$A$908)=1,"Impossible",VLOOKUP($A$2:$A$908,[2]items!$A$2:$T$1008,{20}*SIGN(ROW($A$2:$A$908)),FALSE)))</f>
        <v/>
      </c>
      <c r="L525" s="53"/>
      <c r="M525" s="53"/>
      <c r="N525" s="53"/>
      <c r="O525" s="53"/>
      <c r="P525" s="53"/>
      <c r="Q525" s="53"/>
      <c r="R525" s="53"/>
      <c r="S525" s="53"/>
      <c r="T525" s="53"/>
      <c r="U525" s="53"/>
      <c r="V525" s="55" t="s">
        <v>2780</v>
      </c>
      <c r="W525" s="55" t="s">
        <v>2780</v>
      </c>
      <c r="X525" s="4"/>
    </row>
    <row r="526" spans="1:24" ht="14">
      <c r="A526" s="53"/>
      <c r="B526" s="53"/>
      <c r="C526" s="53"/>
      <c r="D526" s="54" t="str">
        <f t="shared" si="48"/>
        <v/>
      </c>
      <c r="E526" s="53"/>
      <c r="G526" s="54" t="s">
        <v>2490</v>
      </c>
      <c r="H526" s="4" t="str">
        <f>IF(A526="","",IF(ROW($A$2:$A$908)=1,"Impossible",VLOOKUP($A$2:$A$908,[2]items!$A$2:$S$1008,{19}*SIGN(ROW($A$2:$A$908)),FALSE)))</f>
        <v/>
      </c>
      <c r="I526" s="4" t="str">
        <f>IF(A526="","",IF(ROW($A$2:$A$908)=1,"Impossible",VLOOKUP($A$2:$A$908,[2]items!$A$2:$T$1008,{20}*SIGN(ROW($A$2:$A$908)),FALSE)))</f>
        <v/>
      </c>
      <c r="L526" s="53"/>
      <c r="M526" s="53"/>
      <c r="N526" s="53"/>
      <c r="O526" s="53"/>
      <c r="P526" s="53"/>
      <c r="Q526" s="53"/>
      <c r="R526" s="53"/>
      <c r="S526" s="53"/>
      <c r="T526" s="53"/>
      <c r="U526" s="53"/>
      <c r="V526" s="55" t="s">
        <v>2780</v>
      </c>
      <c r="W526" s="55" t="s">
        <v>2780</v>
      </c>
      <c r="X526" s="4"/>
    </row>
    <row r="527" spans="1:24" ht="14">
      <c r="A527" s="53"/>
      <c r="B527" s="53"/>
      <c r="C527" s="53"/>
      <c r="D527" s="54" t="str">
        <f t="shared" si="48"/>
        <v/>
      </c>
      <c r="E527" s="53"/>
      <c r="G527" s="54" t="s">
        <v>2490</v>
      </c>
      <c r="H527" s="4" t="str">
        <f>IF(A527="","",IF(ROW($A$2:$A$908)=1,"Impossible",VLOOKUP($A$2:$A$908,[2]items!$A$2:$S$1008,{19}*SIGN(ROW($A$2:$A$908)),FALSE)))</f>
        <v/>
      </c>
      <c r="I527" s="4" t="str">
        <f>IF(A527="","",IF(ROW($A$2:$A$908)=1,"Impossible",VLOOKUP($A$2:$A$908,[2]items!$A$2:$T$1008,{20}*SIGN(ROW($A$2:$A$908)),FALSE)))</f>
        <v/>
      </c>
      <c r="L527" s="53"/>
      <c r="M527" s="53"/>
      <c r="N527" s="53"/>
      <c r="O527" s="53"/>
      <c r="P527" s="53"/>
      <c r="Q527" s="53"/>
      <c r="R527" s="53"/>
      <c r="S527" s="53"/>
      <c r="T527" s="53"/>
      <c r="U527" s="53"/>
      <c r="V527" s="55" t="s">
        <v>2780</v>
      </c>
      <c r="W527" s="55" t="s">
        <v>2780</v>
      </c>
      <c r="X527" s="4"/>
    </row>
    <row r="528" spans="1:24" ht="14">
      <c r="A528" s="53"/>
      <c r="B528" s="53"/>
      <c r="C528" s="53"/>
      <c r="D528" s="54" t="str">
        <f t="shared" si="48"/>
        <v/>
      </c>
      <c r="E528" s="53"/>
      <c r="G528" s="54" t="s">
        <v>2490</v>
      </c>
      <c r="H528" s="4" t="str">
        <f>IF(A528="","",IF(ROW($A$2:$A$908)=1,"Impossible",VLOOKUP($A$2:$A$908,[2]items!$A$2:$S$1008,{19}*SIGN(ROW($A$2:$A$908)),FALSE)))</f>
        <v/>
      </c>
      <c r="I528" s="4" t="str">
        <f>IF(A528="","",IF(ROW($A$2:$A$908)=1,"Impossible",VLOOKUP($A$2:$A$908,[2]items!$A$2:$T$1008,{20}*SIGN(ROW($A$2:$A$908)),FALSE)))</f>
        <v/>
      </c>
      <c r="L528" s="53"/>
      <c r="M528" s="53"/>
      <c r="N528" s="53"/>
      <c r="O528" s="53"/>
      <c r="P528" s="53"/>
      <c r="Q528" s="53"/>
      <c r="R528" s="53"/>
      <c r="S528" s="53"/>
      <c r="T528" s="53"/>
      <c r="U528" s="53"/>
      <c r="V528" s="55" t="s">
        <v>2780</v>
      </c>
      <c r="W528" s="55" t="s">
        <v>2780</v>
      </c>
      <c r="X528" s="4"/>
    </row>
    <row r="529" spans="1:24" ht="14">
      <c r="A529" s="53"/>
      <c r="B529" s="53"/>
      <c r="C529" s="53"/>
      <c r="D529" s="54" t="str">
        <f t="shared" si="48"/>
        <v/>
      </c>
      <c r="E529" s="53"/>
      <c r="G529" s="54" t="s">
        <v>2490</v>
      </c>
      <c r="H529" s="4" t="str">
        <f>IF(A529="","",IF(ROW($A$2:$A$908)=1,"Impossible",VLOOKUP($A$2:$A$908,[2]items!$A$2:$S$1008,{19}*SIGN(ROW($A$2:$A$908)),FALSE)))</f>
        <v/>
      </c>
      <c r="I529" s="4" t="str">
        <f>IF(A529="","",IF(ROW($A$2:$A$908)=1,"Impossible",VLOOKUP($A$2:$A$908,[2]items!$A$2:$T$1008,{20}*SIGN(ROW($A$2:$A$908)),FALSE)))</f>
        <v/>
      </c>
      <c r="L529" s="53"/>
      <c r="M529" s="53"/>
      <c r="N529" s="53"/>
      <c r="O529" s="53"/>
      <c r="P529" s="53"/>
      <c r="Q529" s="53"/>
      <c r="R529" s="53"/>
      <c r="S529" s="53"/>
      <c r="T529" s="53"/>
      <c r="U529" s="53"/>
      <c r="V529" s="55" t="s">
        <v>2780</v>
      </c>
      <c r="W529" s="55" t="s">
        <v>2780</v>
      </c>
      <c r="X529" s="4"/>
    </row>
    <row r="530" spans="1:24" ht="14">
      <c r="A530" s="53"/>
      <c r="B530" s="53"/>
      <c r="C530" s="53"/>
      <c r="D530" s="54" t="str">
        <f t="shared" si="48"/>
        <v/>
      </c>
      <c r="E530" s="53"/>
      <c r="G530" s="54" t="s">
        <v>2490</v>
      </c>
      <c r="H530" s="4" t="str">
        <f>IF(A530="","",IF(ROW($A$2:$A$908)=1,"Impossible",VLOOKUP($A$2:$A$908,[2]items!$A$2:$S$1008,{19}*SIGN(ROW($A$2:$A$908)),FALSE)))</f>
        <v/>
      </c>
      <c r="I530" s="4" t="str">
        <f>IF(A530="","",IF(ROW($A$2:$A$908)=1,"Impossible",VLOOKUP($A$2:$A$908,[2]items!$A$2:$T$1008,{20}*SIGN(ROW($A$2:$A$908)),FALSE)))</f>
        <v/>
      </c>
      <c r="L530" s="53"/>
      <c r="M530" s="53"/>
      <c r="N530" s="53"/>
      <c r="O530" s="53"/>
      <c r="P530" s="53"/>
      <c r="Q530" s="53"/>
      <c r="R530" s="53"/>
      <c r="S530" s="53"/>
      <c r="T530" s="53"/>
      <c r="U530" s="53"/>
      <c r="V530" s="55" t="s">
        <v>2780</v>
      </c>
      <c r="W530" s="55" t="s">
        <v>2780</v>
      </c>
      <c r="X530" s="4"/>
    </row>
    <row r="531" spans="1:24" ht="14">
      <c r="A531" s="53"/>
      <c r="B531" s="53"/>
      <c r="C531" s="53"/>
      <c r="D531" s="54" t="str">
        <f t="shared" si="48"/>
        <v/>
      </c>
      <c r="E531" s="53"/>
      <c r="G531" s="54" t="s">
        <v>2490</v>
      </c>
      <c r="H531" s="4" t="str">
        <f>IF(A531="","",IF(ROW($A$2:$A$908)=1,"Impossible",VLOOKUP($A$2:$A$908,[2]items!$A$2:$S$1008,{19}*SIGN(ROW($A$2:$A$908)),FALSE)))</f>
        <v/>
      </c>
      <c r="I531" s="4" t="str">
        <f>IF(A531="","",IF(ROW($A$2:$A$908)=1,"Impossible",VLOOKUP($A$2:$A$908,[2]items!$A$2:$T$1008,{20}*SIGN(ROW($A$2:$A$908)),FALSE)))</f>
        <v/>
      </c>
      <c r="L531" s="53"/>
      <c r="M531" s="53"/>
      <c r="N531" s="53"/>
      <c r="O531" s="53"/>
      <c r="P531" s="53"/>
      <c r="Q531" s="53"/>
      <c r="R531" s="53"/>
      <c r="S531" s="53"/>
      <c r="T531" s="53"/>
      <c r="U531" s="53"/>
      <c r="V531" s="55" t="s">
        <v>2780</v>
      </c>
      <c r="W531" s="55" t="s">
        <v>2780</v>
      </c>
      <c r="X531" s="4"/>
    </row>
    <row r="532" spans="1:24" ht="14">
      <c r="A532" s="53"/>
      <c r="B532" s="53"/>
      <c r="C532" s="53"/>
      <c r="D532" s="54" t="str">
        <f t="shared" si="48"/>
        <v/>
      </c>
      <c r="E532" s="53"/>
      <c r="G532" s="54" t="s">
        <v>2490</v>
      </c>
      <c r="H532" s="4" t="str">
        <f>IF(A532="","",IF(ROW($A$2:$A$908)=1,"Impossible",VLOOKUP($A$2:$A$908,[2]items!$A$2:$S$1008,{19}*SIGN(ROW($A$2:$A$908)),FALSE)))</f>
        <v/>
      </c>
      <c r="I532" s="4" t="str">
        <f>IF(A532="","",IF(ROW($A$2:$A$908)=1,"Impossible",VLOOKUP($A$2:$A$908,[2]items!$A$2:$T$1008,{20}*SIGN(ROW($A$2:$A$908)),FALSE)))</f>
        <v/>
      </c>
      <c r="L532" s="53"/>
      <c r="M532" s="53"/>
      <c r="N532" s="53"/>
      <c r="O532" s="53"/>
      <c r="P532" s="53"/>
      <c r="Q532" s="53"/>
      <c r="R532" s="53"/>
      <c r="S532" s="53"/>
      <c r="T532" s="53"/>
      <c r="U532" s="53"/>
      <c r="V532" s="55" t="s">
        <v>2780</v>
      </c>
      <c r="W532" s="55" t="s">
        <v>2780</v>
      </c>
      <c r="X532" s="4"/>
    </row>
    <row r="533" spans="1:24" ht="14">
      <c r="A533" s="53"/>
      <c r="B533" s="53"/>
      <c r="C533" s="53"/>
      <c r="D533" s="54" t="str">
        <f t="shared" si="48"/>
        <v/>
      </c>
      <c r="E533" s="53"/>
      <c r="G533" s="54" t="s">
        <v>2490</v>
      </c>
      <c r="H533" s="4" t="str">
        <f>IF(A533="","",IF(ROW($A$2:$A$908)=1,"Impossible",VLOOKUP($A$2:$A$908,[2]items!$A$2:$S$1008,{19}*SIGN(ROW($A$2:$A$908)),FALSE)))</f>
        <v/>
      </c>
      <c r="I533" s="4" t="str">
        <f>IF(A533="","",IF(ROW($A$2:$A$908)=1,"Impossible",VLOOKUP($A$2:$A$908,[2]items!$A$2:$T$1008,{20}*SIGN(ROW($A$2:$A$908)),FALSE)))</f>
        <v/>
      </c>
      <c r="L533" s="53"/>
      <c r="M533" s="53"/>
      <c r="N533" s="53"/>
      <c r="O533" s="53"/>
      <c r="P533" s="53"/>
      <c r="Q533" s="53"/>
      <c r="R533" s="53"/>
      <c r="S533" s="53"/>
      <c r="T533" s="53"/>
      <c r="U533" s="53"/>
      <c r="V533" s="55" t="s">
        <v>2780</v>
      </c>
      <c r="W533" s="55" t="s">
        <v>2780</v>
      </c>
      <c r="X533" s="4"/>
    </row>
    <row r="534" spans="1:24" ht="14">
      <c r="A534" s="53"/>
      <c r="B534" s="53"/>
      <c r="C534" s="53"/>
      <c r="D534" s="54" t="str">
        <f t="shared" si="48"/>
        <v/>
      </c>
      <c r="E534" s="53"/>
      <c r="G534" s="54" t="s">
        <v>2490</v>
      </c>
      <c r="H534" s="4" t="str">
        <f>IF(A534="","",IF(ROW($A$2:$A$908)=1,"Impossible",VLOOKUP($A$2:$A$908,[2]items!$A$2:$S$1008,{19}*SIGN(ROW($A$2:$A$908)),FALSE)))</f>
        <v/>
      </c>
      <c r="I534" s="4" t="str">
        <f>IF(A534="","",IF(ROW($A$2:$A$908)=1,"Impossible",VLOOKUP($A$2:$A$908,[2]items!$A$2:$T$1008,{20}*SIGN(ROW($A$2:$A$908)),FALSE)))</f>
        <v/>
      </c>
      <c r="L534" s="53"/>
      <c r="M534" s="53"/>
      <c r="N534" s="53"/>
      <c r="O534" s="53"/>
      <c r="P534" s="53"/>
      <c r="Q534" s="53"/>
      <c r="R534" s="53"/>
      <c r="S534" s="53"/>
      <c r="T534" s="53"/>
      <c r="U534" s="53"/>
      <c r="V534" s="55" t="s">
        <v>2780</v>
      </c>
      <c r="W534" s="55" t="s">
        <v>2780</v>
      </c>
      <c r="X534" s="4"/>
    </row>
    <row r="535" spans="1:24" ht="14">
      <c r="A535" s="53"/>
      <c r="B535" s="53"/>
      <c r="C535" s="53"/>
      <c r="D535" s="54" t="str">
        <f t="shared" si="48"/>
        <v/>
      </c>
      <c r="E535" s="53"/>
      <c r="G535" s="54" t="s">
        <v>2490</v>
      </c>
      <c r="H535" s="4" t="str">
        <f>IF(A535="","",IF(ROW($A$2:$A$908)=1,"Impossible",VLOOKUP($A$2:$A$908,[2]items!$A$2:$S$1008,{19}*SIGN(ROW($A$2:$A$908)),FALSE)))</f>
        <v/>
      </c>
      <c r="I535" s="4" t="str">
        <f>IF(A535="","",IF(ROW($A$2:$A$908)=1,"Impossible",VLOOKUP($A$2:$A$908,[2]items!$A$2:$T$1008,{20}*SIGN(ROW($A$2:$A$908)),FALSE)))</f>
        <v/>
      </c>
      <c r="L535" s="53"/>
      <c r="M535" s="53"/>
      <c r="N535" s="53"/>
      <c r="O535" s="53"/>
      <c r="P535" s="53"/>
      <c r="Q535" s="53"/>
      <c r="R535" s="53"/>
      <c r="S535" s="53"/>
      <c r="T535" s="53"/>
      <c r="U535" s="53"/>
      <c r="V535" s="55" t="s">
        <v>2780</v>
      </c>
      <c r="W535" s="55" t="s">
        <v>2780</v>
      </c>
      <c r="X535" s="4"/>
    </row>
    <row r="536" spans="1:24" ht="14">
      <c r="A536" s="53"/>
      <c r="B536" s="53"/>
      <c r="C536" s="53"/>
      <c r="D536" s="54" t="str">
        <f t="shared" si="48"/>
        <v/>
      </c>
      <c r="E536" s="53"/>
      <c r="G536" s="54" t="s">
        <v>2490</v>
      </c>
      <c r="H536" s="4" t="str">
        <f>IF(A536="","",IF(ROW($A$2:$A$908)=1,"Impossible",VLOOKUP($A$2:$A$908,[2]items!$A$2:$S$1008,{19}*SIGN(ROW($A$2:$A$908)),FALSE)))</f>
        <v/>
      </c>
      <c r="I536" s="4" t="str">
        <f>IF(A536="","",IF(ROW($A$2:$A$908)=1,"Impossible",VLOOKUP($A$2:$A$908,[2]items!$A$2:$T$1008,{20}*SIGN(ROW($A$2:$A$908)),FALSE)))</f>
        <v/>
      </c>
      <c r="L536" s="53"/>
      <c r="M536" s="53"/>
      <c r="N536" s="53"/>
      <c r="O536" s="53"/>
      <c r="P536" s="53"/>
      <c r="Q536" s="53"/>
      <c r="R536" s="53"/>
      <c r="S536" s="53"/>
      <c r="T536" s="53"/>
      <c r="U536" s="53"/>
      <c r="V536" s="55" t="s">
        <v>2780</v>
      </c>
      <c r="W536" s="55" t="s">
        <v>2780</v>
      </c>
      <c r="X536" s="4"/>
    </row>
    <row r="537" spans="1:24" ht="14">
      <c r="A537" s="53"/>
      <c r="B537" s="53"/>
      <c r="C537" s="53"/>
      <c r="D537" s="54" t="str">
        <f t="shared" si="48"/>
        <v/>
      </c>
      <c r="E537" s="53"/>
      <c r="G537" s="54" t="s">
        <v>2490</v>
      </c>
      <c r="H537" s="4" t="str">
        <f>IF(A537="","",IF(ROW($A$2:$A$908)=1,"Impossible",VLOOKUP($A$2:$A$908,[2]items!$A$2:$S$1008,{19}*SIGN(ROW($A$2:$A$908)),FALSE)))</f>
        <v/>
      </c>
      <c r="I537" s="4" t="str">
        <f>IF(A537="","",IF(ROW($A$2:$A$908)=1,"Impossible",VLOOKUP($A$2:$A$908,[2]items!$A$2:$T$1008,{20}*SIGN(ROW($A$2:$A$908)),FALSE)))</f>
        <v/>
      </c>
      <c r="L537" s="53"/>
      <c r="M537" s="53"/>
      <c r="N537" s="53"/>
      <c r="O537" s="53"/>
      <c r="P537" s="53"/>
      <c r="Q537" s="53"/>
      <c r="R537" s="53"/>
      <c r="S537" s="53"/>
      <c r="T537" s="53"/>
      <c r="U537" s="53"/>
      <c r="V537" s="55" t="s">
        <v>2780</v>
      </c>
      <c r="W537" s="55" t="s">
        <v>2780</v>
      </c>
      <c r="X537" s="4"/>
    </row>
    <row r="538" spans="1:24" ht="14">
      <c r="A538" s="53"/>
      <c r="B538" s="53"/>
      <c r="C538" s="53"/>
      <c r="D538" s="54" t="str">
        <f t="shared" si="48"/>
        <v/>
      </c>
      <c r="E538" s="53"/>
      <c r="G538" s="54" t="s">
        <v>2490</v>
      </c>
      <c r="H538" s="4" t="str">
        <f>IF(A538="","",IF(ROW($A$2:$A$908)=1,"Impossible",VLOOKUP($A$2:$A$908,[2]items!$A$2:$S$1008,{19}*SIGN(ROW($A$2:$A$908)),FALSE)))</f>
        <v/>
      </c>
      <c r="I538" s="4" t="str">
        <f>IF(A538="","",IF(ROW($A$2:$A$908)=1,"Impossible",VLOOKUP($A$2:$A$908,[2]items!$A$2:$T$1008,{20}*SIGN(ROW($A$2:$A$908)),FALSE)))</f>
        <v/>
      </c>
      <c r="L538" s="53"/>
      <c r="M538" s="53"/>
      <c r="N538" s="53"/>
      <c r="O538" s="53"/>
      <c r="P538" s="53"/>
      <c r="Q538" s="53"/>
      <c r="R538" s="53"/>
      <c r="S538" s="53"/>
      <c r="T538" s="53"/>
      <c r="U538" s="53"/>
      <c r="V538" s="55" t="s">
        <v>2780</v>
      </c>
      <c r="W538" s="55" t="s">
        <v>2780</v>
      </c>
      <c r="X538" s="4"/>
    </row>
    <row r="539" spans="1:24" ht="14">
      <c r="A539" s="53"/>
      <c r="B539" s="53"/>
      <c r="C539" s="53"/>
      <c r="D539" s="54" t="str">
        <f t="shared" si="48"/>
        <v/>
      </c>
      <c r="E539" s="53"/>
      <c r="G539" s="54" t="s">
        <v>2490</v>
      </c>
      <c r="H539" s="4" t="str">
        <f>IF(A539="","",IF(ROW($A$2:$A$908)=1,"Impossible",VLOOKUP($A$2:$A$908,[2]items!$A$2:$S$1008,{19}*SIGN(ROW($A$2:$A$908)),FALSE)))</f>
        <v/>
      </c>
      <c r="I539" s="4" t="str">
        <f>IF(A539="","",IF(ROW($A$2:$A$908)=1,"Impossible",VLOOKUP($A$2:$A$908,[2]items!$A$2:$T$1008,{20}*SIGN(ROW($A$2:$A$908)),FALSE)))</f>
        <v/>
      </c>
      <c r="L539" s="53"/>
      <c r="M539" s="53"/>
      <c r="N539" s="53"/>
      <c r="O539" s="53"/>
      <c r="P539" s="53"/>
      <c r="Q539" s="53"/>
      <c r="R539" s="53"/>
      <c r="S539" s="53"/>
      <c r="T539" s="53"/>
      <c r="U539" s="53"/>
      <c r="V539" s="55" t="s">
        <v>2780</v>
      </c>
      <c r="W539" s="55" t="s">
        <v>2780</v>
      </c>
      <c r="X539" s="4"/>
    </row>
    <row r="540" spans="1:24" ht="14">
      <c r="A540" s="53"/>
      <c r="B540" s="53"/>
      <c r="C540" s="53"/>
      <c r="D540" s="54" t="str">
        <f t="shared" si="48"/>
        <v/>
      </c>
      <c r="E540" s="53"/>
      <c r="G540" s="54" t="s">
        <v>2490</v>
      </c>
      <c r="H540" s="4" t="str">
        <f>IF(A540="","",IF(ROW($A$2:$A$908)=1,"Impossible",VLOOKUP($A$2:$A$908,[2]items!$A$2:$S$1008,{19}*SIGN(ROW($A$2:$A$908)),FALSE)))</f>
        <v/>
      </c>
      <c r="I540" s="4" t="str">
        <f>IF(A540="","",IF(ROW($A$2:$A$908)=1,"Impossible",VLOOKUP($A$2:$A$908,[2]items!$A$2:$T$1008,{20}*SIGN(ROW($A$2:$A$908)),FALSE)))</f>
        <v/>
      </c>
      <c r="L540" s="53"/>
      <c r="M540" s="53"/>
      <c r="N540" s="53"/>
      <c r="O540" s="53"/>
      <c r="P540" s="53"/>
      <c r="Q540" s="53"/>
      <c r="R540" s="53"/>
      <c r="S540" s="53"/>
      <c r="T540" s="53"/>
      <c r="U540" s="53"/>
      <c r="V540" s="55" t="s">
        <v>2780</v>
      </c>
      <c r="W540" s="55" t="s">
        <v>2780</v>
      </c>
      <c r="X540" s="4"/>
    </row>
    <row r="541" spans="1:24" ht="14">
      <c r="A541" s="53"/>
      <c r="B541" s="53"/>
      <c r="C541" s="53"/>
      <c r="D541" s="54" t="str">
        <f t="shared" si="48"/>
        <v/>
      </c>
      <c r="E541" s="53"/>
      <c r="G541" s="54" t="s">
        <v>2490</v>
      </c>
      <c r="H541" s="4" t="str">
        <f>IF(A541="","",IF(ROW($A$2:$A$908)=1,"Impossible",VLOOKUP($A$2:$A$908,[2]items!$A$2:$S$1008,{19}*SIGN(ROW($A$2:$A$908)),FALSE)))</f>
        <v/>
      </c>
      <c r="I541" s="4" t="str">
        <f>IF(A541="","",IF(ROW($A$2:$A$908)=1,"Impossible",VLOOKUP($A$2:$A$908,[2]items!$A$2:$T$1008,{20}*SIGN(ROW($A$2:$A$908)),FALSE)))</f>
        <v/>
      </c>
      <c r="L541" s="53"/>
      <c r="M541" s="53"/>
      <c r="N541" s="53"/>
      <c r="O541" s="53"/>
      <c r="P541" s="53"/>
      <c r="Q541" s="53"/>
      <c r="R541" s="53"/>
      <c r="S541" s="53"/>
      <c r="T541" s="53"/>
      <c r="U541" s="53"/>
      <c r="V541" s="55" t="s">
        <v>2780</v>
      </c>
      <c r="W541" s="55" t="s">
        <v>2780</v>
      </c>
      <c r="X541" s="4"/>
    </row>
    <row r="542" spans="1:24" ht="14">
      <c r="A542" s="53"/>
      <c r="B542" s="53"/>
      <c r="C542" s="53"/>
      <c r="D542" s="54" t="str">
        <f t="shared" si="48"/>
        <v/>
      </c>
      <c r="E542" s="53"/>
      <c r="G542" s="54" t="s">
        <v>2490</v>
      </c>
      <c r="H542" s="4" t="str">
        <f>IF(A542="","",IF(ROW($A$2:$A$908)=1,"Impossible",VLOOKUP($A$2:$A$908,[2]items!$A$2:$S$1008,{19}*SIGN(ROW($A$2:$A$908)),FALSE)))</f>
        <v/>
      </c>
      <c r="I542" s="4" t="str">
        <f>IF(A542="","",IF(ROW($A$2:$A$908)=1,"Impossible",VLOOKUP($A$2:$A$908,[2]items!$A$2:$T$1008,{20}*SIGN(ROW($A$2:$A$908)),FALSE)))</f>
        <v/>
      </c>
      <c r="L542" s="53"/>
      <c r="M542" s="53"/>
      <c r="N542" s="53"/>
      <c r="O542" s="53"/>
      <c r="P542" s="53"/>
      <c r="Q542" s="53"/>
      <c r="R542" s="53"/>
      <c r="S542" s="53"/>
      <c r="T542" s="53"/>
      <c r="U542" s="53"/>
      <c r="V542" s="55" t="s">
        <v>2780</v>
      </c>
      <c r="W542" s="55" t="s">
        <v>2780</v>
      </c>
      <c r="X542" s="4"/>
    </row>
    <row r="543" spans="1:24" ht="14">
      <c r="A543" s="53"/>
      <c r="B543" s="53"/>
      <c r="C543" s="53"/>
      <c r="D543" s="54" t="str">
        <f t="shared" si="48"/>
        <v/>
      </c>
      <c r="E543" s="53"/>
      <c r="G543" s="54" t="s">
        <v>2490</v>
      </c>
      <c r="H543" s="4" t="str">
        <f>IF(A543="","",IF(ROW($A$2:$A$908)=1,"Impossible",VLOOKUP($A$2:$A$908,[2]items!$A$2:$S$1008,{19}*SIGN(ROW($A$2:$A$908)),FALSE)))</f>
        <v/>
      </c>
      <c r="I543" s="4" t="str">
        <f>IF(A543="","",IF(ROW($A$2:$A$908)=1,"Impossible",VLOOKUP($A$2:$A$908,[2]items!$A$2:$T$1008,{20}*SIGN(ROW($A$2:$A$908)),FALSE)))</f>
        <v/>
      </c>
      <c r="L543" s="53"/>
      <c r="M543" s="53"/>
      <c r="N543" s="53"/>
      <c r="O543" s="53"/>
      <c r="P543" s="53"/>
      <c r="Q543" s="53"/>
      <c r="R543" s="53"/>
      <c r="S543" s="53"/>
      <c r="T543" s="53"/>
      <c r="U543" s="53"/>
      <c r="V543" s="55" t="s">
        <v>2780</v>
      </c>
      <c r="W543" s="55" t="s">
        <v>2780</v>
      </c>
      <c r="X543" s="4"/>
    </row>
    <row r="544" spans="1:24" ht="14">
      <c r="A544" s="53"/>
      <c r="B544" s="53"/>
      <c r="C544" s="53"/>
      <c r="D544" s="54" t="str">
        <f t="shared" si="48"/>
        <v/>
      </c>
      <c r="E544" s="53"/>
      <c r="G544" s="54" t="s">
        <v>2490</v>
      </c>
      <c r="H544" s="4" t="str">
        <f>IF(A544="","",IF(ROW($A$2:$A$908)=1,"Impossible",VLOOKUP($A$2:$A$908,[2]items!$A$2:$S$1008,{19}*SIGN(ROW($A$2:$A$908)),FALSE)))</f>
        <v/>
      </c>
      <c r="I544" s="4" t="str">
        <f>IF(A544="","",IF(ROW($A$2:$A$908)=1,"Impossible",VLOOKUP($A$2:$A$908,[2]items!$A$2:$T$1008,{20}*SIGN(ROW($A$2:$A$908)),FALSE)))</f>
        <v/>
      </c>
      <c r="L544" s="53"/>
      <c r="M544" s="53"/>
      <c r="N544" s="53"/>
      <c r="O544" s="53"/>
      <c r="P544" s="53"/>
      <c r="Q544" s="53"/>
      <c r="R544" s="53"/>
      <c r="S544" s="53"/>
      <c r="T544" s="53"/>
      <c r="U544" s="53"/>
      <c r="V544" s="55" t="s">
        <v>2780</v>
      </c>
      <c r="W544" s="55" t="s">
        <v>2780</v>
      </c>
      <c r="X544" s="4"/>
    </row>
    <row r="545" spans="1:24" ht="14">
      <c r="A545" s="53"/>
      <c r="B545" s="53"/>
      <c r="C545" s="53"/>
      <c r="D545" s="54" t="str">
        <f t="shared" si="48"/>
        <v/>
      </c>
      <c r="E545" s="53"/>
      <c r="G545" s="54" t="s">
        <v>2490</v>
      </c>
      <c r="H545" s="4" t="str">
        <f>IF(A545="","",IF(ROW($A$2:$A$908)=1,"Impossible",VLOOKUP($A$2:$A$908,[2]items!$A$2:$S$1008,{19}*SIGN(ROW($A$2:$A$908)),FALSE)))</f>
        <v/>
      </c>
      <c r="I545" s="4" t="str">
        <f>IF(A545="","",IF(ROW($A$2:$A$908)=1,"Impossible",VLOOKUP($A$2:$A$908,[2]items!$A$2:$T$1008,{20}*SIGN(ROW($A$2:$A$908)),FALSE)))</f>
        <v/>
      </c>
      <c r="L545" s="53"/>
      <c r="M545" s="53"/>
      <c r="N545" s="53"/>
      <c r="O545" s="53"/>
      <c r="P545" s="53"/>
      <c r="Q545" s="53"/>
      <c r="R545" s="53"/>
      <c r="S545" s="53"/>
      <c r="T545" s="53"/>
      <c r="U545" s="53"/>
      <c r="V545" s="55" t="s">
        <v>2780</v>
      </c>
      <c r="W545" s="55" t="s">
        <v>2780</v>
      </c>
      <c r="X545" s="4"/>
    </row>
    <row r="546" spans="1:24" ht="14">
      <c r="A546" s="53"/>
      <c r="B546" s="53"/>
      <c r="C546" s="53"/>
      <c r="D546" s="54" t="str">
        <f t="shared" si="48"/>
        <v/>
      </c>
      <c r="E546" s="53"/>
      <c r="G546" s="54" t="s">
        <v>2490</v>
      </c>
      <c r="H546" s="4" t="str">
        <f>IF(A546="","",IF(ROW($A$2:$A$908)=1,"Impossible",VLOOKUP($A$2:$A$908,[2]items!$A$2:$S$1008,{19}*SIGN(ROW($A$2:$A$908)),FALSE)))</f>
        <v/>
      </c>
      <c r="I546" s="4" t="str">
        <f>IF(A546="","",IF(ROW($A$2:$A$908)=1,"Impossible",VLOOKUP($A$2:$A$908,[2]items!$A$2:$T$1008,{20}*SIGN(ROW($A$2:$A$908)),FALSE)))</f>
        <v/>
      </c>
      <c r="L546" s="53"/>
      <c r="M546" s="53"/>
      <c r="N546" s="53"/>
      <c r="O546" s="53"/>
      <c r="P546" s="53"/>
      <c r="Q546" s="53"/>
      <c r="R546" s="53"/>
      <c r="S546" s="53"/>
      <c r="T546" s="53"/>
      <c r="U546" s="53"/>
      <c r="V546" s="55" t="s">
        <v>2780</v>
      </c>
      <c r="W546" s="55" t="s">
        <v>2780</v>
      </c>
      <c r="X546" s="4"/>
    </row>
    <row r="547" spans="1:24" ht="14">
      <c r="A547" s="53"/>
      <c r="B547" s="53"/>
      <c r="C547" s="53"/>
      <c r="D547" s="54" t="str">
        <f t="shared" si="48"/>
        <v/>
      </c>
      <c r="E547" s="53"/>
      <c r="G547" s="54" t="s">
        <v>2490</v>
      </c>
      <c r="H547" s="4" t="str">
        <f>IF(A547="","",IF(ROW($A$2:$A$908)=1,"Impossible",VLOOKUP($A$2:$A$908,[2]items!$A$2:$S$1008,{19}*SIGN(ROW($A$2:$A$908)),FALSE)))</f>
        <v/>
      </c>
      <c r="I547" s="4" t="str">
        <f>IF(A547="","",IF(ROW($A$2:$A$908)=1,"Impossible",VLOOKUP($A$2:$A$908,[2]items!$A$2:$T$1008,{20}*SIGN(ROW($A$2:$A$908)),FALSE)))</f>
        <v/>
      </c>
      <c r="L547" s="53"/>
      <c r="M547" s="53"/>
      <c r="N547" s="53"/>
      <c r="O547" s="53"/>
      <c r="P547" s="53"/>
      <c r="Q547" s="53"/>
      <c r="R547" s="53"/>
      <c r="S547" s="53"/>
      <c r="T547" s="53"/>
      <c r="U547" s="53"/>
      <c r="V547" s="55" t="s">
        <v>2780</v>
      </c>
      <c r="W547" s="55" t="s">
        <v>2780</v>
      </c>
      <c r="X547" s="4"/>
    </row>
    <row r="548" spans="1:24" ht="14">
      <c r="A548" s="53"/>
      <c r="B548" s="53"/>
      <c r="C548" s="53"/>
      <c r="D548" s="54" t="str">
        <f t="shared" si="48"/>
        <v/>
      </c>
      <c r="E548" s="53"/>
      <c r="G548" s="54" t="s">
        <v>2490</v>
      </c>
      <c r="H548" s="4" t="str">
        <f>IF(A548="","",IF(ROW($A$2:$A$908)=1,"Impossible",VLOOKUP($A$2:$A$908,[2]items!$A$2:$S$1008,{19}*SIGN(ROW($A$2:$A$908)),FALSE)))</f>
        <v/>
      </c>
      <c r="I548" s="4" t="str">
        <f>IF(A548="","",IF(ROW($A$2:$A$908)=1,"Impossible",VLOOKUP($A$2:$A$908,[2]items!$A$2:$T$1008,{20}*SIGN(ROW($A$2:$A$908)),FALSE)))</f>
        <v/>
      </c>
      <c r="L548" s="53"/>
      <c r="M548" s="53"/>
      <c r="N548" s="53"/>
      <c r="O548" s="53"/>
      <c r="P548" s="53"/>
      <c r="Q548" s="53"/>
      <c r="R548" s="53"/>
      <c r="S548" s="53"/>
      <c r="T548" s="53"/>
      <c r="U548" s="53"/>
      <c r="V548" s="55" t="s">
        <v>2780</v>
      </c>
      <c r="W548" s="55" t="s">
        <v>2780</v>
      </c>
      <c r="X548" s="4"/>
    </row>
    <row r="549" spans="1:24" ht="14">
      <c r="A549" s="53"/>
      <c r="B549" s="53"/>
      <c r="C549" s="53"/>
      <c r="D549" s="54" t="str">
        <f t="shared" si="48"/>
        <v/>
      </c>
      <c r="E549" s="53"/>
      <c r="G549" s="54" t="s">
        <v>2490</v>
      </c>
      <c r="H549" s="4" t="str">
        <f>IF(A549="","",IF(ROW($A$2:$A$908)=1,"Impossible",VLOOKUP($A$2:$A$908,[2]items!$A$2:$S$1008,{19}*SIGN(ROW($A$2:$A$908)),FALSE)))</f>
        <v/>
      </c>
      <c r="I549" s="4" t="str">
        <f>IF(A549="","",IF(ROW($A$2:$A$908)=1,"Impossible",VLOOKUP($A$2:$A$908,[2]items!$A$2:$T$1008,{20}*SIGN(ROW($A$2:$A$908)),FALSE)))</f>
        <v/>
      </c>
      <c r="L549" s="53"/>
      <c r="M549" s="53"/>
      <c r="N549" s="53"/>
      <c r="O549" s="53"/>
      <c r="P549" s="53"/>
      <c r="Q549" s="53"/>
      <c r="R549" s="53"/>
      <c r="S549" s="53"/>
      <c r="T549" s="53"/>
      <c r="U549" s="53"/>
      <c r="V549" s="55" t="s">
        <v>2780</v>
      </c>
      <c r="W549" s="55" t="s">
        <v>2780</v>
      </c>
      <c r="X549" s="4"/>
    </row>
    <row r="550" spans="1:24" ht="14">
      <c r="A550" s="53"/>
      <c r="B550" s="53"/>
      <c r="C550" s="53"/>
      <c r="D550" s="54" t="str">
        <f t="shared" si="48"/>
        <v/>
      </c>
      <c r="E550" s="53"/>
      <c r="G550" s="54" t="s">
        <v>2490</v>
      </c>
      <c r="H550" s="4" t="str">
        <f>IF(A550="","",IF(ROW($A$2:$A$908)=1,"Impossible",VLOOKUP($A$2:$A$908,[2]items!$A$2:$S$1008,{19}*SIGN(ROW($A$2:$A$908)),FALSE)))</f>
        <v/>
      </c>
      <c r="I550" s="4" t="str">
        <f>IF(A550="","",IF(ROW($A$2:$A$908)=1,"Impossible",VLOOKUP($A$2:$A$908,[2]items!$A$2:$T$1008,{20}*SIGN(ROW($A$2:$A$908)),FALSE)))</f>
        <v/>
      </c>
      <c r="L550" s="53"/>
      <c r="M550" s="53"/>
      <c r="N550" s="53"/>
      <c r="O550" s="53"/>
      <c r="P550" s="53"/>
      <c r="Q550" s="53"/>
      <c r="R550" s="53"/>
      <c r="S550" s="53"/>
      <c r="T550" s="53"/>
      <c r="U550" s="53"/>
      <c r="V550" s="55" t="s">
        <v>2780</v>
      </c>
      <c r="W550" s="55" t="s">
        <v>2780</v>
      </c>
      <c r="X550" s="4"/>
    </row>
    <row r="551" spans="1:24" ht="14">
      <c r="A551" s="53"/>
      <c r="B551" s="53"/>
      <c r="C551" s="53"/>
      <c r="D551" s="54" t="str">
        <f t="shared" si="48"/>
        <v/>
      </c>
      <c r="E551" s="53"/>
      <c r="G551" s="54" t="s">
        <v>2490</v>
      </c>
      <c r="H551" s="4" t="str">
        <f>IF(A551="","",IF(ROW($A$2:$A$908)=1,"Impossible",VLOOKUP($A$2:$A$908,[2]items!$A$2:$S$1008,{19}*SIGN(ROW($A$2:$A$908)),FALSE)))</f>
        <v/>
      </c>
      <c r="I551" s="4" t="str">
        <f>IF(A551="","",IF(ROW($A$2:$A$908)=1,"Impossible",VLOOKUP($A$2:$A$908,[2]items!$A$2:$T$1008,{20}*SIGN(ROW($A$2:$A$908)),FALSE)))</f>
        <v/>
      </c>
      <c r="L551" s="53"/>
      <c r="M551" s="53"/>
      <c r="N551" s="53"/>
      <c r="O551" s="53"/>
      <c r="P551" s="53"/>
      <c r="Q551" s="53"/>
      <c r="R551" s="53"/>
      <c r="S551" s="53"/>
      <c r="T551" s="53"/>
      <c r="U551" s="53"/>
      <c r="V551" s="55" t="s">
        <v>2780</v>
      </c>
      <c r="W551" s="55" t="s">
        <v>2780</v>
      </c>
      <c r="X551" s="4"/>
    </row>
    <row r="552" spans="1:24" ht="14">
      <c r="A552" s="53"/>
      <c r="B552" s="53"/>
      <c r="C552" s="53"/>
      <c r="D552" s="54" t="str">
        <f t="shared" si="48"/>
        <v/>
      </c>
      <c r="E552" s="53"/>
      <c r="G552" s="54" t="s">
        <v>2490</v>
      </c>
      <c r="H552" s="4" t="str">
        <f>IF(A552="","",IF(ROW($A$2:$A$908)=1,"Impossible",VLOOKUP($A$2:$A$908,[2]items!$A$2:$S$1008,{19}*SIGN(ROW($A$2:$A$908)),FALSE)))</f>
        <v/>
      </c>
      <c r="I552" s="4" t="str">
        <f>IF(A552="","",IF(ROW($A$2:$A$908)=1,"Impossible",VLOOKUP($A$2:$A$908,[2]items!$A$2:$T$1008,{20}*SIGN(ROW($A$2:$A$908)),FALSE)))</f>
        <v/>
      </c>
      <c r="L552" s="53"/>
      <c r="M552" s="53"/>
      <c r="N552" s="53"/>
      <c r="O552" s="53"/>
      <c r="P552" s="53"/>
      <c r="Q552" s="53"/>
      <c r="R552" s="53"/>
      <c r="S552" s="53"/>
      <c r="T552" s="53"/>
      <c r="U552" s="53"/>
      <c r="V552" s="55" t="s">
        <v>2780</v>
      </c>
      <c r="W552" s="55" t="s">
        <v>2780</v>
      </c>
      <c r="X552" s="4"/>
    </row>
    <row r="553" spans="1:24" ht="14">
      <c r="A553" s="53"/>
      <c r="B553" s="53"/>
      <c r="C553" s="53"/>
      <c r="D553" s="54" t="str">
        <f t="shared" si="48"/>
        <v/>
      </c>
      <c r="E553" s="53"/>
      <c r="G553" s="54" t="s">
        <v>2490</v>
      </c>
      <c r="H553" s="4" t="str">
        <f>IF(A553="","",IF(ROW($A$2:$A$908)=1,"Impossible",VLOOKUP($A$2:$A$908,[2]items!$A$2:$S$1008,{19}*SIGN(ROW($A$2:$A$908)),FALSE)))</f>
        <v/>
      </c>
      <c r="I553" s="4" t="str">
        <f>IF(A553="","",IF(ROW($A$2:$A$908)=1,"Impossible",VLOOKUP($A$2:$A$908,[2]items!$A$2:$T$1008,{20}*SIGN(ROW($A$2:$A$908)),FALSE)))</f>
        <v/>
      </c>
      <c r="L553" s="53"/>
      <c r="M553" s="53"/>
      <c r="N553" s="53"/>
      <c r="O553" s="53"/>
      <c r="P553" s="53"/>
      <c r="Q553" s="53"/>
      <c r="R553" s="53"/>
      <c r="S553" s="53"/>
      <c r="T553" s="53"/>
      <c r="U553" s="53"/>
      <c r="V553" s="55" t="s">
        <v>2780</v>
      </c>
      <c r="W553" s="55" t="s">
        <v>2780</v>
      </c>
      <c r="X553" s="4"/>
    </row>
    <row r="554" spans="1:24" ht="14">
      <c r="A554" s="53"/>
      <c r="B554" s="53"/>
      <c r="C554" s="53"/>
      <c r="D554" s="54" t="str">
        <f t="shared" si="48"/>
        <v/>
      </c>
      <c r="E554" s="53"/>
      <c r="G554" s="54" t="s">
        <v>2490</v>
      </c>
      <c r="H554" s="4" t="str">
        <f>IF(A554="","",IF(ROW($A$2:$A$908)=1,"Impossible",VLOOKUP($A$2:$A$908,[2]items!$A$2:$S$1008,{19}*SIGN(ROW($A$2:$A$908)),FALSE)))</f>
        <v/>
      </c>
      <c r="I554" s="4" t="str">
        <f>IF(A554="","",IF(ROW($A$2:$A$908)=1,"Impossible",VLOOKUP($A$2:$A$908,[2]items!$A$2:$T$1008,{20}*SIGN(ROW($A$2:$A$908)),FALSE)))</f>
        <v/>
      </c>
      <c r="L554" s="53"/>
      <c r="M554" s="53"/>
      <c r="N554" s="53"/>
      <c r="O554" s="53"/>
      <c r="P554" s="53"/>
      <c r="Q554" s="53"/>
      <c r="R554" s="53"/>
      <c r="S554" s="53"/>
      <c r="T554" s="53"/>
      <c r="U554" s="53"/>
      <c r="V554" s="55" t="s">
        <v>2780</v>
      </c>
      <c r="W554" s="55" t="s">
        <v>2780</v>
      </c>
      <c r="X554" s="4"/>
    </row>
    <row r="555" spans="1:24" ht="14">
      <c r="A555" s="53"/>
      <c r="B555" s="53"/>
      <c r="C555" s="53"/>
      <c r="D555" s="54" t="str">
        <f t="shared" si="48"/>
        <v/>
      </c>
      <c r="E555" s="53"/>
      <c r="G555" s="54" t="s">
        <v>2490</v>
      </c>
      <c r="H555" s="4" t="str">
        <f>IF(A555="","",IF(ROW($A$2:$A$908)=1,"Impossible",VLOOKUP($A$2:$A$908,[2]items!$A$2:$S$1008,{19}*SIGN(ROW($A$2:$A$908)),FALSE)))</f>
        <v/>
      </c>
      <c r="I555" s="4" t="str">
        <f>IF(A555="","",IF(ROW($A$2:$A$908)=1,"Impossible",VLOOKUP($A$2:$A$908,[2]items!$A$2:$T$1008,{20}*SIGN(ROW($A$2:$A$908)),FALSE)))</f>
        <v/>
      </c>
      <c r="L555" s="53"/>
      <c r="M555" s="53"/>
      <c r="N555" s="53"/>
      <c r="O555" s="53"/>
      <c r="P555" s="53"/>
      <c r="Q555" s="53"/>
      <c r="R555" s="53"/>
      <c r="S555" s="53"/>
      <c r="T555" s="53"/>
      <c r="U555" s="53"/>
      <c r="V555" s="55" t="s">
        <v>2780</v>
      </c>
      <c r="W555" s="55" t="s">
        <v>2780</v>
      </c>
      <c r="X555" s="4"/>
    </row>
    <row r="556" spans="1:24" ht="14">
      <c r="A556" s="53"/>
      <c r="B556" s="53"/>
      <c r="C556" s="53"/>
      <c r="D556" s="54" t="str">
        <f t="shared" si="48"/>
        <v/>
      </c>
      <c r="E556" s="53"/>
      <c r="G556" s="54" t="s">
        <v>2490</v>
      </c>
      <c r="H556" s="4" t="str">
        <f>IF(A556="","",IF(ROW($A$2:$A$908)=1,"Impossible",VLOOKUP($A$2:$A$908,[2]items!$A$2:$S$1008,{19}*SIGN(ROW($A$2:$A$908)),FALSE)))</f>
        <v/>
      </c>
      <c r="I556" s="4" t="str">
        <f>IF(A556="","",IF(ROW($A$2:$A$908)=1,"Impossible",VLOOKUP($A$2:$A$908,[2]items!$A$2:$T$1008,{20}*SIGN(ROW($A$2:$A$908)),FALSE)))</f>
        <v/>
      </c>
      <c r="L556" s="53"/>
      <c r="M556" s="53"/>
      <c r="N556" s="53"/>
      <c r="O556" s="53"/>
      <c r="P556" s="53"/>
      <c r="Q556" s="53"/>
      <c r="R556" s="53"/>
      <c r="S556" s="53"/>
      <c r="T556" s="53"/>
      <c r="U556" s="53"/>
      <c r="V556" s="55" t="s">
        <v>2780</v>
      </c>
      <c r="W556" s="55" t="s">
        <v>2780</v>
      </c>
      <c r="X556" s="4"/>
    </row>
    <row r="557" spans="1:24" ht="14">
      <c r="A557" s="53"/>
      <c r="B557" s="53"/>
      <c r="C557" s="53"/>
      <c r="D557" s="54" t="str">
        <f t="shared" si="48"/>
        <v/>
      </c>
      <c r="E557" s="53"/>
      <c r="G557" s="54" t="s">
        <v>2490</v>
      </c>
      <c r="H557" s="4" t="str">
        <f>IF(A557="","",IF(ROW($A$2:$A$908)=1,"Impossible",VLOOKUP($A$2:$A$908,[2]items!$A$2:$S$1008,{19}*SIGN(ROW($A$2:$A$908)),FALSE)))</f>
        <v/>
      </c>
      <c r="I557" s="4" t="str">
        <f>IF(A557="","",IF(ROW($A$2:$A$908)=1,"Impossible",VLOOKUP($A$2:$A$908,[2]items!$A$2:$T$1008,{20}*SIGN(ROW($A$2:$A$908)),FALSE)))</f>
        <v/>
      </c>
      <c r="L557" s="53"/>
      <c r="M557" s="53"/>
      <c r="N557" s="53"/>
      <c r="O557" s="53"/>
      <c r="P557" s="53"/>
      <c r="Q557" s="53"/>
      <c r="R557" s="53"/>
      <c r="S557" s="53"/>
      <c r="T557" s="53"/>
      <c r="U557" s="53"/>
      <c r="V557" s="55" t="s">
        <v>2780</v>
      </c>
      <c r="W557" s="55" t="s">
        <v>2780</v>
      </c>
      <c r="X557" s="4"/>
    </row>
    <row r="558" spans="1:24" ht="14">
      <c r="A558" s="53"/>
      <c r="B558" s="53"/>
      <c r="C558" s="53"/>
      <c r="D558" s="54" t="str">
        <f t="shared" si="48"/>
        <v/>
      </c>
      <c r="E558" s="53"/>
      <c r="G558" s="54" t="s">
        <v>2490</v>
      </c>
      <c r="H558" s="4" t="str">
        <f>IF(A558="","",IF(ROW($A$2:$A$908)=1,"Impossible",VLOOKUP($A$2:$A$908,[2]items!$A$2:$S$1008,{19}*SIGN(ROW($A$2:$A$908)),FALSE)))</f>
        <v/>
      </c>
      <c r="I558" s="4" t="str">
        <f>IF(A558="","",IF(ROW($A$2:$A$908)=1,"Impossible",VLOOKUP($A$2:$A$908,[2]items!$A$2:$T$1008,{20}*SIGN(ROW($A$2:$A$908)),FALSE)))</f>
        <v/>
      </c>
      <c r="L558" s="53"/>
      <c r="M558" s="53"/>
      <c r="N558" s="53"/>
      <c r="O558" s="53"/>
      <c r="P558" s="53"/>
      <c r="Q558" s="53"/>
      <c r="R558" s="53"/>
      <c r="S558" s="53"/>
      <c r="T558" s="53"/>
      <c r="U558" s="53"/>
      <c r="V558" s="55" t="s">
        <v>2780</v>
      </c>
      <c r="W558" s="55" t="s">
        <v>2780</v>
      </c>
      <c r="X558" s="4"/>
    </row>
    <row r="559" spans="1:24" ht="14">
      <c r="A559" s="53"/>
      <c r="B559" s="53"/>
      <c r="C559" s="53"/>
      <c r="D559" s="54" t="str">
        <f t="shared" ref="D559:D622" si="49">CONCATENATE(B559,C559)</f>
        <v/>
      </c>
      <c r="E559" s="53"/>
      <c r="G559" s="54" t="s">
        <v>2490</v>
      </c>
      <c r="H559" s="4" t="str">
        <f>IF(A559="","",IF(ROW($A$2:$A$908)=1,"Impossible",VLOOKUP($A$2:$A$908,[2]items!$A$2:$S$1008,{19}*SIGN(ROW($A$2:$A$908)),FALSE)))</f>
        <v/>
      </c>
      <c r="I559" s="4" t="str">
        <f>IF(A559="","",IF(ROW($A$2:$A$908)=1,"Impossible",VLOOKUP($A$2:$A$908,[2]items!$A$2:$T$1008,{20}*SIGN(ROW($A$2:$A$908)),FALSE)))</f>
        <v/>
      </c>
      <c r="L559" s="53"/>
      <c r="M559" s="53"/>
      <c r="N559" s="53"/>
      <c r="O559" s="53"/>
      <c r="P559" s="53"/>
      <c r="Q559" s="53"/>
      <c r="R559" s="53"/>
      <c r="S559" s="53"/>
      <c r="T559" s="53"/>
      <c r="U559" s="53"/>
      <c r="V559" s="55" t="s">
        <v>2780</v>
      </c>
      <c r="W559" s="55" t="s">
        <v>2780</v>
      </c>
      <c r="X559" s="4"/>
    </row>
    <row r="560" spans="1:24" ht="14">
      <c r="A560" s="53"/>
      <c r="B560" s="53"/>
      <c r="C560" s="53"/>
      <c r="D560" s="54" t="str">
        <f t="shared" si="49"/>
        <v/>
      </c>
      <c r="E560" s="53"/>
      <c r="G560" s="54" t="s">
        <v>2490</v>
      </c>
      <c r="H560" s="4" t="str">
        <f>IF(A560="","",IF(ROW($A$2:$A$908)=1,"Impossible",VLOOKUP($A$2:$A$908,[2]items!$A$2:$S$1008,{19}*SIGN(ROW($A$2:$A$908)),FALSE)))</f>
        <v/>
      </c>
      <c r="I560" s="4" t="str">
        <f>IF(A560="","",IF(ROW($A$2:$A$908)=1,"Impossible",VLOOKUP($A$2:$A$908,[2]items!$A$2:$T$1008,{20}*SIGN(ROW($A$2:$A$908)),FALSE)))</f>
        <v/>
      </c>
      <c r="L560" s="53"/>
      <c r="M560" s="53"/>
      <c r="N560" s="53"/>
      <c r="O560" s="53"/>
      <c r="P560" s="53"/>
      <c r="Q560" s="53"/>
      <c r="R560" s="53"/>
      <c r="S560" s="53"/>
      <c r="T560" s="53"/>
      <c r="U560" s="53"/>
      <c r="V560" s="55" t="s">
        <v>2780</v>
      </c>
      <c r="W560" s="55" t="s">
        <v>2780</v>
      </c>
      <c r="X560" s="4"/>
    </row>
    <row r="561" spans="1:24" ht="14">
      <c r="A561" s="53"/>
      <c r="B561" s="53"/>
      <c r="C561" s="53"/>
      <c r="D561" s="54" t="str">
        <f t="shared" si="49"/>
        <v/>
      </c>
      <c r="E561" s="53"/>
      <c r="G561" s="54" t="s">
        <v>2490</v>
      </c>
      <c r="H561" s="4" t="str">
        <f>IF(A561="","",IF(ROW($A$2:$A$908)=1,"Impossible",VLOOKUP($A$2:$A$908,[2]items!$A$2:$S$1008,{19}*SIGN(ROW($A$2:$A$908)),FALSE)))</f>
        <v/>
      </c>
      <c r="I561" s="4" t="str">
        <f>IF(A561="","",IF(ROW($A$2:$A$908)=1,"Impossible",VLOOKUP($A$2:$A$908,[2]items!$A$2:$T$1008,{20}*SIGN(ROW($A$2:$A$908)),FALSE)))</f>
        <v/>
      </c>
      <c r="L561" s="53"/>
      <c r="M561" s="53"/>
      <c r="N561" s="53"/>
      <c r="O561" s="53"/>
      <c r="P561" s="53"/>
      <c r="Q561" s="53"/>
      <c r="R561" s="53"/>
      <c r="S561" s="53"/>
      <c r="T561" s="53"/>
      <c r="U561" s="53"/>
      <c r="V561" s="55" t="s">
        <v>2780</v>
      </c>
      <c r="W561" s="55" t="s">
        <v>2780</v>
      </c>
      <c r="X561" s="4"/>
    </row>
    <row r="562" spans="1:24" ht="14">
      <c r="A562" s="53"/>
      <c r="B562" s="53"/>
      <c r="C562" s="53"/>
      <c r="D562" s="54" t="str">
        <f t="shared" si="49"/>
        <v/>
      </c>
      <c r="E562" s="53"/>
      <c r="G562" s="54" t="s">
        <v>2490</v>
      </c>
      <c r="H562" s="4" t="str">
        <f>IF(A562="","",IF(ROW($A$2:$A$908)=1,"Impossible",VLOOKUP($A$2:$A$908,[2]items!$A$2:$S$1008,{19}*SIGN(ROW($A$2:$A$908)),FALSE)))</f>
        <v/>
      </c>
      <c r="I562" s="4" t="str">
        <f>IF(A562="","",IF(ROW($A$2:$A$908)=1,"Impossible",VLOOKUP($A$2:$A$908,[2]items!$A$2:$T$1008,{20}*SIGN(ROW($A$2:$A$908)),FALSE)))</f>
        <v/>
      </c>
      <c r="L562" s="53"/>
      <c r="M562" s="53"/>
      <c r="N562" s="53"/>
      <c r="O562" s="53"/>
      <c r="P562" s="53"/>
      <c r="Q562" s="53"/>
      <c r="R562" s="53"/>
      <c r="S562" s="53"/>
      <c r="T562" s="53"/>
      <c r="U562" s="53"/>
      <c r="V562" s="55" t="s">
        <v>2780</v>
      </c>
      <c r="W562" s="55" t="s">
        <v>2780</v>
      </c>
      <c r="X562" s="4"/>
    </row>
    <row r="563" spans="1:24" ht="14">
      <c r="A563" s="53"/>
      <c r="B563" s="53"/>
      <c r="C563" s="53"/>
      <c r="D563" s="54" t="str">
        <f t="shared" si="49"/>
        <v/>
      </c>
      <c r="E563" s="53"/>
      <c r="G563" s="54" t="s">
        <v>2490</v>
      </c>
      <c r="H563" s="4" t="str">
        <f>IF(A563="","",IF(ROW($A$2:$A$908)=1,"Impossible",VLOOKUP($A$2:$A$908,[2]items!$A$2:$S$1008,{19}*SIGN(ROW($A$2:$A$908)),FALSE)))</f>
        <v/>
      </c>
      <c r="I563" s="4" t="str">
        <f>IF(A563="","",IF(ROW($A$2:$A$908)=1,"Impossible",VLOOKUP($A$2:$A$908,[2]items!$A$2:$T$1008,{20}*SIGN(ROW($A$2:$A$908)),FALSE)))</f>
        <v/>
      </c>
      <c r="L563" s="53"/>
      <c r="M563" s="53"/>
      <c r="N563" s="53"/>
      <c r="O563" s="53"/>
      <c r="P563" s="53"/>
      <c r="Q563" s="53"/>
      <c r="R563" s="53"/>
      <c r="S563" s="53"/>
      <c r="T563" s="53"/>
      <c r="U563" s="53"/>
      <c r="V563" s="55" t="s">
        <v>2780</v>
      </c>
      <c r="W563" s="55" t="s">
        <v>2780</v>
      </c>
      <c r="X563" s="4"/>
    </row>
    <row r="564" spans="1:24" ht="14">
      <c r="A564" s="53"/>
      <c r="B564" s="53"/>
      <c r="C564" s="53"/>
      <c r="D564" s="54" t="str">
        <f t="shared" si="49"/>
        <v/>
      </c>
      <c r="E564" s="53"/>
      <c r="G564" s="54" t="s">
        <v>2490</v>
      </c>
      <c r="H564" s="4" t="str">
        <f>IF(A564="","",IF(ROW($A$2:$A$908)=1,"Impossible",VLOOKUP($A$2:$A$908,[2]items!$A$2:$S$1008,{19}*SIGN(ROW($A$2:$A$908)),FALSE)))</f>
        <v/>
      </c>
      <c r="I564" s="4" t="str">
        <f>IF(A564="","",IF(ROW($A$2:$A$908)=1,"Impossible",VLOOKUP($A$2:$A$908,[2]items!$A$2:$T$1008,{20}*SIGN(ROW($A$2:$A$908)),FALSE)))</f>
        <v/>
      </c>
      <c r="L564" s="53"/>
      <c r="M564" s="53"/>
      <c r="N564" s="53"/>
      <c r="O564" s="53"/>
      <c r="P564" s="53"/>
      <c r="Q564" s="53"/>
      <c r="R564" s="53"/>
      <c r="S564" s="53"/>
      <c r="T564" s="53"/>
      <c r="U564" s="53"/>
      <c r="V564" s="55" t="s">
        <v>2780</v>
      </c>
      <c r="W564" s="55" t="s">
        <v>2780</v>
      </c>
      <c r="X564" s="4"/>
    </row>
    <row r="565" spans="1:24" ht="14">
      <c r="A565" s="53"/>
      <c r="B565" s="53"/>
      <c r="C565" s="53"/>
      <c r="D565" s="54" t="str">
        <f t="shared" si="49"/>
        <v/>
      </c>
      <c r="E565" s="53"/>
      <c r="G565" s="54" t="s">
        <v>2490</v>
      </c>
      <c r="H565" s="4" t="str">
        <f>IF(A565="","",IF(ROW($A$2:$A$908)=1,"Impossible",VLOOKUP($A$2:$A$908,[2]items!$A$2:$S$1008,{19}*SIGN(ROW($A$2:$A$908)),FALSE)))</f>
        <v/>
      </c>
      <c r="I565" s="4" t="str">
        <f>IF(A565="","",IF(ROW($A$2:$A$908)=1,"Impossible",VLOOKUP($A$2:$A$908,[2]items!$A$2:$T$1008,{20}*SIGN(ROW($A$2:$A$908)),FALSE)))</f>
        <v/>
      </c>
      <c r="L565" s="53"/>
      <c r="M565" s="53"/>
      <c r="N565" s="53"/>
      <c r="O565" s="53"/>
      <c r="P565" s="53"/>
      <c r="Q565" s="53"/>
      <c r="R565" s="53"/>
      <c r="S565" s="53"/>
      <c r="T565" s="53"/>
      <c r="U565" s="53"/>
      <c r="V565" s="55" t="s">
        <v>2780</v>
      </c>
      <c r="W565" s="55" t="s">
        <v>2780</v>
      </c>
      <c r="X565" s="4"/>
    </row>
    <row r="566" spans="1:24" ht="14">
      <c r="A566" s="53"/>
      <c r="B566" s="53"/>
      <c r="C566" s="53"/>
      <c r="D566" s="54" t="str">
        <f t="shared" si="49"/>
        <v/>
      </c>
      <c r="E566" s="53"/>
      <c r="G566" s="54" t="s">
        <v>2490</v>
      </c>
      <c r="H566" s="4" t="str">
        <f>IF(A566="","",IF(ROW($A$2:$A$908)=1,"Impossible",VLOOKUP($A$2:$A$908,[2]items!$A$2:$S$1008,{19}*SIGN(ROW($A$2:$A$908)),FALSE)))</f>
        <v/>
      </c>
      <c r="I566" s="4" t="str">
        <f>IF(A566="","",IF(ROW($A$2:$A$908)=1,"Impossible",VLOOKUP($A$2:$A$908,[2]items!$A$2:$T$1008,{20}*SIGN(ROW($A$2:$A$908)),FALSE)))</f>
        <v/>
      </c>
      <c r="L566" s="53"/>
      <c r="M566" s="53"/>
      <c r="N566" s="53"/>
      <c r="O566" s="53"/>
      <c r="P566" s="53"/>
      <c r="Q566" s="53"/>
      <c r="R566" s="53"/>
      <c r="S566" s="53"/>
      <c r="T566" s="53"/>
      <c r="U566" s="53"/>
      <c r="V566" s="55" t="s">
        <v>2780</v>
      </c>
      <c r="W566" s="55" t="s">
        <v>2780</v>
      </c>
      <c r="X566" s="4"/>
    </row>
    <row r="567" spans="1:24" ht="14">
      <c r="A567" s="53"/>
      <c r="B567" s="53"/>
      <c r="C567" s="53"/>
      <c r="D567" s="54" t="str">
        <f t="shared" si="49"/>
        <v/>
      </c>
      <c r="E567" s="53"/>
      <c r="G567" s="54" t="s">
        <v>2490</v>
      </c>
      <c r="H567" s="4" t="str">
        <f>IF(A567="","",IF(ROW($A$2:$A$908)=1,"Impossible",VLOOKUP($A$2:$A$908,[2]items!$A$2:$S$1008,{19}*SIGN(ROW($A$2:$A$908)),FALSE)))</f>
        <v/>
      </c>
      <c r="I567" s="4" t="str">
        <f>IF(A567="","",IF(ROW($A$2:$A$908)=1,"Impossible",VLOOKUP($A$2:$A$908,[2]items!$A$2:$T$1008,{20}*SIGN(ROW($A$2:$A$908)),FALSE)))</f>
        <v/>
      </c>
      <c r="L567" s="53"/>
      <c r="M567" s="53"/>
      <c r="N567" s="53"/>
      <c r="O567" s="53"/>
      <c r="P567" s="53"/>
      <c r="Q567" s="53"/>
      <c r="R567" s="53"/>
      <c r="S567" s="53"/>
      <c r="T567" s="53"/>
      <c r="U567" s="53"/>
      <c r="V567" s="55" t="s">
        <v>2780</v>
      </c>
      <c r="W567" s="55" t="s">
        <v>2780</v>
      </c>
      <c r="X567" s="4"/>
    </row>
    <row r="568" spans="1:24" ht="14">
      <c r="A568" s="53"/>
      <c r="B568" s="53"/>
      <c r="C568" s="53"/>
      <c r="D568" s="54" t="str">
        <f t="shared" si="49"/>
        <v/>
      </c>
      <c r="E568" s="53"/>
      <c r="G568" s="54" t="s">
        <v>2490</v>
      </c>
      <c r="H568" s="4" t="str">
        <f>IF(A568="","",IF(ROW($A$2:$A$908)=1,"Impossible",VLOOKUP($A$2:$A$908,[2]items!$A$2:$S$1008,{19}*SIGN(ROW($A$2:$A$908)),FALSE)))</f>
        <v/>
      </c>
      <c r="I568" s="4" t="str">
        <f>IF(A568="","",IF(ROW($A$2:$A$908)=1,"Impossible",VLOOKUP($A$2:$A$908,[2]items!$A$2:$T$1008,{20}*SIGN(ROW($A$2:$A$908)),FALSE)))</f>
        <v/>
      </c>
      <c r="L568" s="53"/>
      <c r="M568" s="53"/>
      <c r="N568" s="53"/>
      <c r="O568" s="53"/>
      <c r="P568" s="53"/>
      <c r="Q568" s="53"/>
      <c r="R568" s="53"/>
      <c r="S568" s="53"/>
      <c r="T568" s="53"/>
      <c r="U568" s="53"/>
      <c r="V568" s="55" t="s">
        <v>2780</v>
      </c>
      <c r="W568" s="55" t="s">
        <v>2780</v>
      </c>
      <c r="X568" s="4"/>
    </row>
    <row r="569" spans="1:24" ht="14">
      <c r="A569" s="53"/>
      <c r="B569" s="53"/>
      <c r="C569" s="53"/>
      <c r="D569" s="54" t="str">
        <f t="shared" si="49"/>
        <v/>
      </c>
      <c r="E569" s="53"/>
      <c r="G569" s="54" t="s">
        <v>2490</v>
      </c>
      <c r="H569" s="4" t="str">
        <f>IF(A569="","",IF(ROW($A$2:$A$908)=1,"Impossible",VLOOKUP($A$2:$A$908,[2]items!$A$2:$S$1008,{19}*SIGN(ROW($A$2:$A$908)),FALSE)))</f>
        <v/>
      </c>
      <c r="I569" s="4" t="str">
        <f>IF(A569="","",IF(ROW($A$2:$A$908)=1,"Impossible",VLOOKUP($A$2:$A$908,[2]items!$A$2:$T$1008,{20}*SIGN(ROW($A$2:$A$908)),FALSE)))</f>
        <v/>
      </c>
      <c r="L569" s="53"/>
      <c r="M569" s="53"/>
      <c r="N569" s="53"/>
      <c r="O569" s="53"/>
      <c r="P569" s="53"/>
      <c r="Q569" s="53"/>
      <c r="R569" s="53"/>
      <c r="S569" s="53"/>
      <c r="T569" s="53"/>
      <c r="U569" s="53"/>
      <c r="V569" s="55" t="s">
        <v>2780</v>
      </c>
      <c r="W569" s="55" t="s">
        <v>2780</v>
      </c>
      <c r="X569" s="4"/>
    </row>
    <row r="570" spans="1:24" ht="14">
      <c r="A570" s="53"/>
      <c r="B570" s="53"/>
      <c r="C570" s="53"/>
      <c r="D570" s="54" t="str">
        <f t="shared" si="49"/>
        <v/>
      </c>
      <c r="E570" s="53"/>
      <c r="G570" s="54" t="s">
        <v>2490</v>
      </c>
      <c r="H570" s="4" t="str">
        <f>IF(A570="","",IF(ROW($A$2:$A$908)=1,"Impossible",VLOOKUP($A$2:$A$908,[2]items!$A$2:$S$1008,{19}*SIGN(ROW($A$2:$A$908)),FALSE)))</f>
        <v/>
      </c>
      <c r="I570" s="4" t="str">
        <f>IF(A570="","",IF(ROW($A$2:$A$908)=1,"Impossible",VLOOKUP($A$2:$A$908,[2]items!$A$2:$T$1008,{20}*SIGN(ROW($A$2:$A$908)),FALSE)))</f>
        <v/>
      </c>
      <c r="L570" s="53"/>
      <c r="M570" s="53"/>
      <c r="N570" s="53"/>
      <c r="O570" s="53"/>
      <c r="P570" s="53"/>
      <c r="Q570" s="53"/>
      <c r="R570" s="53"/>
      <c r="S570" s="53"/>
      <c r="T570" s="53"/>
      <c r="U570" s="53"/>
      <c r="V570" s="55" t="s">
        <v>2780</v>
      </c>
      <c r="W570" s="55" t="s">
        <v>2780</v>
      </c>
      <c r="X570" s="4"/>
    </row>
    <row r="571" spans="1:24" ht="14">
      <c r="A571" s="53"/>
      <c r="B571" s="53"/>
      <c r="C571" s="53"/>
      <c r="D571" s="54" t="str">
        <f t="shared" si="49"/>
        <v/>
      </c>
      <c r="E571" s="53"/>
      <c r="G571" s="54" t="s">
        <v>2490</v>
      </c>
      <c r="H571" s="4" t="str">
        <f>IF(A571="","",IF(ROW($A$2:$A$908)=1,"Impossible",VLOOKUP($A$2:$A$908,[2]items!$A$2:$S$1008,{19}*SIGN(ROW($A$2:$A$908)),FALSE)))</f>
        <v/>
      </c>
      <c r="I571" s="4" t="str">
        <f>IF(A571="","",IF(ROW($A$2:$A$908)=1,"Impossible",VLOOKUP($A$2:$A$908,[2]items!$A$2:$T$1008,{20}*SIGN(ROW($A$2:$A$908)),FALSE)))</f>
        <v/>
      </c>
      <c r="L571" s="53"/>
      <c r="M571" s="53"/>
      <c r="N571" s="53"/>
      <c r="O571" s="53"/>
      <c r="P571" s="53"/>
      <c r="Q571" s="53"/>
      <c r="R571" s="53"/>
      <c r="S571" s="53"/>
      <c r="T571" s="53"/>
      <c r="U571" s="53"/>
      <c r="V571" s="55" t="s">
        <v>2780</v>
      </c>
      <c r="W571" s="55" t="s">
        <v>2780</v>
      </c>
      <c r="X571" s="4"/>
    </row>
    <row r="572" spans="1:24" ht="14">
      <c r="A572" s="53"/>
      <c r="B572" s="53"/>
      <c r="C572" s="53"/>
      <c r="D572" s="54" t="str">
        <f t="shared" si="49"/>
        <v/>
      </c>
      <c r="E572" s="53"/>
      <c r="G572" s="54" t="s">
        <v>2490</v>
      </c>
      <c r="H572" s="4" t="str">
        <f>IF(A572="","",IF(ROW($A$2:$A$908)=1,"Impossible",VLOOKUP($A$2:$A$908,[2]items!$A$2:$S$1008,{19}*SIGN(ROW($A$2:$A$908)),FALSE)))</f>
        <v/>
      </c>
      <c r="I572" s="4" t="str">
        <f>IF(A572="","",IF(ROW($A$2:$A$908)=1,"Impossible",VLOOKUP($A$2:$A$908,[2]items!$A$2:$T$1008,{20}*SIGN(ROW($A$2:$A$908)),FALSE)))</f>
        <v/>
      </c>
      <c r="L572" s="53"/>
      <c r="M572" s="53"/>
      <c r="N572" s="53"/>
      <c r="O572" s="53"/>
      <c r="P572" s="53"/>
      <c r="Q572" s="53"/>
      <c r="R572" s="53"/>
      <c r="S572" s="53"/>
      <c r="T572" s="53"/>
      <c r="U572" s="53"/>
      <c r="V572" s="55" t="s">
        <v>2780</v>
      </c>
      <c r="W572" s="55" t="s">
        <v>2780</v>
      </c>
      <c r="X572" s="4"/>
    </row>
    <row r="573" spans="1:24" ht="14">
      <c r="A573" s="53"/>
      <c r="B573" s="53"/>
      <c r="C573" s="53"/>
      <c r="D573" s="54" t="str">
        <f t="shared" si="49"/>
        <v/>
      </c>
      <c r="E573" s="53"/>
      <c r="G573" s="54" t="s">
        <v>2490</v>
      </c>
      <c r="H573" s="4" t="str">
        <f>IF(A573="","",IF(ROW($A$2:$A$908)=1,"Impossible",VLOOKUP($A$2:$A$908,[2]items!$A$2:$S$1008,{19}*SIGN(ROW($A$2:$A$908)),FALSE)))</f>
        <v/>
      </c>
      <c r="I573" s="4" t="str">
        <f>IF(A573="","",IF(ROW($A$2:$A$908)=1,"Impossible",VLOOKUP($A$2:$A$908,[2]items!$A$2:$T$1008,{20}*SIGN(ROW($A$2:$A$908)),FALSE)))</f>
        <v/>
      </c>
      <c r="L573" s="53"/>
      <c r="M573" s="53"/>
      <c r="N573" s="53"/>
      <c r="O573" s="53"/>
      <c r="P573" s="53"/>
      <c r="Q573" s="53"/>
      <c r="R573" s="53"/>
      <c r="S573" s="53"/>
      <c r="T573" s="53"/>
      <c r="U573" s="53"/>
      <c r="V573" s="55" t="s">
        <v>2780</v>
      </c>
      <c r="W573" s="55" t="s">
        <v>2780</v>
      </c>
      <c r="X573" s="4"/>
    </row>
    <row r="574" spans="1:24" ht="14">
      <c r="A574" s="53"/>
      <c r="B574" s="53"/>
      <c r="C574" s="53"/>
      <c r="D574" s="54" t="str">
        <f t="shared" si="49"/>
        <v/>
      </c>
      <c r="E574" s="53"/>
      <c r="G574" s="54" t="s">
        <v>2490</v>
      </c>
      <c r="H574" s="4" t="str">
        <f>IF(A574="","",IF(ROW($A$2:$A$908)=1,"Impossible",VLOOKUP($A$2:$A$908,[2]items!$A$2:$S$1008,{19}*SIGN(ROW($A$2:$A$908)),FALSE)))</f>
        <v/>
      </c>
      <c r="I574" s="4" t="str">
        <f>IF(A574="","",IF(ROW($A$2:$A$908)=1,"Impossible",VLOOKUP($A$2:$A$908,[2]items!$A$2:$T$1008,{20}*SIGN(ROW($A$2:$A$908)),FALSE)))</f>
        <v/>
      </c>
      <c r="L574" s="53"/>
      <c r="M574" s="53"/>
      <c r="N574" s="53"/>
      <c r="O574" s="53"/>
      <c r="P574" s="53"/>
      <c r="Q574" s="53"/>
      <c r="R574" s="53"/>
      <c r="S574" s="53"/>
      <c r="T574" s="53"/>
      <c r="U574" s="53"/>
      <c r="V574" s="55" t="s">
        <v>2780</v>
      </c>
      <c r="W574" s="55" t="s">
        <v>2780</v>
      </c>
      <c r="X574" s="4"/>
    </row>
    <row r="575" spans="1:24" ht="14">
      <c r="A575" s="53"/>
      <c r="B575" s="53"/>
      <c r="C575" s="53"/>
      <c r="D575" s="54" t="str">
        <f t="shared" si="49"/>
        <v/>
      </c>
      <c r="E575" s="53"/>
      <c r="G575" s="54" t="s">
        <v>2490</v>
      </c>
      <c r="H575" s="4" t="str">
        <f>IF(A575="","",IF(ROW($A$2:$A$908)=1,"Impossible",VLOOKUP($A$2:$A$908,[2]items!$A$2:$S$1008,{19}*SIGN(ROW($A$2:$A$908)),FALSE)))</f>
        <v/>
      </c>
      <c r="I575" s="4" t="str">
        <f>IF(A575="","",IF(ROW($A$2:$A$908)=1,"Impossible",VLOOKUP($A$2:$A$908,[2]items!$A$2:$T$1008,{20}*SIGN(ROW($A$2:$A$908)),FALSE)))</f>
        <v/>
      </c>
      <c r="L575" s="53"/>
      <c r="M575" s="53"/>
      <c r="N575" s="53"/>
      <c r="O575" s="53"/>
      <c r="P575" s="53"/>
      <c r="Q575" s="53"/>
      <c r="R575" s="53"/>
      <c r="S575" s="53"/>
      <c r="T575" s="53"/>
      <c r="U575" s="53"/>
      <c r="V575" s="55" t="s">
        <v>2780</v>
      </c>
      <c r="W575" s="55" t="s">
        <v>2780</v>
      </c>
      <c r="X575" s="4"/>
    </row>
    <row r="576" spans="1:24" ht="14">
      <c r="A576" s="53"/>
      <c r="B576" s="53"/>
      <c r="C576" s="53"/>
      <c r="D576" s="54" t="str">
        <f t="shared" si="49"/>
        <v/>
      </c>
      <c r="E576" s="53"/>
      <c r="G576" s="54" t="s">
        <v>2490</v>
      </c>
      <c r="H576" s="4" t="str">
        <f>IF(A576="","",IF(ROW($A$2:$A$908)=1,"Impossible",VLOOKUP($A$2:$A$908,[2]items!$A$2:$S$1008,{19}*SIGN(ROW($A$2:$A$908)),FALSE)))</f>
        <v/>
      </c>
      <c r="I576" s="4" t="str">
        <f>IF(A576="","",IF(ROW($A$2:$A$908)=1,"Impossible",VLOOKUP($A$2:$A$908,[2]items!$A$2:$T$1008,{20}*SIGN(ROW($A$2:$A$908)),FALSE)))</f>
        <v/>
      </c>
      <c r="L576" s="53"/>
      <c r="M576" s="53"/>
      <c r="N576" s="53"/>
      <c r="O576" s="53"/>
      <c r="P576" s="53"/>
      <c r="Q576" s="53"/>
      <c r="R576" s="53"/>
      <c r="S576" s="53"/>
      <c r="T576" s="53"/>
      <c r="U576" s="53"/>
      <c r="V576" s="55" t="s">
        <v>2780</v>
      </c>
      <c r="W576" s="55" t="s">
        <v>2780</v>
      </c>
      <c r="X576" s="4"/>
    </row>
    <row r="577" spans="1:24" ht="14">
      <c r="A577" s="53"/>
      <c r="B577" s="53"/>
      <c r="C577" s="53"/>
      <c r="D577" s="54" t="str">
        <f t="shared" si="49"/>
        <v/>
      </c>
      <c r="E577" s="53"/>
      <c r="G577" s="54" t="s">
        <v>2490</v>
      </c>
      <c r="H577" s="4" t="str">
        <f>IF(A577="","",IF(ROW($A$2:$A$908)=1,"Impossible",VLOOKUP($A$2:$A$908,[2]items!$A$2:$S$1008,{19}*SIGN(ROW($A$2:$A$908)),FALSE)))</f>
        <v/>
      </c>
      <c r="I577" s="4" t="str">
        <f>IF(A577="","",IF(ROW($A$2:$A$908)=1,"Impossible",VLOOKUP($A$2:$A$908,[2]items!$A$2:$T$1008,{20}*SIGN(ROW($A$2:$A$908)),FALSE)))</f>
        <v/>
      </c>
      <c r="L577" s="53"/>
      <c r="M577" s="53"/>
      <c r="N577" s="53"/>
      <c r="O577" s="53"/>
      <c r="P577" s="53"/>
      <c r="Q577" s="53"/>
      <c r="R577" s="53"/>
      <c r="S577" s="53"/>
      <c r="T577" s="53"/>
      <c r="U577" s="53"/>
      <c r="V577" s="55" t="s">
        <v>2780</v>
      </c>
      <c r="W577" s="55" t="s">
        <v>2780</v>
      </c>
      <c r="X577" s="4"/>
    </row>
    <row r="578" spans="1:24" ht="14">
      <c r="A578" s="53"/>
      <c r="B578" s="53"/>
      <c r="C578" s="53"/>
      <c r="D578" s="54" t="str">
        <f t="shared" si="49"/>
        <v/>
      </c>
      <c r="E578" s="53"/>
      <c r="G578" s="54" t="s">
        <v>2490</v>
      </c>
      <c r="H578" s="4" t="str">
        <f>IF(A578="","",IF(ROW($A$2:$A$908)=1,"Impossible",VLOOKUP($A$2:$A$908,[2]items!$A$2:$S$1008,{19}*SIGN(ROW($A$2:$A$908)),FALSE)))</f>
        <v/>
      </c>
      <c r="I578" s="4" t="str">
        <f>IF(A578="","",IF(ROW($A$2:$A$908)=1,"Impossible",VLOOKUP($A$2:$A$908,[2]items!$A$2:$T$1008,{20}*SIGN(ROW($A$2:$A$908)),FALSE)))</f>
        <v/>
      </c>
      <c r="L578" s="53"/>
      <c r="M578" s="53"/>
      <c r="N578" s="53"/>
      <c r="O578" s="53"/>
      <c r="P578" s="53"/>
      <c r="Q578" s="53"/>
      <c r="R578" s="53"/>
      <c r="S578" s="53"/>
      <c r="T578" s="53"/>
      <c r="U578" s="53"/>
      <c r="V578" s="55" t="s">
        <v>2780</v>
      </c>
      <c r="W578" s="55" t="s">
        <v>2780</v>
      </c>
      <c r="X578" s="4"/>
    </row>
    <row r="579" spans="1:24" ht="14">
      <c r="A579" s="53"/>
      <c r="B579" s="53"/>
      <c r="C579" s="53"/>
      <c r="D579" s="54" t="str">
        <f t="shared" si="49"/>
        <v/>
      </c>
      <c r="E579" s="53"/>
      <c r="G579" s="54" t="s">
        <v>2490</v>
      </c>
      <c r="H579" s="4" t="str">
        <f>IF(A579="","",IF(ROW($A$2:$A$908)=1,"Impossible",VLOOKUP($A$2:$A$908,[2]items!$A$2:$S$1008,{19}*SIGN(ROW($A$2:$A$908)),FALSE)))</f>
        <v/>
      </c>
      <c r="I579" s="4" t="str">
        <f>IF(A579="","",IF(ROW($A$2:$A$908)=1,"Impossible",VLOOKUP($A$2:$A$908,[2]items!$A$2:$T$1008,{20}*SIGN(ROW($A$2:$A$908)),FALSE)))</f>
        <v/>
      </c>
      <c r="L579" s="53"/>
      <c r="M579" s="53"/>
      <c r="N579" s="53"/>
      <c r="O579" s="53"/>
      <c r="P579" s="53"/>
      <c r="Q579" s="53"/>
      <c r="R579" s="53"/>
      <c r="S579" s="53"/>
      <c r="T579" s="53"/>
      <c r="U579" s="53"/>
      <c r="V579" s="55" t="s">
        <v>2780</v>
      </c>
      <c r="W579" s="55" t="s">
        <v>2780</v>
      </c>
      <c r="X579" s="4"/>
    </row>
    <row r="580" spans="1:24" ht="14">
      <c r="A580" s="53"/>
      <c r="B580" s="53"/>
      <c r="C580" s="53"/>
      <c r="D580" s="54" t="str">
        <f t="shared" si="49"/>
        <v/>
      </c>
      <c r="E580" s="53"/>
      <c r="G580" s="54" t="s">
        <v>2490</v>
      </c>
      <c r="H580" s="4" t="str">
        <f>IF(A580="","",IF(ROW($A$2:$A$908)=1,"Impossible",VLOOKUP($A$2:$A$908,[2]items!$A$2:$S$1008,{19}*SIGN(ROW($A$2:$A$908)),FALSE)))</f>
        <v/>
      </c>
      <c r="I580" s="4" t="str">
        <f>IF(A580="","",IF(ROW($A$2:$A$908)=1,"Impossible",VLOOKUP($A$2:$A$908,[2]items!$A$2:$T$1008,{20}*SIGN(ROW($A$2:$A$908)),FALSE)))</f>
        <v/>
      </c>
      <c r="L580" s="53"/>
      <c r="M580" s="53"/>
      <c r="N580" s="53"/>
      <c r="O580" s="53"/>
      <c r="P580" s="53"/>
      <c r="Q580" s="53"/>
      <c r="R580" s="53"/>
      <c r="S580" s="53"/>
      <c r="T580" s="53"/>
      <c r="U580" s="53"/>
      <c r="V580" s="55" t="s">
        <v>2780</v>
      </c>
      <c r="W580" s="55" t="s">
        <v>2780</v>
      </c>
      <c r="X580" s="4"/>
    </row>
    <row r="581" spans="1:24" ht="14">
      <c r="A581" s="53"/>
      <c r="B581" s="53"/>
      <c r="C581" s="53"/>
      <c r="D581" s="54" t="str">
        <f t="shared" si="49"/>
        <v/>
      </c>
      <c r="E581" s="53"/>
      <c r="G581" s="54" t="s">
        <v>2490</v>
      </c>
      <c r="H581" s="4" t="str">
        <f>IF(A581="","",IF(ROW($A$2:$A$908)=1,"Impossible",VLOOKUP($A$2:$A$908,[2]items!$A$2:$S$1008,{19}*SIGN(ROW($A$2:$A$908)),FALSE)))</f>
        <v/>
      </c>
      <c r="I581" s="4" t="str">
        <f>IF(A581="","",IF(ROW($A$2:$A$908)=1,"Impossible",VLOOKUP($A$2:$A$908,[2]items!$A$2:$T$1008,{20}*SIGN(ROW($A$2:$A$908)),FALSE)))</f>
        <v/>
      </c>
      <c r="L581" s="53"/>
      <c r="M581" s="53"/>
      <c r="N581" s="53"/>
      <c r="O581" s="53"/>
      <c r="P581" s="53"/>
      <c r="Q581" s="53"/>
      <c r="R581" s="53"/>
      <c r="S581" s="53"/>
      <c r="T581" s="53"/>
      <c r="U581" s="53"/>
      <c r="V581" s="55" t="s">
        <v>2780</v>
      </c>
      <c r="W581" s="55" t="s">
        <v>2780</v>
      </c>
      <c r="X581" s="4"/>
    </row>
    <row r="582" spans="1:24" ht="14">
      <c r="A582" s="53"/>
      <c r="B582" s="53"/>
      <c r="C582" s="53"/>
      <c r="D582" s="54" t="str">
        <f t="shared" si="49"/>
        <v/>
      </c>
      <c r="E582" s="53"/>
      <c r="G582" s="54" t="s">
        <v>2490</v>
      </c>
      <c r="H582" s="4" t="str">
        <f>IF(A582="","",IF(ROW($A$2:$A$908)=1,"Impossible",VLOOKUP($A$2:$A$908,[2]items!$A$2:$S$1008,{19}*SIGN(ROW($A$2:$A$908)),FALSE)))</f>
        <v/>
      </c>
      <c r="I582" s="4" t="str">
        <f>IF(A582="","",IF(ROW($A$2:$A$908)=1,"Impossible",VLOOKUP($A$2:$A$908,[2]items!$A$2:$T$1008,{20}*SIGN(ROW($A$2:$A$908)),FALSE)))</f>
        <v/>
      </c>
      <c r="L582" s="53"/>
      <c r="M582" s="53"/>
      <c r="N582" s="53"/>
      <c r="O582" s="53"/>
      <c r="P582" s="53"/>
      <c r="Q582" s="53"/>
      <c r="R582" s="53"/>
      <c r="S582" s="53"/>
      <c r="T582" s="53"/>
      <c r="U582" s="53"/>
      <c r="V582" s="55" t="s">
        <v>2780</v>
      </c>
      <c r="W582" s="55" t="s">
        <v>2780</v>
      </c>
      <c r="X582" s="4"/>
    </row>
    <row r="583" spans="1:24" ht="14">
      <c r="A583" s="53"/>
      <c r="B583" s="53"/>
      <c r="C583" s="53"/>
      <c r="D583" s="54" t="str">
        <f t="shared" si="49"/>
        <v/>
      </c>
      <c r="E583" s="53"/>
      <c r="G583" s="54" t="s">
        <v>2490</v>
      </c>
      <c r="H583" s="4" t="str">
        <f>IF(A583="","",IF(ROW($A$2:$A$908)=1,"Impossible",VLOOKUP($A$2:$A$908,[2]items!$A$2:$S$1008,{19}*SIGN(ROW($A$2:$A$908)),FALSE)))</f>
        <v/>
      </c>
      <c r="I583" s="4" t="str">
        <f>IF(A583="","",IF(ROW($A$2:$A$908)=1,"Impossible",VLOOKUP($A$2:$A$908,[2]items!$A$2:$T$1008,{20}*SIGN(ROW($A$2:$A$908)),FALSE)))</f>
        <v/>
      </c>
      <c r="L583" s="53"/>
      <c r="M583" s="53"/>
      <c r="N583" s="53"/>
      <c r="O583" s="53"/>
      <c r="P583" s="53"/>
      <c r="Q583" s="53"/>
      <c r="R583" s="53"/>
      <c r="S583" s="53"/>
      <c r="T583" s="53"/>
      <c r="U583" s="53"/>
      <c r="V583" s="55" t="s">
        <v>2780</v>
      </c>
      <c r="W583" s="55" t="s">
        <v>2780</v>
      </c>
      <c r="X583" s="4"/>
    </row>
    <row r="584" spans="1:24" ht="14">
      <c r="A584" s="53"/>
      <c r="B584" s="53"/>
      <c r="C584" s="53"/>
      <c r="D584" s="54" t="str">
        <f t="shared" si="49"/>
        <v/>
      </c>
      <c r="E584" s="53"/>
      <c r="G584" s="54" t="s">
        <v>2490</v>
      </c>
      <c r="H584" s="4" t="str">
        <f>IF(A584="","",IF(ROW($A$2:$A$908)=1,"Impossible",VLOOKUP($A$2:$A$908,[2]items!$A$2:$S$1008,{19}*SIGN(ROW($A$2:$A$908)),FALSE)))</f>
        <v/>
      </c>
      <c r="I584" s="4" t="str">
        <f>IF(A584="","",IF(ROW($A$2:$A$908)=1,"Impossible",VLOOKUP($A$2:$A$908,[2]items!$A$2:$T$1008,{20}*SIGN(ROW($A$2:$A$908)),FALSE)))</f>
        <v/>
      </c>
      <c r="L584" s="53"/>
      <c r="M584" s="53"/>
      <c r="N584" s="53"/>
      <c r="O584" s="53"/>
      <c r="P584" s="53"/>
      <c r="Q584" s="53"/>
      <c r="R584" s="53"/>
      <c r="S584" s="53"/>
      <c r="T584" s="53"/>
      <c r="U584" s="53"/>
      <c r="V584" s="55" t="s">
        <v>2780</v>
      </c>
      <c r="W584" s="55" t="s">
        <v>2780</v>
      </c>
      <c r="X584" s="4"/>
    </row>
    <row r="585" spans="1:24" ht="14">
      <c r="A585" s="53"/>
      <c r="B585" s="53"/>
      <c r="C585" s="53"/>
      <c r="D585" s="54" t="str">
        <f t="shared" si="49"/>
        <v/>
      </c>
      <c r="E585" s="53"/>
      <c r="G585" s="54" t="s">
        <v>2490</v>
      </c>
      <c r="H585" s="4" t="str">
        <f>IF(A585="","",IF(ROW($A$2:$A$908)=1,"Impossible",VLOOKUP($A$2:$A$908,[2]items!$A$2:$S$1008,{19}*SIGN(ROW($A$2:$A$908)),FALSE)))</f>
        <v/>
      </c>
      <c r="I585" s="4" t="str">
        <f>IF(A585="","",IF(ROW($A$2:$A$908)=1,"Impossible",VLOOKUP($A$2:$A$908,[2]items!$A$2:$T$1008,{20}*SIGN(ROW($A$2:$A$908)),FALSE)))</f>
        <v/>
      </c>
      <c r="L585" s="53"/>
      <c r="M585" s="53"/>
      <c r="N585" s="53"/>
      <c r="O585" s="53"/>
      <c r="P585" s="53"/>
      <c r="Q585" s="53"/>
      <c r="R585" s="53"/>
      <c r="S585" s="53"/>
      <c r="T585" s="53"/>
      <c r="U585" s="53"/>
      <c r="V585" s="55" t="s">
        <v>2780</v>
      </c>
      <c r="W585" s="55" t="s">
        <v>2780</v>
      </c>
      <c r="X585" s="4"/>
    </row>
    <row r="586" spans="1:24" ht="14">
      <c r="A586" s="53"/>
      <c r="B586" s="53"/>
      <c r="C586" s="53"/>
      <c r="D586" s="54" t="str">
        <f t="shared" si="49"/>
        <v/>
      </c>
      <c r="E586" s="53"/>
      <c r="G586" s="54" t="s">
        <v>2490</v>
      </c>
      <c r="H586" s="4" t="str">
        <f>IF(A586="","",IF(ROW($A$2:$A$908)=1,"Impossible",VLOOKUP($A$2:$A$908,[2]items!$A$2:$S$1008,{19}*SIGN(ROW($A$2:$A$908)),FALSE)))</f>
        <v/>
      </c>
      <c r="I586" s="4" t="str">
        <f>IF(A586="","",IF(ROW($A$2:$A$908)=1,"Impossible",VLOOKUP($A$2:$A$908,[2]items!$A$2:$T$1008,{20}*SIGN(ROW($A$2:$A$908)),FALSE)))</f>
        <v/>
      </c>
      <c r="L586" s="53"/>
      <c r="M586" s="53"/>
      <c r="N586" s="53"/>
      <c r="O586" s="53"/>
      <c r="P586" s="53"/>
      <c r="Q586" s="53"/>
      <c r="R586" s="53"/>
      <c r="S586" s="53"/>
      <c r="T586" s="53"/>
      <c r="U586" s="53"/>
      <c r="V586" s="55" t="s">
        <v>2780</v>
      </c>
      <c r="W586" s="55" t="s">
        <v>2780</v>
      </c>
      <c r="X586" s="4"/>
    </row>
    <row r="587" spans="1:24" ht="14">
      <c r="A587" s="53"/>
      <c r="B587" s="53"/>
      <c r="C587" s="53"/>
      <c r="D587" s="54" t="str">
        <f t="shared" si="49"/>
        <v/>
      </c>
      <c r="E587" s="53"/>
      <c r="G587" s="54" t="s">
        <v>2490</v>
      </c>
      <c r="H587" s="4" t="str">
        <f>IF(A587="","",IF(ROW($A$2:$A$908)=1,"Impossible",VLOOKUP($A$2:$A$908,[2]items!$A$2:$S$1008,{19}*SIGN(ROW($A$2:$A$908)),FALSE)))</f>
        <v/>
      </c>
      <c r="I587" s="4" t="str">
        <f>IF(A587="","",IF(ROW($A$2:$A$908)=1,"Impossible",VLOOKUP($A$2:$A$908,[2]items!$A$2:$T$1008,{20}*SIGN(ROW($A$2:$A$908)),FALSE)))</f>
        <v/>
      </c>
      <c r="L587" s="53"/>
      <c r="M587" s="53"/>
      <c r="N587" s="53"/>
      <c r="O587" s="53"/>
      <c r="P587" s="53"/>
      <c r="Q587" s="53"/>
      <c r="R587" s="53"/>
      <c r="S587" s="53"/>
      <c r="T587" s="53"/>
      <c r="U587" s="53"/>
      <c r="V587" s="55" t="s">
        <v>2780</v>
      </c>
      <c r="W587" s="55" t="s">
        <v>2780</v>
      </c>
      <c r="X587" s="4"/>
    </row>
    <row r="588" spans="1:24" ht="14">
      <c r="A588" s="53"/>
      <c r="B588" s="53"/>
      <c r="C588" s="53"/>
      <c r="D588" s="54" t="str">
        <f t="shared" si="49"/>
        <v/>
      </c>
      <c r="E588" s="53"/>
      <c r="G588" s="54" t="s">
        <v>2490</v>
      </c>
      <c r="H588" s="4" t="str">
        <f>IF(A588="","",IF(ROW($A$2:$A$908)=1,"Impossible",VLOOKUP($A$2:$A$908,[2]items!$A$2:$S$1008,{19}*SIGN(ROW($A$2:$A$908)),FALSE)))</f>
        <v/>
      </c>
      <c r="I588" s="4" t="str">
        <f>IF(A588="","",IF(ROW($A$2:$A$908)=1,"Impossible",VLOOKUP($A$2:$A$908,[2]items!$A$2:$T$1008,{20}*SIGN(ROW($A$2:$A$908)),FALSE)))</f>
        <v/>
      </c>
      <c r="L588" s="53"/>
      <c r="M588" s="53"/>
      <c r="N588" s="53"/>
      <c r="O588" s="53"/>
      <c r="P588" s="53"/>
      <c r="Q588" s="53"/>
      <c r="R588" s="53"/>
      <c r="S588" s="53"/>
      <c r="T588" s="53"/>
      <c r="U588" s="53"/>
      <c r="V588" s="55" t="s">
        <v>2780</v>
      </c>
      <c r="W588" s="55" t="s">
        <v>2780</v>
      </c>
      <c r="X588" s="4"/>
    </row>
    <row r="589" spans="1:24" ht="14">
      <c r="A589" s="53"/>
      <c r="B589" s="53"/>
      <c r="C589" s="53"/>
      <c r="D589" s="54" t="str">
        <f t="shared" si="49"/>
        <v/>
      </c>
      <c r="E589" s="53"/>
      <c r="G589" s="54" t="s">
        <v>2490</v>
      </c>
      <c r="H589" s="4" t="str">
        <f>IF(A589="","",IF(ROW($A$2:$A$908)=1,"Impossible",VLOOKUP($A$2:$A$908,[2]items!$A$2:$S$1008,{19}*SIGN(ROW($A$2:$A$908)),FALSE)))</f>
        <v/>
      </c>
      <c r="I589" s="4" t="str">
        <f>IF(A589="","",IF(ROW($A$2:$A$908)=1,"Impossible",VLOOKUP($A$2:$A$908,[2]items!$A$2:$T$1008,{20}*SIGN(ROW($A$2:$A$908)),FALSE)))</f>
        <v/>
      </c>
      <c r="L589" s="53"/>
      <c r="M589" s="53"/>
      <c r="N589" s="53"/>
      <c r="O589" s="53"/>
      <c r="P589" s="53"/>
      <c r="Q589" s="53"/>
      <c r="R589" s="53"/>
      <c r="S589" s="53"/>
      <c r="T589" s="53"/>
      <c r="U589" s="53"/>
      <c r="V589" s="55" t="s">
        <v>2780</v>
      </c>
      <c r="W589" s="55" t="s">
        <v>2780</v>
      </c>
      <c r="X589" s="4"/>
    </row>
    <row r="590" spans="1:24" ht="14">
      <c r="A590" s="53"/>
      <c r="B590" s="53"/>
      <c r="C590" s="53"/>
      <c r="D590" s="54" t="str">
        <f t="shared" si="49"/>
        <v/>
      </c>
      <c r="E590" s="53"/>
      <c r="G590" s="54" t="s">
        <v>2490</v>
      </c>
      <c r="H590" s="4" t="str">
        <f>IF(A590="","",IF(ROW($A$2:$A$908)=1,"Impossible",VLOOKUP($A$2:$A$908,[2]items!$A$2:$S$1008,{19}*SIGN(ROW($A$2:$A$908)),FALSE)))</f>
        <v/>
      </c>
      <c r="I590" s="4" t="str">
        <f>IF(A590="","",IF(ROW($A$2:$A$908)=1,"Impossible",VLOOKUP($A$2:$A$908,[2]items!$A$2:$T$1008,{20}*SIGN(ROW($A$2:$A$908)),FALSE)))</f>
        <v/>
      </c>
      <c r="L590" s="53"/>
      <c r="M590" s="53"/>
      <c r="N590" s="53"/>
      <c r="O590" s="53"/>
      <c r="P590" s="53"/>
      <c r="Q590" s="53"/>
      <c r="R590" s="53"/>
      <c r="S590" s="53"/>
      <c r="T590" s="53"/>
      <c r="U590" s="53"/>
      <c r="V590" s="55" t="s">
        <v>2780</v>
      </c>
      <c r="W590" s="55" t="s">
        <v>2780</v>
      </c>
      <c r="X590" s="4"/>
    </row>
    <row r="591" spans="1:24" ht="14">
      <c r="A591" s="53"/>
      <c r="B591" s="53"/>
      <c r="C591" s="53"/>
      <c r="D591" s="54" t="str">
        <f t="shared" si="49"/>
        <v/>
      </c>
      <c r="E591" s="53"/>
      <c r="G591" s="54" t="s">
        <v>2490</v>
      </c>
      <c r="H591" s="4" t="str">
        <f>IF(A591="","",IF(ROW($A$2:$A$908)=1,"Impossible",VLOOKUP($A$2:$A$908,[2]items!$A$2:$S$1008,{19}*SIGN(ROW($A$2:$A$908)),FALSE)))</f>
        <v/>
      </c>
      <c r="I591" s="4" t="str">
        <f>IF(A591="","",IF(ROW($A$2:$A$908)=1,"Impossible",VLOOKUP($A$2:$A$908,[2]items!$A$2:$T$1008,{20}*SIGN(ROW($A$2:$A$908)),FALSE)))</f>
        <v/>
      </c>
      <c r="L591" s="53"/>
      <c r="M591" s="53"/>
      <c r="N591" s="53"/>
      <c r="O591" s="53"/>
      <c r="P591" s="53"/>
      <c r="Q591" s="53"/>
      <c r="R591" s="53"/>
      <c r="S591" s="53"/>
      <c r="T591" s="53"/>
      <c r="U591" s="53"/>
      <c r="V591" s="55" t="s">
        <v>2780</v>
      </c>
      <c r="W591" s="55" t="s">
        <v>2780</v>
      </c>
      <c r="X591" s="4"/>
    </row>
    <row r="592" spans="1:24" ht="14">
      <c r="A592" s="53"/>
      <c r="B592" s="53"/>
      <c r="C592" s="53"/>
      <c r="D592" s="54" t="str">
        <f t="shared" si="49"/>
        <v/>
      </c>
      <c r="E592" s="53"/>
      <c r="G592" s="54" t="s">
        <v>2490</v>
      </c>
      <c r="H592" s="4" t="str">
        <f>IF(A592="","",IF(ROW($A$2:$A$908)=1,"Impossible",VLOOKUP($A$2:$A$908,[2]items!$A$2:$S$1008,{19}*SIGN(ROW($A$2:$A$908)),FALSE)))</f>
        <v/>
      </c>
      <c r="I592" s="4" t="str">
        <f>IF(A592="","",IF(ROW($A$2:$A$908)=1,"Impossible",VLOOKUP($A$2:$A$908,[2]items!$A$2:$T$1008,{20}*SIGN(ROW($A$2:$A$908)),FALSE)))</f>
        <v/>
      </c>
      <c r="L592" s="53"/>
      <c r="M592" s="53"/>
      <c r="N592" s="53"/>
      <c r="O592" s="53"/>
      <c r="P592" s="53"/>
      <c r="Q592" s="53"/>
      <c r="R592" s="53"/>
      <c r="S592" s="53"/>
      <c r="T592" s="53"/>
      <c r="U592" s="53"/>
      <c r="V592" s="55" t="s">
        <v>2780</v>
      </c>
      <c r="W592" s="55" t="s">
        <v>2780</v>
      </c>
      <c r="X592" s="4"/>
    </row>
    <row r="593" spans="1:24" ht="14">
      <c r="A593" s="53"/>
      <c r="B593" s="53"/>
      <c r="C593" s="53"/>
      <c r="D593" s="54" t="str">
        <f t="shared" si="49"/>
        <v/>
      </c>
      <c r="E593" s="53"/>
      <c r="G593" s="54" t="s">
        <v>2490</v>
      </c>
      <c r="H593" s="4" t="str">
        <f>IF(A593="","",IF(ROW($A$2:$A$908)=1,"Impossible",VLOOKUP($A$2:$A$908,[2]items!$A$2:$S$1008,{19}*SIGN(ROW($A$2:$A$908)),FALSE)))</f>
        <v/>
      </c>
      <c r="I593" s="4" t="str">
        <f>IF(A593="","",IF(ROW($A$2:$A$908)=1,"Impossible",VLOOKUP($A$2:$A$908,[2]items!$A$2:$T$1008,{20}*SIGN(ROW($A$2:$A$908)),FALSE)))</f>
        <v/>
      </c>
      <c r="L593" s="53"/>
      <c r="M593" s="53"/>
      <c r="N593" s="53"/>
      <c r="O593" s="53"/>
      <c r="P593" s="53"/>
      <c r="Q593" s="53"/>
      <c r="R593" s="53"/>
      <c r="S593" s="53"/>
      <c r="T593" s="53"/>
      <c r="U593" s="53"/>
      <c r="V593" s="55" t="s">
        <v>2780</v>
      </c>
      <c r="W593" s="55" t="s">
        <v>2780</v>
      </c>
      <c r="X593" s="4"/>
    </row>
    <row r="594" spans="1:24" ht="14">
      <c r="A594" s="53"/>
      <c r="B594" s="53"/>
      <c r="C594" s="53"/>
      <c r="D594" s="54" t="str">
        <f t="shared" si="49"/>
        <v/>
      </c>
      <c r="E594" s="53"/>
      <c r="G594" s="54" t="s">
        <v>2490</v>
      </c>
      <c r="H594" s="4" t="str">
        <f>IF(A594="","",IF(ROW($A$2:$A$908)=1,"Impossible",VLOOKUP($A$2:$A$908,[2]items!$A$2:$S$1008,{19}*SIGN(ROW($A$2:$A$908)),FALSE)))</f>
        <v/>
      </c>
      <c r="I594" s="4" t="str">
        <f>IF(A594="","",IF(ROW($A$2:$A$908)=1,"Impossible",VLOOKUP($A$2:$A$908,[2]items!$A$2:$T$1008,{20}*SIGN(ROW($A$2:$A$908)),FALSE)))</f>
        <v/>
      </c>
      <c r="L594" s="53"/>
      <c r="M594" s="53"/>
      <c r="N594" s="53"/>
      <c r="O594" s="53"/>
      <c r="P594" s="53"/>
      <c r="Q594" s="53"/>
      <c r="R594" s="53"/>
      <c r="S594" s="53"/>
      <c r="T594" s="53"/>
      <c r="U594" s="53"/>
      <c r="V594" s="55" t="s">
        <v>2780</v>
      </c>
      <c r="W594" s="55" t="s">
        <v>2780</v>
      </c>
      <c r="X594" s="4"/>
    </row>
    <row r="595" spans="1:24" ht="14">
      <c r="A595" s="53"/>
      <c r="B595" s="53"/>
      <c r="C595" s="53"/>
      <c r="D595" s="54" t="str">
        <f t="shared" si="49"/>
        <v/>
      </c>
      <c r="E595" s="53"/>
      <c r="G595" s="54" t="s">
        <v>2490</v>
      </c>
      <c r="H595" s="4" t="str">
        <f>IF(A595="","",IF(ROW($A$2:$A$908)=1,"Impossible",VLOOKUP($A$2:$A$908,[2]items!$A$2:$S$1008,{19}*SIGN(ROW($A$2:$A$908)),FALSE)))</f>
        <v/>
      </c>
      <c r="I595" s="4" t="str">
        <f>IF(A595="","",IF(ROW($A$2:$A$908)=1,"Impossible",VLOOKUP($A$2:$A$908,[2]items!$A$2:$T$1008,{20}*SIGN(ROW($A$2:$A$908)),FALSE)))</f>
        <v/>
      </c>
      <c r="L595" s="53"/>
      <c r="M595" s="53"/>
      <c r="N595" s="53"/>
      <c r="O595" s="53"/>
      <c r="P595" s="53"/>
      <c r="Q595" s="53"/>
      <c r="R595" s="53"/>
      <c r="S595" s="53"/>
      <c r="T595" s="53"/>
      <c r="U595" s="53"/>
      <c r="V595" s="55" t="s">
        <v>2780</v>
      </c>
      <c r="W595" s="55" t="s">
        <v>2780</v>
      </c>
      <c r="X595" s="4"/>
    </row>
    <row r="596" spans="1:24" ht="14">
      <c r="A596" s="53"/>
      <c r="B596" s="53"/>
      <c r="C596" s="53"/>
      <c r="D596" s="54" t="str">
        <f t="shared" si="49"/>
        <v/>
      </c>
      <c r="E596" s="53"/>
      <c r="G596" s="54" t="s">
        <v>2490</v>
      </c>
      <c r="H596" s="4" t="str">
        <f>IF(A596="","",IF(ROW($A$2:$A$908)=1,"Impossible",VLOOKUP($A$2:$A$908,[2]items!$A$2:$S$1008,{19}*SIGN(ROW($A$2:$A$908)),FALSE)))</f>
        <v/>
      </c>
      <c r="I596" s="4" t="str">
        <f>IF(A596="","",IF(ROW($A$2:$A$908)=1,"Impossible",VLOOKUP($A$2:$A$908,[2]items!$A$2:$T$1008,{20}*SIGN(ROW($A$2:$A$908)),FALSE)))</f>
        <v/>
      </c>
      <c r="L596" s="53"/>
      <c r="M596" s="53"/>
      <c r="N596" s="53"/>
      <c r="O596" s="53"/>
      <c r="P596" s="53"/>
      <c r="Q596" s="53"/>
      <c r="R596" s="53"/>
      <c r="S596" s="53"/>
      <c r="T596" s="53"/>
      <c r="U596" s="53"/>
      <c r="V596" s="55" t="s">
        <v>2780</v>
      </c>
      <c r="W596" s="55" t="s">
        <v>2780</v>
      </c>
      <c r="X596" s="4"/>
    </row>
    <row r="597" spans="1:24" ht="14">
      <c r="A597" s="53"/>
      <c r="B597" s="53"/>
      <c r="C597" s="53"/>
      <c r="D597" s="54" t="str">
        <f t="shared" si="49"/>
        <v/>
      </c>
      <c r="E597" s="53"/>
      <c r="G597" s="54" t="s">
        <v>2490</v>
      </c>
      <c r="H597" s="4" t="str">
        <f>IF(A597="","",IF(ROW($A$2:$A$908)=1,"Impossible",VLOOKUP($A$2:$A$908,[2]items!$A$2:$S$1008,{19}*SIGN(ROW($A$2:$A$908)),FALSE)))</f>
        <v/>
      </c>
      <c r="I597" s="4" t="str">
        <f>IF(A597="","",IF(ROW($A$2:$A$908)=1,"Impossible",VLOOKUP($A$2:$A$908,[2]items!$A$2:$T$1008,{20}*SIGN(ROW($A$2:$A$908)),FALSE)))</f>
        <v/>
      </c>
      <c r="L597" s="53"/>
      <c r="M597" s="53"/>
      <c r="N597" s="53"/>
      <c r="O597" s="53"/>
      <c r="P597" s="53"/>
      <c r="Q597" s="53"/>
      <c r="R597" s="53"/>
      <c r="S597" s="53"/>
      <c r="T597" s="53"/>
      <c r="U597" s="53"/>
      <c r="V597" s="55" t="s">
        <v>2780</v>
      </c>
      <c r="W597" s="55" t="s">
        <v>2780</v>
      </c>
      <c r="X597" s="4"/>
    </row>
    <row r="598" spans="1:24" ht="14">
      <c r="A598" s="53"/>
      <c r="B598" s="53"/>
      <c r="C598" s="53"/>
      <c r="D598" s="54" t="str">
        <f t="shared" si="49"/>
        <v/>
      </c>
      <c r="E598" s="53"/>
      <c r="G598" s="54" t="s">
        <v>2490</v>
      </c>
      <c r="H598" s="4" t="str">
        <f>IF(A598="","",IF(ROW($A$2:$A$908)=1,"Impossible",VLOOKUP($A$2:$A$908,[2]items!$A$2:$S$1008,{19}*SIGN(ROW($A$2:$A$908)),FALSE)))</f>
        <v/>
      </c>
      <c r="I598" s="4" t="str">
        <f>IF(A598="","",IF(ROW($A$2:$A$908)=1,"Impossible",VLOOKUP($A$2:$A$908,[2]items!$A$2:$T$1008,{20}*SIGN(ROW($A$2:$A$908)),FALSE)))</f>
        <v/>
      </c>
      <c r="L598" s="53"/>
      <c r="M598" s="53"/>
      <c r="N598" s="53"/>
      <c r="O598" s="53"/>
      <c r="P598" s="53"/>
      <c r="Q598" s="53"/>
      <c r="R598" s="53"/>
      <c r="S598" s="53"/>
      <c r="T598" s="53"/>
      <c r="U598" s="53"/>
      <c r="V598" s="55" t="s">
        <v>2780</v>
      </c>
      <c r="W598" s="55" t="s">
        <v>2780</v>
      </c>
      <c r="X598" s="4"/>
    </row>
    <row r="599" spans="1:24" ht="14">
      <c r="A599" s="53"/>
      <c r="B599" s="53"/>
      <c r="C599" s="53"/>
      <c r="D599" s="54" t="str">
        <f t="shared" si="49"/>
        <v/>
      </c>
      <c r="E599" s="53"/>
      <c r="G599" s="54" t="s">
        <v>2490</v>
      </c>
      <c r="H599" s="4" t="str">
        <f>IF(A599="","",IF(ROW($A$2:$A$908)=1,"Impossible",VLOOKUP($A$2:$A$908,[2]items!$A$2:$S$1008,{19}*SIGN(ROW($A$2:$A$908)),FALSE)))</f>
        <v/>
      </c>
      <c r="I599" s="4" t="str">
        <f>IF(A599="","",IF(ROW($A$2:$A$908)=1,"Impossible",VLOOKUP($A$2:$A$908,[2]items!$A$2:$T$1008,{20}*SIGN(ROW($A$2:$A$908)),FALSE)))</f>
        <v/>
      </c>
      <c r="L599" s="53"/>
      <c r="M599" s="53"/>
      <c r="N599" s="53"/>
      <c r="O599" s="53"/>
      <c r="P599" s="53"/>
      <c r="Q599" s="53"/>
      <c r="R599" s="53"/>
      <c r="S599" s="53"/>
      <c r="T599" s="53"/>
      <c r="U599" s="53"/>
      <c r="V599" s="55" t="s">
        <v>2780</v>
      </c>
      <c r="W599" s="55" t="s">
        <v>2780</v>
      </c>
      <c r="X599" s="4"/>
    </row>
    <row r="600" spans="1:24" ht="14">
      <c r="A600" s="53"/>
      <c r="B600" s="53"/>
      <c r="C600" s="53"/>
      <c r="D600" s="54" t="str">
        <f t="shared" si="49"/>
        <v/>
      </c>
      <c r="E600" s="53"/>
      <c r="G600" s="54" t="s">
        <v>2490</v>
      </c>
      <c r="H600" s="4" t="str">
        <f>IF(A600="","",IF(ROW($A$2:$A$908)=1,"Impossible",VLOOKUP($A$2:$A$908,[2]items!$A$2:$S$1008,{19}*SIGN(ROW($A$2:$A$908)),FALSE)))</f>
        <v/>
      </c>
      <c r="I600" s="4" t="str">
        <f>IF(A600="","",IF(ROW($A$2:$A$908)=1,"Impossible",VLOOKUP($A$2:$A$908,[2]items!$A$2:$T$1008,{20}*SIGN(ROW($A$2:$A$908)),FALSE)))</f>
        <v/>
      </c>
      <c r="L600" s="53"/>
      <c r="M600" s="53"/>
      <c r="N600" s="53"/>
      <c r="O600" s="53"/>
      <c r="P600" s="53"/>
      <c r="Q600" s="53"/>
      <c r="R600" s="53"/>
      <c r="S600" s="53"/>
      <c r="T600" s="53"/>
      <c r="U600" s="53"/>
      <c r="V600" s="55" t="s">
        <v>2780</v>
      </c>
      <c r="W600" s="55" t="s">
        <v>2780</v>
      </c>
      <c r="X600" s="4"/>
    </row>
    <row r="601" spans="1:24" ht="14">
      <c r="A601" s="53"/>
      <c r="B601" s="53"/>
      <c r="C601" s="53"/>
      <c r="D601" s="54" t="str">
        <f t="shared" si="49"/>
        <v/>
      </c>
      <c r="E601" s="53"/>
      <c r="G601" s="54" t="s">
        <v>2490</v>
      </c>
      <c r="H601" s="4" t="str">
        <f>IF(A601="","",IF(ROW($A$2:$A$908)=1,"Impossible",VLOOKUP($A$2:$A$908,[2]items!$A$2:$S$1008,{19}*SIGN(ROW($A$2:$A$908)),FALSE)))</f>
        <v/>
      </c>
      <c r="I601" s="4" t="str">
        <f>IF(A601="","",IF(ROW($A$2:$A$908)=1,"Impossible",VLOOKUP($A$2:$A$908,[2]items!$A$2:$T$1008,{20}*SIGN(ROW($A$2:$A$908)),FALSE)))</f>
        <v/>
      </c>
      <c r="L601" s="53"/>
      <c r="M601" s="53"/>
      <c r="N601" s="53"/>
      <c r="O601" s="53"/>
      <c r="P601" s="53"/>
      <c r="Q601" s="53"/>
      <c r="R601" s="53"/>
      <c r="S601" s="53"/>
      <c r="T601" s="53"/>
      <c r="U601" s="53"/>
      <c r="V601" s="55" t="s">
        <v>2780</v>
      </c>
      <c r="W601" s="55" t="s">
        <v>2780</v>
      </c>
      <c r="X601" s="4"/>
    </row>
    <row r="602" spans="1:24" ht="14">
      <c r="A602" s="53"/>
      <c r="B602" s="53"/>
      <c r="C602" s="53"/>
      <c r="D602" s="54" t="str">
        <f t="shared" si="49"/>
        <v/>
      </c>
      <c r="E602" s="53"/>
      <c r="G602" s="54" t="s">
        <v>2490</v>
      </c>
      <c r="H602" s="4" t="str">
        <f>IF(A602="","",IF(ROW($A$2:$A$908)=1,"Impossible",VLOOKUP($A$2:$A$908,[2]items!$A$2:$S$1008,{19}*SIGN(ROW($A$2:$A$908)),FALSE)))</f>
        <v/>
      </c>
      <c r="I602" s="4" t="str">
        <f>IF(A602="","",IF(ROW($A$2:$A$908)=1,"Impossible",VLOOKUP($A$2:$A$908,[2]items!$A$2:$T$1008,{20}*SIGN(ROW($A$2:$A$908)),FALSE)))</f>
        <v/>
      </c>
      <c r="L602" s="53"/>
      <c r="M602" s="53"/>
      <c r="N602" s="53"/>
      <c r="O602" s="53"/>
      <c r="P602" s="53"/>
      <c r="Q602" s="53"/>
      <c r="R602" s="53"/>
      <c r="S602" s="53"/>
      <c r="T602" s="53"/>
      <c r="U602" s="53"/>
      <c r="V602" s="55" t="s">
        <v>2780</v>
      </c>
      <c r="W602" s="55" t="s">
        <v>2780</v>
      </c>
      <c r="X602" s="4"/>
    </row>
    <row r="603" spans="1:24" ht="14">
      <c r="A603" s="53"/>
      <c r="B603" s="53"/>
      <c r="C603" s="53"/>
      <c r="D603" s="54" t="str">
        <f t="shared" si="49"/>
        <v/>
      </c>
      <c r="E603" s="53"/>
      <c r="G603" s="54" t="s">
        <v>2490</v>
      </c>
      <c r="H603" s="4" t="str">
        <f>IF(A603="","",IF(ROW($A$2:$A$908)=1,"Impossible",VLOOKUP($A$2:$A$908,[2]items!$A$2:$S$1008,{19}*SIGN(ROW($A$2:$A$908)),FALSE)))</f>
        <v/>
      </c>
      <c r="I603" s="4" t="str">
        <f>IF(A603="","",IF(ROW($A$2:$A$908)=1,"Impossible",VLOOKUP($A$2:$A$908,[2]items!$A$2:$T$1008,{20}*SIGN(ROW($A$2:$A$908)),FALSE)))</f>
        <v/>
      </c>
      <c r="L603" s="53"/>
      <c r="M603" s="53"/>
      <c r="N603" s="53"/>
      <c r="O603" s="53"/>
      <c r="P603" s="53"/>
      <c r="Q603" s="53"/>
      <c r="R603" s="53"/>
      <c r="S603" s="53"/>
      <c r="T603" s="53"/>
      <c r="U603" s="53"/>
      <c r="V603" s="55" t="s">
        <v>2780</v>
      </c>
      <c r="W603" s="55" t="s">
        <v>2780</v>
      </c>
      <c r="X603" s="4"/>
    </row>
    <row r="604" spans="1:24" ht="14">
      <c r="A604" s="53"/>
      <c r="B604" s="53"/>
      <c r="C604" s="53"/>
      <c r="D604" s="54" t="str">
        <f t="shared" si="49"/>
        <v/>
      </c>
      <c r="E604" s="53"/>
      <c r="G604" s="54" t="s">
        <v>2490</v>
      </c>
      <c r="H604" s="4" t="str">
        <f>IF(A604="","",IF(ROW($A$2:$A$908)=1,"Impossible",VLOOKUP($A$2:$A$908,[2]items!$A$2:$S$1008,{19}*SIGN(ROW($A$2:$A$908)),FALSE)))</f>
        <v/>
      </c>
      <c r="I604" s="4" t="str">
        <f>IF(A604="","",IF(ROW($A$2:$A$908)=1,"Impossible",VLOOKUP($A$2:$A$908,[2]items!$A$2:$T$1008,{20}*SIGN(ROW($A$2:$A$908)),FALSE)))</f>
        <v/>
      </c>
      <c r="L604" s="53"/>
      <c r="M604" s="53"/>
      <c r="N604" s="53"/>
      <c r="O604" s="53"/>
      <c r="P604" s="53"/>
      <c r="Q604" s="53"/>
      <c r="R604" s="53"/>
      <c r="S604" s="53"/>
      <c r="T604" s="53"/>
      <c r="U604" s="53"/>
      <c r="V604" s="55" t="s">
        <v>2780</v>
      </c>
      <c r="W604" s="55" t="s">
        <v>2780</v>
      </c>
      <c r="X604" s="4"/>
    </row>
    <row r="605" spans="1:24" ht="14">
      <c r="A605" s="53"/>
      <c r="B605" s="53"/>
      <c r="C605" s="53"/>
      <c r="D605" s="54" t="str">
        <f t="shared" si="49"/>
        <v/>
      </c>
      <c r="E605" s="53"/>
      <c r="G605" s="54" t="s">
        <v>2490</v>
      </c>
      <c r="H605" s="4" t="str">
        <f>IF(A605="","",IF(ROW($A$2:$A$908)=1,"Impossible",VLOOKUP($A$2:$A$908,[2]items!$A$2:$S$1008,{19}*SIGN(ROW($A$2:$A$908)),FALSE)))</f>
        <v/>
      </c>
      <c r="I605" s="4" t="str">
        <f>IF(A605="","",IF(ROW($A$2:$A$908)=1,"Impossible",VLOOKUP($A$2:$A$908,[2]items!$A$2:$T$1008,{20}*SIGN(ROW($A$2:$A$908)),FALSE)))</f>
        <v/>
      </c>
      <c r="L605" s="53"/>
      <c r="M605" s="53"/>
      <c r="N605" s="53"/>
      <c r="O605" s="53"/>
      <c r="P605" s="53"/>
      <c r="Q605" s="53"/>
      <c r="R605" s="53"/>
      <c r="S605" s="53"/>
      <c r="T605" s="53"/>
      <c r="U605" s="53"/>
      <c r="V605" s="55" t="s">
        <v>2780</v>
      </c>
      <c r="W605" s="55" t="s">
        <v>2780</v>
      </c>
      <c r="X605" s="4"/>
    </row>
    <row r="606" spans="1:24" ht="14">
      <c r="A606" s="53"/>
      <c r="B606" s="53"/>
      <c r="C606" s="53"/>
      <c r="D606" s="54" t="str">
        <f t="shared" si="49"/>
        <v/>
      </c>
      <c r="E606" s="53"/>
      <c r="G606" s="54" t="s">
        <v>2490</v>
      </c>
      <c r="H606" s="4" t="str">
        <f>IF(A606="","",IF(ROW($A$2:$A$908)=1,"Impossible",VLOOKUP($A$2:$A$908,[2]items!$A$2:$S$1008,{19}*SIGN(ROW($A$2:$A$908)),FALSE)))</f>
        <v/>
      </c>
      <c r="I606" s="4" t="str">
        <f>IF(A606="","",IF(ROW($A$2:$A$908)=1,"Impossible",VLOOKUP($A$2:$A$908,[2]items!$A$2:$T$1008,{20}*SIGN(ROW($A$2:$A$908)),FALSE)))</f>
        <v/>
      </c>
      <c r="L606" s="53"/>
      <c r="M606" s="53"/>
      <c r="N606" s="53"/>
      <c r="O606" s="53"/>
      <c r="P606" s="53"/>
      <c r="Q606" s="53"/>
      <c r="R606" s="53"/>
      <c r="S606" s="53"/>
      <c r="T606" s="53"/>
      <c r="U606" s="53"/>
      <c r="V606" s="55" t="s">
        <v>2780</v>
      </c>
      <c r="W606" s="55" t="s">
        <v>2780</v>
      </c>
      <c r="X606" s="4"/>
    </row>
    <row r="607" spans="1:24" ht="14">
      <c r="A607" s="53"/>
      <c r="B607" s="53"/>
      <c r="C607" s="53"/>
      <c r="D607" s="54" t="str">
        <f t="shared" si="49"/>
        <v/>
      </c>
      <c r="E607" s="53"/>
      <c r="G607" s="54" t="s">
        <v>2490</v>
      </c>
      <c r="H607" s="4" t="str">
        <f>IF(A607="","",IF(ROW($A$2:$A$908)=1,"Impossible",VLOOKUP($A$2:$A$908,[2]items!$A$2:$S$1008,{19}*SIGN(ROW($A$2:$A$908)),FALSE)))</f>
        <v/>
      </c>
      <c r="I607" s="4" t="str">
        <f>IF(A607="","",IF(ROW($A$2:$A$908)=1,"Impossible",VLOOKUP($A$2:$A$908,[2]items!$A$2:$T$1008,{20}*SIGN(ROW($A$2:$A$908)),FALSE)))</f>
        <v/>
      </c>
      <c r="L607" s="53"/>
      <c r="M607" s="53"/>
      <c r="N607" s="53"/>
      <c r="O607" s="53"/>
      <c r="P607" s="53"/>
      <c r="Q607" s="53"/>
      <c r="R607" s="53"/>
      <c r="S607" s="53"/>
      <c r="T607" s="53"/>
      <c r="U607" s="53"/>
      <c r="V607" s="55" t="s">
        <v>2780</v>
      </c>
      <c r="W607" s="55" t="s">
        <v>2780</v>
      </c>
      <c r="X607" s="4"/>
    </row>
    <row r="608" spans="1:24" ht="14">
      <c r="A608" s="53"/>
      <c r="B608" s="53"/>
      <c r="C608" s="53"/>
      <c r="D608" s="54" t="str">
        <f t="shared" si="49"/>
        <v/>
      </c>
      <c r="E608" s="53"/>
      <c r="G608" s="54" t="s">
        <v>2490</v>
      </c>
      <c r="H608" s="4" t="str">
        <f>IF(A608="","",IF(ROW($A$2:$A$908)=1,"Impossible",VLOOKUP($A$2:$A$908,[2]items!$A$2:$S$1008,{19}*SIGN(ROW($A$2:$A$908)),FALSE)))</f>
        <v/>
      </c>
      <c r="I608" s="4" t="str">
        <f>IF(A608="","",IF(ROW($A$2:$A$908)=1,"Impossible",VLOOKUP($A$2:$A$908,[2]items!$A$2:$T$1008,{20}*SIGN(ROW($A$2:$A$908)),FALSE)))</f>
        <v/>
      </c>
      <c r="L608" s="53"/>
      <c r="M608" s="53"/>
      <c r="N608" s="53"/>
      <c r="O608" s="53"/>
      <c r="P608" s="53"/>
      <c r="Q608" s="53"/>
      <c r="R608" s="53"/>
      <c r="S608" s="53"/>
      <c r="T608" s="53"/>
      <c r="U608" s="53"/>
      <c r="V608" s="55" t="s">
        <v>2780</v>
      </c>
      <c r="W608" s="55" t="s">
        <v>2780</v>
      </c>
      <c r="X608" s="4"/>
    </row>
    <row r="609" spans="1:24" ht="14">
      <c r="A609" s="53"/>
      <c r="B609" s="53"/>
      <c r="C609" s="53"/>
      <c r="D609" s="54" t="str">
        <f t="shared" si="49"/>
        <v/>
      </c>
      <c r="E609" s="53"/>
      <c r="G609" s="54" t="s">
        <v>2490</v>
      </c>
      <c r="H609" s="4" t="str">
        <f>IF(A609="","",IF(ROW($A$2:$A$908)=1,"Impossible",VLOOKUP($A$2:$A$908,[2]items!$A$2:$S$1008,{19}*SIGN(ROW($A$2:$A$908)),FALSE)))</f>
        <v/>
      </c>
      <c r="I609" s="4" t="str">
        <f>IF(A609="","",IF(ROW($A$2:$A$908)=1,"Impossible",VLOOKUP($A$2:$A$908,[2]items!$A$2:$T$1008,{20}*SIGN(ROW($A$2:$A$908)),FALSE)))</f>
        <v/>
      </c>
      <c r="L609" s="53"/>
      <c r="M609" s="53"/>
      <c r="N609" s="53"/>
      <c r="O609" s="53"/>
      <c r="P609" s="53"/>
      <c r="Q609" s="53"/>
      <c r="R609" s="53"/>
      <c r="S609" s="53"/>
      <c r="T609" s="53"/>
      <c r="U609" s="53"/>
      <c r="V609" s="55" t="s">
        <v>2780</v>
      </c>
      <c r="W609" s="55" t="s">
        <v>2780</v>
      </c>
      <c r="X609" s="4"/>
    </row>
    <row r="610" spans="1:24" ht="14">
      <c r="A610" s="53"/>
      <c r="B610" s="53"/>
      <c r="C610" s="53"/>
      <c r="D610" s="54" t="str">
        <f t="shared" si="49"/>
        <v/>
      </c>
      <c r="E610" s="53"/>
      <c r="G610" s="54" t="s">
        <v>2490</v>
      </c>
      <c r="H610" s="4" t="str">
        <f>IF(A610="","",IF(ROW($A$2:$A$908)=1,"Impossible",VLOOKUP($A$2:$A$908,[2]items!$A$2:$S$1008,{19}*SIGN(ROW($A$2:$A$908)),FALSE)))</f>
        <v/>
      </c>
      <c r="I610" s="4" t="str">
        <f>IF(A610="","",IF(ROW($A$2:$A$908)=1,"Impossible",VLOOKUP($A$2:$A$908,[2]items!$A$2:$T$1008,{20}*SIGN(ROW($A$2:$A$908)),FALSE)))</f>
        <v/>
      </c>
      <c r="L610" s="53"/>
      <c r="M610" s="53"/>
      <c r="N610" s="53"/>
      <c r="O610" s="53"/>
      <c r="P610" s="53"/>
      <c r="Q610" s="53"/>
      <c r="R610" s="53"/>
      <c r="S610" s="53"/>
      <c r="T610" s="53"/>
      <c r="U610" s="53"/>
      <c r="V610" s="55" t="s">
        <v>2780</v>
      </c>
      <c r="W610" s="55" t="s">
        <v>2780</v>
      </c>
      <c r="X610" s="4"/>
    </row>
    <row r="611" spans="1:24" ht="14">
      <c r="A611" s="53"/>
      <c r="B611" s="53"/>
      <c r="C611" s="53"/>
      <c r="D611" s="54" t="str">
        <f t="shared" si="49"/>
        <v/>
      </c>
      <c r="E611" s="53"/>
      <c r="G611" s="54" t="s">
        <v>2490</v>
      </c>
      <c r="H611" s="4" t="str">
        <f>IF(A611="","",IF(ROW($A$2:$A$908)=1,"Impossible",VLOOKUP($A$2:$A$908,[2]items!$A$2:$S$1008,{19}*SIGN(ROW($A$2:$A$908)),FALSE)))</f>
        <v/>
      </c>
      <c r="I611" s="4" t="str">
        <f>IF(A611="","",IF(ROW($A$2:$A$908)=1,"Impossible",VLOOKUP($A$2:$A$908,[2]items!$A$2:$T$1008,{20}*SIGN(ROW($A$2:$A$908)),FALSE)))</f>
        <v/>
      </c>
      <c r="L611" s="53"/>
      <c r="M611" s="53"/>
      <c r="N611" s="53"/>
      <c r="O611" s="53"/>
      <c r="P611" s="53"/>
      <c r="Q611" s="53"/>
      <c r="R611" s="53"/>
      <c r="S611" s="53"/>
      <c r="T611" s="53"/>
      <c r="U611" s="53"/>
      <c r="V611" s="55" t="s">
        <v>2780</v>
      </c>
      <c r="W611" s="55" t="s">
        <v>2780</v>
      </c>
      <c r="X611" s="4"/>
    </row>
    <row r="612" spans="1:24" ht="14">
      <c r="A612" s="53"/>
      <c r="B612" s="53"/>
      <c r="C612" s="53"/>
      <c r="D612" s="54" t="str">
        <f t="shared" si="49"/>
        <v/>
      </c>
      <c r="E612" s="53"/>
      <c r="G612" s="54" t="s">
        <v>2490</v>
      </c>
      <c r="H612" s="4" t="str">
        <f>IF(A612="","",IF(ROW($A$2:$A$908)=1,"Impossible",VLOOKUP($A$2:$A$908,[2]items!$A$2:$S$1008,{19}*SIGN(ROW($A$2:$A$908)),FALSE)))</f>
        <v/>
      </c>
      <c r="I612" s="4" t="str">
        <f>IF(A612="","",IF(ROW($A$2:$A$908)=1,"Impossible",VLOOKUP($A$2:$A$908,[2]items!$A$2:$T$1008,{20}*SIGN(ROW($A$2:$A$908)),FALSE)))</f>
        <v/>
      </c>
      <c r="L612" s="53"/>
      <c r="M612" s="53"/>
      <c r="N612" s="53"/>
      <c r="O612" s="53"/>
      <c r="P612" s="53"/>
      <c r="Q612" s="53"/>
      <c r="R612" s="53"/>
      <c r="S612" s="53"/>
      <c r="T612" s="53"/>
      <c r="U612" s="53"/>
      <c r="V612" s="55" t="s">
        <v>2780</v>
      </c>
      <c r="W612" s="55" t="s">
        <v>2780</v>
      </c>
      <c r="X612" s="4"/>
    </row>
    <row r="613" spans="1:24" ht="14">
      <c r="A613" s="53"/>
      <c r="B613" s="53"/>
      <c r="C613" s="53"/>
      <c r="D613" s="54" t="str">
        <f t="shared" si="49"/>
        <v/>
      </c>
      <c r="E613" s="53"/>
      <c r="G613" s="54" t="s">
        <v>2490</v>
      </c>
      <c r="H613" s="4" t="str">
        <f>IF(A613="","",IF(ROW($A$2:$A$908)=1,"Impossible",VLOOKUP($A$2:$A$908,[2]items!$A$2:$S$1008,{19}*SIGN(ROW($A$2:$A$908)),FALSE)))</f>
        <v/>
      </c>
      <c r="I613" s="4" t="str">
        <f>IF(A613="","",IF(ROW($A$2:$A$908)=1,"Impossible",VLOOKUP($A$2:$A$908,[2]items!$A$2:$T$1008,{20}*SIGN(ROW($A$2:$A$908)),FALSE)))</f>
        <v/>
      </c>
      <c r="L613" s="53"/>
      <c r="M613" s="53"/>
      <c r="N613" s="53"/>
      <c r="O613" s="53"/>
      <c r="P613" s="53"/>
      <c r="Q613" s="53"/>
      <c r="R613" s="53"/>
      <c r="S613" s="53"/>
      <c r="T613" s="53"/>
      <c r="U613" s="53"/>
      <c r="V613" s="55" t="s">
        <v>2780</v>
      </c>
      <c r="W613" s="55" t="s">
        <v>2780</v>
      </c>
      <c r="X613" s="4"/>
    </row>
    <row r="614" spans="1:24" ht="14">
      <c r="A614" s="53"/>
      <c r="B614" s="53"/>
      <c r="C614" s="53"/>
      <c r="D614" s="54" t="str">
        <f t="shared" si="49"/>
        <v/>
      </c>
      <c r="E614" s="53"/>
      <c r="G614" s="54" t="s">
        <v>2490</v>
      </c>
      <c r="H614" s="4" t="str">
        <f>IF(A614="","",IF(ROW($A$2:$A$908)=1,"Impossible",VLOOKUP($A$2:$A$908,[2]items!$A$2:$S$1008,{19}*SIGN(ROW($A$2:$A$908)),FALSE)))</f>
        <v/>
      </c>
      <c r="I614" s="4" t="str">
        <f>IF(A614="","",IF(ROW($A$2:$A$908)=1,"Impossible",VLOOKUP($A$2:$A$908,[2]items!$A$2:$T$1008,{20}*SIGN(ROW($A$2:$A$908)),FALSE)))</f>
        <v/>
      </c>
      <c r="L614" s="53"/>
      <c r="M614" s="53"/>
      <c r="N614" s="53"/>
      <c r="O614" s="53"/>
      <c r="P614" s="53"/>
      <c r="Q614" s="53"/>
      <c r="R614" s="53"/>
      <c r="S614" s="53"/>
      <c r="T614" s="53"/>
      <c r="U614" s="53"/>
      <c r="V614" s="55" t="s">
        <v>2780</v>
      </c>
      <c r="W614" s="55" t="s">
        <v>2780</v>
      </c>
      <c r="X614" s="4"/>
    </row>
    <row r="615" spans="1:24" ht="14">
      <c r="A615" s="53"/>
      <c r="B615" s="53"/>
      <c r="C615" s="53"/>
      <c r="D615" s="54" t="str">
        <f t="shared" si="49"/>
        <v/>
      </c>
      <c r="E615" s="53"/>
      <c r="G615" s="54" t="s">
        <v>2490</v>
      </c>
      <c r="H615" s="4" t="str">
        <f>IF(A615="","",IF(ROW($A$2:$A$908)=1,"Impossible",VLOOKUP($A$2:$A$908,[2]items!$A$2:$S$1008,{19}*SIGN(ROW($A$2:$A$908)),FALSE)))</f>
        <v/>
      </c>
      <c r="I615" s="4" t="str">
        <f>IF(A615="","",IF(ROW($A$2:$A$908)=1,"Impossible",VLOOKUP($A$2:$A$908,[2]items!$A$2:$T$1008,{20}*SIGN(ROW($A$2:$A$908)),FALSE)))</f>
        <v/>
      </c>
      <c r="L615" s="53"/>
      <c r="M615" s="53"/>
      <c r="N615" s="53"/>
      <c r="O615" s="53"/>
      <c r="P615" s="53"/>
      <c r="Q615" s="53"/>
      <c r="R615" s="53"/>
      <c r="S615" s="53"/>
      <c r="T615" s="53"/>
      <c r="U615" s="53"/>
      <c r="V615" s="55" t="s">
        <v>2780</v>
      </c>
      <c r="W615" s="55" t="s">
        <v>2780</v>
      </c>
      <c r="X615" s="4"/>
    </row>
    <row r="616" spans="1:24" ht="14">
      <c r="A616" s="53"/>
      <c r="B616" s="53"/>
      <c r="C616" s="53"/>
      <c r="D616" s="54" t="str">
        <f t="shared" si="49"/>
        <v/>
      </c>
      <c r="E616" s="53"/>
      <c r="G616" s="54" t="s">
        <v>2490</v>
      </c>
      <c r="H616" s="4" t="str">
        <f>IF(A616="","",IF(ROW($A$2:$A$908)=1,"Impossible",VLOOKUP($A$2:$A$908,[2]items!$A$2:$S$1008,{19}*SIGN(ROW($A$2:$A$908)),FALSE)))</f>
        <v/>
      </c>
      <c r="I616" s="4" t="str">
        <f>IF(A616="","",IF(ROW($A$2:$A$908)=1,"Impossible",VLOOKUP($A$2:$A$908,[2]items!$A$2:$T$1008,{20}*SIGN(ROW($A$2:$A$908)),FALSE)))</f>
        <v/>
      </c>
      <c r="L616" s="53"/>
      <c r="M616" s="53"/>
      <c r="N616" s="53"/>
      <c r="O616" s="53"/>
      <c r="P616" s="53"/>
      <c r="Q616" s="53"/>
      <c r="R616" s="53"/>
      <c r="S616" s="53"/>
      <c r="T616" s="53"/>
      <c r="U616" s="53"/>
      <c r="V616" s="55" t="s">
        <v>2780</v>
      </c>
      <c r="W616" s="55" t="s">
        <v>2780</v>
      </c>
      <c r="X616" s="4"/>
    </row>
    <row r="617" spans="1:24" ht="14">
      <c r="A617" s="53"/>
      <c r="B617" s="53"/>
      <c r="C617" s="53"/>
      <c r="D617" s="54" t="str">
        <f t="shared" si="49"/>
        <v/>
      </c>
      <c r="E617" s="53"/>
      <c r="G617" s="54" t="s">
        <v>2490</v>
      </c>
      <c r="H617" s="4" t="str">
        <f>IF(A617="","",IF(ROW($A$2:$A$908)=1,"Impossible",VLOOKUP($A$2:$A$908,[2]items!$A$2:$S$1008,{19}*SIGN(ROW($A$2:$A$908)),FALSE)))</f>
        <v/>
      </c>
      <c r="I617" s="4" t="str">
        <f>IF(A617="","",IF(ROW($A$2:$A$908)=1,"Impossible",VLOOKUP($A$2:$A$908,[2]items!$A$2:$T$1008,{20}*SIGN(ROW($A$2:$A$908)),FALSE)))</f>
        <v/>
      </c>
      <c r="L617" s="53"/>
      <c r="M617" s="53"/>
      <c r="N617" s="53"/>
      <c r="O617" s="53"/>
      <c r="P617" s="53"/>
      <c r="Q617" s="53"/>
      <c r="R617" s="53"/>
      <c r="S617" s="53"/>
      <c r="T617" s="53"/>
      <c r="U617" s="53"/>
      <c r="V617" s="55" t="s">
        <v>2780</v>
      </c>
      <c r="W617" s="55" t="s">
        <v>2780</v>
      </c>
      <c r="X617" s="4"/>
    </row>
    <row r="618" spans="1:24" ht="14">
      <c r="A618" s="53"/>
      <c r="B618" s="53"/>
      <c r="C618" s="53"/>
      <c r="D618" s="54" t="str">
        <f t="shared" si="49"/>
        <v/>
      </c>
      <c r="E618" s="53"/>
      <c r="G618" s="54" t="s">
        <v>2490</v>
      </c>
      <c r="H618" s="4" t="str">
        <f>IF(A618="","",IF(ROW($A$2:$A$908)=1,"Impossible",VLOOKUP($A$2:$A$908,[2]items!$A$2:$S$1008,{19}*SIGN(ROW($A$2:$A$908)),FALSE)))</f>
        <v/>
      </c>
      <c r="I618" s="4" t="str">
        <f>IF(A618="","",IF(ROW($A$2:$A$908)=1,"Impossible",VLOOKUP($A$2:$A$908,[2]items!$A$2:$T$1008,{20}*SIGN(ROW($A$2:$A$908)),FALSE)))</f>
        <v/>
      </c>
      <c r="L618" s="53"/>
      <c r="M618" s="53"/>
      <c r="N618" s="53"/>
      <c r="O618" s="53"/>
      <c r="P618" s="53"/>
      <c r="Q618" s="53"/>
      <c r="R618" s="53"/>
      <c r="S618" s="53"/>
      <c r="T618" s="53"/>
      <c r="U618" s="53"/>
      <c r="V618" s="55" t="s">
        <v>2780</v>
      </c>
      <c r="W618" s="55" t="s">
        <v>2780</v>
      </c>
      <c r="X618" s="4"/>
    </row>
    <row r="619" spans="1:24" ht="14">
      <c r="A619" s="53"/>
      <c r="B619" s="53"/>
      <c r="C619" s="53"/>
      <c r="D619" s="54" t="str">
        <f t="shared" si="49"/>
        <v/>
      </c>
      <c r="E619" s="53"/>
      <c r="G619" s="54" t="s">
        <v>2490</v>
      </c>
      <c r="H619" s="4" t="str">
        <f>IF(A619="","",IF(ROW($A$2:$A$908)=1,"Impossible",VLOOKUP($A$2:$A$908,[2]items!$A$2:$S$1008,{19}*SIGN(ROW($A$2:$A$908)),FALSE)))</f>
        <v/>
      </c>
      <c r="I619" s="4" t="str">
        <f>IF(A619="","",IF(ROW($A$2:$A$908)=1,"Impossible",VLOOKUP($A$2:$A$908,[2]items!$A$2:$T$1008,{20}*SIGN(ROW($A$2:$A$908)),FALSE)))</f>
        <v/>
      </c>
      <c r="L619" s="53"/>
      <c r="M619" s="53"/>
      <c r="N619" s="53"/>
      <c r="O619" s="53"/>
      <c r="P619" s="53"/>
      <c r="Q619" s="53"/>
      <c r="R619" s="53"/>
      <c r="S619" s="53"/>
      <c r="T619" s="53"/>
      <c r="U619" s="53"/>
      <c r="V619" s="55" t="s">
        <v>2780</v>
      </c>
      <c r="W619" s="55" t="s">
        <v>2780</v>
      </c>
      <c r="X619" s="4"/>
    </row>
    <row r="620" spans="1:24" ht="14">
      <c r="A620" s="53"/>
      <c r="B620" s="53"/>
      <c r="C620" s="53"/>
      <c r="D620" s="54" t="str">
        <f t="shared" si="49"/>
        <v/>
      </c>
      <c r="E620" s="53"/>
      <c r="G620" s="54" t="s">
        <v>2490</v>
      </c>
      <c r="H620" s="4" t="str">
        <f>IF(A620="","",IF(ROW($A$2:$A$908)=1,"Impossible",VLOOKUP($A$2:$A$908,[2]items!$A$2:$S$1008,{19}*SIGN(ROW($A$2:$A$908)),FALSE)))</f>
        <v/>
      </c>
      <c r="I620" s="4" t="str">
        <f>IF(A620="","",IF(ROW($A$2:$A$908)=1,"Impossible",VLOOKUP($A$2:$A$908,[2]items!$A$2:$T$1008,{20}*SIGN(ROW($A$2:$A$908)),FALSE)))</f>
        <v/>
      </c>
      <c r="L620" s="53"/>
      <c r="M620" s="53"/>
      <c r="N620" s="53"/>
      <c r="O620" s="53"/>
      <c r="P620" s="53"/>
      <c r="Q620" s="53"/>
      <c r="R620" s="53"/>
      <c r="S620" s="53"/>
      <c r="T620" s="53"/>
      <c r="U620" s="53"/>
      <c r="V620" s="55" t="s">
        <v>2780</v>
      </c>
      <c r="W620" s="55" t="s">
        <v>2780</v>
      </c>
      <c r="X620" s="4"/>
    </row>
    <row r="621" spans="1:24" ht="14">
      <c r="A621" s="53"/>
      <c r="B621" s="53"/>
      <c r="C621" s="53"/>
      <c r="D621" s="54" t="str">
        <f t="shared" si="49"/>
        <v/>
      </c>
      <c r="E621" s="53"/>
      <c r="G621" s="54" t="s">
        <v>2490</v>
      </c>
      <c r="H621" s="4" t="str">
        <f>IF(A621="","",IF(ROW($A$2:$A$908)=1,"Impossible",VLOOKUP($A$2:$A$908,[2]items!$A$2:$S$1008,{19}*SIGN(ROW($A$2:$A$908)),FALSE)))</f>
        <v/>
      </c>
      <c r="I621" s="4" t="str">
        <f>IF(A621="","",IF(ROW($A$2:$A$908)=1,"Impossible",VLOOKUP($A$2:$A$908,[2]items!$A$2:$T$1008,{20}*SIGN(ROW($A$2:$A$908)),FALSE)))</f>
        <v/>
      </c>
      <c r="L621" s="53"/>
      <c r="M621" s="53"/>
      <c r="N621" s="53"/>
      <c r="O621" s="53"/>
      <c r="P621" s="53"/>
      <c r="Q621" s="53"/>
      <c r="R621" s="53"/>
      <c r="S621" s="53"/>
      <c r="T621" s="53"/>
      <c r="U621" s="53"/>
      <c r="V621" s="55" t="s">
        <v>2780</v>
      </c>
      <c r="W621" s="55" t="s">
        <v>2780</v>
      </c>
      <c r="X621" s="4"/>
    </row>
    <row r="622" spans="1:24" ht="14">
      <c r="A622" s="53"/>
      <c r="B622" s="53"/>
      <c r="C622" s="53"/>
      <c r="D622" s="54" t="str">
        <f t="shared" si="49"/>
        <v/>
      </c>
      <c r="E622" s="53"/>
      <c r="G622" s="54" t="s">
        <v>2490</v>
      </c>
      <c r="H622" s="4" t="str">
        <f>IF(A622="","",IF(ROW($A$2:$A$908)=1,"Impossible",VLOOKUP($A$2:$A$908,[2]items!$A$2:$S$1008,{19}*SIGN(ROW($A$2:$A$908)),FALSE)))</f>
        <v/>
      </c>
      <c r="I622" s="4" t="str">
        <f>IF(A622="","",IF(ROW($A$2:$A$908)=1,"Impossible",VLOOKUP($A$2:$A$908,[2]items!$A$2:$T$1008,{20}*SIGN(ROW($A$2:$A$908)),FALSE)))</f>
        <v/>
      </c>
      <c r="L622" s="53"/>
      <c r="M622" s="53"/>
      <c r="N622" s="53"/>
      <c r="O622" s="53"/>
      <c r="P622" s="53"/>
      <c r="Q622" s="53"/>
      <c r="R622" s="53"/>
      <c r="S622" s="53"/>
      <c r="T622" s="53"/>
      <c r="U622" s="53"/>
      <c r="V622" s="55" t="s">
        <v>2780</v>
      </c>
      <c r="W622" s="55" t="s">
        <v>2780</v>
      </c>
      <c r="X622" s="4"/>
    </row>
    <row r="623" spans="1:24" ht="14">
      <c r="A623" s="53"/>
      <c r="B623" s="53"/>
      <c r="C623" s="53"/>
      <c r="D623" s="54" t="str">
        <f t="shared" ref="D623:D674" si="50">CONCATENATE(B623,C623)</f>
        <v/>
      </c>
      <c r="E623" s="53"/>
      <c r="G623" s="54" t="s">
        <v>2490</v>
      </c>
      <c r="H623" s="4" t="str">
        <f>IF(A623="","",IF(ROW($A$2:$A$908)=1,"Impossible",VLOOKUP($A$2:$A$908,[2]items!$A$2:$S$1008,{19}*SIGN(ROW($A$2:$A$908)),FALSE)))</f>
        <v/>
      </c>
      <c r="I623" s="4" t="str">
        <f>IF(A623="","",IF(ROW($A$2:$A$908)=1,"Impossible",VLOOKUP($A$2:$A$908,[2]items!$A$2:$T$1008,{20}*SIGN(ROW($A$2:$A$908)),FALSE)))</f>
        <v/>
      </c>
      <c r="L623" s="53"/>
      <c r="M623" s="53"/>
      <c r="N623" s="53"/>
      <c r="O623" s="53"/>
      <c r="P623" s="53"/>
      <c r="Q623" s="53"/>
      <c r="R623" s="53"/>
      <c r="S623" s="53"/>
      <c r="T623" s="53"/>
      <c r="U623" s="53"/>
      <c r="V623" s="55" t="s">
        <v>2780</v>
      </c>
      <c r="W623" s="55" t="s">
        <v>2780</v>
      </c>
      <c r="X623" s="4"/>
    </row>
    <row r="624" spans="1:24" ht="14">
      <c r="A624" s="53"/>
      <c r="B624" s="53"/>
      <c r="C624" s="53"/>
      <c r="D624" s="54" t="str">
        <f t="shared" si="50"/>
        <v/>
      </c>
      <c r="E624" s="53"/>
      <c r="G624" s="54" t="s">
        <v>2490</v>
      </c>
      <c r="H624" s="4" t="str">
        <f>IF(A624="","",IF(ROW($A$2:$A$908)=1,"Impossible",VLOOKUP($A$2:$A$908,[2]items!$A$2:$S$1008,{19}*SIGN(ROW($A$2:$A$908)),FALSE)))</f>
        <v/>
      </c>
      <c r="I624" s="4" t="str">
        <f>IF(A624="","",IF(ROW($A$2:$A$908)=1,"Impossible",VLOOKUP($A$2:$A$908,[2]items!$A$2:$T$1008,{20}*SIGN(ROW($A$2:$A$908)),FALSE)))</f>
        <v/>
      </c>
      <c r="L624" s="53"/>
      <c r="M624" s="53"/>
      <c r="N624" s="53"/>
      <c r="O624" s="53"/>
      <c r="P624" s="53"/>
      <c r="Q624" s="53"/>
      <c r="R624" s="53"/>
      <c r="S624" s="53"/>
      <c r="T624" s="53"/>
      <c r="U624" s="53"/>
      <c r="V624" s="55" t="s">
        <v>2780</v>
      </c>
      <c r="W624" s="55" t="s">
        <v>2780</v>
      </c>
      <c r="X624" s="4"/>
    </row>
    <row r="625" spans="1:24" ht="14">
      <c r="A625" s="53"/>
      <c r="B625" s="53"/>
      <c r="C625" s="53"/>
      <c r="D625" s="54" t="str">
        <f t="shared" si="50"/>
        <v/>
      </c>
      <c r="E625" s="53"/>
      <c r="G625" s="54" t="s">
        <v>2490</v>
      </c>
      <c r="H625" s="4" t="str">
        <f>IF(A625="","",IF(ROW($A$2:$A$908)=1,"Impossible",VLOOKUP($A$2:$A$908,[2]items!$A$2:$S$1008,{19}*SIGN(ROW($A$2:$A$908)),FALSE)))</f>
        <v/>
      </c>
      <c r="I625" s="4" t="str">
        <f>IF(A625="","",IF(ROW($A$2:$A$908)=1,"Impossible",VLOOKUP($A$2:$A$908,[2]items!$A$2:$T$1008,{20}*SIGN(ROW($A$2:$A$908)),FALSE)))</f>
        <v/>
      </c>
      <c r="L625" s="53"/>
      <c r="M625" s="53"/>
      <c r="N625" s="53"/>
      <c r="O625" s="53"/>
      <c r="P625" s="53"/>
      <c r="Q625" s="53"/>
      <c r="R625" s="53"/>
      <c r="S625" s="53"/>
      <c r="T625" s="53"/>
      <c r="U625" s="53"/>
      <c r="V625" s="55" t="s">
        <v>2780</v>
      </c>
      <c r="W625" s="55" t="s">
        <v>2780</v>
      </c>
      <c r="X625" s="4"/>
    </row>
    <row r="626" spans="1:24" ht="14">
      <c r="A626" s="53"/>
      <c r="B626" s="53"/>
      <c r="C626" s="53"/>
      <c r="D626" s="54" t="str">
        <f t="shared" si="50"/>
        <v/>
      </c>
      <c r="E626" s="53"/>
      <c r="G626" s="54" t="s">
        <v>2490</v>
      </c>
      <c r="H626" s="4" t="str">
        <f>IF(A626="","",IF(ROW($A$2:$A$908)=1,"Impossible",VLOOKUP($A$2:$A$908,[2]items!$A$2:$S$1008,{19}*SIGN(ROW($A$2:$A$908)),FALSE)))</f>
        <v/>
      </c>
      <c r="I626" s="4" t="str">
        <f>IF(A626="","",IF(ROW($A$2:$A$908)=1,"Impossible",VLOOKUP($A$2:$A$908,[2]items!$A$2:$T$1008,{20}*SIGN(ROW($A$2:$A$908)),FALSE)))</f>
        <v/>
      </c>
      <c r="L626" s="53"/>
      <c r="M626" s="53"/>
      <c r="N626" s="53"/>
      <c r="O626" s="53"/>
      <c r="P626" s="53"/>
      <c r="Q626" s="53"/>
      <c r="R626" s="53"/>
      <c r="S626" s="53"/>
      <c r="T626" s="53"/>
      <c r="U626" s="53"/>
      <c r="V626" s="55" t="s">
        <v>2780</v>
      </c>
      <c r="W626" s="55" t="s">
        <v>2780</v>
      </c>
      <c r="X626" s="4"/>
    </row>
    <row r="627" spans="1:24" ht="14">
      <c r="A627" s="53"/>
      <c r="B627" s="53"/>
      <c r="C627" s="53"/>
      <c r="D627" s="54" t="str">
        <f t="shared" si="50"/>
        <v/>
      </c>
      <c r="E627" s="53"/>
      <c r="G627" s="54" t="s">
        <v>2490</v>
      </c>
      <c r="H627" s="4" t="str">
        <f>IF(A627="","",IF(ROW($A$2:$A$908)=1,"Impossible",VLOOKUP($A$2:$A$908,[2]items!$A$2:$S$1008,{19}*SIGN(ROW($A$2:$A$908)),FALSE)))</f>
        <v/>
      </c>
      <c r="I627" s="4" t="str">
        <f>IF(A627="","",IF(ROW($A$2:$A$908)=1,"Impossible",VLOOKUP($A$2:$A$908,[2]items!$A$2:$T$1008,{20}*SIGN(ROW($A$2:$A$908)),FALSE)))</f>
        <v/>
      </c>
      <c r="L627" s="53"/>
      <c r="M627" s="53"/>
      <c r="N627" s="53"/>
      <c r="O627" s="53"/>
      <c r="P627" s="53"/>
      <c r="Q627" s="53"/>
      <c r="R627" s="53"/>
      <c r="S627" s="53"/>
      <c r="T627" s="53"/>
      <c r="U627" s="53"/>
      <c r="V627" s="55" t="s">
        <v>2780</v>
      </c>
      <c r="W627" s="55" t="s">
        <v>2780</v>
      </c>
      <c r="X627" s="4"/>
    </row>
    <row r="628" spans="1:24" ht="14">
      <c r="A628" s="53"/>
      <c r="B628" s="53"/>
      <c r="C628" s="53"/>
      <c r="D628" s="54" t="str">
        <f t="shared" si="50"/>
        <v/>
      </c>
      <c r="E628" s="53"/>
      <c r="G628" s="54" t="s">
        <v>2490</v>
      </c>
      <c r="H628" s="4" t="str">
        <f>IF(A628="","",IF(ROW($A$2:$A$908)=1,"Impossible",VLOOKUP($A$2:$A$908,[2]items!$A$2:$S$1008,{19}*SIGN(ROW($A$2:$A$908)),FALSE)))</f>
        <v/>
      </c>
      <c r="I628" s="4" t="str">
        <f>IF(A628="","",IF(ROW($A$2:$A$908)=1,"Impossible",VLOOKUP($A$2:$A$908,[2]items!$A$2:$T$1008,{20}*SIGN(ROW($A$2:$A$908)),FALSE)))</f>
        <v/>
      </c>
      <c r="L628" s="53"/>
      <c r="M628" s="53"/>
      <c r="N628" s="53"/>
      <c r="O628" s="53"/>
      <c r="P628" s="53"/>
      <c r="Q628" s="53"/>
      <c r="R628" s="53"/>
      <c r="S628" s="53"/>
      <c r="T628" s="53"/>
      <c r="U628" s="53"/>
      <c r="V628" s="55" t="s">
        <v>2780</v>
      </c>
      <c r="W628" s="55" t="s">
        <v>2780</v>
      </c>
      <c r="X628" s="4"/>
    </row>
    <row r="629" spans="1:24" ht="14">
      <c r="A629" s="53"/>
      <c r="B629" s="53"/>
      <c r="C629" s="53"/>
      <c r="D629" s="54" t="str">
        <f t="shared" si="50"/>
        <v/>
      </c>
      <c r="E629" s="53"/>
      <c r="G629" s="54" t="s">
        <v>2490</v>
      </c>
      <c r="H629" s="4" t="str">
        <f>IF(A629="","",IF(ROW($A$2:$A$908)=1,"Impossible",VLOOKUP($A$2:$A$908,[2]items!$A$2:$S$1008,{19}*SIGN(ROW($A$2:$A$908)),FALSE)))</f>
        <v/>
      </c>
      <c r="I629" s="4" t="str">
        <f>IF(A629="","",IF(ROW($A$2:$A$908)=1,"Impossible",VLOOKUP($A$2:$A$908,[2]items!$A$2:$T$1008,{20}*SIGN(ROW($A$2:$A$908)),FALSE)))</f>
        <v/>
      </c>
      <c r="L629" s="53"/>
      <c r="M629" s="53"/>
      <c r="N629" s="53"/>
      <c r="O629" s="53"/>
      <c r="P629" s="53"/>
      <c r="Q629" s="53"/>
      <c r="R629" s="53"/>
      <c r="S629" s="53"/>
      <c r="T629" s="53"/>
      <c r="U629" s="53"/>
      <c r="V629" s="55" t="s">
        <v>2780</v>
      </c>
      <c r="W629" s="55" t="s">
        <v>2780</v>
      </c>
      <c r="X629" s="4"/>
    </row>
    <row r="630" spans="1:24" ht="14">
      <c r="A630" s="53"/>
      <c r="B630" s="53"/>
      <c r="C630" s="53"/>
      <c r="D630" s="54" t="str">
        <f t="shared" si="50"/>
        <v/>
      </c>
      <c r="E630" s="53"/>
      <c r="G630" s="54" t="s">
        <v>2490</v>
      </c>
      <c r="H630" s="4" t="str">
        <f>IF(A630="","",IF(ROW($A$2:$A$908)=1,"Impossible",VLOOKUP($A$2:$A$908,[2]items!$A$2:$S$1008,{19}*SIGN(ROW($A$2:$A$908)),FALSE)))</f>
        <v/>
      </c>
      <c r="I630" s="4" t="str">
        <f>IF(A630="","",IF(ROW($A$2:$A$908)=1,"Impossible",VLOOKUP($A$2:$A$908,[2]items!$A$2:$T$1008,{20}*SIGN(ROW($A$2:$A$908)),FALSE)))</f>
        <v/>
      </c>
      <c r="L630" s="53"/>
      <c r="M630" s="53"/>
      <c r="N630" s="53"/>
      <c r="O630" s="53"/>
      <c r="P630" s="53"/>
      <c r="Q630" s="53"/>
      <c r="R630" s="53"/>
      <c r="S630" s="53"/>
      <c r="T630" s="53"/>
      <c r="U630" s="53"/>
      <c r="V630" s="55" t="s">
        <v>2780</v>
      </c>
      <c r="W630" s="55" t="s">
        <v>2780</v>
      </c>
      <c r="X630" s="4"/>
    </row>
    <row r="631" spans="1:24" ht="14">
      <c r="A631" s="53"/>
      <c r="B631" s="53"/>
      <c r="C631" s="53"/>
      <c r="D631" s="54" t="str">
        <f t="shared" si="50"/>
        <v/>
      </c>
      <c r="E631" s="53"/>
      <c r="G631" s="54" t="s">
        <v>2490</v>
      </c>
      <c r="H631" s="4" t="str">
        <f>IF(A631="","",IF(ROW($A$2:$A$908)=1,"Impossible",VLOOKUP($A$2:$A$908,[2]items!$A$2:$S$1008,{19}*SIGN(ROW($A$2:$A$908)),FALSE)))</f>
        <v/>
      </c>
      <c r="I631" s="4" t="str">
        <f>IF(A631="","",IF(ROW($A$2:$A$908)=1,"Impossible",VLOOKUP($A$2:$A$908,[2]items!$A$2:$T$1008,{20}*SIGN(ROW($A$2:$A$908)),FALSE)))</f>
        <v/>
      </c>
      <c r="L631" s="53"/>
      <c r="M631" s="53"/>
      <c r="N631" s="53"/>
      <c r="O631" s="53"/>
      <c r="P631" s="53"/>
      <c r="Q631" s="53"/>
      <c r="R631" s="53"/>
      <c r="S631" s="53"/>
      <c r="T631" s="53"/>
      <c r="U631" s="53"/>
      <c r="V631" s="55" t="s">
        <v>2780</v>
      </c>
      <c r="W631" s="55" t="s">
        <v>2780</v>
      </c>
      <c r="X631" s="4"/>
    </row>
    <row r="632" spans="1:24" ht="14">
      <c r="A632" s="53"/>
      <c r="B632" s="53"/>
      <c r="C632" s="53"/>
      <c r="D632" s="54" t="str">
        <f t="shared" si="50"/>
        <v/>
      </c>
      <c r="E632" s="53"/>
      <c r="G632" s="54" t="s">
        <v>2490</v>
      </c>
      <c r="H632" s="4" t="str">
        <f>IF(A632="","",IF(ROW($A$2:$A$908)=1,"Impossible",VLOOKUP($A$2:$A$908,[2]items!$A$2:$S$1008,{19}*SIGN(ROW($A$2:$A$908)),FALSE)))</f>
        <v/>
      </c>
      <c r="I632" s="4" t="str">
        <f>IF(A632="","",IF(ROW($A$2:$A$908)=1,"Impossible",VLOOKUP($A$2:$A$908,[2]items!$A$2:$T$1008,{20}*SIGN(ROW($A$2:$A$908)),FALSE)))</f>
        <v/>
      </c>
      <c r="L632" s="53"/>
      <c r="M632" s="53"/>
      <c r="N632" s="53"/>
      <c r="O632" s="53"/>
      <c r="P632" s="53"/>
      <c r="Q632" s="53"/>
      <c r="R632" s="53"/>
      <c r="S632" s="53"/>
      <c r="T632" s="53"/>
      <c r="U632" s="53"/>
      <c r="V632" s="55" t="s">
        <v>2780</v>
      </c>
      <c r="W632" s="55" t="s">
        <v>2780</v>
      </c>
      <c r="X632" s="4"/>
    </row>
    <row r="633" spans="1:24" ht="14">
      <c r="A633" s="53"/>
      <c r="B633" s="53"/>
      <c r="C633" s="53"/>
      <c r="D633" s="54" t="str">
        <f t="shared" si="50"/>
        <v/>
      </c>
      <c r="E633" s="53"/>
      <c r="G633" s="54" t="s">
        <v>2490</v>
      </c>
      <c r="H633" s="4" t="str">
        <f>IF(A633="","",IF(ROW($A$2:$A$908)=1,"Impossible",VLOOKUP($A$2:$A$908,[2]items!$A$2:$S$1008,{19}*SIGN(ROW($A$2:$A$908)),FALSE)))</f>
        <v/>
      </c>
      <c r="I633" s="4" t="str">
        <f>IF(A633="","",IF(ROW($A$2:$A$908)=1,"Impossible",VLOOKUP($A$2:$A$908,[2]items!$A$2:$T$1008,{20}*SIGN(ROW($A$2:$A$908)),FALSE)))</f>
        <v/>
      </c>
      <c r="L633" s="53"/>
      <c r="M633" s="53"/>
      <c r="N633" s="53"/>
      <c r="O633" s="53"/>
      <c r="P633" s="53"/>
      <c r="Q633" s="53"/>
      <c r="R633" s="53"/>
      <c r="S633" s="53"/>
      <c r="T633" s="53"/>
      <c r="U633" s="53"/>
      <c r="V633" s="55" t="s">
        <v>2780</v>
      </c>
      <c r="W633" s="55" t="s">
        <v>2780</v>
      </c>
      <c r="X633" s="4"/>
    </row>
    <row r="634" spans="1:24" ht="14">
      <c r="A634" s="53"/>
      <c r="B634" s="53"/>
      <c r="C634" s="53"/>
      <c r="D634" s="54" t="str">
        <f t="shared" si="50"/>
        <v/>
      </c>
      <c r="E634" s="53"/>
      <c r="G634" s="54" t="s">
        <v>2490</v>
      </c>
      <c r="H634" s="4" t="str">
        <f>IF(A634="","",IF(ROW($A$2:$A$908)=1,"Impossible",VLOOKUP($A$2:$A$908,[2]items!$A$2:$S$1008,{19}*SIGN(ROW($A$2:$A$908)),FALSE)))</f>
        <v/>
      </c>
      <c r="I634" s="4" t="str">
        <f>IF(A634="","",IF(ROW($A$2:$A$908)=1,"Impossible",VLOOKUP($A$2:$A$908,[2]items!$A$2:$T$1008,{20}*SIGN(ROW($A$2:$A$908)),FALSE)))</f>
        <v/>
      </c>
      <c r="L634" s="53"/>
      <c r="M634" s="53"/>
      <c r="N634" s="53"/>
      <c r="O634" s="53"/>
      <c r="P634" s="53"/>
      <c r="Q634" s="53"/>
      <c r="R634" s="53"/>
      <c r="S634" s="53"/>
      <c r="T634" s="53"/>
      <c r="U634" s="53"/>
      <c r="V634" s="55" t="s">
        <v>2780</v>
      </c>
      <c r="W634" s="55" t="s">
        <v>2780</v>
      </c>
      <c r="X634" s="4"/>
    </row>
    <row r="635" spans="1:24" ht="14">
      <c r="A635" s="53"/>
      <c r="B635" s="53"/>
      <c r="C635" s="53"/>
      <c r="D635" s="54" t="str">
        <f t="shared" si="50"/>
        <v/>
      </c>
      <c r="E635" s="53"/>
      <c r="G635" s="54" t="s">
        <v>2490</v>
      </c>
      <c r="H635" s="4" t="str">
        <f>IF(A635="","",IF(ROW($A$2:$A$908)=1,"Impossible",VLOOKUP($A$2:$A$908,[2]items!$A$2:$S$1008,{19}*SIGN(ROW($A$2:$A$908)),FALSE)))</f>
        <v/>
      </c>
      <c r="I635" s="4" t="str">
        <f>IF(A635="","",IF(ROW($A$2:$A$908)=1,"Impossible",VLOOKUP($A$2:$A$908,[2]items!$A$2:$T$1008,{20}*SIGN(ROW($A$2:$A$908)),FALSE)))</f>
        <v/>
      </c>
      <c r="L635" s="53"/>
      <c r="M635" s="53"/>
      <c r="N635" s="53"/>
      <c r="O635" s="53"/>
      <c r="P635" s="53"/>
      <c r="Q635" s="53"/>
      <c r="R635" s="53"/>
      <c r="S635" s="53"/>
      <c r="T635" s="53"/>
      <c r="U635" s="53"/>
      <c r="V635" s="55" t="s">
        <v>2780</v>
      </c>
      <c r="W635" s="55" t="s">
        <v>2780</v>
      </c>
      <c r="X635" s="4"/>
    </row>
    <row r="636" spans="1:24" ht="14">
      <c r="A636" s="53"/>
      <c r="B636" s="53"/>
      <c r="C636" s="53"/>
      <c r="D636" s="54" t="str">
        <f t="shared" si="50"/>
        <v/>
      </c>
      <c r="E636" s="53"/>
      <c r="G636" s="54" t="s">
        <v>2490</v>
      </c>
      <c r="H636" s="4" t="str">
        <f>IF(A636="","",IF(ROW($A$2:$A$908)=1,"Impossible",VLOOKUP($A$2:$A$908,[2]items!$A$2:$S$1008,{19}*SIGN(ROW($A$2:$A$908)),FALSE)))</f>
        <v/>
      </c>
      <c r="I636" s="4" t="str">
        <f>IF(A636="","",IF(ROW($A$2:$A$908)=1,"Impossible",VLOOKUP($A$2:$A$908,[2]items!$A$2:$T$1008,{20}*SIGN(ROW($A$2:$A$908)),FALSE)))</f>
        <v/>
      </c>
      <c r="L636" s="53"/>
      <c r="M636" s="53"/>
      <c r="N636" s="53"/>
      <c r="O636" s="53"/>
      <c r="P636" s="53"/>
      <c r="Q636" s="53"/>
      <c r="R636" s="53"/>
      <c r="S636" s="53"/>
      <c r="T636" s="53"/>
      <c r="U636" s="53"/>
      <c r="V636" s="55" t="s">
        <v>2780</v>
      </c>
      <c r="W636" s="55" t="s">
        <v>2780</v>
      </c>
      <c r="X636" s="4"/>
    </row>
    <row r="637" spans="1:24" ht="14">
      <c r="A637" s="53"/>
      <c r="B637" s="53"/>
      <c r="C637" s="53"/>
      <c r="D637" s="54" t="str">
        <f t="shared" si="50"/>
        <v/>
      </c>
      <c r="E637" s="53"/>
      <c r="G637" s="54" t="s">
        <v>2490</v>
      </c>
      <c r="H637" s="4" t="str">
        <f>IF(A637="","",IF(ROW($A$2:$A$908)=1,"Impossible",VLOOKUP($A$2:$A$908,[2]items!$A$2:$S$1008,{19}*SIGN(ROW($A$2:$A$908)),FALSE)))</f>
        <v/>
      </c>
      <c r="I637" s="4" t="str">
        <f>IF(A637="","",IF(ROW($A$2:$A$908)=1,"Impossible",VLOOKUP($A$2:$A$908,[2]items!$A$2:$T$1008,{20}*SIGN(ROW($A$2:$A$908)),FALSE)))</f>
        <v/>
      </c>
      <c r="L637" s="53"/>
      <c r="M637" s="53"/>
      <c r="N637" s="53"/>
      <c r="O637" s="53"/>
      <c r="P637" s="53"/>
      <c r="Q637" s="53"/>
      <c r="R637" s="53"/>
      <c r="S637" s="53"/>
      <c r="T637" s="53"/>
      <c r="U637" s="53"/>
      <c r="V637" s="55" t="s">
        <v>2780</v>
      </c>
      <c r="W637" s="55" t="s">
        <v>2780</v>
      </c>
      <c r="X637" s="4"/>
    </row>
    <row r="638" spans="1:24" ht="14">
      <c r="A638" s="53"/>
      <c r="B638" s="53"/>
      <c r="C638" s="53"/>
      <c r="D638" s="54" t="str">
        <f t="shared" si="50"/>
        <v/>
      </c>
      <c r="E638" s="53"/>
      <c r="G638" s="54" t="s">
        <v>2490</v>
      </c>
      <c r="H638" s="4" t="str">
        <f>IF(A638="","",IF(ROW($A$2:$A$908)=1,"Impossible",VLOOKUP($A$2:$A$908,[2]items!$A$2:$S$1008,{19}*SIGN(ROW($A$2:$A$908)),FALSE)))</f>
        <v/>
      </c>
      <c r="I638" s="4" t="str">
        <f>IF(A638="","",IF(ROW($A$2:$A$908)=1,"Impossible",VLOOKUP($A$2:$A$908,[2]items!$A$2:$T$1008,{20}*SIGN(ROW($A$2:$A$908)),FALSE)))</f>
        <v/>
      </c>
      <c r="L638" s="53"/>
      <c r="M638" s="53"/>
      <c r="N638" s="53"/>
      <c r="O638" s="53"/>
      <c r="P638" s="53"/>
      <c r="Q638" s="53"/>
      <c r="R638" s="53"/>
      <c r="S638" s="53"/>
      <c r="T638" s="53"/>
      <c r="U638" s="53"/>
      <c r="V638" s="55" t="s">
        <v>2780</v>
      </c>
      <c r="W638" s="55" t="s">
        <v>2780</v>
      </c>
      <c r="X638" s="4"/>
    </row>
    <row r="639" spans="1:24" ht="14">
      <c r="A639" s="53"/>
      <c r="B639" s="53"/>
      <c r="C639" s="53"/>
      <c r="D639" s="54" t="str">
        <f t="shared" si="50"/>
        <v/>
      </c>
      <c r="E639" s="53"/>
      <c r="G639" s="54" t="s">
        <v>2490</v>
      </c>
      <c r="H639" s="4" t="str">
        <f>IF(A639="","",IF(ROW($A$2:$A$908)=1,"Impossible",VLOOKUP($A$2:$A$908,[2]items!$A$2:$S$1008,{19}*SIGN(ROW($A$2:$A$908)),FALSE)))</f>
        <v/>
      </c>
      <c r="I639" s="4" t="str">
        <f>IF(A639="","",IF(ROW($A$2:$A$908)=1,"Impossible",VLOOKUP($A$2:$A$908,[2]items!$A$2:$T$1008,{20}*SIGN(ROW($A$2:$A$908)),FALSE)))</f>
        <v/>
      </c>
      <c r="L639" s="53"/>
      <c r="M639" s="53"/>
      <c r="N639" s="53"/>
      <c r="O639" s="53"/>
      <c r="P639" s="53"/>
      <c r="Q639" s="53"/>
      <c r="R639" s="53"/>
      <c r="S639" s="53"/>
      <c r="T639" s="53"/>
      <c r="U639" s="53"/>
      <c r="V639" s="55" t="s">
        <v>2780</v>
      </c>
      <c r="W639" s="55" t="s">
        <v>2780</v>
      </c>
      <c r="X639" s="4"/>
    </row>
    <row r="640" spans="1:24" ht="14">
      <c r="A640" s="53"/>
      <c r="B640" s="53"/>
      <c r="C640" s="53"/>
      <c r="D640" s="54" t="str">
        <f t="shared" si="50"/>
        <v/>
      </c>
      <c r="E640" s="53"/>
      <c r="G640" s="54" t="s">
        <v>2490</v>
      </c>
      <c r="H640" s="4" t="str">
        <f>IF(A640="","",IF(ROW($A$2:$A$908)=1,"Impossible",VLOOKUP($A$2:$A$908,[2]items!$A$2:$S$1008,{19}*SIGN(ROW($A$2:$A$908)),FALSE)))</f>
        <v/>
      </c>
      <c r="I640" s="4" t="str">
        <f>IF(A640="","",IF(ROW($A$2:$A$908)=1,"Impossible",VLOOKUP($A$2:$A$908,[2]items!$A$2:$T$1008,{20}*SIGN(ROW($A$2:$A$908)),FALSE)))</f>
        <v/>
      </c>
      <c r="L640" s="53"/>
      <c r="M640" s="53"/>
      <c r="N640" s="53"/>
      <c r="O640" s="53"/>
      <c r="P640" s="53"/>
      <c r="Q640" s="53"/>
      <c r="R640" s="53"/>
      <c r="S640" s="53"/>
      <c r="T640" s="53"/>
      <c r="U640" s="53"/>
      <c r="V640" s="55" t="s">
        <v>2780</v>
      </c>
      <c r="W640" s="55" t="s">
        <v>2780</v>
      </c>
      <c r="X640" s="4"/>
    </row>
    <row r="641" spans="1:24" ht="14">
      <c r="A641" s="53"/>
      <c r="B641" s="53"/>
      <c r="C641" s="53"/>
      <c r="D641" s="54" t="str">
        <f t="shared" si="50"/>
        <v/>
      </c>
      <c r="E641" s="53"/>
      <c r="G641" s="54" t="s">
        <v>2490</v>
      </c>
      <c r="H641" s="4" t="str">
        <f>IF(A641="","",IF(ROW($A$2:$A$908)=1,"Impossible",VLOOKUP($A$2:$A$908,[2]items!$A$2:$S$1008,{19}*SIGN(ROW($A$2:$A$908)),FALSE)))</f>
        <v/>
      </c>
      <c r="I641" s="4" t="str">
        <f>IF(A641="","",IF(ROW($A$2:$A$908)=1,"Impossible",VLOOKUP($A$2:$A$908,[2]items!$A$2:$T$1008,{20}*SIGN(ROW($A$2:$A$908)),FALSE)))</f>
        <v/>
      </c>
      <c r="L641" s="53"/>
      <c r="M641" s="53"/>
      <c r="N641" s="53"/>
      <c r="O641" s="53"/>
      <c r="P641" s="53"/>
      <c r="Q641" s="53"/>
      <c r="R641" s="53"/>
      <c r="S641" s="53"/>
      <c r="T641" s="53"/>
      <c r="U641" s="53"/>
      <c r="V641" s="55" t="s">
        <v>2780</v>
      </c>
      <c r="W641" s="55" t="s">
        <v>2780</v>
      </c>
      <c r="X641" s="4"/>
    </row>
    <row r="642" spans="1:24" ht="14">
      <c r="A642" s="53"/>
      <c r="B642" s="53"/>
      <c r="C642" s="53"/>
      <c r="D642" s="54" t="str">
        <f t="shared" si="50"/>
        <v/>
      </c>
      <c r="E642" s="53"/>
      <c r="G642" s="54" t="s">
        <v>2490</v>
      </c>
      <c r="H642" s="4" t="str">
        <f>IF(A642="","",IF(ROW($A$2:$A$908)=1,"Impossible",VLOOKUP($A$2:$A$908,[2]items!$A$2:$S$1008,{19}*SIGN(ROW($A$2:$A$908)),FALSE)))</f>
        <v/>
      </c>
      <c r="I642" s="4" t="str">
        <f>IF(A642="","",IF(ROW($A$2:$A$908)=1,"Impossible",VLOOKUP($A$2:$A$908,[2]items!$A$2:$T$1008,{20}*SIGN(ROW($A$2:$A$908)),FALSE)))</f>
        <v/>
      </c>
      <c r="L642" s="53"/>
      <c r="M642" s="53"/>
      <c r="N642" s="53"/>
      <c r="O642" s="53"/>
      <c r="P642" s="53"/>
      <c r="Q642" s="53"/>
      <c r="R642" s="53"/>
      <c r="S642" s="53"/>
      <c r="T642" s="53"/>
      <c r="U642" s="53"/>
      <c r="V642" s="55" t="s">
        <v>2780</v>
      </c>
      <c r="W642" s="55" t="s">
        <v>2780</v>
      </c>
      <c r="X642" s="4"/>
    </row>
    <row r="643" spans="1:24" ht="14">
      <c r="A643" s="53"/>
      <c r="B643" s="53"/>
      <c r="C643" s="53"/>
      <c r="D643" s="54" t="str">
        <f t="shared" si="50"/>
        <v/>
      </c>
      <c r="E643" s="53"/>
      <c r="G643" s="54" t="s">
        <v>2490</v>
      </c>
      <c r="H643" s="4" t="str">
        <f>IF(A643="","",IF(ROW($A$2:$A$908)=1,"Impossible",VLOOKUP($A$2:$A$908,[2]items!$A$2:$S$1008,{19}*SIGN(ROW($A$2:$A$908)),FALSE)))</f>
        <v/>
      </c>
      <c r="I643" s="4" t="str">
        <f>IF(A643="","",IF(ROW($A$2:$A$908)=1,"Impossible",VLOOKUP($A$2:$A$908,[2]items!$A$2:$T$1008,{20}*SIGN(ROW($A$2:$A$908)),FALSE)))</f>
        <v/>
      </c>
      <c r="L643" s="53"/>
      <c r="M643" s="53"/>
      <c r="N643" s="53"/>
      <c r="O643" s="53"/>
      <c r="P643" s="53"/>
      <c r="Q643" s="53"/>
      <c r="R643" s="53"/>
      <c r="S643" s="53"/>
      <c r="T643" s="53"/>
      <c r="U643" s="53"/>
      <c r="V643" s="55" t="s">
        <v>2780</v>
      </c>
      <c r="W643" s="55" t="s">
        <v>2780</v>
      </c>
      <c r="X643" s="4"/>
    </row>
    <row r="644" spans="1:24" ht="14">
      <c r="A644" s="53"/>
      <c r="B644" s="53"/>
      <c r="C644" s="53"/>
      <c r="D644" s="54" t="str">
        <f t="shared" si="50"/>
        <v/>
      </c>
      <c r="E644" s="53"/>
      <c r="G644" s="54" t="s">
        <v>2490</v>
      </c>
      <c r="H644" s="4" t="str">
        <f>IF(A644="","",IF(ROW($A$2:$A$908)=1,"Impossible",VLOOKUP($A$2:$A$908,[2]items!$A$2:$S$1008,{19}*SIGN(ROW($A$2:$A$908)),FALSE)))</f>
        <v/>
      </c>
      <c r="I644" s="4" t="str">
        <f>IF(A644="","",IF(ROW($A$2:$A$908)=1,"Impossible",VLOOKUP($A$2:$A$908,[2]items!$A$2:$T$1008,{20}*SIGN(ROW($A$2:$A$908)),FALSE)))</f>
        <v/>
      </c>
      <c r="L644" s="53"/>
      <c r="M644" s="53"/>
      <c r="N644" s="53"/>
      <c r="O644" s="53"/>
      <c r="P644" s="53"/>
      <c r="Q644" s="53"/>
      <c r="R644" s="53"/>
      <c r="S644" s="53"/>
      <c r="T644" s="53"/>
      <c r="U644" s="53"/>
      <c r="V644" s="55" t="s">
        <v>2780</v>
      </c>
      <c r="W644" s="55" t="s">
        <v>2780</v>
      </c>
      <c r="X644" s="4"/>
    </row>
    <row r="645" spans="1:24" ht="14">
      <c r="A645" s="53"/>
      <c r="B645" s="53"/>
      <c r="C645" s="53"/>
      <c r="D645" s="54" t="str">
        <f t="shared" si="50"/>
        <v/>
      </c>
      <c r="E645" s="53"/>
      <c r="G645" s="54" t="s">
        <v>2490</v>
      </c>
      <c r="H645" s="4" t="str">
        <f>IF(A645="","",IF(ROW($A$2:$A$908)=1,"Impossible",VLOOKUP($A$2:$A$908,[2]items!$A$2:$S$1008,{19}*SIGN(ROW($A$2:$A$908)),FALSE)))</f>
        <v/>
      </c>
      <c r="I645" s="4" t="str">
        <f>IF(A645="","",IF(ROW($A$2:$A$908)=1,"Impossible",VLOOKUP($A$2:$A$908,[2]items!$A$2:$T$1008,{20}*SIGN(ROW($A$2:$A$908)),FALSE)))</f>
        <v/>
      </c>
      <c r="L645" s="53"/>
      <c r="M645" s="53"/>
      <c r="N645" s="53"/>
      <c r="O645" s="53"/>
      <c r="P645" s="53"/>
      <c r="Q645" s="53"/>
      <c r="R645" s="53"/>
      <c r="S645" s="53"/>
      <c r="T645" s="53"/>
      <c r="U645" s="53"/>
      <c r="V645" s="55" t="s">
        <v>2780</v>
      </c>
      <c r="W645" s="55" t="s">
        <v>2780</v>
      </c>
      <c r="X645" s="4"/>
    </row>
    <row r="646" spans="1:24" ht="14">
      <c r="A646" s="53"/>
      <c r="B646" s="53"/>
      <c r="C646" s="53"/>
      <c r="D646" s="54" t="str">
        <f t="shared" si="50"/>
        <v/>
      </c>
      <c r="E646" s="53"/>
      <c r="G646" s="54" t="s">
        <v>2490</v>
      </c>
      <c r="H646" s="4" t="str">
        <f>IF(A646="","",IF(ROW($A$2:$A$908)=1,"Impossible",VLOOKUP($A$2:$A$908,[2]items!$A$2:$S$1008,{19}*SIGN(ROW($A$2:$A$908)),FALSE)))</f>
        <v/>
      </c>
      <c r="I646" s="4" t="str">
        <f>IF(A646="","",IF(ROW($A$2:$A$908)=1,"Impossible",VLOOKUP($A$2:$A$908,[2]items!$A$2:$T$1008,{20}*SIGN(ROW($A$2:$A$908)),FALSE)))</f>
        <v/>
      </c>
      <c r="L646" s="53"/>
      <c r="M646" s="53"/>
      <c r="N646" s="53"/>
      <c r="O646" s="53"/>
      <c r="P646" s="53"/>
      <c r="Q646" s="53"/>
      <c r="R646" s="53"/>
      <c r="S646" s="53"/>
      <c r="T646" s="53"/>
      <c r="U646" s="53"/>
      <c r="V646" s="55" t="s">
        <v>2780</v>
      </c>
      <c r="W646" s="55" t="s">
        <v>2780</v>
      </c>
      <c r="X646" s="4"/>
    </row>
    <row r="647" spans="1:24" ht="14">
      <c r="A647" s="53"/>
      <c r="B647" s="53"/>
      <c r="C647" s="53"/>
      <c r="D647" s="54" t="str">
        <f t="shared" si="50"/>
        <v/>
      </c>
      <c r="E647" s="53"/>
      <c r="G647" s="54" t="s">
        <v>2490</v>
      </c>
      <c r="H647" s="4" t="str">
        <f>IF(A647="","",IF(ROW($A$2:$A$908)=1,"Impossible",VLOOKUP($A$2:$A$908,[2]items!$A$2:$S$1008,{19}*SIGN(ROW($A$2:$A$908)),FALSE)))</f>
        <v/>
      </c>
      <c r="I647" s="4" t="str">
        <f>IF(A647="","",IF(ROW($A$2:$A$908)=1,"Impossible",VLOOKUP($A$2:$A$908,[2]items!$A$2:$T$1008,{20}*SIGN(ROW($A$2:$A$908)),FALSE)))</f>
        <v/>
      </c>
      <c r="L647" s="53"/>
      <c r="M647" s="53"/>
      <c r="N647" s="53"/>
      <c r="O647" s="53"/>
      <c r="P647" s="53"/>
      <c r="Q647" s="53"/>
      <c r="R647" s="53"/>
      <c r="S647" s="53"/>
      <c r="T647" s="53"/>
      <c r="U647" s="53"/>
      <c r="V647" s="55" t="s">
        <v>2780</v>
      </c>
      <c r="W647" s="55" t="s">
        <v>2780</v>
      </c>
      <c r="X647" s="4"/>
    </row>
    <row r="648" spans="1:24" ht="14">
      <c r="A648" s="53"/>
      <c r="B648" s="53"/>
      <c r="C648" s="53"/>
      <c r="D648" s="54" t="str">
        <f t="shared" si="50"/>
        <v/>
      </c>
      <c r="E648" s="53"/>
      <c r="G648" s="54" t="s">
        <v>2490</v>
      </c>
      <c r="H648" s="4" t="str">
        <f>IF(A648="","",IF(ROW($A$2:$A$908)=1,"Impossible",VLOOKUP($A$2:$A$908,[2]items!$A$2:$S$1008,{19}*SIGN(ROW($A$2:$A$908)),FALSE)))</f>
        <v/>
      </c>
      <c r="I648" s="4" t="str">
        <f>IF(A648="","",IF(ROW($A$2:$A$908)=1,"Impossible",VLOOKUP($A$2:$A$908,[2]items!$A$2:$T$1008,{20}*SIGN(ROW($A$2:$A$908)),FALSE)))</f>
        <v/>
      </c>
      <c r="L648" s="53"/>
      <c r="M648" s="53"/>
      <c r="N648" s="53"/>
      <c r="O648" s="53"/>
      <c r="P648" s="53"/>
      <c r="Q648" s="53"/>
      <c r="R648" s="53"/>
      <c r="S648" s="53"/>
      <c r="T648" s="53"/>
      <c r="U648" s="53"/>
      <c r="V648" s="55" t="s">
        <v>2780</v>
      </c>
      <c r="W648" s="55" t="s">
        <v>2780</v>
      </c>
      <c r="X648" s="4"/>
    </row>
    <row r="649" spans="1:24" ht="14">
      <c r="A649" s="53"/>
      <c r="B649" s="53"/>
      <c r="C649" s="53"/>
      <c r="D649" s="54" t="str">
        <f t="shared" si="50"/>
        <v/>
      </c>
      <c r="E649" s="53"/>
      <c r="G649" s="54" t="s">
        <v>2490</v>
      </c>
      <c r="H649" s="4" t="str">
        <f>IF(A649="","",IF(ROW($A$2:$A$908)=1,"Impossible",VLOOKUP($A$2:$A$908,[2]items!$A$2:$S$1008,{19}*SIGN(ROW($A$2:$A$908)),FALSE)))</f>
        <v/>
      </c>
      <c r="I649" s="4" t="str">
        <f>IF(A649="","",IF(ROW($A$2:$A$908)=1,"Impossible",VLOOKUP($A$2:$A$908,[2]items!$A$2:$T$1008,{20}*SIGN(ROW($A$2:$A$908)),FALSE)))</f>
        <v/>
      </c>
      <c r="L649" s="53"/>
      <c r="M649" s="53"/>
      <c r="N649" s="53"/>
      <c r="O649" s="53"/>
      <c r="P649" s="53"/>
      <c r="Q649" s="53"/>
      <c r="R649" s="53"/>
      <c r="S649" s="53"/>
      <c r="T649" s="53"/>
      <c r="U649" s="53"/>
      <c r="V649" s="55" t="s">
        <v>2780</v>
      </c>
      <c r="W649" s="55" t="s">
        <v>2780</v>
      </c>
      <c r="X649" s="4"/>
    </row>
    <row r="650" spans="1:24" ht="14">
      <c r="A650" s="53"/>
      <c r="B650" s="53"/>
      <c r="C650" s="53"/>
      <c r="D650" s="54" t="str">
        <f t="shared" si="50"/>
        <v/>
      </c>
      <c r="E650" s="53"/>
      <c r="G650" s="54" t="s">
        <v>2490</v>
      </c>
      <c r="H650" s="4" t="str">
        <f>IF(A650="","",IF(ROW($A$2:$A$908)=1,"Impossible",VLOOKUP($A$2:$A$908,[2]items!$A$2:$S$1008,{19}*SIGN(ROW($A$2:$A$908)),FALSE)))</f>
        <v/>
      </c>
      <c r="I650" s="4" t="str">
        <f>IF(A650="","",IF(ROW($A$2:$A$908)=1,"Impossible",VLOOKUP($A$2:$A$908,[2]items!$A$2:$T$1008,{20}*SIGN(ROW($A$2:$A$908)),FALSE)))</f>
        <v/>
      </c>
      <c r="L650" s="53"/>
      <c r="M650" s="53"/>
      <c r="N650" s="53"/>
      <c r="O650" s="53"/>
      <c r="P650" s="53"/>
      <c r="Q650" s="53"/>
      <c r="R650" s="53"/>
      <c r="S650" s="53"/>
      <c r="T650" s="53"/>
      <c r="U650" s="53"/>
      <c r="V650" s="55" t="s">
        <v>2780</v>
      </c>
      <c r="W650" s="55" t="s">
        <v>2780</v>
      </c>
      <c r="X650" s="4"/>
    </row>
    <row r="651" spans="1:24" ht="14">
      <c r="A651" s="53"/>
      <c r="B651" s="53"/>
      <c r="C651" s="53"/>
      <c r="D651" s="54" t="str">
        <f t="shared" si="50"/>
        <v/>
      </c>
      <c r="E651" s="53"/>
      <c r="G651" s="54" t="s">
        <v>2490</v>
      </c>
      <c r="H651" s="4" t="str">
        <f>IF(A651="","",IF(ROW($A$2:$A$908)=1,"Impossible",VLOOKUP($A$2:$A$908,[2]items!$A$2:$S$1008,{19}*SIGN(ROW($A$2:$A$908)),FALSE)))</f>
        <v/>
      </c>
      <c r="I651" s="4" t="str">
        <f>IF(A651="","",IF(ROW($A$2:$A$908)=1,"Impossible",VLOOKUP($A$2:$A$908,[2]items!$A$2:$T$1008,{20}*SIGN(ROW($A$2:$A$908)),FALSE)))</f>
        <v/>
      </c>
      <c r="L651" s="53"/>
      <c r="M651" s="53"/>
      <c r="N651" s="53"/>
      <c r="O651" s="53"/>
      <c r="P651" s="53"/>
      <c r="Q651" s="53"/>
      <c r="R651" s="53"/>
      <c r="S651" s="53"/>
      <c r="T651" s="53"/>
      <c r="U651" s="53"/>
      <c r="V651" s="55" t="s">
        <v>2780</v>
      </c>
      <c r="W651" s="55" t="s">
        <v>2780</v>
      </c>
      <c r="X651" s="4"/>
    </row>
    <row r="652" spans="1:24" ht="14">
      <c r="A652" s="53"/>
      <c r="B652" s="53"/>
      <c r="C652" s="53"/>
      <c r="D652" s="54" t="str">
        <f t="shared" si="50"/>
        <v/>
      </c>
      <c r="E652" s="53"/>
      <c r="G652" s="54" t="s">
        <v>2490</v>
      </c>
      <c r="H652" s="4" t="str">
        <f>IF(A652="","",IF(ROW($A$2:$A$908)=1,"Impossible",VLOOKUP($A$2:$A$908,[2]items!$A$2:$S$1008,{19}*SIGN(ROW($A$2:$A$908)),FALSE)))</f>
        <v/>
      </c>
      <c r="I652" s="4" t="str">
        <f>IF(A652="","",IF(ROW($A$2:$A$908)=1,"Impossible",VLOOKUP($A$2:$A$908,[2]items!$A$2:$T$1008,{20}*SIGN(ROW($A$2:$A$908)),FALSE)))</f>
        <v/>
      </c>
      <c r="L652" s="53"/>
      <c r="M652" s="53"/>
      <c r="N652" s="53"/>
      <c r="O652" s="53"/>
      <c r="P652" s="53"/>
      <c r="Q652" s="53"/>
      <c r="R652" s="53"/>
      <c r="S652" s="53"/>
      <c r="T652" s="53"/>
      <c r="U652" s="53"/>
      <c r="V652" s="55" t="s">
        <v>2780</v>
      </c>
      <c r="W652" s="55" t="s">
        <v>2780</v>
      </c>
      <c r="X652" s="4"/>
    </row>
    <row r="653" spans="1:24" ht="14">
      <c r="A653" s="53"/>
      <c r="B653" s="53"/>
      <c r="C653" s="53"/>
      <c r="D653" s="54" t="str">
        <f t="shared" si="50"/>
        <v/>
      </c>
      <c r="E653" s="53"/>
      <c r="G653" s="54" t="s">
        <v>2490</v>
      </c>
      <c r="H653" s="4" t="str">
        <f>IF(A653="","",IF(ROW($A$2:$A$908)=1,"Impossible",VLOOKUP($A$2:$A$908,[2]items!$A$2:$S$1008,{19}*SIGN(ROW($A$2:$A$908)),FALSE)))</f>
        <v/>
      </c>
      <c r="I653" s="4" t="str">
        <f>IF(A653="","",IF(ROW($A$2:$A$908)=1,"Impossible",VLOOKUP($A$2:$A$908,[2]items!$A$2:$T$1008,{20}*SIGN(ROW($A$2:$A$908)),FALSE)))</f>
        <v/>
      </c>
      <c r="L653" s="53"/>
      <c r="M653" s="53"/>
      <c r="N653" s="53"/>
      <c r="O653" s="53"/>
      <c r="P653" s="53"/>
      <c r="Q653" s="53"/>
      <c r="R653" s="53"/>
      <c r="S653" s="53"/>
      <c r="T653" s="53"/>
      <c r="U653" s="53"/>
      <c r="V653" s="55" t="s">
        <v>2780</v>
      </c>
      <c r="W653" s="55" t="s">
        <v>2780</v>
      </c>
      <c r="X653" s="4"/>
    </row>
    <row r="654" spans="1:24" ht="14">
      <c r="A654" s="53"/>
      <c r="B654" s="53"/>
      <c r="C654" s="53"/>
      <c r="D654" s="54" t="str">
        <f t="shared" si="50"/>
        <v/>
      </c>
      <c r="E654" s="53"/>
      <c r="G654" s="54" t="s">
        <v>2490</v>
      </c>
      <c r="H654" s="4" t="str">
        <f>IF(A654="","",IF(ROW($A$2:$A$908)=1,"Impossible",VLOOKUP($A$2:$A$908,[2]items!$A$2:$S$1008,{19}*SIGN(ROW($A$2:$A$908)),FALSE)))</f>
        <v/>
      </c>
      <c r="I654" s="4" t="str">
        <f>IF(A654="","",IF(ROW($A$2:$A$908)=1,"Impossible",VLOOKUP($A$2:$A$908,[2]items!$A$2:$T$1008,{20}*SIGN(ROW($A$2:$A$908)),FALSE)))</f>
        <v/>
      </c>
      <c r="L654" s="53"/>
      <c r="M654" s="53"/>
      <c r="N654" s="53"/>
      <c r="O654" s="53"/>
      <c r="P654" s="53"/>
      <c r="Q654" s="53"/>
      <c r="R654" s="53"/>
      <c r="S654" s="53"/>
      <c r="T654" s="53"/>
      <c r="U654" s="53"/>
      <c r="V654" s="55" t="s">
        <v>2780</v>
      </c>
      <c r="W654" s="55" t="s">
        <v>2780</v>
      </c>
      <c r="X654" s="4"/>
    </row>
    <row r="655" spans="1:24" ht="14">
      <c r="A655" s="53"/>
      <c r="B655" s="53"/>
      <c r="C655" s="53"/>
      <c r="D655" s="54" t="str">
        <f t="shared" si="50"/>
        <v/>
      </c>
      <c r="E655" s="53"/>
      <c r="G655" s="54" t="s">
        <v>2490</v>
      </c>
      <c r="H655" s="4" t="str">
        <f>IF(A655="","",IF(ROW($A$2:$A$908)=1,"Impossible",VLOOKUP($A$2:$A$908,[2]items!$A$2:$S$1008,{19}*SIGN(ROW($A$2:$A$908)),FALSE)))</f>
        <v/>
      </c>
      <c r="I655" s="4" t="str">
        <f>IF(A655="","",IF(ROW($A$2:$A$908)=1,"Impossible",VLOOKUP($A$2:$A$908,[2]items!$A$2:$T$1008,{20}*SIGN(ROW($A$2:$A$908)),FALSE)))</f>
        <v/>
      </c>
      <c r="L655" s="53"/>
      <c r="M655" s="53"/>
      <c r="N655" s="53"/>
      <c r="O655" s="53"/>
      <c r="P655" s="53"/>
      <c r="Q655" s="53"/>
      <c r="R655" s="53"/>
      <c r="S655" s="53"/>
      <c r="T655" s="53"/>
      <c r="U655" s="53"/>
      <c r="V655" s="55" t="s">
        <v>2780</v>
      </c>
      <c r="W655" s="55" t="s">
        <v>2780</v>
      </c>
      <c r="X655" s="4"/>
    </row>
    <row r="656" spans="1:24" ht="14">
      <c r="A656" s="53"/>
      <c r="B656" s="53"/>
      <c r="C656" s="53"/>
      <c r="D656" s="54" t="str">
        <f t="shared" si="50"/>
        <v/>
      </c>
      <c r="E656" s="53"/>
      <c r="G656" s="54" t="s">
        <v>2490</v>
      </c>
      <c r="H656" s="4" t="str">
        <f>IF(A656="","",IF(ROW($A$2:$A$908)=1,"Impossible",VLOOKUP($A$2:$A$908,[2]items!$A$2:$S$1008,{19}*SIGN(ROW($A$2:$A$908)),FALSE)))</f>
        <v/>
      </c>
      <c r="I656" s="4" t="str">
        <f>IF(A656="","",IF(ROW($A$2:$A$908)=1,"Impossible",VLOOKUP($A$2:$A$908,[2]items!$A$2:$T$1008,{20}*SIGN(ROW($A$2:$A$908)),FALSE)))</f>
        <v/>
      </c>
      <c r="L656" s="53"/>
      <c r="M656" s="53"/>
      <c r="N656" s="53"/>
      <c r="O656" s="53"/>
      <c r="P656" s="53"/>
      <c r="Q656" s="53"/>
      <c r="R656" s="53"/>
      <c r="S656" s="53"/>
      <c r="T656" s="53"/>
      <c r="U656" s="53"/>
      <c r="V656" s="55" t="s">
        <v>2780</v>
      </c>
      <c r="W656" s="55" t="s">
        <v>2780</v>
      </c>
      <c r="X656" s="4"/>
    </row>
    <row r="657" spans="1:24" ht="14">
      <c r="A657" s="53"/>
      <c r="B657" s="53"/>
      <c r="C657" s="53"/>
      <c r="D657" s="54" t="str">
        <f t="shared" si="50"/>
        <v/>
      </c>
      <c r="E657" s="53"/>
      <c r="G657" s="54" t="s">
        <v>2490</v>
      </c>
      <c r="H657" s="4" t="str">
        <f>IF(A657="","",IF(ROW($A$2:$A$908)=1,"Impossible",VLOOKUP($A$2:$A$908,[2]items!$A$2:$S$1008,{19}*SIGN(ROW($A$2:$A$908)),FALSE)))</f>
        <v/>
      </c>
      <c r="I657" s="4" t="str">
        <f>IF(A657="","",IF(ROW($A$2:$A$908)=1,"Impossible",VLOOKUP($A$2:$A$908,[2]items!$A$2:$T$1008,{20}*SIGN(ROW($A$2:$A$908)),FALSE)))</f>
        <v/>
      </c>
      <c r="L657" s="53"/>
      <c r="M657" s="53"/>
      <c r="N657" s="53"/>
      <c r="O657" s="53"/>
      <c r="P657" s="53"/>
      <c r="Q657" s="53"/>
      <c r="R657" s="53"/>
      <c r="S657" s="53"/>
      <c r="T657" s="53"/>
      <c r="U657" s="53"/>
      <c r="V657" s="55" t="s">
        <v>2780</v>
      </c>
      <c r="W657" s="55" t="s">
        <v>2780</v>
      </c>
      <c r="X657" s="4"/>
    </row>
    <row r="658" spans="1:24" ht="14">
      <c r="A658" s="53"/>
      <c r="B658" s="53"/>
      <c r="C658" s="53"/>
      <c r="D658" s="54" t="str">
        <f t="shared" si="50"/>
        <v/>
      </c>
      <c r="E658" s="53"/>
      <c r="G658" s="54" t="s">
        <v>2490</v>
      </c>
      <c r="H658" s="4" t="str">
        <f>IF(A658="","",IF(ROW($A$2:$A$908)=1,"Impossible",VLOOKUP($A$2:$A$908,[2]items!$A$2:$S$1008,{19}*SIGN(ROW($A$2:$A$908)),FALSE)))</f>
        <v/>
      </c>
      <c r="I658" s="4" t="str">
        <f>IF(A658="","",IF(ROW($A$2:$A$908)=1,"Impossible",VLOOKUP($A$2:$A$908,[2]items!$A$2:$T$1008,{20}*SIGN(ROW($A$2:$A$908)),FALSE)))</f>
        <v/>
      </c>
      <c r="L658" s="53"/>
      <c r="M658" s="53"/>
      <c r="N658" s="53"/>
      <c r="O658" s="53"/>
      <c r="P658" s="53"/>
      <c r="Q658" s="53"/>
      <c r="R658" s="53"/>
      <c r="S658" s="53"/>
      <c r="T658" s="53"/>
      <c r="U658" s="53"/>
      <c r="V658" s="55" t="s">
        <v>2780</v>
      </c>
      <c r="W658" s="55" t="s">
        <v>2780</v>
      </c>
      <c r="X658" s="4"/>
    </row>
    <row r="659" spans="1:24" ht="14">
      <c r="A659" s="53"/>
      <c r="B659" s="53"/>
      <c r="C659" s="53"/>
      <c r="D659" s="54" t="str">
        <f t="shared" si="50"/>
        <v/>
      </c>
      <c r="E659" s="53"/>
      <c r="G659" s="54" t="s">
        <v>2490</v>
      </c>
      <c r="H659" s="4" t="str">
        <f>IF(A659="","",IF(ROW($A$2:$A$908)=1,"Impossible",VLOOKUP($A$2:$A$908,[2]items!$A$2:$S$1008,{19}*SIGN(ROW($A$2:$A$908)),FALSE)))</f>
        <v/>
      </c>
      <c r="I659" s="4" t="str">
        <f>IF(A659="","",IF(ROW($A$2:$A$908)=1,"Impossible",VLOOKUP($A$2:$A$908,[2]items!$A$2:$T$1008,{20}*SIGN(ROW($A$2:$A$908)),FALSE)))</f>
        <v/>
      </c>
      <c r="L659" s="53"/>
      <c r="M659" s="53"/>
      <c r="N659" s="53"/>
      <c r="O659" s="53"/>
      <c r="P659" s="53"/>
      <c r="Q659" s="53"/>
      <c r="R659" s="53"/>
      <c r="S659" s="53"/>
      <c r="T659" s="53"/>
      <c r="U659" s="53"/>
      <c r="V659" s="55" t="s">
        <v>2780</v>
      </c>
      <c r="W659" s="55" t="s">
        <v>2780</v>
      </c>
      <c r="X659" s="4"/>
    </row>
    <row r="660" spans="1:24" ht="14">
      <c r="A660" s="53"/>
      <c r="B660" s="53"/>
      <c r="C660" s="53"/>
      <c r="D660" s="54" t="str">
        <f t="shared" si="50"/>
        <v/>
      </c>
      <c r="E660" s="53"/>
      <c r="G660" s="54" t="s">
        <v>2490</v>
      </c>
      <c r="H660" s="4" t="str">
        <f>IF(A660="","",IF(ROW($A$2:$A$908)=1,"Impossible",VLOOKUP($A$2:$A$908,[2]items!$A$2:$S$1008,{19}*SIGN(ROW($A$2:$A$908)),FALSE)))</f>
        <v/>
      </c>
      <c r="I660" s="4" t="str">
        <f>IF(A660="","",IF(ROW($A$2:$A$908)=1,"Impossible",VLOOKUP($A$2:$A$908,[2]items!$A$2:$T$1008,{20}*SIGN(ROW($A$2:$A$908)),FALSE)))</f>
        <v/>
      </c>
      <c r="L660" s="53"/>
      <c r="M660" s="53"/>
      <c r="N660" s="53"/>
      <c r="O660" s="53"/>
      <c r="P660" s="53"/>
      <c r="Q660" s="53"/>
      <c r="R660" s="53"/>
      <c r="S660" s="53"/>
      <c r="T660" s="53"/>
      <c r="U660" s="53"/>
      <c r="V660" s="55" t="s">
        <v>2780</v>
      </c>
      <c r="W660" s="55" t="s">
        <v>2780</v>
      </c>
      <c r="X660" s="4"/>
    </row>
    <row r="661" spans="1:24" ht="14">
      <c r="A661" s="53"/>
      <c r="B661" s="53"/>
      <c r="C661" s="53"/>
      <c r="D661" s="54" t="str">
        <f t="shared" si="50"/>
        <v/>
      </c>
      <c r="E661" s="53"/>
      <c r="G661" s="54" t="s">
        <v>2490</v>
      </c>
      <c r="H661" s="4" t="str">
        <f>IF(A661="","",IF(ROW($A$2:$A$908)=1,"Impossible",VLOOKUP($A$2:$A$908,[2]items!$A$2:$S$1008,{19}*SIGN(ROW($A$2:$A$908)),FALSE)))</f>
        <v/>
      </c>
      <c r="I661" s="4" t="str">
        <f>IF(A661="","",IF(ROW($A$2:$A$908)=1,"Impossible",VLOOKUP($A$2:$A$908,[2]items!$A$2:$T$1008,{20}*SIGN(ROW($A$2:$A$908)),FALSE)))</f>
        <v/>
      </c>
      <c r="L661" s="53"/>
      <c r="M661" s="53"/>
      <c r="N661" s="53"/>
      <c r="O661" s="53"/>
      <c r="P661" s="53"/>
      <c r="Q661" s="53"/>
      <c r="R661" s="53"/>
      <c r="S661" s="53"/>
      <c r="T661" s="53"/>
      <c r="U661" s="53"/>
      <c r="V661" s="55" t="s">
        <v>2780</v>
      </c>
      <c r="W661" s="55" t="s">
        <v>2780</v>
      </c>
      <c r="X661" s="4"/>
    </row>
    <row r="662" spans="1:24" ht="14">
      <c r="A662" s="53"/>
      <c r="B662" s="53"/>
      <c r="C662" s="53"/>
      <c r="D662" s="54" t="str">
        <f t="shared" si="50"/>
        <v/>
      </c>
      <c r="E662" s="53"/>
      <c r="G662" s="54" t="s">
        <v>2490</v>
      </c>
      <c r="H662" s="4" t="str">
        <f>IF(A662="","",IF(ROW($A$2:$A$908)=1,"Impossible",VLOOKUP($A$2:$A$908,[2]items!$A$2:$S$1008,{19}*SIGN(ROW($A$2:$A$908)),FALSE)))</f>
        <v/>
      </c>
      <c r="I662" s="4" t="str">
        <f>IF(A662="","",IF(ROW($A$2:$A$908)=1,"Impossible",VLOOKUP($A$2:$A$908,[2]items!$A$2:$T$1008,{20}*SIGN(ROW($A$2:$A$908)),FALSE)))</f>
        <v/>
      </c>
      <c r="L662" s="53"/>
      <c r="M662" s="53"/>
      <c r="N662" s="53"/>
      <c r="O662" s="53"/>
      <c r="P662" s="53"/>
      <c r="Q662" s="53"/>
      <c r="R662" s="53"/>
      <c r="S662" s="53"/>
      <c r="T662" s="53"/>
      <c r="U662" s="53"/>
      <c r="V662" s="55" t="s">
        <v>2780</v>
      </c>
      <c r="W662" s="55" t="s">
        <v>2780</v>
      </c>
      <c r="X662" s="4"/>
    </row>
    <row r="663" spans="1:24" ht="14">
      <c r="A663" s="53"/>
      <c r="B663" s="53"/>
      <c r="C663" s="53"/>
      <c r="D663" s="54" t="str">
        <f t="shared" si="50"/>
        <v/>
      </c>
      <c r="E663" s="53"/>
      <c r="G663" s="54" t="s">
        <v>2490</v>
      </c>
      <c r="H663" s="4" t="str">
        <f>IF(A663="","",IF(ROW($A$2:$A$908)=1,"Impossible",VLOOKUP($A$2:$A$908,[2]items!$A$2:$S$1008,{19}*SIGN(ROW($A$2:$A$908)),FALSE)))</f>
        <v/>
      </c>
      <c r="I663" s="4" t="str">
        <f>IF(A663="","",IF(ROW($A$2:$A$908)=1,"Impossible",VLOOKUP($A$2:$A$908,[2]items!$A$2:$T$1008,{20}*SIGN(ROW($A$2:$A$908)),FALSE)))</f>
        <v/>
      </c>
      <c r="L663" s="53"/>
      <c r="M663" s="53"/>
      <c r="N663" s="53"/>
      <c r="O663" s="53"/>
      <c r="P663" s="53"/>
      <c r="Q663" s="53"/>
      <c r="R663" s="53"/>
      <c r="S663" s="53"/>
      <c r="T663" s="53"/>
      <c r="U663" s="53"/>
      <c r="V663" s="55" t="s">
        <v>2780</v>
      </c>
      <c r="W663" s="55" t="s">
        <v>2780</v>
      </c>
      <c r="X663" s="4"/>
    </row>
    <row r="664" spans="1:24" ht="14">
      <c r="A664" s="53"/>
      <c r="B664" s="53"/>
      <c r="C664" s="53"/>
      <c r="D664" s="54" t="str">
        <f t="shared" si="50"/>
        <v/>
      </c>
      <c r="E664" s="53"/>
      <c r="G664" s="54" t="s">
        <v>2490</v>
      </c>
      <c r="H664" s="4" t="str">
        <f>IF(A664="","",IF(ROW($A$2:$A$908)=1,"Impossible",VLOOKUP($A$2:$A$908,[2]items!$A$2:$S$1008,{19}*SIGN(ROW($A$2:$A$908)),FALSE)))</f>
        <v/>
      </c>
      <c r="I664" s="4" t="str">
        <f>IF(A664="","",IF(ROW($A$2:$A$908)=1,"Impossible",VLOOKUP($A$2:$A$908,[2]items!$A$2:$T$1008,{20}*SIGN(ROW($A$2:$A$908)),FALSE)))</f>
        <v/>
      </c>
      <c r="L664" s="53"/>
      <c r="M664" s="53"/>
      <c r="N664" s="53"/>
      <c r="O664" s="53"/>
      <c r="P664" s="53"/>
      <c r="Q664" s="53"/>
      <c r="R664" s="53"/>
      <c r="S664" s="53"/>
      <c r="T664" s="53"/>
      <c r="U664" s="53"/>
      <c r="V664" s="55" t="s">
        <v>2780</v>
      </c>
      <c r="W664" s="55" t="s">
        <v>2780</v>
      </c>
      <c r="X664" s="4"/>
    </row>
    <row r="665" spans="1:24" ht="14">
      <c r="A665" s="53"/>
      <c r="B665" s="53"/>
      <c r="C665" s="53"/>
      <c r="D665" s="54" t="str">
        <f t="shared" si="50"/>
        <v/>
      </c>
      <c r="E665" s="53"/>
      <c r="G665" s="54" t="s">
        <v>2490</v>
      </c>
      <c r="H665" s="4" t="str">
        <f>IF(A665="","",IF(ROW($A$2:$A$908)=1,"Impossible",VLOOKUP($A$2:$A$908,[2]items!$A$2:$S$1008,{19}*SIGN(ROW($A$2:$A$908)),FALSE)))</f>
        <v/>
      </c>
      <c r="I665" s="4" t="str">
        <f>IF(A665="","",IF(ROW($A$2:$A$908)=1,"Impossible",VLOOKUP($A$2:$A$908,[2]items!$A$2:$T$1008,{20}*SIGN(ROW($A$2:$A$908)),FALSE)))</f>
        <v/>
      </c>
      <c r="L665" s="53"/>
      <c r="M665" s="53"/>
      <c r="N665" s="53"/>
      <c r="O665" s="53"/>
      <c r="P665" s="53"/>
      <c r="Q665" s="53"/>
      <c r="R665" s="53"/>
      <c r="S665" s="53"/>
      <c r="T665" s="53"/>
      <c r="U665" s="53"/>
      <c r="V665" s="55" t="s">
        <v>2780</v>
      </c>
      <c r="W665" s="55" t="s">
        <v>2780</v>
      </c>
      <c r="X665" s="4"/>
    </row>
    <row r="666" spans="1:24" ht="14">
      <c r="A666" s="53"/>
      <c r="B666" s="53"/>
      <c r="C666" s="53"/>
      <c r="D666" s="54" t="str">
        <f t="shared" si="50"/>
        <v/>
      </c>
      <c r="E666" s="53"/>
      <c r="G666" s="54" t="s">
        <v>2490</v>
      </c>
      <c r="H666" s="4" t="str">
        <f>IF(A666="","",IF(ROW($A$2:$A$908)=1,"Impossible",VLOOKUP($A$2:$A$908,[2]items!$A$2:$S$1008,{19}*SIGN(ROW($A$2:$A$908)),FALSE)))</f>
        <v/>
      </c>
      <c r="I666" s="4" t="str">
        <f>IF(A666="","",IF(ROW($A$2:$A$908)=1,"Impossible",VLOOKUP($A$2:$A$908,[2]items!$A$2:$T$1008,{20}*SIGN(ROW($A$2:$A$908)),FALSE)))</f>
        <v/>
      </c>
      <c r="L666" s="53"/>
      <c r="M666" s="53"/>
      <c r="N666" s="53"/>
      <c r="O666" s="53"/>
      <c r="P666" s="53"/>
      <c r="Q666" s="53"/>
      <c r="R666" s="53"/>
      <c r="S666" s="53"/>
      <c r="T666" s="53"/>
      <c r="U666" s="53"/>
      <c r="V666" s="55" t="s">
        <v>2780</v>
      </c>
      <c r="W666" s="55" t="s">
        <v>2780</v>
      </c>
      <c r="X666" s="4"/>
    </row>
    <row r="667" spans="1:24" ht="14">
      <c r="A667" s="53"/>
      <c r="B667" s="53"/>
      <c r="C667" s="53"/>
      <c r="D667" s="54" t="str">
        <f t="shared" si="50"/>
        <v/>
      </c>
      <c r="E667" s="53"/>
      <c r="G667" s="54" t="s">
        <v>2490</v>
      </c>
      <c r="H667" s="4" t="str">
        <f>IF(A667="","",IF(ROW($A$2:$A$908)=1,"Impossible",VLOOKUP($A$2:$A$908,[2]items!$A$2:$S$1008,{19}*SIGN(ROW($A$2:$A$908)),FALSE)))</f>
        <v/>
      </c>
      <c r="I667" s="4" t="str">
        <f>IF(A667="","",IF(ROW($A$2:$A$908)=1,"Impossible",VLOOKUP($A$2:$A$908,[2]items!$A$2:$T$1008,{20}*SIGN(ROW($A$2:$A$908)),FALSE)))</f>
        <v/>
      </c>
      <c r="L667" s="53"/>
      <c r="M667" s="53"/>
      <c r="N667" s="53"/>
      <c r="O667" s="53"/>
      <c r="P667" s="53"/>
      <c r="Q667" s="53"/>
      <c r="R667" s="53"/>
      <c r="S667" s="53"/>
      <c r="T667" s="53"/>
      <c r="U667" s="53"/>
      <c r="V667" s="55" t="s">
        <v>2780</v>
      </c>
      <c r="W667" s="55" t="s">
        <v>2780</v>
      </c>
      <c r="X667" s="4"/>
    </row>
    <row r="668" spans="1:24" ht="14">
      <c r="A668" s="53"/>
      <c r="B668" s="53"/>
      <c r="C668" s="53"/>
      <c r="D668" s="54" t="str">
        <f t="shared" si="50"/>
        <v/>
      </c>
      <c r="E668" s="53"/>
      <c r="G668" s="54" t="s">
        <v>2490</v>
      </c>
      <c r="H668" s="4" t="str">
        <f>IF(A668="","",IF(ROW($A$2:$A$908)=1,"Impossible",VLOOKUP($A$2:$A$908,[2]items!$A$2:$S$1008,{19}*SIGN(ROW($A$2:$A$908)),FALSE)))</f>
        <v/>
      </c>
      <c r="I668" s="4" t="str">
        <f>IF(A668="","",IF(ROW($A$2:$A$908)=1,"Impossible",VLOOKUP($A$2:$A$908,[2]items!$A$2:$T$1008,{20}*SIGN(ROW($A$2:$A$908)),FALSE)))</f>
        <v/>
      </c>
      <c r="L668" s="53"/>
      <c r="M668" s="53"/>
      <c r="N668" s="53"/>
      <c r="O668" s="53"/>
      <c r="P668" s="53"/>
      <c r="Q668" s="53"/>
      <c r="R668" s="53"/>
      <c r="S668" s="53"/>
      <c r="T668" s="53"/>
      <c r="U668" s="53"/>
      <c r="V668" s="55" t="s">
        <v>2780</v>
      </c>
      <c r="W668" s="55" t="s">
        <v>2780</v>
      </c>
      <c r="X668" s="4"/>
    </row>
    <row r="669" spans="1:24" ht="14">
      <c r="A669" s="53"/>
      <c r="B669" s="53"/>
      <c r="C669" s="53"/>
      <c r="D669" s="54" t="str">
        <f t="shared" si="50"/>
        <v/>
      </c>
      <c r="E669" s="53"/>
      <c r="G669" s="54" t="s">
        <v>2490</v>
      </c>
      <c r="H669" s="4" t="str">
        <f>IF(A669="","",IF(ROW($A$2:$A$908)=1,"Impossible",VLOOKUP($A$2:$A$908,[2]items!$A$2:$S$1008,{19}*SIGN(ROW($A$2:$A$908)),FALSE)))</f>
        <v/>
      </c>
      <c r="I669" s="4" t="str">
        <f>IF(A669="","",IF(ROW($A$2:$A$908)=1,"Impossible",VLOOKUP($A$2:$A$908,[2]items!$A$2:$T$1008,{20}*SIGN(ROW($A$2:$A$908)),FALSE)))</f>
        <v/>
      </c>
      <c r="L669" s="53"/>
      <c r="M669" s="53"/>
      <c r="N669" s="53"/>
      <c r="O669" s="53"/>
      <c r="P669" s="53"/>
      <c r="Q669" s="53"/>
      <c r="R669" s="53"/>
      <c r="S669" s="53"/>
      <c r="T669" s="53"/>
      <c r="U669" s="53"/>
      <c r="V669" s="55" t="s">
        <v>2780</v>
      </c>
      <c r="W669" s="55" t="s">
        <v>2780</v>
      </c>
      <c r="X669" s="4"/>
    </row>
    <row r="670" spans="1:24" ht="14">
      <c r="A670" s="53"/>
      <c r="B670" s="53"/>
      <c r="C670" s="53"/>
      <c r="D670" s="54" t="str">
        <f t="shared" si="50"/>
        <v/>
      </c>
      <c r="E670" s="53"/>
      <c r="G670" s="54" t="s">
        <v>2490</v>
      </c>
      <c r="H670" s="4" t="str">
        <f>IF(A670="","",IF(ROW($A$2:$A$908)=1,"Impossible",VLOOKUP($A$2:$A$908,[2]items!$A$2:$S$1008,{19}*SIGN(ROW($A$2:$A$908)),FALSE)))</f>
        <v/>
      </c>
      <c r="I670" s="4" t="str">
        <f>IF(A670="","",IF(ROW($A$2:$A$908)=1,"Impossible",VLOOKUP($A$2:$A$908,[2]items!$A$2:$T$1008,{20}*SIGN(ROW($A$2:$A$908)),FALSE)))</f>
        <v/>
      </c>
      <c r="L670" s="53"/>
      <c r="M670" s="53"/>
      <c r="N670" s="53"/>
      <c r="O670" s="53"/>
      <c r="P670" s="53"/>
      <c r="Q670" s="53"/>
      <c r="R670" s="53"/>
      <c r="S670" s="53"/>
      <c r="T670" s="53"/>
      <c r="U670" s="53"/>
      <c r="V670" s="55" t="s">
        <v>2780</v>
      </c>
      <c r="W670" s="55" t="s">
        <v>2780</v>
      </c>
      <c r="X670" s="4"/>
    </row>
    <row r="671" spans="1:24" ht="14">
      <c r="A671" s="53"/>
      <c r="B671" s="53"/>
      <c r="C671" s="53"/>
      <c r="D671" s="54" t="str">
        <f t="shared" si="50"/>
        <v/>
      </c>
      <c r="E671" s="53"/>
      <c r="G671" s="54" t="s">
        <v>2490</v>
      </c>
      <c r="H671" s="4" t="str">
        <f>IF(A671="","",IF(ROW($A$2:$A$908)=1,"Impossible",VLOOKUP($A$2:$A$908,[2]items!$A$2:$S$1008,{19}*SIGN(ROW($A$2:$A$908)),FALSE)))</f>
        <v/>
      </c>
      <c r="I671" s="4" t="str">
        <f>IF(A671="","",IF(ROW($A$2:$A$908)=1,"Impossible",VLOOKUP($A$2:$A$908,[2]items!$A$2:$T$1008,{20}*SIGN(ROW($A$2:$A$908)),FALSE)))</f>
        <v/>
      </c>
      <c r="L671" s="53"/>
      <c r="M671" s="53"/>
      <c r="N671" s="53"/>
      <c r="O671" s="53"/>
      <c r="P671" s="53"/>
      <c r="Q671" s="53"/>
      <c r="R671" s="53"/>
      <c r="S671" s="53"/>
      <c r="T671" s="53"/>
      <c r="U671" s="53"/>
      <c r="V671" s="55" t="s">
        <v>2780</v>
      </c>
      <c r="W671" s="55" t="s">
        <v>2780</v>
      </c>
      <c r="X671" s="4"/>
    </row>
    <row r="672" spans="1:24" ht="14">
      <c r="A672" s="53"/>
      <c r="B672" s="53"/>
      <c r="C672" s="53"/>
      <c r="D672" s="54" t="str">
        <f t="shared" si="50"/>
        <v/>
      </c>
      <c r="E672" s="53"/>
      <c r="G672" s="54" t="s">
        <v>2490</v>
      </c>
      <c r="H672" s="4" t="str">
        <f>IF(A672="","",IF(ROW($A$2:$A$908)=1,"Impossible",VLOOKUP($A$2:$A$908,[2]items!$A$2:$S$1008,{19}*SIGN(ROW($A$2:$A$908)),FALSE)))</f>
        <v/>
      </c>
      <c r="I672" s="4" t="str">
        <f>IF(A672="","",IF(ROW($A$2:$A$908)=1,"Impossible",VLOOKUP($A$2:$A$908,[2]items!$A$2:$T$1008,{20}*SIGN(ROW($A$2:$A$908)),FALSE)))</f>
        <v/>
      </c>
      <c r="L672" s="53"/>
      <c r="M672" s="53"/>
      <c r="N672" s="53"/>
      <c r="O672" s="53"/>
      <c r="P672" s="53"/>
      <c r="Q672" s="53"/>
      <c r="R672" s="53"/>
      <c r="S672" s="53"/>
      <c r="T672" s="53"/>
      <c r="U672" s="53"/>
      <c r="V672" s="55" t="s">
        <v>2780</v>
      </c>
      <c r="W672" s="55" t="s">
        <v>2780</v>
      </c>
      <c r="X672" s="4"/>
    </row>
    <row r="673" spans="1:24" ht="14">
      <c r="A673" s="53"/>
      <c r="B673" s="53"/>
      <c r="C673" s="53"/>
      <c r="D673" s="54" t="str">
        <f t="shared" si="50"/>
        <v/>
      </c>
      <c r="E673" s="53"/>
      <c r="G673" s="54" t="s">
        <v>2490</v>
      </c>
      <c r="H673" s="4" t="str">
        <f>IF(A673="","",IF(ROW($A$2:$A$908)=1,"Impossible",VLOOKUP($A$2:$A$908,[2]items!$A$2:$S$1008,{19}*SIGN(ROW($A$2:$A$908)),FALSE)))</f>
        <v/>
      </c>
      <c r="I673" s="4" t="str">
        <f>IF(A673="","",IF(ROW($A$2:$A$908)=1,"Impossible",VLOOKUP($A$2:$A$908,[2]items!$A$2:$T$1008,{20}*SIGN(ROW($A$2:$A$908)),FALSE)))</f>
        <v/>
      </c>
      <c r="L673" s="53"/>
      <c r="M673" s="53"/>
      <c r="N673" s="53"/>
      <c r="O673" s="53"/>
      <c r="P673" s="53"/>
      <c r="Q673" s="53"/>
      <c r="R673" s="53"/>
      <c r="S673" s="53"/>
      <c r="T673" s="53"/>
      <c r="U673" s="53"/>
      <c r="V673" s="55" t="s">
        <v>2780</v>
      </c>
      <c r="W673" s="55" t="s">
        <v>2780</v>
      </c>
      <c r="X673" s="4"/>
    </row>
    <row r="674" spans="1:24" ht="14">
      <c r="A674" s="53"/>
      <c r="B674" s="53"/>
      <c r="C674" s="53"/>
      <c r="D674" s="54" t="str">
        <f t="shared" si="50"/>
        <v/>
      </c>
      <c r="E674" s="53"/>
      <c r="G674" s="54" t="s">
        <v>2490</v>
      </c>
      <c r="H674" s="4" t="s">
        <v>2490</v>
      </c>
      <c r="I674" s="4" t="s">
        <v>2490</v>
      </c>
      <c r="L674" s="53"/>
      <c r="M674" s="53"/>
      <c r="N674" s="53"/>
      <c r="O674" s="53"/>
      <c r="P674" s="53"/>
      <c r="Q674" s="53"/>
      <c r="R674" s="53"/>
      <c r="S674" s="53"/>
      <c r="T674" s="53"/>
      <c r="U674" s="53"/>
      <c r="V674" s="55" t="s">
        <v>2780</v>
      </c>
      <c r="W674" s="55" t="s">
        <v>2780</v>
      </c>
      <c r="X674" s="4"/>
    </row>
    <row r="675" spans="1:24" ht="14">
      <c r="A675" s="53"/>
      <c r="B675" s="53"/>
      <c r="C675" s="53"/>
      <c r="D675" s="54" t="s">
        <v>2490</v>
      </c>
      <c r="E675" s="53"/>
      <c r="G675" s="54" t="s">
        <v>2490</v>
      </c>
      <c r="H675" s="4" t="s">
        <v>2490</v>
      </c>
      <c r="I675" s="4" t="s">
        <v>2490</v>
      </c>
      <c r="L675" s="53"/>
      <c r="M675" s="53"/>
      <c r="N675" s="53"/>
      <c r="O675" s="53"/>
      <c r="P675" s="53"/>
      <c r="Q675" s="53"/>
      <c r="R675" s="53"/>
      <c r="S675" s="53"/>
      <c r="T675" s="53"/>
      <c r="U675" s="53"/>
      <c r="V675" s="55" t="s">
        <v>2780</v>
      </c>
      <c r="W675" s="55" t="s">
        <v>2780</v>
      </c>
      <c r="X675" s="4"/>
    </row>
    <row r="676" spans="1:24" ht="14">
      <c r="A676" s="53"/>
      <c r="B676" s="53"/>
      <c r="C676" s="53"/>
      <c r="D676" s="54" t="s">
        <v>2490</v>
      </c>
      <c r="E676" s="53"/>
      <c r="G676" s="54" t="s">
        <v>2490</v>
      </c>
      <c r="H676" s="4" t="s">
        <v>2490</v>
      </c>
      <c r="I676" s="4" t="s">
        <v>2490</v>
      </c>
      <c r="L676" s="53"/>
      <c r="M676" s="53"/>
      <c r="N676" s="53"/>
      <c r="O676" s="53"/>
      <c r="P676" s="53"/>
      <c r="Q676" s="53"/>
      <c r="R676" s="53"/>
      <c r="S676" s="53"/>
      <c r="T676" s="53"/>
      <c r="U676" s="53"/>
      <c r="V676" s="55" t="s">
        <v>2780</v>
      </c>
      <c r="W676" s="55" t="s">
        <v>2780</v>
      </c>
      <c r="X676" s="4"/>
    </row>
    <row r="677" spans="1:24" ht="14">
      <c r="D677" s="54" t="s">
        <v>2490</v>
      </c>
      <c r="H677" s="4" t="s">
        <v>2490</v>
      </c>
      <c r="I677" s="4" t="s">
        <v>2490</v>
      </c>
      <c r="V677" s="4"/>
      <c r="W677" s="4"/>
      <c r="X677" s="4"/>
    </row>
    <row r="678" spans="1:24" ht="14">
      <c r="D678" s="54" t="s">
        <v>2490</v>
      </c>
      <c r="H678" s="4" t="s">
        <v>2490</v>
      </c>
      <c r="I678" s="4" t="s">
        <v>2490</v>
      </c>
      <c r="V678" s="4"/>
      <c r="W678" s="4"/>
      <c r="X678" s="4"/>
    </row>
    <row r="679" spans="1:24" ht="14">
      <c r="D679" s="54" t="s">
        <v>2490</v>
      </c>
      <c r="H679" s="4" t="s">
        <v>2490</v>
      </c>
      <c r="I679" s="4" t="s">
        <v>2490</v>
      </c>
      <c r="V679" s="4"/>
      <c r="W679" s="4"/>
      <c r="X679" s="4"/>
    </row>
    <row r="680" spans="1:24" ht="14">
      <c r="D680" s="54" t="s">
        <v>2490</v>
      </c>
      <c r="H680" s="4" t="s">
        <v>2490</v>
      </c>
      <c r="I680" s="4" t="s">
        <v>2490</v>
      </c>
      <c r="V680" s="4"/>
      <c r="W680" s="4"/>
      <c r="X680" s="4"/>
    </row>
    <row r="681" spans="1:24" ht="14">
      <c r="D681" s="54" t="s">
        <v>2490</v>
      </c>
      <c r="H681" s="4" t="s">
        <v>2490</v>
      </c>
      <c r="I681" s="4" t="s">
        <v>2490</v>
      </c>
      <c r="V681" s="4"/>
      <c r="W681" s="4"/>
      <c r="X681" s="4"/>
    </row>
    <row r="682" spans="1:24" ht="14">
      <c r="D682" s="54" t="s">
        <v>2490</v>
      </c>
      <c r="H682" s="4" t="s">
        <v>2490</v>
      </c>
      <c r="I682" s="4" t="s">
        <v>2490</v>
      </c>
      <c r="V682" s="4"/>
      <c r="W682" s="4"/>
      <c r="X682" s="4"/>
    </row>
    <row r="683" spans="1:24" ht="14">
      <c r="D683" s="54" t="s">
        <v>2490</v>
      </c>
      <c r="H683" s="4" t="s">
        <v>2490</v>
      </c>
      <c r="I683" s="4" t="s">
        <v>2490</v>
      </c>
      <c r="V683" s="4"/>
      <c r="W683" s="4"/>
      <c r="X683" s="4"/>
    </row>
    <row r="684" spans="1:24" ht="14">
      <c r="D684" s="54" t="s">
        <v>2490</v>
      </c>
      <c r="H684" s="4" t="s">
        <v>2490</v>
      </c>
      <c r="I684" s="4" t="s">
        <v>2490</v>
      </c>
      <c r="V684" s="4"/>
      <c r="W684" s="4"/>
      <c r="X684" s="4"/>
    </row>
    <row r="685" spans="1:24" ht="14">
      <c r="D685" s="54" t="s">
        <v>2490</v>
      </c>
      <c r="H685" s="4" t="s">
        <v>2490</v>
      </c>
      <c r="I685" s="4" t="s">
        <v>2490</v>
      </c>
      <c r="V685" s="4"/>
      <c r="W685" s="4"/>
      <c r="X685" s="4"/>
    </row>
    <row r="686" spans="1:24" ht="14">
      <c r="D686" s="54" t="s">
        <v>2490</v>
      </c>
      <c r="H686" s="4" t="s">
        <v>2490</v>
      </c>
      <c r="I686" s="4" t="s">
        <v>2490</v>
      </c>
      <c r="V686" s="4"/>
      <c r="W686" s="4"/>
      <c r="X686" s="4"/>
    </row>
    <row r="687" spans="1:24" ht="14">
      <c r="D687" s="54" t="s">
        <v>2490</v>
      </c>
      <c r="H687" s="4" t="s">
        <v>2490</v>
      </c>
      <c r="I687" s="4" t="s">
        <v>2490</v>
      </c>
      <c r="V687" s="4"/>
      <c r="W687" s="4"/>
      <c r="X687" s="4"/>
    </row>
    <row r="688" spans="1:24" ht="14">
      <c r="D688" s="54" t="s">
        <v>2490</v>
      </c>
      <c r="H688" s="4" t="s">
        <v>2490</v>
      </c>
      <c r="I688" s="4" t="s">
        <v>2490</v>
      </c>
      <c r="V688" s="4"/>
      <c r="W688" s="4"/>
      <c r="X688" s="4"/>
    </row>
    <row r="689" spans="4:24" ht="14">
      <c r="D689" s="54" t="s">
        <v>2490</v>
      </c>
      <c r="H689" s="4" t="s">
        <v>2490</v>
      </c>
      <c r="I689" s="4" t="s">
        <v>2490</v>
      </c>
      <c r="V689" s="4"/>
      <c r="W689" s="4"/>
      <c r="X689" s="4"/>
    </row>
    <row r="690" spans="4:24" ht="14">
      <c r="D690" s="54" t="s">
        <v>2490</v>
      </c>
      <c r="H690" s="4" t="s">
        <v>2490</v>
      </c>
      <c r="I690" s="4" t="s">
        <v>2490</v>
      </c>
      <c r="V690" s="4"/>
      <c r="W690" s="4"/>
      <c r="X690" s="4"/>
    </row>
    <row r="691" spans="4:24" ht="14">
      <c r="D691" s="54" t="s">
        <v>2490</v>
      </c>
      <c r="H691" s="4" t="s">
        <v>2490</v>
      </c>
      <c r="I691" s="4" t="s">
        <v>2490</v>
      </c>
      <c r="V691" s="4"/>
      <c r="W691" s="4"/>
      <c r="X691" s="4"/>
    </row>
    <row r="692" spans="4:24" ht="14">
      <c r="D692" s="54" t="s">
        <v>2490</v>
      </c>
      <c r="H692" s="4" t="s">
        <v>2490</v>
      </c>
      <c r="I692" s="4" t="s">
        <v>2490</v>
      </c>
      <c r="V692" s="4"/>
      <c r="W692" s="4"/>
      <c r="X692" s="4"/>
    </row>
    <row r="693" spans="4:24" ht="14">
      <c r="D693" s="54" t="s">
        <v>2490</v>
      </c>
      <c r="H693" s="4" t="s">
        <v>2490</v>
      </c>
      <c r="I693" s="4" t="s">
        <v>2490</v>
      </c>
      <c r="V693" s="4"/>
      <c r="W693" s="4"/>
      <c r="X693" s="4"/>
    </row>
    <row r="694" spans="4:24" ht="14">
      <c r="D694" s="54" t="s">
        <v>2490</v>
      </c>
      <c r="H694" s="4" t="s">
        <v>2490</v>
      </c>
      <c r="I694" s="4" t="s">
        <v>2490</v>
      </c>
      <c r="V694" s="4"/>
      <c r="W694" s="4"/>
      <c r="X694" s="4"/>
    </row>
    <row r="695" spans="4:24" ht="14">
      <c r="D695" s="54" t="s">
        <v>2490</v>
      </c>
      <c r="H695" s="4" t="s">
        <v>2490</v>
      </c>
      <c r="I695" s="4" t="s">
        <v>2490</v>
      </c>
      <c r="V695" s="4"/>
      <c r="W695" s="4"/>
      <c r="X695" s="4"/>
    </row>
    <row r="696" spans="4:24" ht="14">
      <c r="D696" s="54" t="s">
        <v>2490</v>
      </c>
      <c r="H696" s="4" t="s">
        <v>2490</v>
      </c>
      <c r="I696" s="4" t="s">
        <v>2490</v>
      </c>
      <c r="V696" s="4"/>
      <c r="W696" s="4"/>
      <c r="X696" s="4"/>
    </row>
    <row r="697" spans="4:24" ht="14">
      <c r="D697" s="54" t="s">
        <v>2490</v>
      </c>
      <c r="H697" s="4" t="s">
        <v>2490</v>
      </c>
      <c r="I697" s="4" t="s">
        <v>2490</v>
      </c>
      <c r="V697" s="4"/>
      <c r="W697" s="4"/>
      <c r="X697" s="4"/>
    </row>
    <row r="698" spans="4:24" ht="14">
      <c r="D698" s="54" t="s">
        <v>2490</v>
      </c>
      <c r="H698" s="4" t="s">
        <v>2490</v>
      </c>
      <c r="I698" s="4" t="s">
        <v>2490</v>
      </c>
      <c r="V698" s="4"/>
      <c r="W698" s="4"/>
      <c r="X698" s="4"/>
    </row>
    <row r="699" spans="4:24" ht="14">
      <c r="D699" s="54" t="s">
        <v>2490</v>
      </c>
      <c r="H699" s="4" t="s">
        <v>2490</v>
      </c>
      <c r="I699" s="4" t="s">
        <v>2490</v>
      </c>
      <c r="V699" s="4"/>
      <c r="W699" s="4"/>
      <c r="X699" s="4"/>
    </row>
    <row r="700" spans="4:24" ht="14">
      <c r="D700" s="54" t="s">
        <v>2490</v>
      </c>
      <c r="H700" s="4" t="s">
        <v>2490</v>
      </c>
      <c r="I700" s="4" t="s">
        <v>2490</v>
      </c>
      <c r="V700" s="4"/>
      <c r="W700" s="4"/>
      <c r="X700" s="4"/>
    </row>
    <row r="701" spans="4:24" ht="14">
      <c r="D701" s="54" t="s">
        <v>2490</v>
      </c>
      <c r="H701" s="4" t="s">
        <v>2490</v>
      </c>
      <c r="I701" s="4" t="s">
        <v>2490</v>
      </c>
      <c r="V701" s="4"/>
      <c r="W701" s="4"/>
      <c r="X701" s="4"/>
    </row>
    <row r="702" spans="4:24" ht="14">
      <c r="D702" s="54" t="s">
        <v>2490</v>
      </c>
      <c r="H702" s="4" t="s">
        <v>2490</v>
      </c>
      <c r="I702" s="4" t="s">
        <v>2490</v>
      </c>
      <c r="V702" s="4"/>
      <c r="W702" s="4"/>
      <c r="X702" s="4"/>
    </row>
    <row r="703" spans="4:24" ht="14">
      <c r="D703" s="54" t="s">
        <v>2490</v>
      </c>
      <c r="H703" s="4" t="s">
        <v>2490</v>
      </c>
      <c r="I703" s="4" t="s">
        <v>2490</v>
      </c>
      <c r="V703" s="4"/>
      <c r="W703" s="4"/>
      <c r="X703" s="4"/>
    </row>
    <row r="704" spans="4:24" ht="14">
      <c r="D704" s="54" t="s">
        <v>2490</v>
      </c>
      <c r="H704" s="4" t="s">
        <v>2490</v>
      </c>
      <c r="I704" s="4" t="s">
        <v>2490</v>
      </c>
      <c r="V704" s="4"/>
      <c r="W704" s="4"/>
      <c r="X704" s="4"/>
    </row>
    <row r="705" spans="4:24" ht="14">
      <c r="D705" s="54" t="s">
        <v>2490</v>
      </c>
      <c r="H705" s="4" t="s">
        <v>2490</v>
      </c>
      <c r="I705" s="4" t="s">
        <v>2490</v>
      </c>
      <c r="V705" s="4"/>
      <c r="W705" s="4"/>
      <c r="X705" s="4"/>
    </row>
    <row r="706" spans="4:24" ht="14">
      <c r="D706" s="54" t="s">
        <v>2490</v>
      </c>
      <c r="H706" s="4" t="s">
        <v>2490</v>
      </c>
      <c r="I706" s="4" t="s">
        <v>2490</v>
      </c>
      <c r="V706" s="4"/>
      <c r="W706" s="4"/>
      <c r="X706" s="4"/>
    </row>
    <row r="707" spans="4:24" ht="14">
      <c r="D707" s="54" t="s">
        <v>2490</v>
      </c>
      <c r="H707" s="4" t="s">
        <v>2490</v>
      </c>
      <c r="I707" s="4" t="s">
        <v>2490</v>
      </c>
      <c r="V707" s="4"/>
      <c r="W707" s="4"/>
      <c r="X707" s="4"/>
    </row>
    <row r="708" spans="4:24" ht="14">
      <c r="D708" s="54" t="s">
        <v>2490</v>
      </c>
      <c r="H708" s="4" t="s">
        <v>2490</v>
      </c>
      <c r="I708" s="4" t="s">
        <v>2490</v>
      </c>
      <c r="V708" s="4"/>
      <c r="W708" s="4"/>
      <c r="X708" s="4"/>
    </row>
    <row r="709" spans="4:24" ht="14">
      <c r="D709" s="54" t="s">
        <v>2490</v>
      </c>
      <c r="H709" s="4" t="s">
        <v>2490</v>
      </c>
      <c r="I709" s="4" t="s">
        <v>2490</v>
      </c>
      <c r="V709" s="4"/>
      <c r="W709" s="4"/>
      <c r="X709" s="4"/>
    </row>
    <row r="710" spans="4:24" ht="14">
      <c r="D710" s="54" t="s">
        <v>2490</v>
      </c>
      <c r="H710" s="4" t="s">
        <v>2490</v>
      </c>
      <c r="I710" s="4" t="s">
        <v>2490</v>
      </c>
      <c r="V710" s="4"/>
      <c r="W710" s="4"/>
      <c r="X710" s="4"/>
    </row>
    <row r="711" spans="4:24" ht="14">
      <c r="D711" s="54" t="s">
        <v>2490</v>
      </c>
      <c r="H711" s="4" t="s">
        <v>2490</v>
      </c>
      <c r="I711" s="4" t="s">
        <v>2490</v>
      </c>
      <c r="V711" s="4"/>
      <c r="W711" s="4"/>
      <c r="X711" s="4"/>
    </row>
    <row r="712" spans="4:24" ht="14">
      <c r="D712" s="54" t="s">
        <v>2490</v>
      </c>
      <c r="H712" s="4" t="s">
        <v>2490</v>
      </c>
      <c r="I712" s="4" t="s">
        <v>2490</v>
      </c>
      <c r="V712" s="4"/>
      <c r="W712" s="4"/>
      <c r="X712" s="4"/>
    </row>
    <row r="713" spans="4:24" ht="14">
      <c r="D713" s="54" t="s">
        <v>2490</v>
      </c>
      <c r="H713" s="4" t="s">
        <v>2490</v>
      </c>
      <c r="I713" s="4" t="s">
        <v>2490</v>
      </c>
      <c r="V713" s="4"/>
      <c r="W713" s="4"/>
      <c r="X713" s="4"/>
    </row>
    <row r="714" spans="4:24" ht="14">
      <c r="D714" s="54" t="s">
        <v>2490</v>
      </c>
      <c r="H714" s="4" t="s">
        <v>2490</v>
      </c>
      <c r="I714" s="4" t="s">
        <v>2490</v>
      </c>
      <c r="V714" s="4"/>
      <c r="W714" s="4"/>
      <c r="X714" s="4"/>
    </row>
    <row r="715" spans="4:24" ht="14">
      <c r="D715" s="54" t="s">
        <v>2490</v>
      </c>
      <c r="H715" s="4" t="s">
        <v>2490</v>
      </c>
      <c r="I715" s="4" t="s">
        <v>2490</v>
      </c>
      <c r="V715" s="4"/>
      <c r="W715" s="4"/>
      <c r="X715" s="4"/>
    </row>
    <row r="716" spans="4:24" ht="14">
      <c r="D716" s="54" t="s">
        <v>2490</v>
      </c>
      <c r="H716" s="4" t="s">
        <v>2490</v>
      </c>
      <c r="I716" s="4" t="s">
        <v>2490</v>
      </c>
      <c r="V716" s="4"/>
      <c r="W716" s="4"/>
      <c r="X716" s="4"/>
    </row>
    <row r="717" spans="4:24" ht="14">
      <c r="D717" s="54" t="s">
        <v>2490</v>
      </c>
      <c r="H717" s="4" t="s">
        <v>2490</v>
      </c>
      <c r="I717" s="4" t="s">
        <v>2490</v>
      </c>
      <c r="V717" s="4"/>
      <c r="W717" s="4"/>
      <c r="X717" s="4"/>
    </row>
    <row r="718" spans="4:24" ht="14">
      <c r="D718" s="54" t="s">
        <v>2490</v>
      </c>
      <c r="H718" s="4" t="s">
        <v>2490</v>
      </c>
      <c r="I718" s="4" t="s">
        <v>2490</v>
      </c>
      <c r="V718" s="4"/>
      <c r="W718" s="4"/>
      <c r="X718" s="4"/>
    </row>
    <row r="719" spans="4:24" ht="14">
      <c r="D719" s="54" t="s">
        <v>2490</v>
      </c>
      <c r="H719" s="4" t="s">
        <v>2490</v>
      </c>
      <c r="I719" s="4" t="s">
        <v>2490</v>
      </c>
      <c r="V719" s="4"/>
      <c r="W719" s="4"/>
      <c r="X719" s="4"/>
    </row>
    <row r="720" spans="4:24" ht="14">
      <c r="D720" s="54" t="s">
        <v>2490</v>
      </c>
      <c r="H720" s="4" t="s">
        <v>2490</v>
      </c>
      <c r="I720" s="4" t="s">
        <v>2490</v>
      </c>
      <c r="V720" s="4"/>
      <c r="W720" s="4"/>
      <c r="X720" s="4"/>
    </row>
    <row r="721" spans="4:24" ht="14">
      <c r="D721" s="54" t="s">
        <v>2490</v>
      </c>
      <c r="H721" s="4" t="s">
        <v>2490</v>
      </c>
      <c r="I721" s="4" t="s">
        <v>2490</v>
      </c>
      <c r="V721" s="4"/>
      <c r="W721" s="4"/>
      <c r="X721" s="4"/>
    </row>
    <row r="722" spans="4:24" ht="14">
      <c r="D722" s="54" t="s">
        <v>2490</v>
      </c>
      <c r="H722" s="4" t="s">
        <v>2490</v>
      </c>
      <c r="I722" s="4" t="s">
        <v>2490</v>
      </c>
      <c r="V722" s="4"/>
      <c r="W722" s="4"/>
      <c r="X722" s="4"/>
    </row>
    <row r="723" spans="4:24" ht="14">
      <c r="D723" s="54" t="s">
        <v>2490</v>
      </c>
      <c r="H723" s="4" t="s">
        <v>2490</v>
      </c>
      <c r="I723" s="4" t="s">
        <v>2490</v>
      </c>
      <c r="V723" s="4"/>
      <c r="W723" s="4"/>
      <c r="X723" s="4"/>
    </row>
    <row r="724" spans="4:24" ht="14">
      <c r="D724" s="54" t="s">
        <v>2490</v>
      </c>
      <c r="H724" s="4" t="s">
        <v>2490</v>
      </c>
      <c r="I724" s="4" t="s">
        <v>2490</v>
      </c>
      <c r="V724" s="4"/>
      <c r="W724" s="4"/>
      <c r="X724" s="4"/>
    </row>
    <row r="725" spans="4:24" ht="14">
      <c r="D725" s="54" t="s">
        <v>2490</v>
      </c>
      <c r="H725" s="4" t="s">
        <v>2490</v>
      </c>
      <c r="I725" s="4" t="s">
        <v>2490</v>
      </c>
      <c r="V725" s="4"/>
      <c r="W725" s="4"/>
      <c r="X725" s="4"/>
    </row>
    <row r="726" spans="4:24" ht="14">
      <c r="D726" s="54" t="s">
        <v>2490</v>
      </c>
      <c r="H726" s="4" t="s">
        <v>2490</v>
      </c>
      <c r="I726" s="4" t="s">
        <v>2490</v>
      </c>
      <c r="V726" s="4"/>
      <c r="W726" s="4"/>
      <c r="X726" s="4"/>
    </row>
    <row r="727" spans="4:24" ht="14">
      <c r="D727" s="54" t="s">
        <v>2490</v>
      </c>
      <c r="H727" s="4" t="s">
        <v>2490</v>
      </c>
      <c r="I727" s="4" t="s">
        <v>2490</v>
      </c>
      <c r="V727" s="4"/>
      <c r="W727" s="4"/>
      <c r="X727" s="4"/>
    </row>
    <row r="728" spans="4:24" ht="14">
      <c r="D728" s="54" t="s">
        <v>2490</v>
      </c>
      <c r="H728" s="4" t="s">
        <v>2490</v>
      </c>
      <c r="I728" s="4" t="s">
        <v>2490</v>
      </c>
      <c r="V728" s="4"/>
      <c r="W728" s="4"/>
      <c r="X728" s="4"/>
    </row>
    <row r="729" spans="4:24" ht="14">
      <c r="D729" s="54" t="s">
        <v>2490</v>
      </c>
      <c r="H729" s="4" t="s">
        <v>2490</v>
      </c>
      <c r="I729" s="4" t="s">
        <v>2490</v>
      </c>
      <c r="V729" s="4"/>
      <c r="W729" s="4"/>
      <c r="X729" s="4"/>
    </row>
    <row r="730" spans="4:24" ht="14">
      <c r="D730" s="54" t="s">
        <v>2490</v>
      </c>
      <c r="H730" s="4" t="s">
        <v>2490</v>
      </c>
      <c r="I730" s="4" t="s">
        <v>2490</v>
      </c>
      <c r="V730" s="4"/>
      <c r="W730" s="4"/>
      <c r="X730" s="4"/>
    </row>
    <row r="731" spans="4:24" ht="14">
      <c r="D731" s="54" t="s">
        <v>2490</v>
      </c>
      <c r="H731" s="4" t="s">
        <v>2490</v>
      </c>
      <c r="I731" s="4" t="s">
        <v>2490</v>
      </c>
      <c r="V731" s="4"/>
      <c r="W731" s="4"/>
      <c r="X731" s="4"/>
    </row>
    <row r="732" spans="4:24" ht="14">
      <c r="D732" s="54" t="s">
        <v>2490</v>
      </c>
      <c r="H732" s="4" t="s">
        <v>2490</v>
      </c>
      <c r="I732" s="4" t="s">
        <v>2490</v>
      </c>
      <c r="V732" s="4"/>
      <c r="W732" s="4"/>
      <c r="X732" s="4"/>
    </row>
    <row r="733" spans="4:24" ht="14">
      <c r="D733" s="54" t="s">
        <v>2490</v>
      </c>
      <c r="H733" s="4" t="s">
        <v>2490</v>
      </c>
      <c r="I733" s="4" t="s">
        <v>2490</v>
      </c>
      <c r="V733" s="4"/>
      <c r="W733" s="4"/>
      <c r="X733" s="4"/>
    </row>
    <row r="734" spans="4:24" ht="14">
      <c r="D734" s="54" t="s">
        <v>2490</v>
      </c>
      <c r="H734" s="4" t="s">
        <v>2490</v>
      </c>
      <c r="I734" s="4" t="s">
        <v>2490</v>
      </c>
      <c r="V734" s="4"/>
      <c r="W734" s="4"/>
      <c r="X734" s="4"/>
    </row>
    <row r="735" spans="4:24" ht="14">
      <c r="D735" s="54" t="s">
        <v>2490</v>
      </c>
      <c r="H735" s="4" t="s">
        <v>2490</v>
      </c>
      <c r="I735" s="4" t="s">
        <v>2490</v>
      </c>
      <c r="V735" s="4"/>
      <c r="W735" s="4"/>
      <c r="X735" s="4"/>
    </row>
    <row r="736" spans="4:24" ht="14">
      <c r="D736" s="54" t="s">
        <v>2490</v>
      </c>
      <c r="H736" s="4" t="s">
        <v>2490</v>
      </c>
      <c r="I736" s="4" t="s">
        <v>2490</v>
      </c>
      <c r="V736" s="4"/>
      <c r="W736" s="4"/>
      <c r="X736" s="4"/>
    </row>
    <row r="737" spans="4:24" ht="14">
      <c r="D737" s="54" t="s">
        <v>2490</v>
      </c>
      <c r="H737" s="4" t="s">
        <v>2490</v>
      </c>
      <c r="I737" s="4" t="s">
        <v>2490</v>
      </c>
      <c r="V737" s="4"/>
      <c r="W737" s="4"/>
      <c r="X737" s="4"/>
    </row>
    <row r="738" spans="4:24" ht="14">
      <c r="D738" s="54" t="s">
        <v>2490</v>
      </c>
      <c r="H738" s="4" t="s">
        <v>2490</v>
      </c>
      <c r="I738" s="4" t="s">
        <v>2490</v>
      </c>
      <c r="V738" s="4"/>
      <c r="W738" s="4"/>
      <c r="X738" s="4"/>
    </row>
    <row r="739" spans="4:24" ht="14">
      <c r="D739" s="54" t="s">
        <v>2490</v>
      </c>
      <c r="H739" s="4" t="s">
        <v>2490</v>
      </c>
      <c r="I739" s="4" t="s">
        <v>2490</v>
      </c>
      <c r="V739" s="4"/>
      <c r="W739" s="4"/>
      <c r="X739" s="4"/>
    </row>
    <row r="740" spans="4:24" ht="14">
      <c r="D740" s="54" t="s">
        <v>2490</v>
      </c>
      <c r="H740" s="4" t="s">
        <v>2490</v>
      </c>
      <c r="I740" s="4" t="s">
        <v>2490</v>
      </c>
      <c r="V740" s="4"/>
      <c r="W740" s="4"/>
      <c r="X740" s="4"/>
    </row>
    <row r="741" spans="4:24" ht="14">
      <c r="D741" s="54" t="s">
        <v>2490</v>
      </c>
      <c r="H741" s="4" t="s">
        <v>2490</v>
      </c>
      <c r="I741" s="4" t="s">
        <v>2490</v>
      </c>
      <c r="V741" s="4"/>
      <c r="W741" s="4"/>
      <c r="X741" s="4"/>
    </row>
    <row r="742" spans="4:24" ht="14">
      <c r="D742" s="54" t="s">
        <v>2490</v>
      </c>
      <c r="H742" s="4" t="s">
        <v>2490</v>
      </c>
      <c r="I742" s="4" t="s">
        <v>2490</v>
      </c>
      <c r="V742" s="4"/>
      <c r="W742" s="4"/>
      <c r="X742" s="4"/>
    </row>
    <row r="743" spans="4:24" ht="14">
      <c r="D743" s="54" t="s">
        <v>2490</v>
      </c>
      <c r="H743" s="4" t="s">
        <v>2490</v>
      </c>
      <c r="I743" s="4" t="s">
        <v>2490</v>
      </c>
      <c r="V743" s="4"/>
      <c r="W743" s="4"/>
      <c r="X743" s="4"/>
    </row>
    <row r="744" spans="4:24" ht="14">
      <c r="D744" s="54" t="s">
        <v>2490</v>
      </c>
      <c r="H744" s="4" t="s">
        <v>2490</v>
      </c>
      <c r="I744" s="4" t="s">
        <v>2490</v>
      </c>
      <c r="V744" s="4"/>
      <c r="W744" s="4"/>
      <c r="X744" s="4"/>
    </row>
    <row r="745" spans="4:24" ht="14">
      <c r="D745" s="54" t="s">
        <v>2490</v>
      </c>
      <c r="H745" s="4" t="s">
        <v>2490</v>
      </c>
      <c r="I745" s="4" t="s">
        <v>2490</v>
      </c>
      <c r="V745" s="4"/>
      <c r="W745" s="4"/>
      <c r="X745" s="4"/>
    </row>
    <row r="746" spans="4:24" ht="14">
      <c r="D746" s="54" t="s">
        <v>2490</v>
      </c>
      <c r="H746" s="4" t="s">
        <v>2490</v>
      </c>
      <c r="I746" s="4" t="s">
        <v>2490</v>
      </c>
      <c r="V746" s="4"/>
      <c r="W746" s="4"/>
      <c r="X746" s="4"/>
    </row>
    <row r="747" spans="4:24" ht="14">
      <c r="D747" s="54" t="s">
        <v>2490</v>
      </c>
      <c r="H747" s="4" t="s">
        <v>2490</v>
      </c>
      <c r="I747" s="4" t="s">
        <v>2490</v>
      </c>
      <c r="V747" s="4"/>
      <c r="W747" s="4"/>
      <c r="X747" s="4"/>
    </row>
    <row r="748" spans="4:24" ht="14">
      <c r="D748" s="54" t="s">
        <v>2490</v>
      </c>
      <c r="H748" s="4" t="s">
        <v>2490</v>
      </c>
      <c r="I748" s="4" t="s">
        <v>2490</v>
      </c>
      <c r="V748" s="4"/>
      <c r="W748" s="4"/>
      <c r="X748" s="4"/>
    </row>
    <row r="749" spans="4:24" ht="14">
      <c r="D749" s="54" t="s">
        <v>2490</v>
      </c>
      <c r="H749" s="4" t="s">
        <v>2490</v>
      </c>
      <c r="I749" s="4" t="s">
        <v>2490</v>
      </c>
      <c r="V749" s="4"/>
      <c r="W749" s="4"/>
      <c r="X749" s="4"/>
    </row>
    <row r="750" spans="4:24" ht="14">
      <c r="D750" s="54" t="s">
        <v>2490</v>
      </c>
      <c r="H750" s="4" t="s">
        <v>2490</v>
      </c>
      <c r="I750" s="4" t="s">
        <v>2490</v>
      </c>
      <c r="V750" s="4"/>
      <c r="W750" s="4"/>
      <c r="X750" s="4"/>
    </row>
    <row r="751" spans="4:24" ht="14">
      <c r="D751" s="54" t="s">
        <v>2490</v>
      </c>
      <c r="H751" s="4" t="s">
        <v>2490</v>
      </c>
      <c r="I751" s="4" t="s">
        <v>2490</v>
      </c>
      <c r="V751" s="4"/>
      <c r="W751" s="4"/>
      <c r="X751" s="4"/>
    </row>
    <row r="752" spans="4:24" ht="14">
      <c r="D752" s="54" t="s">
        <v>2490</v>
      </c>
      <c r="H752" s="4" t="s">
        <v>2490</v>
      </c>
      <c r="I752" s="4" t="s">
        <v>2490</v>
      </c>
      <c r="V752" s="4"/>
      <c r="W752" s="4"/>
      <c r="X752" s="4"/>
    </row>
    <row r="753" spans="4:24" ht="14">
      <c r="D753" s="54" t="s">
        <v>2490</v>
      </c>
      <c r="H753" s="4" t="s">
        <v>2490</v>
      </c>
      <c r="I753" s="4" t="s">
        <v>2490</v>
      </c>
      <c r="V753" s="4"/>
      <c r="W753" s="4"/>
      <c r="X753" s="4"/>
    </row>
    <row r="754" spans="4:24" ht="14">
      <c r="D754" s="54" t="s">
        <v>2490</v>
      </c>
      <c r="H754" s="4" t="s">
        <v>2490</v>
      </c>
      <c r="I754" s="4" t="s">
        <v>2490</v>
      </c>
      <c r="V754" s="4"/>
      <c r="W754" s="4"/>
      <c r="X754" s="4"/>
    </row>
    <row r="755" spans="4:24" ht="14">
      <c r="D755" s="54" t="s">
        <v>2490</v>
      </c>
      <c r="H755" s="4" t="s">
        <v>2490</v>
      </c>
      <c r="I755" s="4" t="s">
        <v>2490</v>
      </c>
      <c r="V755" s="4"/>
      <c r="W755" s="4"/>
      <c r="X755" s="4"/>
    </row>
    <row r="756" spans="4:24" ht="14">
      <c r="D756" s="54" t="s">
        <v>2490</v>
      </c>
      <c r="H756" s="4" t="s">
        <v>2490</v>
      </c>
      <c r="I756" s="4" t="s">
        <v>2490</v>
      </c>
      <c r="V756" s="4"/>
      <c r="W756" s="4"/>
      <c r="X756" s="4"/>
    </row>
    <row r="757" spans="4:24" ht="14">
      <c r="D757" s="54" t="s">
        <v>2490</v>
      </c>
      <c r="H757" s="4" t="s">
        <v>2490</v>
      </c>
      <c r="I757" s="4" t="s">
        <v>2490</v>
      </c>
      <c r="V757" s="4"/>
      <c r="W757" s="4"/>
      <c r="X757" s="4"/>
    </row>
    <row r="758" spans="4:24" ht="14">
      <c r="D758" s="54" t="s">
        <v>2490</v>
      </c>
      <c r="H758" s="4" t="s">
        <v>2490</v>
      </c>
      <c r="I758" s="4" t="s">
        <v>2490</v>
      </c>
      <c r="V758" s="4"/>
      <c r="W758" s="4"/>
      <c r="X758" s="4"/>
    </row>
    <row r="759" spans="4:24" ht="14">
      <c r="D759" s="54" t="s">
        <v>2490</v>
      </c>
      <c r="H759" s="4" t="s">
        <v>2490</v>
      </c>
      <c r="I759" s="4" t="s">
        <v>2490</v>
      </c>
      <c r="V759" s="4"/>
      <c r="W759" s="4"/>
      <c r="X759" s="4"/>
    </row>
    <row r="760" spans="4:24" ht="14">
      <c r="D760" s="54" t="s">
        <v>2490</v>
      </c>
      <c r="H760" s="4" t="s">
        <v>2490</v>
      </c>
      <c r="I760" s="4" t="s">
        <v>2490</v>
      </c>
      <c r="V760" s="4"/>
      <c r="W760" s="4"/>
      <c r="X760" s="4"/>
    </row>
    <row r="761" spans="4:24" ht="14">
      <c r="D761" s="54" t="s">
        <v>2490</v>
      </c>
      <c r="H761" s="4" t="s">
        <v>2490</v>
      </c>
      <c r="I761" s="4" t="s">
        <v>2490</v>
      </c>
      <c r="V761" s="4"/>
      <c r="W761" s="4"/>
      <c r="X761" s="4"/>
    </row>
    <row r="762" spans="4:24" ht="14">
      <c r="D762" s="54" t="s">
        <v>2490</v>
      </c>
      <c r="H762" s="4" t="s">
        <v>2490</v>
      </c>
      <c r="I762" s="4" t="s">
        <v>2490</v>
      </c>
      <c r="V762" s="4"/>
      <c r="W762" s="4"/>
      <c r="X762" s="4"/>
    </row>
    <row r="763" spans="4:24" ht="14">
      <c r="D763" s="54" t="s">
        <v>2490</v>
      </c>
      <c r="H763" s="4" t="s">
        <v>2490</v>
      </c>
      <c r="I763" s="4" t="s">
        <v>2490</v>
      </c>
      <c r="V763" s="4"/>
      <c r="W763" s="4"/>
      <c r="X763" s="4"/>
    </row>
    <row r="764" spans="4:24" ht="14">
      <c r="D764" s="54" t="s">
        <v>2490</v>
      </c>
      <c r="H764" s="4" t="s">
        <v>2490</v>
      </c>
      <c r="I764" s="4" t="s">
        <v>2490</v>
      </c>
      <c r="V764" s="4"/>
      <c r="W764" s="4"/>
      <c r="X764" s="4"/>
    </row>
    <row r="765" spans="4:24" ht="14">
      <c r="D765" s="54" t="s">
        <v>2490</v>
      </c>
      <c r="H765" s="4" t="s">
        <v>2490</v>
      </c>
      <c r="I765" s="4" t="s">
        <v>2490</v>
      </c>
      <c r="V765" s="4"/>
      <c r="W765" s="4"/>
      <c r="X765" s="4"/>
    </row>
    <row r="766" spans="4:24" ht="14">
      <c r="D766" s="54" t="s">
        <v>2490</v>
      </c>
      <c r="H766" s="4" t="s">
        <v>2490</v>
      </c>
      <c r="I766" s="4" t="s">
        <v>2490</v>
      </c>
      <c r="V766" s="4"/>
      <c r="W766" s="4"/>
      <c r="X766" s="4"/>
    </row>
    <row r="767" spans="4:24" ht="14">
      <c r="D767" s="54" t="s">
        <v>2490</v>
      </c>
      <c r="H767" s="4" t="s">
        <v>2490</v>
      </c>
      <c r="I767" s="4" t="s">
        <v>2490</v>
      </c>
      <c r="V767" s="4"/>
      <c r="W767" s="4"/>
      <c r="X767" s="4"/>
    </row>
    <row r="768" spans="4:24" ht="14">
      <c r="D768" s="54" t="s">
        <v>2490</v>
      </c>
      <c r="H768" s="4" t="s">
        <v>2490</v>
      </c>
      <c r="I768" s="4" t="s">
        <v>2490</v>
      </c>
      <c r="V768" s="4"/>
      <c r="W768" s="4"/>
      <c r="X768" s="4"/>
    </row>
    <row r="769" spans="4:24" ht="14">
      <c r="D769" s="54" t="s">
        <v>2490</v>
      </c>
      <c r="H769" s="4" t="s">
        <v>2490</v>
      </c>
      <c r="I769" s="4" t="s">
        <v>2490</v>
      </c>
      <c r="V769" s="4"/>
      <c r="W769" s="4"/>
      <c r="X769" s="4"/>
    </row>
    <row r="770" spans="4:24" ht="14">
      <c r="D770" s="54" t="s">
        <v>2490</v>
      </c>
      <c r="H770" s="4" t="s">
        <v>2490</v>
      </c>
      <c r="I770" s="4" t="s">
        <v>2490</v>
      </c>
      <c r="V770" s="4"/>
      <c r="W770" s="4"/>
      <c r="X770" s="4"/>
    </row>
    <row r="771" spans="4:24" ht="14">
      <c r="D771" s="54" t="s">
        <v>2490</v>
      </c>
      <c r="H771" s="4" t="s">
        <v>2490</v>
      </c>
      <c r="I771" s="4" t="s">
        <v>2490</v>
      </c>
      <c r="V771" s="4"/>
      <c r="W771" s="4"/>
      <c r="X771" s="4"/>
    </row>
    <row r="772" spans="4:24" ht="14">
      <c r="D772" s="54" t="s">
        <v>2490</v>
      </c>
      <c r="H772" s="4" t="s">
        <v>2490</v>
      </c>
      <c r="I772" s="4" t="s">
        <v>2490</v>
      </c>
      <c r="V772" s="4"/>
      <c r="W772" s="4"/>
      <c r="X772" s="4"/>
    </row>
    <row r="773" spans="4:24" ht="14">
      <c r="D773" s="54" t="s">
        <v>2490</v>
      </c>
      <c r="H773" s="4" t="s">
        <v>2490</v>
      </c>
      <c r="I773" s="4" t="s">
        <v>2490</v>
      </c>
      <c r="V773" s="4"/>
      <c r="W773" s="4"/>
      <c r="X773" s="4"/>
    </row>
    <row r="774" spans="4:24" ht="14">
      <c r="D774" s="54" t="s">
        <v>2490</v>
      </c>
      <c r="H774" s="4" t="s">
        <v>2490</v>
      </c>
      <c r="I774" s="4" t="s">
        <v>2490</v>
      </c>
      <c r="V774" s="4"/>
      <c r="W774" s="4"/>
      <c r="X774" s="4"/>
    </row>
    <row r="775" spans="4:24" ht="14">
      <c r="D775" s="54" t="s">
        <v>2490</v>
      </c>
      <c r="H775" s="4" t="s">
        <v>2490</v>
      </c>
      <c r="I775" s="4" t="s">
        <v>2490</v>
      </c>
      <c r="V775" s="4"/>
      <c r="W775" s="4"/>
      <c r="X775" s="4"/>
    </row>
    <row r="776" spans="4:24" ht="14">
      <c r="D776" s="54" t="s">
        <v>2490</v>
      </c>
      <c r="H776" s="4" t="s">
        <v>2490</v>
      </c>
      <c r="I776" s="4" t="s">
        <v>2490</v>
      </c>
      <c r="V776" s="4"/>
      <c r="W776" s="4"/>
      <c r="X776" s="4"/>
    </row>
    <row r="777" spans="4:24" ht="14">
      <c r="D777" s="54" t="s">
        <v>2490</v>
      </c>
      <c r="H777" s="4" t="s">
        <v>2490</v>
      </c>
      <c r="I777" s="4" t="s">
        <v>2490</v>
      </c>
      <c r="V777" s="4"/>
      <c r="W777" s="4"/>
      <c r="X777" s="4"/>
    </row>
    <row r="778" spans="4:24" ht="14">
      <c r="D778" s="54" t="s">
        <v>2490</v>
      </c>
      <c r="H778" s="4" t="s">
        <v>2490</v>
      </c>
      <c r="I778" s="4" t="s">
        <v>2490</v>
      </c>
      <c r="V778" s="4"/>
      <c r="W778" s="4"/>
      <c r="X778" s="4"/>
    </row>
    <row r="779" spans="4:24" ht="14">
      <c r="D779" s="54" t="s">
        <v>2490</v>
      </c>
      <c r="H779" s="4" t="s">
        <v>2490</v>
      </c>
      <c r="I779" s="4" t="s">
        <v>2490</v>
      </c>
      <c r="V779" s="4"/>
      <c r="W779" s="4"/>
      <c r="X779" s="4"/>
    </row>
    <row r="780" spans="4:24" ht="14">
      <c r="D780" s="54" t="s">
        <v>2490</v>
      </c>
      <c r="H780" s="4" t="s">
        <v>2490</v>
      </c>
      <c r="I780" s="4" t="s">
        <v>2490</v>
      </c>
      <c r="V780" s="4"/>
      <c r="W780" s="4"/>
      <c r="X780" s="4"/>
    </row>
    <row r="781" spans="4:24" ht="14">
      <c r="D781" s="54" t="s">
        <v>2490</v>
      </c>
      <c r="H781" s="4" t="s">
        <v>2490</v>
      </c>
      <c r="I781" s="4" t="s">
        <v>2490</v>
      </c>
      <c r="V781" s="4"/>
      <c r="W781" s="4"/>
      <c r="X781" s="4"/>
    </row>
    <row r="782" spans="4:24" ht="14">
      <c r="D782" s="54" t="s">
        <v>2490</v>
      </c>
      <c r="H782" s="4" t="s">
        <v>2490</v>
      </c>
      <c r="I782" s="4" t="s">
        <v>2490</v>
      </c>
      <c r="V782" s="4"/>
      <c r="W782" s="4"/>
      <c r="X782" s="4"/>
    </row>
    <row r="783" spans="4:24" ht="14">
      <c r="D783" s="54" t="s">
        <v>2490</v>
      </c>
      <c r="H783" s="4" t="s">
        <v>2490</v>
      </c>
      <c r="I783" s="4" t="s">
        <v>2490</v>
      </c>
      <c r="V783" s="4"/>
      <c r="W783" s="4"/>
      <c r="X783" s="4"/>
    </row>
    <row r="784" spans="4:24" ht="14">
      <c r="D784" s="54" t="s">
        <v>2490</v>
      </c>
      <c r="H784" s="4" t="s">
        <v>2490</v>
      </c>
      <c r="I784" s="4" t="s">
        <v>2490</v>
      </c>
      <c r="V784" s="4"/>
      <c r="W784" s="4"/>
      <c r="X784" s="4"/>
    </row>
    <row r="785" spans="4:24" ht="14">
      <c r="D785" s="54" t="s">
        <v>2490</v>
      </c>
      <c r="H785" s="4" t="s">
        <v>2490</v>
      </c>
      <c r="I785" s="4" t="s">
        <v>2490</v>
      </c>
      <c r="V785" s="4"/>
      <c r="W785" s="4"/>
      <c r="X785" s="4"/>
    </row>
    <row r="786" spans="4:24" ht="14">
      <c r="D786" s="54" t="s">
        <v>2490</v>
      </c>
      <c r="H786" s="4" t="s">
        <v>2490</v>
      </c>
      <c r="I786" s="4" t="s">
        <v>2490</v>
      </c>
      <c r="V786" s="4"/>
      <c r="W786" s="4"/>
      <c r="X786" s="4"/>
    </row>
    <row r="787" spans="4:24" ht="14">
      <c r="D787" s="54" t="s">
        <v>2490</v>
      </c>
      <c r="H787" s="4" t="s">
        <v>2490</v>
      </c>
      <c r="I787" s="4" t="s">
        <v>2490</v>
      </c>
      <c r="V787" s="4"/>
      <c r="W787" s="4"/>
      <c r="X787" s="4"/>
    </row>
    <row r="788" spans="4:24" ht="14">
      <c r="D788" s="54" t="s">
        <v>2490</v>
      </c>
      <c r="H788" s="4" t="s">
        <v>2490</v>
      </c>
      <c r="I788" s="4" t="s">
        <v>2490</v>
      </c>
      <c r="V788" s="4"/>
      <c r="W788" s="4"/>
      <c r="X788" s="4"/>
    </row>
    <row r="789" spans="4:24" ht="14">
      <c r="D789" s="54" t="s">
        <v>2490</v>
      </c>
      <c r="H789" s="4" t="s">
        <v>2490</v>
      </c>
      <c r="I789" s="4" t="s">
        <v>2490</v>
      </c>
      <c r="V789" s="4"/>
      <c r="W789" s="4"/>
      <c r="X789" s="4"/>
    </row>
    <row r="790" spans="4:24" ht="14">
      <c r="D790" s="54" t="s">
        <v>2490</v>
      </c>
      <c r="H790" s="4" t="s">
        <v>2490</v>
      </c>
      <c r="I790" s="4" t="s">
        <v>2490</v>
      </c>
      <c r="V790" s="4"/>
      <c r="W790" s="4"/>
      <c r="X790" s="4"/>
    </row>
    <row r="791" spans="4:24" ht="14">
      <c r="D791" s="54" t="s">
        <v>2490</v>
      </c>
      <c r="H791" s="4" t="s">
        <v>2490</v>
      </c>
      <c r="I791" s="4" t="s">
        <v>2490</v>
      </c>
      <c r="V791" s="4"/>
      <c r="W791" s="4"/>
      <c r="X791" s="4"/>
    </row>
    <row r="792" spans="4:24" ht="14">
      <c r="D792" s="54" t="s">
        <v>2490</v>
      </c>
      <c r="H792" s="4" t="s">
        <v>2490</v>
      </c>
      <c r="I792" s="4" t="s">
        <v>2490</v>
      </c>
      <c r="V792" s="4"/>
      <c r="W792" s="4"/>
      <c r="X792" s="4"/>
    </row>
    <row r="793" spans="4:24" ht="14">
      <c r="D793" s="54" t="s">
        <v>2490</v>
      </c>
      <c r="H793" s="4" t="s">
        <v>2490</v>
      </c>
      <c r="I793" s="4" t="s">
        <v>2490</v>
      </c>
      <c r="V793" s="4"/>
      <c r="W793" s="4"/>
      <c r="X793" s="4"/>
    </row>
    <row r="794" spans="4:24" ht="14">
      <c r="D794" s="54" t="s">
        <v>2490</v>
      </c>
      <c r="H794" s="4" t="s">
        <v>2490</v>
      </c>
      <c r="I794" s="4" t="s">
        <v>2490</v>
      </c>
      <c r="V794" s="4"/>
      <c r="W794" s="4"/>
      <c r="X794" s="4"/>
    </row>
    <row r="795" spans="4:24" ht="14">
      <c r="D795" s="54" t="s">
        <v>2490</v>
      </c>
      <c r="H795" s="4" t="s">
        <v>2490</v>
      </c>
      <c r="I795" s="4" t="s">
        <v>2490</v>
      </c>
      <c r="V795" s="4"/>
      <c r="W795" s="4"/>
      <c r="X795" s="4"/>
    </row>
    <row r="796" spans="4:24" ht="14">
      <c r="D796" s="54" t="s">
        <v>2490</v>
      </c>
      <c r="H796" s="4" t="s">
        <v>2490</v>
      </c>
      <c r="I796" s="4" t="s">
        <v>2490</v>
      </c>
      <c r="V796" s="4"/>
      <c r="W796" s="4"/>
      <c r="X796" s="4"/>
    </row>
    <row r="797" spans="4:24" ht="14">
      <c r="D797" s="54" t="s">
        <v>2490</v>
      </c>
      <c r="H797" s="4" t="s">
        <v>2490</v>
      </c>
      <c r="I797" s="4" t="s">
        <v>2490</v>
      </c>
      <c r="V797" s="4"/>
      <c r="W797" s="4"/>
      <c r="X797" s="4"/>
    </row>
    <row r="798" spans="4:24" ht="14">
      <c r="D798" s="54" t="s">
        <v>2490</v>
      </c>
      <c r="H798" s="4" t="s">
        <v>2490</v>
      </c>
      <c r="I798" s="4" t="s">
        <v>2490</v>
      </c>
      <c r="V798" s="4"/>
      <c r="W798" s="4"/>
      <c r="X798" s="4"/>
    </row>
    <row r="799" spans="4:24" ht="14">
      <c r="D799" s="54" t="s">
        <v>2490</v>
      </c>
      <c r="H799" s="4" t="s">
        <v>2490</v>
      </c>
      <c r="I799" s="4" t="s">
        <v>2490</v>
      </c>
      <c r="V799" s="4"/>
      <c r="W799" s="4"/>
      <c r="X799" s="4"/>
    </row>
    <row r="800" spans="4:24" ht="14">
      <c r="D800" s="54" t="s">
        <v>2490</v>
      </c>
      <c r="H800" s="4" t="s">
        <v>2490</v>
      </c>
      <c r="I800" s="4" t="s">
        <v>2490</v>
      </c>
      <c r="V800" s="4"/>
      <c r="W800" s="4"/>
      <c r="X800" s="4"/>
    </row>
    <row r="801" spans="4:24" ht="14">
      <c r="D801" s="54" t="s">
        <v>2490</v>
      </c>
      <c r="H801" s="4" t="s">
        <v>2490</v>
      </c>
      <c r="I801" s="4" t="s">
        <v>2490</v>
      </c>
      <c r="V801" s="4"/>
      <c r="W801" s="4"/>
      <c r="X801" s="4"/>
    </row>
    <row r="802" spans="4:24" ht="14">
      <c r="D802" s="54" t="s">
        <v>2490</v>
      </c>
      <c r="H802" s="4" t="s">
        <v>2490</v>
      </c>
      <c r="I802" s="4" t="s">
        <v>2490</v>
      </c>
      <c r="V802" s="4"/>
      <c r="W802" s="4"/>
      <c r="X802" s="4"/>
    </row>
    <row r="803" spans="4:24" ht="14">
      <c r="D803" s="54" t="s">
        <v>2490</v>
      </c>
      <c r="H803" s="4" t="s">
        <v>2490</v>
      </c>
      <c r="I803" s="4" t="s">
        <v>2490</v>
      </c>
      <c r="V803" s="4"/>
      <c r="W803" s="4"/>
      <c r="X803" s="4"/>
    </row>
    <row r="804" spans="4:24" ht="14">
      <c r="D804" s="54" t="s">
        <v>2490</v>
      </c>
      <c r="H804" s="4" t="s">
        <v>2490</v>
      </c>
      <c r="I804" s="4" t="s">
        <v>2490</v>
      </c>
      <c r="V804" s="4"/>
      <c r="W804" s="4"/>
      <c r="X804" s="4"/>
    </row>
    <row r="805" spans="4:24" ht="14">
      <c r="D805" s="54" t="s">
        <v>2490</v>
      </c>
      <c r="H805" s="4" t="s">
        <v>2490</v>
      </c>
      <c r="I805" s="4" t="s">
        <v>2490</v>
      </c>
      <c r="V805" s="4"/>
      <c r="W805" s="4"/>
      <c r="X805" s="4"/>
    </row>
    <row r="806" spans="4:24" ht="14">
      <c r="D806" s="54" t="s">
        <v>2490</v>
      </c>
      <c r="H806" s="4" t="s">
        <v>2490</v>
      </c>
      <c r="I806" s="4" t="s">
        <v>2490</v>
      </c>
      <c r="V806" s="4"/>
      <c r="W806" s="4"/>
      <c r="X806" s="4"/>
    </row>
    <row r="807" spans="4:24" ht="14">
      <c r="D807" s="54" t="s">
        <v>2490</v>
      </c>
      <c r="H807" s="4" t="s">
        <v>2490</v>
      </c>
      <c r="I807" s="4" t="s">
        <v>2490</v>
      </c>
      <c r="V807" s="4"/>
      <c r="W807" s="4"/>
      <c r="X807" s="4"/>
    </row>
    <row r="808" spans="4:24" ht="14">
      <c r="D808" s="54" t="s">
        <v>2490</v>
      </c>
      <c r="H808" s="4" t="s">
        <v>2490</v>
      </c>
      <c r="I808" s="4" t="s">
        <v>2490</v>
      </c>
      <c r="V808" s="4"/>
      <c r="W808" s="4"/>
      <c r="X808" s="4"/>
    </row>
    <row r="809" spans="4:24" ht="14">
      <c r="D809" s="54" t="s">
        <v>2490</v>
      </c>
      <c r="H809" s="4" t="s">
        <v>2490</v>
      </c>
      <c r="I809" s="4" t="s">
        <v>2490</v>
      </c>
      <c r="V809" s="4"/>
      <c r="W809" s="4"/>
      <c r="X809" s="4"/>
    </row>
    <row r="810" spans="4:24" ht="14">
      <c r="D810" s="54" t="s">
        <v>2490</v>
      </c>
      <c r="H810" s="4" t="s">
        <v>2490</v>
      </c>
      <c r="I810" s="4" t="s">
        <v>2490</v>
      </c>
      <c r="V810" s="4"/>
      <c r="W810" s="4"/>
      <c r="X810" s="4"/>
    </row>
    <row r="811" spans="4:24" ht="14">
      <c r="D811" s="54" t="s">
        <v>2490</v>
      </c>
      <c r="H811" s="4" t="s">
        <v>2490</v>
      </c>
      <c r="I811" s="4" t="s">
        <v>2490</v>
      </c>
      <c r="V811" s="4"/>
      <c r="W811" s="4"/>
      <c r="X811" s="4"/>
    </row>
    <row r="812" spans="4:24" ht="14">
      <c r="D812" s="54" t="s">
        <v>2490</v>
      </c>
      <c r="H812" s="4" t="s">
        <v>2490</v>
      </c>
      <c r="I812" s="4" t="s">
        <v>2490</v>
      </c>
      <c r="V812" s="4"/>
      <c r="W812" s="4"/>
      <c r="X812" s="4"/>
    </row>
    <row r="813" spans="4:24" ht="14">
      <c r="D813" s="54" t="s">
        <v>2490</v>
      </c>
      <c r="H813" s="4" t="s">
        <v>2490</v>
      </c>
      <c r="I813" s="4" t="s">
        <v>2490</v>
      </c>
      <c r="V813" s="4"/>
      <c r="W813" s="4"/>
      <c r="X813" s="4"/>
    </row>
    <row r="814" spans="4:24" ht="14">
      <c r="D814" s="54" t="s">
        <v>2490</v>
      </c>
      <c r="H814" s="4" t="s">
        <v>2490</v>
      </c>
      <c r="I814" s="4" t="s">
        <v>2490</v>
      </c>
      <c r="V814" s="4"/>
      <c r="W814" s="4"/>
      <c r="X814" s="4"/>
    </row>
    <row r="815" spans="4:24" ht="14">
      <c r="D815" s="54" t="s">
        <v>2490</v>
      </c>
      <c r="H815" s="4" t="s">
        <v>2490</v>
      </c>
      <c r="I815" s="4" t="s">
        <v>2490</v>
      </c>
      <c r="V815" s="4"/>
      <c r="W815" s="4"/>
      <c r="X815" s="4"/>
    </row>
    <row r="816" spans="4:24" ht="14">
      <c r="D816" s="54" t="s">
        <v>2490</v>
      </c>
      <c r="H816" s="4" t="s">
        <v>2490</v>
      </c>
      <c r="I816" s="4" t="s">
        <v>2490</v>
      </c>
      <c r="V816" s="4"/>
      <c r="W816" s="4"/>
      <c r="X816" s="4"/>
    </row>
    <row r="817" spans="4:24" ht="14">
      <c r="D817" s="54" t="s">
        <v>2490</v>
      </c>
      <c r="H817" s="4" t="s">
        <v>2490</v>
      </c>
      <c r="I817" s="4" t="s">
        <v>2490</v>
      </c>
      <c r="V817" s="4"/>
      <c r="W817" s="4"/>
      <c r="X817" s="4"/>
    </row>
    <row r="818" spans="4:24" ht="14">
      <c r="D818" s="54" t="s">
        <v>2490</v>
      </c>
      <c r="H818" s="4" t="s">
        <v>2490</v>
      </c>
      <c r="I818" s="4" t="s">
        <v>2490</v>
      </c>
      <c r="V818" s="4"/>
      <c r="W818" s="4"/>
      <c r="X818" s="4"/>
    </row>
    <row r="819" spans="4:24" ht="14">
      <c r="D819" s="54" t="s">
        <v>2490</v>
      </c>
      <c r="H819" s="4" t="s">
        <v>2490</v>
      </c>
      <c r="I819" s="4" t="s">
        <v>2490</v>
      </c>
      <c r="V819" s="4"/>
      <c r="W819" s="4"/>
      <c r="X819" s="4"/>
    </row>
    <row r="820" spans="4:24" ht="14">
      <c r="D820" s="54" t="s">
        <v>2490</v>
      </c>
      <c r="H820" s="4" t="s">
        <v>2490</v>
      </c>
      <c r="I820" s="4" t="s">
        <v>2490</v>
      </c>
      <c r="V820" s="4"/>
      <c r="W820" s="4"/>
      <c r="X820" s="4"/>
    </row>
    <row r="821" spans="4:24" ht="14">
      <c r="D821" s="54" t="s">
        <v>2490</v>
      </c>
      <c r="H821" s="4" t="s">
        <v>2490</v>
      </c>
      <c r="I821" s="4" t="s">
        <v>2490</v>
      </c>
      <c r="V821" s="4"/>
      <c r="W821" s="4"/>
      <c r="X821" s="4"/>
    </row>
    <row r="822" spans="4:24" ht="14">
      <c r="D822" s="54" t="s">
        <v>2490</v>
      </c>
      <c r="H822" s="4" t="s">
        <v>2490</v>
      </c>
      <c r="I822" s="4" t="s">
        <v>2490</v>
      </c>
      <c r="V822" s="4"/>
      <c r="W822" s="4"/>
      <c r="X822" s="4"/>
    </row>
    <row r="823" spans="4:24" ht="14">
      <c r="D823" s="54" t="s">
        <v>2490</v>
      </c>
      <c r="H823" s="4" t="s">
        <v>2490</v>
      </c>
      <c r="I823" s="4" t="s">
        <v>2490</v>
      </c>
      <c r="V823" s="4"/>
      <c r="W823" s="4"/>
      <c r="X823" s="4"/>
    </row>
    <row r="824" spans="4:24" ht="14">
      <c r="D824" s="54" t="s">
        <v>2490</v>
      </c>
      <c r="H824" s="4" t="s">
        <v>2490</v>
      </c>
      <c r="I824" s="4" t="s">
        <v>2490</v>
      </c>
      <c r="V824" s="4"/>
      <c r="W824" s="4"/>
      <c r="X824" s="4"/>
    </row>
    <row r="825" spans="4:24" ht="14">
      <c r="D825" s="54" t="s">
        <v>2490</v>
      </c>
      <c r="H825" s="4" t="s">
        <v>2490</v>
      </c>
      <c r="I825" s="4" t="s">
        <v>2490</v>
      </c>
      <c r="V825" s="4"/>
      <c r="W825" s="4"/>
      <c r="X825" s="4"/>
    </row>
    <row r="826" spans="4:24" ht="14">
      <c r="D826" s="54" t="s">
        <v>2490</v>
      </c>
      <c r="H826" s="4" t="s">
        <v>2490</v>
      </c>
      <c r="I826" s="4" t="s">
        <v>2490</v>
      </c>
      <c r="V826" s="4"/>
      <c r="W826" s="4"/>
      <c r="X826" s="4"/>
    </row>
    <row r="827" spans="4:24" ht="14">
      <c r="D827" s="54" t="s">
        <v>2490</v>
      </c>
      <c r="H827" s="4" t="s">
        <v>2490</v>
      </c>
      <c r="I827" s="4" t="s">
        <v>2490</v>
      </c>
      <c r="V827" s="4"/>
      <c r="W827" s="4"/>
      <c r="X827" s="4"/>
    </row>
    <row r="828" spans="4:24" ht="14">
      <c r="D828" s="54" t="s">
        <v>2490</v>
      </c>
      <c r="H828" s="4" t="s">
        <v>2490</v>
      </c>
      <c r="I828" s="4" t="s">
        <v>2490</v>
      </c>
      <c r="V828" s="4"/>
      <c r="W828" s="4"/>
      <c r="X828" s="4"/>
    </row>
    <row r="829" spans="4:24" ht="14">
      <c r="D829" s="54" t="s">
        <v>2490</v>
      </c>
      <c r="H829" s="4" t="s">
        <v>2490</v>
      </c>
      <c r="I829" s="4" t="s">
        <v>2490</v>
      </c>
      <c r="V829" s="4"/>
      <c r="W829" s="4"/>
      <c r="X829" s="4"/>
    </row>
    <row r="830" spans="4:24" ht="14">
      <c r="D830" s="54" t="s">
        <v>2490</v>
      </c>
      <c r="H830" s="4" t="s">
        <v>2490</v>
      </c>
      <c r="I830" s="4" t="s">
        <v>2490</v>
      </c>
      <c r="V830" s="4"/>
      <c r="W830" s="4"/>
      <c r="X830" s="4"/>
    </row>
    <row r="831" spans="4:24" ht="14">
      <c r="D831" s="54" t="s">
        <v>2490</v>
      </c>
      <c r="H831" s="4" t="s">
        <v>2490</v>
      </c>
      <c r="I831" s="4" t="s">
        <v>2490</v>
      </c>
      <c r="V831" s="4"/>
      <c r="W831" s="4"/>
      <c r="X831" s="4"/>
    </row>
    <row r="832" spans="4:24" ht="14">
      <c r="D832" s="54" t="s">
        <v>2490</v>
      </c>
      <c r="H832" s="4" t="s">
        <v>2490</v>
      </c>
      <c r="I832" s="4" t="s">
        <v>2490</v>
      </c>
      <c r="V832" s="4"/>
      <c r="W832" s="4"/>
      <c r="X832" s="4"/>
    </row>
    <row r="833" spans="4:24" ht="14">
      <c r="D833" s="54" t="s">
        <v>2490</v>
      </c>
      <c r="H833" s="4" t="s">
        <v>2490</v>
      </c>
      <c r="I833" s="4" t="s">
        <v>2490</v>
      </c>
      <c r="V833" s="4"/>
      <c r="W833" s="4"/>
      <c r="X833" s="4"/>
    </row>
    <row r="834" spans="4:24" ht="14">
      <c r="D834" s="54" t="s">
        <v>2490</v>
      </c>
      <c r="H834" s="4" t="s">
        <v>2490</v>
      </c>
      <c r="I834" s="4" t="s">
        <v>2490</v>
      </c>
      <c r="V834" s="4"/>
      <c r="W834" s="4"/>
      <c r="X834" s="4"/>
    </row>
    <row r="835" spans="4:24" ht="14">
      <c r="D835" s="54" t="s">
        <v>2490</v>
      </c>
      <c r="H835" s="4" t="s">
        <v>2490</v>
      </c>
      <c r="I835" s="4" t="s">
        <v>2490</v>
      </c>
      <c r="V835" s="4"/>
      <c r="W835" s="4"/>
      <c r="X835" s="4"/>
    </row>
    <row r="836" spans="4:24" ht="14">
      <c r="D836" s="54" t="s">
        <v>2490</v>
      </c>
      <c r="H836" s="4" t="s">
        <v>2490</v>
      </c>
      <c r="I836" s="4" t="s">
        <v>2490</v>
      </c>
      <c r="V836" s="4"/>
      <c r="W836" s="4"/>
      <c r="X836" s="4"/>
    </row>
    <row r="837" spans="4:24" ht="14">
      <c r="D837" s="54" t="s">
        <v>2490</v>
      </c>
      <c r="H837" s="4" t="s">
        <v>2490</v>
      </c>
      <c r="I837" s="4" t="s">
        <v>2490</v>
      </c>
      <c r="V837" s="4"/>
      <c r="W837" s="4"/>
      <c r="X837" s="4"/>
    </row>
    <row r="838" spans="4:24" ht="14">
      <c r="D838" s="54" t="s">
        <v>2490</v>
      </c>
      <c r="H838" s="4" t="s">
        <v>2490</v>
      </c>
      <c r="I838" s="4" t="s">
        <v>2490</v>
      </c>
      <c r="V838" s="4"/>
      <c r="W838" s="4"/>
      <c r="X838" s="4"/>
    </row>
    <row r="839" spans="4:24" ht="14">
      <c r="D839" s="54" t="s">
        <v>2490</v>
      </c>
      <c r="H839" s="4" t="s">
        <v>2490</v>
      </c>
      <c r="I839" s="4" t="s">
        <v>2490</v>
      </c>
      <c r="V839" s="4"/>
      <c r="W839" s="4"/>
      <c r="X839" s="4"/>
    </row>
    <row r="840" spans="4:24" ht="14">
      <c r="D840" s="54" t="s">
        <v>2490</v>
      </c>
      <c r="H840" s="4" t="s">
        <v>2490</v>
      </c>
      <c r="I840" s="4" t="s">
        <v>2490</v>
      </c>
      <c r="V840" s="4"/>
      <c r="W840" s="4"/>
      <c r="X840" s="4"/>
    </row>
    <row r="841" spans="4:24" ht="14">
      <c r="D841" s="54" t="s">
        <v>2490</v>
      </c>
      <c r="H841" s="4" t="s">
        <v>2490</v>
      </c>
      <c r="I841" s="4" t="s">
        <v>2490</v>
      </c>
      <c r="V841" s="4"/>
      <c r="W841" s="4"/>
      <c r="X841" s="4"/>
    </row>
    <row r="842" spans="4:24" ht="14">
      <c r="D842" s="54" t="s">
        <v>2490</v>
      </c>
      <c r="H842" s="4" t="s">
        <v>2490</v>
      </c>
      <c r="I842" s="4" t="s">
        <v>2490</v>
      </c>
      <c r="V842" s="4"/>
      <c r="W842" s="4"/>
      <c r="X842" s="4"/>
    </row>
    <row r="843" spans="4:24" ht="14">
      <c r="D843" s="54" t="s">
        <v>2490</v>
      </c>
      <c r="H843" s="4" t="s">
        <v>2490</v>
      </c>
      <c r="I843" s="4" t="s">
        <v>2490</v>
      </c>
      <c r="V843" s="4"/>
      <c r="W843" s="4"/>
      <c r="X843" s="4"/>
    </row>
    <row r="844" spans="4:24" ht="14">
      <c r="D844" s="54" t="s">
        <v>2490</v>
      </c>
      <c r="H844" s="4" t="s">
        <v>2490</v>
      </c>
      <c r="I844" s="4" t="s">
        <v>2490</v>
      </c>
      <c r="V844" s="4"/>
      <c r="W844" s="4"/>
      <c r="X844" s="4"/>
    </row>
    <row r="845" spans="4:24" ht="14">
      <c r="D845" s="54" t="s">
        <v>2490</v>
      </c>
      <c r="H845" s="4" t="s">
        <v>2490</v>
      </c>
      <c r="I845" s="4" t="s">
        <v>2490</v>
      </c>
      <c r="V845" s="4"/>
      <c r="W845" s="4"/>
      <c r="X845" s="4"/>
    </row>
    <row r="846" spans="4:24" ht="14">
      <c r="D846" s="54" t="s">
        <v>2490</v>
      </c>
      <c r="H846" s="4" t="s">
        <v>2490</v>
      </c>
      <c r="I846" s="4" t="s">
        <v>2490</v>
      </c>
      <c r="V846" s="4"/>
      <c r="W846" s="4"/>
      <c r="X846" s="4"/>
    </row>
    <row r="847" spans="4:24" ht="14">
      <c r="D847" s="54" t="s">
        <v>2490</v>
      </c>
      <c r="H847" s="4" t="s">
        <v>2490</v>
      </c>
      <c r="I847" s="4" t="s">
        <v>2490</v>
      </c>
      <c r="V847" s="4"/>
      <c r="W847" s="4"/>
      <c r="X847" s="4"/>
    </row>
    <row r="848" spans="4:24" ht="14">
      <c r="D848" s="54" t="s">
        <v>2490</v>
      </c>
      <c r="H848" s="4" t="s">
        <v>2490</v>
      </c>
      <c r="I848" s="4" t="s">
        <v>2490</v>
      </c>
      <c r="V848" s="4"/>
      <c r="W848" s="4"/>
      <c r="X848" s="4"/>
    </row>
    <row r="849" spans="4:24" ht="14">
      <c r="D849" s="54" t="s">
        <v>2490</v>
      </c>
      <c r="H849" s="4" t="s">
        <v>2490</v>
      </c>
      <c r="I849" s="4" t="s">
        <v>2490</v>
      </c>
      <c r="V849" s="4"/>
      <c r="W849" s="4"/>
      <c r="X849" s="4"/>
    </row>
    <row r="850" spans="4:24" ht="14">
      <c r="D850" s="54" t="s">
        <v>2490</v>
      </c>
      <c r="H850" s="4" t="s">
        <v>2490</v>
      </c>
      <c r="I850" s="4" t="s">
        <v>2490</v>
      </c>
      <c r="V850" s="4"/>
      <c r="W850" s="4"/>
      <c r="X850" s="4"/>
    </row>
    <row r="851" spans="4:24" ht="14">
      <c r="D851" s="54" t="s">
        <v>2490</v>
      </c>
      <c r="H851" s="4" t="s">
        <v>2490</v>
      </c>
      <c r="I851" s="4" t="s">
        <v>2490</v>
      </c>
      <c r="V851" s="4"/>
      <c r="W851" s="4"/>
      <c r="X851" s="4"/>
    </row>
    <row r="852" spans="4:24" ht="14">
      <c r="D852" s="54" t="s">
        <v>2490</v>
      </c>
      <c r="H852" s="4" t="s">
        <v>2490</v>
      </c>
      <c r="I852" s="4" t="s">
        <v>2490</v>
      </c>
      <c r="V852" s="4"/>
      <c r="W852" s="4"/>
      <c r="X852" s="4"/>
    </row>
    <row r="853" spans="4:24" ht="14">
      <c r="D853" s="54" t="s">
        <v>2490</v>
      </c>
      <c r="H853" s="4" t="s">
        <v>2490</v>
      </c>
      <c r="I853" s="4" t="s">
        <v>2490</v>
      </c>
      <c r="V853" s="4"/>
      <c r="W853" s="4"/>
      <c r="X853" s="4"/>
    </row>
    <row r="854" spans="4:24" ht="14">
      <c r="D854" s="54" t="s">
        <v>2490</v>
      </c>
      <c r="H854" s="4" t="s">
        <v>2490</v>
      </c>
      <c r="I854" s="4" t="s">
        <v>2490</v>
      </c>
      <c r="V854" s="4"/>
      <c r="W854" s="4"/>
      <c r="X854" s="4"/>
    </row>
    <row r="855" spans="4:24" ht="14">
      <c r="D855" s="54" t="s">
        <v>2490</v>
      </c>
      <c r="H855" s="4" t="s">
        <v>2490</v>
      </c>
      <c r="I855" s="4" t="s">
        <v>2490</v>
      </c>
      <c r="V855" s="4"/>
      <c r="W855" s="4"/>
      <c r="X855" s="4"/>
    </row>
    <row r="856" spans="4:24" ht="14">
      <c r="D856" s="54" t="s">
        <v>2490</v>
      </c>
      <c r="H856" s="4" t="s">
        <v>2490</v>
      </c>
      <c r="I856" s="4" t="s">
        <v>2490</v>
      </c>
      <c r="V856" s="4"/>
      <c r="W856" s="4"/>
      <c r="X856" s="4"/>
    </row>
    <row r="857" spans="4:24" ht="14">
      <c r="D857" s="54" t="s">
        <v>2490</v>
      </c>
      <c r="H857" s="4" t="s">
        <v>2490</v>
      </c>
      <c r="I857" s="4" t="s">
        <v>2490</v>
      </c>
      <c r="V857" s="4"/>
      <c r="W857" s="4"/>
      <c r="X857" s="4"/>
    </row>
    <row r="858" spans="4:24" ht="14">
      <c r="D858" s="54" t="s">
        <v>2490</v>
      </c>
      <c r="H858" s="4" t="s">
        <v>2490</v>
      </c>
      <c r="I858" s="4" t="s">
        <v>2490</v>
      </c>
      <c r="V858" s="4"/>
      <c r="W858" s="4"/>
      <c r="X858" s="4"/>
    </row>
    <row r="859" spans="4:24" ht="14">
      <c r="D859" s="54" t="s">
        <v>2490</v>
      </c>
      <c r="H859" s="4" t="s">
        <v>2490</v>
      </c>
      <c r="I859" s="4" t="s">
        <v>2490</v>
      </c>
      <c r="V859" s="4"/>
      <c r="W859" s="4"/>
      <c r="X859" s="4"/>
    </row>
    <row r="860" spans="4:24" ht="14">
      <c r="D860" s="54" t="s">
        <v>2490</v>
      </c>
      <c r="H860" s="4" t="s">
        <v>2490</v>
      </c>
      <c r="I860" s="4" t="s">
        <v>2490</v>
      </c>
      <c r="V860" s="4"/>
      <c r="W860" s="4"/>
      <c r="X860" s="4"/>
    </row>
    <row r="861" spans="4:24" ht="14">
      <c r="D861" s="54" t="s">
        <v>2490</v>
      </c>
      <c r="H861" s="4" t="s">
        <v>2490</v>
      </c>
      <c r="I861" s="4" t="s">
        <v>2490</v>
      </c>
      <c r="V861" s="4"/>
      <c r="W861" s="4"/>
      <c r="X861" s="4"/>
    </row>
    <row r="862" spans="4:24" ht="14">
      <c r="D862" s="54" t="s">
        <v>2490</v>
      </c>
      <c r="H862" s="4" t="s">
        <v>2490</v>
      </c>
      <c r="I862" s="4" t="s">
        <v>2490</v>
      </c>
      <c r="V862" s="4"/>
      <c r="W862" s="4"/>
      <c r="X862" s="4"/>
    </row>
    <row r="863" spans="4:24" ht="14">
      <c r="D863" s="54" t="s">
        <v>2490</v>
      </c>
      <c r="H863" s="4" t="s">
        <v>2490</v>
      </c>
      <c r="I863" s="4" t="s">
        <v>2490</v>
      </c>
      <c r="V863" s="4"/>
      <c r="W863" s="4"/>
      <c r="X863" s="4"/>
    </row>
    <row r="864" spans="4:24" ht="14">
      <c r="D864" s="54" t="s">
        <v>2490</v>
      </c>
      <c r="H864" s="4" t="s">
        <v>2490</v>
      </c>
      <c r="I864" s="4" t="s">
        <v>2490</v>
      </c>
      <c r="V864" s="4"/>
      <c r="W864" s="4"/>
      <c r="X864" s="4"/>
    </row>
    <row r="865" spans="4:24" ht="14">
      <c r="D865" s="54" t="s">
        <v>2490</v>
      </c>
      <c r="H865" s="4" t="s">
        <v>2490</v>
      </c>
      <c r="I865" s="4" t="s">
        <v>2490</v>
      </c>
      <c r="V865" s="4"/>
      <c r="W865" s="4"/>
      <c r="X865" s="4"/>
    </row>
    <row r="866" spans="4:24" ht="14">
      <c r="D866" s="54" t="s">
        <v>2490</v>
      </c>
      <c r="H866" s="4" t="s">
        <v>2490</v>
      </c>
      <c r="I866" s="4" t="s">
        <v>2490</v>
      </c>
      <c r="V866" s="4"/>
      <c r="W866" s="4"/>
      <c r="X866" s="4"/>
    </row>
    <row r="867" spans="4:24" ht="14">
      <c r="D867" s="54" t="s">
        <v>2490</v>
      </c>
      <c r="H867" s="4" t="s">
        <v>2490</v>
      </c>
      <c r="I867" s="4" t="s">
        <v>2490</v>
      </c>
      <c r="V867" s="4"/>
      <c r="W867" s="4"/>
      <c r="X867" s="4"/>
    </row>
    <row r="868" spans="4:24" ht="14">
      <c r="D868" s="54" t="s">
        <v>2490</v>
      </c>
      <c r="H868" s="4" t="s">
        <v>2490</v>
      </c>
      <c r="I868" s="4" t="s">
        <v>2490</v>
      </c>
      <c r="V868" s="4"/>
      <c r="W868" s="4"/>
      <c r="X868" s="4"/>
    </row>
    <row r="869" spans="4:24" ht="14">
      <c r="D869" s="54" t="s">
        <v>2490</v>
      </c>
      <c r="H869" s="4" t="s">
        <v>2490</v>
      </c>
      <c r="I869" s="4" t="s">
        <v>2490</v>
      </c>
      <c r="V869" s="4"/>
      <c r="W869" s="4"/>
      <c r="X869" s="4"/>
    </row>
    <row r="870" spans="4:24" ht="14">
      <c r="D870" s="54" t="s">
        <v>2490</v>
      </c>
      <c r="H870" s="4" t="s">
        <v>2490</v>
      </c>
      <c r="I870" s="4" t="s">
        <v>2490</v>
      </c>
      <c r="V870" s="4"/>
      <c r="W870" s="4"/>
      <c r="X870" s="4"/>
    </row>
    <row r="871" spans="4:24" ht="14">
      <c r="D871" s="54" t="s">
        <v>2490</v>
      </c>
      <c r="H871" s="4" t="s">
        <v>2490</v>
      </c>
      <c r="I871" s="4" t="s">
        <v>2490</v>
      </c>
      <c r="V871" s="4"/>
      <c r="W871" s="4"/>
      <c r="X871" s="4"/>
    </row>
    <row r="872" spans="4:24" ht="14">
      <c r="D872" s="54" t="s">
        <v>2490</v>
      </c>
      <c r="H872" s="4" t="s">
        <v>2490</v>
      </c>
      <c r="I872" s="4" t="s">
        <v>2490</v>
      </c>
      <c r="V872" s="4"/>
      <c r="W872" s="4"/>
      <c r="X872" s="4"/>
    </row>
    <row r="873" spans="4:24" ht="14">
      <c r="D873" s="54" t="s">
        <v>2490</v>
      </c>
      <c r="H873" s="4" t="s">
        <v>2490</v>
      </c>
      <c r="I873" s="4" t="s">
        <v>2490</v>
      </c>
      <c r="V873" s="4"/>
      <c r="W873" s="4"/>
      <c r="X873" s="4"/>
    </row>
    <row r="874" spans="4:24" ht="14">
      <c r="D874" s="54" t="s">
        <v>2490</v>
      </c>
      <c r="H874" s="4" t="s">
        <v>2490</v>
      </c>
      <c r="I874" s="4" t="s">
        <v>2490</v>
      </c>
      <c r="V874" s="4"/>
      <c r="W874" s="4"/>
      <c r="X874" s="4"/>
    </row>
    <row r="875" spans="4:24" ht="14">
      <c r="D875" s="54" t="s">
        <v>2490</v>
      </c>
      <c r="H875" s="4" t="s">
        <v>2490</v>
      </c>
      <c r="I875" s="4" t="s">
        <v>2490</v>
      </c>
      <c r="V875" s="4"/>
      <c r="W875" s="4"/>
      <c r="X875" s="4"/>
    </row>
    <row r="876" spans="4:24" ht="14">
      <c r="D876" s="54" t="s">
        <v>2490</v>
      </c>
      <c r="H876" s="4" t="s">
        <v>2490</v>
      </c>
      <c r="I876" s="4" t="s">
        <v>2490</v>
      </c>
      <c r="V876" s="4"/>
      <c r="W876" s="4"/>
      <c r="X876" s="4"/>
    </row>
    <row r="877" spans="4:24" ht="14">
      <c r="D877" s="54" t="s">
        <v>2490</v>
      </c>
      <c r="H877" s="4" t="s">
        <v>2490</v>
      </c>
      <c r="I877" s="4" t="s">
        <v>2490</v>
      </c>
      <c r="V877" s="4"/>
      <c r="W877" s="4"/>
      <c r="X877" s="4"/>
    </row>
    <row r="878" spans="4:24" ht="14">
      <c r="D878" s="54" t="s">
        <v>2490</v>
      </c>
      <c r="H878" s="4" t="s">
        <v>2490</v>
      </c>
      <c r="I878" s="4" t="s">
        <v>2490</v>
      </c>
      <c r="V878" s="4"/>
      <c r="W878" s="4"/>
      <c r="X878" s="4"/>
    </row>
    <row r="879" spans="4:24" ht="14">
      <c r="D879" s="54" t="s">
        <v>2490</v>
      </c>
      <c r="H879" s="4" t="s">
        <v>2490</v>
      </c>
      <c r="I879" s="4" t="s">
        <v>2490</v>
      </c>
      <c r="V879" s="4"/>
      <c r="W879" s="4"/>
      <c r="X879" s="4"/>
    </row>
    <row r="880" spans="4:24" ht="14">
      <c r="D880" s="54" t="s">
        <v>2490</v>
      </c>
      <c r="H880" s="4" t="s">
        <v>2490</v>
      </c>
      <c r="I880" s="4" t="s">
        <v>2490</v>
      </c>
      <c r="V880" s="4"/>
      <c r="W880" s="4"/>
      <c r="X880" s="4"/>
    </row>
    <row r="881" spans="4:24" ht="14">
      <c r="D881" s="54" t="s">
        <v>2490</v>
      </c>
      <c r="H881" s="4" t="s">
        <v>2490</v>
      </c>
      <c r="I881" s="4" t="s">
        <v>2490</v>
      </c>
      <c r="V881" s="4"/>
      <c r="W881" s="4"/>
      <c r="X881" s="4"/>
    </row>
    <row r="882" spans="4:24" ht="14">
      <c r="D882" s="54" t="s">
        <v>2490</v>
      </c>
      <c r="H882" s="4" t="s">
        <v>2490</v>
      </c>
      <c r="I882" s="4" t="s">
        <v>2490</v>
      </c>
      <c r="V882" s="4"/>
      <c r="W882" s="4"/>
      <c r="X882" s="4"/>
    </row>
    <row r="883" spans="4:24" ht="14">
      <c r="D883" s="54" t="s">
        <v>2490</v>
      </c>
      <c r="H883" s="4" t="s">
        <v>2490</v>
      </c>
      <c r="I883" s="4" t="s">
        <v>2490</v>
      </c>
      <c r="V883" s="4"/>
      <c r="W883" s="4"/>
      <c r="X883" s="4"/>
    </row>
    <row r="884" spans="4:24" ht="14">
      <c r="D884" s="54" t="s">
        <v>2490</v>
      </c>
      <c r="H884" s="4" t="s">
        <v>2490</v>
      </c>
      <c r="I884" s="4" t="s">
        <v>2490</v>
      </c>
      <c r="V884" s="4"/>
      <c r="W884" s="4"/>
      <c r="X884" s="4"/>
    </row>
    <row r="885" spans="4:24" ht="14">
      <c r="D885" s="54" t="s">
        <v>2490</v>
      </c>
      <c r="H885" s="4" t="s">
        <v>2490</v>
      </c>
      <c r="I885" s="4" t="s">
        <v>2490</v>
      </c>
      <c r="V885" s="4"/>
      <c r="W885" s="4"/>
      <c r="X885" s="4"/>
    </row>
    <row r="886" spans="4:24" ht="14">
      <c r="D886" s="54" t="s">
        <v>2490</v>
      </c>
      <c r="H886" s="4" t="s">
        <v>2490</v>
      </c>
      <c r="I886" s="4" t="s">
        <v>2490</v>
      </c>
      <c r="V886" s="4"/>
      <c r="W886" s="4"/>
      <c r="X886" s="4"/>
    </row>
    <row r="887" spans="4:24" ht="14">
      <c r="D887" s="54" t="s">
        <v>2490</v>
      </c>
      <c r="H887" s="4" t="s">
        <v>2490</v>
      </c>
      <c r="I887" s="4" t="s">
        <v>2490</v>
      </c>
      <c r="V887" s="4"/>
      <c r="W887" s="4"/>
      <c r="X887" s="4"/>
    </row>
    <row r="888" spans="4:24" ht="14">
      <c r="D888" s="54" t="s">
        <v>2490</v>
      </c>
      <c r="H888" s="4" t="s">
        <v>2490</v>
      </c>
      <c r="I888" s="4" t="s">
        <v>2490</v>
      </c>
      <c r="V888" s="4"/>
      <c r="W888" s="4"/>
      <c r="X888" s="4"/>
    </row>
    <row r="889" spans="4:24" ht="14">
      <c r="D889" s="54" t="s">
        <v>2490</v>
      </c>
      <c r="H889" s="4" t="s">
        <v>2490</v>
      </c>
      <c r="I889" s="4" t="s">
        <v>2490</v>
      </c>
      <c r="V889" s="4"/>
      <c r="W889" s="4"/>
      <c r="X889" s="4"/>
    </row>
    <row r="890" spans="4:24" ht="14">
      <c r="D890" s="54" t="s">
        <v>2490</v>
      </c>
      <c r="H890" s="4" t="s">
        <v>2490</v>
      </c>
      <c r="I890" s="4" t="s">
        <v>2490</v>
      </c>
      <c r="V890" s="4"/>
      <c r="W890" s="4"/>
      <c r="X890" s="4"/>
    </row>
    <row r="891" spans="4:24" ht="14">
      <c r="D891" s="54" t="s">
        <v>2490</v>
      </c>
      <c r="H891" s="4" t="s">
        <v>2490</v>
      </c>
      <c r="I891" s="4" t="s">
        <v>2490</v>
      </c>
      <c r="V891" s="4"/>
      <c r="W891" s="4"/>
      <c r="X891" s="4"/>
    </row>
    <row r="892" spans="4:24" ht="14">
      <c r="D892" s="54" t="s">
        <v>2490</v>
      </c>
      <c r="H892" s="4" t="s">
        <v>2490</v>
      </c>
      <c r="I892" s="4" t="s">
        <v>2490</v>
      </c>
      <c r="V892" s="4"/>
      <c r="W892" s="4"/>
      <c r="X892" s="4"/>
    </row>
    <row r="893" spans="4:24" ht="14">
      <c r="D893" s="54" t="s">
        <v>2490</v>
      </c>
      <c r="H893" s="4" t="s">
        <v>2490</v>
      </c>
      <c r="I893" s="4" t="s">
        <v>2490</v>
      </c>
      <c r="V893" s="4"/>
      <c r="W893" s="4"/>
      <c r="X893" s="4"/>
    </row>
    <row r="894" spans="4:24" ht="14">
      <c r="D894" s="54" t="s">
        <v>2490</v>
      </c>
      <c r="H894" s="4" t="s">
        <v>2490</v>
      </c>
      <c r="I894" s="4" t="s">
        <v>2490</v>
      </c>
      <c r="V894" s="4"/>
      <c r="W894" s="4"/>
      <c r="X894" s="4"/>
    </row>
    <row r="895" spans="4:24" ht="14">
      <c r="D895" s="54" t="s">
        <v>2490</v>
      </c>
      <c r="H895" s="4" t="s">
        <v>2490</v>
      </c>
      <c r="I895" s="4" t="s">
        <v>2490</v>
      </c>
      <c r="V895" s="4"/>
      <c r="W895" s="4"/>
      <c r="X895" s="4"/>
    </row>
    <row r="896" spans="4:24" ht="14">
      <c r="D896" s="54" t="s">
        <v>2490</v>
      </c>
      <c r="H896" s="4" t="s">
        <v>2490</v>
      </c>
      <c r="I896" s="4" t="s">
        <v>2490</v>
      </c>
      <c r="V896" s="4"/>
      <c r="W896" s="4"/>
      <c r="X896" s="4"/>
    </row>
    <row r="897" spans="4:24" ht="14">
      <c r="D897" s="54" t="s">
        <v>2490</v>
      </c>
      <c r="H897" s="4" t="s">
        <v>2490</v>
      </c>
      <c r="I897" s="4" t="s">
        <v>2490</v>
      </c>
      <c r="V897" s="4"/>
      <c r="W897" s="4"/>
      <c r="X897" s="4"/>
    </row>
    <row r="898" spans="4:24" ht="14">
      <c r="D898" s="54" t="s">
        <v>2490</v>
      </c>
      <c r="H898" s="4" t="s">
        <v>2490</v>
      </c>
      <c r="I898" s="4" t="s">
        <v>2490</v>
      </c>
      <c r="V898" s="4"/>
      <c r="W898" s="4"/>
      <c r="X898" s="4"/>
    </row>
    <row r="899" spans="4:24" ht="14">
      <c r="D899" s="54" t="s">
        <v>2490</v>
      </c>
      <c r="H899" s="4" t="s">
        <v>2490</v>
      </c>
      <c r="I899" s="4" t="s">
        <v>2490</v>
      </c>
      <c r="V899" s="4"/>
      <c r="W899" s="4"/>
      <c r="X899" s="4"/>
    </row>
    <row r="900" spans="4:24" ht="14">
      <c r="D900" s="54" t="s">
        <v>2490</v>
      </c>
      <c r="H900" s="4" t="s">
        <v>2490</v>
      </c>
      <c r="I900" s="4" t="s">
        <v>2490</v>
      </c>
      <c r="V900" s="4"/>
      <c r="W900" s="4"/>
      <c r="X900" s="4"/>
    </row>
    <row r="901" spans="4:24" ht="14">
      <c r="D901" s="54" t="s">
        <v>2490</v>
      </c>
      <c r="H901" s="4" t="s">
        <v>2490</v>
      </c>
      <c r="I901" s="4" t="s">
        <v>2490</v>
      </c>
      <c r="V901" s="4"/>
      <c r="W901" s="4"/>
      <c r="X901" s="4"/>
    </row>
    <row r="902" spans="4:24" ht="14">
      <c r="D902" s="54" t="s">
        <v>2490</v>
      </c>
      <c r="H902" s="4" t="s">
        <v>2490</v>
      </c>
      <c r="I902" s="4" t="s">
        <v>2490</v>
      </c>
      <c r="V902" s="4"/>
      <c r="W902" s="4"/>
      <c r="X902" s="4"/>
    </row>
    <row r="903" spans="4:24" ht="14">
      <c r="D903" s="54" t="s">
        <v>2490</v>
      </c>
      <c r="H903" s="4" t="s">
        <v>2490</v>
      </c>
      <c r="I903" s="4" t="s">
        <v>2490</v>
      </c>
      <c r="V903" s="4"/>
      <c r="W903" s="4"/>
      <c r="X903" s="4"/>
    </row>
    <row r="904" spans="4:24" ht="14">
      <c r="D904" s="54" t="s">
        <v>2490</v>
      </c>
      <c r="H904" s="4" t="s">
        <v>2490</v>
      </c>
      <c r="I904" s="4" t="s">
        <v>2490</v>
      </c>
      <c r="V904" s="4"/>
      <c r="W904" s="4"/>
      <c r="X904" s="4"/>
    </row>
    <row r="905" spans="4:24" ht="14">
      <c r="D905" s="54" t="s">
        <v>2490</v>
      </c>
      <c r="H905" s="4" t="s">
        <v>2490</v>
      </c>
      <c r="I905" s="4" t="s">
        <v>2490</v>
      </c>
      <c r="V905" s="4"/>
      <c r="W905" s="4"/>
      <c r="X905" s="4"/>
    </row>
    <row r="906" spans="4:24" ht="14">
      <c r="D906" s="54" t="s">
        <v>2490</v>
      </c>
      <c r="H906" s="4" t="s">
        <v>2490</v>
      </c>
      <c r="I906" s="4" t="s">
        <v>2490</v>
      </c>
      <c r="V906" s="4"/>
      <c r="W906" s="4"/>
      <c r="X906" s="4"/>
    </row>
    <row r="907" spans="4:24" ht="14">
      <c r="D907" s="54" t="s">
        <v>2490</v>
      </c>
      <c r="H907" s="4" t="s">
        <v>2490</v>
      </c>
      <c r="I907" s="4" t="s">
        <v>2490</v>
      </c>
      <c r="V907" s="4"/>
      <c r="W907" s="4"/>
      <c r="X907" s="4"/>
    </row>
    <row r="908" spans="4:24" ht="14">
      <c r="D908" s="54" t="s">
        <v>2490</v>
      </c>
      <c r="H908" s="4" t="s">
        <v>2490</v>
      </c>
      <c r="I908" s="4" t="s">
        <v>2490</v>
      </c>
      <c r="V908" s="4"/>
      <c r="W908" s="4"/>
      <c r="X908" s="4"/>
    </row>
    <row r="909" spans="4:24" ht="14">
      <c r="D909" s="54" t="s">
        <v>2490</v>
      </c>
      <c r="H909" s="4" t="s">
        <v>2490</v>
      </c>
      <c r="I909" s="4" t="s">
        <v>2490</v>
      </c>
      <c r="V909" s="4"/>
      <c r="W909" s="4"/>
      <c r="X909" s="4"/>
    </row>
    <row r="910" spans="4:24" ht="14">
      <c r="D910" s="54" t="s">
        <v>2490</v>
      </c>
      <c r="H910" s="4" t="s">
        <v>2490</v>
      </c>
      <c r="I910" s="4" t="s">
        <v>2490</v>
      </c>
      <c r="V910" s="4"/>
      <c r="W910" s="4"/>
      <c r="X910" s="4"/>
    </row>
    <row r="911" spans="4:24" ht="14">
      <c r="H911" s="4" t="s">
        <v>2490</v>
      </c>
      <c r="I911" s="4" t="s">
        <v>2490</v>
      </c>
      <c r="V911" s="4"/>
      <c r="W911" s="4"/>
      <c r="X911" s="4"/>
    </row>
    <row r="912" spans="4:24" ht="14">
      <c r="H912" s="4" t="s">
        <v>2490</v>
      </c>
      <c r="I912" s="4" t="s">
        <v>2490</v>
      </c>
      <c r="V912" s="4"/>
      <c r="W912" s="4"/>
      <c r="X912" s="4"/>
    </row>
    <row r="913" spans="4:24" ht="14">
      <c r="H913" s="4" t="s">
        <v>2490</v>
      </c>
      <c r="I913" s="4" t="s">
        <v>2490</v>
      </c>
      <c r="V913" s="4"/>
      <c r="W913" s="4"/>
      <c r="X913" s="4"/>
    </row>
    <row r="914" spans="4:24" ht="14">
      <c r="H914" s="4" t="s">
        <v>2490</v>
      </c>
      <c r="I914" s="4" t="s">
        <v>2490</v>
      </c>
      <c r="V914" s="4"/>
      <c r="W914" s="4"/>
      <c r="X914" s="4"/>
    </row>
    <row r="915" spans="4:24" ht="14">
      <c r="H915" s="4" t="s">
        <v>2490</v>
      </c>
      <c r="I915" s="4" t="s">
        <v>2490</v>
      </c>
      <c r="V915" s="4"/>
      <c r="W915" s="4"/>
      <c r="X915" s="4"/>
    </row>
    <row r="916" spans="4:24" ht="14">
      <c r="H916" s="4" t="s">
        <v>2490</v>
      </c>
      <c r="I916" s="4" t="s">
        <v>2490</v>
      </c>
      <c r="V916" s="4"/>
      <c r="W916" s="4"/>
      <c r="X916" s="4"/>
    </row>
    <row r="917" spans="4:24" ht="14">
      <c r="D917" s="4"/>
      <c r="G917" s="4"/>
      <c r="H917" s="4" t="s">
        <v>2490</v>
      </c>
      <c r="I917" s="4" t="s">
        <v>2490</v>
      </c>
      <c r="V917" s="4"/>
      <c r="W917" s="4"/>
      <c r="X917" s="4"/>
    </row>
    <row r="918" spans="4:24" ht="14">
      <c r="D918" s="4"/>
      <c r="G918" s="4"/>
      <c r="H918" s="4" t="s">
        <v>2490</v>
      </c>
      <c r="I918" s="4" t="s">
        <v>2490</v>
      </c>
      <c r="V918" s="4"/>
      <c r="W918" s="4"/>
      <c r="X918" s="4"/>
    </row>
    <row r="919" spans="4:24" ht="14">
      <c r="D919" s="4"/>
      <c r="G919" s="4"/>
      <c r="H919" s="4" t="s">
        <v>2490</v>
      </c>
      <c r="I919" s="4" t="s">
        <v>2490</v>
      </c>
      <c r="V919" s="4"/>
      <c r="W919" s="4"/>
      <c r="X919" s="4"/>
    </row>
    <row r="920" spans="4:24" ht="14">
      <c r="D920" s="4"/>
      <c r="G920" s="4"/>
      <c r="H920" s="4" t="s">
        <v>2490</v>
      </c>
      <c r="I920" s="4" t="s">
        <v>2490</v>
      </c>
      <c r="V920" s="4"/>
      <c r="W920" s="4"/>
      <c r="X920" s="4"/>
    </row>
    <row r="921" spans="4:24" ht="14">
      <c r="D921" s="4"/>
      <c r="G921" s="4"/>
      <c r="H921" s="4" t="s">
        <v>2490</v>
      </c>
      <c r="I921" s="4" t="s">
        <v>2490</v>
      </c>
      <c r="V921" s="4"/>
      <c r="W921" s="4"/>
      <c r="X921" s="4"/>
    </row>
    <row r="922" spans="4:24" ht="14">
      <c r="D922" s="4"/>
      <c r="G922" s="4"/>
      <c r="H922" s="4" t="s">
        <v>2490</v>
      </c>
      <c r="I922" s="4" t="s">
        <v>2490</v>
      </c>
      <c r="V922" s="4"/>
      <c r="W922" s="4"/>
      <c r="X922" s="4"/>
    </row>
    <row r="923" spans="4:24" ht="14">
      <c r="D923" s="4"/>
      <c r="G923" s="4"/>
      <c r="H923" s="4" t="s">
        <v>2490</v>
      </c>
      <c r="I923" s="4" t="s">
        <v>2490</v>
      </c>
      <c r="V923" s="4"/>
      <c r="W923" s="4"/>
      <c r="X923" s="4"/>
    </row>
    <row r="924" spans="4:24" ht="14">
      <c r="D924" s="4"/>
      <c r="G924" s="4"/>
      <c r="H924" s="4" t="s">
        <v>2490</v>
      </c>
      <c r="I924" s="4" t="s">
        <v>2490</v>
      </c>
      <c r="V924" s="4"/>
      <c r="W924" s="4"/>
      <c r="X924" s="4"/>
    </row>
    <row r="925" spans="4:24" ht="14">
      <c r="D925" s="4"/>
      <c r="G925" s="4"/>
      <c r="H925" s="4" t="s">
        <v>2490</v>
      </c>
      <c r="I925" s="4" t="s">
        <v>2490</v>
      </c>
      <c r="V925" s="4"/>
      <c r="W925" s="4"/>
      <c r="X925" s="4"/>
    </row>
    <row r="926" spans="4:24" ht="14">
      <c r="D926" s="4"/>
      <c r="G926" s="4"/>
      <c r="H926" s="4" t="s">
        <v>2490</v>
      </c>
      <c r="I926" s="4" t="s">
        <v>2490</v>
      </c>
      <c r="V926" s="4"/>
      <c r="W926" s="4"/>
      <c r="X926" s="4"/>
    </row>
    <row r="927" spans="4:24" ht="14">
      <c r="D927" s="4"/>
      <c r="G927" s="4"/>
      <c r="H927" s="4" t="s">
        <v>2490</v>
      </c>
      <c r="I927" s="4" t="s">
        <v>2490</v>
      </c>
      <c r="V927" s="4"/>
      <c r="W927" s="4"/>
      <c r="X927" s="4"/>
    </row>
    <row r="928" spans="4:24" ht="14">
      <c r="D928" s="4"/>
      <c r="G928" s="4"/>
      <c r="H928" s="4" t="s">
        <v>2490</v>
      </c>
      <c r="I928" s="4" t="s">
        <v>2490</v>
      </c>
      <c r="V928" s="4"/>
      <c r="W928" s="4"/>
      <c r="X928" s="4"/>
    </row>
    <row r="929" spans="4:24" ht="14">
      <c r="D929" s="4"/>
      <c r="G929" s="4"/>
      <c r="H929" s="4" t="s">
        <v>2490</v>
      </c>
      <c r="I929" s="4" t="s">
        <v>2490</v>
      </c>
      <c r="V929" s="4"/>
      <c r="W929" s="4"/>
      <c r="X929" s="4"/>
    </row>
    <row r="930" spans="4:24" ht="14">
      <c r="D930" s="4"/>
      <c r="G930" s="4"/>
      <c r="H930" s="4" t="s">
        <v>2490</v>
      </c>
      <c r="I930" s="4" t="s">
        <v>2490</v>
      </c>
      <c r="V930" s="4"/>
      <c r="W930" s="4"/>
      <c r="X930" s="4"/>
    </row>
    <row r="931" spans="4:24" ht="14">
      <c r="D931" s="4"/>
      <c r="G931" s="4"/>
      <c r="H931" s="4" t="s">
        <v>2490</v>
      </c>
      <c r="I931" s="4" t="s">
        <v>2490</v>
      </c>
      <c r="V931" s="4"/>
      <c r="W931" s="4"/>
      <c r="X931" s="4"/>
    </row>
    <row r="932" spans="4:24" ht="14">
      <c r="D932" s="4"/>
      <c r="G932" s="4"/>
      <c r="H932" s="4" t="s">
        <v>2490</v>
      </c>
      <c r="I932" s="4" t="s">
        <v>2490</v>
      </c>
      <c r="V932" s="4"/>
      <c r="W932" s="4"/>
      <c r="X932" s="4"/>
    </row>
    <row r="933" spans="4:24" ht="14">
      <c r="D933" s="4"/>
      <c r="G933" s="4"/>
      <c r="H933" s="4" t="s">
        <v>2490</v>
      </c>
      <c r="I933" s="4" t="s">
        <v>2490</v>
      </c>
      <c r="V933" s="4"/>
      <c r="W933" s="4"/>
      <c r="X933" s="4"/>
    </row>
    <row r="934" spans="4:24" ht="14">
      <c r="D934" s="4"/>
      <c r="G934" s="4"/>
      <c r="H934" s="4" t="s">
        <v>2490</v>
      </c>
      <c r="I934" s="4" t="s">
        <v>2490</v>
      </c>
      <c r="V934" s="4"/>
      <c r="W934" s="4"/>
      <c r="X934" s="4"/>
    </row>
    <row r="935" spans="4:24" ht="14">
      <c r="D935" s="4"/>
      <c r="G935" s="4"/>
      <c r="H935" s="4" t="s">
        <v>2490</v>
      </c>
      <c r="I935" s="4" t="s">
        <v>2490</v>
      </c>
      <c r="V935" s="4"/>
      <c r="W935" s="4"/>
      <c r="X935" s="4"/>
    </row>
    <row r="936" spans="4:24" ht="14">
      <c r="D936" s="4"/>
      <c r="G936" s="4"/>
      <c r="H936" s="4" t="s">
        <v>2490</v>
      </c>
      <c r="I936" s="4" t="s">
        <v>2490</v>
      </c>
      <c r="V936" s="4"/>
      <c r="W936" s="4"/>
      <c r="X936" s="4"/>
    </row>
    <row r="937" spans="4:24" ht="14">
      <c r="D937" s="4"/>
      <c r="G937" s="4"/>
      <c r="H937" s="4" t="s">
        <v>2490</v>
      </c>
      <c r="I937" s="4" t="s">
        <v>2490</v>
      </c>
      <c r="V937" s="4"/>
      <c r="W937" s="4"/>
      <c r="X937" s="4"/>
    </row>
    <row r="938" spans="4:24" ht="14">
      <c r="D938" s="4"/>
      <c r="G938" s="4"/>
      <c r="H938" s="4" t="s">
        <v>2490</v>
      </c>
      <c r="I938" s="4" t="s">
        <v>2490</v>
      </c>
      <c r="V938" s="4"/>
      <c r="W938" s="4"/>
      <c r="X938" s="4"/>
    </row>
    <row r="939" spans="4:24" ht="14">
      <c r="D939" s="4"/>
      <c r="G939" s="4"/>
      <c r="H939" s="4" t="s">
        <v>2490</v>
      </c>
      <c r="I939" s="4" t="s">
        <v>2490</v>
      </c>
      <c r="V939" s="4"/>
      <c r="W939" s="4"/>
      <c r="X939" s="4"/>
    </row>
    <row r="940" spans="4:24" ht="14">
      <c r="D940" s="4"/>
      <c r="G940" s="4"/>
      <c r="H940" s="4" t="s">
        <v>2490</v>
      </c>
      <c r="I940" s="4" t="s">
        <v>2490</v>
      </c>
      <c r="V940" s="4"/>
      <c r="W940" s="4"/>
      <c r="X940" s="4"/>
    </row>
    <row r="941" spans="4:24" ht="14">
      <c r="D941" s="4"/>
      <c r="G941" s="4"/>
      <c r="H941" s="4" t="s">
        <v>2490</v>
      </c>
      <c r="I941" s="4" t="s">
        <v>2490</v>
      </c>
      <c r="V941" s="4"/>
      <c r="W941" s="4"/>
      <c r="X941" s="4"/>
    </row>
    <row r="942" spans="4:24" ht="14">
      <c r="D942" s="4"/>
      <c r="G942" s="4"/>
      <c r="H942" s="4" t="s">
        <v>2490</v>
      </c>
      <c r="I942" s="4" t="s">
        <v>2490</v>
      </c>
      <c r="V942" s="4"/>
      <c r="W942" s="4"/>
      <c r="X942" s="4"/>
    </row>
    <row r="943" spans="4:24" ht="14">
      <c r="D943" s="4"/>
      <c r="G943" s="4"/>
      <c r="H943" s="4" t="s">
        <v>2490</v>
      </c>
      <c r="I943" s="4" t="s">
        <v>2490</v>
      </c>
      <c r="V943" s="4"/>
      <c r="W943" s="4"/>
      <c r="X943" s="4"/>
    </row>
    <row r="944" spans="4:24" ht="14">
      <c r="D944" s="4"/>
      <c r="G944" s="4"/>
      <c r="H944" s="4" t="s">
        <v>2490</v>
      </c>
      <c r="I944" s="4" t="s">
        <v>2490</v>
      </c>
      <c r="V944" s="4"/>
      <c r="W944" s="4"/>
      <c r="X944" s="4"/>
    </row>
    <row r="945" spans="4:24" ht="14">
      <c r="D945" s="4"/>
      <c r="G945" s="4"/>
      <c r="H945" s="4" t="s">
        <v>2490</v>
      </c>
      <c r="I945" s="4" t="s">
        <v>2490</v>
      </c>
      <c r="V945" s="4"/>
      <c r="W945" s="4"/>
      <c r="X945" s="4"/>
    </row>
    <row r="946" spans="4:24" ht="14">
      <c r="D946" s="4"/>
      <c r="G946" s="4"/>
      <c r="H946" s="4" t="s">
        <v>2490</v>
      </c>
      <c r="I946" s="4" t="s">
        <v>2490</v>
      </c>
      <c r="V946" s="4"/>
      <c r="W946" s="4"/>
      <c r="X946" s="4"/>
    </row>
    <row r="947" spans="4:24" ht="14">
      <c r="D947" s="4"/>
      <c r="G947" s="4"/>
      <c r="H947" s="4" t="s">
        <v>2490</v>
      </c>
      <c r="I947" s="4" t="s">
        <v>2490</v>
      </c>
      <c r="V947" s="4"/>
      <c r="W947" s="4"/>
      <c r="X947" s="4"/>
    </row>
    <row r="948" spans="4:24" ht="14">
      <c r="D948" s="4"/>
      <c r="G948" s="4"/>
      <c r="H948" s="4" t="s">
        <v>2490</v>
      </c>
      <c r="I948" s="4" t="s">
        <v>2490</v>
      </c>
      <c r="V948" s="4"/>
      <c r="W948" s="4"/>
      <c r="X948" s="4"/>
    </row>
    <row r="949" spans="4:24" ht="14">
      <c r="D949" s="4"/>
      <c r="G949" s="4"/>
      <c r="H949" s="4" t="s">
        <v>2490</v>
      </c>
      <c r="I949" s="4" t="s">
        <v>2490</v>
      </c>
      <c r="V949" s="4"/>
      <c r="W949" s="4"/>
      <c r="X949" s="4"/>
    </row>
    <row r="950" spans="4:24" ht="14">
      <c r="D950" s="4"/>
      <c r="G950" s="4"/>
      <c r="H950" s="4" t="s">
        <v>2490</v>
      </c>
      <c r="I950" s="4" t="s">
        <v>2490</v>
      </c>
      <c r="V950" s="4"/>
      <c r="W950" s="4"/>
      <c r="X950" s="4"/>
    </row>
    <row r="951" spans="4:24" ht="14">
      <c r="D951" s="4"/>
      <c r="G951" s="4"/>
      <c r="H951" s="4" t="s">
        <v>2490</v>
      </c>
      <c r="I951" s="4" t="s">
        <v>2490</v>
      </c>
      <c r="V951" s="4"/>
      <c r="W951" s="4"/>
      <c r="X951" s="4"/>
    </row>
    <row r="952" spans="4:24" ht="14">
      <c r="D952" s="4"/>
      <c r="G952" s="4"/>
      <c r="H952" s="4" t="s">
        <v>2490</v>
      </c>
      <c r="I952" s="4" t="s">
        <v>2490</v>
      </c>
      <c r="V952" s="4"/>
      <c r="W952" s="4"/>
      <c r="X952" s="4"/>
    </row>
    <row r="953" spans="4:24" ht="14">
      <c r="D953" s="4"/>
      <c r="G953" s="4"/>
      <c r="H953" s="4" t="s">
        <v>2490</v>
      </c>
      <c r="I953" s="4" t="s">
        <v>2490</v>
      </c>
      <c r="V953" s="4"/>
      <c r="W953" s="4"/>
      <c r="X953" s="4"/>
    </row>
    <row r="954" spans="4:24" ht="14">
      <c r="D954" s="4"/>
      <c r="G954" s="4"/>
      <c r="H954" s="4" t="s">
        <v>2490</v>
      </c>
      <c r="I954" s="4" t="s">
        <v>2490</v>
      </c>
      <c r="V954" s="4"/>
      <c r="W954" s="4"/>
      <c r="X954" s="4"/>
    </row>
    <row r="955" spans="4:24" ht="14">
      <c r="D955" s="4"/>
      <c r="G955" s="4"/>
      <c r="H955" s="4" t="s">
        <v>2490</v>
      </c>
      <c r="I955" s="4" t="s">
        <v>2490</v>
      </c>
      <c r="V955" s="4"/>
      <c r="W955" s="4"/>
      <c r="X955" s="4"/>
    </row>
    <row r="956" spans="4:24" ht="14">
      <c r="D956" s="4"/>
      <c r="G956" s="4"/>
      <c r="H956" s="4" t="s">
        <v>2490</v>
      </c>
      <c r="I956" s="4" t="s">
        <v>2490</v>
      </c>
      <c r="V956" s="4"/>
      <c r="W956" s="4"/>
      <c r="X956" s="4"/>
    </row>
    <row r="957" spans="4:24" ht="14">
      <c r="D957" s="4"/>
      <c r="G957" s="4"/>
      <c r="H957" s="4" t="s">
        <v>2490</v>
      </c>
      <c r="I957" s="4" t="s">
        <v>2490</v>
      </c>
      <c r="V957" s="4"/>
      <c r="W957" s="4"/>
      <c r="X957" s="4"/>
    </row>
    <row r="958" spans="4:24" ht="14">
      <c r="D958" s="4"/>
      <c r="G958" s="4"/>
      <c r="H958" s="4" t="s">
        <v>2490</v>
      </c>
      <c r="I958" s="4" t="s">
        <v>2490</v>
      </c>
      <c r="V958" s="4"/>
      <c r="W958" s="4"/>
      <c r="X958" s="4"/>
    </row>
    <row r="959" spans="4:24" ht="14">
      <c r="D959" s="4"/>
      <c r="G959" s="4"/>
      <c r="H959" s="4" t="s">
        <v>2490</v>
      </c>
      <c r="I959" s="4" t="s">
        <v>2490</v>
      </c>
      <c r="V959" s="4"/>
      <c r="W959" s="4"/>
      <c r="X959" s="4"/>
    </row>
    <row r="960" spans="4:24" ht="14">
      <c r="D960" s="4"/>
      <c r="G960" s="4"/>
      <c r="H960" s="4" t="s">
        <v>2490</v>
      </c>
      <c r="I960" s="4" t="s">
        <v>2490</v>
      </c>
      <c r="V960" s="4"/>
      <c r="W960" s="4"/>
      <c r="X960" s="4"/>
    </row>
    <row r="961" spans="4:24" ht="14">
      <c r="D961" s="4"/>
      <c r="G961" s="4"/>
      <c r="H961" s="4" t="s">
        <v>2490</v>
      </c>
      <c r="I961" s="4" t="s">
        <v>2490</v>
      </c>
      <c r="V961" s="4"/>
      <c r="W961" s="4"/>
      <c r="X961" s="4"/>
    </row>
    <row r="962" spans="4:24" ht="14">
      <c r="D962" s="4"/>
      <c r="G962" s="4"/>
      <c r="H962" s="4" t="s">
        <v>2490</v>
      </c>
      <c r="I962" s="4" t="s">
        <v>2490</v>
      </c>
      <c r="V962" s="4"/>
      <c r="W962" s="4"/>
      <c r="X962" s="4"/>
    </row>
    <row r="963" spans="4:24" ht="14">
      <c r="D963" s="4"/>
      <c r="G963" s="4"/>
      <c r="H963" s="4" t="s">
        <v>2490</v>
      </c>
      <c r="I963" s="4" t="s">
        <v>2490</v>
      </c>
      <c r="V963" s="4"/>
      <c r="W963" s="4"/>
      <c r="X963" s="4"/>
    </row>
    <row r="964" spans="4:24" ht="14">
      <c r="D964" s="4"/>
      <c r="G964" s="4"/>
      <c r="H964" s="4" t="s">
        <v>2490</v>
      </c>
      <c r="I964" s="4" t="s">
        <v>2490</v>
      </c>
      <c r="V964" s="4"/>
      <c r="W964" s="4"/>
      <c r="X964" s="4"/>
    </row>
    <row r="965" spans="4:24" ht="14">
      <c r="D965" s="4"/>
      <c r="G965" s="4"/>
      <c r="H965" s="4" t="s">
        <v>2490</v>
      </c>
      <c r="I965" s="4" t="s">
        <v>2490</v>
      </c>
      <c r="V965" s="4"/>
      <c r="W965" s="4"/>
      <c r="X965" s="4"/>
    </row>
    <row r="966" spans="4:24" ht="14">
      <c r="D966" s="4"/>
      <c r="G966" s="4"/>
      <c r="H966" s="4" t="s">
        <v>2490</v>
      </c>
      <c r="I966" s="4" t="s">
        <v>2490</v>
      </c>
      <c r="V966" s="4"/>
      <c r="W966" s="4"/>
      <c r="X966" s="4"/>
    </row>
    <row r="967" spans="4:24" ht="14">
      <c r="D967" s="4"/>
      <c r="G967" s="4"/>
      <c r="H967" s="4" t="s">
        <v>2490</v>
      </c>
      <c r="I967" s="4" t="s">
        <v>2490</v>
      </c>
      <c r="V967" s="4"/>
      <c r="W967" s="4"/>
      <c r="X967" s="4"/>
    </row>
    <row r="968" spans="4:24" ht="14">
      <c r="D968" s="4"/>
      <c r="G968" s="4"/>
      <c r="H968" s="4" t="s">
        <v>2490</v>
      </c>
      <c r="I968" s="4" t="s">
        <v>2490</v>
      </c>
      <c r="V968" s="4"/>
      <c r="W968" s="4"/>
      <c r="X968" s="4"/>
    </row>
    <row r="969" spans="4:24" ht="14">
      <c r="D969" s="4"/>
      <c r="G969" s="4"/>
      <c r="H969" s="4" t="s">
        <v>2490</v>
      </c>
      <c r="I969" s="4" t="s">
        <v>2490</v>
      </c>
      <c r="V969" s="4"/>
      <c r="W969" s="4"/>
      <c r="X969" s="4"/>
    </row>
    <row r="970" spans="4:24" ht="14">
      <c r="D970" s="4"/>
      <c r="G970" s="4"/>
      <c r="H970" s="4" t="s">
        <v>2490</v>
      </c>
      <c r="I970" s="4" t="s">
        <v>2490</v>
      </c>
      <c r="V970" s="4"/>
      <c r="W970" s="4"/>
      <c r="X970" s="4"/>
    </row>
    <row r="971" spans="4:24" ht="14">
      <c r="D971" s="4"/>
      <c r="G971" s="4"/>
      <c r="H971" s="4" t="s">
        <v>2490</v>
      </c>
      <c r="I971" s="4" t="s">
        <v>2490</v>
      </c>
      <c r="V971" s="4"/>
      <c r="W971" s="4"/>
      <c r="X971" s="4"/>
    </row>
    <row r="972" spans="4:24" ht="14">
      <c r="D972" s="4"/>
      <c r="G972" s="4"/>
      <c r="H972" s="4" t="s">
        <v>2490</v>
      </c>
      <c r="I972" s="4" t="s">
        <v>2490</v>
      </c>
      <c r="V972" s="4"/>
      <c r="W972" s="4"/>
      <c r="X972" s="4"/>
    </row>
    <row r="973" spans="4:24" ht="14">
      <c r="D973" s="4"/>
      <c r="G973" s="4"/>
      <c r="H973" s="4" t="s">
        <v>2490</v>
      </c>
      <c r="I973" s="4" t="s">
        <v>2490</v>
      </c>
      <c r="V973" s="4"/>
      <c r="W973" s="4"/>
      <c r="X973" s="4"/>
    </row>
    <row r="974" spans="4:24" ht="14">
      <c r="D974" s="4"/>
      <c r="G974" s="4"/>
      <c r="H974" s="4" t="s">
        <v>2490</v>
      </c>
      <c r="I974" s="4" t="s">
        <v>2490</v>
      </c>
      <c r="V974" s="4"/>
      <c r="W974" s="4"/>
      <c r="X974" s="4"/>
    </row>
  </sheetData>
  <conditionalFormatting sqref="F2:G2 J2:R5 F3:F6 J160:R160 D7:F7 B2:D2 E37 E160:E162 D677:D910 A151:A159 A160:C162 A164:B178 J162:R162 J161 L161:R161 J180 L180:R180 A193:B199 J191:R191 J190 L190:R190 E219 A210:B225 A227:B238 L208:R208 J240 L240:R240 A281:A287 E281:F287 A291 F364:F910 J151:K159 N151:R159 J164:R179 J181:R189 J227:R239 J242:K243 N242:R250 L251:R287 L291:R293 N294:R319 A239:C240 A270:C272 H7:R7 J209:R225 J193:R207 J244:J287 J208 J6:M6 O6:R6 L23:R23 A7:B7 B53:B69 A53:A59 N69:R69 L53:R59 L61:M69 L320:R676 J291:J676 B3:B6 D3:D6 A43:C45 C163:C178 A179:C191 C192:C199 A200:C209 C210:C238 A242:B269 A273:B280 C273:C291 A675:E676 F242 F245 F247:F272 T53:U59 T69:U69 T454:X676 T242:U287 T227:U240 T193:U225 T164:U191 T151:U162 T2:XFD2 A292:C674 E339:E674 E242:E280 E239:F240 E291:F338 E207:E209 E200:E202 E189:E190 E179:E181 H23:J23 T291:U453 J51:J59 L51:U52 A23:F27 S23:W27 T3:Y7 A29:B29 D29:G29 A33:B42 J49:U50 B70:C72 D49:G72 A69:A72 J69:J72 L70:U72 G14:G27 G3:G10 X8:Y10 X30:Y31 C28:C42 J33:U46 E43:E46 A46:B46 F33:F46 V32:Y46 G30:G46 D32:D46 C46:C47 J75 A75 N75:Y75 B75:B78 D81:D88 V81:W88 E81:F81 B81 A49:C52 X14:Y27 V49:Y72 L29:Y29 G93:G96 V93:W96 D93:D96 D100:D674 V104:Y453 G100:G676 C3:C21 V100:W103 V76:W78 X76:Y103 C73:C103 J29 J24:R27 H24:I29 H31:I72 D75:I78 G81:I88 H91:I96 H99:I974">
    <cfRule type="expression" dxfId="267" priority="274">
      <formula>$E2="begin group"</formula>
    </cfRule>
  </conditionalFormatting>
  <conditionalFormatting sqref="A149:A150 N149:R149 P150:R150 J149:J150 T150 T149:U149">
    <cfRule type="expression" dxfId="266" priority="273">
      <formula>$E149="begin group"</formula>
    </cfRule>
  </conditionalFormatting>
  <conditionalFormatting sqref="A145:A148 N145:R145 N147:R147 P146:R146 P148:R148 J145:J148 T148 T146 T147:U147 T145:U145">
    <cfRule type="expression" dxfId="265" priority="272">
      <formula>$E145="begin group"</formula>
    </cfRule>
  </conditionalFormatting>
  <conditionalFormatting sqref="A141:A144 N141:R141 N143:R143 P142:R142 P144:R144 J141:J144 T144 T142 T143:U143 T141:U141">
    <cfRule type="expression" dxfId="264" priority="271">
      <formula>$E141="begin group"</formula>
    </cfRule>
  </conditionalFormatting>
  <conditionalFormatting sqref="A137:A140 N137:R137 N139:R139 P138:R138 P140:R140 J137:J140 T140 T138 T139:U139 T137:U137">
    <cfRule type="expression" dxfId="263" priority="270">
      <formula>$E137="begin group"</formula>
    </cfRule>
  </conditionalFormatting>
  <conditionalFormatting sqref="A133:A136 N133:R133 N135:R135 P134:R134 P136:R136 J133:J136 T136 T134 T135:U135 T133:U133">
    <cfRule type="expression" dxfId="262" priority="269">
      <formula>$E133="begin group"</formula>
    </cfRule>
  </conditionalFormatting>
  <conditionalFormatting sqref="A129:A132 N129:R129 N131:R131 P130:R130 P132:R132 J129:J132 T132 T130 T131:U131 T129:U129">
    <cfRule type="expression" dxfId="261" priority="268">
      <formula>$E129="begin group"</formula>
    </cfRule>
  </conditionalFormatting>
  <conditionalFormatting sqref="A125:A128 N125:R125 N127:R127 P126:R126 P128:R128 J125:J128 T128 T126 T127:U127 T125:U125">
    <cfRule type="expression" dxfId="260" priority="267">
      <formula>$E125="begin group"</formula>
    </cfRule>
  </conditionalFormatting>
  <conditionalFormatting sqref="A121:A124 N121:R121 N123:R123 P122:R122 P124:R124 J121:J123 T124 T122 T123:U123 T121:U121">
    <cfRule type="expression" dxfId="259" priority="266">
      <formula>$E121="begin group"</formula>
    </cfRule>
  </conditionalFormatting>
  <conditionalFormatting sqref="A117:A120 N117:R117 N119:R119 P118:R118 P120:R120 J117:J120 T120 T118 T119:U119 T117:U117">
    <cfRule type="expression" dxfId="258" priority="265">
      <formula>$E117="begin group"</formula>
    </cfRule>
  </conditionalFormatting>
  <conditionalFormatting sqref="A113:A116 J113:K114 J115:J116 N113:R116 C123:C159 T113:U116">
    <cfRule type="expression" dxfId="257" priority="264">
      <formula>$E113="begin group"</formula>
    </cfRule>
  </conditionalFormatting>
  <conditionalFormatting sqref="J109:J110 A109:A112 J111:K112 B123:B159 N109:R112 T109:U112">
    <cfRule type="expression" dxfId="256" priority="263">
      <formula>$E109="begin group"</formula>
    </cfRule>
  </conditionalFormatting>
  <conditionalFormatting sqref="A105:A108 N105:R108 J105:J108 T105:U108">
    <cfRule type="expression" dxfId="255" priority="262">
      <formula>$E105="begin group"</formula>
    </cfRule>
  </conditionalFormatting>
  <conditionalFormatting sqref="A101:A104 N101:R104 J101:J104 T101:U104">
    <cfRule type="expression" dxfId="254" priority="261">
      <formula>$E101="begin group"</formula>
    </cfRule>
  </conditionalFormatting>
  <conditionalFormatting sqref="A94:A96 N94:R96 J94:J96 T94:U96 T100:U100 J100 N100:R100 A100">
    <cfRule type="expression" dxfId="253" priority="260">
      <formula>$E94="begin group"</formula>
    </cfRule>
  </conditionalFormatting>
  <conditionalFormatting sqref="A84:A86 N84:R86 J84:J86 T84:U86 T93:U93 J93 N93:R93 A93">
    <cfRule type="expression" dxfId="252" priority="259">
      <formula>$E84="begin group"</formula>
    </cfRule>
  </conditionalFormatting>
  <conditionalFormatting sqref="A76:A78 N76:R78 J76:J78 T76:U78 T81:U81 J81 N81:R81 A81">
    <cfRule type="expression" dxfId="251" priority="258">
      <formula>$E76="begin group"</formula>
    </cfRule>
  </conditionalFormatting>
  <conditionalFormatting sqref="A65:A68 N65:R68 J67:K67 J65:J66 J68 T65:U68">
    <cfRule type="expression" dxfId="250" priority="257">
      <formula>$E65="begin group"</formula>
    </cfRule>
  </conditionalFormatting>
  <conditionalFormatting sqref="A61:A64 N61:R64 J61:J64 T61:U64">
    <cfRule type="expression" dxfId="249" priority="256">
      <formula>$E61="begin group"</formula>
    </cfRule>
  </conditionalFormatting>
  <conditionalFormatting sqref="J60 N60:R60 A60 T60:U60">
    <cfRule type="expression" dxfId="248" priority="255">
      <formula>$E60="begin group"</formula>
    </cfRule>
  </conditionalFormatting>
  <conditionalFormatting sqref="B84:B86 C53:C69 B104:C122 B93:B96 B100:B103">
    <cfRule type="expression" dxfId="247" priority="254">
      <formula>$E53="begin group"</formula>
    </cfRule>
  </conditionalFormatting>
  <conditionalFormatting sqref="E84:E86 E93:E96 E100:E106">
    <cfRule type="expression" dxfId="246" priority="253">
      <formula>$E84="begin group"</formula>
    </cfRule>
  </conditionalFormatting>
  <conditionalFormatting sqref="L104:M106 L60:M60">
    <cfRule type="expression" dxfId="245" priority="252">
      <formula>$E60="begin group"</formula>
    </cfRule>
  </conditionalFormatting>
  <conditionalFormatting sqref="E123">
    <cfRule type="expression" dxfId="244" priority="251">
      <formula>$E123="begin group"</formula>
    </cfRule>
  </conditionalFormatting>
  <conditionalFormatting sqref="E124">
    <cfRule type="expression" dxfId="243" priority="250">
      <formula>$E124="begin group"</formula>
    </cfRule>
  </conditionalFormatting>
  <conditionalFormatting sqref="E142">
    <cfRule type="expression" dxfId="242" priority="247">
      <formula>$E142="begin group"</formula>
    </cfRule>
  </conditionalFormatting>
  <conditionalFormatting sqref="E144">
    <cfRule type="expression" dxfId="241" priority="245">
      <formula>$E144="begin group"</formula>
    </cfRule>
  </conditionalFormatting>
  <conditionalFormatting sqref="E125">
    <cfRule type="expression" dxfId="240" priority="249">
      <formula>$E125="begin group"</formula>
    </cfRule>
  </conditionalFormatting>
  <conditionalFormatting sqref="E126">
    <cfRule type="expression" dxfId="239" priority="248">
      <formula>$E126="begin group"</formula>
    </cfRule>
  </conditionalFormatting>
  <conditionalFormatting sqref="E143">
    <cfRule type="expression" dxfId="238" priority="246">
      <formula>$E143="begin group"</formula>
    </cfRule>
  </conditionalFormatting>
  <conditionalFormatting sqref="E145">
    <cfRule type="expression" dxfId="237" priority="244">
      <formula>$E145="begin group"</formula>
    </cfRule>
  </conditionalFormatting>
  <conditionalFormatting sqref="N126:O126">
    <cfRule type="expression" dxfId="236" priority="238">
      <formula>$E126="begin group"</formula>
    </cfRule>
  </conditionalFormatting>
  <conditionalFormatting sqref="N132:O132">
    <cfRule type="expression" dxfId="235" priority="235">
      <formula>$E132="begin group"</formula>
    </cfRule>
  </conditionalFormatting>
  <conditionalFormatting sqref="N118:O118">
    <cfRule type="expression" dxfId="234" priority="242">
      <formula>$E118="begin group"</formula>
    </cfRule>
  </conditionalFormatting>
  <conditionalFormatting sqref="N124:O124">
    <cfRule type="expression" dxfId="233" priority="239">
      <formula>$E124="begin group"</formula>
    </cfRule>
  </conditionalFormatting>
  <conditionalFormatting sqref="N130:O130">
    <cfRule type="expression" dxfId="232" priority="236">
      <formula>$E130="begin group"</formula>
    </cfRule>
  </conditionalFormatting>
  <conditionalFormatting sqref="N122:O122">
    <cfRule type="expression" dxfId="231" priority="240">
      <formula>$E122="begin group"</formula>
    </cfRule>
  </conditionalFormatting>
  <conditionalFormatting sqref="N136:O136">
    <cfRule type="expression" dxfId="230" priority="233">
      <formula>$E136="begin group"</formula>
    </cfRule>
  </conditionalFormatting>
  <conditionalFormatting sqref="N128:O128">
    <cfRule type="expression" dxfId="229" priority="237">
      <formula>$E128="begin group"</formula>
    </cfRule>
  </conditionalFormatting>
  <conditionalFormatting sqref="N142:O142">
    <cfRule type="expression" dxfId="228" priority="230">
      <formula>$E142="begin group"</formula>
    </cfRule>
  </conditionalFormatting>
  <conditionalFormatting sqref="N134:O134">
    <cfRule type="expression" dxfId="227" priority="234">
      <formula>$E134="begin group"</formula>
    </cfRule>
  </conditionalFormatting>
  <conditionalFormatting sqref="L123:M125 L142:M144">
    <cfRule type="expression" dxfId="226" priority="243">
      <formula>$E123="begin group"</formula>
    </cfRule>
  </conditionalFormatting>
  <conditionalFormatting sqref="N120:O120">
    <cfRule type="expression" dxfId="225" priority="241">
      <formula>$E120="begin group"</formula>
    </cfRule>
  </conditionalFormatting>
  <conditionalFormatting sqref="N138:O138">
    <cfRule type="expression" dxfId="224" priority="232">
      <formula>$E138="begin group"</formula>
    </cfRule>
  </conditionalFormatting>
  <conditionalFormatting sqref="N140:O140">
    <cfRule type="expression" dxfId="223" priority="231">
      <formula>$E140="begin group"</formula>
    </cfRule>
  </conditionalFormatting>
  <conditionalFormatting sqref="N144:O144">
    <cfRule type="expression" dxfId="222" priority="229">
      <formula>$E144="begin group"</formula>
    </cfRule>
  </conditionalFormatting>
  <conditionalFormatting sqref="N146:O146">
    <cfRule type="expression" dxfId="221" priority="228">
      <formula>$E146="begin group"</formula>
    </cfRule>
  </conditionalFormatting>
  <conditionalFormatting sqref="N148:O148">
    <cfRule type="expression" dxfId="220" priority="227">
      <formula>$E148="begin group"</formula>
    </cfRule>
  </conditionalFormatting>
  <conditionalFormatting sqref="N150:O150">
    <cfRule type="expression" dxfId="219" priority="226">
      <formula>$E150="begin group"</formula>
    </cfRule>
  </conditionalFormatting>
  <conditionalFormatting sqref="U118">
    <cfRule type="expression" dxfId="218" priority="225">
      <formula>$E118="begin group"</formula>
    </cfRule>
  </conditionalFormatting>
  <conditionalFormatting sqref="U120">
    <cfRule type="expression" dxfId="217" priority="224">
      <formula>$E120="begin group"</formula>
    </cfRule>
  </conditionalFormatting>
  <conditionalFormatting sqref="U122">
    <cfRule type="expression" dxfId="216" priority="223">
      <formula>$E122="begin group"</formula>
    </cfRule>
  </conditionalFormatting>
  <conditionalFormatting sqref="U124">
    <cfRule type="expression" dxfId="215" priority="222">
      <formula>$E124="begin group"</formula>
    </cfRule>
  </conditionalFormatting>
  <conditionalFormatting sqref="U126">
    <cfRule type="expression" dxfId="214" priority="221">
      <formula>$E126="begin group"</formula>
    </cfRule>
  </conditionalFormatting>
  <conditionalFormatting sqref="U128">
    <cfRule type="expression" dxfId="213" priority="220">
      <formula>$E128="begin group"</formula>
    </cfRule>
  </conditionalFormatting>
  <conditionalFormatting sqref="U130">
    <cfRule type="expression" dxfId="212" priority="219">
      <formula>$E130="begin group"</formula>
    </cfRule>
  </conditionalFormatting>
  <conditionalFormatting sqref="U132">
    <cfRule type="expression" dxfId="211" priority="218">
      <formula>$E132="begin group"</formula>
    </cfRule>
  </conditionalFormatting>
  <conditionalFormatting sqref="U134">
    <cfRule type="expression" dxfId="210" priority="217">
      <formula>$E134="begin group"</formula>
    </cfRule>
  </conditionalFormatting>
  <conditionalFormatting sqref="U136">
    <cfRule type="expression" dxfId="209" priority="216">
      <formula>$E136="begin group"</formula>
    </cfRule>
  </conditionalFormatting>
  <conditionalFormatting sqref="U138">
    <cfRule type="expression" dxfId="208" priority="215">
      <formula>$E138="begin group"</formula>
    </cfRule>
  </conditionalFormatting>
  <conditionalFormatting sqref="U140">
    <cfRule type="expression" dxfId="207" priority="214">
      <formula>$E140="begin group"</formula>
    </cfRule>
  </conditionalFormatting>
  <conditionalFormatting sqref="U142">
    <cfRule type="expression" dxfId="206" priority="213">
      <formula>$E142="begin group"</formula>
    </cfRule>
  </conditionalFormatting>
  <conditionalFormatting sqref="U144">
    <cfRule type="expression" dxfId="205" priority="212">
      <formula>$E144="begin group"</formula>
    </cfRule>
  </conditionalFormatting>
  <conditionalFormatting sqref="U146">
    <cfRule type="expression" dxfId="204" priority="211">
      <formula>$E146="begin group"</formula>
    </cfRule>
  </conditionalFormatting>
  <conditionalFormatting sqref="U148">
    <cfRule type="expression" dxfId="203" priority="210">
      <formula>$E148="begin group"</formula>
    </cfRule>
  </conditionalFormatting>
  <conditionalFormatting sqref="U150">
    <cfRule type="expression" dxfId="202" priority="209">
      <formula>$E150="begin group"</formula>
    </cfRule>
  </conditionalFormatting>
  <conditionalFormatting sqref="A2:A6">
    <cfRule type="expression" dxfId="201" priority="208">
      <formula>$E2="begin group"</formula>
    </cfRule>
  </conditionalFormatting>
  <conditionalFormatting sqref="E2:E6">
    <cfRule type="expression" dxfId="200" priority="207">
      <formula>$E2="begin group"</formula>
    </cfRule>
  </conditionalFormatting>
  <conditionalFormatting sqref="H2:I6">
    <cfRule type="expression" dxfId="199" priority="206">
      <formula>$E2="begin group"</formula>
    </cfRule>
  </conditionalFormatting>
  <conditionalFormatting sqref="F123:F126 F142:F145 F160:F162 F179:F182 F189:F191 F200:F202 F193 F207:F208 F84:F85 F93:F95 F100:F102 F104:F106">
    <cfRule type="expression" dxfId="198" priority="205">
      <formula>$E84="begin group"</formula>
    </cfRule>
  </conditionalFormatting>
  <conditionalFormatting sqref="K71:K72">
    <cfRule type="expression" dxfId="197" priority="204">
      <formula>$E71="begin group"</formula>
    </cfRule>
  </conditionalFormatting>
  <conditionalFormatting sqref="K51">
    <cfRule type="expression" dxfId="196" priority="203">
      <formula>$E51="begin group"</formula>
    </cfRule>
  </conditionalFormatting>
  <conditionalFormatting sqref="E107:E122">
    <cfRule type="expression" dxfId="195" priority="202">
      <formula>$E107="begin group"</formula>
    </cfRule>
  </conditionalFormatting>
  <conditionalFormatting sqref="F107:F122">
    <cfRule type="expression" dxfId="194" priority="201">
      <formula>$E107="begin group"</formula>
    </cfRule>
  </conditionalFormatting>
  <conditionalFormatting sqref="K124">
    <cfRule type="expression" dxfId="193" priority="196">
      <formula>$E124="begin group"</formula>
    </cfRule>
  </conditionalFormatting>
  <conditionalFormatting sqref="E127:E141">
    <cfRule type="expression" dxfId="192" priority="200">
      <formula>$E127="begin group"</formula>
    </cfRule>
  </conditionalFormatting>
  <conditionalFormatting sqref="E146:E159">
    <cfRule type="expression" dxfId="191" priority="198">
      <formula>$E146="begin group"</formula>
    </cfRule>
  </conditionalFormatting>
  <conditionalFormatting sqref="J124">
    <cfRule type="expression" dxfId="190" priority="199">
      <formula>$E124="begin group"</formula>
    </cfRule>
  </conditionalFormatting>
  <conditionalFormatting sqref="F146:F159">
    <cfRule type="expression" dxfId="189" priority="197">
      <formula>$E146="begin group"</formula>
    </cfRule>
  </conditionalFormatting>
  <conditionalFormatting sqref="K105">
    <cfRule type="expression" dxfId="188" priority="195">
      <formula>$E105="begin group"</formula>
    </cfRule>
  </conditionalFormatting>
  <conditionalFormatting sqref="K143">
    <cfRule type="expression" dxfId="187" priority="194">
      <formula>$E143="begin group"</formula>
    </cfRule>
  </conditionalFormatting>
  <conditionalFormatting sqref="E164">
    <cfRule type="expression" dxfId="186" priority="193">
      <formula>$E164="begin group"</formula>
    </cfRule>
  </conditionalFormatting>
  <conditionalFormatting sqref="F164">
    <cfRule type="expression" dxfId="185" priority="192">
      <formula>$E164="begin group"</formula>
    </cfRule>
  </conditionalFormatting>
  <conditionalFormatting sqref="E165:E178">
    <cfRule type="expression" dxfId="184" priority="191">
      <formula>$E165="begin group"</formula>
    </cfRule>
  </conditionalFormatting>
  <conditionalFormatting sqref="A163:B163 J163:R163 E163 T163:U163">
    <cfRule type="expression" dxfId="183" priority="190">
      <formula>$E163="begin group"</formula>
    </cfRule>
  </conditionalFormatting>
  <conditionalFormatting sqref="F163">
    <cfRule type="expression" dxfId="182" priority="189">
      <formula>$E163="begin group"</formula>
    </cfRule>
  </conditionalFormatting>
  <conditionalFormatting sqref="E182">
    <cfRule type="expression" dxfId="181" priority="188">
      <formula>$E182="begin group"</formula>
    </cfRule>
  </conditionalFormatting>
  <conditionalFormatting sqref="F183:F188">
    <cfRule type="expression" dxfId="180" priority="187">
      <formula>$E183="begin group"</formula>
    </cfRule>
  </conditionalFormatting>
  <conditionalFormatting sqref="E183:E188">
    <cfRule type="expression" dxfId="179" priority="186">
      <formula>$E183="begin group"</formula>
    </cfRule>
  </conditionalFormatting>
  <conditionalFormatting sqref="K180">
    <cfRule type="expression" dxfId="178" priority="185">
      <formula>$E180="begin group"</formula>
    </cfRule>
  </conditionalFormatting>
  <conditionalFormatting sqref="E191">
    <cfRule type="expression" dxfId="177" priority="184">
      <formula>$E191="begin group"</formula>
    </cfRule>
  </conditionalFormatting>
  <conditionalFormatting sqref="E193">
    <cfRule type="expression" dxfId="176" priority="183">
      <formula>$E193="begin group"</formula>
    </cfRule>
  </conditionalFormatting>
  <conditionalFormatting sqref="F194:F199">
    <cfRule type="expression" dxfId="175" priority="182">
      <formula>$E194="begin group"</formula>
    </cfRule>
  </conditionalFormatting>
  <conditionalFormatting sqref="E194:E199">
    <cfRule type="expression" dxfId="174" priority="181">
      <formula>$E194="begin group"</formula>
    </cfRule>
  </conditionalFormatting>
  <conditionalFormatting sqref="A192:B192 J192:R192 T192:U192">
    <cfRule type="expression" dxfId="173" priority="180">
      <formula>$E192="begin group"</formula>
    </cfRule>
  </conditionalFormatting>
  <conditionalFormatting sqref="F192">
    <cfRule type="expression" dxfId="172" priority="179">
      <formula>$E192="begin group"</formula>
    </cfRule>
  </conditionalFormatting>
  <conditionalFormatting sqref="E192">
    <cfRule type="expression" dxfId="171" priority="178">
      <formula>$E192="begin group"</formula>
    </cfRule>
  </conditionalFormatting>
  <conditionalFormatting sqref="F203:F206">
    <cfRule type="expression" dxfId="170" priority="177">
      <formula>$E203="begin group"</formula>
    </cfRule>
  </conditionalFormatting>
  <conditionalFormatting sqref="E203:E206">
    <cfRule type="expression" dxfId="169" priority="176">
      <formula>$E203="begin group"</formula>
    </cfRule>
  </conditionalFormatting>
  <conditionalFormatting sqref="F209:F225 F227:F238 F340:F363">
    <cfRule type="expression" dxfId="168" priority="175">
      <formula>$Y209="problem"</formula>
    </cfRule>
  </conditionalFormatting>
  <conditionalFormatting sqref="E210">
    <cfRule type="expression" dxfId="167" priority="174">
      <formula>$E210="begin group"</formula>
    </cfRule>
  </conditionalFormatting>
  <conditionalFormatting sqref="E211:E218">
    <cfRule type="expression" dxfId="166" priority="173">
      <formula>$E211="begin group"</formula>
    </cfRule>
  </conditionalFormatting>
  <conditionalFormatting sqref="E220:E225 E227:E238">
    <cfRule type="expression" dxfId="165" priority="172">
      <formula>$E220="begin group"</formula>
    </cfRule>
  </conditionalFormatting>
  <conditionalFormatting sqref="A226:B226 J226:R226 T226:U226">
    <cfRule type="expression" dxfId="164" priority="171">
      <formula>$E226="begin group"</formula>
    </cfRule>
  </conditionalFormatting>
  <conditionalFormatting sqref="F226">
    <cfRule type="expression" dxfId="163" priority="170">
      <formula>$Y226="problem"</formula>
    </cfRule>
  </conditionalFormatting>
  <conditionalFormatting sqref="E226">
    <cfRule type="expression" dxfId="162" priority="169">
      <formula>$E226="begin group"</formula>
    </cfRule>
  </conditionalFormatting>
  <conditionalFormatting sqref="K208">
    <cfRule type="expression" dxfId="161" priority="168">
      <formula>$E208="begin group"</formula>
    </cfRule>
  </conditionalFormatting>
  <conditionalFormatting sqref="F273:F280">
    <cfRule type="expression" dxfId="160" priority="167">
      <formula>$Y273="problem"</formula>
    </cfRule>
  </conditionalFormatting>
  <conditionalFormatting sqref="K271">
    <cfRule type="expression" dxfId="159" priority="166">
      <formula>$E271="begin group"</formula>
    </cfRule>
  </conditionalFormatting>
  <conditionalFormatting sqref="L288:R288 A288 E288:F288 J288 T288:U288">
    <cfRule type="expression" dxfId="158" priority="165">
      <formula>$E288="begin group"</formula>
    </cfRule>
  </conditionalFormatting>
  <conditionalFormatting sqref="B281:B288 B291">
    <cfRule type="expression" dxfId="157" priority="164">
      <formula>$E281="begin group"</formula>
    </cfRule>
  </conditionalFormatting>
  <conditionalFormatting sqref="L289:Q289 A289 F289 J289 T289:U289">
    <cfRule type="expression" dxfId="156" priority="163">
      <formula>$E289="begin group"</formula>
    </cfRule>
  </conditionalFormatting>
  <conditionalFormatting sqref="B289">
    <cfRule type="expression" dxfId="155" priority="162">
      <formula>$E289="begin group"</formula>
    </cfRule>
  </conditionalFormatting>
  <conditionalFormatting sqref="N290:Q290 A290 E290:F290 J290 T290:U290">
    <cfRule type="expression" dxfId="154" priority="161">
      <formula>$E290="begin group"</formula>
    </cfRule>
  </conditionalFormatting>
  <conditionalFormatting sqref="B290">
    <cfRule type="expression" dxfId="153" priority="160">
      <formula>$E290="begin group"</formula>
    </cfRule>
  </conditionalFormatting>
  <conditionalFormatting sqref="E289">
    <cfRule type="expression" dxfId="152" priority="159">
      <formula>$E289="begin group"</formula>
    </cfRule>
  </conditionalFormatting>
  <conditionalFormatting sqref="K321">
    <cfRule type="expression" dxfId="151" priority="158">
      <formula>$E321="begin group"</formula>
    </cfRule>
  </conditionalFormatting>
  <conditionalFormatting sqref="F339">
    <cfRule type="expression" dxfId="150" priority="157">
      <formula>$Y339="problem"</formula>
    </cfRule>
  </conditionalFormatting>
  <conditionalFormatting sqref="K337">
    <cfRule type="expression" dxfId="149" priority="156">
      <formula>$E337="begin group"</formula>
    </cfRule>
  </conditionalFormatting>
  <conditionalFormatting sqref="K328">
    <cfRule type="expression" dxfId="148" priority="155">
      <formula>$E328="begin group"</formula>
    </cfRule>
  </conditionalFormatting>
  <conditionalFormatting sqref="K366">
    <cfRule type="expression" dxfId="147" priority="154">
      <formula>$E366="begin group"</formula>
    </cfRule>
  </conditionalFormatting>
  <conditionalFormatting sqref="K365">
    <cfRule type="expression" dxfId="146" priority="153">
      <formula>$E365="begin group"</formula>
    </cfRule>
  </conditionalFormatting>
  <conditionalFormatting sqref="K390">
    <cfRule type="expression" dxfId="145" priority="152">
      <formula>$E390="begin group"</formula>
    </cfRule>
  </conditionalFormatting>
  <conditionalFormatting sqref="L75:M78 L84:M86 L93:M96 L81:M81 L100:M103">
    <cfRule type="expression" dxfId="144" priority="151">
      <formula>$E75="begin group"</formula>
    </cfRule>
  </conditionalFormatting>
  <conditionalFormatting sqref="L107:M122">
    <cfRule type="expression" dxfId="143" priority="150">
      <formula>$E107="begin group"</formula>
    </cfRule>
  </conditionalFormatting>
  <conditionalFormatting sqref="L126:M141">
    <cfRule type="expression" dxfId="142" priority="149">
      <formula>$E126="begin group"</formula>
    </cfRule>
  </conditionalFormatting>
  <conditionalFormatting sqref="L145:M159">
    <cfRule type="expression" dxfId="141" priority="148">
      <formula>$E145="begin group"</formula>
    </cfRule>
  </conditionalFormatting>
  <conditionalFormatting sqref="L242:M250">
    <cfRule type="expression" dxfId="140" priority="147">
      <formula>$E242="begin group"</formula>
    </cfRule>
  </conditionalFormatting>
  <conditionalFormatting sqref="L290:M290">
    <cfRule type="expression" dxfId="139" priority="146">
      <formula>$E290="begin group"</formula>
    </cfRule>
  </conditionalFormatting>
  <conditionalFormatting sqref="K292">
    <cfRule type="expression" dxfId="138" priority="145">
      <formula>$E292="begin group"</formula>
    </cfRule>
  </conditionalFormatting>
  <conditionalFormatting sqref="L294:M319">
    <cfRule type="expression" dxfId="137" priority="144">
      <formula>$E294="begin group"</formula>
    </cfRule>
  </conditionalFormatting>
  <conditionalFormatting sqref="N241:R241 A241:C241 J241:K241 C242:C269 T241:U241 E241">
    <cfRule type="expression" dxfId="136" priority="143">
      <formula>$E241="begin group"</formula>
    </cfRule>
  </conditionalFormatting>
  <conditionalFormatting sqref="L241:M241">
    <cfRule type="expression" dxfId="135" priority="142">
      <formula>$E241="begin group"</formula>
    </cfRule>
  </conditionalFormatting>
  <conditionalFormatting sqref="A83 N83:R83 J83 T83:U83">
    <cfRule type="expression" dxfId="134" priority="141">
      <formula>$E83="begin group"</formula>
    </cfRule>
  </conditionalFormatting>
  <conditionalFormatting sqref="B83">
    <cfRule type="expression" dxfId="133" priority="140">
      <formula>$E83="begin group"</formula>
    </cfRule>
  </conditionalFormatting>
  <conditionalFormatting sqref="E83">
    <cfRule type="expression" dxfId="132" priority="139">
      <formula>$E83="begin group"</formula>
    </cfRule>
  </conditionalFormatting>
  <conditionalFormatting sqref="F83">
    <cfRule type="expression" dxfId="131" priority="138">
      <formula>$E83="begin group"</formula>
    </cfRule>
  </conditionalFormatting>
  <conditionalFormatting sqref="L83:M83">
    <cfRule type="expression" dxfId="130" priority="137">
      <formula>$E83="begin group"</formula>
    </cfRule>
  </conditionalFormatting>
  <conditionalFormatting sqref="F14">
    <cfRule type="expression" dxfId="129" priority="134">
      <formula>$E14="begin group"</formula>
    </cfRule>
  </conditionalFormatting>
  <conditionalFormatting sqref="F17:F21">
    <cfRule type="expression" dxfId="128" priority="132">
      <formula>$E17="begin group"</formula>
    </cfRule>
  </conditionalFormatting>
  <conditionalFormatting sqref="A22:F22 T22:W22 H22:R22">
    <cfRule type="expression" dxfId="127" priority="129">
      <formula>$E22="begin group"</formula>
    </cfRule>
  </conditionalFormatting>
  <conditionalFormatting sqref="E19:E20">
    <cfRule type="expression" dxfId="126" priority="128">
      <formula>$E19="begin group"</formula>
    </cfRule>
  </conditionalFormatting>
  <conditionalFormatting sqref="R290">
    <cfRule type="expression" dxfId="125" priority="126">
      <formula>$E290="begin group"</formula>
    </cfRule>
  </conditionalFormatting>
  <conditionalFormatting sqref="R289">
    <cfRule type="expression" dxfId="124" priority="125">
      <formula>$E289="begin group"</formula>
    </cfRule>
  </conditionalFormatting>
  <conditionalFormatting sqref="A32:B32 F32 T32:U32 J32 L32:R32">
    <cfRule type="expression" dxfId="123" priority="124">
      <formula>$E32="begin group"</formula>
    </cfRule>
  </conditionalFormatting>
  <conditionalFormatting sqref="A82 N82:R82 J82 T82:U82">
    <cfRule type="expression" dxfId="122" priority="123">
      <formula>$E82="begin group"</formula>
    </cfRule>
  </conditionalFormatting>
  <conditionalFormatting sqref="B82">
    <cfRule type="expression" dxfId="121" priority="122">
      <formula>$E82="begin group"</formula>
    </cfRule>
  </conditionalFormatting>
  <conditionalFormatting sqref="E82">
    <cfRule type="expression" dxfId="120" priority="121">
      <formula>$E82="begin group"</formula>
    </cfRule>
  </conditionalFormatting>
  <conditionalFormatting sqref="F82">
    <cfRule type="expression" dxfId="119" priority="120">
      <formula>$E82="begin group"</formula>
    </cfRule>
  </conditionalFormatting>
  <conditionalFormatting sqref="L82:M82">
    <cfRule type="expression" dxfId="118" priority="119">
      <formula>$E82="begin group"</formula>
    </cfRule>
  </conditionalFormatting>
  <conditionalFormatting sqref="K269">
    <cfRule type="expression" dxfId="117" priority="118">
      <formula>$E269="begin group"</formula>
    </cfRule>
  </conditionalFormatting>
  <conditionalFormatting sqref="K400">
    <cfRule type="expression" dxfId="116" priority="117">
      <formula>$E400="begin group"</formula>
    </cfRule>
  </conditionalFormatting>
  <conditionalFormatting sqref="K401">
    <cfRule type="expression" dxfId="115" priority="116">
      <formula>$E401="begin group"</formula>
    </cfRule>
  </conditionalFormatting>
  <conditionalFormatting sqref="F127:F141">
    <cfRule type="expression" dxfId="114" priority="115">
      <formula>$E127="begin group"</formula>
    </cfRule>
  </conditionalFormatting>
  <conditionalFormatting sqref="F241">
    <cfRule type="expression" dxfId="113" priority="114">
      <formula>$E241="begin group"</formula>
    </cfRule>
  </conditionalFormatting>
  <conditionalFormatting sqref="F165:F178">
    <cfRule type="expression" dxfId="112" priority="113">
      <formula>$E165="begin group"</formula>
    </cfRule>
  </conditionalFormatting>
  <conditionalFormatting sqref="F243">
    <cfRule type="expression" dxfId="111" priority="112">
      <formula>$E243="begin group"</formula>
    </cfRule>
  </conditionalFormatting>
  <conditionalFormatting sqref="F244">
    <cfRule type="expression" dxfId="110" priority="111">
      <formula>$E244="begin group"</formula>
    </cfRule>
  </conditionalFormatting>
  <conditionalFormatting sqref="F246">
    <cfRule type="expression" dxfId="109" priority="110">
      <formula>$E246="begin group"</formula>
    </cfRule>
  </conditionalFormatting>
  <conditionalFormatting sqref="S151:S162 S164:S191 S227:S240 S242:S287 S193:S225 S2:S7 S69 S53:S59 S291:S676">
    <cfRule type="expression" dxfId="108" priority="109">
      <formula>$E2="begin group"</formula>
    </cfRule>
  </conditionalFormatting>
  <conditionalFormatting sqref="S149:S150">
    <cfRule type="expression" dxfId="107" priority="108">
      <formula>$E149="begin group"</formula>
    </cfRule>
  </conditionalFormatting>
  <conditionalFormatting sqref="S145:S148">
    <cfRule type="expression" dxfId="106" priority="107">
      <formula>$E145="begin group"</formula>
    </cfRule>
  </conditionalFormatting>
  <conditionalFormatting sqref="S141:S144">
    <cfRule type="expression" dxfId="105" priority="106">
      <formula>$E141="begin group"</formula>
    </cfRule>
  </conditionalFormatting>
  <conditionalFormatting sqref="S137:S140">
    <cfRule type="expression" dxfId="104" priority="105">
      <formula>$E137="begin group"</formula>
    </cfRule>
  </conditionalFormatting>
  <conditionalFormatting sqref="S133:S136">
    <cfRule type="expression" dxfId="103" priority="104">
      <formula>$E133="begin group"</formula>
    </cfRule>
  </conditionalFormatting>
  <conditionalFormatting sqref="S129:S132">
    <cfRule type="expression" dxfId="102" priority="103">
      <formula>$E129="begin group"</formula>
    </cfRule>
  </conditionalFormatting>
  <conditionalFormatting sqref="S125:S128">
    <cfRule type="expression" dxfId="101" priority="102">
      <formula>$E125="begin group"</formula>
    </cfRule>
  </conditionalFormatting>
  <conditionalFormatting sqref="S121:S124">
    <cfRule type="expression" dxfId="100" priority="101">
      <formula>$E121="begin group"</formula>
    </cfRule>
  </conditionalFormatting>
  <conditionalFormatting sqref="S117:S120">
    <cfRule type="expression" dxfId="99" priority="100">
      <formula>$E117="begin group"</formula>
    </cfRule>
  </conditionalFormatting>
  <conditionalFormatting sqref="S113:S116">
    <cfRule type="expression" dxfId="98" priority="99">
      <formula>$E113="begin group"</formula>
    </cfRule>
  </conditionalFormatting>
  <conditionalFormatting sqref="S109:S112">
    <cfRule type="expression" dxfId="97" priority="98">
      <formula>$E109="begin group"</formula>
    </cfRule>
  </conditionalFormatting>
  <conditionalFormatting sqref="S105:S108">
    <cfRule type="expression" dxfId="96" priority="97">
      <formula>$E105="begin group"</formula>
    </cfRule>
  </conditionalFormatting>
  <conditionalFormatting sqref="S101:S104">
    <cfRule type="expression" dxfId="95" priority="96">
      <formula>$E101="begin group"</formula>
    </cfRule>
  </conditionalFormatting>
  <conditionalFormatting sqref="S94:S96 S100">
    <cfRule type="expression" dxfId="94" priority="95">
      <formula>$E94="begin group"</formula>
    </cfRule>
  </conditionalFormatting>
  <conditionalFormatting sqref="S84:S86 S93">
    <cfRule type="expression" dxfId="93" priority="94">
      <formula>$E84="begin group"</formula>
    </cfRule>
  </conditionalFormatting>
  <conditionalFormatting sqref="S76:S78 S81">
    <cfRule type="expression" dxfId="92" priority="93">
      <formula>$E76="begin group"</formula>
    </cfRule>
  </conditionalFormatting>
  <conditionalFormatting sqref="S65:S68">
    <cfRule type="expression" dxfId="91" priority="92">
      <formula>$E65="begin group"</formula>
    </cfRule>
  </conditionalFormatting>
  <conditionalFormatting sqref="S61:S64">
    <cfRule type="expression" dxfId="90" priority="91">
      <formula>$E61="begin group"</formula>
    </cfRule>
  </conditionalFormatting>
  <conditionalFormatting sqref="S60">
    <cfRule type="expression" dxfId="89" priority="90">
      <formula>$E60="begin group"</formula>
    </cfRule>
  </conditionalFormatting>
  <conditionalFormatting sqref="S163">
    <cfRule type="expression" dxfId="88" priority="89">
      <formula>$E163="begin group"</formula>
    </cfRule>
  </conditionalFormatting>
  <conditionalFormatting sqref="S192">
    <cfRule type="expression" dxfId="87" priority="88">
      <formula>$E192="begin group"</formula>
    </cfRule>
  </conditionalFormatting>
  <conditionalFormatting sqref="S226">
    <cfRule type="expression" dxfId="86" priority="87">
      <formula>$E226="begin group"</formula>
    </cfRule>
  </conditionalFormatting>
  <conditionalFormatting sqref="S288">
    <cfRule type="expression" dxfId="85" priority="86">
      <formula>$E288="begin group"</formula>
    </cfRule>
  </conditionalFormatting>
  <conditionalFormatting sqref="S241">
    <cfRule type="expression" dxfId="84" priority="85">
      <formula>$E241="begin group"</formula>
    </cfRule>
  </conditionalFormatting>
  <conditionalFormatting sqref="S83">
    <cfRule type="expression" dxfId="83" priority="84">
      <formula>$E83="begin group"</formula>
    </cfRule>
  </conditionalFormatting>
  <conditionalFormatting sqref="S22">
    <cfRule type="expression" dxfId="82" priority="83">
      <formula>$E22="begin group"</formula>
    </cfRule>
  </conditionalFormatting>
  <conditionalFormatting sqref="S290">
    <cfRule type="expression" dxfId="81" priority="82">
      <formula>$E290="begin group"</formula>
    </cfRule>
  </conditionalFormatting>
  <conditionalFormatting sqref="S289">
    <cfRule type="expression" dxfId="80" priority="81">
      <formula>$E289="begin group"</formula>
    </cfRule>
  </conditionalFormatting>
  <conditionalFormatting sqref="S32">
    <cfRule type="expression" dxfId="79" priority="80">
      <formula>$E32="begin group"</formula>
    </cfRule>
  </conditionalFormatting>
  <conditionalFormatting sqref="S82">
    <cfRule type="expression" dxfId="78" priority="79">
      <formula>$E82="begin group"</formula>
    </cfRule>
  </conditionalFormatting>
  <conditionalFormatting sqref="A87 N87:R87 J87 T87:U87">
    <cfRule type="expression" dxfId="77" priority="78">
      <formula>$E87="begin group"</formula>
    </cfRule>
  </conditionalFormatting>
  <conditionalFormatting sqref="B87">
    <cfRule type="expression" dxfId="76" priority="77">
      <formula>$E87="begin group"</formula>
    </cfRule>
  </conditionalFormatting>
  <conditionalFormatting sqref="E87">
    <cfRule type="expression" dxfId="75" priority="76">
      <formula>$E87="begin group"</formula>
    </cfRule>
  </conditionalFormatting>
  <conditionalFormatting sqref="L87:M87">
    <cfRule type="expression" dxfId="74" priority="75">
      <formula>$E87="begin group"</formula>
    </cfRule>
  </conditionalFormatting>
  <conditionalFormatting sqref="S87">
    <cfRule type="expression" dxfId="73" priority="74">
      <formula>$E87="begin group"</formula>
    </cfRule>
  </conditionalFormatting>
  <conditionalFormatting sqref="A88 N88:R88 J88 T88:U88">
    <cfRule type="expression" dxfId="72" priority="73">
      <formula>$E88="begin group"</formula>
    </cfRule>
  </conditionalFormatting>
  <conditionalFormatting sqref="B88">
    <cfRule type="expression" dxfId="71" priority="72">
      <formula>$E88="begin group"</formula>
    </cfRule>
  </conditionalFormatting>
  <conditionalFormatting sqref="L88:M88">
    <cfRule type="expression" dxfId="70" priority="71">
      <formula>$E88="begin group"</formula>
    </cfRule>
  </conditionalFormatting>
  <conditionalFormatting sqref="S88">
    <cfRule type="expression" dxfId="69" priority="70">
      <formula>$E88="begin group"</formula>
    </cfRule>
  </conditionalFormatting>
  <conditionalFormatting sqref="F87">
    <cfRule type="expression" dxfId="68" priority="69">
      <formula>$E87="begin group"</formula>
    </cfRule>
  </conditionalFormatting>
  <conditionalFormatting sqref="E88">
    <cfRule type="expression" dxfId="67" priority="68">
      <formula>$E88="begin group"</formula>
    </cfRule>
  </conditionalFormatting>
  <conditionalFormatting sqref="F88">
    <cfRule type="expression" dxfId="66" priority="67">
      <formula>$E88="begin group"</formula>
    </cfRule>
  </conditionalFormatting>
  <conditionalFormatting sqref="T28:Y28 A28:B28 D28:G28 J28:R28">
    <cfRule type="expression" dxfId="65" priority="66">
      <formula>$E28="begin group"</formula>
    </cfRule>
  </conditionalFormatting>
  <conditionalFormatting sqref="S28">
    <cfRule type="expression" dxfId="64" priority="65">
      <formula>$E28="begin group"</formula>
    </cfRule>
  </conditionalFormatting>
  <conditionalFormatting sqref="T47:Y47 A47:B47 D47:G47 J47:R47">
    <cfRule type="expression" dxfId="63" priority="64">
      <formula>$E47="begin group"</formula>
    </cfRule>
  </conditionalFormatting>
  <conditionalFormatting sqref="S47">
    <cfRule type="expression" dxfId="62" priority="63">
      <formula>$E47="begin group"</formula>
    </cfRule>
  </conditionalFormatting>
  <conditionalFormatting sqref="K161">
    <cfRule type="expression" dxfId="61" priority="62">
      <formula>$E161="begin group"</formula>
    </cfRule>
  </conditionalFormatting>
  <conditionalFormatting sqref="K190">
    <cfRule type="expression" dxfId="60" priority="61">
      <formula>$E190="begin group"</formula>
    </cfRule>
  </conditionalFormatting>
  <conditionalFormatting sqref="K240">
    <cfRule type="expression" dxfId="59" priority="60">
      <formula>$E240="begin group"</formula>
    </cfRule>
  </conditionalFormatting>
  <conditionalFormatting sqref="F15">
    <cfRule type="expression" dxfId="58" priority="58">
      <formula>$E15="begin group"</formula>
    </cfRule>
  </conditionalFormatting>
  <conditionalFormatting sqref="F16">
    <cfRule type="expression" dxfId="57" priority="56">
      <formula>$E16="begin group"</formula>
    </cfRule>
  </conditionalFormatting>
  <conditionalFormatting sqref="G11:G13 X11:Y13">
    <cfRule type="expression" dxfId="56" priority="52">
      <formula>$E11="begin group"</formula>
    </cfRule>
  </conditionalFormatting>
  <conditionalFormatting sqref="G73:G74 X73:Y74">
    <cfRule type="expression" dxfId="55" priority="47">
      <formula>$E73="begin group"</formula>
    </cfRule>
  </conditionalFormatting>
  <conditionalFormatting sqref="G79:G80">
    <cfRule type="expression" dxfId="54" priority="43">
      <formula>$E79="begin group"</formula>
    </cfRule>
  </conditionalFormatting>
  <conditionalFormatting sqref="G48 V48:Y48 C48:D48">
    <cfRule type="expression" dxfId="53" priority="40">
      <formula>$E48="begin group"</formula>
    </cfRule>
  </conditionalFormatting>
  <conditionalFormatting sqref="A48:B48 J48:R48 T48:U48">
    <cfRule type="expression" dxfId="52" priority="39">
      <formula>$E48="begin group"</formula>
    </cfRule>
  </conditionalFormatting>
  <conditionalFormatting sqref="E48:F48">
    <cfRule type="expression" dxfId="51" priority="38">
      <formula>$E48="begin group"</formula>
    </cfRule>
  </conditionalFormatting>
  <conditionalFormatting sqref="S48">
    <cfRule type="expression" dxfId="50" priority="37">
      <formula>$E48="begin group"</formula>
    </cfRule>
  </conditionalFormatting>
  <conditionalFormatting sqref="K29">
    <cfRule type="expression" dxfId="49" priority="36">
      <formula>$E29="begin group"</formula>
    </cfRule>
  </conditionalFormatting>
  <conditionalFormatting sqref="K32">
    <cfRule type="expression" dxfId="48" priority="35">
      <formula>$E32="begin group"</formula>
    </cfRule>
  </conditionalFormatting>
  <conditionalFormatting sqref="G89">
    <cfRule type="expression" dxfId="47" priority="33">
      <formula>$E89="begin group"</formula>
    </cfRule>
  </conditionalFormatting>
  <conditionalFormatting sqref="G90:G92">
    <cfRule type="expression" dxfId="46" priority="29">
      <formula>$E90="begin group"</formula>
    </cfRule>
  </conditionalFormatting>
  <conditionalFormatting sqref="E99:F99">
    <cfRule type="expression" dxfId="45" priority="15">
      <formula>$E99="begin group"</formula>
    </cfRule>
  </conditionalFormatting>
  <conditionalFormatting sqref="E92:F92">
    <cfRule type="expression" dxfId="44" priority="25">
      <formula>$E92="begin group"</formula>
    </cfRule>
  </conditionalFormatting>
  <conditionalFormatting sqref="G97">
    <cfRule type="expression" dxfId="43" priority="23">
      <formula>$E97="begin group"</formula>
    </cfRule>
  </conditionalFormatting>
  <conditionalFormatting sqref="G98:G99">
    <cfRule type="expression" dxfId="42" priority="19">
      <formula>$E98="begin group"</formula>
    </cfRule>
  </conditionalFormatting>
  <conditionalFormatting sqref="L92">
    <cfRule type="expression" dxfId="41" priority="14">
      <formula>$E92="begin group"</formula>
    </cfRule>
  </conditionalFormatting>
  <conditionalFormatting sqref="L99">
    <cfRule type="expression" dxfId="40" priority="13">
      <formula>$E99="begin group"</formula>
    </cfRule>
  </conditionalFormatting>
  <conditionalFormatting sqref="E91">
    <cfRule type="expression" dxfId="39" priority="12">
      <formula>$E91="begin group"</formula>
    </cfRule>
  </conditionalFormatting>
  <conditionalFormatting sqref="F86">
    <cfRule type="expression" dxfId="38" priority="10">
      <formula>$E86="begin group"</formula>
    </cfRule>
  </conditionalFormatting>
  <conditionalFormatting sqref="F96">
    <cfRule type="expression" dxfId="37" priority="9">
      <formula>$E96="begin group"</formula>
    </cfRule>
  </conditionalFormatting>
  <conditionalFormatting sqref="F103">
    <cfRule type="expression" dxfId="36" priority="8">
      <formula>$E103="begin group"</formula>
    </cfRule>
  </conditionalFormatting>
  <pageMargins left="0.75" right="0.75" top="1" bottom="1" header="0.5" footer="0.5"/>
  <pageSetup scale="45" fitToHeight="50" orientation="portrait" horizontalDpi="4294967292" verticalDpi="4294967292"/>
  <extLst>
    <ext xmlns:x14="http://schemas.microsoft.com/office/spreadsheetml/2009/9/main" uri="{78C0D931-6437-407d-A8EE-F0AAD7539E65}">
      <x14:conditionalFormattings>
        <x14:conditionalFormatting xmlns:xm="http://schemas.microsoft.com/office/excel/2006/main">
          <x14:cfRule type="expression" priority="136" id="{BE78D8A5-9944-6242-8F63-5E03BE7549A0}">
            <xm:f>'/Users/ericpgreen/Box Sync/PMD2/7. Instruments_Quantitative/survey/xlsforms/[master-p1-v15.xlsx]survey-c1-end'!#REF!="begin group"</xm:f>
            <x14:dxf>
              <font>
                <color rgb="FF006100"/>
              </font>
              <fill>
                <patternFill>
                  <bgColor rgb="FFC6EFCE"/>
                </patternFill>
              </fill>
            </x14:dxf>
          </x14:cfRule>
          <xm:sqref>D14:E14 D8:F10 A14:B21 A8:B10 H14:R21 H8:R10 T14:W21 T8:W10 L74:R74 K75 D15:D21 J73:R73 J74</xm:sqref>
        </x14:conditionalFormatting>
        <x14:conditionalFormatting xmlns:xm="http://schemas.microsoft.com/office/excel/2006/main">
          <x14:cfRule type="expression" priority="135" id="{1EC43F8E-5EB0-B543-ADB2-68BE62D61FAF}">
            <xm:f>'/Users/ericpgreen/Box Sync/PMD2/7. Instruments_Quantitative/survey/xlsforms/[master-p1-v15.xlsx]survey-c1-end'!#REF!="begin group"</xm:f>
            <x14:dxf>
              <font>
                <color rgb="FF006100"/>
              </font>
              <fill>
                <patternFill>
                  <bgColor rgb="FFC6EFCE"/>
                </patternFill>
              </fill>
            </x14:dxf>
          </x14:cfRule>
          <xm:sqref>N6</xm:sqref>
        </x14:conditionalFormatting>
        <x14:conditionalFormatting xmlns:xm="http://schemas.microsoft.com/office/excel/2006/main">
          <x14:cfRule type="expression" priority="133" id="{4D7FF7EC-EF6F-A74A-93A6-21963CF755BB}">
            <xm:f>'/Users/ericpgreen/Box Sync/PMD2/7. Instruments_Quantitative/survey/xlsforms/[master-p1-v15.xlsx]survey-c1-end'!#REF!="begin group"</xm:f>
            <x14:dxf>
              <font>
                <color rgb="FF006100"/>
              </font>
              <fill>
                <patternFill>
                  <bgColor rgb="FFC6EFCE"/>
                </patternFill>
              </fill>
            </x14:dxf>
          </x14:cfRule>
          <xm:sqref>E17:E18</xm:sqref>
        </x14:conditionalFormatting>
        <x14:conditionalFormatting xmlns:xm="http://schemas.microsoft.com/office/excel/2006/main">
          <x14:cfRule type="expression" priority="131" id="{6E8D1C14-ED57-A047-9D89-C030858F1C2E}">
            <xm:f>'/Users/ericpgreen/Box Sync/PMD2/7. Instruments_Quantitative/survey/xlsforms/[master-p1-v15.xlsx]survey-c1-end'!#REF!="begin group"</xm:f>
            <x14:dxf>
              <font>
                <color rgb="FF006100"/>
              </font>
              <fill>
                <patternFill>
                  <bgColor rgb="FFC6EFCE"/>
                </patternFill>
              </fill>
            </x14:dxf>
          </x14:cfRule>
          <xm:sqref>E21</xm:sqref>
        </x14:conditionalFormatting>
        <x14:conditionalFormatting xmlns:xm="http://schemas.microsoft.com/office/excel/2006/main">
          <x14:cfRule type="expression" priority="130" id="{D17787F9-6BD2-CB4E-AEFC-ACE73A78597B}">
            <xm:f>'/Users/ericpgreen/Box Sync/PMD2/7. Instruments_Quantitative/survey/xlsforms/[master-p1-v15.xlsx]survey-c1-end'!#REF!="begin group"</xm:f>
            <x14:dxf>
              <font>
                <color rgb="FF006100"/>
              </font>
              <fill>
                <patternFill>
                  <bgColor rgb="FFC6EFCE"/>
                </patternFill>
              </fill>
            </x14:dxf>
          </x14:cfRule>
          <xm:sqref>K23</xm:sqref>
        </x14:conditionalFormatting>
        <x14:conditionalFormatting xmlns:xm="http://schemas.microsoft.com/office/excel/2006/main">
          <x14:cfRule type="expression" priority="127" id="{AA77FB18-8AA9-D74D-8F2D-C5559D9A8483}">
            <xm:f>'/Users/ericpgreen/Box Sync/PMD2/7. Instruments_Quantitative/survey/xlsforms/[master-p1-v15.xlsx]survey-c1-end'!#REF!="begin group"</xm:f>
            <x14:dxf>
              <font>
                <color rgb="FF006100"/>
              </font>
              <fill>
                <patternFill>
                  <bgColor rgb="FFC6EFCE"/>
                </patternFill>
              </fill>
            </x14:dxf>
          </x14:cfRule>
          <xm:sqref>S14:S21 S8:S10</xm:sqref>
        </x14:conditionalFormatting>
        <x14:conditionalFormatting xmlns:xm="http://schemas.microsoft.com/office/excel/2006/main">
          <x14:cfRule type="expression" priority="59" id="{4701F1C6-2405-FE41-A876-9934204EF338}">
            <xm:f>'/Users/ericpgreen/Box Sync/PMD2/7. Instruments_Quantitative/survey/xlsforms/[master-p1-v15.xlsx]survey-c1-end'!#REF!="begin group"</xm:f>
            <x14:dxf>
              <font>
                <color rgb="FF006100"/>
              </font>
              <fill>
                <patternFill>
                  <bgColor rgb="FFC6EFCE"/>
                </patternFill>
              </fill>
            </x14:dxf>
          </x14:cfRule>
          <xm:sqref>E15</xm:sqref>
        </x14:conditionalFormatting>
        <x14:conditionalFormatting xmlns:xm="http://schemas.microsoft.com/office/excel/2006/main">
          <x14:cfRule type="expression" priority="57" id="{595646D6-B79B-9D49-AAE9-24BD83CB4D06}">
            <xm:f>'/Users/ericpgreen/Box Sync/PMD2/7. Instruments_Quantitative/survey/xlsforms/[master-p1-v15.xlsx]survey-c1-end'!#REF!="begin group"</xm:f>
            <x14:dxf>
              <font>
                <color rgb="FF006100"/>
              </font>
              <fill>
                <patternFill>
                  <bgColor rgb="FFC6EFCE"/>
                </patternFill>
              </fill>
            </x14:dxf>
          </x14:cfRule>
          <xm:sqref>E16</xm:sqref>
        </x14:conditionalFormatting>
        <x14:conditionalFormatting xmlns:xm="http://schemas.microsoft.com/office/excel/2006/main">
          <x14:cfRule type="expression" priority="51" id="{B105F6D7-CE8E-8543-99E2-75B6F806ECA2}">
            <xm:f>'/Users/ericpgreen/Box Sync/PMD2/7. Instruments_Quantitative/survey/xlsforms/[master-p1-v15.xlsx]survey-c1-end'!#REF!="begin group"</xm:f>
            <x14:dxf>
              <font>
                <color rgb="FF006100"/>
              </font>
              <fill>
                <patternFill>
                  <bgColor rgb="FFC6EFCE"/>
                </patternFill>
              </fill>
            </x14:dxf>
          </x14:cfRule>
          <xm:sqref>D11:F13 A11:B13 T11:W13 H11:R13</xm:sqref>
        </x14:conditionalFormatting>
        <x14:conditionalFormatting xmlns:xm="http://schemas.microsoft.com/office/excel/2006/main">
          <x14:cfRule type="expression" priority="50" id="{0587BE7A-7C80-F342-8AA8-038C6EE5804A}">
            <xm:f>'/Users/ericpgreen/Box Sync/PMD2/7. Instruments_Quantitative/survey/xlsforms/[master-p1-v15.xlsx]survey-c1-end'!#REF!="begin group"</xm:f>
            <x14:dxf>
              <font>
                <color rgb="FF006100"/>
              </font>
              <fill>
                <patternFill>
                  <bgColor rgb="FFC6EFCE"/>
                </patternFill>
              </fill>
            </x14:dxf>
          </x14:cfRule>
          <xm:sqref>S11:S13</xm:sqref>
        </x14:conditionalFormatting>
        <x14:conditionalFormatting xmlns:xm="http://schemas.microsoft.com/office/excel/2006/main">
          <x14:cfRule type="expression" priority="49" id="{402D51C3-2015-1944-90F6-E94D6FE37585}">
            <xm:f>'/Users/ericpgreen/Box Sync/PMD2/7. Instruments_Quantitative/survey/xlsforms/[master-p1-v15.xlsx]survey-c1-end'!#REF!="begin group"</xm:f>
            <x14:dxf>
              <font>
                <color rgb="FF006100"/>
              </font>
              <fill>
                <patternFill>
                  <bgColor rgb="FFC6EFCE"/>
                </patternFill>
              </fill>
            </x14:dxf>
          </x14:cfRule>
          <xm:sqref>D30:F31 A30:B31 T30:W31 J30:R31</xm:sqref>
        </x14:conditionalFormatting>
        <x14:conditionalFormatting xmlns:xm="http://schemas.microsoft.com/office/excel/2006/main">
          <x14:cfRule type="expression" priority="48" id="{6EC31CF6-6637-C74A-9F19-A551CDEF08A5}">
            <xm:f>'/Users/ericpgreen/Box Sync/PMD2/7. Instruments_Quantitative/survey/xlsforms/[master-p1-v15.xlsx]survey-c1-end'!#REF!="begin group"</xm:f>
            <x14:dxf>
              <font>
                <color rgb="FF006100"/>
              </font>
              <fill>
                <patternFill>
                  <bgColor rgb="FFC6EFCE"/>
                </patternFill>
              </fill>
            </x14:dxf>
          </x14:cfRule>
          <xm:sqref>S30:S31</xm:sqref>
        </x14:conditionalFormatting>
        <x14:conditionalFormatting xmlns:xm="http://schemas.microsoft.com/office/excel/2006/main">
          <x14:cfRule type="expression" priority="46" id="{E3046CB0-498A-EC46-958C-F68A6BACC1A2}">
            <xm:f>'/Users/ericpgreen/Box Sync/PMD2/7. Instruments_Quantitative/survey/xlsforms/[master-p1-v15.xlsx]survey-c1-end'!#REF!="begin group"</xm:f>
            <x14:dxf>
              <font>
                <color rgb="FF006100"/>
              </font>
              <fill>
                <patternFill>
                  <bgColor rgb="FFC6EFCE"/>
                </patternFill>
              </fill>
            </x14:dxf>
          </x14:cfRule>
          <xm:sqref>D73:F74 A73:B74 T73:W74</xm:sqref>
        </x14:conditionalFormatting>
        <x14:conditionalFormatting xmlns:xm="http://schemas.microsoft.com/office/excel/2006/main">
          <x14:cfRule type="expression" priority="45" id="{C4798ADF-EFA9-6147-A5CB-EFEFC06CDFEC}">
            <xm:f>'/Users/ericpgreen/Box Sync/PMD2/7. Instruments_Quantitative/survey/xlsforms/[master-p1-v15.xlsx]survey-c1-end'!#REF!="begin group"</xm:f>
            <x14:dxf>
              <font>
                <color rgb="FF006100"/>
              </font>
              <fill>
                <patternFill>
                  <bgColor rgb="FFC6EFCE"/>
                </patternFill>
              </fill>
            </x14:dxf>
          </x14:cfRule>
          <xm:sqref>S73:S74</xm:sqref>
        </x14:conditionalFormatting>
        <x14:conditionalFormatting xmlns:xm="http://schemas.microsoft.com/office/excel/2006/main">
          <x14:cfRule type="expression" priority="44" id="{9DBF66FE-545D-C746-836F-F16D1DA74D86}">
            <xm:f>'/Users/ericpgreen/Box Sync/PMD2/7. Instruments_Quantitative/survey/xlsforms/[master-p1-v15.xlsx]survey-c1-end'!#REF!="begin group"</xm:f>
            <x14:dxf>
              <font>
                <color rgb="FF006100"/>
              </font>
              <fill>
                <patternFill>
                  <bgColor rgb="FFC6EFCE"/>
                </patternFill>
              </fill>
            </x14:dxf>
          </x14:cfRule>
          <xm:sqref>L80:R80 J79:R79 J80</xm:sqref>
        </x14:conditionalFormatting>
        <x14:conditionalFormatting xmlns:xm="http://schemas.microsoft.com/office/excel/2006/main">
          <x14:cfRule type="expression" priority="42" id="{E570E9B9-0B97-7B41-A448-948397B4C45A}">
            <xm:f>'/Users/ericpgreen/Box Sync/PMD2/7. Instruments_Quantitative/survey/xlsforms/[master-p1-v15.xlsx]survey-c1-end'!#REF!="begin group"</xm:f>
            <x14:dxf>
              <font>
                <color rgb="FF006100"/>
              </font>
              <fill>
                <patternFill>
                  <bgColor rgb="FFC6EFCE"/>
                </patternFill>
              </fill>
            </x14:dxf>
          </x14:cfRule>
          <xm:sqref>D79:F80 A79:B80 T79:W80</xm:sqref>
        </x14:conditionalFormatting>
        <x14:conditionalFormatting xmlns:xm="http://schemas.microsoft.com/office/excel/2006/main">
          <x14:cfRule type="expression" priority="41" id="{151AD53F-D697-DB4A-8A88-FFD7EBBE6135}">
            <xm:f>'/Users/ericpgreen/Box Sync/PMD2/7. Instruments_Quantitative/survey/xlsforms/[master-p1-v15.xlsx]survey-c1-end'!#REF!="begin group"</xm:f>
            <x14:dxf>
              <font>
                <color rgb="FF006100"/>
              </font>
              <fill>
                <patternFill>
                  <bgColor rgb="FFC6EFCE"/>
                </patternFill>
              </fill>
            </x14:dxf>
          </x14:cfRule>
          <xm:sqref>S79:S80</xm:sqref>
        </x14:conditionalFormatting>
        <x14:conditionalFormatting xmlns:xm="http://schemas.microsoft.com/office/excel/2006/main">
          <x14:cfRule type="expression" priority="34" id="{7DD11A1A-73EC-DB40-910D-D65E7DA05908}">
            <xm:f>'/Users/ericpgreen/Box Sync/PMD2/7. Instruments_Quantitative/survey/xlsforms/[master-p1-v15.xlsx]survey-c1-end'!#REF!="begin group"</xm:f>
            <x14:dxf>
              <font>
                <color rgb="FF006100"/>
              </font>
              <fill>
                <patternFill>
                  <bgColor rgb="FFC6EFCE"/>
                </patternFill>
              </fill>
            </x14:dxf>
          </x14:cfRule>
          <xm:sqref>J89:R89</xm:sqref>
        </x14:conditionalFormatting>
        <x14:conditionalFormatting xmlns:xm="http://schemas.microsoft.com/office/excel/2006/main">
          <x14:cfRule type="expression" priority="32" id="{7AF04876-0086-1B41-9D97-A052DED82E58}">
            <xm:f>'/Users/ericpgreen/Box Sync/PMD2/7. Instruments_Quantitative/survey/xlsforms/[master-p1-v15.xlsx]survey-c1-end'!#REF!="begin group"</xm:f>
            <x14:dxf>
              <font>
                <color rgb="FF006100"/>
              </font>
              <fill>
                <patternFill>
                  <bgColor rgb="FFC6EFCE"/>
                </patternFill>
              </fill>
            </x14:dxf>
          </x14:cfRule>
          <xm:sqref>D89:F89 A89:B89 T89:W89 V90:W92</xm:sqref>
        </x14:conditionalFormatting>
        <x14:conditionalFormatting xmlns:xm="http://schemas.microsoft.com/office/excel/2006/main">
          <x14:cfRule type="expression" priority="31" id="{38BDD9E9-6261-3349-9AE2-057123E37B54}">
            <xm:f>'/Users/ericpgreen/Box Sync/PMD2/7. Instruments_Quantitative/survey/xlsforms/[master-p1-v15.xlsx]survey-c1-end'!#REF!="begin group"</xm:f>
            <x14:dxf>
              <font>
                <color rgb="FF006100"/>
              </font>
              <fill>
                <patternFill>
                  <bgColor rgb="FFC6EFCE"/>
                </patternFill>
              </fill>
            </x14:dxf>
          </x14:cfRule>
          <xm:sqref>S89</xm:sqref>
        </x14:conditionalFormatting>
        <x14:conditionalFormatting xmlns:xm="http://schemas.microsoft.com/office/excel/2006/main">
          <x14:cfRule type="expression" priority="30" id="{EC07F73F-DBBA-014E-BC6C-55458BFB201B}">
            <xm:f>'/Users/ericpgreen/Box Sync/PMD2/7. Instruments_Quantitative/survey/xlsforms/[master-p1-v15.xlsx]survey-c1-end'!#REF!="begin group"</xm:f>
            <x14:dxf>
              <font>
                <color rgb="FF006100"/>
              </font>
              <fill>
                <patternFill>
                  <bgColor rgb="FFC6EFCE"/>
                </patternFill>
              </fill>
            </x14:dxf>
          </x14:cfRule>
          <xm:sqref>L90:R91 M92:R92 J90:J92</xm:sqref>
        </x14:conditionalFormatting>
        <x14:conditionalFormatting xmlns:xm="http://schemas.microsoft.com/office/excel/2006/main">
          <x14:cfRule type="expression" priority="28" id="{376FF306-0AEF-F048-AB9E-E3C1292300E1}">
            <xm:f>'/Users/ericpgreen/Box Sync/PMD2/7. Instruments_Quantitative/survey/xlsforms/[master-p1-v15.xlsx]survey-c1-end'!#REF!="begin group"</xm:f>
            <x14:dxf>
              <font>
                <color rgb="FF006100"/>
              </font>
              <fill>
                <patternFill>
                  <bgColor rgb="FFC6EFCE"/>
                </patternFill>
              </fill>
            </x14:dxf>
          </x14:cfRule>
          <xm:sqref>D90:F90 A90:B92 T90:U92 D91:D92 F91</xm:sqref>
        </x14:conditionalFormatting>
        <x14:conditionalFormatting xmlns:xm="http://schemas.microsoft.com/office/excel/2006/main">
          <x14:cfRule type="expression" priority="27" id="{8C4453D4-B7C3-7C41-B2A1-085BD41A7D90}">
            <xm:f>'/Users/ericpgreen/Box Sync/PMD2/7. Instruments_Quantitative/survey/xlsforms/[master-p1-v15.xlsx]survey-c1-end'!#REF!="begin group"</xm:f>
            <x14:dxf>
              <font>
                <color rgb="FF006100"/>
              </font>
              <fill>
                <patternFill>
                  <bgColor rgb="FFC6EFCE"/>
                </patternFill>
              </fill>
            </x14:dxf>
          </x14:cfRule>
          <xm:sqref>S90:S92</xm:sqref>
        </x14:conditionalFormatting>
        <x14:conditionalFormatting xmlns:xm="http://schemas.microsoft.com/office/excel/2006/main">
          <x14:cfRule type="expression" priority="24" id="{52DEAB1C-905A-B74A-9BDB-9A4BF997A5CE}">
            <xm:f>'/Users/ericpgreen/Box Sync/PMD2/7. Instruments_Quantitative/survey/xlsforms/[master-p1-v15.xlsx]survey-c1-end'!#REF!="begin group"</xm:f>
            <x14:dxf>
              <font>
                <color rgb="FF006100"/>
              </font>
              <fill>
                <patternFill>
                  <bgColor rgb="FFC6EFCE"/>
                </patternFill>
              </fill>
            </x14:dxf>
          </x14:cfRule>
          <xm:sqref>J97:R97</xm:sqref>
        </x14:conditionalFormatting>
        <x14:conditionalFormatting xmlns:xm="http://schemas.microsoft.com/office/excel/2006/main">
          <x14:cfRule type="expression" priority="22" id="{9FF3B451-D487-2645-98A2-D3C5440FCD40}">
            <xm:f>'/Users/ericpgreen/Box Sync/PMD2/7. Instruments_Quantitative/survey/xlsforms/[master-p1-v15.xlsx]survey-c1-end'!#REF!="begin group"</xm:f>
            <x14:dxf>
              <font>
                <color rgb="FF006100"/>
              </font>
              <fill>
                <patternFill>
                  <bgColor rgb="FFC6EFCE"/>
                </patternFill>
              </fill>
            </x14:dxf>
          </x14:cfRule>
          <xm:sqref>D97:F97 A97:B97 T97:W97 V98:W99</xm:sqref>
        </x14:conditionalFormatting>
        <x14:conditionalFormatting xmlns:xm="http://schemas.microsoft.com/office/excel/2006/main">
          <x14:cfRule type="expression" priority="21" id="{1611D8C9-4DE3-9744-89AC-18AF15310457}">
            <xm:f>'/Users/ericpgreen/Box Sync/PMD2/7. Instruments_Quantitative/survey/xlsforms/[master-p1-v15.xlsx]survey-c1-end'!#REF!="begin group"</xm:f>
            <x14:dxf>
              <font>
                <color rgb="FF006100"/>
              </font>
              <fill>
                <patternFill>
                  <bgColor rgb="FFC6EFCE"/>
                </patternFill>
              </fill>
            </x14:dxf>
          </x14:cfRule>
          <xm:sqref>S97</xm:sqref>
        </x14:conditionalFormatting>
        <x14:conditionalFormatting xmlns:xm="http://schemas.microsoft.com/office/excel/2006/main">
          <x14:cfRule type="expression" priority="20" id="{3167D844-A6DD-3644-A16C-7784C6CB6FDD}">
            <xm:f>'/Users/ericpgreen/Box Sync/PMD2/7. Instruments_Quantitative/survey/xlsforms/[master-p1-v15.xlsx]survey-c1-end'!#REF!="begin group"</xm:f>
            <x14:dxf>
              <font>
                <color rgb="FF006100"/>
              </font>
              <fill>
                <patternFill>
                  <bgColor rgb="FFC6EFCE"/>
                </patternFill>
              </fill>
            </x14:dxf>
          </x14:cfRule>
          <xm:sqref>L98:R98 M99:R99 J98:J99</xm:sqref>
        </x14:conditionalFormatting>
        <x14:conditionalFormatting xmlns:xm="http://schemas.microsoft.com/office/excel/2006/main">
          <x14:cfRule type="expression" priority="18" id="{AD6B8961-6356-2644-BFEE-7DD4A55520DA}">
            <xm:f>'/Users/ericpgreen/Box Sync/PMD2/7. Instruments_Quantitative/survey/xlsforms/[master-p1-v15.xlsx]survey-c1-end'!#REF!="begin group"</xm:f>
            <x14:dxf>
              <font>
                <color rgb="FF006100"/>
              </font>
              <fill>
                <patternFill>
                  <bgColor rgb="FFC6EFCE"/>
                </patternFill>
              </fill>
            </x14:dxf>
          </x14:cfRule>
          <xm:sqref>D98:F98 A98:B99 T98:U99 D99</xm:sqref>
        </x14:conditionalFormatting>
        <x14:conditionalFormatting xmlns:xm="http://schemas.microsoft.com/office/excel/2006/main">
          <x14:cfRule type="expression" priority="17" id="{E99A4BB5-DD9C-4D49-9503-FA161F3EB21E}">
            <xm:f>'/Users/ericpgreen/Box Sync/PMD2/7. Instruments_Quantitative/survey/xlsforms/[master-p1-v15.xlsx]survey-c1-end'!#REF!="begin group"</xm:f>
            <x14:dxf>
              <font>
                <color rgb="FF006100"/>
              </font>
              <fill>
                <patternFill>
                  <bgColor rgb="FFC6EFCE"/>
                </patternFill>
              </fill>
            </x14:dxf>
          </x14:cfRule>
          <xm:sqref>S98:S99</xm:sqref>
        </x14:conditionalFormatting>
        <x14:conditionalFormatting xmlns:xm="http://schemas.microsoft.com/office/excel/2006/main">
          <x14:cfRule type="expression" priority="7" id="{6F16CF51-185C-5443-BE39-D70C73F0D882}">
            <xm:f>'/Users/ericpgreen/Box Sync/PMD2/7. Instruments_Quantitative/survey/xlsforms/[master-p1-v15.xlsx]survey-c1-end'!#REF!="begin group"</xm:f>
            <x14:dxf>
              <font>
                <color rgb="FF006100"/>
              </font>
              <fill>
                <patternFill>
                  <bgColor rgb="FFC6EFCE"/>
                </patternFill>
              </fill>
            </x14:dxf>
          </x14:cfRule>
          <xm:sqref>H30:I30</xm:sqref>
        </x14:conditionalFormatting>
        <x14:conditionalFormatting xmlns:xm="http://schemas.microsoft.com/office/excel/2006/main">
          <x14:cfRule type="expression" priority="6" id="{7535342E-EFB2-FF4E-80A6-3AD0294D47A2}">
            <xm:f>'/Users/ericpgreen/Box Sync/PMD2/7. Instruments_Quantitative/survey/xlsforms/[master-p1-v15.xlsx]survey-c1-end'!#REF!="begin group"</xm:f>
            <x14:dxf>
              <font>
                <color rgb="FF006100"/>
              </font>
              <fill>
                <patternFill>
                  <bgColor rgb="FFC6EFCE"/>
                </patternFill>
              </fill>
            </x14:dxf>
          </x14:cfRule>
          <xm:sqref>H73:I74</xm:sqref>
        </x14:conditionalFormatting>
        <x14:conditionalFormatting xmlns:xm="http://schemas.microsoft.com/office/excel/2006/main">
          <x14:cfRule type="expression" priority="5" id="{C0DB152C-B5B7-1D41-AEB1-097ADEE2F8F5}">
            <xm:f>'/Users/ericpgreen/Box Sync/PMD2/7. Instruments_Quantitative/survey/xlsforms/[master-p1-v15.xlsx]survey-c1-end'!#REF!="begin group"</xm:f>
            <x14:dxf>
              <font>
                <color rgb="FF006100"/>
              </font>
              <fill>
                <patternFill>
                  <bgColor rgb="FFC6EFCE"/>
                </patternFill>
              </fill>
            </x14:dxf>
          </x14:cfRule>
          <xm:sqref>H79:I80</xm:sqref>
        </x14:conditionalFormatting>
        <x14:conditionalFormatting xmlns:xm="http://schemas.microsoft.com/office/excel/2006/main">
          <x14:cfRule type="expression" priority="4" id="{33F12903-301D-D247-852E-8E4CD069F093}">
            <xm:f>'/Users/ericpgreen/Box Sync/PMD2/7. Instruments_Quantitative/survey/xlsforms/[master-p1-v15.xlsx]survey-c1-end'!#REF!="begin group"</xm:f>
            <x14:dxf>
              <font>
                <color rgb="FF006100"/>
              </font>
              <fill>
                <patternFill>
                  <bgColor rgb="FFC6EFCE"/>
                </patternFill>
              </fill>
            </x14:dxf>
          </x14:cfRule>
          <xm:sqref>H89:I89</xm:sqref>
        </x14:conditionalFormatting>
        <x14:conditionalFormatting xmlns:xm="http://schemas.microsoft.com/office/excel/2006/main">
          <x14:cfRule type="expression" priority="3" id="{9C59EBE1-1C22-E64D-A911-0946BBD132D8}">
            <xm:f>'/Users/ericpgreen/Box Sync/PMD2/7. Instruments_Quantitative/survey/xlsforms/[master-p1-v15.xlsx]survey-c1-end'!#REF!="begin group"</xm:f>
            <x14:dxf>
              <font>
                <color rgb="FF006100"/>
              </font>
              <fill>
                <patternFill>
                  <bgColor rgb="FFC6EFCE"/>
                </patternFill>
              </fill>
            </x14:dxf>
          </x14:cfRule>
          <xm:sqref>H90:I90</xm:sqref>
        </x14:conditionalFormatting>
        <x14:conditionalFormatting xmlns:xm="http://schemas.microsoft.com/office/excel/2006/main">
          <x14:cfRule type="expression" priority="2" id="{06CC428E-4259-B142-864B-86A89D517073}">
            <xm:f>'/Users/ericpgreen/Box Sync/PMD2/7. Instruments_Quantitative/survey/xlsforms/[master-p1-v15.xlsx]survey-c1-end'!#REF!="begin group"</xm:f>
            <x14:dxf>
              <font>
                <color rgb="FF006100"/>
              </font>
              <fill>
                <patternFill>
                  <bgColor rgb="FFC6EFCE"/>
                </patternFill>
              </fill>
            </x14:dxf>
          </x14:cfRule>
          <xm:sqref>H97:I97</xm:sqref>
        </x14:conditionalFormatting>
        <x14:conditionalFormatting xmlns:xm="http://schemas.microsoft.com/office/excel/2006/main">
          <x14:cfRule type="expression" priority="1" id="{BD339E60-33B4-F541-99AE-DB792F5C5B8A}">
            <xm:f>'/Users/ericpgreen/Box Sync/PMD2/7. Instruments_Quantitative/survey/xlsforms/[master-p1-v15.xlsx]survey-c1-end'!#REF!="begin group"</xm:f>
            <x14:dxf>
              <font>
                <color rgb="FF006100"/>
              </font>
              <fill>
                <patternFill>
                  <bgColor rgb="FFC6EFCE"/>
                </patternFill>
              </fill>
            </x14:dxf>
          </x14:cfRule>
          <xm:sqref>H98:I98</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500-000000000000}">
          <x14:formula1>
            <xm:f>'/Users/ericgreen/Box Sync/SENSITIVE Folder epg4/projects/r21-disclosure master/r21-disclosure/data collection/survey/[r2d2 master 2016-07-18.xlsx]menus'!#REF!</xm:f>
          </x14:formula1>
          <xm:sqref>E48:F48 L48</xm:sqref>
        </x14:dataValidation>
        <x14:dataValidation type="list" allowBlank="1" showInputMessage="1" showErrorMessage="1" xr:uid="{00000000-0002-0000-0500-000001000000}">
          <x14:formula1>
            <xm:f>'/Users/ericpgreen/Box Sync/PMD2/7. Instruments_Quantitative/survey/xlsforms/[master-p1-v15.xlsx]choiceslist'!#REF!</xm:f>
          </x14:formula1>
          <xm:sqref>F12:F13 F8:F10 F31 F74 F80 F90:F91 F98</xm:sqref>
        </x14:dataValidation>
        <x14:dataValidation type="list" allowBlank="1" showInputMessage="1" showErrorMessage="1" xr:uid="{00000000-0002-0000-0500-000002000000}">
          <x14:formula1>
            <xm:f>'/Users/ericpgreen/Box Sync/PMD2/7. Instruments_Quantitative/survey/xlsforms/[master-p1-v15.xlsx]menus'!#REF!</xm:f>
          </x14:formula1>
          <xm:sqref>L17:L21 L8:L14 L30:L31 L73:L74 L79:L80 L89:L91 L97:L98</xm:sqref>
        </x14:dataValidation>
        <x14:dataValidation type="list" allowBlank="1" showErrorMessage="1" xr:uid="{00000000-0002-0000-0500-000003000000}">
          <x14:formula1>
            <xm:f>'/Users/ericpgreen/Box Sync/PMD2/7. Instruments_Quantitative/survey/xlsforms/[master-p1-v15.xlsx]menus'!#REF!</xm:f>
          </x14:formula1>
          <xm:sqref>E21 E8:E18 E30:E31 E73:E74 E79:E80 E97:E98 E89:E90</xm:sqref>
        </x14:dataValidation>
        <x14:dataValidation type="list" allowBlank="1" showInputMessage="1" showErrorMessage="1" xr:uid="{00000000-0002-0000-0500-000004000000}">
          <x14:formula1>
            <xm:f>'/Users/ericgreen/Box Sync/SENSITIVE Folder epg4/projects/r21-disclosure master/r21-disclosure/data collection/survey/[r2d2 master_12mo_2017-06-10.xlsx]menus'!#REF!</xm:f>
          </x14:formula1>
          <xm:sqref>F14:F21 F26:F29 F92:F95 F32:F47 F75:F77 F87:F88 F81:F85 F99:F102 F104:F910 E37 E19:E20 E1:E7 E22:E29 E49:F72 E75:E78 E43:E47 E81:E88 E91:E96 E99:E1048576 L2:L7 L22:L29 L49:L72 L75:L78 L32:L47 L81:L88 L92:L96 L99:L676</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dimension ref="A1:K435"/>
  <sheetViews>
    <sheetView zoomScale="115" workbookViewId="0">
      <pane xSplit="2" ySplit="1" topLeftCell="C401" activePane="bottomRight" state="frozen"/>
      <selection pane="topRight" activeCell="C1" sqref="C1"/>
      <selection pane="bottomLeft" activeCell="A2" sqref="A2"/>
      <selection pane="bottomRight" sqref="A1:A1048576"/>
    </sheetView>
  </sheetViews>
  <sheetFormatPr baseColWidth="10" defaultColWidth="17.1640625" defaultRowHeight="13"/>
  <cols>
    <col min="1" max="1" width="17.83203125" style="4" bestFit="1" customWidth="1" collapsed="1"/>
    <col min="2" max="2" width="41.5" style="4" bestFit="1" customWidth="1" collapsed="1"/>
    <col min="3" max="4" width="41.83203125" style="4" bestFit="1" customWidth="1" collapsed="1"/>
    <col min="5" max="5" width="22.1640625" style="4" customWidth="1" collapsed="1"/>
    <col min="6" max="7" width="17.1640625" style="4" collapsed="1"/>
    <col min="8" max="8" width="51.33203125" style="4" customWidth="1" collapsed="1"/>
    <col min="9" max="9" width="51.33203125" style="4" bestFit="1" customWidth="1" collapsed="1"/>
    <col min="10" max="10" width="17.1640625" style="4" collapsed="1"/>
    <col min="11" max="11" width="41.33203125" style="4" customWidth="1" collapsed="1"/>
    <col min="12" max="16384" width="17.1640625" style="4" collapsed="1"/>
  </cols>
  <sheetData>
    <row r="1" spans="1:11" ht="14">
      <c r="A1" s="1" t="s">
        <v>2148</v>
      </c>
      <c r="B1" s="1" t="s">
        <v>8</v>
      </c>
      <c r="C1" s="1" t="s">
        <v>90</v>
      </c>
      <c r="D1" s="1" t="s">
        <v>249</v>
      </c>
      <c r="E1" s="1" t="s">
        <v>109</v>
      </c>
      <c r="F1" s="1" t="s">
        <v>110</v>
      </c>
      <c r="G1" s="1" t="s">
        <v>2911</v>
      </c>
      <c r="H1" s="4" t="s">
        <v>2033</v>
      </c>
      <c r="I1" s="4" t="s">
        <v>2034</v>
      </c>
      <c r="J1" s="4" t="s">
        <v>2031</v>
      </c>
      <c r="K1" s="1" t="s">
        <v>16</v>
      </c>
    </row>
    <row r="2" spans="1:11" ht="14">
      <c r="A2" s="4" t="s">
        <v>200</v>
      </c>
      <c r="B2" s="4" t="s">
        <v>250</v>
      </c>
      <c r="C2" s="4" t="s">
        <v>251</v>
      </c>
      <c r="D2" s="4" t="s">
        <v>1721</v>
      </c>
      <c r="E2" s="4">
        <v>3</v>
      </c>
      <c r="F2" s="4" t="s">
        <v>111</v>
      </c>
      <c r="H2" s="4" t="str">
        <f t="shared" ref="H2:H65" si="0">IF(A2=A1,H1&amp;", "&amp;D2,D2)</f>
        <v>Ndinobvumirana nazvo chaizvo</v>
      </c>
      <c r="I2" s="4" t="str">
        <f t="shared" ref="I2:I65" si="1">IF(A2=A1,I1&amp;", "&amp;C2,C2)</f>
        <v>strongly agree</v>
      </c>
      <c r="J2" s="4" t="str">
        <f t="shared" ref="J2:J33" si="2">IF(A2&lt;&gt;A3,"Last","")</f>
        <v/>
      </c>
    </row>
    <row r="3" spans="1:11" ht="14">
      <c r="A3" s="4" t="s">
        <v>200</v>
      </c>
      <c r="B3" s="4" t="s">
        <v>252</v>
      </c>
      <c r="C3" s="4" t="s">
        <v>252</v>
      </c>
      <c r="D3" s="4" t="s">
        <v>1722</v>
      </c>
      <c r="E3" s="4">
        <v>2</v>
      </c>
      <c r="F3" s="4" t="s">
        <v>111</v>
      </c>
      <c r="H3" s="4" t="str">
        <f t="shared" si="0"/>
        <v xml:space="preserve">Ndinobvumirana nazvo chaizvo, Ndinobvumirana nazvo </v>
      </c>
      <c r="I3" s="4" t="str">
        <f t="shared" si="1"/>
        <v>strongly agree, agree</v>
      </c>
      <c r="J3" s="4" t="str">
        <f t="shared" si="2"/>
        <v/>
      </c>
    </row>
    <row r="4" spans="1:11" ht="28">
      <c r="A4" s="4" t="s">
        <v>200</v>
      </c>
      <c r="B4" s="4" t="s">
        <v>253</v>
      </c>
      <c r="C4" s="4" t="s">
        <v>253</v>
      </c>
      <c r="D4" s="4" t="s">
        <v>1723</v>
      </c>
      <c r="E4" s="4">
        <v>1</v>
      </c>
      <c r="F4" s="4" t="s">
        <v>111</v>
      </c>
      <c r="H4" s="4" t="str">
        <f t="shared" si="0"/>
        <v>Ndinobvumirana nazvo chaizvo, Ndinobvumirana nazvo , Handibvumirani nazvo</v>
      </c>
      <c r="I4" s="4" t="str">
        <f t="shared" si="1"/>
        <v>strongly agree, agree, disagree</v>
      </c>
      <c r="J4" s="4" t="str">
        <f t="shared" si="2"/>
        <v/>
      </c>
    </row>
    <row r="5" spans="1:11" ht="28">
      <c r="A5" s="4" t="s">
        <v>200</v>
      </c>
      <c r="B5" s="4" t="s">
        <v>254</v>
      </c>
      <c r="C5" s="4" t="s">
        <v>255</v>
      </c>
      <c r="D5" s="4" t="s">
        <v>1724</v>
      </c>
      <c r="E5" s="4">
        <v>0</v>
      </c>
      <c r="F5" s="4" t="s">
        <v>111</v>
      </c>
      <c r="H5" s="4" t="str">
        <f t="shared" si="0"/>
        <v>Ndinobvumirana nazvo chaizvo, Ndinobvumirana nazvo , Handibvumirani nazvo, Handibvumirani nazvo zvachose</v>
      </c>
      <c r="I5" s="4" t="str">
        <f t="shared" si="1"/>
        <v>strongly agree, agree, disagree, strongly disagree</v>
      </c>
      <c r="J5" s="4" t="str">
        <f t="shared" si="2"/>
        <v/>
      </c>
    </row>
    <row r="6" spans="1:11" ht="42">
      <c r="A6" s="4" t="s">
        <v>200</v>
      </c>
      <c r="B6" s="4" t="s">
        <v>272</v>
      </c>
      <c r="C6" s="4" t="s">
        <v>272</v>
      </c>
      <c r="D6" s="4" t="s">
        <v>2175</v>
      </c>
      <c r="H6" s="4" t="str">
        <f t="shared" si="0"/>
        <v>Ndinobvumirana nazvo chaizvo, Ndinobvumirana nazvo , Handibvumirani nazvo, Handibvumirani nazvo zvachose, kuramba kupindura</v>
      </c>
      <c r="I6" s="4" t="str">
        <f t="shared" si="1"/>
        <v>strongly agree, agree, disagree, strongly disagree, refuse</v>
      </c>
      <c r="J6" s="4" t="str">
        <f t="shared" si="2"/>
        <v>Last</v>
      </c>
    </row>
    <row r="7" spans="1:11" ht="14">
      <c r="A7" s="4" t="s">
        <v>201</v>
      </c>
      <c r="B7" s="4" t="s">
        <v>256</v>
      </c>
      <c r="C7" s="4" t="s">
        <v>257</v>
      </c>
      <c r="D7" s="4" t="s">
        <v>2727</v>
      </c>
      <c r="E7" s="4">
        <v>3</v>
      </c>
      <c r="F7" s="4" t="s">
        <v>111</v>
      </c>
      <c r="H7" s="4" t="str">
        <f t="shared" si="0"/>
        <v>ndinonyanya kunetseka</v>
      </c>
      <c r="I7" s="4" t="str">
        <f t="shared" si="1"/>
        <v>very worried</v>
      </c>
      <c r="J7" s="4" t="str">
        <f t="shared" si="2"/>
        <v/>
      </c>
    </row>
    <row r="8" spans="1:11" ht="14">
      <c r="A8" s="4" t="s">
        <v>201</v>
      </c>
      <c r="B8" s="4" t="s">
        <v>258</v>
      </c>
      <c r="C8" s="4" t="s">
        <v>259</v>
      </c>
      <c r="D8" s="4" t="s">
        <v>2728</v>
      </c>
      <c r="E8" s="4">
        <v>2</v>
      </c>
      <c r="F8" s="4" t="s">
        <v>111</v>
      </c>
      <c r="H8" s="4" t="str">
        <f t="shared" si="0"/>
        <v>ndinonyanya kunetseka, ndinonetsekawo</v>
      </c>
      <c r="I8" s="4" t="str">
        <f t="shared" si="1"/>
        <v>very worried, somewhat worried</v>
      </c>
      <c r="J8" s="4" t="str">
        <f t="shared" si="2"/>
        <v/>
      </c>
    </row>
    <row r="9" spans="1:11" ht="28">
      <c r="A9" s="4" t="s">
        <v>201</v>
      </c>
      <c r="B9" s="4" t="s">
        <v>260</v>
      </c>
      <c r="C9" s="4" t="s">
        <v>261</v>
      </c>
      <c r="D9" s="4" t="s">
        <v>2729</v>
      </c>
      <c r="E9" s="4">
        <v>1</v>
      </c>
      <c r="F9" s="4" t="s">
        <v>111</v>
      </c>
      <c r="H9" s="4" t="str">
        <f t="shared" si="0"/>
        <v>ndinonyanya kunetseka, ndinonetsekawo, handinetsekani zvakanyanya</v>
      </c>
      <c r="I9" s="4" t="str">
        <f t="shared" si="1"/>
        <v>very worried, somewhat worried, not very worried</v>
      </c>
      <c r="J9" s="4" t="str">
        <f t="shared" si="2"/>
        <v/>
      </c>
    </row>
    <row r="10" spans="1:11" ht="28">
      <c r="A10" s="4" t="s">
        <v>201</v>
      </c>
      <c r="B10" s="4" t="s">
        <v>262</v>
      </c>
      <c r="C10" s="4" t="s">
        <v>263</v>
      </c>
      <c r="D10" s="4" t="s">
        <v>2730</v>
      </c>
      <c r="E10" s="4">
        <v>0</v>
      </c>
      <c r="F10" s="4" t="s">
        <v>111</v>
      </c>
      <c r="H10" s="4" t="str">
        <f t="shared" si="0"/>
        <v>ndinonyanya kunetseka, ndinonetsekawo, handinetsekani zvakanyanya, handinetsekani zvachose</v>
      </c>
      <c r="I10" s="4" t="str">
        <f t="shared" si="1"/>
        <v>very worried, somewhat worried, not very worried, not at all worried</v>
      </c>
      <c r="J10" s="4" t="str">
        <f t="shared" si="2"/>
        <v/>
      </c>
    </row>
    <row r="11" spans="1:11" ht="28">
      <c r="A11" s="4" t="s">
        <v>201</v>
      </c>
      <c r="B11" s="4" t="s">
        <v>272</v>
      </c>
      <c r="C11" s="4" t="s">
        <v>272</v>
      </c>
      <c r="D11" s="4" t="s">
        <v>2175</v>
      </c>
      <c r="H11" s="4" t="str">
        <f t="shared" si="0"/>
        <v>ndinonyanya kunetseka, ndinonetsekawo, handinetsekani zvakanyanya, handinetsekani zvachose, kuramba kupindura</v>
      </c>
      <c r="I11" s="4" t="str">
        <f t="shared" si="1"/>
        <v>very worried, somewhat worried, not very worried, not at all worried, refuse</v>
      </c>
      <c r="J11" s="4" t="str">
        <f t="shared" si="2"/>
        <v>Last</v>
      </c>
    </row>
    <row r="12" spans="1:11" ht="14">
      <c r="A12" s="4" t="s">
        <v>2717</v>
      </c>
      <c r="B12" s="4" t="s">
        <v>256</v>
      </c>
      <c r="C12" s="4" t="s">
        <v>257</v>
      </c>
      <c r="D12" s="4" t="s">
        <v>2731</v>
      </c>
      <c r="E12" s="4">
        <v>3</v>
      </c>
      <c r="F12" s="4" t="s">
        <v>111</v>
      </c>
      <c r="H12" s="4" t="str">
        <f t="shared" si="0"/>
        <v>ndainyanya kunetseka</v>
      </c>
      <c r="I12" s="4" t="str">
        <f t="shared" si="1"/>
        <v>very worried</v>
      </c>
      <c r="J12" s="4" t="str">
        <f t="shared" si="2"/>
        <v/>
      </c>
    </row>
    <row r="13" spans="1:11" ht="14">
      <c r="A13" s="4" t="s">
        <v>2717</v>
      </c>
      <c r="B13" s="4" t="s">
        <v>258</v>
      </c>
      <c r="C13" s="4" t="s">
        <v>259</v>
      </c>
      <c r="D13" s="4" t="s">
        <v>2732</v>
      </c>
      <c r="E13" s="4">
        <v>2</v>
      </c>
      <c r="F13" s="4" t="s">
        <v>111</v>
      </c>
      <c r="H13" s="4" t="str">
        <f t="shared" si="0"/>
        <v>ndainyanya kunetseka, ndainetsekanawo</v>
      </c>
      <c r="I13" s="4" t="str">
        <f t="shared" si="1"/>
        <v>very worried, somewhat worried</v>
      </c>
      <c r="J13" s="4" t="str">
        <f t="shared" si="2"/>
        <v/>
      </c>
    </row>
    <row r="14" spans="1:11" ht="28">
      <c r="A14" s="4" t="s">
        <v>2717</v>
      </c>
      <c r="B14" s="4" t="s">
        <v>260</v>
      </c>
      <c r="C14" s="4" t="s">
        <v>261</v>
      </c>
      <c r="D14" s="4" t="s">
        <v>2767</v>
      </c>
      <c r="E14" s="4">
        <v>1</v>
      </c>
      <c r="F14" s="4" t="s">
        <v>111</v>
      </c>
      <c r="H14" s="4" t="str">
        <f t="shared" si="0"/>
        <v>ndainyanya kunetseka, ndainetsekanawo, handainetsekana zvakanyanya</v>
      </c>
      <c r="I14" s="4" t="str">
        <f t="shared" si="1"/>
        <v>very worried, somewhat worried, not very worried</v>
      </c>
      <c r="J14" s="4" t="str">
        <f t="shared" si="2"/>
        <v/>
      </c>
    </row>
    <row r="15" spans="1:11" ht="28">
      <c r="A15" s="4" t="s">
        <v>2717</v>
      </c>
      <c r="B15" s="4" t="s">
        <v>262</v>
      </c>
      <c r="C15" s="4" t="s">
        <v>263</v>
      </c>
      <c r="D15" s="4" t="s">
        <v>2733</v>
      </c>
      <c r="E15" s="4">
        <v>0</v>
      </c>
      <c r="F15" s="4" t="s">
        <v>111</v>
      </c>
      <c r="H15" s="4" t="str">
        <f t="shared" si="0"/>
        <v>ndainyanya kunetseka, ndainetsekanawo, handainetsekana zvakanyanya, handainetsekana zvachose</v>
      </c>
      <c r="I15" s="4" t="str">
        <f t="shared" si="1"/>
        <v>very worried, somewhat worried, not very worried, not at all worried</v>
      </c>
      <c r="J15" s="4" t="str">
        <f t="shared" si="2"/>
        <v/>
      </c>
    </row>
    <row r="16" spans="1:11" ht="28">
      <c r="A16" s="4" t="s">
        <v>2717</v>
      </c>
      <c r="B16" s="4" t="s">
        <v>272</v>
      </c>
      <c r="C16" s="4" t="s">
        <v>272</v>
      </c>
      <c r="D16" s="4" t="s">
        <v>2175</v>
      </c>
      <c r="H16" s="4" t="str">
        <f t="shared" si="0"/>
        <v>ndainyanya kunetseka, ndainetsekanawo, handainetsekana zvakanyanya, handainetsekana zvachose, kuramba kupindura</v>
      </c>
      <c r="I16" s="4" t="str">
        <f t="shared" si="1"/>
        <v>very worried, somewhat worried, not very worried, not at all worried, refuse</v>
      </c>
      <c r="J16" s="4" t="str">
        <f t="shared" si="2"/>
        <v>Last</v>
      </c>
    </row>
    <row r="17" spans="1:10" ht="14">
      <c r="A17" s="4" t="s">
        <v>202</v>
      </c>
      <c r="B17" s="4">
        <v>1</v>
      </c>
      <c r="C17" s="4">
        <v>1</v>
      </c>
      <c r="D17" s="4">
        <v>1</v>
      </c>
      <c r="E17" s="4">
        <v>1</v>
      </c>
      <c r="F17" s="4" t="s">
        <v>111</v>
      </c>
      <c r="H17" s="4">
        <f t="shared" si="0"/>
        <v>1</v>
      </c>
      <c r="I17" s="4">
        <f t="shared" si="1"/>
        <v>1</v>
      </c>
      <c r="J17" s="4" t="str">
        <f t="shared" si="2"/>
        <v/>
      </c>
    </row>
    <row r="18" spans="1:10" ht="14">
      <c r="A18" s="4" t="s">
        <v>202</v>
      </c>
      <c r="B18" s="4">
        <v>2</v>
      </c>
      <c r="C18" s="4">
        <v>2</v>
      </c>
      <c r="D18" s="4">
        <v>2</v>
      </c>
      <c r="E18" s="4">
        <v>2</v>
      </c>
      <c r="F18" s="4" t="s">
        <v>111</v>
      </c>
      <c r="H18" s="4" t="str">
        <f t="shared" si="0"/>
        <v>1, 2</v>
      </c>
      <c r="I18" s="4" t="str">
        <f t="shared" si="1"/>
        <v>1, 2</v>
      </c>
      <c r="J18" s="4" t="str">
        <f t="shared" si="2"/>
        <v/>
      </c>
    </row>
    <row r="19" spans="1:10" ht="14">
      <c r="A19" s="4" t="s">
        <v>202</v>
      </c>
      <c r="B19" s="4">
        <v>3</v>
      </c>
      <c r="C19" s="4">
        <v>3</v>
      </c>
      <c r="D19" s="4">
        <v>3</v>
      </c>
      <c r="E19" s="4">
        <v>3</v>
      </c>
      <c r="F19" s="4" t="s">
        <v>111</v>
      </c>
      <c r="H19" s="4" t="str">
        <f t="shared" si="0"/>
        <v>1, 2, 3</v>
      </c>
      <c r="I19" s="4" t="str">
        <f t="shared" si="1"/>
        <v>1, 2, 3</v>
      </c>
      <c r="J19" s="4" t="str">
        <f t="shared" si="2"/>
        <v/>
      </c>
    </row>
    <row r="20" spans="1:10" ht="14">
      <c r="A20" s="4" t="s">
        <v>202</v>
      </c>
      <c r="B20" s="4">
        <v>4</v>
      </c>
      <c r="C20" s="4">
        <v>4</v>
      </c>
      <c r="D20" s="4">
        <v>4</v>
      </c>
      <c r="E20" s="4">
        <v>4</v>
      </c>
      <c r="F20" s="4" t="s">
        <v>111</v>
      </c>
      <c r="H20" s="4" t="str">
        <f t="shared" si="0"/>
        <v>1, 2, 3, 4</v>
      </c>
      <c r="I20" s="4" t="str">
        <f t="shared" si="1"/>
        <v>1, 2, 3, 4</v>
      </c>
      <c r="J20" s="4" t="str">
        <f t="shared" si="2"/>
        <v/>
      </c>
    </row>
    <row r="21" spans="1:10" ht="14">
      <c r="A21" s="4" t="s">
        <v>202</v>
      </c>
      <c r="B21" s="4">
        <v>5</v>
      </c>
      <c r="C21" s="4">
        <v>5</v>
      </c>
      <c r="D21" s="4">
        <v>5</v>
      </c>
      <c r="E21" s="4">
        <v>5</v>
      </c>
      <c r="F21" s="4" t="s">
        <v>111</v>
      </c>
      <c r="H21" s="4" t="str">
        <f t="shared" si="0"/>
        <v>1, 2, 3, 4, 5</v>
      </c>
      <c r="I21" s="4" t="str">
        <f t="shared" si="1"/>
        <v>1, 2, 3, 4, 5</v>
      </c>
      <c r="J21" s="4" t="str">
        <f t="shared" si="2"/>
        <v/>
      </c>
    </row>
    <row r="22" spans="1:10" ht="14">
      <c r="A22" s="4" t="s">
        <v>202</v>
      </c>
      <c r="B22" s="4">
        <v>6</v>
      </c>
      <c r="C22" s="4">
        <v>6</v>
      </c>
      <c r="D22" s="4">
        <v>6</v>
      </c>
      <c r="E22" s="4">
        <v>6</v>
      </c>
      <c r="F22" s="4" t="s">
        <v>111</v>
      </c>
      <c r="H22" s="4" t="str">
        <f t="shared" si="0"/>
        <v>1, 2, 3, 4, 5, 6</v>
      </c>
      <c r="I22" s="4" t="str">
        <f t="shared" si="1"/>
        <v>1, 2, 3, 4, 5, 6</v>
      </c>
      <c r="J22" s="4" t="str">
        <f t="shared" si="2"/>
        <v/>
      </c>
    </row>
    <row r="23" spans="1:10" ht="14">
      <c r="A23" s="4" t="s">
        <v>202</v>
      </c>
      <c r="B23" s="4">
        <v>7</v>
      </c>
      <c r="C23" s="4">
        <v>7</v>
      </c>
      <c r="D23" s="4">
        <v>7</v>
      </c>
      <c r="E23" s="4">
        <v>7</v>
      </c>
      <c r="F23" s="4" t="s">
        <v>111</v>
      </c>
      <c r="H23" s="4" t="str">
        <f t="shared" si="0"/>
        <v>1, 2, 3, 4, 5, 6, 7</v>
      </c>
      <c r="I23" s="4" t="str">
        <f t="shared" si="1"/>
        <v>1, 2, 3, 4, 5, 6, 7</v>
      </c>
      <c r="J23" s="4" t="str">
        <f t="shared" si="2"/>
        <v/>
      </c>
    </row>
    <row r="24" spans="1:10" ht="14">
      <c r="A24" s="4" t="s">
        <v>202</v>
      </c>
      <c r="B24" s="4">
        <v>8</v>
      </c>
      <c r="C24" s="4">
        <v>8</v>
      </c>
      <c r="D24" s="4">
        <v>8</v>
      </c>
      <c r="E24" s="4">
        <v>8</v>
      </c>
      <c r="F24" s="4" t="s">
        <v>111</v>
      </c>
      <c r="H24" s="4" t="str">
        <f t="shared" si="0"/>
        <v>1, 2, 3, 4, 5, 6, 7, 8</v>
      </c>
      <c r="I24" s="4" t="str">
        <f t="shared" si="1"/>
        <v>1, 2, 3, 4, 5, 6, 7, 8</v>
      </c>
      <c r="J24" s="4" t="str">
        <f t="shared" si="2"/>
        <v/>
      </c>
    </row>
    <row r="25" spans="1:10" ht="14">
      <c r="A25" s="4" t="s">
        <v>202</v>
      </c>
      <c r="B25" s="4">
        <v>9</v>
      </c>
      <c r="C25" s="4">
        <v>9</v>
      </c>
      <c r="D25" s="4">
        <v>9</v>
      </c>
      <c r="E25" s="4">
        <v>9</v>
      </c>
      <c r="F25" s="4" t="s">
        <v>111</v>
      </c>
      <c r="H25" s="4" t="str">
        <f t="shared" si="0"/>
        <v>1, 2, 3, 4, 5, 6, 7, 8, 9</v>
      </c>
      <c r="I25" s="4" t="str">
        <f t="shared" si="1"/>
        <v>1, 2, 3, 4, 5, 6, 7, 8, 9</v>
      </c>
      <c r="J25" s="4" t="str">
        <f t="shared" si="2"/>
        <v/>
      </c>
    </row>
    <row r="26" spans="1:10" ht="14">
      <c r="A26" s="4" t="s">
        <v>202</v>
      </c>
      <c r="B26" s="4">
        <v>10</v>
      </c>
      <c r="C26" s="4">
        <v>10</v>
      </c>
      <c r="D26" s="4">
        <v>10</v>
      </c>
      <c r="E26" s="4">
        <v>10</v>
      </c>
      <c r="F26" s="4" t="s">
        <v>111</v>
      </c>
      <c r="H26" s="4" t="str">
        <f t="shared" si="0"/>
        <v>1, 2, 3, 4, 5, 6, 7, 8, 9, 10</v>
      </c>
      <c r="I26" s="4" t="str">
        <f t="shared" si="1"/>
        <v>1, 2, 3, 4, 5, 6, 7, 8, 9, 10</v>
      </c>
      <c r="J26" s="4" t="str">
        <f t="shared" si="2"/>
        <v/>
      </c>
    </row>
    <row r="27" spans="1:10" ht="14">
      <c r="A27" s="4" t="s">
        <v>202</v>
      </c>
      <c r="B27" s="4" t="s">
        <v>272</v>
      </c>
      <c r="C27" s="4" t="s">
        <v>272</v>
      </c>
      <c r="D27" s="4" t="s">
        <v>2175</v>
      </c>
      <c r="H27" s="4" t="str">
        <f t="shared" si="0"/>
        <v>1, 2, 3, 4, 5, 6, 7, 8, 9, 10, kuramba kupindura</v>
      </c>
      <c r="I27" s="4" t="str">
        <f t="shared" si="1"/>
        <v>1, 2, 3, 4, 5, 6, 7, 8, 9, 10, refuse</v>
      </c>
      <c r="J27" s="4" t="str">
        <f t="shared" si="2"/>
        <v>Last</v>
      </c>
    </row>
    <row r="28" spans="1:10" ht="14">
      <c r="A28" s="4" t="s">
        <v>203</v>
      </c>
      <c r="B28" s="4" t="s">
        <v>264</v>
      </c>
      <c r="C28" s="4" t="s">
        <v>265</v>
      </c>
      <c r="D28" s="58" t="s">
        <v>2718</v>
      </c>
      <c r="E28" s="4">
        <v>3</v>
      </c>
      <c r="F28" s="4" t="s">
        <v>111</v>
      </c>
      <c r="H28" s="4" t="str">
        <f t="shared" si="0"/>
        <v>zvingangoitike zvakanyanya</v>
      </c>
      <c r="I28" s="4" t="str">
        <f t="shared" si="1"/>
        <v>very likely</v>
      </c>
      <c r="J28" s="4" t="str">
        <f t="shared" si="2"/>
        <v/>
      </c>
    </row>
    <row r="29" spans="1:10" ht="14">
      <c r="A29" s="4" t="s">
        <v>203</v>
      </c>
      <c r="B29" s="4" t="s">
        <v>266</v>
      </c>
      <c r="C29" s="4" t="s">
        <v>267</v>
      </c>
      <c r="D29" s="59" t="s">
        <v>2719</v>
      </c>
      <c r="E29" s="4">
        <v>2</v>
      </c>
      <c r="F29" s="4" t="s">
        <v>111</v>
      </c>
      <c r="H29" s="4" t="str">
        <f t="shared" si="0"/>
        <v>zvingangoitike zvakanyanya, zvingangoitike zvishoma</v>
      </c>
      <c r="I29" s="4" t="str">
        <f t="shared" si="1"/>
        <v>very likely, somewhat likely</v>
      </c>
      <c r="J29" s="4" t="str">
        <f t="shared" si="2"/>
        <v/>
      </c>
    </row>
    <row r="30" spans="1:10" ht="28">
      <c r="A30" s="4" t="s">
        <v>203</v>
      </c>
      <c r="B30" s="4" t="s">
        <v>268</v>
      </c>
      <c r="C30" s="4" t="s">
        <v>269</v>
      </c>
      <c r="D30" s="58" t="s">
        <v>2720</v>
      </c>
      <c r="E30" s="4">
        <v>1</v>
      </c>
      <c r="F30" s="4" t="s">
        <v>111</v>
      </c>
      <c r="H30" s="4" t="str">
        <f t="shared" si="0"/>
        <v>zvingangoitike zvakanyanya, zvingangoitike zvishoma, hazvingaitike zvakanyanya</v>
      </c>
      <c r="I30" s="4" t="str">
        <f t="shared" si="1"/>
        <v>very likely, somewhat likely, not very likely</v>
      </c>
      <c r="J30" s="4" t="str">
        <f t="shared" si="2"/>
        <v/>
      </c>
    </row>
    <row r="31" spans="1:10" ht="28">
      <c r="A31" s="4" t="s">
        <v>203</v>
      </c>
      <c r="B31" s="4" t="s">
        <v>270</v>
      </c>
      <c r="C31" s="4" t="s">
        <v>271</v>
      </c>
      <c r="D31" s="58" t="s">
        <v>2721</v>
      </c>
      <c r="E31" s="4">
        <v>0</v>
      </c>
      <c r="F31" s="4" t="s">
        <v>111</v>
      </c>
      <c r="H31" s="4" t="str">
        <f t="shared" si="0"/>
        <v>zvingangoitike zvakanyanya, zvingangoitike zvishoma, hazvingaitike zvakanyanya, hazvingaitike zvachose</v>
      </c>
      <c r="I31" s="4" t="str">
        <f t="shared" si="1"/>
        <v>very likely, somewhat likely, not very likely, not at all likely</v>
      </c>
      <c r="J31" s="4" t="str">
        <f t="shared" si="2"/>
        <v/>
      </c>
    </row>
    <row r="32" spans="1:10" ht="42">
      <c r="A32" s="4" t="s">
        <v>203</v>
      </c>
      <c r="B32" s="4" t="s">
        <v>272</v>
      </c>
      <c r="C32" s="4" t="s">
        <v>272</v>
      </c>
      <c r="D32" s="4" t="s">
        <v>2175</v>
      </c>
      <c r="H32" s="4" t="str">
        <f t="shared" si="0"/>
        <v>zvingangoitike zvakanyanya, zvingangoitike zvishoma, hazvingaitike zvakanyanya, hazvingaitike zvachose, kuramba kupindura</v>
      </c>
      <c r="I32" s="4" t="str">
        <f t="shared" si="1"/>
        <v>very likely, somewhat likely, not very likely, not at all likely, refuse</v>
      </c>
      <c r="J32" s="4" t="str">
        <f t="shared" si="2"/>
        <v>Last</v>
      </c>
    </row>
    <row r="33" spans="1:10" ht="14">
      <c r="A33" s="4" t="s">
        <v>2716</v>
      </c>
      <c r="B33" s="4" t="s">
        <v>264</v>
      </c>
      <c r="C33" s="4" t="s">
        <v>265</v>
      </c>
      <c r="D33" s="58" t="s">
        <v>2776</v>
      </c>
      <c r="E33" s="4">
        <v>3</v>
      </c>
      <c r="F33" s="4" t="s">
        <v>111</v>
      </c>
      <c r="H33" s="4" t="str">
        <f t="shared" si="0"/>
        <v>zvaitika zvakanyanya</v>
      </c>
      <c r="I33" s="4" t="str">
        <f t="shared" si="1"/>
        <v>very likely</v>
      </c>
      <c r="J33" s="4" t="str">
        <f t="shared" si="2"/>
        <v/>
      </c>
    </row>
    <row r="34" spans="1:10" ht="14">
      <c r="A34" s="4" t="s">
        <v>2716</v>
      </c>
      <c r="B34" s="4" t="s">
        <v>266</v>
      </c>
      <c r="C34" s="4" t="s">
        <v>267</v>
      </c>
      <c r="D34" s="59" t="s">
        <v>2777</v>
      </c>
      <c r="E34" s="4">
        <v>2</v>
      </c>
      <c r="F34" s="4" t="s">
        <v>111</v>
      </c>
      <c r="H34" s="4" t="str">
        <f t="shared" si="0"/>
        <v>zvaitika zvakanyanya, zvaitika zvishoma</v>
      </c>
      <c r="I34" s="4" t="str">
        <f t="shared" si="1"/>
        <v>very likely, somewhat likely</v>
      </c>
      <c r="J34" s="4" t="str">
        <f t="shared" ref="J34:J65" si="3">IF(A34&lt;&gt;A35,"Last","")</f>
        <v/>
      </c>
    </row>
    <row r="35" spans="1:10" ht="28">
      <c r="A35" s="4" t="s">
        <v>2716</v>
      </c>
      <c r="B35" s="4" t="s">
        <v>268</v>
      </c>
      <c r="C35" s="4" t="s">
        <v>269</v>
      </c>
      <c r="D35" s="58" t="s">
        <v>2781</v>
      </c>
      <c r="E35" s="4">
        <v>1</v>
      </c>
      <c r="F35" s="4" t="s">
        <v>111</v>
      </c>
      <c r="H35" s="4" t="str">
        <f t="shared" si="0"/>
        <v>zvaitika zvakanyanya, zvaitika zvishoma, hazvaiitika zvakanyanya</v>
      </c>
      <c r="I35" s="4" t="str">
        <f t="shared" si="1"/>
        <v>very likely, somewhat likely, not very likely</v>
      </c>
      <c r="J35" s="4" t="str">
        <f t="shared" si="3"/>
        <v/>
      </c>
    </row>
    <row r="36" spans="1:10" ht="28">
      <c r="A36" s="4" t="s">
        <v>2716</v>
      </c>
      <c r="B36" s="4" t="s">
        <v>270</v>
      </c>
      <c r="C36" s="4" t="s">
        <v>271</v>
      </c>
      <c r="D36" s="58" t="s">
        <v>2782</v>
      </c>
      <c r="E36" s="4">
        <v>0</v>
      </c>
      <c r="F36" s="4" t="s">
        <v>111</v>
      </c>
      <c r="H36" s="4" t="str">
        <f t="shared" si="0"/>
        <v>zvaitika zvakanyanya, zvaitika zvishoma, hazvaiitika zvakanyanya, hazvaiitika zvachose</v>
      </c>
      <c r="I36" s="4" t="str">
        <f t="shared" si="1"/>
        <v>very likely, somewhat likely, not very likely, not at all likely</v>
      </c>
      <c r="J36" s="4" t="str">
        <f t="shared" si="3"/>
        <v/>
      </c>
    </row>
    <row r="37" spans="1:10" ht="28">
      <c r="A37" s="4" t="s">
        <v>2716</v>
      </c>
      <c r="B37" s="4" t="s">
        <v>272</v>
      </c>
      <c r="C37" s="4" t="s">
        <v>272</v>
      </c>
      <c r="D37" s="4" t="s">
        <v>2175</v>
      </c>
      <c r="H37" s="4" t="str">
        <f t="shared" si="0"/>
        <v>zvaitika zvakanyanya, zvaitika zvishoma, hazvaiitika zvakanyanya, hazvaiitika zvachose, kuramba kupindura</v>
      </c>
      <c r="I37" s="4" t="str">
        <f t="shared" si="1"/>
        <v>very likely, somewhat likely, not very likely, not at all likely, refuse</v>
      </c>
      <c r="J37" s="4" t="str">
        <f t="shared" si="3"/>
        <v>Last</v>
      </c>
    </row>
    <row r="38" spans="1:10" ht="14">
      <c r="A38" s="4" t="s">
        <v>204</v>
      </c>
      <c r="B38" s="4" t="s">
        <v>27</v>
      </c>
      <c r="C38" s="4" t="s">
        <v>27</v>
      </c>
      <c r="D38" s="52" t="s">
        <v>2722</v>
      </c>
      <c r="E38" s="4">
        <v>1</v>
      </c>
      <c r="F38" s="4" t="s">
        <v>399</v>
      </c>
      <c r="H38" s="4" t="str">
        <f t="shared" si="0"/>
        <v>hongu</v>
      </c>
      <c r="I38" s="4" t="str">
        <f t="shared" si="1"/>
        <v>yes</v>
      </c>
      <c r="J38" s="4" t="str">
        <f t="shared" si="3"/>
        <v/>
      </c>
    </row>
    <row r="39" spans="1:10" ht="14">
      <c r="A39" s="4" t="s">
        <v>204</v>
      </c>
      <c r="B39" s="4" t="s">
        <v>28</v>
      </c>
      <c r="C39" s="4" t="s">
        <v>28</v>
      </c>
      <c r="D39" s="52" t="s">
        <v>2723</v>
      </c>
      <c r="E39" s="4">
        <v>0</v>
      </c>
      <c r="F39" s="4" t="s">
        <v>399</v>
      </c>
      <c r="H39" s="4" t="str">
        <f t="shared" si="0"/>
        <v>hongu, kwete</v>
      </c>
      <c r="I39" s="4" t="str">
        <f t="shared" si="1"/>
        <v>yes, no</v>
      </c>
      <c r="J39" s="4" t="str">
        <f t="shared" si="3"/>
        <v/>
      </c>
    </row>
    <row r="40" spans="1:10" ht="14">
      <c r="A40" s="4" t="s">
        <v>204</v>
      </c>
      <c r="B40" s="4" t="s">
        <v>272</v>
      </c>
      <c r="C40" s="4" t="s">
        <v>272</v>
      </c>
      <c r="D40" s="4" t="s">
        <v>2175</v>
      </c>
      <c r="H40" s="4" t="str">
        <f t="shared" si="0"/>
        <v>hongu, kwete, kuramba kupindura</v>
      </c>
      <c r="I40" s="4" t="str">
        <f t="shared" si="1"/>
        <v>yes, no, refuse</v>
      </c>
      <c r="J40" s="4" t="str">
        <f t="shared" si="3"/>
        <v>Last</v>
      </c>
    </row>
    <row r="41" spans="1:10" ht="14">
      <c r="A41" s="4" t="s">
        <v>205</v>
      </c>
      <c r="B41" s="4" t="s">
        <v>27</v>
      </c>
      <c r="C41" s="4" t="s">
        <v>27</v>
      </c>
      <c r="D41" s="52" t="s">
        <v>2722</v>
      </c>
      <c r="E41" s="4">
        <v>1</v>
      </c>
      <c r="F41" s="4" t="s">
        <v>399</v>
      </c>
      <c r="H41" s="4" t="str">
        <f t="shared" si="0"/>
        <v>hongu</v>
      </c>
      <c r="I41" s="4" t="str">
        <f t="shared" si="1"/>
        <v>yes</v>
      </c>
      <c r="J41" s="4" t="str">
        <f t="shared" si="3"/>
        <v/>
      </c>
    </row>
    <row r="42" spans="1:10" ht="14">
      <c r="A42" s="4" t="s">
        <v>205</v>
      </c>
      <c r="B42" s="4" t="s">
        <v>28</v>
      </c>
      <c r="C42" s="4" t="s">
        <v>28</v>
      </c>
      <c r="D42" s="52" t="s">
        <v>2723</v>
      </c>
      <c r="E42" s="4">
        <v>0</v>
      </c>
      <c r="F42" s="4" t="s">
        <v>399</v>
      </c>
      <c r="H42" s="4" t="str">
        <f t="shared" si="0"/>
        <v>hongu, kwete</v>
      </c>
      <c r="I42" s="4" t="str">
        <f t="shared" si="1"/>
        <v>yes, no</v>
      </c>
      <c r="J42" s="4" t="str">
        <f t="shared" si="3"/>
        <v>Last</v>
      </c>
    </row>
    <row r="43" spans="1:10" ht="14">
      <c r="A43" s="4" t="s">
        <v>206</v>
      </c>
      <c r="B43" s="4" t="s">
        <v>273</v>
      </c>
      <c r="C43" s="4" t="s">
        <v>274</v>
      </c>
      <c r="D43" s="4" t="s">
        <v>274</v>
      </c>
      <c r="E43" s="4" t="s">
        <v>274</v>
      </c>
      <c r="F43" s="4" t="s">
        <v>399</v>
      </c>
      <c r="H43" s="4" t="str">
        <f t="shared" si="0"/>
        <v>positive</v>
      </c>
      <c r="I43" s="4" t="str">
        <f t="shared" si="1"/>
        <v>positive</v>
      </c>
      <c r="J43" s="4" t="str">
        <f t="shared" si="3"/>
        <v/>
      </c>
    </row>
    <row r="44" spans="1:10" ht="14">
      <c r="A44" s="4" t="s">
        <v>206</v>
      </c>
      <c r="B44" s="4" t="s">
        <v>275</v>
      </c>
      <c r="C44" s="4" t="s">
        <v>276</v>
      </c>
      <c r="D44" s="4" t="s">
        <v>276</v>
      </c>
      <c r="E44" s="4" t="s">
        <v>276</v>
      </c>
      <c r="F44" s="4" t="s">
        <v>399</v>
      </c>
      <c r="H44" s="4" t="str">
        <f t="shared" si="0"/>
        <v>positive, negative</v>
      </c>
      <c r="I44" s="4" t="str">
        <f t="shared" si="1"/>
        <v>positive, negative</v>
      </c>
      <c r="J44" s="4" t="str">
        <f t="shared" si="3"/>
        <v/>
      </c>
    </row>
    <row r="45" spans="1:10" ht="14">
      <c r="A45" s="4" t="s">
        <v>206</v>
      </c>
      <c r="B45" s="4" t="s">
        <v>272</v>
      </c>
      <c r="C45" s="4" t="s">
        <v>272</v>
      </c>
      <c r="D45" s="4" t="s">
        <v>2175</v>
      </c>
      <c r="H45" s="4" t="str">
        <f t="shared" si="0"/>
        <v>positive, negative, kuramba kupindura</v>
      </c>
      <c r="I45" s="4" t="str">
        <f t="shared" si="1"/>
        <v>positive, negative, refuse</v>
      </c>
      <c r="J45" s="4" t="str">
        <f t="shared" si="3"/>
        <v>Last</v>
      </c>
    </row>
    <row r="46" spans="1:10" ht="14">
      <c r="A46" s="4" t="s">
        <v>207</v>
      </c>
      <c r="B46" s="4" t="s">
        <v>277</v>
      </c>
      <c r="C46" s="4" t="s">
        <v>277</v>
      </c>
      <c r="D46" s="52" t="s">
        <v>2187</v>
      </c>
      <c r="E46" s="4">
        <v>0</v>
      </c>
      <c r="F46" s="4" t="s">
        <v>111</v>
      </c>
      <c r="H46" s="4" t="str">
        <f t="shared" si="0"/>
        <v>kwete zvachose</v>
      </c>
      <c r="I46" s="4" t="str">
        <f t="shared" si="1"/>
        <v>never</v>
      </c>
      <c r="J46" s="4" t="str">
        <f t="shared" si="3"/>
        <v/>
      </c>
    </row>
    <row r="47" spans="1:10" ht="14">
      <c r="A47" s="4" t="s">
        <v>207</v>
      </c>
      <c r="B47" s="4" t="s">
        <v>278</v>
      </c>
      <c r="C47" s="4" t="s">
        <v>279</v>
      </c>
      <c r="D47" s="52" t="s">
        <v>2724</v>
      </c>
      <c r="E47" s="4">
        <v>1</v>
      </c>
      <c r="F47" s="4" t="s">
        <v>111</v>
      </c>
      <c r="H47" s="4" t="str">
        <f t="shared" si="0"/>
        <v>kwete zvachose, kamwe chete kana kaviri</v>
      </c>
      <c r="I47" s="4" t="str">
        <f t="shared" si="1"/>
        <v>never, once or twice</v>
      </c>
      <c r="J47" s="4" t="str">
        <f t="shared" si="3"/>
        <v/>
      </c>
    </row>
    <row r="48" spans="1:10" ht="14">
      <c r="A48" s="4" t="s">
        <v>207</v>
      </c>
      <c r="B48" s="4" t="s">
        <v>280</v>
      </c>
      <c r="C48" s="4" t="s">
        <v>281</v>
      </c>
      <c r="D48" s="52" t="s">
        <v>2725</v>
      </c>
      <c r="E48" s="4">
        <v>2</v>
      </c>
      <c r="F48" s="4" t="s">
        <v>111</v>
      </c>
      <c r="H48" s="4" t="str">
        <f t="shared" si="0"/>
        <v xml:space="preserve">kwete zvachose, kamwe chete kana kaviri, dzimwe nguva </v>
      </c>
      <c r="I48" s="4" t="str">
        <f t="shared" si="1"/>
        <v>never, once or twice, several times</v>
      </c>
      <c r="J48" s="4" t="str">
        <f t="shared" si="3"/>
        <v/>
      </c>
    </row>
    <row r="49" spans="1:10" ht="28">
      <c r="A49" s="4" t="s">
        <v>207</v>
      </c>
      <c r="B49" s="4" t="s">
        <v>282</v>
      </c>
      <c r="C49" s="4" t="s">
        <v>283</v>
      </c>
      <c r="D49" s="52" t="s">
        <v>2726</v>
      </c>
      <c r="E49" s="4">
        <v>3</v>
      </c>
      <c r="F49" s="4" t="s">
        <v>111</v>
      </c>
      <c r="H49" s="4" t="str">
        <f t="shared" si="0"/>
        <v>kwete zvachose, kamwe chete kana kaviri, dzimwe nguva , nguva zhinji</v>
      </c>
      <c r="I49" s="4" t="str">
        <f t="shared" si="1"/>
        <v>never, once or twice, several times, most of the time</v>
      </c>
      <c r="J49" s="4" t="str">
        <f t="shared" si="3"/>
        <v/>
      </c>
    </row>
    <row r="50" spans="1:10" ht="28">
      <c r="A50" s="4" t="s">
        <v>207</v>
      </c>
      <c r="B50" s="4" t="s">
        <v>272</v>
      </c>
      <c r="C50" s="4" t="s">
        <v>272</v>
      </c>
      <c r="D50" s="4" t="s">
        <v>2175</v>
      </c>
      <c r="H50" s="4" t="str">
        <f t="shared" si="0"/>
        <v>kwete zvachose, kamwe chete kana kaviri, dzimwe nguva , nguva zhinji, kuramba kupindura</v>
      </c>
      <c r="I50" s="4" t="str">
        <f t="shared" si="1"/>
        <v>never, once or twice, several times, most of the time, refuse</v>
      </c>
      <c r="J50" s="4" t="str">
        <f t="shared" si="3"/>
        <v>Last</v>
      </c>
    </row>
    <row r="51" spans="1:10" ht="14">
      <c r="A51" s="4" t="s">
        <v>208</v>
      </c>
      <c r="B51" s="4" t="s">
        <v>93</v>
      </c>
      <c r="C51" s="4" t="s">
        <v>284</v>
      </c>
      <c r="D51" s="52" t="s">
        <v>2417</v>
      </c>
      <c r="E51" s="4">
        <v>0</v>
      </c>
      <c r="F51" s="4" t="s">
        <v>111</v>
      </c>
      <c r="H51" s="4" t="str">
        <f t="shared" si="0"/>
        <v>kwete chose</v>
      </c>
      <c r="I51" s="4" t="str">
        <f t="shared" si="1"/>
        <v>not at all</v>
      </c>
      <c r="J51" s="4" t="str">
        <f t="shared" si="3"/>
        <v/>
      </c>
    </row>
    <row r="52" spans="1:10" ht="14">
      <c r="A52" s="4" t="s">
        <v>208</v>
      </c>
      <c r="B52" s="4" t="s">
        <v>285</v>
      </c>
      <c r="C52" s="4" t="s">
        <v>286</v>
      </c>
      <c r="D52" s="52" t="s">
        <v>2418</v>
      </c>
      <c r="E52" s="4">
        <v>1</v>
      </c>
      <c r="F52" s="4" t="s">
        <v>111</v>
      </c>
      <c r="H52" s="4" t="str">
        <f t="shared" si="0"/>
        <v>kwete chose, zvishoma</v>
      </c>
      <c r="I52" s="4" t="str">
        <f t="shared" si="1"/>
        <v>not at all, a little bit</v>
      </c>
      <c r="J52" s="4" t="str">
        <f t="shared" si="3"/>
        <v/>
      </c>
    </row>
    <row r="53" spans="1:10" ht="14">
      <c r="A53" s="4" t="s">
        <v>208</v>
      </c>
      <c r="B53" s="4" t="s">
        <v>287</v>
      </c>
      <c r="C53" s="4" t="s">
        <v>287</v>
      </c>
      <c r="D53" s="52" t="s">
        <v>2419</v>
      </c>
      <c r="E53" s="4">
        <v>2</v>
      </c>
      <c r="F53" s="4" t="s">
        <v>111</v>
      </c>
      <c r="H53" s="4" t="str">
        <f t="shared" si="0"/>
        <v>kwete chose, zvishoma, zvishomawo</v>
      </c>
      <c r="I53" s="4" t="str">
        <f t="shared" si="1"/>
        <v>not at all, a little bit, somewhat</v>
      </c>
      <c r="J53" s="4" t="str">
        <f t="shared" si="3"/>
        <v/>
      </c>
    </row>
    <row r="54" spans="1:10" ht="14">
      <c r="A54" s="4" t="s">
        <v>208</v>
      </c>
      <c r="B54" s="4" t="s">
        <v>288</v>
      </c>
      <c r="C54" s="4" t="s">
        <v>289</v>
      </c>
      <c r="D54" s="87" t="s">
        <v>2420</v>
      </c>
      <c r="E54" s="4">
        <v>3</v>
      </c>
      <c r="F54" s="4" t="s">
        <v>111</v>
      </c>
      <c r="H54" s="4" t="str">
        <f t="shared" si="0"/>
        <v>kwete chose, zvishoma, zvishomawo, zvakanyanya</v>
      </c>
      <c r="I54" s="4" t="str">
        <f t="shared" si="1"/>
        <v>not at all, a little bit, somewhat, quite a bit</v>
      </c>
      <c r="J54" s="4" t="str">
        <f t="shared" si="3"/>
        <v/>
      </c>
    </row>
    <row r="55" spans="1:10" ht="28">
      <c r="A55" s="4" t="s">
        <v>208</v>
      </c>
      <c r="B55" s="4" t="s">
        <v>290</v>
      </c>
      <c r="C55" s="4" t="s">
        <v>291</v>
      </c>
      <c r="D55" s="87" t="s">
        <v>2421</v>
      </c>
      <c r="E55" s="4">
        <v>4</v>
      </c>
      <c r="F55" s="4" t="s">
        <v>111</v>
      </c>
      <c r="H55" s="4" t="str">
        <f t="shared" si="0"/>
        <v>kwete chose, zvishoma, zvishomawo, zvakanyanya, zvakanyanya chose</v>
      </c>
      <c r="I55" s="4" t="str">
        <f t="shared" si="1"/>
        <v>not at all, a little bit, somewhat, quite a bit, very much</v>
      </c>
      <c r="J55" s="4" t="str">
        <f t="shared" si="3"/>
        <v/>
      </c>
    </row>
    <row r="56" spans="1:10" ht="28">
      <c r="A56" s="4" t="s">
        <v>208</v>
      </c>
      <c r="B56" s="4" t="s">
        <v>272</v>
      </c>
      <c r="C56" s="4" t="s">
        <v>272</v>
      </c>
      <c r="D56" s="4" t="s">
        <v>2175</v>
      </c>
      <c r="H56" s="4" t="str">
        <f t="shared" si="0"/>
        <v>kwete chose, zvishoma, zvishomawo, zvakanyanya, zvakanyanya chose, kuramba kupindura</v>
      </c>
      <c r="I56" s="4" t="str">
        <f t="shared" si="1"/>
        <v>not at all, a little bit, somewhat, quite a bit, very much, refuse</v>
      </c>
      <c r="J56" s="4" t="str">
        <f t="shared" si="3"/>
        <v>Last</v>
      </c>
    </row>
    <row r="57" spans="1:10" ht="14">
      <c r="A57" s="4" t="s">
        <v>2460</v>
      </c>
      <c r="B57" s="4" t="s">
        <v>93</v>
      </c>
      <c r="C57" s="4" t="s">
        <v>284</v>
      </c>
      <c r="D57" s="52" t="s">
        <v>2417</v>
      </c>
      <c r="E57" s="4">
        <v>0</v>
      </c>
      <c r="F57" s="4" t="s">
        <v>111</v>
      </c>
      <c r="H57" s="4" t="str">
        <f t="shared" si="0"/>
        <v>kwete chose</v>
      </c>
      <c r="I57" s="4" t="str">
        <f t="shared" si="1"/>
        <v>not at all</v>
      </c>
      <c r="J57" s="4" t="str">
        <f t="shared" si="3"/>
        <v/>
      </c>
    </row>
    <row r="58" spans="1:10" ht="14">
      <c r="A58" s="4" t="s">
        <v>2460</v>
      </c>
      <c r="B58" s="4" t="s">
        <v>285</v>
      </c>
      <c r="C58" s="4" t="s">
        <v>286</v>
      </c>
      <c r="D58" s="52" t="s">
        <v>2418</v>
      </c>
      <c r="E58" s="4">
        <v>1</v>
      </c>
      <c r="F58" s="4" t="s">
        <v>111</v>
      </c>
      <c r="H58" s="4" t="str">
        <f t="shared" si="0"/>
        <v>kwete chose, zvishoma</v>
      </c>
      <c r="I58" s="4" t="str">
        <f t="shared" si="1"/>
        <v>not at all, a little bit</v>
      </c>
      <c r="J58" s="4" t="str">
        <f t="shared" si="3"/>
        <v/>
      </c>
    </row>
    <row r="59" spans="1:10" ht="14">
      <c r="A59" s="4" t="s">
        <v>2460</v>
      </c>
      <c r="B59" s="4" t="s">
        <v>287</v>
      </c>
      <c r="C59" s="4" t="s">
        <v>287</v>
      </c>
      <c r="D59" s="52" t="s">
        <v>2419</v>
      </c>
      <c r="E59" s="4">
        <v>2</v>
      </c>
      <c r="F59" s="4" t="s">
        <v>111</v>
      </c>
      <c r="H59" s="4" t="str">
        <f t="shared" si="0"/>
        <v>kwete chose, zvishoma, zvishomawo</v>
      </c>
      <c r="I59" s="4" t="str">
        <f t="shared" si="1"/>
        <v>not at all, a little bit, somewhat</v>
      </c>
      <c r="J59" s="4" t="str">
        <f t="shared" si="3"/>
        <v/>
      </c>
    </row>
    <row r="60" spans="1:10" ht="14">
      <c r="A60" s="4" t="s">
        <v>2460</v>
      </c>
      <c r="B60" s="4" t="s">
        <v>288</v>
      </c>
      <c r="C60" s="4" t="s">
        <v>289</v>
      </c>
      <c r="D60" s="87" t="s">
        <v>2420</v>
      </c>
      <c r="E60" s="4">
        <v>3</v>
      </c>
      <c r="F60" s="4" t="s">
        <v>111</v>
      </c>
      <c r="H60" s="4" t="str">
        <f t="shared" si="0"/>
        <v>kwete chose, zvishoma, zvishomawo, zvakanyanya</v>
      </c>
      <c r="I60" s="4" t="str">
        <f t="shared" si="1"/>
        <v>not at all, a little bit, somewhat, quite a bit</v>
      </c>
      <c r="J60" s="4" t="str">
        <f t="shared" si="3"/>
        <v/>
      </c>
    </row>
    <row r="61" spans="1:10" ht="28">
      <c r="A61" s="4" t="s">
        <v>2460</v>
      </c>
      <c r="B61" s="4" t="s">
        <v>290</v>
      </c>
      <c r="C61" s="4" t="s">
        <v>291</v>
      </c>
      <c r="D61" s="87" t="s">
        <v>2421</v>
      </c>
      <c r="E61" s="4">
        <v>4</v>
      </c>
      <c r="F61" s="4" t="s">
        <v>111</v>
      </c>
      <c r="H61" s="4" t="str">
        <f t="shared" si="0"/>
        <v>kwete chose, zvishoma, zvishomawo, zvakanyanya, zvakanyanya chose</v>
      </c>
      <c r="I61" s="4" t="str">
        <f t="shared" si="1"/>
        <v>not at all, a little bit, somewhat, quite a bit, very much</v>
      </c>
      <c r="J61" s="4" t="str">
        <f t="shared" si="3"/>
        <v/>
      </c>
    </row>
    <row r="62" spans="1:10" ht="28">
      <c r="A62" s="4" t="s">
        <v>2460</v>
      </c>
      <c r="B62" s="4" t="s">
        <v>272</v>
      </c>
      <c r="C62" s="4" t="s">
        <v>272</v>
      </c>
      <c r="D62" s="4" t="s">
        <v>2175</v>
      </c>
      <c r="H62" s="4" t="str">
        <f t="shared" si="0"/>
        <v>kwete chose, zvishoma, zvishomawo, zvakanyanya, zvakanyanya chose, kuramba kupindura</v>
      </c>
      <c r="I62" s="4" t="str">
        <f t="shared" si="1"/>
        <v>not at all, a little bit, somewhat, quite a bit, very much, refuse</v>
      </c>
      <c r="J62" s="4" t="str">
        <f t="shared" si="3"/>
        <v/>
      </c>
    </row>
    <row r="63" spans="1:10" ht="28">
      <c r="A63" s="4" t="s">
        <v>2460</v>
      </c>
      <c r="B63" s="4" t="s">
        <v>2461</v>
      </c>
      <c r="C63" s="4" t="s">
        <v>2462</v>
      </c>
      <c r="D63" s="4" t="s">
        <v>2462</v>
      </c>
      <c r="H63" s="4" t="str">
        <f t="shared" si="0"/>
        <v>kwete chose, zvishoma, zvishomawo, zvakanyanya, zvakanyanya chose, kuramba kupindura, not applicable</v>
      </c>
      <c r="I63" s="4" t="str">
        <f t="shared" si="1"/>
        <v>not at all, a little bit, somewhat, quite a bit, very much, refuse, not applicable</v>
      </c>
      <c r="J63" s="4" t="str">
        <f t="shared" si="3"/>
        <v>Last</v>
      </c>
    </row>
    <row r="64" spans="1:10" ht="14">
      <c r="A64" s="4" t="s">
        <v>209</v>
      </c>
      <c r="B64" s="4" t="s">
        <v>27</v>
      </c>
      <c r="C64" s="4" t="s">
        <v>27</v>
      </c>
      <c r="D64" s="52" t="s">
        <v>1725</v>
      </c>
      <c r="E64" s="4">
        <v>1</v>
      </c>
      <c r="F64" s="4" t="s">
        <v>399</v>
      </c>
      <c r="H64" s="4" t="str">
        <f t="shared" si="0"/>
        <v>Hongu</v>
      </c>
      <c r="I64" s="4" t="str">
        <f t="shared" si="1"/>
        <v>yes</v>
      </c>
      <c r="J64" s="4" t="str">
        <f t="shared" si="3"/>
        <v/>
      </c>
    </row>
    <row r="65" spans="1:10" ht="14">
      <c r="A65" s="4" t="s">
        <v>209</v>
      </c>
      <c r="B65" s="4" t="s">
        <v>28</v>
      </c>
      <c r="C65" s="4" t="s">
        <v>28</v>
      </c>
      <c r="D65" s="52" t="s">
        <v>1726</v>
      </c>
      <c r="E65" s="4">
        <v>0</v>
      </c>
      <c r="F65" s="4" t="s">
        <v>399</v>
      </c>
      <c r="H65" s="4" t="str">
        <f t="shared" si="0"/>
        <v>Hongu, Kwete</v>
      </c>
      <c r="I65" s="4" t="str">
        <f t="shared" si="1"/>
        <v>yes, no</v>
      </c>
      <c r="J65" s="4" t="str">
        <f t="shared" si="3"/>
        <v/>
      </c>
    </row>
    <row r="66" spans="1:10" ht="14">
      <c r="A66" s="4" t="s">
        <v>209</v>
      </c>
      <c r="B66" s="4" t="s">
        <v>292</v>
      </c>
      <c r="C66" s="4" t="s">
        <v>292</v>
      </c>
      <c r="D66" s="4" t="s">
        <v>292</v>
      </c>
      <c r="H66" s="4" t="str">
        <f t="shared" ref="H66:H129" si="4">IF(A66=A65,H65&amp;", "&amp;D66,D66)</f>
        <v>Hongu, Kwete, dk</v>
      </c>
      <c r="I66" s="4" t="str">
        <f t="shared" ref="I66:I129" si="5">IF(A66=A65,I65&amp;", "&amp;C66,C66)</f>
        <v>yes, no, dk</v>
      </c>
      <c r="J66" s="4" t="str">
        <f t="shared" ref="J66:J86" si="6">IF(A66&lt;&gt;A67,"Last","")</f>
        <v/>
      </c>
    </row>
    <row r="67" spans="1:10" ht="14">
      <c r="A67" s="4" t="s">
        <v>209</v>
      </c>
      <c r="B67" s="4" t="s">
        <v>272</v>
      </c>
      <c r="C67" s="4" t="s">
        <v>272</v>
      </c>
      <c r="D67" s="4" t="s">
        <v>2175</v>
      </c>
      <c r="H67" s="4" t="str">
        <f t="shared" si="4"/>
        <v>Hongu, Kwete, dk, kuramba kupindura</v>
      </c>
      <c r="I67" s="4" t="str">
        <f t="shared" si="5"/>
        <v>yes, no, dk, refuse</v>
      </c>
      <c r="J67" s="4" t="str">
        <f t="shared" si="6"/>
        <v>Last</v>
      </c>
    </row>
    <row r="68" spans="1:10" ht="14">
      <c r="A68" s="4" t="s">
        <v>195</v>
      </c>
      <c r="B68" s="4" t="s">
        <v>293</v>
      </c>
      <c r="C68" s="4" t="s">
        <v>294</v>
      </c>
      <c r="D68" s="4" t="s">
        <v>294</v>
      </c>
      <c r="E68" s="4" t="s">
        <v>294</v>
      </c>
      <c r="F68" s="4" t="s">
        <v>399</v>
      </c>
      <c r="H68" s="4" t="str">
        <f t="shared" si="4"/>
        <v>from me</v>
      </c>
      <c r="I68" s="4" t="str">
        <f t="shared" si="5"/>
        <v>from me</v>
      </c>
      <c r="J68" s="4" t="str">
        <f t="shared" si="6"/>
        <v/>
      </c>
    </row>
    <row r="69" spans="1:10" ht="14">
      <c r="A69" s="4" t="s">
        <v>195</v>
      </c>
      <c r="B69" s="4" t="s">
        <v>295</v>
      </c>
      <c r="C69" s="4" t="s">
        <v>296</v>
      </c>
      <c r="D69" s="4" t="s">
        <v>296</v>
      </c>
      <c r="E69" s="4" t="s">
        <v>296</v>
      </c>
      <c r="F69" s="4" t="s">
        <v>399</v>
      </c>
      <c r="H69" s="4" t="str">
        <f t="shared" si="4"/>
        <v>from me, from a family member</v>
      </c>
      <c r="I69" s="4" t="str">
        <f t="shared" si="5"/>
        <v>from me, from a family member</v>
      </c>
      <c r="J69" s="4" t="str">
        <f t="shared" si="6"/>
        <v/>
      </c>
    </row>
    <row r="70" spans="1:10" ht="14">
      <c r="A70" s="4" t="s">
        <v>195</v>
      </c>
      <c r="B70" s="4" t="s">
        <v>297</v>
      </c>
      <c r="C70" s="4" t="s">
        <v>298</v>
      </c>
      <c r="D70" s="4" t="s">
        <v>298</v>
      </c>
      <c r="E70" s="4" t="s">
        <v>298</v>
      </c>
      <c r="F70" s="4" t="s">
        <v>399</v>
      </c>
      <c r="H70" s="4" t="str">
        <f t="shared" si="4"/>
        <v>from me, from a family member, from a friend</v>
      </c>
      <c r="I70" s="4" t="str">
        <f t="shared" si="5"/>
        <v>from me, from a family member, from a friend</v>
      </c>
      <c r="J70" s="4" t="str">
        <f t="shared" si="6"/>
        <v/>
      </c>
    </row>
    <row r="71" spans="1:10" ht="28">
      <c r="A71" s="4" t="s">
        <v>195</v>
      </c>
      <c r="B71" s="4" t="s">
        <v>299</v>
      </c>
      <c r="C71" s="4" t="s">
        <v>300</v>
      </c>
      <c r="D71" s="4" t="s">
        <v>300</v>
      </c>
      <c r="E71" s="4" t="s">
        <v>300</v>
      </c>
      <c r="F71" s="4" t="s">
        <v>399</v>
      </c>
      <c r="H71" s="4" t="str">
        <f t="shared" si="4"/>
        <v>from me, from a family member, from a friend, from a doctor or nurse</v>
      </c>
      <c r="I71" s="4" t="str">
        <f t="shared" si="5"/>
        <v>from me, from a family member, from a friend, from a doctor or nurse</v>
      </c>
      <c r="J71" s="4" t="str">
        <f t="shared" si="6"/>
        <v/>
      </c>
    </row>
    <row r="72" spans="1:10" ht="28">
      <c r="A72" s="4" t="s">
        <v>195</v>
      </c>
      <c r="B72" s="4" t="s">
        <v>301</v>
      </c>
      <c r="C72" s="4" t="s">
        <v>302</v>
      </c>
      <c r="D72" s="4" t="s">
        <v>302</v>
      </c>
      <c r="E72" s="4" t="s">
        <v>302</v>
      </c>
      <c r="F72" s="4" t="s">
        <v>399</v>
      </c>
      <c r="H72" s="4" t="str">
        <f t="shared" si="4"/>
        <v>from me, from a family member, from a friend, from a doctor or nurse, from someone else</v>
      </c>
      <c r="I72" s="4" t="str">
        <f t="shared" si="5"/>
        <v>from me, from a family member, from a friend, from a doctor or nurse, from someone else</v>
      </c>
      <c r="J72" s="4" t="str">
        <f t="shared" si="6"/>
        <v/>
      </c>
    </row>
    <row r="73" spans="1:10" ht="28">
      <c r="A73" s="4" t="s">
        <v>195</v>
      </c>
      <c r="B73" s="4" t="s">
        <v>272</v>
      </c>
      <c r="C73" s="4" t="s">
        <v>272</v>
      </c>
      <c r="D73" s="4" t="s">
        <v>272</v>
      </c>
      <c r="H73" s="4" t="str">
        <f t="shared" si="4"/>
        <v>from me, from a family member, from a friend, from a doctor or nurse, from someone else, refuse</v>
      </c>
      <c r="I73" s="4" t="str">
        <f t="shared" si="5"/>
        <v>from me, from a family member, from a friend, from a doctor or nurse, from someone else, refuse</v>
      </c>
      <c r="J73" s="4" t="str">
        <f t="shared" si="6"/>
        <v>Last</v>
      </c>
    </row>
    <row r="74" spans="1:10" ht="14">
      <c r="A74" s="4" t="s">
        <v>210</v>
      </c>
      <c r="B74" s="4" t="s">
        <v>277</v>
      </c>
      <c r="C74" s="4" t="s">
        <v>277</v>
      </c>
      <c r="D74" s="4" t="s">
        <v>277</v>
      </c>
      <c r="E74" s="4" t="s">
        <v>277</v>
      </c>
      <c r="F74" s="4" t="s">
        <v>111</v>
      </c>
      <c r="H74" s="4" t="str">
        <f t="shared" si="4"/>
        <v>never</v>
      </c>
      <c r="I74" s="4" t="str">
        <f t="shared" si="5"/>
        <v>never</v>
      </c>
      <c r="J74" s="4" t="str">
        <f t="shared" si="6"/>
        <v/>
      </c>
    </row>
    <row r="75" spans="1:10" ht="14">
      <c r="A75" s="4" t="s">
        <v>210</v>
      </c>
      <c r="B75" s="4" t="s">
        <v>303</v>
      </c>
      <c r="C75" s="4" t="s">
        <v>304</v>
      </c>
      <c r="D75" s="4" t="s">
        <v>304</v>
      </c>
      <c r="E75" s="4" t="s">
        <v>304</v>
      </c>
      <c r="F75" s="4" t="s">
        <v>111</v>
      </c>
      <c r="H75" s="4" t="str">
        <f t="shared" si="4"/>
        <v>never, in the next few weeks</v>
      </c>
      <c r="I75" s="4" t="str">
        <f t="shared" si="5"/>
        <v>never, in the next few weeks</v>
      </c>
      <c r="J75" s="4" t="str">
        <f t="shared" si="6"/>
        <v/>
      </c>
    </row>
    <row r="76" spans="1:10" ht="14">
      <c r="A76" s="4" t="s">
        <v>210</v>
      </c>
      <c r="B76" s="4" t="s">
        <v>305</v>
      </c>
      <c r="C76" s="4" t="s">
        <v>306</v>
      </c>
      <c r="D76" s="4" t="s">
        <v>306</v>
      </c>
      <c r="E76" s="4" t="s">
        <v>306</v>
      </c>
      <c r="F76" s="4" t="s">
        <v>111</v>
      </c>
      <c r="H76" s="4" t="str">
        <f t="shared" si="4"/>
        <v>never, in the next few weeks, in the next few months</v>
      </c>
      <c r="I76" s="4" t="str">
        <f t="shared" si="5"/>
        <v>never, in the next few weeks, in the next few months</v>
      </c>
      <c r="J76" s="4" t="str">
        <f t="shared" si="6"/>
        <v/>
      </c>
    </row>
    <row r="77" spans="1:10" ht="28">
      <c r="A77" s="4" t="s">
        <v>210</v>
      </c>
      <c r="B77" s="4" t="s">
        <v>307</v>
      </c>
      <c r="C77" s="4" t="s">
        <v>308</v>
      </c>
      <c r="D77" s="4" t="s">
        <v>308</v>
      </c>
      <c r="E77" s="4" t="s">
        <v>308</v>
      </c>
      <c r="F77" s="4" t="s">
        <v>111</v>
      </c>
      <c r="H77" s="4" t="str">
        <f t="shared" si="4"/>
        <v>never, in the next few weeks, in the next few months, between 6 months and 1 year from now</v>
      </c>
      <c r="I77" s="4" t="str">
        <f t="shared" si="5"/>
        <v>never, in the next few weeks, in the next few months, between 6 months and 1 year from now</v>
      </c>
      <c r="J77" s="4" t="str">
        <f t="shared" si="6"/>
        <v/>
      </c>
    </row>
    <row r="78" spans="1:10" ht="28">
      <c r="A78" s="4" t="s">
        <v>210</v>
      </c>
      <c r="B78" s="4" t="s">
        <v>309</v>
      </c>
      <c r="C78" s="4" t="s">
        <v>310</v>
      </c>
      <c r="D78" s="4" t="s">
        <v>310</v>
      </c>
      <c r="E78" s="4" t="s">
        <v>310</v>
      </c>
      <c r="F78" s="4" t="s">
        <v>111</v>
      </c>
      <c r="H78" s="4" t="str">
        <f t="shared" si="4"/>
        <v>never, in the next few weeks, in the next few months, between 6 months and 1 year from now, more than a year from now</v>
      </c>
      <c r="I78" s="4" t="str">
        <f t="shared" si="5"/>
        <v>never, in the next few weeks, in the next few months, between 6 months and 1 year from now, more than a year from now</v>
      </c>
      <c r="J78" s="4" t="str">
        <f t="shared" si="6"/>
        <v/>
      </c>
    </row>
    <row r="79" spans="1:10" ht="28">
      <c r="A79" s="4" t="s">
        <v>210</v>
      </c>
      <c r="B79" s="4" t="s">
        <v>292</v>
      </c>
      <c r="C79" s="4" t="s">
        <v>292</v>
      </c>
      <c r="D79" s="4" t="s">
        <v>292</v>
      </c>
      <c r="H79" s="4" t="str">
        <f t="shared" si="4"/>
        <v>never, in the next few weeks, in the next few months, between 6 months and 1 year from now, more than a year from now, dk</v>
      </c>
      <c r="I79" s="4" t="str">
        <f t="shared" si="5"/>
        <v>never, in the next few weeks, in the next few months, between 6 months and 1 year from now, more than a year from now, dk</v>
      </c>
      <c r="J79" s="4" t="str">
        <f t="shared" si="6"/>
        <v/>
      </c>
    </row>
    <row r="80" spans="1:10" ht="42">
      <c r="A80" s="4" t="s">
        <v>210</v>
      </c>
      <c r="B80" s="4" t="s">
        <v>272</v>
      </c>
      <c r="C80" s="4" t="s">
        <v>272</v>
      </c>
      <c r="D80" s="4" t="s">
        <v>272</v>
      </c>
      <c r="H80" s="4" t="str">
        <f t="shared" si="4"/>
        <v>never, in the next few weeks, in the next few months, between 6 months and 1 year from now, more than a year from now, dk, refuse</v>
      </c>
      <c r="I80" s="4" t="str">
        <f t="shared" si="5"/>
        <v>never, in the next few weeks, in the next few months, between 6 months and 1 year from now, more than a year from now, dk, refuse</v>
      </c>
      <c r="J80" s="4" t="str">
        <f t="shared" si="6"/>
        <v>Last</v>
      </c>
    </row>
    <row r="81" spans="1:10" ht="14">
      <c r="A81" s="4" t="s">
        <v>211</v>
      </c>
      <c r="B81" s="4" t="s">
        <v>311</v>
      </c>
      <c r="C81" s="4" t="s">
        <v>312</v>
      </c>
      <c r="D81" s="4" t="s">
        <v>312</v>
      </c>
      <c r="E81" s="4" t="s">
        <v>312</v>
      </c>
      <c r="F81" s="4" t="s">
        <v>399</v>
      </c>
      <c r="H81" s="4" t="str">
        <f t="shared" si="4"/>
        <v>my child goes alone</v>
      </c>
      <c r="I81" s="4" t="str">
        <f t="shared" si="5"/>
        <v>my child goes alone</v>
      </c>
      <c r="J81" s="4" t="str">
        <f t="shared" si="6"/>
        <v/>
      </c>
    </row>
    <row r="82" spans="1:10" ht="14">
      <c r="A82" s="4" t="s">
        <v>211</v>
      </c>
      <c r="B82" s="4" t="s">
        <v>313</v>
      </c>
      <c r="C82" s="4" t="s">
        <v>314</v>
      </c>
      <c r="D82" s="4" t="s">
        <v>314</v>
      </c>
      <c r="E82" s="4" t="s">
        <v>314</v>
      </c>
      <c r="F82" s="4" t="s">
        <v>399</v>
      </c>
      <c r="H82" s="4" t="str">
        <f t="shared" si="4"/>
        <v>my child goes alone, I go alone</v>
      </c>
      <c r="I82" s="4" t="str">
        <f t="shared" si="5"/>
        <v>my child goes alone, I go alone</v>
      </c>
      <c r="J82" s="4" t="str">
        <f t="shared" si="6"/>
        <v/>
      </c>
    </row>
    <row r="83" spans="1:10" ht="14">
      <c r="A83" s="4" t="s">
        <v>211</v>
      </c>
      <c r="B83" s="4" t="s">
        <v>315</v>
      </c>
      <c r="C83" s="4" t="s">
        <v>316</v>
      </c>
      <c r="D83" s="4" t="s">
        <v>316</v>
      </c>
      <c r="E83" s="4" t="s">
        <v>316</v>
      </c>
      <c r="F83" s="4" t="s">
        <v>399</v>
      </c>
      <c r="H83" s="4" t="str">
        <f t="shared" si="4"/>
        <v>my child goes alone, I go alone, my child and I go together</v>
      </c>
      <c r="I83" s="4" t="str">
        <f t="shared" si="5"/>
        <v>my child goes alone, I go alone, my child and I go together</v>
      </c>
      <c r="J83" s="4" t="str">
        <f t="shared" si="6"/>
        <v/>
      </c>
    </row>
    <row r="84" spans="1:10" ht="28">
      <c r="A84" s="4" t="s">
        <v>211</v>
      </c>
      <c r="B84" s="4" t="s">
        <v>317</v>
      </c>
      <c r="C84" s="4" t="s">
        <v>318</v>
      </c>
      <c r="D84" s="4" t="s">
        <v>318</v>
      </c>
      <c r="E84" s="4" t="s">
        <v>318</v>
      </c>
      <c r="F84" s="4" t="s">
        <v>399</v>
      </c>
      <c r="H84" s="4" t="str">
        <f t="shared" si="4"/>
        <v>my child goes alone, I go alone, my child and I go together, someone else goes alone</v>
      </c>
      <c r="I84" s="4" t="str">
        <f t="shared" si="5"/>
        <v>my child goes alone, I go alone, my child and I go together, someone else goes alone</v>
      </c>
      <c r="J84" s="4" t="str">
        <f t="shared" si="6"/>
        <v/>
      </c>
    </row>
    <row r="85" spans="1:10" ht="28">
      <c r="A85" s="4" t="s">
        <v>211</v>
      </c>
      <c r="B85" s="4" t="s">
        <v>319</v>
      </c>
      <c r="C85" s="4" t="s">
        <v>320</v>
      </c>
      <c r="D85" s="4" t="s">
        <v>320</v>
      </c>
      <c r="E85" s="4" t="s">
        <v>320</v>
      </c>
      <c r="F85" s="4" t="s">
        <v>399</v>
      </c>
      <c r="H85" s="4" t="str">
        <f t="shared" si="4"/>
        <v>my child goes alone, I go alone, my child and I go together, someone else goes alone, someone else goes with my child</v>
      </c>
      <c r="I85" s="4" t="str">
        <f t="shared" si="5"/>
        <v>my child goes alone, I go alone, my child and I go together, someone else goes alone, someone else goes with my child</v>
      </c>
      <c r="J85" s="4" t="str">
        <f t="shared" si="6"/>
        <v/>
      </c>
    </row>
    <row r="86" spans="1:10" ht="42">
      <c r="A86" s="4" t="s">
        <v>211</v>
      </c>
      <c r="B86" s="4" t="s">
        <v>321</v>
      </c>
      <c r="C86" s="4" t="s">
        <v>322</v>
      </c>
      <c r="D86" s="4" t="s">
        <v>322</v>
      </c>
      <c r="E86" s="4" t="s">
        <v>322</v>
      </c>
      <c r="F86" s="4" t="s">
        <v>399</v>
      </c>
      <c r="H86" s="4" t="str">
        <f t="shared" si="4"/>
        <v>my child goes alone, I go alone, my child and I go together, someone else goes alone, someone else goes with my child, not on medication</v>
      </c>
      <c r="I86" s="4" t="str">
        <f t="shared" si="5"/>
        <v>my child goes alone, I go alone, my child and I go together, someone else goes alone, someone else goes with my child, not on medication</v>
      </c>
      <c r="J86" s="4" t="str">
        <f t="shared" si="6"/>
        <v/>
      </c>
    </row>
    <row r="87" spans="1:10" ht="42">
      <c r="A87" s="4" t="s">
        <v>211</v>
      </c>
      <c r="B87" s="4" t="s">
        <v>272</v>
      </c>
      <c r="C87" s="4" t="s">
        <v>272</v>
      </c>
      <c r="D87" s="4" t="s">
        <v>272</v>
      </c>
      <c r="H87" s="4" t="str">
        <f t="shared" si="4"/>
        <v>my child goes alone, I go alone, my child and I go together, someone else goes alone, someone else goes with my child, not on medication, refuse</v>
      </c>
      <c r="I87" s="4" t="str">
        <f t="shared" si="5"/>
        <v>my child goes alone, I go alone, my child and I go together, someone else goes alone, someone else goes with my child, not on medication, refuse</v>
      </c>
      <c r="J87" s="4" t="str">
        <f t="shared" ref="J87:J104" si="7">IF(A87&lt;&gt;A89,"Last","")</f>
        <v>Last</v>
      </c>
    </row>
    <row r="88" spans="1:10" ht="14">
      <c r="A88" s="4" t="s">
        <v>212</v>
      </c>
      <c r="B88" s="4">
        <v>0</v>
      </c>
      <c r="C88" s="4">
        <v>0</v>
      </c>
      <c r="D88" s="4">
        <v>0</v>
      </c>
      <c r="E88" s="4">
        <v>0</v>
      </c>
      <c r="F88" s="4" t="s">
        <v>399</v>
      </c>
      <c r="H88" s="4">
        <f t="shared" si="4"/>
        <v>0</v>
      </c>
      <c r="I88" s="4">
        <f t="shared" si="5"/>
        <v>0</v>
      </c>
      <c r="J88" s="4" t="str">
        <f t="shared" si="7"/>
        <v/>
      </c>
    </row>
    <row r="89" spans="1:10" ht="14">
      <c r="A89" s="4" t="s">
        <v>212</v>
      </c>
      <c r="B89" s="4">
        <v>1</v>
      </c>
      <c r="C89" s="4">
        <v>1</v>
      </c>
      <c r="D89" s="4">
        <v>1</v>
      </c>
      <c r="E89" s="4">
        <v>1</v>
      </c>
      <c r="F89" s="4" t="s">
        <v>399</v>
      </c>
      <c r="H89" s="4" t="str">
        <f t="shared" si="4"/>
        <v>0, 1</v>
      </c>
      <c r="I89" s="4" t="str">
        <f t="shared" si="5"/>
        <v>0, 1</v>
      </c>
      <c r="J89" s="4" t="str">
        <f t="shared" si="7"/>
        <v/>
      </c>
    </row>
    <row r="90" spans="1:10" ht="14">
      <c r="A90" s="4" t="s">
        <v>212</v>
      </c>
      <c r="B90" s="4">
        <v>2</v>
      </c>
      <c r="C90" s="4">
        <v>2</v>
      </c>
      <c r="D90" s="4">
        <v>2</v>
      </c>
      <c r="E90" s="4">
        <v>2</v>
      </c>
      <c r="F90" s="4" t="s">
        <v>399</v>
      </c>
      <c r="H90" s="4" t="str">
        <f t="shared" si="4"/>
        <v>0, 1, 2</v>
      </c>
      <c r="I90" s="4" t="str">
        <f t="shared" si="5"/>
        <v>0, 1, 2</v>
      </c>
      <c r="J90" s="4" t="str">
        <f t="shared" si="7"/>
        <v/>
      </c>
    </row>
    <row r="91" spans="1:10" ht="14">
      <c r="A91" s="4" t="s">
        <v>212</v>
      </c>
      <c r="B91" s="4">
        <v>3</v>
      </c>
      <c r="C91" s="4">
        <v>3</v>
      </c>
      <c r="D91" s="4">
        <v>3</v>
      </c>
      <c r="E91" s="4">
        <v>3</v>
      </c>
      <c r="F91" s="4" t="s">
        <v>399</v>
      </c>
      <c r="H91" s="4" t="str">
        <f t="shared" si="4"/>
        <v>0, 1, 2, 3</v>
      </c>
      <c r="I91" s="4" t="str">
        <f t="shared" si="5"/>
        <v>0, 1, 2, 3</v>
      </c>
      <c r="J91" s="4" t="str">
        <f t="shared" si="7"/>
        <v/>
      </c>
    </row>
    <row r="92" spans="1:10" ht="14">
      <c r="A92" s="4" t="s">
        <v>212</v>
      </c>
      <c r="B92" s="4">
        <v>4</v>
      </c>
      <c r="C92" s="4">
        <v>4</v>
      </c>
      <c r="D92" s="4">
        <v>4</v>
      </c>
      <c r="E92" s="4">
        <v>4</v>
      </c>
      <c r="F92" s="4" t="s">
        <v>399</v>
      </c>
      <c r="H92" s="4" t="str">
        <f t="shared" si="4"/>
        <v>0, 1, 2, 3, 4</v>
      </c>
      <c r="I92" s="4" t="str">
        <f t="shared" si="5"/>
        <v>0, 1, 2, 3, 4</v>
      </c>
      <c r="J92" s="4" t="str">
        <f t="shared" si="7"/>
        <v/>
      </c>
    </row>
    <row r="93" spans="1:10" ht="14">
      <c r="A93" s="4" t="s">
        <v>212</v>
      </c>
      <c r="B93" s="4">
        <v>5</v>
      </c>
      <c r="C93" s="4">
        <v>5</v>
      </c>
      <c r="D93" s="4">
        <v>5</v>
      </c>
      <c r="E93" s="4">
        <v>5</v>
      </c>
      <c r="F93" s="4" t="s">
        <v>399</v>
      </c>
      <c r="H93" s="4" t="str">
        <f t="shared" si="4"/>
        <v>0, 1, 2, 3, 4, 5</v>
      </c>
      <c r="I93" s="4" t="str">
        <f t="shared" si="5"/>
        <v>0, 1, 2, 3, 4, 5</v>
      </c>
      <c r="J93" s="4" t="str">
        <f t="shared" si="7"/>
        <v/>
      </c>
    </row>
    <row r="94" spans="1:10" ht="14">
      <c r="A94" s="4" t="s">
        <v>212</v>
      </c>
      <c r="B94" s="4">
        <v>6</v>
      </c>
      <c r="C94" s="4">
        <v>6</v>
      </c>
      <c r="D94" s="4">
        <v>6</v>
      </c>
      <c r="E94" s="4">
        <v>6</v>
      </c>
      <c r="F94" s="4" t="s">
        <v>399</v>
      </c>
      <c r="H94" s="4" t="str">
        <f t="shared" si="4"/>
        <v>0, 1, 2, 3, 4, 5, 6</v>
      </c>
      <c r="I94" s="4" t="str">
        <f t="shared" si="5"/>
        <v>0, 1, 2, 3, 4, 5, 6</v>
      </c>
      <c r="J94" s="4" t="str">
        <f t="shared" si="7"/>
        <v/>
      </c>
    </row>
    <row r="95" spans="1:10" ht="14">
      <c r="A95" s="4" t="s">
        <v>212</v>
      </c>
      <c r="B95" s="4">
        <v>7</v>
      </c>
      <c r="C95" s="4">
        <v>7</v>
      </c>
      <c r="D95" s="4">
        <v>7</v>
      </c>
      <c r="E95" s="4">
        <v>7</v>
      </c>
      <c r="F95" s="4" t="s">
        <v>399</v>
      </c>
      <c r="H95" s="4" t="str">
        <f t="shared" si="4"/>
        <v>0, 1, 2, 3, 4, 5, 6, 7</v>
      </c>
      <c r="I95" s="4" t="str">
        <f t="shared" si="5"/>
        <v>0, 1, 2, 3, 4, 5, 6, 7</v>
      </c>
      <c r="J95" s="4" t="str">
        <f t="shared" si="7"/>
        <v/>
      </c>
    </row>
    <row r="96" spans="1:10" ht="14">
      <c r="A96" s="4" t="s">
        <v>212</v>
      </c>
      <c r="B96" s="4">
        <v>8</v>
      </c>
      <c r="C96" s="4">
        <v>8</v>
      </c>
      <c r="D96" s="4">
        <v>8</v>
      </c>
      <c r="E96" s="4">
        <v>8</v>
      </c>
      <c r="F96" s="4" t="s">
        <v>399</v>
      </c>
      <c r="H96" s="4" t="str">
        <f t="shared" si="4"/>
        <v>0, 1, 2, 3, 4, 5, 6, 7, 8</v>
      </c>
      <c r="I96" s="4" t="str">
        <f t="shared" si="5"/>
        <v>0, 1, 2, 3, 4, 5, 6, 7, 8</v>
      </c>
      <c r="J96" s="4" t="str">
        <f t="shared" si="7"/>
        <v/>
      </c>
    </row>
    <row r="97" spans="1:10" ht="14">
      <c r="A97" s="4" t="s">
        <v>212</v>
      </c>
      <c r="B97" s="4">
        <v>9</v>
      </c>
      <c r="C97" s="4">
        <v>9</v>
      </c>
      <c r="D97" s="4">
        <v>9</v>
      </c>
      <c r="E97" s="4">
        <v>9</v>
      </c>
      <c r="F97" s="4" t="s">
        <v>399</v>
      </c>
      <c r="H97" s="4" t="str">
        <f t="shared" si="4"/>
        <v>0, 1, 2, 3, 4, 5, 6, 7, 8, 9</v>
      </c>
      <c r="I97" s="4" t="str">
        <f t="shared" si="5"/>
        <v>0, 1, 2, 3, 4, 5, 6, 7, 8, 9</v>
      </c>
      <c r="J97" s="4" t="str">
        <f t="shared" si="7"/>
        <v/>
      </c>
    </row>
    <row r="98" spans="1:10" ht="14">
      <c r="A98" s="4" t="s">
        <v>212</v>
      </c>
      <c r="B98" s="4">
        <v>10</v>
      </c>
      <c r="C98" s="4">
        <v>10</v>
      </c>
      <c r="D98" s="4">
        <v>10</v>
      </c>
      <c r="E98" s="4">
        <v>10</v>
      </c>
      <c r="F98" s="4" t="s">
        <v>399</v>
      </c>
      <c r="H98" s="4" t="str">
        <f t="shared" si="4"/>
        <v>0, 1, 2, 3, 4, 5, 6, 7, 8, 9, 10</v>
      </c>
      <c r="I98" s="4" t="str">
        <f t="shared" si="5"/>
        <v>0, 1, 2, 3, 4, 5, 6, 7, 8, 9, 10</v>
      </c>
      <c r="J98" s="4" t="str">
        <f t="shared" si="7"/>
        <v/>
      </c>
    </row>
    <row r="99" spans="1:10" ht="14">
      <c r="A99" s="4" t="s">
        <v>212</v>
      </c>
      <c r="B99" s="4">
        <v>11</v>
      </c>
      <c r="C99" s="4">
        <v>11</v>
      </c>
      <c r="D99" s="4">
        <v>11</v>
      </c>
      <c r="E99" s="4">
        <v>11</v>
      </c>
      <c r="F99" s="4" t="s">
        <v>399</v>
      </c>
      <c r="H99" s="4" t="str">
        <f t="shared" si="4"/>
        <v>0, 1, 2, 3, 4, 5, 6, 7, 8, 9, 10, 11</v>
      </c>
      <c r="I99" s="4" t="str">
        <f t="shared" si="5"/>
        <v>0, 1, 2, 3, 4, 5, 6, 7, 8, 9, 10, 11</v>
      </c>
      <c r="J99" s="4" t="str">
        <f t="shared" si="7"/>
        <v/>
      </c>
    </row>
    <row r="100" spans="1:10" ht="14">
      <c r="A100" s="4" t="s">
        <v>212</v>
      </c>
      <c r="B100" s="4">
        <v>12</v>
      </c>
      <c r="C100" s="4">
        <v>12</v>
      </c>
      <c r="D100" s="4">
        <v>12</v>
      </c>
      <c r="E100" s="4">
        <v>12</v>
      </c>
      <c r="F100" s="4" t="s">
        <v>399</v>
      </c>
      <c r="H100" s="4" t="str">
        <f t="shared" si="4"/>
        <v>0, 1, 2, 3, 4, 5, 6, 7, 8, 9, 10, 11, 12</v>
      </c>
      <c r="I100" s="4" t="str">
        <f t="shared" si="5"/>
        <v>0, 1, 2, 3, 4, 5, 6, 7, 8, 9, 10, 11, 12</v>
      </c>
      <c r="J100" s="4" t="str">
        <f t="shared" si="7"/>
        <v/>
      </c>
    </row>
    <row r="101" spans="1:10" ht="14">
      <c r="A101" s="4" t="s">
        <v>212</v>
      </c>
      <c r="B101" s="4">
        <v>13</v>
      </c>
      <c r="C101" s="4">
        <v>13</v>
      </c>
      <c r="D101" s="4">
        <v>13</v>
      </c>
      <c r="E101" s="4">
        <v>13</v>
      </c>
      <c r="F101" s="4" t="s">
        <v>399</v>
      </c>
      <c r="H101" s="4" t="str">
        <f t="shared" si="4"/>
        <v>0, 1, 2, 3, 4, 5, 6, 7, 8, 9, 10, 11, 12, 13</v>
      </c>
      <c r="I101" s="4" t="str">
        <f t="shared" si="5"/>
        <v>0, 1, 2, 3, 4, 5, 6, 7, 8, 9, 10, 11, 12, 13</v>
      </c>
      <c r="J101" s="4" t="str">
        <f t="shared" si="7"/>
        <v/>
      </c>
    </row>
    <row r="102" spans="1:10" ht="14">
      <c r="A102" s="4" t="s">
        <v>212</v>
      </c>
      <c r="B102" s="4">
        <v>14</v>
      </c>
      <c r="C102" s="4">
        <v>14</v>
      </c>
      <c r="D102" s="4">
        <v>14</v>
      </c>
      <c r="E102" s="4">
        <v>14</v>
      </c>
      <c r="F102" s="4" t="s">
        <v>399</v>
      </c>
      <c r="H102" s="4" t="str">
        <f t="shared" si="4"/>
        <v>0, 1, 2, 3, 4, 5, 6, 7, 8, 9, 10, 11, 12, 13, 14</v>
      </c>
      <c r="I102" s="4" t="str">
        <f t="shared" si="5"/>
        <v>0, 1, 2, 3, 4, 5, 6, 7, 8, 9, 10, 11, 12, 13, 14</v>
      </c>
      <c r="J102" s="4" t="str">
        <f t="shared" si="7"/>
        <v>Last</v>
      </c>
    </row>
    <row r="103" spans="1:10" ht="28">
      <c r="A103" s="4" t="s">
        <v>212</v>
      </c>
      <c r="B103" s="4" t="s">
        <v>272</v>
      </c>
      <c r="C103" s="4" t="s">
        <v>272</v>
      </c>
      <c r="D103" s="4" t="s">
        <v>2175</v>
      </c>
      <c r="H103" s="4" t="str">
        <f t="shared" si="4"/>
        <v>0, 1, 2, 3, 4, 5, 6, 7, 8, 9, 10, 11, 12, 13, 14, kuramba kupindura</v>
      </c>
      <c r="I103" s="4" t="str">
        <f t="shared" si="5"/>
        <v>0, 1, 2, 3, 4, 5, 6, 7, 8, 9, 10, 11, 12, 13, 14, refuse</v>
      </c>
      <c r="J103" s="4" t="str">
        <f t="shared" si="7"/>
        <v>Last</v>
      </c>
    </row>
    <row r="104" spans="1:10" ht="14">
      <c r="A104" s="4" t="s">
        <v>213</v>
      </c>
      <c r="B104" s="4" t="s">
        <v>277</v>
      </c>
      <c r="C104" s="4" t="s">
        <v>277</v>
      </c>
      <c r="D104" s="52" t="s">
        <v>1727</v>
      </c>
      <c r="E104" s="4">
        <v>0</v>
      </c>
      <c r="F104" s="4" t="s">
        <v>111</v>
      </c>
      <c r="H104" s="4" t="str">
        <f t="shared" si="4"/>
        <v>Kwete zvachose</v>
      </c>
      <c r="I104" s="4" t="str">
        <f t="shared" si="5"/>
        <v>never</v>
      </c>
      <c r="J104" s="4" t="str">
        <f t="shared" si="7"/>
        <v/>
      </c>
    </row>
    <row r="105" spans="1:10" ht="14">
      <c r="A105" s="4" t="s">
        <v>213</v>
      </c>
      <c r="B105" s="4" t="s">
        <v>323</v>
      </c>
      <c r="C105" s="4" t="s">
        <v>323</v>
      </c>
      <c r="D105" s="52" t="s">
        <v>1729</v>
      </c>
      <c r="E105" s="4">
        <v>1</v>
      </c>
      <c r="F105" s="4" t="s">
        <v>111</v>
      </c>
      <c r="H105" s="4" t="str">
        <f t="shared" si="4"/>
        <v>Kwete zvachose, Kashomanana</v>
      </c>
      <c r="I105" s="4" t="str">
        <f t="shared" si="5"/>
        <v>never, rarely</v>
      </c>
      <c r="J105" s="4" t="str">
        <f t="shared" ref="J105:J168" si="8">IF(A105&lt;&gt;A106,"Last","")</f>
        <v/>
      </c>
    </row>
    <row r="106" spans="1:10" ht="14">
      <c r="A106" s="4" t="s">
        <v>213</v>
      </c>
      <c r="B106" s="4" t="s">
        <v>324</v>
      </c>
      <c r="C106" s="4" t="s">
        <v>324</v>
      </c>
      <c r="D106" s="52" t="s">
        <v>1728</v>
      </c>
      <c r="E106" s="4">
        <v>2</v>
      </c>
      <c r="F106" s="4" t="s">
        <v>111</v>
      </c>
      <c r="H106" s="4" t="str">
        <f t="shared" si="4"/>
        <v xml:space="preserve">Kwete zvachose, Kashomanana, Dzimwe nguva </v>
      </c>
      <c r="I106" s="4" t="str">
        <f t="shared" si="5"/>
        <v>never, rarely, sometimes</v>
      </c>
      <c r="J106" s="4" t="str">
        <f t="shared" si="8"/>
        <v/>
      </c>
    </row>
    <row r="107" spans="1:10" ht="14">
      <c r="A107" s="4" t="s">
        <v>213</v>
      </c>
      <c r="B107" s="4" t="s">
        <v>325</v>
      </c>
      <c r="C107" s="4" t="s">
        <v>325</v>
      </c>
      <c r="D107" s="52" t="s">
        <v>1730</v>
      </c>
      <c r="E107" s="4">
        <v>3</v>
      </c>
      <c r="F107" s="4" t="s">
        <v>111</v>
      </c>
      <c r="H107" s="4" t="str">
        <f t="shared" si="4"/>
        <v xml:space="preserve">Kwete zvachose, Kashomanana, Dzimwe nguva , Kakawanda </v>
      </c>
      <c r="I107" s="4" t="str">
        <f t="shared" si="5"/>
        <v>never, rarely, sometimes, often</v>
      </c>
      <c r="J107" s="4" t="str">
        <f t="shared" si="8"/>
        <v/>
      </c>
    </row>
    <row r="108" spans="1:10" ht="28">
      <c r="A108" s="4" t="s">
        <v>213</v>
      </c>
      <c r="B108" s="4" t="s">
        <v>272</v>
      </c>
      <c r="C108" s="4" t="s">
        <v>272</v>
      </c>
      <c r="D108" s="4" t="s">
        <v>2175</v>
      </c>
      <c r="H108" s="4" t="str">
        <f t="shared" si="4"/>
        <v>Kwete zvachose, Kashomanana, Dzimwe nguva , Kakawanda , kuramba kupindura</v>
      </c>
      <c r="I108" s="4" t="str">
        <f t="shared" si="5"/>
        <v>never, rarely, sometimes, often, refuse</v>
      </c>
      <c r="J108" s="4" t="str">
        <f t="shared" si="8"/>
        <v>Last</v>
      </c>
    </row>
    <row r="109" spans="1:10" ht="14">
      <c r="A109" s="4" t="s">
        <v>214</v>
      </c>
      <c r="B109" s="4" t="s">
        <v>326</v>
      </c>
      <c r="C109" s="4" t="s">
        <v>327</v>
      </c>
      <c r="D109" s="52" t="s">
        <v>1731</v>
      </c>
      <c r="E109" s="4">
        <v>0</v>
      </c>
      <c r="F109" s="4" t="s">
        <v>111</v>
      </c>
      <c r="H109" s="4" t="str">
        <f t="shared" si="4"/>
        <v>Hachisi chokwadi</v>
      </c>
      <c r="I109" s="4" t="str">
        <f t="shared" si="5"/>
        <v>not true</v>
      </c>
      <c r="J109" s="4" t="str">
        <f t="shared" si="8"/>
        <v/>
      </c>
    </row>
    <row r="110" spans="1:10" ht="14">
      <c r="A110" s="4" t="s">
        <v>214</v>
      </c>
      <c r="B110" s="4" t="s">
        <v>328</v>
      </c>
      <c r="C110" s="4" t="s">
        <v>329</v>
      </c>
      <c r="D110" s="52" t="s">
        <v>1732</v>
      </c>
      <c r="E110" s="4">
        <v>1</v>
      </c>
      <c r="F110" s="4" t="s">
        <v>111</v>
      </c>
      <c r="H110" s="4" t="str">
        <f t="shared" si="4"/>
        <v>Hachisi chokwadi, Chingangove chokwadi</v>
      </c>
      <c r="I110" s="4" t="str">
        <f t="shared" si="5"/>
        <v>not true, somwhat true</v>
      </c>
      <c r="J110" s="4" t="str">
        <f t="shared" si="8"/>
        <v/>
      </c>
    </row>
    <row r="111" spans="1:10" ht="14">
      <c r="A111" s="4" t="s">
        <v>214</v>
      </c>
      <c r="B111" s="4" t="s">
        <v>330</v>
      </c>
      <c r="C111" s="4" t="s">
        <v>331</v>
      </c>
      <c r="D111" s="52" t="s">
        <v>1733</v>
      </c>
      <c r="E111" s="4">
        <v>2</v>
      </c>
      <c r="F111" s="4" t="s">
        <v>111</v>
      </c>
      <c r="H111" s="4" t="str">
        <f t="shared" si="4"/>
        <v>Hachisi chokwadi, Chingangove chokwadi, Ichokwadi</v>
      </c>
      <c r="I111" s="4" t="str">
        <f t="shared" si="5"/>
        <v>not true, somwhat true, certainly true</v>
      </c>
      <c r="J111" s="4" t="str">
        <f t="shared" si="8"/>
        <v/>
      </c>
    </row>
    <row r="112" spans="1:10" ht="28">
      <c r="A112" s="4" t="s">
        <v>214</v>
      </c>
      <c r="B112" s="4" t="s">
        <v>272</v>
      </c>
      <c r="C112" s="4" t="s">
        <v>272</v>
      </c>
      <c r="D112" s="4" t="s">
        <v>2175</v>
      </c>
      <c r="H112" s="4" t="str">
        <f t="shared" si="4"/>
        <v>Hachisi chokwadi, Chingangove chokwadi, Ichokwadi, kuramba kupindura</v>
      </c>
      <c r="I112" s="4" t="str">
        <f t="shared" si="5"/>
        <v>not true, somwhat true, certainly true, refuse</v>
      </c>
      <c r="J112" s="4" t="str">
        <f t="shared" si="8"/>
        <v>Last</v>
      </c>
    </row>
    <row r="113" spans="1:10" ht="14">
      <c r="A113" s="4" t="s">
        <v>215</v>
      </c>
      <c r="B113" s="4" t="s">
        <v>93</v>
      </c>
      <c r="C113" s="4" t="s">
        <v>284</v>
      </c>
      <c r="D113" s="52" t="s">
        <v>1727</v>
      </c>
      <c r="E113" s="4">
        <v>0</v>
      </c>
      <c r="F113" s="4" t="s">
        <v>111</v>
      </c>
      <c r="H113" s="4" t="str">
        <f t="shared" si="4"/>
        <v>Kwete zvachose</v>
      </c>
      <c r="I113" s="4" t="str">
        <f t="shared" si="5"/>
        <v>not at all</v>
      </c>
      <c r="J113" s="4" t="str">
        <f t="shared" si="8"/>
        <v/>
      </c>
    </row>
    <row r="114" spans="1:10" ht="14">
      <c r="A114" s="4" t="s">
        <v>215</v>
      </c>
      <c r="B114" s="4" t="s">
        <v>94</v>
      </c>
      <c r="C114" s="4" t="s">
        <v>332</v>
      </c>
      <c r="D114" s="52" t="s">
        <v>1734</v>
      </c>
      <c r="E114" s="4">
        <v>1</v>
      </c>
      <c r="F114" s="4" t="s">
        <v>111</v>
      </c>
      <c r="H114" s="4" t="str">
        <f t="shared" si="4"/>
        <v>Kwete zvachose, Mazuva akati wandei</v>
      </c>
      <c r="I114" s="4" t="str">
        <f t="shared" si="5"/>
        <v>not at all, several days</v>
      </c>
      <c r="J114" s="4" t="str">
        <f t="shared" si="8"/>
        <v/>
      </c>
    </row>
    <row r="115" spans="1:10" ht="28">
      <c r="A115" s="4" t="s">
        <v>215</v>
      </c>
      <c r="B115" s="4" t="s">
        <v>333</v>
      </c>
      <c r="C115" s="4" t="s">
        <v>334</v>
      </c>
      <c r="D115" s="52" t="s">
        <v>1735</v>
      </c>
      <c r="E115" s="4">
        <v>2</v>
      </c>
      <c r="F115" s="4" t="s">
        <v>111</v>
      </c>
      <c r="H115" s="4" t="str">
        <f t="shared" si="4"/>
        <v>Kwete zvachose, Mazuva akati wandei, Mazuva akawanda kupfuura pakati nepakati</v>
      </c>
      <c r="I115" s="4" t="str">
        <f t="shared" si="5"/>
        <v>not at all, several days, more than half the days</v>
      </c>
      <c r="J115" s="4" t="str">
        <f t="shared" si="8"/>
        <v/>
      </c>
    </row>
    <row r="116" spans="1:10" ht="28">
      <c r="A116" s="4" t="s">
        <v>215</v>
      </c>
      <c r="B116" s="4" t="s">
        <v>95</v>
      </c>
      <c r="C116" s="4" t="s">
        <v>335</v>
      </c>
      <c r="D116" s="52" t="s">
        <v>1736</v>
      </c>
      <c r="E116" s="4">
        <v>3</v>
      </c>
      <c r="F116" s="4" t="s">
        <v>111</v>
      </c>
      <c r="H116" s="4" t="str">
        <f t="shared" si="4"/>
        <v xml:space="preserve">Kwete zvachose, Mazuva akati wandei, Mazuva akawanda kupfuura pakati nepakati, Zvingangoitika zuva rega rega </v>
      </c>
      <c r="I116" s="4" t="str">
        <f t="shared" si="5"/>
        <v>not at all, several days, more than half the days, nearly every day</v>
      </c>
      <c r="J116" s="4" t="str">
        <f t="shared" si="8"/>
        <v/>
      </c>
    </row>
    <row r="117" spans="1:10" ht="42">
      <c r="A117" s="4" t="s">
        <v>215</v>
      </c>
      <c r="B117" s="4" t="s">
        <v>272</v>
      </c>
      <c r="C117" s="4" t="s">
        <v>272</v>
      </c>
      <c r="D117" s="4" t="s">
        <v>2175</v>
      </c>
      <c r="H117" s="4" t="str">
        <f t="shared" si="4"/>
        <v>Kwete zvachose, Mazuva akati wandei, Mazuva akawanda kupfuura pakati nepakati, Zvingangoitika zuva rega rega , kuramba kupindura</v>
      </c>
      <c r="I117" s="4" t="str">
        <f t="shared" si="5"/>
        <v>not at all, several days, more than half the days, nearly every day, refuse</v>
      </c>
      <c r="J117" s="4" t="str">
        <f t="shared" si="8"/>
        <v>Last</v>
      </c>
    </row>
    <row r="118" spans="1:10" ht="14">
      <c r="A118" s="4" t="s">
        <v>216</v>
      </c>
      <c r="B118" s="4" t="s">
        <v>336</v>
      </c>
      <c r="C118" s="4" t="s">
        <v>337</v>
      </c>
      <c r="D118" s="52" t="s">
        <v>1737</v>
      </c>
      <c r="E118" s="4">
        <v>3</v>
      </c>
      <c r="F118" s="4" t="s">
        <v>111</v>
      </c>
      <c r="H118" s="4" t="str">
        <f t="shared" si="4"/>
        <v>Zvakanaka kudarika zvemazuva ose</v>
      </c>
      <c r="I118" s="4" t="str">
        <f t="shared" si="5"/>
        <v>Better than Usual</v>
      </c>
      <c r="J118" s="4" t="str">
        <f t="shared" si="8"/>
        <v/>
      </c>
    </row>
    <row r="119" spans="1:10" ht="28">
      <c r="A119" s="4" t="s">
        <v>216</v>
      </c>
      <c r="B119" s="4" t="s">
        <v>338</v>
      </c>
      <c r="C119" s="4" t="s">
        <v>339</v>
      </c>
      <c r="D119" s="52" t="s">
        <v>1738</v>
      </c>
      <c r="E119" s="4">
        <v>2</v>
      </c>
      <c r="F119" s="4" t="s">
        <v>111</v>
      </c>
      <c r="H119" s="4" t="str">
        <f t="shared" si="4"/>
        <v>Zvakanaka kudarika zvemazuva ose, Zvakafanana nemazuva ose</v>
      </c>
      <c r="I119" s="4" t="str">
        <f t="shared" si="5"/>
        <v>Better than Usual, Same as Usual</v>
      </c>
      <c r="J119" s="4" t="str">
        <f t="shared" si="8"/>
        <v/>
      </c>
    </row>
    <row r="120" spans="1:10" ht="28">
      <c r="A120" s="4" t="s">
        <v>216</v>
      </c>
      <c r="B120" s="4" t="s">
        <v>340</v>
      </c>
      <c r="C120" s="4" t="s">
        <v>341</v>
      </c>
      <c r="D120" s="52" t="s">
        <v>1739</v>
      </c>
      <c r="E120" s="4">
        <v>1</v>
      </c>
      <c r="F120" s="4" t="s">
        <v>111</v>
      </c>
      <c r="H120" s="4" t="str">
        <f t="shared" si="4"/>
        <v>Zvakanaka kudarika zvemazuva ose, Zvakafanana nemazuva ose, Zvakashata kudarika zvemazuva ose</v>
      </c>
      <c r="I120" s="4" t="str">
        <f t="shared" si="5"/>
        <v>Better than Usual, Same as Usual, Worse than Usual</v>
      </c>
      <c r="J120" s="4" t="str">
        <f t="shared" si="8"/>
        <v/>
      </c>
    </row>
    <row r="121" spans="1:10" ht="42">
      <c r="A121" s="4" t="s">
        <v>216</v>
      </c>
      <c r="B121" s="4" t="s">
        <v>342</v>
      </c>
      <c r="C121" s="4" t="s">
        <v>343</v>
      </c>
      <c r="D121" s="52" t="s">
        <v>1740</v>
      </c>
      <c r="E121" s="4">
        <v>0</v>
      </c>
      <c r="F121" s="4" t="s">
        <v>111</v>
      </c>
      <c r="H121" s="4" t="str">
        <f t="shared" si="4"/>
        <v>Zvakanaka kudarika zvemazuva ose, Zvakafanana nemazuva ose, Zvakashata kudarika zvemazuva ose, Zvakanyanya kushata kudarika zvemazuva ose</v>
      </c>
      <c r="I121" s="4" t="str">
        <f t="shared" si="5"/>
        <v>Better than Usual, Same as Usual, Worse than Usual, Much Worse than Usual</v>
      </c>
      <c r="J121" s="4" t="str">
        <f t="shared" si="8"/>
        <v/>
      </c>
    </row>
    <row r="122" spans="1:10" ht="42">
      <c r="A122" s="4" t="s">
        <v>216</v>
      </c>
      <c r="B122" s="4" t="s">
        <v>344</v>
      </c>
      <c r="C122" s="4" t="s">
        <v>344</v>
      </c>
      <c r="D122" s="52" t="s">
        <v>1741</v>
      </c>
      <c r="H122" s="4" t="str">
        <f t="shared" si="4"/>
        <v>Zvakanaka kudarika zvemazuva ose, Zvakafanana nemazuva ose, Zvakashata kudarika zvemazuva ose, Zvakanyanya kushata kudarika zvemazuva ose, Handizivi_aramba</v>
      </c>
      <c r="I122" s="4" t="str">
        <f t="shared" si="5"/>
        <v>Better than Usual, Same as Usual, Worse than Usual, Much Worse than Usual, dk_refuse</v>
      </c>
      <c r="J122" s="4" t="str">
        <f t="shared" si="8"/>
        <v>Last</v>
      </c>
    </row>
    <row r="123" spans="1:10" ht="14">
      <c r="A123" s="4" t="s">
        <v>217</v>
      </c>
      <c r="B123" s="4" t="s">
        <v>93</v>
      </c>
      <c r="C123" s="4" t="s">
        <v>345</v>
      </c>
      <c r="D123" s="52" t="s">
        <v>1727</v>
      </c>
      <c r="E123" s="4">
        <v>0</v>
      </c>
      <c r="F123" s="4" t="s">
        <v>111</v>
      </c>
      <c r="H123" s="4" t="str">
        <f t="shared" si="4"/>
        <v>Kwete zvachose</v>
      </c>
      <c r="I123" s="4" t="str">
        <f t="shared" si="5"/>
        <v>Not At All</v>
      </c>
      <c r="J123" s="4" t="str">
        <f t="shared" si="8"/>
        <v/>
      </c>
    </row>
    <row r="124" spans="1:10" ht="14">
      <c r="A124" s="4" t="s">
        <v>217</v>
      </c>
      <c r="B124" s="4" t="s">
        <v>346</v>
      </c>
      <c r="C124" s="4" t="s">
        <v>347</v>
      </c>
      <c r="D124" s="52" t="s">
        <v>1742</v>
      </c>
      <c r="E124" s="4">
        <v>1</v>
      </c>
      <c r="F124" s="4" t="s">
        <v>111</v>
      </c>
      <c r="H124" s="4" t="str">
        <f t="shared" si="4"/>
        <v xml:space="preserve">Kwete zvachose, Hazvina kusiyana nemazuva ose </v>
      </c>
      <c r="I124" s="4" t="str">
        <f t="shared" si="5"/>
        <v>Not At All, No More than Usual</v>
      </c>
      <c r="J124" s="4" t="str">
        <f t="shared" si="8"/>
        <v/>
      </c>
    </row>
    <row r="125" spans="1:10" ht="28">
      <c r="A125" s="4" t="s">
        <v>217</v>
      </c>
      <c r="B125" s="4" t="s">
        <v>348</v>
      </c>
      <c r="C125" s="4" t="s">
        <v>349</v>
      </c>
      <c r="D125" s="52" t="s">
        <v>1743</v>
      </c>
      <c r="E125" s="4">
        <v>2</v>
      </c>
      <c r="F125" s="4" t="s">
        <v>111</v>
      </c>
      <c r="H125" s="4" t="str">
        <f t="shared" si="4"/>
        <v xml:space="preserve">Kwete zvachose, Hazvina kusiyana nemazuva ose , Zvingangodarika zvemazuva ose </v>
      </c>
      <c r="I125" s="4" t="str">
        <f t="shared" si="5"/>
        <v>Not At All, No More than Usual, Rather More than Usual</v>
      </c>
      <c r="J125" s="4" t="str">
        <f t="shared" si="8"/>
        <v/>
      </c>
    </row>
    <row r="126" spans="1:10" ht="42">
      <c r="A126" s="4" t="s">
        <v>217</v>
      </c>
      <c r="B126" s="4" t="s">
        <v>350</v>
      </c>
      <c r="C126" s="4" t="s">
        <v>351</v>
      </c>
      <c r="D126" s="52" t="s">
        <v>1744</v>
      </c>
      <c r="E126" s="4">
        <v>3</v>
      </c>
      <c r="F126" s="4" t="s">
        <v>111</v>
      </c>
      <c r="H126" s="4" t="str">
        <f t="shared" si="4"/>
        <v>Kwete zvachose, Hazvina kusiyana nemazuva ose , Zvingangodarika zvemazuva ose , Zvakanyanya kudarika zvemazuva ose</v>
      </c>
      <c r="I126" s="4" t="str">
        <f t="shared" si="5"/>
        <v>Not At All, No More than Usual, Rather More than Usual, Much More than Usual</v>
      </c>
      <c r="J126" s="4" t="str">
        <f t="shared" si="8"/>
        <v/>
      </c>
    </row>
    <row r="127" spans="1:10" ht="42">
      <c r="A127" s="4" t="s">
        <v>217</v>
      </c>
      <c r="B127" s="4" t="s">
        <v>344</v>
      </c>
      <c r="C127" s="4" t="s">
        <v>344</v>
      </c>
      <c r="D127" s="52" t="s">
        <v>1741</v>
      </c>
      <c r="H127" s="4" t="str">
        <f t="shared" si="4"/>
        <v>Kwete zvachose, Hazvina kusiyana nemazuva ose , Zvingangodarika zvemazuva ose , Zvakanyanya kudarika zvemazuva ose, Handizivi_aramba</v>
      </c>
      <c r="I127" s="4" t="str">
        <f t="shared" si="5"/>
        <v>Not At All, No More than Usual, Rather More than Usual, Much More than Usual, dk_refuse</v>
      </c>
      <c r="J127" s="4" t="str">
        <f t="shared" si="8"/>
        <v>Last</v>
      </c>
    </row>
    <row r="128" spans="1:10" ht="14">
      <c r="A128" s="4" t="s">
        <v>218</v>
      </c>
      <c r="B128" s="4" t="s">
        <v>325</v>
      </c>
      <c r="C128" s="4" t="s">
        <v>325</v>
      </c>
      <c r="D128" s="52" t="s">
        <v>1730</v>
      </c>
      <c r="E128" s="4">
        <v>1</v>
      </c>
      <c r="F128" s="4" t="s">
        <v>111</v>
      </c>
      <c r="H128" s="4" t="str">
        <f t="shared" si="4"/>
        <v xml:space="preserve">Kakawanda </v>
      </c>
      <c r="I128" s="4" t="str">
        <f t="shared" si="5"/>
        <v>often</v>
      </c>
      <c r="J128" s="4" t="str">
        <f t="shared" si="8"/>
        <v/>
      </c>
    </row>
    <row r="129" spans="1:10" ht="14">
      <c r="A129" s="4" t="s">
        <v>218</v>
      </c>
      <c r="B129" s="4" t="s">
        <v>324</v>
      </c>
      <c r="C129" s="4" t="s">
        <v>324</v>
      </c>
      <c r="D129" s="52" t="s">
        <v>1745</v>
      </c>
      <c r="E129" s="4">
        <v>2</v>
      </c>
      <c r="F129" s="4" t="s">
        <v>111</v>
      </c>
      <c r="H129" s="4" t="str">
        <f t="shared" si="4"/>
        <v>Kakawanda , Dzimwe nguva</v>
      </c>
      <c r="I129" s="4" t="str">
        <f t="shared" si="5"/>
        <v>often, sometimes</v>
      </c>
      <c r="J129" s="4" t="str">
        <f t="shared" si="8"/>
        <v/>
      </c>
    </row>
    <row r="130" spans="1:10" ht="14">
      <c r="A130" s="4" t="s">
        <v>218</v>
      </c>
      <c r="B130" s="4" t="s">
        <v>323</v>
      </c>
      <c r="C130" s="4" t="s">
        <v>323</v>
      </c>
      <c r="D130" s="52" t="s">
        <v>1729</v>
      </c>
      <c r="E130" s="4">
        <v>3</v>
      </c>
      <c r="F130" s="4" t="s">
        <v>111</v>
      </c>
      <c r="H130" s="4" t="str">
        <f t="shared" ref="H130:H193" si="9">IF(A130=A129,H129&amp;", "&amp;D130,D130)</f>
        <v>Kakawanda , Dzimwe nguva, Kashomanana</v>
      </c>
      <c r="I130" s="4" t="str">
        <f t="shared" ref="I130:I193" si="10">IF(A130=A129,I129&amp;", "&amp;C130,C130)</f>
        <v>often, sometimes, rarely</v>
      </c>
      <c r="J130" s="4" t="str">
        <f t="shared" si="8"/>
        <v/>
      </c>
    </row>
    <row r="131" spans="1:10" ht="14">
      <c r="A131" s="4" t="s">
        <v>218</v>
      </c>
      <c r="B131" s="4" t="s">
        <v>277</v>
      </c>
      <c r="C131" s="4" t="s">
        <v>277</v>
      </c>
      <c r="D131" s="52" t="s">
        <v>1727</v>
      </c>
      <c r="E131" s="4">
        <v>4</v>
      </c>
      <c r="F131" s="4" t="s">
        <v>111</v>
      </c>
      <c r="H131" s="4" t="str">
        <f t="shared" si="9"/>
        <v>Kakawanda , Dzimwe nguva, Kashomanana, Kwete zvachose</v>
      </c>
      <c r="I131" s="4" t="str">
        <f t="shared" si="10"/>
        <v>often, sometimes, rarely, never</v>
      </c>
      <c r="J131" s="4" t="str">
        <f t="shared" si="8"/>
        <v/>
      </c>
    </row>
    <row r="132" spans="1:10" ht="28">
      <c r="A132" s="4" t="s">
        <v>218</v>
      </c>
      <c r="B132" s="4" t="s">
        <v>272</v>
      </c>
      <c r="C132" s="4" t="s">
        <v>272</v>
      </c>
      <c r="D132" s="4" t="s">
        <v>2175</v>
      </c>
      <c r="H132" s="4" t="str">
        <f t="shared" si="9"/>
        <v>Kakawanda , Dzimwe nguva, Kashomanana, Kwete zvachose, kuramba kupindura</v>
      </c>
      <c r="I132" s="4" t="str">
        <f t="shared" si="10"/>
        <v>often, sometimes, rarely, never, refuse</v>
      </c>
      <c r="J132" s="4" t="str">
        <f t="shared" si="8"/>
        <v>Last</v>
      </c>
    </row>
    <row r="133" spans="1:10" ht="14">
      <c r="A133" s="4" t="s">
        <v>219</v>
      </c>
      <c r="B133" s="4" t="s">
        <v>352</v>
      </c>
      <c r="C133" s="4" t="s">
        <v>353</v>
      </c>
      <c r="D133" s="4" t="s">
        <v>353</v>
      </c>
      <c r="E133" s="4" t="s">
        <v>353</v>
      </c>
      <c r="F133" s="4" t="s">
        <v>399</v>
      </c>
      <c r="H133" s="4" t="str">
        <f t="shared" si="9"/>
        <v>wife or husband</v>
      </c>
      <c r="I133" s="4" t="str">
        <f t="shared" si="10"/>
        <v>wife or husband</v>
      </c>
      <c r="J133" s="4" t="str">
        <f t="shared" si="8"/>
        <v/>
      </c>
    </row>
    <row r="134" spans="1:10" ht="28">
      <c r="A134" s="4" t="s">
        <v>219</v>
      </c>
      <c r="B134" s="4" t="s">
        <v>354</v>
      </c>
      <c r="C134" s="4" t="s">
        <v>355</v>
      </c>
      <c r="D134" s="4" t="s">
        <v>355</v>
      </c>
      <c r="E134" s="4" t="s">
        <v>355</v>
      </c>
      <c r="F134" s="4" t="s">
        <v>399</v>
      </c>
      <c r="H134" s="4" t="str">
        <f t="shared" si="9"/>
        <v>wife or husband, son or daughter (biological)</v>
      </c>
      <c r="I134" s="4" t="str">
        <f t="shared" si="10"/>
        <v>wife or husband, son or daughter (biological)</v>
      </c>
      <c r="J134" s="4" t="str">
        <f t="shared" si="8"/>
        <v/>
      </c>
    </row>
    <row r="135" spans="1:10" ht="28">
      <c r="A135" s="4" t="s">
        <v>219</v>
      </c>
      <c r="B135" s="4" t="s">
        <v>356</v>
      </c>
      <c r="C135" s="4" t="s">
        <v>357</v>
      </c>
      <c r="D135" s="4" t="s">
        <v>357</v>
      </c>
      <c r="E135" s="4" t="s">
        <v>357</v>
      </c>
      <c r="H135" s="4" t="str">
        <f t="shared" si="9"/>
        <v>wife or husband, son or daughter (biological), son or daughter (in law)</v>
      </c>
      <c r="I135" s="4" t="str">
        <f t="shared" si="10"/>
        <v>wife or husband, son or daughter (biological), son or daughter (in law)</v>
      </c>
      <c r="J135" s="4" t="str">
        <f t="shared" si="8"/>
        <v/>
      </c>
    </row>
    <row r="136" spans="1:10" ht="28">
      <c r="A136" s="4" t="s">
        <v>219</v>
      </c>
      <c r="B136" s="4" t="s">
        <v>358</v>
      </c>
      <c r="C136" s="4" t="s">
        <v>358</v>
      </c>
      <c r="D136" s="4" t="s">
        <v>358</v>
      </c>
      <c r="E136" s="4" t="s">
        <v>358</v>
      </c>
      <c r="F136" s="4" t="s">
        <v>399</v>
      </c>
      <c r="H136" s="4" t="str">
        <f t="shared" si="9"/>
        <v>wife or husband, son or daughter (biological), son or daughter (in law), adopted_foster_step</v>
      </c>
      <c r="I136" s="4" t="str">
        <f t="shared" si="10"/>
        <v>wife or husband, son or daughter (biological), son or daughter (in law), adopted_foster_step</v>
      </c>
      <c r="J136" s="4" t="str">
        <f t="shared" si="8"/>
        <v/>
      </c>
    </row>
    <row r="137" spans="1:10" ht="28">
      <c r="A137" s="4" t="s">
        <v>219</v>
      </c>
      <c r="B137" s="4" t="s">
        <v>359</v>
      </c>
      <c r="C137" s="4" t="s">
        <v>359</v>
      </c>
      <c r="D137" s="4" t="s">
        <v>359</v>
      </c>
      <c r="E137" s="4" t="s">
        <v>359</v>
      </c>
      <c r="F137" s="4" t="s">
        <v>399</v>
      </c>
      <c r="H137" s="4" t="str">
        <f t="shared" si="9"/>
        <v>wife or husband, son or daughter (biological), son or daughter (in law), adopted_foster_step, grandchild</v>
      </c>
      <c r="I137" s="4" t="str">
        <f t="shared" si="10"/>
        <v>wife or husband, son or daughter (biological), son or daughter (in law), adopted_foster_step, grandchild</v>
      </c>
      <c r="J137" s="4" t="str">
        <f t="shared" si="8"/>
        <v/>
      </c>
    </row>
    <row r="138" spans="1:10" ht="28">
      <c r="A138" s="4" t="s">
        <v>219</v>
      </c>
      <c r="B138" s="4" t="s">
        <v>360</v>
      </c>
      <c r="C138" s="4" t="s">
        <v>360</v>
      </c>
      <c r="D138" s="4" t="s">
        <v>360</v>
      </c>
      <c r="E138" s="4" t="s">
        <v>360</v>
      </c>
      <c r="F138" s="4" t="s">
        <v>399</v>
      </c>
      <c r="H138" s="4" t="str">
        <f t="shared" si="9"/>
        <v>wife or husband, son or daughter (biological), son or daughter (in law), adopted_foster_step, grandchild, parent</v>
      </c>
      <c r="I138" s="4" t="str">
        <f t="shared" si="10"/>
        <v>wife or husband, son or daughter (biological), son or daughter (in law), adopted_foster_step, grandchild, parent</v>
      </c>
      <c r="J138" s="4" t="str">
        <f t="shared" si="8"/>
        <v/>
      </c>
    </row>
    <row r="139" spans="1:10" ht="42">
      <c r="A139" s="4" t="s">
        <v>219</v>
      </c>
      <c r="B139" s="4" t="s">
        <v>361</v>
      </c>
      <c r="C139" s="4" t="s">
        <v>362</v>
      </c>
      <c r="D139" s="4" t="s">
        <v>362</v>
      </c>
      <c r="E139" s="4" t="s">
        <v>362</v>
      </c>
      <c r="F139" s="4" t="s">
        <v>399</v>
      </c>
      <c r="H139" s="4" t="str">
        <f t="shared" si="9"/>
        <v>wife or husband, son or daughter (biological), son or daughter (in law), adopted_foster_step, grandchild, parent, parent (in-law)</v>
      </c>
      <c r="I139" s="4" t="str">
        <f t="shared" si="10"/>
        <v>wife or husband, son or daughter (biological), son or daughter (in law), adopted_foster_step, grandchild, parent, parent (in-law)</v>
      </c>
      <c r="J139" s="4" t="str">
        <f t="shared" si="8"/>
        <v/>
      </c>
    </row>
    <row r="140" spans="1:10" ht="42">
      <c r="A140" s="4" t="s">
        <v>219</v>
      </c>
      <c r="B140" s="4" t="s">
        <v>363</v>
      </c>
      <c r="C140" s="4" t="s">
        <v>364</v>
      </c>
      <c r="D140" s="4" t="s">
        <v>364</v>
      </c>
      <c r="E140" s="4" t="s">
        <v>364</v>
      </c>
      <c r="F140" s="4" t="s">
        <v>399</v>
      </c>
      <c r="H140" s="4" t="str">
        <f t="shared" si="9"/>
        <v>wife or husband, son or daughter (biological), son or daughter (in law), adopted_foster_step, grandchild, parent, parent (in-law), brother or sister</v>
      </c>
      <c r="I140" s="4" t="str">
        <f t="shared" si="10"/>
        <v>wife or husband, son or daughter (biological), son or daughter (in law), adopted_foster_step, grandchild, parent, parent (in-law), brother or sister</v>
      </c>
      <c r="J140" s="4" t="str">
        <f t="shared" si="8"/>
        <v/>
      </c>
    </row>
    <row r="141" spans="1:10" ht="42">
      <c r="A141" s="4" t="s">
        <v>219</v>
      </c>
      <c r="B141" s="4" t="s">
        <v>365</v>
      </c>
      <c r="C141" s="4" t="s">
        <v>366</v>
      </c>
      <c r="D141" s="4" t="s">
        <v>366</v>
      </c>
      <c r="E141" s="4" t="s">
        <v>366</v>
      </c>
      <c r="F141" s="4" t="s">
        <v>399</v>
      </c>
      <c r="H141" s="4" t="str">
        <f t="shared" si="9"/>
        <v>wife or husband, son or daughter (biological), son or daughter (in law), adopted_foster_step, grandchild, parent, parent (in-law), brother or sister, brother or sister (in law)</v>
      </c>
      <c r="I141" s="4" t="str">
        <f t="shared" si="10"/>
        <v>wife or husband, son or daughter (biological), son or daughter (in law), adopted_foster_step, grandchild, parent, parent (in-law), brother or sister, brother or sister (in law)</v>
      </c>
      <c r="J141" s="4" t="str">
        <f t="shared" si="8"/>
        <v/>
      </c>
    </row>
    <row r="142" spans="1:10" ht="42">
      <c r="A142" s="4" t="s">
        <v>219</v>
      </c>
      <c r="B142" s="4" t="s">
        <v>367</v>
      </c>
      <c r="C142" s="4" t="s">
        <v>368</v>
      </c>
      <c r="D142" s="4" t="s">
        <v>368</v>
      </c>
      <c r="E142" s="4" t="s">
        <v>368</v>
      </c>
      <c r="F142" s="4" t="s">
        <v>399</v>
      </c>
      <c r="H142" s="4" t="str">
        <f t="shared" si="9"/>
        <v>wife or husband, son or daughter (biological), son or daughter (in law), adopted_foster_step, grandchild, parent, parent (in-law), brother or sister, brother or sister (in law), other relative</v>
      </c>
      <c r="I142" s="4" t="str">
        <f t="shared" si="10"/>
        <v>wife or husband, son or daughter (biological), son or daughter (in law), adopted_foster_step, grandchild, parent, parent (in-law), brother or sister, brother or sister (in law), other relative</v>
      </c>
      <c r="J142" s="4" t="str">
        <f t="shared" si="8"/>
        <v/>
      </c>
    </row>
    <row r="143" spans="1:10" ht="56">
      <c r="A143" s="4" t="s">
        <v>219</v>
      </c>
      <c r="B143" s="4" t="s">
        <v>369</v>
      </c>
      <c r="C143" s="4" t="s">
        <v>370</v>
      </c>
      <c r="D143" s="4" t="s">
        <v>370</v>
      </c>
      <c r="E143" s="4" t="s">
        <v>370</v>
      </c>
      <c r="F143" s="4" t="s">
        <v>399</v>
      </c>
      <c r="H143" s="4" t="str">
        <f t="shared" si="9"/>
        <v>wife or husband, son or daughter (biological), son or daughter (in law), adopted_foster_step, grandchild, parent, parent (in-law), brother or sister, brother or sister (in law), other relative, not related</v>
      </c>
      <c r="I143" s="4" t="str">
        <f t="shared" si="10"/>
        <v>wife or husband, son or daughter (biological), son or daughter (in law), adopted_foster_step, grandchild, parent, parent (in-law), brother or sister, brother or sister (in law), other relative, not related</v>
      </c>
      <c r="J143" s="4" t="str">
        <f t="shared" si="8"/>
        <v/>
      </c>
    </row>
    <row r="144" spans="1:10" ht="56">
      <c r="A144" s="4" t="s">
        <v>219</v>
      </c>
      <c r="B144" s="4" t="s">
        <v>292</v>
      </c>
      <c r="C144" s="4" t="s">
        <v>292</v>
      </c>
      <c r="D144" s="4" t="s">
        <v>292</v>
      </c>
      <c r="H144" s="4" t="str">
        <f t="shared" si="9"/>
        <v>wife or husband, son or daughter (biological), son or daughter (in law), adopted_foster_step, grandchild, parent, parent (in-law), brother or sister, brother or sister (in law), other relative, not related, dk</v>
      </c>
      <c r="I144" s="4" t="str">
        <f t="shared" si="10"/>
        <v>wife or husband, son or daughter (biological), son or daughter (in law), adopted_foster_step, grandchild, parent, parent (in-law), brother or sister, brother or sister (in law), other relative, not related, dk</v>
      </c>
      <c r="J144" s="4" t="str">
        <f t="shared" si="8"/>
        <v>Last</v>
      </c>
    </row>
    <row r="145" spans="1:10" ht="14">
      <c r="A145" s="4" t="s">
        <v>220</v>
      </c>
      <c r="B145" s="4" t="s">
        <v>371</v>
      </c>
      <c r="C145" s="4" t="s">
        <v>371</v>
      </c>
      <c r="D145" s="4" t="s">
        <v>371</v>
      </c>
      <c r="E145" s="4" t="s">
        <v>371</v>
      </c>
      <c r="F145" s="4" t="s">
        <v>399</v>
      </c>
      <c r="H145" s="4" t="str">
        <f t="shared" si="9"/>
        <v>male</v>
      </c>
      <c r="I145" s="4" t="str">
        <f t="shared" si="10"/>
        <v>male</v>
      </c>
      <c r="J145" s="4" t="str">
        <f t="shared" si="8"/>
        <v/>
      </c>
    </row>
    <row r="146" spans="1:10" ht="14">
      <c r="A146" s="4" t="s">
        <v>220</v>
      </c>
      <c r="B146" s="4" t="s">
        <v>220</v>
      </c>
      <c r="C146" s="4" t="s">
        <v>220</v>
      </c>
      <c r="D146" s="4" t="s">
        <v>220</v>
      </c>
      <c r="E146" s="4" t="s">
        <v>220</v>
      </c>
      <c r="F146" s="4" t="s">
        <v>399</v>
      </c>
      <c r="H146" s="4" t="str">
        <f t="shared" si="9"/>
        <v>male, female</v>
      </c>
      <c r="I146" s="4" t="str">
        <f t="shared" si="10"/>
        <v>male, female</v>
      </c>
      <c r="J146" s="4" t="str">
        <f t="shared" si="8"/>
        <v>Last</v>
      </c>
    </row>
    <row r="147" spans="1:10" ht="14">
      <c r="A147" s="4" t="s">
        <v>221</v>
      </c>
      <c r="B147" s="4">
        <v>11</v>
      </c>
      <c r="C147" s="4" t="s">
        <v>372</v>
      </c>
      <c r="D147" s="4" t="s">
        <v>372</v>
      </c>
      <c r="E147" s="4" t="s">
        <v>372</v>
      </c>
      <c r="F147" s="4" t="s">
        <v>399</v>
      </c>
      <c r="H147" s="4" t="str">
        <f t="shared" si="9"/>
        <v>Piped: to dwelling</v>
      </c>
      <c r="I147" s="4" t="str">
        <f t="shared" si="10"/>
        <v>Piped: to dwelling</v>
      </c>
      <c r="J147" s="4" t="str">
        <f t="shared" si="8"/>
        <v/>
      </c>
    </row>
    <row r="148" spans="1:10" ht="14">
      <c r="A148" s="4" t="s">
        <v>221</v>
      </c>
      <c r="B148" s="4">
        <v>12</v>
      </c>
      <c r="C148" s="4" t="s">
        <v>373</v>
      </c>
      <c r="D148" s="4" t="s">
        <v>373</v>
      </c>
      <c r="E148" s="4" t="s">
        <v>373</v>
      </c>
      <c r="F148" s="4" t="s">
        <v>399</v>
      </c>
      <c r="H148" s="4" t="str">
        <f t="shared" si="9"/>
        <v>Piped: to dwelling, Piped: to yard</v>
      </c>
      <c r="I148" s="4" t="str">
        <f t="shared" si="10"/>
        <v>Piped: to dwelling, Piped: to yard</v>
      </c>
      <c r="J148" s="4" t="str">
        <f t="shared" si="8"/>
        <v/>
      </c>
    </row>
    <row r="149" spans="1:10" ht="14">
      <c r="A149" s="4" t="s">
        <v>221</v>
      </c>
      <c r="B149" s="4">
        <v>13</v>
      </c>
      <c r="C149" s="4" t="s">
        <v>374</v>
      </c>
      <c r="D149" s="4" t="s">
        <v>374</v>
      </c>
      <c r="E149" s="4" t="s">
        <v>374</v>
      </c>
      <c r="F149" s="4" t="s">
        <v>399</v>
      </c>
      <c r="G149" s="4">
        <v>14</v>
      </c>
      <c r="H149" s="4" t="str">
        <f t="shared" si="9"/>
        <v>Piped: to dwelling, Piped: to yard, Piped: to neighbor</v>
      </c>
      <c r="I149" s="4" t="str">
        <f t="shared" si="10"/>
        <v>Piped: to dwelling, Piped: to yard, Piped: to neighbor</v>
      </c>
      <c r="J149" s="4" t="str">
        <f t="shared" si="8"/>
        <v/>
      </c>
    </row>
    <row r="150" spans="1:10" ht="28">
      <c r="A150" s="4" t="s">
        <v>221</v>
      </c>
      <c r="B150" s="4">
        <v>14</v>
      </c>
      <c r="C150" s="4" t="s">
        <v>375</v>
      </c>
      <c r="D150" s="4" t="s">
        <v>375</v>
      </c>
      <c r="E150" s="4" t="s">
        <v>2807</v>
      </c>
      <c r="F150" s="4" t="s">
        <v>399</v>
      </c>
      <c r="H150" s="4" t="str">
        <f t="shared" si="9"/>
        <v>Piped: to dwelling, Piped: to yard, Piped: to neighbor, Piped: public taps/standpipe</v>
      </c>
      <c r="I150" s="4" t="str">
        <f t="shared" si="10"/>
        <v>Piped: to dwelling, Piped: to yard, Piped: to neighbor, Piped: public taps/standpipe</v>
      </c>
      <c r="J150" s="4" t="str">
        <f t="shared" si="8"/>
        <v/>
      </c>
    </row>
    <row r="151" spans="1:10" ht="28">
      <c r="A151" s="4" t="s">
        <v>221</v>
      </c>
      <c r="B151" s="4">
        <v>21</v>
      </c>
      <c r="C151" s="4" t="s">
        <v>376</v>
      </c>
      <c r="D151" s="4" t="s">
        <v>376</v>
      </c>
      <c r="E151" s="4" t="s">
        <v>376</v>
      </c>
      <c r="F151" s="4" t="s">
        <v>399</v>
      </c>
      <c r="H151" s="4" t="str">
        <f t="shared" si="9"/>
        <v>Piped: to dwelling, Piped: to yard, Piped: to neighbor, Piped: public taps/standpipe, Tubewell or borehole</v>
      </c>
      <c r="I151" s="4" t="str">
        <f t="shared" si="10"/>
        <v>Piped: to dwelling, Piped: to yard, Piped: to neighbor, Piped: public taps/standpipe, Tubewell or borehole</v>
      </c>
      <c r="J151" s="4" t="str">
        <f t="shared" si="8"/>
        <v/>
      </c>
    </row>
    <row r="152" spans="1:10" ht="42">
      <c r="A152" s="4" t="s">
        <v>221</v>
      </c>
      <c r="B152" s="4">
        <v>31</v>
      </c>
      <c r="C152" s="4" t="s">
        <v>377</v>
      </c>
      <c r="D152" s="4" t="s">
        <v>377</v>
      </c>
      <c r="E152" s="4" t="s">
        <v>377</v>
      </c>
      <c r="F152" s="4" t="s">
        <v>399</v>
      </c>
      <c r="H152" s="4" t="str">
        <f t="shared" si="9"/>
        <v>Piped: to dwelling, Piped: to yard, Piped: to neighbor, Piped: public taps/standpipe, Tubewell or borehole, Dug well: protected</v>
      </c>
      <c r="I152" s="4" t="str">
        <f t="shared" si="10"/>
        <v>Piped: to dwelling, Piped: to yard, Piped: to neighbor, Piped: public taps/standpipe, Tubewell or borehole, Dug well: protected</v>
      </c>
      <c r="J152" s="4" t="str">
        <f t="shared" si="8"/>
        <v/>
      </c>
    </row>
    <row r="153" spans="1:10" ht="42">
      <c r="A153" s="4" t="s">
        <v>221</v>
      </c>
      <c r="B153" s="4">
        <v>32</v>
      </c>
      <c r="C153" s="4" t="s">
        <v>378</v>
      </c>
      <c r="D153" s="4" t="s">
        <v>378</v>
      </c>
      <c r="E153" s="4" t="s">
        <v>378</v>
      </c>
      <c r="F153" s="4" t="s">
        <v>399</v>
      </c>
      <c r="H153" s="4" t="str">
        <f t="shared" si="9"/>
        <v>Piped: to dwelling, Piped: to yard, Piped: to neighbor, Piped: public taps/standpipe, Tubewell or borehole, Dug well: protected, Dug well: unprotected</v>
      </c>
      <c r="I153" s="4" t="str">
        <f t="shared" si="10"/>
        <v>Piped: to dwelling, Piped: to yard, Piped: to neighbor, Piped: public taps/standpipe, Tubewell or borehole, Dug well: protected, Dug well: unprotected</v>
      </c>
      <c r="J153" s="4" t="str">
        <f t="shared" si="8"/>
        <v/>
      </c>
    </row>
    <row r="154" spans="1:10" ht="42">
      <c r="A154" s="4" t="s">
        <v>221</v>
      </c>
      <c r="B154" s="4">
        <v>41</v>
      </c>
      <c r="C154" s="4" t="s">
        <v>379</v>
      </c>
      <c r="D154" s="4" t="s">
        <v>379</v>
      </c>
      <c r="E154" s="4" t="s">
        <v>379</v>
      </c>
      <c r="F154" s="4" t="s">
        <v>399</v>
      </c>
      <c r="H154" s="4" t="str">
        <f t="shared" si="9"/>
        <v>Piped: to dwelling, Piped: to yard, Piped: to neighbor, Piped: public taps/standpipe, Tubewell or borehole, Dug well: protected, Dug well: unprotected, Water from spring: protected</v>
      </c>
      <c r="I154" s="4" t="str">
        <f t="shared" si="10"/>
        <v>Piped: to dwelling, Piped: to yard, Piped: to neighbor, Piped: public taps/standpipe, Tubewell or borehole, Dug well: protected, Dug well: unprotected, Water from spring: protected</v>
      </c>
      <c r="J154" s="4" t="str">
        <f t="shared" si="8"/>
        <v/>
      </c>
    </row>
    <row r="155" spans="1:10" ht="56">
      <c r="A155" s="4" t="s">
        <v>221</v>
      </c>
      <c r="B155" s="4">
        <v>42</v>
      </c>
      <c r="C155" s="4" t="s">
        <v>380</v>
      </c>
      <c r="D155" s="4" t="s">
        <v>380</v>
      </c>
      <c r="E155" s="4" t="s">
        <v>380</v>
      </c>
      <c r="F155" s="4" t="s">
        <v>399</v>
      </c>
      <c r="H155" s="4" t="str">
        <f t="shared" si="9"/>
        <v>Piped: to dwelling, Piped: to yard, Piped: to neighbor, Piped: public taps/standpipe, Tubewell or borehole, Dug well: protected, Dug well: unprotected, Water from spring: protected, Water from spring: unprotected</v>
      </c>
      <c r="I155" s="4" t="str">
        <f t="shared" si="10"/>
        <v>Piped: to dwelling, Piped: to yard, Piped: to neighbor, Piped: public taps/standpipe, Tubewell or borehole, Dug well: protected, Dug well: unprotected, Water from spring: protected, Water from spring: unprotected</v>
      </c>
      <c r="J155" s="4" t="str">
        <f t="shared" si="8"/>
        <v/>
      </c>
    </row>
    <row r="156" spans="1:10" ht="56">
      <c r="A156" s="4" t="s">
        <v>221</v>
      </c>
      <c r="B156" s="4">
        <v>51</v>
      </c>
      <c r="C156" s="4" t="s">
        <v>381</v>
      </c>
      <c r="D156" s="4" t="s">
        <v>381</v>
      </c>
      <c r="E156" s="4" t="s">
        <v>381</v>
      </c>
      <c r="F156" s="4" t="s">
        <v>399</v>
      </c>
      <c r="H156" s="4" t="str">
        <f t="shared" si="9"/>
        <v>Piped: to dwelling, Piped: to yard, Piped: to neighbor, Piped: public taps/standpipe, Tubewell or borehole, Dug well: protected, Dug well: unprotected, Water from spring: protected, Water from spring: unprotected, Rainwater</v>
      </c>
      <c r="I156" s="4" t="str">
        <f t="shared" si="10"/>
        <v>Piped: to dwelling, Piped: to yard, Piped: to neighbor, Piped: public taps/standpipe, Tubewell or borehole, Dug well: protected, Dug well: unprotected, Water from spring: protected, Water from spring: unprotected, Rainwater</v>
      </c>
      <c r="J156" s="4" t="str">
        <f t="shared" si="8"/>
        <v/>
      </c>
    </row>
    <row r="157" spans="1:10" ht="56">
      <c r="A157" s="4" t="s">
        <v>221</v>
      </c>
      <c r="B157" s="4">
        <v>61</v>
      </c>
      <c r="C157" s="4" t="s">
        <v>382</v>
      </c>
      <c r="D157" s="4" t="s">
        <v>382</v>
      </c>
      <c r="E157" s="4" t="s">
        <v>382</v>
      </c>
      <c r="F157" s="4" t="s">
        <v>399</v>
      </c>
      <c r="H157" s="4" t="str">
        <f t="shared" si="9"/>
        <v>Piped: to dwelling, Piped: to yard, Piped: to neighbor, Piped: public taps/standpipe, Tubewell or borehole, Dug well: protected, Dug well: unprotected, Water from spring: protected, Water from spring: unprotected, Rainwater, Tanker truck</v>
      </c>
      <c r="I157" s="4" t="str">
        <f t="shared" si="10"/>
        <v>Piped: to dwelling, Piped: to yard, Piped: to neighbor, Piped: public taps/standpipe, Tubewell or borehole, Dug well: protected, Dug well: unprotected, Water from spring: protected, Water from spring: unprotected, Rainwater, Tanker truck</v>
      </c>
      <c r="J157" s="4" t="str">
        <f t="shared" si="8"/>
        <v/>
      </c>
    </row>
    <row r="158" spans="1:10" ht="70">
      <c r="A158" s="4" t="s">
        <v>221</v>
      </c>
      <c r="B158" s="4">
        <v>71</v>
      </c>
      <c r="C158" s="4" t="s">
        <v>383</v>
      </c>
      <c r="D158" s="4" t="s">
        <v>383</v>
      </c>
      <c r="E158" s="4" t="s">
        <v>383</v>
      </c>
      <c r="F158" s="4" t="s">
        <v>399</v>
      </c>
      <c r="G158" s="4">
        <v>61</v>
      </c>
      <c r="H158" s="4" t="str">
        <f t="shared" si="9"/>
        <v>Piped: to dwelling, Piped: to yard, Piped: to neighbor, Piped: public taps/standpipe, Tubewell or borehole, Dug well: protected, Dug well: unprotected, Water from spring: protected, Water from spring: unprotected, Rainwater, Tanker truck, Cart with small tank</v>
      </c>
      <c r="I158" s="4" t="str">
        <f t="shared" si="10"/>
        <v>Piped: to dwelling, Piped: to yard, Piped: to neighbor, Piped: public taps/standpipe, Tubewell or borehole, Dug well: protected, Dug well: unprotected, Water from spring: protected, Water from spring: unprotected, Rainwater, Tanker truck, Cart with small tank</v>
      </c>
      <c r="J158" s="4" t="str">
        <f t="shared" si="8"/>
        <v/>
      </c>
    </row>
    <row r="159" spans="1:10" ht="70">
      <c r="A159" s="4" t="s">
        <v>221</v>
      </c>
      <c r="B159" s="4">
        <v>81</v>
      </c>
      <c r="C159" s="4" t="s">
        <v>384</v>
      </c>
      <c r="D159" s="4" t="s">
        <v>384</v>
      </c>
      <c r="E159" s="4" t="s">
        <v>384</v>
      </c>
      <c r="F159" s="4" t="s">
        <v>399</v>
      </c>
      <c r="H159" s="4" t="str">
        <f t="shared" si="9"/>
        <v>Piped: to dwelling, Piped: to yard, Piped: to neighbor, Piped: public taps/standpipe, Tubewell or borehole, Dug well: protected, Dug well: unprotected, Water from spring: protected, Water from spring: unprotected, Rainwater, Tanker truck, Cart with small tank, Surface water</v>
      </c>
      <c r="I159" s="4" t="str">
        <f t="shared" si="10"/>
        <v>Piped: to dwelling, Piped: to yard, Piped: to neighbor, Piped: public taps/standpipe, Tubewell or borehole, Dug well: protected, Dug well: unprotected, Water from spring: protected, Water from spring: unprotected, Rainwater, Tanker truck, Cart with small tank, Surface water</v>
      </c>
      <c r="J159" s="4" t="str">
        <f t="shared" si="8"/>
        <v/>
      </c>
    </row>
    <row r="160" spans="1:10" ht="70">
      <c r="A160" s="4" t="s">
        <v>221</v>
      </c>
      <c r="B160" s="4">
        <v>91</v>
      </c>
      <c r="C160" s="4" t="s">
        <v>385</v>
      </c>
      <c r="D160" s="4" t="s">
        <v>385</v>
      </c>
      <c r="E160" s="4" t="s">
        <v>385</v>
      </c>
      <c r="F160" s="4" t="s">
        <v>399</v>
      </c>
      <c r="H160" s="4" t="str">
        <f t="shared" si="9"/>
        <v>Piped: to dwelling, Piped: to yard, Piped: to neighbor, Piped: public taps/standpipe, Tubewell or borehole, Dug well: protected, Dug well: unprotected, Water from spring: protected, Water from spring: unprotected, Rainwater, Tanker truck, Cart with small tank, Surface water, Bottled water</v>
      </c>
      <c r="I160" s="4" t="str">
        <f t="shared" si="10"/>
        <v>Piped: to dwelling, Piped: to yard, Piped: to neighbor, Piped: public taps/standpipe, Tubewell or borehole, Dug well: protected, Dug well: unprotected, Water from spring: protected, Water from spring: unprotected, Rainwater, Tanker truck, Cart with small tank, Surface water, Bottled water</v>
      </c>
      <c r="J160" s="4" t="str">
        <f t="shared" si="8"/>
        <v/>
      </c>
    </row>
    <row r="161" spans="1:10" ht="70">
      <c r="A161" s="4" t="s">
        <v>221</v>
      </c>
      <c r="B161" s="4">
        <v>96</v>
      </c>
      <c r="C161" s="4" t="s">
        <v>386</v>
      </c>
      <c r="D161" s="4" t="s">
        <v>386</v>
      </c>
      <c r="E161" s="4" t="s">
        <v>386</v>
      </c>
      <c r="F161" s="4" t="s">
        <v>399</v>
      </c>
      <c r="H161" s="4" t="str">
        <f t="shared" si="9"/>
        <v>Piped: to dwelling, Piped: to yard, Piped: to neighbor, Piped: public taps/standpipe, Tubewell or borehole, Dug well: protected, Dug well: unprotected, Water from spring: protected, Water from spring: unprotected, Rainwater, Tanker truck, Cart with small tank, Surface water, Bottled water, Other</v>
      </c>
      <c r="I161" s="4" t="str">
        <f t="shared" si="10"/>
        <v>Piped: to dwelling, Piped: to yard, Piped: to neighbor, Piped: public taps/standpipe, Tubewell or borehole, Dug well: protected, Dug well: unprotected, Water from spring: protected, Water from spring: unprotected, Rainwater, Tanker truck, Cart with small tank, Surface water, Bottled water, Other</v>
      </c>
      <c r="J161" s="4" t="str">
        <f t="shared" si="8"/>
        <v/>
      </c>
    </row>
    <row r="162" spans="1:10" ht="84">
      <c r="A162" s="4" t="s">
        <v>221</v>
      </c>
      <c r="B162" s="4" t="s">
        <v>272</v>
      </c>
      <c r="C162" s="4" t="s">
        <v>272</v>
      </c>
      <c r="D162" s="4" t="s">
        <v>2175</v>
      </c>
      <c r="H162" s="4" t="str">
        <f t="shared" si="9"/>
        <v>Piped: to dwelling, Piped: to yard, Piped: to neighbor, Piped: public taps/standpipe, Tubewell or borehole, Dug well: protected, Dug well: unprotected, Water from spring: protected, Water from spring: unprotected, Rainwater, Tanker truck, Cart with small tank, Surface water, Bottled water, Other, kuramba kupindura</v>
      </c>
      <c r="I162" s="4" t="str">
        <f t="shared" si="10"/>
        <v>Piped: to dwelling, Piped: to yard, Piped: to neighbor, Piped: public taps/standpipe, Tubewell or borehole, Dug well: protected, Dug well: unprotected, Water from spring: protected, Water from spring: unprotected, Rainwater, Tanker truck, Cart with small tank, Surface water, Bottled water, Other, refuse</v>
      </c>
      <c r="J162" s="4" t="str">
        <f t="shared" si="8"/>
        <v>Last</v>
      </c>
    </row>
    <row r="163" spans="1:10" ht="14">
      <c r="A163" s="4" t="s">
        <v>222</v>
      </c>
      <c r="B163" s="4" t="s">
        <v>2351</v>
      </c>
      <c r="C163" s="4" t="s">
        <v>387</v>
      </c>
      <c r="D163" s="4" t="s">
        <v>387</v>
      </c>
      <c r="E163" s="4" t="s">
        <v>387</v>
      </c>
      <c r="F163" s="4" t="s">
        <v>399</v>
      </c>
      <c r="H163" s="4" t="str">
        <f t="shared" si="9"/>
        <v>inside own dwelling</v>
      </c>
      <c r="I163" s="4" t="str">
        <f t="shared" si="10"/>
        <v>inside own dwelling</v>
      </c>
      <c r="J163" s="4" t="str">
        <f t="shared" si="8"/>
        <v/>
      </c>
    </row>
    <row r="164" spans="1:10" ht="14">
      <c r="A164" s="4" t="s">
        <v>222</v>
      </c>
      <c r="B164" s="4" t="s">
        <v>2352</v>
      </c>
      <c r="C164" s="4" t="s">
        <v>388</v>
      </c>
      <c r="D164" s="4" t="s">
        <v>388</v>
      </c>
      <c r="E164" s="4" t="s">
        <v>388</v>
      </c>
      <c r="F164" s="4" t="s">
        <v>399</v>
      </c>
      <c r="H164" s="4" t="str">
        <f t="shared" si="9"/>
        <v>inside own dwelling, in own plot</v>
      </c>
      <c r="I164" s="4" t="str">
        <f t="shared" si="10"/>
        <v>inside own dwelling, in own plot</v>
      </c>
      <c r="J164" s="4" t="str">
        <f t="shared" si="8"/>
        <v/>
      </c>
    </row>
    <row r="165" spans="1:10" ht="14">
      <c r="A165" s="4" t="s">
        <v>222</v>
      </c>
      <c r="B165" s="4" t="s">
        <v>389</v>
      </c>
      <c r="C165" s="4" t="s">
        <v>389</v>
      </c>
      <c r="D165" s="4" t="s">
        <v>389</v>
      </c>
      <c r="E165" s="4" t="s">
        <v>389</v>
      </c>
      <c r="F165" s="4" t="s">
        <v>399</v>
      </c>
      <c r="H165" s="4" t="str">
        <f t="shared" si="9"/>
        <v>inside own dwelling, in own plot, elsewhere</v>
      </c>
      <c r="I165" s="4" t="str">
        <f t="shared" si="10"/>
        <v>inside own dwelling, in own plot, elsewhere</v>
      </c>
      <c r="J165" s="4" t="str">
        <f t="shared" si="8"/>
        <v/>
      </c>
    </row>
    <row r="166" spans="1:10" ht="14">
      <c r="A166" s="4" t="s">
        <v>222</v>
      </c>
      <c r="B166" s="4" t="s">
        <v>272</v>
      </c>
      <c r="C166" s="4" t="s">
        <v>272</v>
      </c>
      <c r="D166" s="4" t="s">
        <v>2175</v>
      </c>
      <c r="H166" s="4" t="str">
        <f t="shared" si="9"/>
        <v>inside own dwelling, in own plot, elsewhere, kuramba kupindura</v>
      </c>
      <c r="I166" s="4" t="str">
        <f t="shared" si="10"/>
        <v>inside own dwelling, in own plot, elsewhere, refuse</v>
      </c>
      <c r="J166" s="4" t="str">
        <f t="shared" si="8"/>
        <v>Last</v>
      </c>
    </row>
    <row r="167" spans="1:10" ht="14">
      <c r="A167" s="4" t="s">
        <v>223</v>
      </c>
      <c r="B167" s="4" t="s">
        <v>108</v>
      </c>
      <c r="C167" s="4" t="s">
        <v>390</v>
      </c>
      <c r="D167" s="4" t="s">
        <v>390</v>
      </c>
      <c r="E167" s="4" t="s">
        <v>390</v>
      </c>
      <c r="F167" s="4" t="s">
        <v>399</v>
      </c>
      <c r="H167" s="4" t="str">
        <f t="shared" si="9"/>
        <v>boil</v>
      </c>
      <c r="I167" s="4" t="str">
        <f t="shared" si="10"/>
        <v>boil</v>
      </c>
      <c r="J167" s="4" t="str">
        <f t="shared" si="8"/>
        <v/>
      </c>
    </row>
    <row r="168" spans="1:10" ht="14">
      <c r="A168" s="4" t="s">
        <v>223</v>
      </c>
      <c r="B168" s="4" t="s">
        <v>391</v>
      </c>
      <c r="C168" s="4" t="s">
        <v>392</v>
      </c>
      <c r="D168" s="4" t="s">
        <v>392</v>
      </c>
      <c r="E168" s="4" t="s">
        <v>2808</v>
      </c>
      <c r="F168" s="4" t="s">
        <v>399</v>
      </c>
      <c r="H168" s="4" t="str">
        <f t="shared" si="9"/>
        <v>boil, add bleach/chlorine</v>
      </c>
      <c r="I168" s="4" t="str">
        <f t="shared" si="10"/>
        <v>boil, add bleach/chlorine</v>
      </c>
      <c r="J168" s="4" t="str">
        <f t="shared" si="8"/>
        <v/>
      </c>
    </row>
    <row r="169" spans="1:10" ht="14">
      <c r="A169" s="4" t="s">
        <v>223</v>
      </c>
      <c r="B169" s="4" t="s">
        <v>393</v>
      </c>
      <c r="C169" s="4" t="s">
        <v>394</v>
      </c>
      <c r="D169" s="4" t="s">
        <v>394</v>
      </c>
      <c r="E169" s="4" t="s">
        <v>394</v>
      </c>
      <c r="F169" s="4" t="s">
        <v>399</v>
      </c>
      <c r="H169" s="4" t="str">
        <f t="shared" si="9"/>
        <v>boil, add bleach/chlorine, strain through a cloth</v>
      </c>
      <c r="I169" s="4" t="str">
        <f t="shared" si="10"/>
        <v>boil, add bleach/chlorine, strain through a cloth</v>
      </c>
      <c r="J169" s="4" t="str">
        <f t="shared" ref="J169:J232" si="11">IF(A169&lt;&gt;A170,"Last","")</f>
        <v/>
      </c>
    </row>
    <row r="170" spans="1:10" ht="14">
      <c r="A170" s="4" t="s">
        <v>223</v>
      </c>
      <c r="B170" s="4" t="s">
        <v>395</v>
      </c>
      <c r="C170" s="4" t="s">
        <v>396</v>
      </c>
      <c r="D170" s="4" t="s">
        <v>396</v>
      </c>
      <c r="E170" s="4" t="s">
        <v>396</v>
      </c>
      <c r="F170" s="4" t="s">
        <v>399</v>
      </c>
      <c r="H170" s="4" t="str">
        <f t="shared" si="9"/>
        <v>boil, add bleach/chlorine, strain through a cloth, use water filter</v>
      </c>
      <c r="I170" s="4" t="str">
        <f t="shared" si="10"/>
        <v>boil, add bleach/chlorine, strain through a cloth, use water filter</v>
      </c>
      <c r="J170" s="4" t="str">
        <f t="shared" si="11"/>
        <v/>
      </c>
    </row>
    <row r="171" spans="1:10" ht="28">
      <c r="A171" s="4" t="s">
        <v>223</v>
      </c>
      <c r="B171" s="4" t="s">
        <v>397</v>
      </c>
      <c r="C171" s="4" t="s">
        <v>398</v>
      </c>
      <c r="D171" s="4" t="s">
        <v>398</v>
      </c>
      <c r="E171" s="4" t="s">
        <v>398</v>
      </c>
      <c r="F171" s="4" t="s">
        <v>399</v>
      </c>
      <c r="H171" s="4" t="str">
        <f t="shared" si="9"/>
        <v>boil, add bleach/chlorine, strain through a cloth, use water filter, solar disinfection</v>
      </c>
      <c r="I171" s="4" t="str">
        <f t="shared" si="10"/>
        <v>boil, add bleach/chlorine, strain through a cloth, use water filter, solar disinfection</v>
      </c>
      <c r="J171" s="4" t="str">
        <f t="shared" si="11"/>
        <v/>
      </c>
    </row>
    <row r="172" spans="1:10" ht="28">
      <c r="A172" s="4" t="s">
        <v>223</v>
      </c>
      <c r="B172" s="4" t="s">
        <v>399</v>
      </c>
      <c r="C172" s="4" t="s">
        <v>400</v>
      </c>
      <c r="D172" s="4" t="s">
        <v>400</v>
      </c>
      <c r="E172" s="4" t="s">
        <v>400</v>
      </c>
      <c r="F172" s="4" t="s">
        <v>399</v>
      </c>
      <c r="H172" s="4" t="str">
        <f t="shared" si="9"/>
        <v>boil, add bleach/chlorine, strain through a cloth, use water filter, solar disinfection, let is stand and settle</v>
      </c>
      <c r="I172" s="4" t="str">
        <f t="shared" si="10"/>
        <v>boil, add bleach/chlorine, strain through a cloth, use water filter, solar disinfection, let is stand and settle</v>
      </c>
      <c r="J172" s="4" t="str">
        <f t="shared" si="11"/>
        <v/>
      </c>
    </row>
    <row r="173" spans="1:10" ht="28">
      <c r="A173" s="4" t="s">
        <v>223</v>
      </c>
      <c r="B173" s="4" t="s">
        <v>401</v>
      </c>
      <c r="C173" s="4" t="s">
        <v>402</v>
      </c>
      <c r="D173" s="4" t="s">
        <v>402</v>
      </c>
      <c r="E173" s="4" t="s">
        <v>402</v>
      </c>
      <c r="F173" s="4" t="s">
        <v>399</v>
      </c>
      <c r="H173" s="4" t="str">
        <f t="shared" si="9"/>
        <v>boil, add bleach/chlorine, strain through a cloth, use water filter, solar disinfection, let is stand and settle, other</v>
      </c>
      <c r="I173" s="4" t="str">
        <f t="shared" si="10"/>
        <v>boil, add bleach/chlorine, strain through a cloth, use water filter, solar disinfection, let is stand and settle, other</v>
      </c>
      <c r="J173" s="4" t="str">
        <f t="shared" si="11"/>
        <v/>
      </c>
    </row>
    <row r="174" spans="1:10" ht="28">
      <c r="A174" s="4" t="s">
        <v>223</v>
      </c>
      <c r="B174" s="4" t="s">
        <v>403</v>
      </c>
      <c r="C174" s="4" t="s">
        <v>292</v>
      </c>
      <c r="D174" s="4" t="s">
        <v>292</v>
      </c>
      <c r="E174" s="4" t="s">
        <v>292</v>
      </c>
      <c r="F174" s="4" t="s">
        <v>399</v>
      </c>
      <c r="H174" s="4" t="str">
        <f t="shared" si="9"/>
        <v>boil, add bleach/chlorine, strain through a cloth, use water filter, solar disinfection, let is stand and settle, other, dk</v>
      </c>
      <c r="I174" s="4" t="str">
        <f t="shared" si="10"/>
        <v>boil, add bleach/chlorine, strain through a cloth, use water filter, solar disinfection, let is stand and settle, other, dk</v>
      </c>
      <c r="J174" s="4" t="str">
        <f t="shared" si="11"/>
        <v/>
      </c>
    </row>
    <row r="175" spans="1:10" ht="42">
      <c r="A175" s="4" t="s">
        <v>223</v>
      </c>
      <c r="B175" s="4" t="s">
        <v>272</v>
      </c>
      <c r="C175" s="4" t="s">
        <v>272</v>
      </c>
      <c r="D175" s="4" t="s">
        <v>2175</v>
      </c>
      <c r="H175" s="4" t="str">
        <f t="shared" si="9"/>
        <v>boil, add bleach/chlorine, strain through a cloth, use water filter, solar disinfection, let is stand and settle, other, dk, kuramba kupindura</v>
      </c>
      <c r="I175" s="4" t="str">
        <f t="shared" si="10"/>
        <v>boil, add bleach/chlorine, strain through a cloth, use water filter, solar disinfection, let is stand and settle, other, dk, refuse</v>
      </c>
      <c r="J175" s="4" t="str">
        <f t="shared" si="11"/>
        <v>Last</v>
      </c>
    </row>
    <row r="176" spans="1:10" ht="28">
      <c r="A176" s="4" t="s">
        <v>224</v>
      </c>
      <c r="B176" s="4">
        <v>11</v>
      </c>
      <c r="C176" s="4" t="s">
        <v>404</v>
      </c>
      <c r="D176" s="4" t="s">
        <v>404</v>
      </c>
      <c r="E176" s="4" t="s">
        <v>404</v>
      </c>
      <c r="F176" s="4" t="s">
        <v>399</v>
      </c>
      <c r="H176" s="4" t="str">
        <f t="shared" si="9"/>
        <v>Flush to piped sewar system</v>
      </c>
      <c r="I176" s="4" t="str">
        <f t="shared" si="10"/>
        <v>Flush to piped sewar system</v>
      </c>
      <c r="J176" s="4" t="str">
        <f t="shared" si="11"/>
        <v/>
      </c>
    </row>
    <row r="177" spans="1:10" ht="14">
      <c r="A177" s="4" t="s">
        <v>224</v>
      </c>
      <c r="B177" s="4">
        <v>12</v>
      </c>
      <c r="C177" s="4" t="s">
        <v>405</v>
      </c>
      <c r="D177" s="4" t="s">
        <v>405</v>
      </c>
      <c r="E177" s="4" t="s">
        <v>405</v>
      </c>
      <c r="F177" s="4" t="s">
        <v>399</v>
      </c>
      <c r="H177" s="4" t="str">
        <f t="shared" si="9"/>
        <v>Flush to piped sewar system, Flush to septic tank</v>
      </c>
      <c r="I177" s="4" t="str">
        <f t="shared" si="10"/>
        <v>Flush to piped sewar system, Flush to septic tank</v>
      </c>
      <c r="J177" s="4" t="str">
        <f t="shared" si="11"/>
        <v/>
      </c>
    </row>
    <row r="178" spans="1:10" ht="28">
      <c r="A178" s="4" t="s">
        <v>224</v>
      </c>
      <c r="B178" s="4">
        <v>13</v>
      </c>
      <c r="C178" s="4" t="s">
        <v>406</v>
      </c>
      <c r="D178" s="4" t="s">
        <v>406</v>
      </c>
      <c r="E178" s="4" t="s">
        <v>406</v>
      </c>
      <c r="F178" s="4" t="s">
        <v>399</v>
      </c>
      <c r="H178" s="4" t="str">
        <f t="shared" si="9"/>
        <v>Flush to piped sewar system, Flush to septic tank, Flush to pit latrine</v>
      </c>
      <c r="I178" s="4" t="str">
        <f t="shared" si="10"/>
        <v>Flush to piped sewar system, Flush to septic tank, Flush to pit latrine</v>
      </c>
      <c r="J178" s="4" t="str">
        <f t="shared" si="11"/>
        <v/>
      </c>
    </row>
    <row r="179" spans="1:10" ht="28">
      <c r="A179" s="4" t="s">
        <v>224</v>
      </c>
      <c r="B179" s="4">
        <v>14</v>
      </c>
      <c r="C179" s="4" t="s">
        <v>407</v>
      </c>
      <c r="D179" s="4" t="s">
        <v>407</v>
      </c>
      <c r="E179" s="4" t="s">
        <v>407</v>
      </c>
      <c r="F179" s="4" t="s">
        <v>399</v>
      </c>
      <c r="H179" s="4" t="str">
        <f t="shared" si="9"/>
        <v>Flush to piped sewar system, Flush to septic tank, Flush to pit latrine, Flush to somewhere else</v>
      </c>
      <c r="I179" s="4" t="str">
        <f t="shared" si="10"/>
        <v>Flush to piped sewar system, Flush to septic tank, Flush to pit latrine, Flush to somewhere else</v>
      </c>
      <c r="J179" s="4" t="str">
        <f t="shared" si="11"/>
        <v/>
      </c>
    </row>
    <row r="180" spans="1:10" ht="28">
      <c r="A180" s="4" t="s">
        <v>224</v>
      </c>
      <c r="B180" s="4">
        <v>15</v>
      </c>
      <c r="C180" s="4" t="s">
        <v>408</v>
      </c>
      <c r="D180" s="4" t="s">
        <v>408</v>
      </c>
      <c r="E180" s="4" t="s">
        <v>408</v>
      </c>
      <c r="F180" s="4" t="s">
        <v>399</v>
      </c>
      <c r="G180" s="4">
        <v>14</v>
      </c>
      <c r="H180" s="4" t="str">
        <f t="shared" si="9"/>
        <v>Flush to piped sewar system, Flush to septic tank, Flush to pit latrine, Flush to somewhere else, Flush, don't know where</v>
      </c>
      <c r="I180" s="4" t="str">
        <f t="shared" si="10"/>
        <v>Flush to piped sewar system, Flush to septic tank, Flush to pit latrine, Flush to somewhere else, Flush, don't know where</v>
      </c>
      <c r="J180" s="4" t="str">
        <f t="shared" si="11"/>
        <v/>
      </c>
    </row>
    <row r="181" spans="1:10" ht="42">
      <c r="A181" s="4" t="s">
        <v>224</v>
      </c>
      <c r="B181" s="4">
        <v>21</v>
      </c>
      <c r="C181" s="4" t="s">
        <v>409</v>
      </c>
      <c r="D181" s="4" t="s">
        <v>409</v>
      </c>
      <c r="E181" s="4" t="s">
        <v>409</v>
      </c>
      <c r="F181" s="4" t="s">
        <v>399</v>
      </c>
      <c r="H181" s="4" t="str">
        <f t="shared" si="9"/>
        <v>Flush to piped sewar system, Flush to septic tank, Flush to pit latrine, Flush to somewhere else, Flush, don't know where, Ventilated improved pit latrine</v>
      </c>
      <c r="I181" s="4" t="str">
        <f t="shared" si="10"/>
        <v>Flush to piped sewar system, Flush to septic tank, Flush to pit latrine, Flush to somewhere else, Flush, don't know where, Ventilated improved pit latrine</v>
      </c>
      <c r="J181" s="4" t="str">
        <f t="shared" si="11"/>
        <v/>
      </c>
    </row>
    <row r="182" spans="1:10" ht="42">
      <c r="A182" s="4" t="s">
        <v>224</v>
      </c>
      <c r="B182" s="4">
        <v>22</v>
      </c>
      <c r="C182" s="4" t="s">
        <v>410</v>
      </c>
      <c r="D182" s="4" t="s">
        <v>410</v>
      </c>
      <c r="E182" s="4" t="s">
        <v>410</v>
      </c>
      <c r="F182" s="4" t="s">
        <v>399</v>
      </c>
      <c r="H182" s="4" t="str">
        <f t="shared" si="9"/>
        <v>Flush to piped sewar system, Flush to septic tank, Flush to pit latrine, Flush to somewhere else, Flush, don't know where, Ventilated improved pit latrine, Pit latrine with slab</v>
      </c>
      <c r="I182" s="4" t="str">
        <f t="shared" si="10"/>
        <v>Flush to piped sewar system, Flush to septic tank, Flush to pit latrine, Flush to somewhere else, Flush, don't know where, Ventilated improved pit latrine, Pit latrine with slab</v>
      </c>
      <c r="J182" s="4" t="str">
        <f t="shared" si="11"/>
        <v/>
      </c>
    </row>
    <row r="183" spans="1:10" ht="56">
      <c r="A183" s="4" t="s">
        <v>224</v>
      </c>
      <c r="B183" s="4">
        <v>23</v>
      </c>
      <c r="C183" s="4" t="s">
        <v>411</v>
      </c>
      <c r="D183" s="4" t="s">
        <v>411</v>
      </c>
      <c r="E183" s="4" t="s">
        <v>2806</v>
      </c>
      <c r="F183" s="4" t="s">
        <v>399</v>
      </c>
      <c r="H183" s="4" t="str">
        <f t="shared" si="9"/>
        <v>Flush to piped sewar system, Flush to septic tank, Flush to pit latrine, Flush to somewhere else, Flush, don't know where, Ventilated improved pit latrine, Pit latrine with slab, Pit latrine without slab/open pit</v>
      </c>
      <c r="I183" s="4" t="str">
        <f t="shared" si="10"/>
        <v>Flush to piped sewar system, Flush to septic tank, Flush to pit latrine, Flush to somewhere else, Flush, don't know where, Ventilated improved pit latrine, Pit latrine with slab, Pit latrine without slab/open pit</v>
      </c>
      <c r="J183" s="4" t="str">
        <f t="shared" si="11"/>
        <v/>
      </c>
    </row>
    <row r="184" spans="1:10" ht="56">
      <c r="A184" s="4" t="s">
        <v>224</v>
      </c>
      <c r="B184" s="4">
        <v>31</v>
      </c>
      <c r="C184" s="4" t="s">
        <v>412</v>
      </c>
      <c r="D184" s="4" t="s">
        <v>412</v>
      </c>
      <c r="E184" s="4" t="s">
        <v>412</v>
      </c>
      <c r="F184" s="4" t="s">
        <v>399</v>
      </c>
      <c r="G184" s="4">
        <v>41</v>
      </c>
      <c r="H184" s="4" t="str">
        <f t="shared" si="9"/>
        <v>Flush to piped sewar system, Flush to septic tank, Flush to pit latrine, Flush to somewhere else, Flush, don't know where, Ventilated improved pit latrine, Pit latrine with slab, Pit latrine without slab/open pit, Composting bucket</v>
      </c>
      <c r="I184" s="4" t="str">
        <f t="shared" si="10"/>
        <v>Flush to piped sewar system, Flush to septic tank, Flush to pit latrine, Flush to somewhere else, Flush, don't know where, Ventilated improved pit latrine, Pit latrine with slab, Pit latrine without slab/open pit, Composting bucket</v>
      </c>
      <c r="J184" s="4" t="str">
        <f t="shared" si="11"/>
        <v/>
      </c>
    </row>
    <row r="185" spans="1:10" ht="56">
      <c r="A185" s="4" t="s">
        <v>224</v>
      </c>
      <c r="B185" s="4">
        <v>41</v>
      </c>
      <c r="C185" s="4" t="s">
        <v>413</v>
      </c>
      <c r="D185" s="4" t="s">
        <v>413</v>
      </c>
      <c r="E185" s="4" t="s">
        <v>413</v>
      </c>
      <c r="F185" s="4" t="s">
        <v>399</v>
      </c>
      <c r="H185" s="4" t="str">
        <f t="shared" si="9"/>
        <v>Flush to piped sewar system, Flush to septic tank, Flush to pit latrine, Flush to somewhere else, Flush, don't know where, Ventilated improved pit latrine, Pit latrine with slab, Pit latrine without slab/open pit, Composting bucket, Bucket toilet</v>
      </c>
      <c r="I185" s="4" t="str">
        <f t="shared" si="10"/>
        <v>Flush to piped sewar system, Flush to septic tank, Flush to pit latrine, Flush to somewhere else, Flush, don't know where, Ventilated improved pit latrine, Pit latrine with slab, Pit latrine without slab/open pit, Composting bucket, Bucket toilet</v>
      </c>
      <c r="J185" s="4" t="str">
        <f t="shared" si="11"/>
        <v/>
      </c>
    </row>
    <row r="186" spans="1:10" ht="70">
      <c r="A186" s="4" t="s">
        <v>224</v>
      </c>
      <c r="B186" s="4">
        <v>51</v>
      </c>
      <c r="C186" s="4" t="s">
        <v>414</v>
      </c>
      <c r="D186" s="4" t="s">
        <v>414</v>
      </c>
      <c r="E186" s="4" t="s">
        <v>414</v>
      </c>
      <c r="F186" s="4" t="s">
        <v>399</v>
      </c>
      <c r="G186" s="4">
        <v>96</v>
      </c>
      <c r="H186" s="4" t="str">
        <f t="shared" si="9"/>
        <v>Flush to piped sewar system, Flush to septic tank, Flush to pit latrine, Flush to somewhere else, Flush, don't know where, Ventilated improved pit latrine, Pit latrine with slab, Pit latrine without slab/open pit, Composting bucket, Bucket toilet, Hanging toilet</v>
      </c>
      <c r="I186" s="4" t="str">
        <f t="shared" si="10"/>
        <v>Flush to piped sewar system, Flush to septic tank, Flush to pit latrine, Flush to somewhere else, Flush, don't know where, Ventilated improved pit latrine, Pit latrine with slab, Pit latrine without slab/open pit, Composting bucket, Bucket toilet, Hanging toilet</v>
      </c>
      <c r="J186" s="4" t="str">
        <f t="shared" si="11"/>
        <v/>
      </c>
    </row>
    <row r="187" spans="1:10" ht="70">
      <c r="A187" s="4" t="s">
        <v>224</v>
      </c>
      <c r="B187" s="4">
        <v>61</v>
      </c>
      <c r="C187" s="4" t="s">
        <v>415</v>
      </c>
      <c r="D187" s="4" t="s">
        <v>415</v>
      </c>
      <c r="E187" s="4" t="s">
        <v>2805</v>
      </c>
      <c r="F187" s="4" t="s">
        <v>399</v>
      </c>
      <c r="H187" s="4" t="str">
        <f t="shared" si="9"/>
        <v>Flush to piped sewar system, Flush to septic tank, Flush to pit latrine, Flush to somewhere else, Flush, don't know where, Ventilated improved pit latrine, Pit latrine with slab, Pit latrine without slab/open pit, Composting bucket, Bucket toilet, Hanging toilet, No facility/bush/field</v>
      </c>
      <c r="I187" s="4" t="str">
        <f t="shared" si="10"/>
        <v>Flush to piped sewar system, Flush to septic tank, Flush to pit latrine, Flush to somewhere else, Flush, don't know where, Ventilated improved pit latrine, Pit latrine with slab, Pit latrine without slab/open pit, Composting bucket, Bucket toilet, Hanging toilet, No facility/bush/field</v>
      </c>
      <c r="J187" s="4" t="str">
        <f t="shared" si="11"/>
        <v/>
      </c>
    </row>
    <row r="188" spans="1:10" ht="70">
      <c r="A188" s="4" t="s">
        <v>224</v>
      </c>
      <c r="B188" s="4">
        <v>96</v>
      </c>
      <c r="C188" s="4" t="s">
        <v>386</v>
      </c>
      <c r="D188" s="4" t="s">
        <v>386</v>
      </c>
      <c r="E188" s="4" t="s">
        <v>386</v>
      </c>
      <c r="F188" s="4" t="s">
        <v>399</v>
      </c>
      <c r="H188" s="4" t="str">
        <f t="shared" si="9"/>
        <v>Flush to piped sewar system, Flush to septic tank, Flush to pit latrine, Flush to somewhere else, Flush, don't know where, Ventilated improved pit latrine, Pit latrine with slab, Pit latrine without slab/open pit, Composting bucket, Bucket toilet, Hanging toilet, No facility/bush/field, Other</v>
      </c>
      <c r="I188" s="4" t="str">
        <f t="shared" si="10"/>
        <v>Flush to piped sewar system, Flush to septic tank, Flush to pit latrine, Flush to somewhere else, Flush, don't know where, Ventilated improved pit latrine, Pit latrine with slab, Pit latrine without slab/open pit, Composting bucket, Bucket toilet, Hanging toilet, No facility/bush/field, Other</v>
      </c>
      <c r="J188" s="4" t="str">
        <f t="shared" si="11"/>
        <v/>
      </c>
    </row>
    <row r="189" spans="1:10" ht="70">
      <c r="A189" s="4" t="s">
        <v>224</v>
      </c>
      <c r="B189" s="4" t="s">
        <v>272</v>
      </c>
      <c r="C189" s="4" t="s">
        <v>272</v>
      </c>
      <c r="D189" s="4" t="s">
        <v>2175</v>
      </c>
      <c r="H189" s="4" t="str">
        <f t="shared" si="9"/>
        <v>Flush to piped sewar system, Flush to septic tank, Flush to pit latrine, Flush to somewhere else, Flush, don't know where, Ventilated improved pit latrine, Pit latrine with slab, Pit latrine without slab/open pit, Composting bucket, Bucket toilet, Hanging toilet, No facility/bush/field, Other, kuramba kupindura</v>
      </c>
      <c r="I189" s="4" t="str">
        <f t="shared" si="10"/>
        <v>Flush to piped sewar system, Flush to septic tank, Flush to pit latrine, Flush to somewhere else, Flush, don't know where, Ventilated improved pit latrine, Pit latrine with slab, Pit latrine without slab/open pit, Composting bucket, Bucket toilet, Hanging toilet, No facility/bush/field, Other, refuse</v>
      </c>
      <c r="J189" s="4" t="str">
        <f t="shared" si="11"/>
        <v>Last</v>
      </c>
    </row>
    <row r="190" spans="1:10" ht="14">
      <c r="A190" s="4" t="s">
        <v>225</v>
      </c>
      <c r="B190" s="4">
        <v>1</v>
      </c>
      <c r="C190" s="4" t="s">
        <v>416</v>
      </c>
      <c r="D190" s="4" t="s">
        <v>416</v>
      </c>
      <c r="E190" s="4" t="s">
        <v>416</v>
      </c>
      <c r="F190" s="4" t="s">
        <v>399</v>
      </c>
      <c r="H190" s="4" t="str">
        <f t="shared" si="9"/>
        <v>electricity</v>
      </c>
      <c r="I190" s="4" t="str">
        <f t="shared" si="10"/>
        <v>electricity</v>
      </c>
      <c r="J190" s="4" t="str">
        <f t="shared" si="11"/>
        <v/>
      </c>
    </row>
    <row r="191" spans="1:10" ht="14">
      <c r="A191" s="4" t="s">
        <v>225</v>
      </c>
      <c r="B191" s="4">
        <v>2</v>
      </c>
      <c r="C191" s="4" t="s">
        <v>417</v>
      </c>
      <c r="D191" s="4" t="s">
        <v>417</v>
      </c>
      <c r="E191" s="4" t="s">
        <v>417</v>
      </c>
      <c r="F191" s="4" t="s">
        <v>399</v>
      </c>
      <c r="H191" s="4" t="str">
        <f t="shared" si="9"/>
        <v>electricity, LPG</v>
      </c>
      <c r="I191" s="4" t="str">
        <f t="shared" si="10"/>
        <v>electricity, LPG</v>
      </c>
      <c r="J191" s="4" t="str">
        <f t="shared" si="11"/>
        <v/>
      </c>
    </row>
    <row r="192" spans="1:10" ht="14">
      <c r="A192" s="4" t="s">
        <v>225</v>
      </c>
      <c r="B192" s="4">
        <v>3</v>
      </c>
      <c r="C192" s="4" t="s">
        <v>418</v>
      </c>
      <c r="D192" s="4" t="s">
        <v>418</v>
      </c>
      <c r="E192" s="4" t="s">
        <v>418</v>
      </c>
      <c r="F192" s="4" t="s">
        <v>399</v>
      </c>
      <c r="G192" s="4">
        <v>2</v>
      </c>
      <c r="H192" s="4" t="str">
        <f t="shared" si="9"/>
        <v>electricity, LPG, natural gas</v>
      </c>
      <c r="I192" s="4" t="str">
        <f t="shared" si="10"/>
        <v>electricity, LPG, natural gas</v>
      </c>
      <c r="J192" s="4" t="str">
        <f t="shared" si="11"/>
        <v/>
      </c>
    </row>
    <row r="193" spans="1:10" ht="14">
      <c r="A193" s="4" t="s">
        <v>225</v>
      </c>
      <c r="B193" s="4">
        <v>4</v>
      </c>
      <c r="C193" s="4" t="s">
        <v>419</v>
      </c>
      <c r="D193" s="4" t="s">
        <v>419</v>
      </c>
      <c r="E193" s="4" t="s">
        <v>419</v>
      </c>
      <c r="F193" s="4" t="s">
        <v>399</v>
      </c>
      <c r="G193" s="4">
        <v>2</v>
      </c>
      <c r="H193" s="4" t="str">
        <f t="shared" si="9"/>
        <v>electricity, LPG, natural gas, biogas</v>
      </c>
      <c r="I193" s="4" t="str">
        <f t="shared" si="10"/>
        <v>electricity, LPG, natural gas, biogas</v>
      </c>
      <c r="J193" s="4" t="str">
        <f t="shared" si="11"/>
        <v/>
      </c>
    </row>
    <row r="194" spans="1:10" ht="14">
      <c r="A194" s="4" t="s">
        <v>225</v>
      </c>
      <c r="B194" s="4">
        <v>5</v>
      </c>
      <c r="C194" s="4" t="s">
        <v>420</v>
      </c>
      <c r="D194" s="4" t="s">
        <v>420</v>
      </c>
      <c r="E194" s="4" t="s">
        <v>420</v>
      </c>
      <c r="F194" s="4" t="s">
        <v>399</v>
      </c>
      <c r="H194" s="4" t="str">
        <f t="shared" ref="H194:H257" si="12">IF(A194=A193,H193&amp;", "&amp;D194,D194)</f>
        <v>electricity, LPG, natural gas, biogas, kerosene</v>
      </c>
      <c r="I194" s="4" t="str">
        <f t="shared" ref="I194:I257" si="13">IF(A194=A193,I193&amp;", "&amp;C194,C194)</f>
        <v>electricity, LPG, natural gas, biogas, kerosene</v>
      </c>
      <c r="J194" s="4" t="str">
        <f t="shared" si="11"/>
        <v/>
      </c>
    </row>
    <row r="195" spans="1:10" ht="14">
      <c r="A195" s="4" t="s">
        <v>225</v>
      </c>
      <c r="B195" s="4">
        <v>6</v>
      </c>
      <c r="C195" s="4" t="s">
        <v>421</v>
      </c>
      <c r="D195" s="4" t="s">
        <v>421</v>
      </c>
      <c r="E195" s="4" t="s">
        <v>421</v>
      </c>
      <c r="F195" s="4" t="s">
        <v>399</v>
      </c>
      <c r="H195" s="4" t="str">
        <f t="shared" si="12"/>
        <v>electricity, LPG, natural gas, biogas, kerosene, coal, lignite</v>
      </c>
      <c r="I195" s="4" t="str">
        <f t="shared" si="13"/>
        <v>electricity, LPG, natural gas, biogas, kerosene, coal, lignite</v>
      </c>
      <c r="J195" s="4" t="str">
        <f t="shared" si="11"/>
        <v/>
      </c>
    </row>
    <row r="196" spans="1:10" ht="28">
      <c r="A196" s="4" t="s">
        <v>225</v>
      </c>
      <c r="B196" s="4">
        <v>7</v>
      </c>
      <c r="C196" s="4" t="s">
        <v>422</v>
      </c>
      <c r="D196" s="4" t="s">
        <v>422</v>
      </c>
      <c r="E196" s="4" t="s">
        <v>422</v>
      </c>
      <c r="F196" s="4" t="s">
        <v>399</v>
      </c>
      <c r="H196" s="4" t="str">
        <f t="shared" si="12"/>
        <v>electricity, LPG, natural gas, biogas, kerosene, coal, lignite, charcoal</v>
      </c>
      <c r="I196" s="4" t="str">
        <f t="shared" si="13"/>
        <v>electricity, LPG, natural gas, biogas, kerosene, coal, lignite, charcoal</v>
      </c>
      <c r="J196" s="4" t="str">
        <f t="shared" si="11"/>
        <v/>
      </c>
    </row>
    <row r="197" spans="1:10" ht="28">
      <c r="A197" s="4" t="s">
        <v>225</v>
      </c>
      <c r="B197" s="4">
        <v>8</v>
      </c>
      <c r="C197" s="4" t="s">
        <v>423</v>
      </c>
      <c r="D197" s="4" t="s">
        <v>423</v>
      </c>
      <c r="E197" s="4" t="s">
        <v>423</v>
      </c>
      <c r="F197" s="4" t="s">
        <v>399</v>
      </c>
      <c r="H197" s="4" t="str">
        <f t="shared" si="12"/>
        <v>electricity, LPG, natural gas, biogas, kerosene, coal, lignite, charcoal, wood</v>
      </c>
      <c r="I197" s="4" t="str">
        <f t="shared" si="13"/>
        <v>electricity, LPG, natural gas, biogas, kerosene, coal, lignite, charcoal, wood</v>
      </c>
      <c r="J197" s="4" t="str">
        <f t="shared" si="11"/>
        <v/>
      </c>
    </row>
    <row r="198" spans="1:10" ht="28">
      <c r="A198" s="4" t="s">
        <v>225</v>
      </c>
      <c r="B198" s="4">
        <v>9</v>
      </c>
      <c r="C198" s="4" t="s">
        <v>424</v>
      </c>
      <c r="D198" s="4" t="s">
        <v>424</v>
      </c>
      <c r="E198" s="4" t="s">
        <v>424</v>
      </c>
      <c r="F198" s="4" t="s">
        <v>399</v>
      </c>
      <c r="G198" s="4">
        <v>8</v>
      </c>
      <c r="H198" s="4" t="str">
        <f t="shared" si="12"/>
        <v>electricity, LPG, natural gas, biogas, kerosene, coal, lignite, charcoal, wood, straw, shurbs, grass</v>
      </c>
      <c r="I198" s="4" t="str">
        <f t="shared" si="13"/>
        <v>electricity, LPG, natural gas, biogas, kerosene, coal, lignite, charcoal, wood, straw, shurbs, grass</v>
      </c>
      <c r="J198" s="4" t="str">
        <f t="shared" si="11"/>
        <v/>
      </c>
    </row>
    <row r="199" spans="1:10" ht="28">
      <c r="A199" s="4" t="s">
        <v>225</v>
      </c>
      <c r="B199" s="4">
        <v>10</v>
      </c>
      <c r="C199" s="4" t="s">
        <v>425</v>
      </c>
      <c r="D199" s="4" t="s">
        <v>425</v>
      </c>
      <c r="E199" s="4" t="s">
        <v>425</v>
      </c>
      <c r="F199" s="4" t="s">
        <v>399</v>
      </c>
      <c r="H199" s="4" t="str">
        <f t="shared" si="12"/>
        <v>electricity, LPG, natural gas, biogas, kerosene, coal, lignite, charcoal, wood, straw, shurbs, grass, agricultural crop</v>
      </c>
      <c r="I199" s="4" t="str">
        <f t="shared" si="13"/>
        <v>electricity, LPG, natural gas, biogas, kerosene, coal, lignite, charcoal, wood, straw, shurbs, grass, agricultural crop</v>
      </c>
      <c r="J199" s="4" t="str">
        <f t="shared" si="11"/>
        <v/>
      </c>
    </row>
    <row r="200" spans="1:10" ht="42">
      <c r="A200" s="4" t="s">
        <v>225</v>
      </c>
      <c r="B200" s="4">
        <v>11</v>
      </c>
      <c r="C200" s="4" t="s">
        <v>426</v>
      </c>
      <c r="D200" s="4" t="s">
        <v>426</v>
      </c>
      <c r="E200" s="4" t="s">
        <v>426</v>
      </c>
      <c r="F200" s="4" t="s">
        <v>399</v>
      </c>
      <c r="G200" s="4">
        <v>8</v>
      </c>
      <c r="H200" s="4" t="str">
        <f t="shared" si="12"/>
        <v>electricity, LPG, natural gas, biogas, kerosene, coal, lignite, charcoal, wood, straw, shurbs, grass, agricultural crop, animal dung</v>
      </c>
      <c r="I200" s="4" t="str">
        <f t="shared" si="13"/>
        <v>electricity, LPG, natural gas, biogas, kerosene, coal, lignite, charcoal, wood, straw, shurbs, grass, agricultural crop, animal dung</v>
      </c>
      <c r="J200" s="4" t="str">
        <f t="shared" si="11"/>
        <v/>
      </c>
    </row>
    <row r="201" spans="1:10" ht="42">
      <c r="A201" s="4" t="s">
        <v>225</v>
      </c>
      <c r="B201" s="4">
        <v>95</v>
      </c>
      <c r="C201" s="4" t="s">
        <v>427</v>
      </c>
      <c r="D201" s="4" t="s">
        <v>427</v>
      </c>
      <c r="E201" s="4" t="s">
        <v>427</v>
      </c>
      <c r="F201" s="4" t="s">
        <v>399</v>
      </c>
      <c r="H201" s="4" t="str">
        <f t="shared" si="12"/>
        <v>electricity, LPG, natural gas, biogas, kerosene, coal, lignite, charcoal, wood, straw, shurbs, grass, agricultural crop, animal dung, no food cooked in household</v>
      </c>
      <c r="I201" s="4" t="str">
        <f t="shared" si="13"/>
        <v>electricity, LPG, natural gas, biogas, kerosene, coal, lignite, charcoal, wood, straw, shurbs, grass, agricultural crop, animal dung, no food cooked in household</v>
      </c>
      <c r="J201" s="4" t="str">
        <f t="shared" si="11"/>
        <v/>
      </c>
    </row>
    <row r="202" spans="1:10" ht="42">
      <c r="A202" s="4" t="s">
        <v>225</v>
      </c>
      <c r="B202" s="4">
        <v>96</v>
      </c>
      <c r="C202" s="4" t="s">
        <v>402</v>
      </c>
      <c r="D202" s="4" t="s">
        <v>402</v>
      </c>
      <c r="E202" s="4" t="s">
        <v>402</v>
      </c>
      <c r="F202" s="4" t="s">
        <v>399</v>
      </c>
      <c r="G202" s="4">
        <v>95</v>
      </c>
      <c r="H202" s="4" t="str">
        <f t="shared" si="12"/>
        <v>electricity, LPG, natural gas, biogas, kerosene, coal, lignite, charcoal, wood, straw, shurbs, grass, agricultural crop, animal dung, no food cooked in household, other</v>
      </c>
      <c r="I202" s="4" t="str">
        <f t="shared" si="13"/>
        <v>electricity, LPG, natural gas, biogas, kerosene, coal, lignite, charcoal, wood, straw, shurbs, grass, agricultural crop, animal dung, no food cooked in household, other</v>
      </c>
      <c r="J202" s="4" t="str">
        <f t="shared" si="11"/>
        <v/>
      </c>
    </row>
    <row r="203" spans="1:10" ht="42">
      <c r="A203" s="4" t="s">
        <v>225</v>
      </c>
      <c r="B203" s="4" t="s">
        <v>272</v>
      </c>
      <c r="C203" s="4" t="s">
        <v>272</v>
      </c>
      <c r="D203" s="4" t="s">
        <v>2175</v>
      </c>
      <c r="H203" s="4" t="str">
        <f t="shared" si="12"/>
        <v>electricity, LPG, natural gas, biogas, kerosene, coal, lignite, charcoal, wood, straw, shurbs, grass, agricultural crop, animal dung, no food cooked in household, other, kuramba kupindura</v>
      </c>
      <c r="I203" s="4" t="str">
        <f t="shared" si="13"/>
        <v>electricity, LPG, natural gas, biogas, kerosene, coal, lignite, charcoal, wood, straw, shurbs, grass, agricultural crop, animal dung, no food cooked in household, other, refuse</v>
      </c>
      <c r="J203" s="4" t="str">
        <f t="shared" si="11"/>
        <v>Last</v>
      </c>
    </row>
    <row r="204" spans="1:10" ht="14">
      <c r="A204" s="4" t="s">
        <v>226</v>
      </c>
      <c r="B204" s="4">
        <v>1</v>
      </c>
      <c r="C204" s="4" t="s">
        <v>428</v>
      </c>
      <c r="D204" s="4" t="s">
        <v>428</v>
      </c>
      <c r="E204" s="4" t="s">
        <v>428</v>
      </c>
      <c r="F204" s="4" t="s">
        <v>399</v>
      </c>
      <c r="H204" s="4" t="str">
        <f t="shared" si="12"/>
        <v>in the house</v>
      </c>
      <c r="I204" s="4" t="str">
        <f t="shared" si="13"/>
        <v>in the house</v>
      </c>
      <c r="J204" s="4" t="str">
        <f t="shared" si="11"/>
        <v/>
      </c>
    </row>
    <row r="205" spans="1:10" ht="14">
      <c r="A205" s="4" t="s">
        <v>226</v>
      </c>
      <c r="B205" s="4">
        <v>2</v>
      </c>
      <c r="C205" s="4" t="s">
        <v>429</v>
      </c>
      <c r="D205" s="4" t="s">
        <v>429</v>
      </c>
      <c r="E205" s="4" t="s">
        <v>429</v>
      </c>
      <c r="F205" s="4" t="s">
        <v>399</v>
      </c>
      <c r="H205" s="4" t="str">
        <f t="shared" si="12"/>
        <v>in the house, in a separate building</v>
      </c>
      <c r="I205" s="4" t="str">
        <f t="shared" si="13"/>
        <v>in the house, in a separate building</v>
      </c>
      <c r="J205" s="4" t="str">
        <f t="shared" si="11"/>
        <v/>
      </c>
    </row>
    <row r="206" spans="1:10" ht="14">
      <c r="A206" s="4" t="s">
        <v>226</v>
      </c>
      <c r="B206" s="4">
        <v>3</v>
      </c>
      <c r="C206" s="4" t="s">
        <v>430</v>
      </c>
      <c r="D206" s="4" t="s">
        <v>430</v>
      </c>
      <c r="E206" s="4" t="s">
        <v>430</v>
      </c>
      <c r="F206" s="4" t="s">
        <v>399</v>
      </c>
      <c r="H206" s="4" t="str">
        <f t="shared" si="12"/>
        <v>in the house, in a separate building, outdoors</v>
      </c>
      <c r="I206" s="4" t="str">
        <f t="shared" si="13"/>
        <v>in the house, in a separate building, outdoors</v>
      </c>
      <c r="J206" s="4" t="str">
        <f t="shared" si="11"/>
        <v/>
      </c>
    </row>
    <row r="207" spans="1:10" ht="14">
      <c r="A207" s="4" t="s">
        <v>226</v>
      </c>
      <c r="B207" s="4">
        <v>6</v>
      </c>
      <c r="C207" s="4" t="s">
        <v>402</v>
      </c>
      <c r="D207" s="4" t="s">
        <v>402</v>
      </c>
      <c r="E207" s="4" t="s">
        <v>402</v>
      </c>
      <c r="F207" s="4" t="s">
        <v>399</v>
      </c>
      <c r="H207" s="4" t="str">
        <f t="shared" si="12"/>
        <v>in the house, in a separate building, outdoors, other</v>
      </c>
      <c r="I207" s="4" t="str">
        <f t="shared" si="13"/>
        <v>in the house, in a separate building, outdoors, other</v>
      </c>
      <c r="J207" s="4" t="str">
        <f t="shared" si="11"/>
        <v/>
      </c>
    </row>
    <row r="208" spans="1:10" ht="28">
      <c r="A208" s="4" t="s">
        <v>226</v>
      </c>
      <c r="B208" s="4" t="s">
        <v>272</v>
      </c>
      <c r="C208" s="4" t="s">
        <v>272</v>
      </c>
      <c r="D208" s="4" t="s">
        <v>2175</v>
      </c>
      <c r="H208" s="4" t="str">
        <f t="shared" si="12"/>
        <v>in the house, in a separate building, outdoors, other, kuramba kupindura</v>
      </c>
      <c r="I208" s="4" t="str">
        <f t="shared" si="13"/>
        <v>in the house, in a separate building, outdoors, other, refuse</v>
      </c>
      <c r="J208" s="4" t="str">
        <f t="shared" si="11"/>
        <v>Last</v>
      </c>
    </row>
    <row r="209" spans="1:10" ht="14">
      <c r="A209" s="4" t="s">
        <v>227</v>
      </c>
      <c r="B209" s="4">
        <v>11</v>
      </c>
      <c r="C209" s="4" t="s">
        <v>431</v>
      </c>
      <c r="D209" s="4" t="s">
        <v>431</v>
      </c>
      <c r="E209" s="4" t="s">
        <v>2809</v>
      </c>
      <c r="F209" s="4" t="s">
        <v>399</v>
      </c>
      <c r="H209" s="4" t="str">
        <f t="shared" si="12"/>
        <v>natural, earth/sand</v>
      </c>
      <c r="I209" s="4" t="str">
        <f t="shared" si="13"/>
        <v>natural, earth/sand</v>
      </c>
      <c r="J209" s="4" t="str">
        <f t="shared" si="11"/>
        <v/>
      </c>
    </row>
    <row r="210" spans="1:10" ht="14">
      <c r="A210" s="4" t="s">
        <v>227</v>
      </c>
      <c r="B210" s="4">
        <v>12</v>
      </c>
      <c r="C210" s="4" t="s">
        <v>432</v>
      </c>
      <c r="D210" s="4" t="s">
        <v>432</v>
      </c>
      <c r="E210" s="4" t="s">
        <v>432</v>
      </c>
      <c r="F210" s="4" t="s">
        <v>399</v>
      </c>
      <c r="G210" s="4">
        <v>11</v>
      </c>
      <c r="H210" s="4" t="str">
        <f t="shared" si="12"/>
        <v>natural, earth/sand, natural, dung</v>
      </c>
      <c r="I210" s="4" t="str">
        <f t="shared" si="13"/>
        <v>natural, earth/sand, natural, dung</v>
      </c>
      <c r="J210" s="4" t="str">
        <f t="shared" si="11"/>
        <v/>
      </c>
    </row>
    <row r="211" spans="1:10" ht="14">
      <c r="A211" s="4" t="s">
        <v>227</v>
      </c>
      <c r="B211" s="4">
        <v>21</v>
      </c>
      <c r="C211" s="4" t="s">
        <v>433</v>
      </c>
      <c r="D211" s="4" t="s">
        <v>433</v>
      </c>
      <c r="E211" s="4" t="s">
        <v>433</v>
      </c>
      <c r="F211" s="4" t="s">
        <v>399</v>
      </c>
      <c r="H211" s="4" t="str">
        <f t="shared" si="12"/>
        <v>natural, earth/sand, natural, dung, rudimentary, wood planks</v>
      </c>
      <c r="I211" s="4" t="str">
        <f t="shared" si="13"/>
        <v>natural, earth/sand, natural, dung, rudimentary, wood planks</v>
      </c>
      <c r="J211" s="4" t="str">
        <f t="shared" si="11"/>
        <v/>
      </c>
    </row>
    <row r="212" spans="1:10" ht="28">
      <c r="A212" s="4" t="s">
        <v>227</v>
      </c>
      <c r="B212" s="4">
        <v>22</v>
      </c>
      <c r="C212" s="4" t="s">
        <v>434</v>
      </c>
      <c r="D212" s="4" t="s">
        <v>434</v>
      </c>
      <c r="E212" s="4" t="s">
        <v>2810</v>
      </c>
      <c r="F212" s="4" t="s">
        <v>399</v>
      </c>
      <c r="G212" s="4">
        <v>21</v>
      </c>
      <c r="H212" s="4" t="str">
        <f t="shared" si="12"/>
        <v>natural, earth/sand, natural, dung, rudimentary, wood planks, rudimentary, palm/bamboo</v>
      </c>
      <c r="I212" s="4" t="str">
        <f t="shared" si="13"/>
        <v>natural, earth/sand, natural, dung, rudimentary, wood planks, rudimentary, palm/bamboo</v>
      </c>
      <c r="J212" s="4" t="str">
        <f t="shared" si="11"/>
        <v/>
      </c>
    </row>
    <row r="213" spans="1:10" ht="28">
      <c r="A213" s="4" t="s">
        <v>227</v>
      </c>
      <c r="B213" s="4">
        <v>31</v>
      </c>
      <c r="C213" s="4" t="s">
        <v>435</v>
      </c>
      <c r="D213" s="4" t="s">
        <v>435</v>
      </c>
      <c r="E213" s="4" t="s">
        <v>435</v>
      </c>
      <c r="F213" s="4" t="s">
        <v>399</v>
      </c>
      <c r="H213" s="4" t="str">
        <f t="shared" si="12"/>
        <v>natural, earth/sand, natural, dung, rudimentary, wood planks, rudimentary, palm/bamboo, finshed, parquet or polished wood</v>
      </c>
      <c r="I213" s="4" t="str">
        <f t="shared" si="13"/>
        <v>natural, earth/sand, natural, dung, rudimentary, wood planks, rudimentary, palm/bamboo, finshed, parquet or polished wood</v>
      </c>
      <c r="J213" s="4" t="str">
        <f t="shared" si="11"/>
        <v/>
      </c>
    </row>
    <row r="214" spans="1:10" ht="42">
      <c r="A214" s="4" t="s">
        <v>227</v>
      </c>
      <c r="B214" s="4">
        <v>32</v>
      </c>
      <c r="C214" s="4" t="s">
        <v>436</v>
      </c>
      <c r="D214" s="4" t="s">
        <v>436</v>
      </c>
      <c r="E214" s="4" t="s">
        <v>436</v>
      </c>
      <c r="F214" s="4" t="s">
        <v>399</v>
      </c>
      <c r="H214" s="4" t="str">
        <f t="shared" si="12"/>
        <v>natural, earth/sand, natural, dung, rudimentary, wood planks, rudimentary, palm/bamboo, finshed, parquet or polished wood, finished, vinyl or asphalt strips</v>
      </c>
      <c r="I214" s="4" t="str">
        <f t="shared" si="13"/>
        <v>natural, earth/sand, natural, dung, rudimentary, wood planks, rudimentary, palm/bamboo, finshed, parquet or polished wood, finished, vinyl or asphalt strips</v>
      </c>
      <c r="J214" s="4" t="str">
        <f t="shared" si="11"/>
        <v/>
      </c>
    </row>
    <row r="215" spans="1:10" ht="42">
      <c r="A215" s="4" t="s">
        <v>227</v>
      </c>
      <c r="B215" s="4">
        <v>33</v>
      </c>
      <c r="C215" s="4" t="s">
        <v>437</v>
      </c>
      <c r="D215" s="4" t="s">
        <v>437</v>
      </c>
      <c r="E215" s="4" t="s">
        <v>437</v>
      </c>
      <c r="F215" s="4" t="s">
        <v>399</v>
      </c>
      <c r="H215" s="4" t="str">
        <f t="shared" si="12"/>
        <v>natural, earth/sand, natural, dung, rudimentary, wood planks, rudimentary, palm/bamboo, finshed, parquet or polished wood, finished, vinyl or asphalt strips, finished, ceramic tiles</v>
      </c>
      <c r="I215" s="4" t="str">
        <f t="shared" si="13"/>
        <v>natural, earth/sand, natural, dung, rudimentary, wood planks, rudimentary, palm/bamboo, finshed, parquet or polished wood, finished, vinyl or asphalt strips, finished, ceramic tiles</v>
      </c>
      <c r="J215" s="4" t="str">
        <f t="shared" si="11"/>
        <v/>
      </c>
    </row>
    <row r="216" spans="1:10" ht="56">
      <c r="A216" s="4" t="s">
        <v>227</v>
      </c>
      <c r="B216" s="4">
        <v>34</v>
      </c>
      <c r="C216" s="4" t="s">
        <v>438</v>
      </c>
      <c r="D216" s="4" t="s">
        <v>438</v>
      </c>
      <c r="E216" s="4" t="s">
        <v>438</v>
      </c>
      <c r="F216" s="4" t="s">
        <v>399</v>
      </c>
      <c r="H216" s="4" t="str">
        <f t="shared" si="12"/>
        <v>natural, earth/sand, natural, dung, rudimentary, wood planks, rudimentary, palm/bamboo, finshed, parquet or polished wood, finished, vinyl or asphalt strips, finished, ceramic tiles, finished, cement</v>
      </c>
      <c r="I216" s="4" t="str">
        <f t="shared" si="13"/>
        <v>natural, earth/sand, natural, dung, rudimentary, wood planks, rudimentary, palm/bamboo, finshed, parquet or polished wood, finished, vinyl or asphalt strips, finished, ceramic tiles, finished, cement</v>
      </c>
      <c r="J216" s="4" t="str">
        <f t="shared" si="11"/>
        <v/>
      </c>
    </row>
    <row r="217" spans="1:10" ht="56">
      <c r="A217" s="4" t="s">
        <v>227</v>
      </c>
      <c r="B217" s="4">
        <v>35</v>
      </c>
      <c r="C217" s="4" t="s">
        <v>439</v>
      </c>
      <c r="D217" s="4" t="s">
        <v>439</v>
      </c>
      <c r="E217" s="4" t="s">
        <v>439</v>
      </c>
      <c r="F217" s="4" t="s">
        <v>399</v>
      </c>
      <c r="H217" s="4" t="str">
        <f t="shared" si="12"/>
        <v>natural, earth/sand, natural, dung, rudimentary, wood planks, rudimentary, palm/bamboo, finshed, parquet or polished wood, finished, vinyl or asphalt strips, finished, ceramic tiles, finished, cement, finished, carpet</v>
      </c>
      <c r="I217" s="4" t="str">
        <f t="shared" si="13"/>
        <v>natural, earth/sand, natural, dung, rudimentary, wood planks, rudimentary, palm/bamboo, finshed, parquet or polished wood, finished, vinyl or asphalt strips, finished, ceramic tiles, finished, cement, finished, carpet</v>
      </c>
      <c r="J217" s="4" t="str">
        <f t="shared" si="11"/>
        <v/>
      </c>
    </row>
    <row r="218" spans="1:10" ht="56">
      <c r="A218" s="4" t="s">
        <v>227</v>
      </c>
      <c r="B218" s="4">
        <v>96</v>
      </c>
      <c r="C218" s="4" t="s">
        <v>402</v>
      </c>
      <c r="D218" s="4" t="s">
        <v>402</v>
      </c>
      <c r="E218" s="4" t="s">
        <v>402</v>
      </c>
      <c r="F218" s="4" t="s">
        <v>399</v>
      </c>
      <c r="H218" s="4" t="str">
        <f t="shared" si="12"/>
        <v>natural, earth/sand, natural, dung, rudimentary, wood planks, rudimentary, palm/bamboo, finshed, parquet or polished wood, finished, vinyl or asphalt strips, finished, ceramic tiles, finished, cement, finished, carpet, other</v>
      </c>
      <c r="I218" s="4" t="str">
        <f t="shared" si="13"/>
        <v>natural, earth/sand, natural, dung, rudimentary, wood planks, rudimentary, palm/bamboo, finshed, parquet or polished wood, finished, vinyl or asphalt strips, finished, ceramic tiles, finished, cement, finished, carpet, other</v>
      </c>
      <c r="J218" s="4" t="str">
        <f t="shared" si="11"/>
        <v/>
      </c>
    </row>
    <row r="219" spans="1:10" ht="56">
      <c r="A219" s="4" t="s">
        <v>227</v>
      </c>
      <c r="B219" s="4" t="s">
        <v>272</v>
      </c>
      <c r="C219" s="4" t="s">
        <v>272</v>
      </c>
      <c r="D219" s="4" t="s">
        <v>2175</v>
      </c>
      <c r="H219" s="4" t="str">
        <f t="shared" si="12"/>
        <v>natural, earth/sand, natural, dung, rudimentary, wood planks, rudimentary, palm/bamboo, finshed, parquet or polished wood, finished, vinyl or asphalt strips, finished, ceramic tiles, finished, cement, finished, carpet, other, kuramba kupindura</v>
      </c>
      <c r="I219" s="4" t="str">
        <f t="shared" si="13"/>
        <v>natural, earth/sand, natural, dung, rudimentary, wood planks, rudimentary, palm/bamboo, finshed, parquet or polished wood, finished, vinyl or asphalt strips, finished, ceramic tiles, finished, cement, finished, carpet, other, refuse</v>
      </c>
      <c r="J219" s="4" t="str">
        <f t="shared" si="11"/>
        <v>Last</v>
      </c>
    </row>
    <row r="220" spans="1:10" ht="14">
      <c r="A220" s="4" t="s">
        <v>228</v>
      </c>
      <c r="B220" s="4">
        <v>11</v>
      </c>
      <c r="C220" s="4" t="s">
        <v>440</v>
      </c>
      <c r="D220" s="4" t="s">
        <v>440</v>
      </c>
      <c r="E220" s="4" t="s">
        <v>440</v>
      </c>
      <c r="F220" s="4" t="s">
        <v>399</v>
      </c>
      <c r="H220" s="4" t="str">
        <f t="shared" si="12"/>
        <v>natural, no roof</v>
      </c>
      <c r="I220" s="4" t="str">
        <f t="shared" si="13"/>
        <v>natural, no roof</v>
      </c>
      <c r="J220" s="4" t="str">
        <f t="shared" si="11"/>
        <v/>
      </c>
    </row>
    <row r="221" spans="1:10" ht="14">
      <c r="A221" s="4" t="s">
        <v>228</v>
      </c>
      <c r="B221" s="4">
        <v>12</v>
      </c>
      <c r="C221" s="4" t="s">
        <v>441</v>
      </c>
      <c r="D221" s="4" t="s">
        <v>441</v>
      </c>
      <c r="E221" s="4" t="s">
        <v>2811</v>
      </c>
      <c r="F221" s="4" t="s">
        <v>399</v>
      </c>
      <c r="H221" s="4" t="str">
        <f t="shared" si="12"/>
        <v>natural, no roof, natural, thatch/palm leaf</v>
      </c>
      <c r="I221" s="4" t="str">
        <f t="shared" si="13"/>
        <v>natural, no roof, natural, thatch/palm leaf</v>
      </c>
      <c r="J221" s="4" t="str">
        <f t="shared" si="11"/>
        <v/>
      </c>
    </row>
    <row r="222" spans="1:10" ht="14">
      <c r="A222" s="4" t="s">
        <v>228</v>
      </c>
      <c r="B222" s="4">
        <v>13</v>
      </c>
      <c r="C222" s="4" t="s">
        <v>442</v>
      </c>
      <c r="D222" s="4" t="s">
        <v>442</v>
      </c>
      <c r="E222" s="4" t="s">
        <v>442</v>
      </c>
      <c r="F222" s="4" t="s">
        <v>399</v>
      </c>
      <c r="G222" s="4">
        <v>12</v>
      </c>
      <c r="H222" s="4" t="str">
        <f t="shared" si="12"/>
        <v>natural, no roof, natural, thatch/palm leaf, natural, sod</v>
      </c>
      <c r="I222" s="4" t="str">
        <f t="shared" si="13"/>
        <v>natural, no roof, natural, thatch/palm leaf, natural, sod</v>
      </c>
      <c r="J222" s="4" t="str">
        <f t="shared" si="11"/>
        <v/>
      </c>
    </row>
    <row r="223" spans="1:10" ht="28">
      <c r="A223" s="4" t="s">
        <v>228</v>
      </c>
      <c r="B223" s="4">
        <v>21</v>
      </c>
      <c r="C223" s="4" t="s">
        <v>443</v>
      </c>
      <c r="D223" s="4" t="s">
        <v>443</v>
      </c>
      <c r="E223" s="4" t="s">
        <v>443</v>
      </c>
      <c r="F223" s="4" t="s">
        <v>399</v>
      </c>
      <c r="H223" s="4" t="str">
        <f t="shared" si="12"/>
        <v>natural, no roof, natural, thatch/palm leaf, natural, sod, rudimentary, rustic mat</v>
      </c>
      <c r="I223" s="4" t="str">
        <f t="shared" si="13"/>
        <v>natural, no roof, natural, thatch/palm leaf, natural, sod, rudimentary, rustic mat</v>
      </c>
      <c r="J223" s="4" t="str">
        <f t="shared" si="11"/>
        <v/>
      </c>
    </row>
    <row r="224" spans="1:10" ht="28">
      <c r="A224" s="4" t="s">
        <v>228</v>
      </c>
      <c r="B224" s="4">
        <v>22</v>
      </c>
      <c r="C224" s="4" t="s">
        <v>434</v>
      </c>
      <c r="D224" s="4" t="s">
        <v>434</v>
      </c>
      <c r="E224" s="4" t="s">
        <v>2810</v>
      </c>
      <c r="F224" s="4" t="s">
        <v>399</v>
      </c>
      <c r="G224" s="4">
        <v>21</v>
      </c>
      <c r="H224" s="4" t="str">
        <f t="shared" si="12"/>
        <v>natural, no roof, natural, thatch/palm leaf, natural, sod, rudimentary, rustic mat, rudimentary, palm/bamboo</v>
      </c>
      <c r="I224" s="4" t="str">
        <f t="shared" si="13"/>
        <v>natural, no roof, natural, thatch/palm leaf, natural, sod, rudimentary, rustic mat, rudimentary, palm/bamboo</v>
      </c>
      <c r="J224" s="4" t="str">
        <f t="shared" si="11"/>
        <v/>
      </c>
    </row>
    <row r="225" spans="1:10" ht="42">
      <c r="A225" s="4" t="s">
        <v>228</v>
      </c>
      <c r="B225" s="4">
        <v>23</v>
      </c>
      <c r="C225" s="4" t="s">
        <v>433</v>
      </c>
      <c r="D225" s="4" t="s">
        <v>433</v>
      </c>
      <c r="E225" s="4" t="s">
        <v>433</v>
      </c>
      <c r="F225" s="4" t="s">
        <v>399</v>
      </c>
      <c r="H225" s="4" t="str">
        <f t="shared" si="12"/>
        <v>natural, no roof, natural, thatch/palm leaf, natural, sod, rudimentary, rustic mat, rudimentary, palm/bamboo, rudimentary, wood planks</v>
      </c>
      <c r="I225" s="4" t="str">
        <f t="shared" si="13"/>
        <v>natural, no roof, natural, thatch/palm leaf, natural, sod, rudimentary, rustic mat, rudimentary, palm/bamboo, rudimentary, wood planks</v>
      </c>
      <c r="J225" s="4" t="str">
        <f t="shared" si="11"/>
        <v/>
      </c>
    </row>
    <row r="226" spans="1:10" ht="42">
      <c r="A226" s="4" t="s">
        <v>228</v>
      </c>
      <c r="B226" s="4">
        <v>24</v>
      </c>
      <c r="C226" s="4" t="s">
        <v>444</v>
      </c>
      <c r="D226" s="4" t="s">
        <v>444</v>
      </c>
      <c r="E226" s="4" t="s">
        <v>444</v>
      </c>
      <c r="F226" s="4" t="s">
        <v>399</v>
      </c>
      <c r="G226" s="4">
        <v>21</v>
      </c>
      <c r="H226" s="4" t="str">
        <f t="shared" si="12"/>
        <v>natural, no roof, natural, thatch/palm leaf, natural, sod, rudimentary, rustic mat, rudimentary, palm/bamboo, rudimentary, wood planks, rudimentary, cardboard</v>
      </c>
      <c r="I226" s="4" t="str">
        <f t="shared" si="13"/>
        <v>natural, no roof, natural, thatch/palm leaf, natural, sod, rudimentary, rustic mat, rudimentary, palm/bamboo, rudimentary, wood planks, rudimentary, cardboard</v>
      </c>
      <c r="J226" s="4" t="str">
        <f t="shared" si="11"/>
        <v/>
      </c>
    </row>
    <row r="227" spans="1:10" ht="56">
      <c r="A227" s="4" t="s">
        <v>228</v>
      </c>
      <c r="B227" s="4">
        <v>31</v>
      </c>
      <c r="C227" s="4" t="s">
        <v>445</v>
      </c>
      <c r="D227" s="4" t="s">
        <v>445</v>
      </c>
      <c r="E227" s="4" t="s">
        <v>445</v>
      </c>
      <c r="F227" s="4" t="s">
        <v>399</v>
      </c>
      <c r="H227" s="4" t="str">
        <f t="shared" si="12"/>
        <v>natural, no roof, natural, thatch/palm leaf, natural, sod, rudimentary, rustic mat, rudimentary, palm/bamboo, rudimentary, wood planks, rudimentary, cardboard, finished, metal</v>
      </c>
      <c r="I227" s="4" t="str">
        <f t="shared" si="13"/>
        <v>natural, no roof, natural, thatch/palm leaf, natural, sod, rudimentary, rustic mat, rudimentary, palm/bamboo, rudimentary, wood planks, rudimentary, cardboard, finished, metal</v>
      </c>
      <c r="J227" s="4" t="str">
        <f t="shared" si="11"/>
        <v/>
      </c>
    </row>
    <row r="228" spans="1:10" ht="56">
      <c r="A228" s="4" t="s">
        <v>228</v>
      </c>
      <c r="B228" s="4">
        <v>32</v>
      </c>
      <c r="C228" s="4" t="s">
        <v>446</v>
      </c>
      <c r="D228" s="4" t="s">
        <v>446</v>
      </c>
      <c r="E228" s="4" t="s">
        <v>446</v>
      </c>
      <c r="F228" s="4" t="s">
        <v>399</v>
      </c>
      <c r="H228" s="4" t="str">
        <f t="shared" si="12"/>
        <v>natural, no roof, natural, thatch/palm leaf, natural, sod, rudimentary, rustic mat, rudimentary, palm/bamboo, rudimentary, wood planks, rudimentary, cardboard, finished, metal, finished, wood</v>
      </c>
      <c r="I228" s="4" t="str">
        <f t="shared" si="13"/>
        <v>natural, no roof, natural, thatch/palm leaf, natural, sod, rudimentary, rustic mat, rudimentary, palm/bamboo, rudimentary, wood planks, rudimentary, cardboard, finished, metal, finished, wood</v>
      </c>
      <c r="J228" s="4" t="str">
        <f t="shared" si="11"/>
        <v/>
      </c>
    </row>
    <row r="229" spans="1:10" ht="56">
      <c r="A229" s="4" t="s">
        <v>228</v>
      </c>
      <c r="B229" s="4">
        <v>33</v>
      </c>
      <c r="C229" s="4" t="s">
        <v>447</v>
      </c>
      <c r="D229" s="4" t="s">
        <v>447</v>
      </c>
      <c r="E229" s="4" t="s">
        <v>2812</v>
      </c>
      <c r="F229" s="4" t="s">
        <v>399</v>
      </c>
      <c r="H229" s="4" t="str">
        <f t="shared" si="12"/>
        <v>natural, no roof, natural, thatch/palm leaf, natural, sod, rudimentary, rustic mat, rudimentary, palm/bamboo, rudimentary, wood planks, rudimentary, cardboard, finished, metal, finished, wood, finished, calamine/cement fiber</v>
      </c>
      <c r="I229" s="4" t="str">
        <f t="shared" si="13"/>
        <v>natural, no roof, natural, thatch/palm leaf, natural, sod, rudimentary, rustic mat, rudimentary, palm/bamboo, rudimentary, wood planks, rudimentary, cardboard, finished, metal, finished, wood, finished, calamine/cement fiber</v>
      </c>
      <c r="J229" s="4" t="str">
        <f t="shared" si="11"/>
        <v/>
      </c>
    </row>
    <row r="230" spans="1:10" ht="70">
      <c r="A230" s="4" t="s">
        <v>228</v>
      </c>
      <c r="B230" s="4">
        <v>34</v>
      </c>
      <c r="C230" s="4" t="s">
        <v>448</v>
      </c>
      <c r="D230" s="4" t="s">
        <v>448</v>
      </c>
      <c r="E230" s="4" t="s">
        <v>448</v>
      </c>
      <c r="F230" s="4" t="s">
        <v>399</v>
      </c>
      <c r="H230" s="4" t="str">
        <f t="shared" si="12"/>
        <v>natural, no roof, natural, thatch/palm leaf, natural, sod, rudimentary, rustic mat, rudimentary, palm/bamboo, rudimentary, wood planks, rudimentary, cardboard, finished, metal, finished, wood, finished, calamine/cement fiber, finsihed, ceramic tiles</v>
      </c>
      <c r="I230" s="4" t="str">
        <f t="shared" si="13"/>
        <v>natural, no roof, natural, thatch/palm leaf, natural, sod, rudimentary, rustic mat, rudimentary, palm/bamboo, rudimentary, wood planks, rudimentary, cardboard, finished, metal, finished, wood, finished, calamine/cement fiber, finsihed, ceramic tiles</v>
      </c>
      <c r="J230" s="4" t="str">
        <f t="shared" si="11"/>
        <v/>
      </c>
    </row>
    <row r="231" spans="1:10" ht="70">
      <c r="A231" s="4" t="s">
        <v>228</v>
      </c>
      <c r="B231" s="4">
        <v>35</v>
      </c>
      <c r="C231" s="4" t="s">
        <v>438</v>
      </c>
      <c r="D231" s="4" t="s">
        <v>438</v>
      </c>
      <c r="E231" s="4" t="s">
        <v>438</v>
      </c>
      <c r="F231" s="4" t="s">
        <v>399</v>
      </c>
      <c r="H231" s="4" t="str">
        <f t="shared" si="12"/>
        <v>natural, no roof, natural, thatch/palm leaf, natural, sod, rudimentary, rustic mat, rudimentary, palm/bamboo, rudimentary, wood planks, rudimentary, cardboard, finished, metal, finished, wood, finished, calamine/cement fiber, finsihed, ceramic tiles, finished, cement</v>
      </c>
      <c r="I231" s="4" t="str">
        <f t="shared" si="13"/>
        <v>natural, no roof, natural, thatch/palm leaf, natural, sod, rudimentary, rustic mat, rudimentary, palm/bamboo, rudimentary, wood planks, rudimentary, cardboard, finished, metal, finished, wood, finished, calamine/cement fiber, finsihed, ceramic tiles, finished, cement</v>
      </c>
      <c r="J231" s="4" t="str">
        <f t="shared" si="11"/>
        <v/>
      </c>
    </row>
    <row r="232" spans="1:10" ht="70">
      <c r="A232" s="4" t="s">
        <v>228</v>
      </c>
      <c r="B232" s="4">
        <v>36</v>
      </c>
      <c r="C232" s="4" t="s">
        <v>449</v>
      </c>
      <c r="D232" s="4" t="s">
        <v>449</v>
      </c>
      <c r="E232" s="4" t="s">
        <v>449</v>
      </c>
      <c r="F232" s="4" t="s">
        <v>399</v>
      </c>
      <c r="G232" s="4">
        <v>34</v>
      </c>
      <c r="H232" s="4" t="str">
        <f t="shared" si="12"/>
        <v>natural, no roof, natural, thatch/palm leaf, natural, sod, rudimentary, rustic mat, rudimentary, palm/bamboo, rudimentary, wood planks, rudimentary, cardboard, finished, metal, finished, wood, finished, calamine/cement fiber, finsihed, ceramic tiles, finished, cement, finished, roofing shingles</v>
      </c>
      <c r="I232" s="4" t="str">
        <f t="shared" si="13"/>
        <v>natural, no roof, natural, thatch/palm leaf, natural, sod, rudimentary, rustic mat, rudimentary, palm/bamboo, rudimentary, wood planks, rudimentary, cardboard, finished, metal, finished, wood, finished, calamine/cement fiber, finsihed, ceramic tiles, finished, cement, finished, roofing shingles</v>
      </c>
      <c r="J232" s="4" t="str">
        <f t="shared" si="11"/>
        <v/>
      </c>
    </row>
    <row r="233" spans="1:10" ht="70">
      <c r="A233" s="4" t="s">
        <v>228</v>
      </c>
      <c r="B233" s="4">
        <v>96</v>
      </c>
      <c r="C233" s="4" t="s">
        <v>402</v>
      </c>
      <c r="D233" s="4" t="s">
        <v>402</v>
      </c>
      <c r="E233" s="4" t="s">
        <v>402</v>
      </c>
      <c r="F233" s="4" t="s">
        <v>399</v>
      </c>
      <c r="H233" s="4" t="str">
        <f t="shared" si="12"/>
        <v>natural, no roof, natural, thatch/palm leaf, natural, sod, rudimentary, rustic mat, rudimentary, palm/bamboo, rudimentary, wood planks, rudimentary, cardboard, finished, metal, finished, wood, finished, calamine/cement fiber, finsihed, ceramic tiles, finished, cement, finished, roofing shingles, other</v>
      </c>
      <c r="I233" s="4" t="str">
        <f t="shared" si="13"/>
        <v>natural, no roof, natural, thatch/palm leaf, natural, sod, rudimentary, rustic mat, rudimentary, palm/bamboo, rudimentary, wood planks, rudimentary, cardboard, finished, metal, finished, wood, finished, calamine/cement fiber, finsihed, ceramic tiles, finished, cement, finished, roofing shingles, other</v>
      </c>
      <c r="J233" s="4" t="str">
        <f t="shared" ref="J233:J296" si="14">IF(A233&lt;&gt;A234,"Last","")</f>
        <v/>
      </c>
    </row>
    <row r="234" spans="1:10" ht="84">
      <c r="A234" s="4" t="s">
        <v>228</v>
      </c>
      <c r="B234" s="4" t="s">
        <v>272</v>
      </c>
      <c r="C234" s="4" t="s">
        <v>272</v>
      </c>
      <c r="D234" s="4" t="s">
        <v>2175</v>
      </c>
      <c r="H234" s="4" t="str">
        <f t="shared" si="12"/>
        <v>natural, no roof, natural, thatch/palm leaf, natural, sod, rudimentary, rustic mat, rudimentary, palm/bamboo, rudimentary, wood planks, rudimentary, cardboard, finished, metal, finished, wood, finished, calamine/cement fiber, finsihed, ceramic tiles, finished, cement, finished, roofing shingles, other, kuramba kupindura</v>
      </c>
      <c r="I234" s="4" t="str">
        <f t="shared" si="13"/>
        <v>natural, no roof, natural, thatch/palm leaf, natural, sod, rudimentary, rustic mat, rudimentary, palm/bamboo, rudimentary, wood planks, rudimentary, cardboard, finished, metal, finished, wood, finished, calamine/cement fiber, finsihed, ceramic tiles, finished, cement, finished, roofing shingles, other, refuse</v>
      </c>
      <c r="J234" s="4" t="str">
        <f t="shared" si="14"/>
        <v>Last</v>
      </c>
    </row>
    <row r="235" spans="1:10" ht="14">
      <c r="A235" s="4" t="s">
        <v>229</v>
      </c>
      <c r="B235" s="4">
        <v>11</v>
      </c>
      <c r="C235" s="4" t="s">
        <v>450</v>
      </c>
      <c r="D235" s="4" t="s">
        <v>450</v>
      </c>
      <c r="E235" s="4" t="s">
        <v>450</v>
      </c>
      <c r="F235" s="4" t="s">
        <v>399</v>
      </c>
      <c r="G235" s="4">
        <v>12</v>
      </c>
      <c r="H235" s="4" t="str">
        <f t="shared" si="12"/>
        <v>natural, no walls</v>
      </c>
      <c r="I235" s="4" t="str">
        <f t="shared" si="13"/>
        <v>natural, no walls</v>
      </c>
      <c r="J235" s="4" t="str">
        <f t="shared" si="14"/>
        <v/>
      </c>
    </row>
    <row r="236" spans="1:10" ht="14">
      <c r="A236" s="4" t="s">
        <v>229</v>
      </c>
      <c r="B236" s="4">
        <v>12</v>
      </c>
      <c r="C236" s="4" t="s">
        <v>451</v>
      </c>
      <c r="D236" s="4" t="s">
        <v>451</v>
      </c>
      <c r="E236" s="4" t="s">
        <v>2813</v>
      </c>
      <c r="F236" s="4" t="s">
        <v>399</v>
      </c>
      <c r="H236" s="4" t="str">
        <f t="shared" si="12"/>
        <v>natural, no walls, natural, cane/palm/trunks</v>
      </c>
      <c r="I236" s="4" t="str">
        <f t="shared" si="13"/>
        <v>natural, no walls, natural, cane/palm/trunks</v>
      </c>
      <c r="J236" s="4" t="str">
        <f t="shared" si="14"/>
        <v/>
      </c>
    </row>
    <row r="237" spans="1:10" ht="14">
      <c r="A237" s="4" t="s">
        <v>229</v>
      </c>
      <c r="B237" s="4">
        <v>13</v>
      </c>
      <c r="C237" s="4" t="s">
        <v>452</v>
      </c>
      <c r="D237" s="4" t="s">
        <v>452</v>
      </c>
      <c r="E237" s="4" t="s">
        <v>452</v>
      </c>
      <c r="F237" s="4" t="s">
        <v>399</v>
      </c>
      <c r="H237" s="4" t="str">
        <f t="shared" si="12"/>
        <v>natural, no walls, natural, cane/palm/trunks, natural, dirt</v>
      </c>
      <c r="I237" s="4" t="str">
        <f t="shared" si="13"/>
        <v>natural, no walls, natural, cane/palm/trunks, natural, dirt</v>
      </c>
      <c r="J237" s="4" t="str">
        <f t="shared" si="14"/>
        <v/>
      </c>
    </row>
    <row r="238" spans="1:10" ht="28">
      <c r="A238" s="4" t="s">
        <v>229</v>
      </c>
      <c r="B238" s="4">
        <v>21</v>
      </c>
      <c r="C238" s="4" t="s">
        <v>453</v>
      </c>
      <c r="D238" s="4" t="s">
        <v>453</v>
      </c>
      <c r="E238" s="4" t="s">
        <v>453</v>
      </c>
      <c r="F238" s="4" t="s">
        <v>399</v>
      </c>
      <c r="G238" s="4">
        <v>13</v>
      </c>
      <c r="H238" s="4" t="str">
        <f t="shared" si="12"/>
        <v>natural, no walls, natural, cane/palm/trunks, natural, dirt, rudimentary, bamboo</v>
      </c>
      <c r="I238" s="4" t="str">
        <f t="shared" si="13"/>
        <v>natural, no walls, natural, cane/palm/trunks, natural, dirt, rudimentary, bamboo</v>
      </c>
      <c r="J238" s="4" t="str">
        <f t="shared" si="14"/>
        <v/>
      </c>
    </row>
    <row r="239" spans="1:10" ht="28">
      <c r="A239" s="4" t="s">
        <v>229</v>
      </c>
      <c r="B239" s="4">
        <v>22</v>
      </c>
      <c r="C239" s="4" t="s">
        <v>454</v>
      </c>
      <c r="D239" s="4" t="s">
        <v>454</v>
      </c>
      <c r="E239" s="4" t="s">
        <v>454</v>
      </c>
      <c r="F239" s="4" t="s">
        <v>399</v>
      </c>
      <c r="G239" s="4">
        <v>13</v>
      </c>
      <c r="H239" s="4" t="str">
        <f t="shared" si="12"/>
        <v>natural, no walls, natural, cane/palm/trunks, natural, dirt, rudimentary, bamboo, rudimentary, bamboo with mud</v>
      </c>
      <c r="I239" s="4" t="str">
        <f t="shared" si="13"/>
        <v>natural, no walls, natural, cane/palm/trunks, natural, dirt, rudimentary, bamboo, rudimentary, bamboo with mud</v>
      </c>
      <c r="J239" s="4" t="str">
        <f t="shared" si="14"/>
        <v/>
      </c>
    </row>
    <row r="240" spans="1:10" ht="42">
      <c r="A240" s="4" t="s">
        <v>229</v>
      </c>
      <c r="B240" s="4">
        <v>23</v>
      </c>
      <c r="C240" s="4" t="s">
        <v>455</v>
      </c>
      <c r="D240" s="4" t="s">
        <v>455</v>
      </c>
      <c r="E240" s="4" t="s">
        <v>455</v>
      </c>
      <c r="F240" s="4" t="s">
        <v>399</v>
      </c>
      <c r="H240" s="4" t="str">
        <f t="shared" si="12"/>
        <v>natural, no walls, natural, cane/palm/trunks, natural, dirt, rudimentary, bamboo, rudimentary, bamboo with mud, rudimentary, stone with mud</v>
      </c>
      <c r="I240" s="4" t="str">
        <f t="shared" si="13"/>
        <v>natural, no walls, natural, cane/palm/trunks, natural, dirt, rudimentary, bamboo, rudimentary, bamboo with mud, rudimentary, stone with mud</v>
      </c>
      <c r="J240" s="4" t="str">
        <f t="shared" si="14"/>
        <v/>
      </c>
    </row>
    <row r="241" spans="1:10" ht="42">
      <c r="A241" s="4" t="s">
        <v>229</v>
      </c>
      <c r="B241" s="4">
        <v>24</v>
      </c>
      <c r="C241" s="4" t="s">
        <v>456</v>
      </c>
      <c r="D241" s="4" t="s">
        <v>456</v>
      </c>
      <c r="E241" s="4" t="s">
        <v>456</v>
      </c>
      <c r="F241" s="4" t="s">
        <v>399</v>
      </c>
      <c r="G241" s="4">
        <v>23</v>
      </c>
      <c r="H241" s="4" t="str">
        <f t="shared" si="12"/>
        <v>natural, no walls, natural, cane/palm/trunks, natural, dirt, rudimentary, bamboo, rudimentary, bamboo with mud, rudimentary, stone with mud, rudimentary, uncovered adobe</v>
      </c>
      <c r="I241" s="4" t="str">
        <f t="shared" si="13"/>
        <v>natural, no walls, natural, cane/palm/trunks, natural, dirt, rudimentary, bamboo, rudimentary, bamboo with mud, rudimentary, stone with mud, rudimentary, uncovered adobe</v>
      </c>
      <c r="J241" s="4" t="str">
        <f t="shared" si="14"/>
        <v/>
      </c>
    </row>
    <row r="242" spans="1:10" ht="56">
      <c r="A242" s="4" t="s">
        <v>229</v>
      </c>
      <c r="B242" s="4">
        <v>25</v>
      </c>
      <c r="C242" s="4" t="s">
        <v>457</v>
      </c>
      <c r="D242" s="4" t="s">
        <v>457</v>
      </c>
      <c r="E242" s="4" t="s">
        <v>457</v>
      </c>
      <c r="F242" s="4" t="s">
        <v>399</v>
      </c>
      <c r="H242" s="4" t="str">
        <f t="shared" si="12"/>
        <v>natural, no walls, natural, cane/palm/trunks, natural, dirt, rudimentary, bamboo, rudimentary, bamboo with mud, rudimentary, stone with mud, rudimentary, uncovered adobe, rudimentary, plywood</v>
      </c>
      <c r="I242" s="4" t="str">
        <f t="shared" si="13"/>
        <v>natural, no walls, natural, cane/palm/trunks, natural, dirt, rudimentary, bamboo, rudimentary, bamboo with mud, rudimentary, stone with mud, rudimentary, uncovered adobe, rudimentary, plywood</v>
      </c>
      <c r="J242" s="4" t="str">
        <f t="shared" si="14"/>
        <v/>
      </c>
    </row>
    <row r="243" spans="1:10" ht="56">
      <c r="A243" s="4" t="s">
        <v>229</v>
      </c>
      <c r="B243" s="4">
        <v>26</v>
      </c>
      <c r="C243" s="4" t="s">
        <v>444</v>
      </c>
      <c r="D243" s="4" t="s">
        <v>444</v>
      </c>
      <c r="E243" s="4" t="s">
        <v>444</v>
      </c>
      <c r="F243" s="4" t="s">
        <v>399</v>
      </c>
      <c r="H243" s="4" t="str">
        <f t="shared" si="12"/>
        <v>natural, no walls, natural, cane/palm/trunks, natural, dirt, rudimentary, bamboo, rudimentary, bamboo with mud, rudimentary, stone with mud, rudimentary, uncovered adobe, rudimentary, plywood, rudimentary, cardboard</v>
      </c>
      <c r="I243" s="4" t="str">
        <f t="shared" si="13"/>
        <v>natural, no walls, natural, cane/palm/trunks, natural, dirt, rudimentary, bamboo, rudimentary, bamboo with mud, rudimentary, stone with mud, rudimentary, uncovered adobe, rudimentary, plywood, rudimentary, cardboard</v>
      </c>
      <c r="J243" s="4" t="str">
        <f t="shared" si="14"/>
        <v/>
      </c>
    </row>
    <row r="244" spans="1:10" ht="70">
      <c r="A244" s="4" t="s">
        <v>229</v>
      </c>
      <c r="B244" s="4">
        <v>27</v>
      </c>
      <c r="C244" s="4" t="s">
        <v>458</v>
      </c>
      <c r="D244" s="4" t="s">
        <v>458</v>
      </c>
      <c r="E244" s="4" t="s">
        <v>458</v>
      </c>
      <c r="F244" s="4" t="s">
        <v>399</v>
      </c>
      <c r="H244" s="4" t="str">
        <f t="shared" si="12"/>
        <v>natural, no walls, natural, cane/palm/trunks, natural, dirt, rudimentary, bamboo, rudimentary, bamboo with mud, rudimentary, stone with mud, rudimentary, uncovered adobe, rudimentary, plywood, rudimentary, cardboard, rudimentary, reused wood</v>
      </c>
      <c r="I244" s="4" t="str">
        <f t="shared" si="13"/>
        <v>natural, no walls, natural, cane/palm/trunks, natural, dirt, rudimentary, bamboo, rudimentary, bamboo with mud, rudimentary, stone with mud, rudimentary, uncovered adobe, rudimentary, plywood, rudimentary, cardboard, rudimentary, reused wood</v>
      </c>
      <c r="J244" s="4" t="str">
        <f t="shared" si="14"/>
        <v/>
      </c>
    </row>
    <row r="245" spans="1:10" ht="70">
      <c r="A245" s="4" t="s">
        <v>229</v>
      </c>
      <c r="B245" s="4">
        <v>31</v>
      </c>
      <c r="C245" s="4" t="s">
        <v>438</v>
      </c>
      <c r="D245" s="4" t="s">
        <v>438</v>
      </c>
      <c r="E245" s="4" t="s">
        <v>438</v>
      </c>
      <c r="F245" s="4" t="s">
        <v>399</v>
      </c>
      <c r="H245" s="4" t="str">
        <f t="shared" si="12"/>
        <v>natural, no walls, natural, cane/palm/trunks, natural, dirt, rudimentary, bamboo, rudimentary, bamboo with mud, rudimentary, stone with mud, rudimentary, uncovered adobe, rudimentary, plywood, rudimentary, cardboard, rudimentary, reused wood, finished, cement</v>
      </c>
      <c r="I245" s="4" t="str">
        <f t="shared" si="13"/>
        <v>natural, no walls, natural, cane/palm/trunks, natural, dirt, rudimentary, bamboo, rudimentary, bamboo with mud, rudimentary, stone with mud, rudimentary, uncovered adobe, rudimentary, plywood, rudimentary, cardboard, rudimentary, reused wood, finished, cement</v>
      </c>
      <c r="J245" s="4" t="str">
        <f t="shared" si="14"/>
        <v/>
      </c>
    </row>
    <row r="246" spans="1:10" ht="84">
      <c r="A246" s="4" t="s">
        <v>229</v>
      </c>
      <c r="B246" s="4">
        <v>32</v>
      </c>
      <c r="C246" s="4" t="s">
        <v>459</v>
      </c>
      <c r="D246" s="4" t="s">
        <v>459</v>
      </c>
      <c r="E246" s="4" t="s">
        <v>2814</v>
      </c>
      <c r="F246" s="4" t="s">
        <v>399</v>
      </c>
      <c r="H246" s="4" t="str">
        <f t="shared" si="12"/>
        <v>natural, no walls, natural, cane/palm/trunks, natural, dirt, rudimentary, bamboo, rudimentary, bamboo with mud, rudimentary, stone with mud, rudimentary, uncovered adobe, rudimentary, plywood, rudimentary, cardboard, rudimentary, reused wood, finished, cement, finished, stone with lime/cement</v>
      </c>
      <c r="I246" s="4" t="str">
        <f t="shared" si="13"/>
        <v>natural, no walls, natural, cane/palm/trunks, natural, dirt, rudimentary, bamboo, rudimentary, bamboo with mud, rudimentary, stone with mud, rudimentary, uncovered adobe, rudimentary, plywood, rudimentary, cardboard, rudimentary, reused wood, finished, cement, finished, stone with lime/cement</v>
      </c>
      <c r="J246" s="4" t="str">
        <f t="shared" si="14"/>
        <v/>
      </c>
    </row>
    <row r="247" spans="1:10" ht="84">
      <c r="A247" s="4" t="s">
        <v>229</v>
      </c>
      <c r="B247" s="4">
        <v>33</v>
      </c>
      <c r="C247" s="4" t="s">
        <v>460</v>
      </c>
      <c r="D247" s="4" t="s">
        <v>460</v>
      </c>
      <c r="E247" s="4" t="s">
        <v>460</v>
      </c>
      <c r="F247" s="4" t="s">
        <v>399</v>
      </c>
      <c r="H247" s="4" t="str">
        <f t="shared" si="12"/>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v>
      </c>
      <c r="I247" s="4" t="str">
        <f t="shared" si="13"/>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v>
      </c>
      <c r="J247" s="4" t="str">
        <f t="shared" si="14"/>
        <v/>
      </c>
    </row>
    <row r="248" spans="1:10" ht="84">
      <c r="A248" s="4" t="s">
        <v>229</v>
      </c>
      <c r="B248" s="4">
        <v>34</v>
      </c>
      <c r="C248" s="4" t="s">
        <v>461</v>
      </c>
      <c r="D248" s="4" t="s">
        <v>461</v>
      </c>
      <c r="E248" s="4" t="s">
        <v>461</v>
      </c>
      <c r="F248" s="4" t="s">
        <v>399</v>
      </c>
      <c r="H248" s="4" t="str">
        <f t="shared" si="12"/>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v>
      </c>
      <c r="I248" s="4" t="str">
        <f t="shared" si="13"/>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v>
      </c>
      <c r="J248" s="4" t="str">
        <f t="shared" si="14"/>
        <v/>
      </c>
    </row>
    <row r="249" spans="1:10" ht="98">
      <c r="A249" s="4" t="s">
        <v>229</v>
      </c>
      <c r="B249" s="4">
        <v>35</v>
      </c>
      <c r="C249" s="4" t="s">
        <v>462</v>
      </c>
      <c r="D249" s="4" t="s">
        <v>462</v>
      </c>
      <c r="E249" s="4" t="s">
        <v>462</v>
      </c>
      <c r="F249" s="4" t="s">
        <v>399</v>
      </c>
      <c r="G249" s="4">
        <v>96</v>
      </c>
      <c r="H249" s="4" t="str">
        <f t="shared" si="12"/>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v>
      </c>
      <c r="I249" s="4" t="str">
        <f t="shared" si="13"/>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v>
      </c>
      <c r="J249" s="4" t="str">
        <f t="shared" si="14"/>
        <v/>
      </c>
    </row>
    <row r="250" spans="1:10" ht="98">
      <c r="A250" s="4" t="s">
        <v>229</v>
      </c>
      <c r="B250" s="4">
        <v>36</v>
      </c>
      <c r="C250" s="4" t="s">
        <v>463</v>
      </c>
      <c r="D250" s="4" t="s">
        <v>463</v>
      </c>
      <c r="E250" s="4" t="s">
        <v>2815</v>
      </c>
      <c r="F250" s="4" t="s">
        <v>399</v>
      </c>
      <c r="H250" s="4" t="str">
        <f t="shared" si="12"/>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 finished, wood planks/shingles</v>
      </c>
      <c r="I250" s="4" t="str">
        <f t="shared" si="13"/>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 finished, wood planks/shingles</v>
      </c>
      <c r="J250" s="4" t="str">
        <f t="shared" si="14"/>
        <v/>
      </c>
    </row>
    <row r="251" spans="1:10" ht="98">
      <c r="A251" s="4" t="s">
        <v>229</v>
      </c>
      <c r="B251" s="4">
        <v>96</v>
      </c>
      <c r="C251" s="4" t="s">
        <v>402</v>
      </c>
      <c r="D251" s="4" t="s">
        <v>402</v>
      </c>
      <c r="E251" s="4" t="s">
        <v>402</v>
      </c>
      <c r="F251" s="4" t="s">
        <v>399</v>
      </c>
      <c r="H251" s="4" t="str">
        <f t="shared" si="12"/>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 finished, wood planks/shingles, other</v>
      </c>
      <c r="I251" s="4" t="str">
        <f t="shared" si="13"/>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 finished, wood planks/shingles, other</v>
      </c>
      <c r="J251" s="4" t="str">
        <f t="shared" si="14"/>
        <v/>
      </c>
    </row>
    <row r="252" spans="1:10" ht="112">
      <c r="A252" s="4" t="s">
        <v>229</v>
      </c>
      <c r="B252" s="4" t="s">
        <v>272</v>
      </c>
      <c r="C252" s="4" t="s">
        <v>272</v>
      </c>
      <c r="D252" s="4" t="s">
        <v>2175</v>
      </c>
      <c r="H252" s="4" t="str">
        <f t="shared" si="12"/>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 finished, wood planks/shingles, other, kuramba kupindura</v>
      </c>
      <c r="I252" s="4" t="str">
        <f t="shared" si="13"/>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 finished, wood planks/shingles, other, refuse</v>
      </c>
      <c r="J252" s="4" t="str">
        <f t="shared" si="14"/>
        <v>Last</v>
      </c>
    </row>
    <row r="253" spans="1:10" ht="14">
      <c r="A253" s="4" t="s">
        <v>230</v>
      </c>
      <c r="B253" s="4" t="s">
        <v>464</v>
      </c>
      <c r="C253" s="4" t="s">
        <v>465</v>
      </c>
      <c r="D253" s="4" t="s">
        <v>465</v>
      </c>
      <c r="E253" s="4">
        <v>1</v>
      </c>
      <c r="F253" s="4" t="s">
        <v>399</v>
      </c>
      <c r="H253" s="4" t="str">
        <f t="shared" si="12"/>
        <v>January</v>
      </c>
      <c r="I253" s="4" t="str">
        <f t="shared" si="13"/>
        <v>January</v>
      </c>
      <c r="J253" s="4" t="str">
        <f t="shared" si="14"/>
        <v/>
      </c>
    </row>
    <row r="254" spans="1:10" ht="14">
      <c r="A254" s="4" t="s">
        <v>230</v>
      </c>
      <c r="B254" s="4" t="s">
        <v>466</v>
      </c>
      <c r="C254" s="4" t="s">
        <v>467</v>
      </c>
      <c r="D254" s="4" t="s">
        <v>467</v>
      </c>
      <c r="E254" s="4">
        <v>2</v>
      </c>
      <c r="F254" s="4" t="s">
        <v>399</v>
      </c>
      <c r="H254" s="4" t="str">
        <f t="shared" si="12"/>
        <v>January, February</v>
      </c>
      <c r="I254" s="4" t="str">
        <f t="shared" si="13"/>
        <v>January, February</v>
      </c>
      <c r="J254" s="4" t="str">
        <f t="shared" si="14"/>
        <v/>
      </c>
    </row>
    <row r="255" spans="1:10" ht="14">
      <c r="A255" s="4" t="s">
        <v>230</v>
      </c>
      <c r="B255" s="4" t="s">
        <v>468</v>
      </c>
      <c r="C255" s="4" t="s">
        <v>469</v>
      </c>
      <c r="D255" s="4" t="s">
        <v>469</v>
      </c>
      <c r="E255" s="4">
        <v>3</v>
      </c>
      <c r="F255" s="4" t="s">
        <v>399</v>
      </c>
      <c r="H255" s="4" t="str">
        <f t="shared" si="12"/>
        <v>January, February, March</v>
      </c>
      <c r="I255" s="4" t="str">
        <f t="shared" si="13"/>
        <v>January, February, March</v>
      </c>
      <c r="J255" s="4" t="str">
        <f t="shared" si="14"/>
        <v/>
      </c>
    </row>
    <row r="256" spans="1:10" ht="14">
      <c r="A256" s="4" t="s">
        <v>230</v>
      </c>
      <c r="B256" s="4" t="s">
        <v>470</v>
      </c>
      <c r="C256" s="4" t="s">
        <v>471</v>
      </c>
      <c r="D256" s="4" t="s">
        <v>471</v>
      </c>
      <c r="E256" s="4">
        <v>4</v>
      </c>
      <c r="F256" s="4" t="s">
        <v>399</v>
      </c>
      <c r="H256" s="4" t="str">
        <f t="shared" si="12"/>
        <v>January, February, March, April</v>
      </c>
      <c r="I256" s="4" t="str">
        <f t="shared" si="13"/>
        <v>January, February, March, April</v>
      </c>
      <c r="J256" s="4" t="str">
        <f t="shared" si="14"/>
        <v/>
      </c>
    </row>
    <row r="257" spans="1:10" ht="14">
      <c r="A257" s="4" t="s">
        <v>230</v>
      </c>
      <c r="B257" s="4" t="s">
        <v>472</v>
      </c>
      <c r="C257" s="4" t="s">
        <v>473</v>
      </c>
      <c r="D257" s="4" t="s">
        <v>473</v>
      </c>
      <c r="E257" s="4">
        <v>5</v>
      </c>
      <c r="F257" s="4" t="s">
        <v>399</v>
      </c>
      <c r="H257" s="4" t="str">
        <f t="shared" si="12"/>
        <v>January, February, March, April, May</v>
      </c>
      <c r="I257" s="4" t="str">
        <f t="shared" si="13"/>
        <v>January, February, March, April, May</v>
      </c>
      <c r="J257" s="4" t="str">
        <f t="shared" si="14"/>
        <v/>
      </c>
    </row>
    <row r="258" spans="1:10" ht="14">
      <c r="A258" s="4" t="s">
        <v>230</v>
      </c>
      <c r="B258" s="4" t="s">
        <v>474</v>
      </c>
      <c r="C258" s="4" t="s">
        <v>475</v>
      </c>
      <c r="D258" s="4" t="s">
        <v>475</v>
      </c>
      <c r="E258" s="4">
        <v>6</v>
      </c>
      <c r="F258" s="4" t="s">
        <v>399</v>
      </c>
      <c r="H258" s="4" t="str">
        <f t="shared" ref="H258:H321" si="15">IF(A258=A257,H257&amp;", "&amp;D258,D258)</f>
        <v>January, February, March, April, May, June</v>
      </c>
      <c r="I258" s="4" t="str">
        <f t="shared" ref="I258:I321" si="16">IF(A258=A257,I257&amp;", "&amp;C258,C258)</f>
        <v>January, February, March, April, May, June</v>
      </c>
      <c r="J258" s="4" t="str">
        <f t="shared" si="14"/>
        <v/>
      </c>
    </row>
    <row r="259" spans="1:10" ht="14">
      <c r="A259" s="4" t="s">
        <v>230</v>
      </c>
      <c r="B259" s="4" t="s">
        <v>476</v>
      </c>
      <c r="C259" s="4" t="s">
        <v>477</v>
      </c>
      <c r="D259" s="4" t="s">
        <v>477</v>
      </c>
      <c r="E259" s="4">
        <v>7</v>
      </c>
      <c r="H259" s="4" t="str">
        <f t="shared" si="15"/>
        <v>January, February, March, April, May, June, July</v>
      </c>
      <c r="I259" s="4" t="str">
        <f t="shared" si="16"/>
        <v>January, February, March, April, May, June, July</v>
      </c>
      <c r="J259" s="4" t="str">
        <f t="shared" si="14"/>
        <v/>
      </c>
    </row>
    <row r="260" spans="1:10" ht="14">
      <c r="A260" s="4" t="s">
        <v>230</v>
      </c>
      <c r="B260" s="4" t="s">
        <v>478</v>
      </c>
      <c r="C260" s="4" t="s">
        <v>479</v>
      </c>
      <c r="D260" s="4" t="s">
        <v>479</v>
      </c>
      <c r="E260" s="4">
        <v>8</v>
      </c>
      <c r="F260" s="4" t="s">
        <v>399</v>
      </c>
      <c r="H260" s="4" t="str">
        <f t="shared" si="15"/>
        <v>January, February, March, April, May, June, July, August</v>
      </c>
      <c r="I260" s="4" t="str">
        <f t="shared" si="16"/>
        <v>January, February, March, April, May, June, July, August</v>
      </c>
      <c r="J260" s="4" t="str">
        <f t="shared" si="14"/>
        <v/>
      </c>
    </row>
    <row r="261" spans="1:10" ht="28">
      <c r="A261" s="4" t="s">
        <v>230</v>
      </c>
      <c r="B261" s="4" t="s">
        <v>480</v>
      </c>
      <c r="C261" s="4" t="s">
        <v>481</v>
      </c>
      <c r="D261" s="4" t="s">
        <v>481</v>
      </c>
      <c r="E261" s="4">
        <v>9</v>
      </c>
      <c r="F261" s="4" t="s">
        <v>399</v>
      </c>
      <c r="H261" s="4" t="str">
        <f t="shared" si="15"/>
        <v>January, February, March, April, May, June, July, August, September</v>
      </c>
      <c r="I261" s="4" t="str">
        <f t="shared" si="16"/>
        <v>January, February, March, April, May, June, July, August, September</v>
      </c>
      <c r="J261" s="4" t="str">
        <f t="shared" si="14"/>
        <v/>
      </c>
    </row>
    <row r="262" spans="1:10" ht="28">
      <c r="A262" s="4" t="s">
        <v>230</v>
      </c>
      <c r="B262" s="4" t="s">
        <v>482</v>
      </c>
      <c r="C262" s="4" t="s">
        <v>483</v>
      </c>
      <c r="D262" s="4" t="s">
        <v>483</v>
      </c>
      <c r="E262" s="4">
        <v>10</v>
      </c>
      <c r="F262" s="4" t="s">
        <v>399</v>
      </c>
      <c r="H262" s="4" t="str">
        <f t="shared" si="15"/>
        <v>January, February, March, April, May, June, July, August, September, October</v>
      </c>
      <c r="I262" s="4" t="str">
        <f t="shared" si="16"/>
        <v>January, February, March, April, May, June, July, August, September, October</v>
      </c>
      <c r="J262" s="4" t="str">
        <f t="shared" si="14"/>
        <v/>
      </c>
    </row>
    <row r="263" spans="1:10" ht="28">
      <c r="A263" s="4" t="s">
        <v>230</v>
      </c>
      <c r="B263" s="4" t="s">
        <v>484</v>
      </c>
      <c r="C263" s="4" t="s">
        <v>485</v>
      </c>
      <c r="D263" s="4" t="s">
        <v>485</v>
      </c>
      <c r="E263" s="4">
        <v>11</v>
      </c>
      <c r="F263" s="4" t="s">
        <v>399</v>
      </c>
      <c r="H263" s="4" t="str">
        <f t="shared" si="15"/>
        <v>January, February, March, April, May, June, July, August, September, October, November</v>
      </c>
      <c r="I263" s="4" t="str">
        <f t="shared" si="16"/>
        <v>January, February, March, April, May, June, July, August, September, October, November</v>
      </c>
      <c r="J263" s="4" t="str">
        <f t="shared" si="14"/>
        <v/>
      </c>
    </row>
    <row r="264" spans="1:10" ht="28">
      <c r="A264" s="4" t="s">
        <v>230</v>
      </c>
      <c r="B264" s="4" t="s">
        <v>486</v>
      </c>
      <c r="C264" s="4" t="s">
        <v>487</v>
      </c>
      <c r="D264" s="4" t="s">
        <v>487</v>
      </c>
      <c r="E264" s="4">
        <v>12</v>
      </c>
      <c r="F264" s="4" t="s">
        <v>399</v>
      </c>
      <c r="H264" s="4" t="str">
        <f t="shared" si="15"/>
        <v>January, February, March, April, May, June, July, August, September, October, November, December</v>
      </c>
      <c r="I264" s="4" t="str">
        <f t="shared" si="16"/>
        <v>January, February, March, April, May, June, July, August, September, October, November, December</v>
      </c>
      <c r="J264" s="4" t="str">
        <f t="shared" si="14"/>
        <v/>
      </c>
    </row>
    <row r="265" spans="1:10" ht="42">
      <c r="A265" s="4" t="s">
        <v>230</v>
      </c>
      <c r="B265" s="4" t="s">
        <v>272</v>
      </c>
      <c r="C265" s="4" t="s">
        <v>272</v>
      </c>
      <c r="D265" s="4" t="s">
        <v>2175</v>
      </c>
      <c r="H265" s="4" t="str">
        <f t="shared" si="15"/>
        <v>January, February, March, April, May, June, July, August, September, October, November, December, kuramba kupindura</v>
      </c>
      <c r="I265" s="4" t="str">
        <f t="shared" si="16"/>
        <v>January, February, March, April, May, June, July, August, September, October, November, December, refuse</v>
      </c>
      <c r="J265" s="4" t="str">
        <f t="shared" si="14"/>
        <v>Last</v>
      </c>
    </row>
    <row r="266" spans="1:10" ht="14">
      <c r="A266" s="4" t="s">
        <v>231</v>
      </c>
      <c r="B266" s="4" t="s">
        <v>488</v>
      </c>
      <c r="C266" s="4" t="s">
        <v>488</v>
      </c>
      <c r="D266" s="4" t="s">
        <v>488</v>
      </c>
      <c r="E266" s="4" t="s">
        <v>488</v>
      </c>
      <c r="F266" s="4" t="s">
        <v>399</v>
      </c>
      <c r="H266" s="4" t="str">
        <f t="shared" si="15"/>
        <v>primary</v>
      </c>
      <c r="I266" s="4" t="str">
        <f t="shared" si="16"/>
        <v>primary</v>
      </c>
      <c r="J266" s="4" t="str">
        <f t="shared" si="14"/>
        <v/>
      </c>
    </row>
    <row r="267" spans="1:10" ht="14">
      <c r="A267" s="4" t="s">
        <v>231</v>
      </c>
      <c r="B267" s="4" t="s">
        <v>489</v>
      </c>
      <c r="C267" s="4" t="s">
        <v>489</v>
      </c>
      <c r="D267" s="4" t="s">
        <v>489</v>
      </c>
      <c r="E267" s="4" t="s">
        <v>489</v>
      </c>
      <c r="F267" s="4" t="s">
        <v>399</v>
      </c>
      <c r="H267" s="4" t="str">
        <f t="shared" si="15"/>
        <v>primary, secondary</v>
      </c>
      <c r="I267" s="4" t="str">
        <f t="shared" si="16"/>
        <v>primary, secondary</v>
      </c>
      <c r="J267" s="4" t="str">
        <f t="shared" si="14"/>
        <v/>
      </c>
    </row>
    <row r="268" spans="1:10" ht="14">
      <c r="A268" s="4" t="s">
        <v>231</v>
      </c>
      <c r="B268" s="4" t="s">
        <v>490</v>
      </c>
      <c r="C268" s="4" t="s">
        <v>490</v>
      </c>
      <c r="D268" s="4" t="s">
        <v>490</v>
      </c>
      <c r="E268" s="4" t="s">
        <v>490</v>
      </c>
      <c r="F268" s="4" t="s">
        <v>399</v>
      </c>
      <c r="H268" s="4" t="str">
        <f t="shared" si="15"/>
        <v>primary, secondary, higher</v>
      </c>
      <c r="I268" s="4" t="str">
        <f t="shared" si="16"/>
        <v>primary, secondary, higher</v>
      </c>
      <c r="J268" s="4" t="str">
        <f t="shared" si="14"/>
        <v/>
      </c>
    </row>
    <row r="269" spans="1:10" ht="14">
      <c r="A269" s="4" t="s">
        <v>231</v>
      </c>
      <c r="B269" s="4" t="s">
        <v>272</v>
      </c>
      <c r="C269" s="4" t="s">
        <v>272</v>
      </c>
      <c r="D269" s="4" t="s">
        <v>2175</v>
      </c>
      <c r="H269" s="4" t="str">
        <f t="shared" si="15"/>
        <v>primary, secondary, higher, kuramba kupindura</v>
      </c>
      <c r="I269" s="4" t="str">
        <f t="shared" si="16"/>
        <v>primary, secondary, higher, refuse</v>
      </c>
      <c r="J269" s="4" t="str">
        <f t="shared" si="14"/>
        <v>Last</v>
      </c>
    </row>
    <row r="270" spans="1:10" ht="14">
      <c r="A270" s="4" t="s">
        <v>232</v>
      </c>
      <c r="B270" s="4" t="s">
        <v>28</v>
      </c>
      <c r="C270" s="4" t="s">
        <v>491</v>
      </c>
      <c r="D270" s="4" t="s">
        <v>491</v>
      </c>
      <c r="E270" s="4" t="s">
        <v>491</v>
      </c>
      <c r="F270" s="4" t="s">
        <v>399</v>
      </c>
      <c r="H270" s="4" t="str">
        <f t="shared" si="15"/>
        <v>cannot read at all</v>
      </c>
      <c r="I270" s="4" t="str">
        <f t="shared" si="16"/>
        <v>cannot read at all</v>
      </c>
      <c r="J270" s="4" t="str">
        <f t="shared" si="14"/>
        <v/>
      </c>
    </row>
    <row r="271" spans="1:10" ht="28">
      <c r="A271" s="4" t="s">
        <v>232</v>
      </c>
      <c r="B271" s="4" t="s">
        <v>492</v>
      </c>
      <c r="C271" s="4" t="s">
        <v>493</v>
      </c>
      <c r="D271" s="4" t="s">
        <v>493</v>
      </c>
      <c r="E271" s="4" t="s">
        <v>493</v>
      </c>
      <c r="F271" s="4" t="s">
        <v>399</v>
      </c>
      <c r="H271" s="4" t="str">
        <f t="shared" si="15"/>
        <v>cannot read at all, able to read only part of the sentence</v>
      </c>
      <c r="I271" s="4" t="str">
        <f t="shared" si="16"/>
        <v>cannot read at all, able to read only part of the sentence</v>
      </c>
      <c r="J271" s="4" t="str">
        <f t="shared" si="14"/>
        <v/>
      </c>
    </row>
    <row r="272" spans="1:10" ht="28">
      <c r="A272" s="4" t="s">
        <v>232</v>
      </c>
      <c r="B272" s="4" t="s">
        <v>494</v>
      </c>
      <c r="C272" s="4" t="s">
        <v>495</v>
      </c>
      <c r="D272" s="4" t="s">
        <v>495</v>
      </c>
      <c r="E272" s="4" t="s">
        <v>495</v>
      </c>
      <c r="F272" s="4" t="s">
        <v>399</v>
      </c>
      <c r="H272" s="4" t="str">
        <f t="shared" si="15"/>
        <v>cannot read at all, able to read only part of the sentence, able to read the whole sentence</v>
      </c>
      <c r="I272" s="4" t="str">
        <f t="shared" si="16"/>
        <v>cannot read at all, able to read only part of the sentence, able to read the whole sentence</v>
      </c>
      <c r="J272" s="4" t="str">
        <f t="shared" si="14"/>
        <v/>
      </c>
    </row>
    <row r="273" spans="1:10" ht="28">
      <c r="A273" s="4" t="s">
        <v>232</v>
      </c>
      <c r="B273" s="4" t="s">
        <v>496</v>
      </c>
      <c r="C273" s="4" t="s">
        <v>497</v>
      </c>
      <c r="D273" s="4" t="s">
        <v>497</v>
      </c>
      <c r="E273" s="4" t="s">
        <v>2816</v>
      </c>
      <c r="F273" s="4" t="s">
        <v>399</v>
      </c>
      <c r="H273" s="4" t="str">
        <f t="shared" si="15"/>
        <v>cannot read at all, able to read only part of the sentence, able to read the whole sentence, blind/visually impaired</v>
      </c>
      <c r="I273" s="4" t="str">
        <f t="shared" si="16"/>
        <v>cannot read at all, able to read only part of the sentence, able to read the whole sentence, blind/visually impaired</v>
      </c>
      <c r="J273" s="4" t="str">
        <f t="shared" si="14"/>
        <v/>
      </c>
    </row>
    <row r="274" spans="1:10" ht="42">
      <c r="A274" s="4" t="s">
        <v>232</v>
      </c>
      <c r="B274" s="4" t="s">
        <v>272</v>
      </c>
      <c r="C274" s="4" t="s">
        <v>272</v>
      </c>
      <c r="D274" s="4" t="s">
        <v>2175</v>
      </c>
      <c r="H274" s="4" t="str">
        <f t="shared" si="15"/>
        <v>cannot read at all, able to read only part of the sentence, able to read the whole sentence, blind/visually impaired, kuramba kupindura</v>
      </c>
      <c r="I274" s="4" t="str">
        <f t="shared" si="16"/>
        <v>cannot read at all, able to read only part of the sentence, able to read the whole sentence, blind/visually impaired, refuse</v>
      </c>
      <c r="J274" s="4" t="str">
        <f t="shared" si="14"/>
        <v>Last</v>
      </c>
    </row>
    <row r="275" spans="1:10" ht="14">
      <c r="A275" s="4" t="s">
        <v>233</v>
      </c>
      <c r="B275" s="4" t="s">
        <v>233</v>
      </c>
      <c r="C275" s="4" t="s">
        <v>498</v>
      </c>
      <c r="D275" s="4" t="s">
        <v>498</v>
      </c>
      <c r="E275" s="4" t="s">
        <v>498</v>
      </c>
      <c r="F275" s="4" t="s">
        <v>399</v>
      </c>
      <c r="H275" s="4" t="str">
        <f t="shared" si="15"/>
        <v>yes, currently married</v>
      </c>
      <c r="I275" s="4" t="str">
        <f t="shared" si="16"/>
        <v>yes, currently married</v>
      </c>
      <c r="J275" s="4" t="str">
        <f t="shared" si="14"/>
        <v/>
      </c>
    </row>
    <row r="276" spans="1:10" ht="14">
      <c r="A276" s="4" t="s">
        <v>233</v>
      </c>
      <c r="B276" s="4" t="s">
        <v>499</v>
      </c>
      <c r="C276" s="4" t="s">
        <v>500</v>
      </c>
      <c r="D276" s="4" t="s">
        <v>500</v>
      </c>
      <c r="E276" s="4" t="s">
        <v>500</v>
      </c>
      <c r="F276" s="4" t="s">
        <v>399</v>
      </c>
      <c r="H276" s="4" t="str">
        <f t="shared" si="15"/>
        <v>yes, currently married, yes, living with someone</v>
      </c>
      <c r="I276" s="4" t="str">
        <f t="shared" si="16"/>
        <v>yes, currently married, yes, living with someone</v>
      </c>
      <c r="J276" s="4" t="str">
        <f t="shared" si="14"/>
        <v/>
      </c>
    </row>
    <row r="277" spans="1:10" ht="28">
      <c r="A277" s="4" t="s">
        <v>233</v>
      </c>
      <c r="B277" s="4" t="s">
        <v>28</v>
      </c>
      <c r="C277" s="4" t="s">
        <v>501</v>
      </c>
      <c r="D277" s="4" t="s">
        <v>501</v>
      </c>
      <c r="E277" s="4" t="s">
        <v>501</v>
      </c>
      <c r="F277" s="4" t="s">
        <v>399</v>
      </c>
      <c r="H277" s="4" t="str">
        <f t="shared" si="15"/>
        <v>yes, currently married, yes, living with someone, no, not in union</v>
      </c>
      <c r="I277" s="4" t="str">
        <f t="shared" si="16"/>
        <v>yes, currently married, yes, living with someone, no, not in union</v>
      </c>
      <c r="J277" s="4" t="str">
        <f t="shared" si="14"/>
        <v>Last</v>
      </c>
    </row>
    <row r="278" spans="1:10" ht="14">
      <c r="A278" s="4" t="s">
        <v>234</v>
      </c>
      <c r="B278" s="4" t="s">
        <v>502</v>
      </c>
      <c r="C278" s="4" t="s">
        <v>503</v>
      </c>
      <c r="D278" s="4" t="s">
        <v>503</v>
      </c>
      <c r="E278" s="4" t="s">
        <v>503</v>
      </c>
      <c r="F278" s="4" t="s">
        <v>399</v>
      </c>
      <c r="H278" s="4" t="str">
        <f t="shared" si="15"/>
        <v>yes, formerly married</v>
      </c>
      <c r="I278" s="4" t="str">
        <f t="shared" si="16"/>
        <v>yes, formerly married</v>
      </c>
      <c r="J278" s="4" t="str">
        <f t="shared" si="14"/>
        <v/>
      </c>
    </row>
    <row r="279" spans="1:10" ht="14">
      <c r="A279" s="4" t="s">
        <v>234</v>
      </c>
      <c r="B279" s="4" t="s">
        <v>504</v>
      </c>
      <c r="C279" s="4" t="s">
        <v>505</v>
      </c>
      <c r="D279" s="4" t="s">
        <v>505</v>
      </c>
      <c r="E279" s="4" t="s">
        <v>505</v>
      </c>
      <c r="H279" s="4" t="str">
        <f t="shared" si="15"/>
        <v>yes, formerly married, yes, lived with someone</v>
      </c>
      <c r="I279" s="4" t="str">
        <f t="shared" si="16"/>
        <v>yes, formerly married, yes, lived with someone</v>
      </c>
      <c r="J279" s="4" t="str">
        <f t="shared" si="14"/>
        <v/>
      </c>
    </row>
    <row r="280" spans="1:10" ht="14">
      <c r="A280" s="4" t="s">
        <v>234</v>
      </c>
      <c r="B280" s="4" t="s">
        <v>28</v>
      </c>
      <c r="C280" s="4" t="s">
        <v>28</v>
      </c>
      <c r="D280" s="4" t="s">
        <v>28</v>
      </c>
      <c r="E280" s="4" t="s">
        <v>28</v>
      </c>
      <c r="F280" s="4" t="s">
        <v>399</v>
      </c>
      <c r="H280" s="4" t="str">
        <f t="shared" si="15"/>
        <v>yes, formerly married, yes, lived with someone, no</v>
      </c>
      <c r="I280" s="4" t="str">
        <f t="shared" si="16"/>
        <v>yes, formerly married, yes, lived with someone, no</v>
      </c>
      <c r="J280" s="4" t="str">
        <f t="shared" si="14"/>
        <v>Last</v>
      </c>
    </row>
    <row r="281" spans="1:10" ht="14">
      <c r="A281" s="4" t="s">
        <v>235</v>
      </c>
      <c r="B281" s="4" t="s">
        <v>506</v>
      </c>
      <c r="C281" s="4" t="s">
        <v>506</v>
      </c>
      <c r="D281" s="4" t="s">
        <v>506</v>
      </c>
      <c r="E281" s="4" t="s">
        <v>506</v>
      </c>
      <c r="F281" s="4" t="s">
        <v>399</v>
      </c>
      <c r="H281" s="4" t="str">
        <f t="shared" si="15"/>
        <v>widowed</v>
      </c>
      <c r="I281" s="4" t="str">
        <f t="shared" si="16"/>
        <v>widowed</v>
      </c>
      <c r="J281" s="4" t="str">
        <f t="shared" si="14"/>
        <v/>
      </c>
    </row>
    <row r="282" spans="1:10" ht="14">
      <c r="A282" s="4" t="s">
        <v>235</v>
      </c>
      <c r="B282" s="4" t="s">
        <v>507</v>
      </c>
      <c r="C282" s="4" t="s">
        <v>507</v>
      </c>
      <c r="D282" s="4" t="s">
        <v>507</v>
      </c>
      <c r="E282" s="4" t="s">
        <v>507</v>
      </c>
      <c r="F282" s="4" t="s">
        <v>399</v>
      </c>
      <c r="H282" s="4" t="str">
        <f t="shared" si="15"/>
        <v>widowed, divorced</v>
      </c>
      <c r="I282" s="4" t="str">
        <f t="shared" si="16"/>
        <v>widowed, divorced</v>
      </c>
      <c r="J282" s="4" t="str">
        <f t="shared" si="14"/>
        <v/>
      </c>
    </row>
    <row r="283" spans="1:10" ht="14">
      <c r="A283" s="4" t="s">
        <v>235</v>
      </c>
      <c r="B283" s="4" t="s">
        <v>508</v>
      </c>
      <c r="C283" s="4" t="s">
        <v>508</v>
      </c>
      <c r="D283" s="4" t="s">
        <v>508</v>
      </c>
      <c r="E283" s="4" t="s">
        <v>508</v>
      </c>
      <c r="F283" s="4" t="s">
        <v>399</v>
      </c>
      <c r="H283" s="4" t="str">
        <f t="shared" si="15"/>
        <v>widowed, divorced, separated</v>
      </c>
      <c r="I283" s="4" t="str">
        <f t="shared" si="16"/>
        <v>widowed, divorced, separated</v>
      </c>
      <c r="J283" s="4" t="str">
        <f t="shared" si="14"/>
        <v>Last</v>
      </c>
    </row>
    <row r="284" spans="1:10" ht="14">
      <c r="A284" s="4" t="s">
        <v>236</v>
      </c>
      <c r="B284" s="4" t="s">
        <v>509</v>
      </c>
      <c r="C284" s="4" t="s">
        <v>510</v>
      </c>
      <c r="D284" s="4" t="s">
        <v>510</v>
      </c>
      <c r="E284" s="4" t="s">
        <v>510</v>
      </c>
      <c r="F284" s="4" t="s">
        <v>399</v>
      </c>
      <c r="H284" s="4" t="str">
        <f t="shared" si="15"/>
        <v>living together</v>
      </c>
      <c r="I284" s="4" t="str">
        <f t="shared" si="16"/>
        <v>living together</v>
      </c>
      <c r="J284" s="4" t="str">
        <f t="shared" si="14"/>
        <v/>
      </c>
    </row>
    <row r="285" spans="1:10" ht="14">
      <c r="A285" s="4" t="s">
        <v>236</v>
      </c>
      <c r="B285" s="4" t="s">
        <v>389</v>
      </c>
      <c r="C285" s="4" t="s">
        <v>511</v>
      </c>
      <c r="D285" s="4" t="s">
        <v>511</v>
      </c>
      <c r="E285" s="4" t="s">
        <v>511</v>
      </c>
      <c r="F285" s="4" t="s">
        <v>399</v>
      </c>
      <c r="H285" s="4" t="str">
        <f t="shared" si="15"/>
        <v>living together, staying elsewhere</v>
      </c>
      <c r="I285" s="4" t="str">
        <f t="shared" si="16"/>
        <v>living together, staying elsewhere</v>
      </c>
      <c r="J285" s="4" t="str">
        <f t="shared" si="14"/>
        <v/>
      </c>
    </row>
    <row r="286" spans="1:10" ht="14">
      <c r="A286" s="4" t="s">
        <v>236</v>
      </c>
      <c r="B286" s="4" t="s">
        <v>272</v>
      </c>
      <c r="C286" s="4" t="s">
        <v>272</v>
      </c>
      <c r="D286" s="4" t="s">
        <v>2175</v>
      </c>
      <c r="H286" s="4" t="str">
        <f t="shared" si="15"/>
        <v>living together, staying elsewhere, kuramba kupindura</v>
      </c>
      <c r="I286" s="4" t="str">
        <f t="shared" si="16"/>
        <v>living together, staying elsewhere, refuse</v>
      </c>
      <c r="J286" s="4" t="str">
        <f t="shared" si="14"/>
        <v>Last</v>
      </c>
    </row>
    <row r="287" spans="1:10" ht="14">
      <c r="A287" s="4" t="s">
        <v>237</v>
      </c>
      <c r="B287" s="4" t="s">
        <v>512</v>
      </c>
      <c r="C287" s="4" t="s">
        <v>512</v>
      </c>
      <c r="D287" s="4" t="s">
        <v>2452</v>
      </c>
      <c r="E287" s="4" t="s">
        <v>512</v>
      </c>
      <c r="F287" s="4" t="s">
        <v>399</v>
      </c>
      <c r="H287" s="4" t="str">
        <f t="shared" si="15"/>
        <v>imi</v>
      </c>
      <c r="I287" s="4" t="str">
        <f t="shared" si="16"/>
        <v>respondent</v>
      </c>
      <c r="J287" s="4" t="str">
        <f t="shared" si="14"/>
        <v/>
      </c>
    </row>
    <row r="288" spans="1:10" ht="14">
      <c r="A288" s="4" t="s">
        <v>237</v>
      </c>
      <c r="B288" s="4" t="s">
        <v>513</v>
      </c>
      <c r="C288" s="4" t="s">
        <v>514</v>
      </c>
      <c r="D288" s="4" t="s">
        <v>2453</v>
      </c>
      <c r="E288" s="4" t="s">
        <v>2817</v>
      </c>
      <c r="F288" s="4" t="s">
        <v>399</v>
      </c>
      <c r="H288" s="4" t="str">
        <f t="shared" si="15"/>
        <v>imi, mumwe wenyu</v>
      </c>
      <c r="I288" s="4" t="str">
        <f t="shared" si="16"/>
        <v>respondent, spouse/partner</v>
      </c>
      <c r="J288" s="4" t="str">
        <f t="shared" si="14"/>
        <v/>
      </c>
    </row>
    <row r="289" spans="1:10" ht="28">
      <c r="A289" s="4" t="s">
        <v>237</v>
      </c>
      <c r="B289" s="4" t="s">
        <v>515</v>
      </c>
      <c r="C289" s="4" t="s">
        <v>516</v>
      </c>
      <c r="D289" s="4" t="s">
        <v>2454</v>
      </c>
      <c r="E289" s="4" t="s">
        <v>2818</v>
      </c>
      <c r="F289" s="4" t="s">
        <v>399</v>
      </c>
      <c r="H289" s="4" t="str">
        <f t="shared" si="15"/>
        <v>imi, mumwe wenyu, imi nemumwe wenyu pamwe chete</v>
      </c>
      <c r="I289" s="4" t="str">
        <f t="shared" si="16"/>
        <v>respondent, spouse/partner, joint with spouse/partner</v>
      </c>
      <c r="J289" s="4" t="str">
        <f t="shared" si="14"/>
        <v/>
      </c>
    </row>
    <row r="290" spans="1:10" ht="28">
      <c r="A290" s="4" t="s">
        <v>237</v>
      </c>
      <c r="B290" s="4" t="s">
        <v>517</v>
      </c>
      <c r="C290" s="4" t="s">
        <v>518</v>
      </c>
      <c r="D290" s="4" t="s">
        <v>2455</v>
      </c>
      <c r="E290" s="4" t="s">
        <v>518</v>
      </c>
      <c r="F290" s="4" t="s">
        <v>399</v>
      </c>
      <c r="H290" s="4" t="str">
        <f t="shared" si="15"/>
        <v>imi, mumwe wenyu, imi nemumwe wenyu pamwe chete, mumwewo munhu</v>
      </c>
      <c r="I290" s="4" t="str">
        <f t="shared" si="16"/>
        <v>respondent, spouse/partner, joint with spouse/partner, someone else</v>
      </c>
      <c r="J290" s="4" t="str">
        <f t="shared" si="14"/>
        <v/>
      </c>
    </row>
    <row r="291" spans="1:10" ht="28">
      <c r="A291" s="4" t="s">
        <v>237</v>
      </c>
      <c r="B291" s="4" t="s">
        <v>402</v>
      </c>
      <c r="C291" s="4" t="s">
        <v>402</v>
      </c>
      <c r="D291" s="4" t="s">
        <v>402</v>
      </c>
      <c r="E291" s="4" t="s">
        <v>402</v>
      </c>
      <c r="F291" s="4" t="s">
        <v>399</v>
      </c>
      <c r="H291" s="4" t="str">
        <f t="shared" si="15"/>
        <v>imi, mumwe wenyu, imi nemumwe wenyu pamwe chete, mumwewo munhu, other</v>
      </c>
      <c r="I291" s="4" t="str">
        <f t="shared" si="16"/>
        <v>respondent, spouse/partner, joint with spouse/partner, someone else, other</v>
      </c>
      <c r="J291" s="4" t="str">
        <f t="shared" si="14"/>
        <v/>
      </c>
    </row>
    <row r="292" spans="1:10" ht="28">
      <c r="A292" s="4" t="s">
        <v>237</v>
      </c>
      <c r="B292" s="4" t="s">
        <v>272</v>
      </c>
      <c r="C292" s="4" t="s">
        <v>272</v>
      </c>
      <c r="D292" s="60" t="s">
        <v>2175</v>
      </c>
      <c r="H292" s="4" t="str">
        <f t="shared" si="15"/>
        <v>imi, mumwe wenyu, imi nemumwe wenyu pamwe chete, mumwewo munhu, other, kuramba kupindura</v>
      </c>
      <c r="I292" s="4" t="str">
        <f t="shared" si="16"/>
        <v>respondent, spouse/partner, joint with spouse/partner, someone else, other, refuse</v>
      </c>
      <c r="J292" s="4" t="str">
        <f t="shared" si="14"/>
        <v>Last</v>
      </c>
    </row>
    <row r="293" spans="1:10" ht="14">
      <c r="A293" s="4" t="s">
        <v>238</v>
      </c>
      <c r="B293" s="4" t="s">
        <v>519</v>
      </c>
      <c r="C293" s="4" t="s">
        <v>519</v>
      </c>
      <c r="D293" s="4" t="s">
        <v>519</v>
      </c>
      <c r="E293" s="4" t="s">
        <v>519</v>
      </c>
      <c r="F293" s="4" t="s">
        <v>399</v>
      </c>
      <c r="H293" s="4" t="str">
        <f t="shared" si="15"/>
        <v>boy</v>
      </c>
      <c r="I293" s="4" t="str">
        <f t="shared" si="16"/>
        <v>boy</v>
      </c>
      <c r="J293" s="4" t="str">
        <f t="shared" si="14"/>
        <v/>
      </c>
    </row>
    <row r="294" spans="1:10" ht="14">
      <c r="A294" s="4" t="s">
        <v>238</v>
      </c>
      <c r="B294" s="4" t="s">
        <v>238</v>
      </c>
      <c r="C294" s="4" t="s">
        <v>238</v>
      </c>
      <c r="D294" s="4" t="s">
        <v>238</v>
      </c>
      <c r="E294" s="4" t="s">
        <v>238</v>
      </c>
      <c r="F294" s="4" t="s">
        <v>399</v>
      </c>
      <c r="H294" s="4" t="str">
        <f t="shared" si="15"/>
        <v>boy, girl</v>
      </c>
      <c r="I294" s="4" t="str">
        <f t="shared" si="16"/>
        <v>boy, girl</v>
      </c>
      <c r="J294" s="4" t="str">
        <f t="shared" si="14"/>
        <v>Last</v>
      </c>
    </row>
    <row r="295" spans="1:10" ht="14">
      <c r="A295" s="4" t="s">
        <v>239</v>
      </c>
      <c r="B295" s="4" t="s">
        <v>520</v>
      </c>
      <c r="C295" s="4" t="s">
        <v>521</v>
      </c>
      <c r="D295" s="4" t="s">
        <v>521</v>
      </c>
      <c r="E295" s="4" t="s">
        <v>521</v>
      </c>
      <c r="F295" s="4" t="s">
        <v>399</v>
      </c>
      <c r="H295" s="4" t="str">
        <f t="shared" si="15"/>
        <v>biological parent</v>
      </c>
      <c r="I295" s="4" t="str">
        <f t="shared" si="16"/>
        <v>biological parent</v>
      </c>
      <c r="J295" s="4" t="str">
        <f t="shared" si="14"/>
        <v/>
      </c>
    </row>
    <row r="296" spans="1:10" ht="14">
      <c r="A296" s="4" t="s">
        <v>239</v>
      </c>
      <c r="B296" s="4" t="s">
        <v>522</v>
      </c>
      <c r="C296" s="4" t="s">
        <v>523</v>
      </c>
      <c r="D296" s="4" t="s">
        <v>523</v>
      </c>
      <c r="E296" s="4" t="s">
        <v>523</v>
      </c>
      <c r="F296" s="4" t="s">
        <v>399</v>
      </c>
      <c r="H296" s="4" t="str">
        <f t="shared" si="15"/>
        <v>biological parent, step parent</v>
      </c>
      <c r="I296" s="4" t="str">
        <f t="shared" si="16"/>
        <v>biological parent, step parent</v>
      </c>
      <c r="J296" s="4" t="str">
        <f t="shared" si="14"/>
        <v/>
      </c>
    </row>
    <row r="297" spans="1:10" ht="14">
      <c r="A297" s="4" t="s">
        <v>239</v>
      </c>
      <c r="B297" s="4" t="s">
        <v>524</v>
      </c>
      <c r="C297" s="4" t="s">
        <v>525</v>
      </c>
      <c r="D297" s="4" t="s">
        <v>525</v>
      </c>
      <c r="E297" s="4" t="s">
        <v>525</v>
      </c>
      <c r="F297" s="4" t="s">
        <v>399</v>
      </c>
      <c r="H297" s="4" t="str">
        <f t="shared" si="15"/>
        <v>biological parent, step parent, foster parent</v>
      </c>
      <c r="I297" s="4" t="str">
        <f t="shared" si="16"/>
        <v>biological parent, step parent, foster parent</v>
      </c>
      <c r="J297" s="4" t="str">
        <f t="shared" ref="J297:J339" si="17">IF(A297&lt;&gt;A298,"Last","")</f>
        <v/>
      </c>
    </row>
    <row r="298" spans="1:10" ht="14">
      <c r="A298" s="4" t="s">
        <v>239</v>
      </c>
      <c r="B298" s="4" t="s">
        <v>526</v>
      </c>
      <c r="C298" s="4" t="s">
        <v>527</v>
      </c>
      <c r="D298" s="4" t="s">
        <v>527</v>
      </c>
      <c r="E298" s="4" t="s">
        <v>527</v>
      </c>
      <c r="F298" s="4" t="s">
        <v>399</v>
      </c>
      <c r="H298" s="4" t="str">
        <f t="shared" si="15"/>
        <v>biological parent, step parent, foster parent, adopted parent</v>
      </c>
      <c r="I298" s="4" t="str">
        <f t="shared" si="16"/>
        <v>biological parent, step parent, foster parent, adopted parent</v>
      </c>
      <c r="J298" s="4" t="str">
        <f t="shared" si="17"/>
        <v/>
      </c>
    </row>
    <row r="299" spans="1:10" ht="28">
      <c r="A299" s="4" t="s">
        <v>239</v>
      </c>
      <c r="B299" s="4" t="s">
        <v>528</v>
      </c>
      <c r="C299" s="4" t="s">
        <v>529</v>
      </c>
      <c r="D299" s="4" t="s">
        <v>529</v>
      </c>
      <c r="E299" s="4" t="s">
        <v>529</v>
      </c>
      <c r="F299" s="4" t="s">
        <v>399</v>
      </c>
      <c r="H299" s="4" t="str">
        <f t="shared" si="15"/>
        <v>biological parent, step parent, foster parent, adopted parent, grandparent</v>
      </c>
      <c r="I299" s="4" t="str">
        <f t="shared" si="16"/>
        <v>biological parent, step parent, foster parent, adopted parent, grandparent</v>
      </c>
      <c r="J299" s="4" t="str">
        <f t="shared" si="17"/>
        <v/>
      </c>
    </row>
    <row r="300" spans="1:10" ht="28">
      <c r="A300" s="4" t="s">
        <v>239</v>
      </c>
      <c r="B300" s="4" t="s">
        <v>530</v>
      </c>
      <c r="C300" s="4" t="s">
        <v>530</v>
      </c>
      <c r="D300" s="4" t="s">
        <v>530</v>
      </c>
      <c r="E300" s="4" t="s">
        <v>530</v>
      </c>
      <c r="F300" s="4" t="s">
        <v>399</v>
      </c>
      <c r="H300" s="4" t="str">
        <f t="shared" si="15"/>
        <v>biological parent, step parent, foster parent, adopted parent, grandparent, sibling</v>
      </c>
      <c r="I300" s="4" t="str">
        <f t="shared" si="16"/>
        <v>biological parent, step parent, foster parent, adopted parent, grandparent, sibling</v>
      </c>
      <c r="J300" s="4" t="str">
        <f t="shared" si="17"/>
        <v/>
      </c>
    </row>
    <row r="301" spans="1:10" ht="28">
      <c r="A301" s="4" t="s">
        <v>239</v>
      </c>
      <c r="B301" s="4" t="s">
        <v>2456</v>
      </c>
      <c r="C301" s="4" t="s">
        <v>2457</v>
      </c>
      <c r="D301" s="4" t="s">
        <v>2457</v>
      </c>
      <c r="E301" s="4" t="s">
        <v>2819</v>
      </c>
      <c r="F301" s="4" t="s">
        <v>399</v>
      </c>
      <c r="H301" s="4" t="str">
        <f t="shared" si="15"/>
        <v>biological parent, step parent, foster parent, adopted parent, grandparent, sibling, aunt/uncle</v>
      </c>
      <c r="I301" s="4" t="str">
        <f t="shared" si="16"/>
        <v>biological parent, step parent, foster parent, adopted parent, grandparent, sibling, aunt/uncle</v>
      </c>
      <c r="J301" s="4" t="str">
        <f t="shared" si="17"/>
        <v/>
      </c>
    </row>
    <row r="302" spans="1:10" ht="28">
      <c r="A302" s="4" t="s">
        <v>239</v>
      </c>
      <c r="B302" s="4" t="s">
        <v>402</v>
      </c>
      <c r="C302" s="4" t="s">
        <v>402</v>
      </c>
      <c r="D302" s="4" t="s">
        <v>402</v>
      </c>
      <c r="E302" s="4" t="s">
        <v>402</v>
      </c>
      <c r="F302" s="4" t="s">
        <v>399</v>
      </c>
      <c r="H302" s="4" t="str">
        <f t="shared" si="15"/>
        <v>biological parent, step parent, foster parent, adopted parent, grandparent, sibling, aunt/uncle, other</v>
      </c>
      <c r="I302" s="4" t="str">
        <f t="shared" si="16"/>
        <v>biological parent, step parent, foster parent, adopted parent, grandparent, sibling, aunt/uncle, other</v>
      </c>
      <c r="J302" s="4" t="str">
        <f t="shared" si="17"/>
        <v>Last</v>
      </c>
    </row>
    <row r="303" spans="1:10" ht="14">
      <c r="A303" s="4" t="s">
        <v>240</v>
      </c>
      <c r="B303" s="4" t="s">
        <v>27</v>
      </c>
      <c r="C303" s="4" t="s">
        <v>531</v>
      </c>
      <c r="D303" s="59" t="s">
        <v>2181</v>
      </c>
      <c r="E303" s="4" t="s">
        <v>531</v>
      </c>
      <c r="F303" s="4" t="s">
        <v>399</v>
      </c>
      <c r="H303" s="4" t="str">
        <f t="shared" si="15"/>
        <v>hongu, mwana anoziva</v>
      </c>
      <c r="I303" s="4" t="str">
        <f t="shared" si="16"/>
        <v>yes, child knows</v>
      </c>
      <c r="J303" s="4" t="str">
        <f t="shared" si="17"/>
        <v/>
      </c>
    </row>
    <row r="304" spans="1:10" ht="14">
      <c r="A304" s="4" t="s">
        <v>240</v>
      </c>
      <c r="B304" s="4" t="s">
        <v>28</v>
      </c>
      <c r="C304" s="4" t="s">
        <v>532</v>
      </c>
      <c r="D304" s="60" t="s">
        <v>2172</v>
      </c>
      <c r="E304" s="4" t="s">
        <v>532</v>
      </c>
      <c r="F304" s="4" t="s">
        <v>399</v>
      </c>
      <c r="H304" s="4" t="str">
        <f t="shared" si="15"/>
        <v>hongu, mwana anoziva, kwete, mwana haazive</v>
      </c>
      <c r="I304" s="4" t="str">
        <f t="shared" si="16"/>
        <v>yes, child knows, no, child does not know</v>
      </c>
      <c r="J304" s="4" t="str">
        <f t="shared" si="17"/>
        <v/>
      </c>
    </row>
    <row r="305" spans="1:10" ht="28">
      <c r="A305" s="4" t="s">
        <v>240</v>
      </c>
      <c r="B305" s="4" t="s">
        <v>533</v>
      </c>
      <c r="C305" s="4" t="s">
        <v>534</v>
      </c>
      <c r="D305" s="60" t="s">
        <v>2173</v>
      </c>
      <c r="E305" s="4" t="s">
        <v>534</v>
      </c>
      <c r="F305" s="4" t="s">
        <v>399</v>
      </c>
      <c r="H305" s="4" t="str">
        <f t="shared" si="15"/>
        <v>hongu, mwana anoziva, kwete, mwana haazive, mwana anogona kunge achiziva kana kufungidzira</v>
      </c>
      <c r="I305" s="4" t="str">
        <f t="shared" si="16"/>
        <v>yes, child knows, no, child does not know, child might know or suspect</v>
      </c>
      <c r="J305" s="4" t="str">
        <f t="shared" si="17"/>
        <v/>
      </c>
    </row>
    <row r="306" spans="1:10" ht="28">
      <c r="A306" s="4" t="s">
        <v>240</v>
      </c>
      <c r="B306" s="4" t="s">
        <v>292</v>
      </c>
      <c r="C306" s="4" t="s">
        <v>292</v>
      </c>
      <c r="D306" s="60" t="s">
        <v>2174</v>
      </c>
      <c r="E306" s="4" t="s">
        <v>292</v>
      </c>
      <c r="H306" s="4" t="str">
        <f t="shared" si="15"/>
        <v>hongu, mwana anoziva, kwete, mwana haazive, mwana anogona kunge achiziva kana kufungidzira, handizive</v>
      </c>
      <c r="I306" s="4" t="str">
        <f t="shared" si="16"/>
        <v>yes, child knows, no, child does not know, child might know or suspect, dk</v>
      </c>
      <c r="J306" s="4" t="str">
        <f t="shared" si="17"/>
        <v/>
      </c>
    </row>
    <row r="307" spans="1:10" ht="42">
      <c r="A307" s="4" t="s">
        <v>240</v>
      </c>
      <c r="B307" s="4" t="s">
        <v>272</v>
      </c>
      <c r="C307" s="4" t="s">
        <v>272</v>
      </c>
      <c r="D307" s="60" t="s">
        <v>2175</v>
      </c>
      <c r="E307" s="4" t="s">
        <v>272</v>
      </c>
      <c r="H307" s="4" t="str">
        <f t="shared" si="15"/>
        <v>hongu, mwana anoziva, kwete, mwana haazive, mwana anogona kunge achiziva kana kufungidzira, handizive, kuramba kupindura</v>
      </c>
      <c r="I307" s="4" t="str">
        <f t="shared" si="16"/>
        <v>yes, child knows, no, child does not know, child might know or suspect, dk, refuse</v>
      </c>
      <c r="J307" s="4" t="str">
        <f t="shared" si="17"/>
        <v>Last</v>
      </c>
    </row>
    <row r="308" spans="1:10" ht="14">
      <c r="A308" s="4" t="s">
        <v>241</v>
      </c>
      <c r="B308" s="4" t="s">
        <v>535</v>
      </c>
      <c r="C308" s="4" t="s">
        <v>294</v>
      </c>
      <c r="D308" s="60" t="s">
        <v>2176</v>
      </c>
      <c r="E308" s="4" t="s">
        <v>536</v>
      </c>
      <c r="F308" s="4" t="s">
        <v>399</v>
      </c>
      <c r="H308" s="4" t="str">
        <f t="shared" si="15"/>
        <v>kubva kwandiri</v>
      </c>
      <c r="I308" s="4" t="str">
        <f t="shared" si="16"/>
        <v>from me</v>
      </c>
      <c r="J308" s="4" t="str">
        <f t="shared" si="17"/>
        <v/>
      </c>
    </row>
    <row r="309" spans="1:10" ht="28">
      <c r="A309" s="4" t="s">
        <v>241</v>
      </c>
      <c r="B309" s="4" t="s">
        <v>537</v>
      </c>
      <c r="C309" s="4" t="s">
        <v>538</v>
      </c>
      <c r="D309" s="60" t="s">
        <v>2177</v>
      </c>
      <c r="E309" s="4" t="s">
        <v>539</v>
      </c>
      <c r="F309" s="4" t="s">
        <v>399</v>
      </c>
      <c r="H309" s="4" t="str">
        <f t="shared" si="15"/>
        <v>kubva kwandiri, kubva kune mumwe wemumhuri</v>
      </c>
      <c r="I309" s="4" t="str">
        <f t="shared" si="16"/>
        <v>from me, from another family member</v>
      </c>
      <c r="J309" s="4" t="str">
        <f t="shared" si="17"/>
        <v/>
      </c>
    </row>
    <row r="310" spans="1:10" ht="28">
      <c r="A310" s="4" t="s">
        <v>241</v>
      </c>
      <c r="B310" s="4" t="s">
        <v>540</v>
      </c>
      <c r="C310" s="4" t="s">
        <v>541</v>
      </c>
      <c r="D310" s="60" t="s">
        <v>2178</v>
      </c>
      <c r="E310" s="4" t="s">
        <v>542</v>
      </c>
      <c r="F310" s="4" t="s">
        <v>399</v>
      </c>
      <c r="H310" s="4" t="str">
        <f t="shared" si="15"/>
        <v>kubva kwandiri, kubva kune mumwe wemumhuri, kubva kumushandi weutano</v>
      </c>
      <c r="I310" s="4" t="str">
        <f t="shared" si="16"/>
        <v>from me, from another family member, from a health worker</v>
      </c>
      <c r="J310" s="4" t="str">
        <f t="shared" si="17"/>
        <v/>
      </c>
    </row>
    <row r="311" spans="1:10" ht="28">
      <c r="A311" s="4" t="s">
        <v>241</v>
      </c>
      <c r="B311" s="4" t="s">
        <v>543</v>
      </c>
      <c r="C311" s="4" t="s">
        <v>544</v>
      </c>
      <c r="D311" s="60" t="s">
        <v>2179</v>
      </c>
      <c r="E311" s="4" t="s">
        <v>545</v>
      </c>
      <c r="F311" s="4" t="s">
        <v>399</v>
      </c>
      <c r="H311" s="4" t="str">
        <f t="shared" si="15"/>
        <v>kubva kwandiri, kubva kune mumwe wemumhuri, kubva kumushandi weutano, kubva kumudzidzisi</v>
      </c>
      <c r="I311" s="4" t="str">
        <f t="shared" si="16"/>
        <v>from me, from another family member, from a health worker, from a teacher</v>
      </c>
      <c r="J311" s="4" t="str">
        <f t="shared" si="17"/>
        <v/>
      </c>
    </row>
    <row r="312" spans="1:10" ht="42">
      <c r="A312" s="4" t="s">
        <v>241</v>
      </c>
      <c r="B312" s="4" t="s">
        <v>546</v>
      </c>
      <c r="C312" s="4" t="s">
        <v>302</v>
      </c>
      <c r="D312" s="60" t="s">
        <v>2180</v>
      </c>
      <c r="E312" s="4" t="s">
        <v>547</v>
      </c>
      <c r="F312" s="4" t="s">
        <v>399</v>
      </c>
      <c r="H312" s="4" t="str">
        <f t="shared" si="15"/>
        <v>kubva kwandiri, kubva kune mumwe wemumhuri, kubva kumushandi weutano, kubva kumudzidzisi, kubva kune mumwewo</v>
      </c>
      <c r="I312" s="4" t="str">
        <f t="shared" si="16"/>
        <v>from me, from another family member, from a health worker, from a teacher, from someone else</v>
      </c>
      <c r="J312" s="4" t="str">
        <f t="shared" si="17"/>
        <v/>
      </c>
    </row>
    <row r="313" spans="1:10" ht="42">
      <c r="A313" s="4" t="s">
        <v>241</v>
      </c>
      <c r="B313" s="4" t="s">
        <v>272</v>
      </c>
      <c r="C313" s="4" t="s">
        <v>272</v>
      </c>
      <c r="D313" s="60" t="s">
        <v>2175</v>
      </c>
      <c r="H313" s="4" t="str">
        <f t="shared" si="15"/>
        <v>kubva kwandiri, kubva kune mumwe wemumhuri, kubva kumushandi weutano, kubva kumudzidzisi, kubva kune mumwewo, kuramba kupindura</v>
      </c>
      <c r="I313" s="4" t="str">
        <f t="shared" si="16"/>
        <v>from me, from another family member, from a health worker, from a teacher, from someone else, refuse</v>
      </c>
      <c r="J313" s="4" t="str">
        <f t="shared" si="17"/>
        <v>Last</v>
      </c>
    </row>
    <row r="314" spans="1:10" ht="14">
      <c r="A314" s="4" t="s">
        <v>242</v>
      </c>
      <c r="B314" s="4">
        <v>16</v>
      </c>
      <c r="C314" s="4">
        <v>16</v>
      </c>
      <c r="D314" s="4">
        <v>16</v>
      </c>
      <c r="E314" s="4">
        <v>16</v>
      </c>
      <c r="F314" s="4" t="s">
        <v>399</v>
      </c>
      <c r="H314" s="4">
        <f t="shared" si="15"/>
        <v>16</v>
      </c>
      <c r="I314" s="4">
        <f t="shared" si="16"/>
        <v>16</v>
      </c>
      <c r="J314" s="4" t="str">
        <f t="shared" si="17"/>
        <v/>
      </c>
    </row>
    <row r="315" spans="1:10" ht="14">
      <c r="A315" s="4" t="s">
        <v>242</v>
      </c>
      <c r="B315" s="4">
        <v>15</v>
      </c>
      <c r="C315" s="4">
        <v>15</v>
      </c>
      <c r="D315" s="4">
        <v>15</v>
      </c>
      <c r="E315" s="4">
        <v>15</v>
      </c>
      <c r="F315" s="4" t="s">
        <v>399</v>
      </c>
      <c r="H315" s="4" t="str">
        <f t="shared" si="15"/>
        <v>16, 15</v>
      </c>
      <c r="I315" s="4" t="str">
        <f t="shared" si="16"/>
        <v>16, 15</v>
      </c>
      <c r="J315" s="4" t="str">
        <f t="shared" si="17"/>
        <v/>
      </c>
    </row>
    <row r="316" spans="1:10" ht="14">
      <c r="A316" s="4" t="s">
        <v>242</v>
      </c>
      <c r="B316" s="4">
        <v>14</v>
      </c>
      <c r="C316" s="4">
        <v>14</v>
      </c>
      <c r="D316" s="4">
        <v>14</v>
      </c>
      <c r="E316" s="4">
        <v>14</v>
      </c>
      <c r="F316" s="4" t="s">
        <v>399</v>
      </c>
      <c r="H316" s="4" t="str">
        <f t="shared" si="15"/>
        <v>16, 15, 14</v>
      </c>
      <c r="I316" s="4" t="str">
        <f t="shared" si="16"/>
        <v>16, 15, 14</v>
      </c>
      <c r="J316" s="4" t="str">
        <f t="shared" si="17"/>
        <v/>
      </c>
    </row>
    <row r="317" spans="1:10" ht="14">
      <c r="A317" s="4" t="s">
        <v>242</v>
      </c>
      <c r="B317" s="4">
        <v>13</v>
      </c>
      <c r="C317" s="4">
        <v>13</v>
      </c>
      <c r="D317" s="4">
        <v>13</v>
      </c>
      <c r="E317" s="4">
        <v>13</v>
      </c>
      <c r="F317" s="4" t="s">
        <v>399</v>
      </c>
      <c r="H317" s="4" t="str">
        <f t="shared" si="15"/>
        <v>16, 15, 14, 13</v>
      </c>
      <c r="I317" s="4" t="str">
        <f t="shared" si="16"/>
        <v>16, 15, 14, 13</v>
      </c>
      <c r="J317" s="4" t="str">
        <f t="shared" si="17"/>
        <v/>
      </c>
    </row>
    <row r="318" spans="1:10" ht="14">
      <c r="A318" s="4" t="s">
        <v>242</v>
      </c>
      <c r="B318" s="4">
        <v>12</v>
      </c>
      <c r="C318" s="4">
        <v>12</v>
      </c>
      <c r="D318" s="4">
        <v>12</v>
      </c>
      <c r="E318" s="4">
        <v>12</v>
      </c>
      <c r="F318" s="4" t="s">
        <v>399</v>
      </c>
      <c r="H318" s="4" t="str">
        <f t="shared" si="15"/>
        <v>16, 15, 14, 13, 12</v>
      </c>
      <c r="I318" s="4" t="str">
        <f t="shared" si="16"/>
        <v>16, 15, 14, 13, 12</v>
      </c>
      <c r="J318" s="4" t="str">
        <f t="shared" si="17"/>
        <v/>
      </c>
    </row>
    <row r="319" spans="1:10" ht="14">
      <c r="A319" s="4" t="s">
        <v>242</v>
      </c>
      <c r="B319" s="4">
        <v>11</v>
      </c>
      <c r="C319" s="4">
        <v>11</v>
      </c>
      <c r="D319" s="4">
        <v>11</v>
      </c>
      <c r="E319" s="4">
        <v>11</v>
      </c>
      <c r="F319" s="4" t="s">
        <v>399</v>
      </c>
      <c r="H319" s="4" t="str">
        <f t="shared" si="15"/>
        <v>16, 15, 14, 13, 12, 11</v>
      </c>
      <c r="I319" s="4" t="str">
        <f t="shared" si="16"/>
        <v>16, 15, 14, 13, 12, 11</v>
      </c>
      <c r="J319" s="4" t="str">
        <f t="shared" si="17"/>
        <v/>
      </c>
    </row>
    <row r="320" spans="1:10" ht="14">
      <c r="A320" s="4" t="s">
        <v>242</v>
      </c>
      <c r="B320" s="4">
        <v>10</v>
      </c>
      <c r="C320" s="4">
        <v>10</v>
      </c>
      <c r="D320" s="4">
        <v>10</v>
      </c>
      <c r="E320" s="4">
        <v>10</v>
      </c>
      <c r="F320" s="4" t="s">
        <v>399</v>
      </c>
      <c r="H320" s="4" t="str">
        <f t="shared" si="15"/>
        <v>16, 15, 14, 13, 12, 11, 10</v>
      </c>
      <c r="I320" s="4" t="str">
        <f t="shared" si="16"/>
        <v>16, 15, 14, 13, 12, 11, 10</v>
      </c>
      <c r="J320" s="4" t="str">
        <f t="shared" si="17"/>
        <v/>
      </c>
    </row>
    <row r="321" spans="1:10" ht="14">
      <c r="A321" s="4" t="s">
        <v>242</v>
      </c>
      <c r="B321" s="4">
        <v>9</v>
      </c>
      <c r="C321" s="4">
        <v>9</v>
      </c>
      <c r="D321" s="4">
        <v>9</v>
      </c>
      <c r="E321" s="4">
        <v>9</v>
      </c>
      <c r="F321" s="4" t="s">
        <v>399</v>
      </c>
      <c r="H321" s="4" t="str">
        <f t="shared" si="15"/>
        <v>16, 15, 14, 13, 12, 11, 10, 9</v>
      </c>
      <c r="I321" s="4" t="str">
        <f t="shared" si="16"/>
        <v>16, 15, 14, 13, 12, 11, 10, 9</v>
      </c>
      <c r="J321" s="4" t="str">
        <f t="shared" si="17"/>
        <v/>
      </c>
    </row>
    <row r="322" spans="1:10" ht="14">
      <c r="A322" s="4" t="s">
        <v>242</v>
      </c>
      <c r="B322" s="4">
        <v>8</v>
      </c>
      <c r="C322" s="4">
        <v>8</v>
      </c>
      <c r="D322" s="4">
        <v>8</v>
      </c>
      <c r="E322" s="4">
        <v>8</v>
      </c>
      <c r="F322" s="4" t="s">
        <v>399</v>
      </c>
      <c r="H322" s="4" t="str">
        <f t="shared" ref="H322:H361" si="18">IF(A322=A321,H321&amp;", "&amp;D322,D322)</f>
        <v>16, 15, 14, 13, 12, 11, 10, 9, 8</v>
      </c>
      <c r="I322" s="4" t="str">
        <f t="shared" ref="I322:I361" si="19">IF(A322=A321,I321&amp;", "&amp;C322,C322)</f>
        <v>16, 15, 14, 13, 12, 11, 10, 9, 8</v>
      </c>
      <c r="J322" s="4" t="str">
        <f t="shared" si="17"/>
        <v/>
      </c>
    </row>
    <row r="323" spans="1:10" ht="14">
      <c r="A323" s="4" t="s">
        <v>242</v>
      </c>
      <c r="B323" s="4">
        <v>7</v>
      </c>
      <c r="C323" s="4">
        <v>7</v>
      </c>
      <c r="D323" s="4">
        <v>7</v>
      </c>
      <c r="E323" s="4">
        <v>7</v>
      </c>
      <c r="F323" s="4" t="s">
        <v>399</v>
      </c>
      <c r="H323" s="4" t="str">
        <f t="shared" si="18"/>
        <v>16, 15, 14, 13, 12, 11, 10, 9, 8, 7</v>
      </c>
      <c r="I323" s="4" t="str">
        <f t="shared" si="19"/>
        <v>16, 15, 14, 13, 12, 11, 10, 9, 8, 7</v>
      </c>
      <c r="J323" s="4" t="str">
        <f t="shared" si="17"/>
        <v/>
      </c>
    </row>
    <row r="324" spans="1:10" ht="14">
      <c r="A324" s="4" t="s">
        <v>242</v>
      </c>
      <c r="B324" s="4">
        <v>6</v>
      </c>
      <c r="C324" s="4">
        <v>6</v>
      </c>
      <c r="D324" s="4">
        <v>6</v>
      </c>
      <c r="E324" s="4">
        <v>6</v>
      </c>
      <c r="F324" s="4" t="s">
        <v>399</v>
      </c>
      <c r="H324" s="4" t="str">
        <f t="shared" si="18"/>
        <v>16, 15, 14, 13, 12, 11, 10, 9, 8, 7, 6</v>
      </c>
      <c r="I324" s="4" t="str">
        <f t="shared" si="19"/>
        <v>16, 15, 14, 13, 12, 11, 10, 9, 8, 7, 6</v>
      </c>
      <c r="J324" s="4" t="str">
        <f t="shared" si="17"/>
        <v/>
      </c>
    </row>
    <row r="325" spans="1:10" ht="14">
      <c r="A325" s="4" t="s">
        <v>242</v>
      </c>
      <c r="B325" s="4">
        <v>5</v>
      </c>
      <c r="C325" s="4">
        <v>5</v>
      </c>
      <c r="D325" s="4">
        <v>5</v>
      </c>
      <c r="E325" s="4">
        <v>5</v>
      </c>
      <c r="F325" s="4" t="s">
        <v>399</v>
      </c>
      <c r="H325" s="4" t="str">
        <f t="shared" si="18"/>
        <v>16, 15, 14, 13, 12, 11, 10, 9, 8, 7, 6, 5</v>
      </c>
      <c r="I325" s="4" t="str">
        <f t="shared" si="19"/>
        <v>16, 15, 14, 13, 12, 11, 10, 9, 8, 7, 6, 5</v>
      </c>
      <c r="J325" s="4" t="str">
        <f t="shared" si="17"/>
        <v/>
      </c>
    </row>
    <row r="326" spans="1:10" ht="14">
      <c r="A326" s="4" t="s">
        <v>242</v>
      </c>
      <c r="B326" s="4" t="s">
        <v>292</v>
      </c>
      <c r="C326" s="4" t="s">
        <v>292</v>
      </c>
      <c r="D326" s="4" t="s">
        <v>292</v>
      </c>
      <c r="H326" s="4" t="str">
        <f t="shared" si="18"/>
        <v>16, 15, 14, 13, 12, 11, 10, 9, 8, 7, 6, 5, dk</v>
      </c>
      <c r="I326" s="4" t="str">
        <f t="shared" si="19"/>
        <v>16, 15, 14, 13, 12, 11, 10, 9, 8, 7, 6, 5, dk</v>
      </c>
      <c r="J326" s="4" t="str">
        <f t="shared" si="17"/>
        <v>Last</v>
      </c>
    </row>
    <row r="327" spans="1:10" ht="14">
      <c r="A327" s="4" t="s">
        <v>243</v>
      </c>
      <c r="B327" s="4" t="s">
        <v>548</v>
      </c>
      <c r="C327" s="4" t="s">
        <v>548</v>
      </c>
      <c r="D327" s="4" t="s">
        <v>548</v>
      </c>
      <c r="E327" s="4" t="s">
        <v>548</v>
      </c>
      <c r="F327" s="4" t="s">
        <v>399</v>
      </c>
      <c r="H327" s="4" t="str">
        <f t="shared" si="18"/>
        <v>none</v>
      </c>
      <c r="I327" s="4" t="str">
        <f t="shared" si="19"/>
        <v>none</v>
      </c>
      <c r="J327" s="4" t="str">
        <f t="shared" si="17"/>
        <v/>
      </c>
    </row>
    <row r="328" spans="1:10" ht="14">
      <c r="A328" s="4" t="s">
        <v>243</v>
      </c>
      <c r="B328" s="4">
        <v>1</v>
      </c>
      <c r="C328" s="4">
        <v>1</v>
      </c>
      <c r="D328" s="4">
        <v>1</v>
      </c>
      <c r="E328" s="4">
        <v>1</v>
      </c>
      <c r="F328" s="4" t="s">
        <v>399</v>
      </c>
      <c r="H328" s="4" t="str">
        <f t="shared" si="18"/>
        <v>none, 1</v>
      </c>
      <c r="I328" s="4" t="str">
        <f t="shared" si="19"/>
        <v>none, 1</v>
      </c>
      <c r="J328" s="4" t="str">
        <f t="shared" si="17"/>
        <v/>
      </c>
    </row>
    <row r="329" spans="1:10" ht="14">
      <c r="A329" s="4" t="s">
        <v>243</v>
      </c>
      <c r="B329" s="4">
        <v>2</v>
      </c>
      <c r="C329" s="4">
        <v>2</v>
      </c>
      <c r="D329" s="4">
        <v>2</v>
      </c>
      <c r="E329" s="4">
        <v>2</v>
      </c>
      <c r="F329" s="4" t="s">
        <v>399</v>
      </c>
      <c r="H329" s="4" t="str">
        <f t="shared" si="18"/>
        <v>none, 1, 2</v>
      </c>
      <c r="I329" s="4" t="str">
        <f t="shared" si="19"/>
        <v>none, 1, 2</v>
      </c>
      <c r="J329" s="4" t="str">
        <f t="shared" si="17"/>
        <v/>
      </c>
    </row>
    <row r="330" spans="1:10" ht="14">
      <c r="A330" s="4" t="s">
        <v>243</v>
      </c>
      <c r="B330" s="4">
        <v>3</v>
      </c>
      <c r="C330" s="4">
        <v>3</v>
      </c>
      <c r="D330" s="4">
        <v>3</v>
      </c>
      <c r="E330" s="4">
        <v>3</v>
      </c>
      <c r="F330" s="4" t="s">
        <v>399</v>
      </c>
      <c r="H330" s="4" t="str">
        <f t="shared" si="18"/>
        <v>none, 1, 2, 3</v>
      </c>
      <c r="I330" s="4" t="str">
        <f t="shared" si="19"/>
        <v>none, 1, 2, 3</v>
      </c>
      <c r="J330" s="4" t="str">
        <f t="shared" si="17"/>
        <v/>
      </c>
    </row>
    <row r="331" spans="1:10" ht="14">
      <c r="A331" s="4" t="s">
        <v>243</v>
      </c>
      <c r="B331" s="4">
        <v>4</v>
      </c>
      <c r="C331" s="4">
        <v>4</v>
      </c>
      <c r="D331" s="4">
        <v>4</v>
      </c>
      <c r="E331" s="4">
        <v>4</v>
      </c>
      <c r="F331" s="4" t="s">
        <v>399</v>
      </c>
      <c r="H331" s="4" t="str">
        <f t="shared" si="18"/>
        <v>none, 1, 2, 3, 4</v>
      </c>
      <c r="I331" s="4" t="str">
        <f t="shared" si="19"/>
        <v>none, 1, 2, 3, 4</v>
      </c>
      <c r="J331" s="4" t="str">
        <f t="shared" si="17"/>
        <v/>
      </c>
    </row>
    <row r="332" spans="1:10" ht="14">
      <c r="A332" s="4" t="s">
        <v>243</v>
      </c>
      <c r="B332" s="4">
        <v>5</v>
      </c>
      <c r="C332" s="4">
        <v>5</v>
      </c>
      <c r="D332" s="4">
        <v>5</v>
      </c>
      <c r="E332" s="4">
        <v>5</v>
      </c>
      <c r="F332" s="4" t="s">
        <v>399</v>
      </c>
      <c r="H332" s="4" t="str">
        <f t="shared" si="18"/>
        <v>none, 1, 2, 3, 4, 5</v>
      </c>
      <c r="I332" s="4" t="str">
        <f t="shared" si="19"/>
        <v>none, 1, 2, 3, 4, 5</v>
      </c>
      <c r="J332" s="4" t="str">
        <f t="shared" si="17"/>
        <v/>
      </c>
    </row>
    <row r="333" spans="1:10" ht="14">
      <c r="A333" s="4" t="s">
        <v>243</v>
      </c>
      <c r="B333" s="4">
        <v>6</v>
      </c>
      <c r="C333" s="4">
        <v>6</v>
      </c>
      <c r="D333" s="4">
        <v>6</v>
      </c>
      <c r="E333" s="4">
        <v>6</v>
      </c>
      <c r="F333" s="4" t="s">
        <v>399</v>
      </c>
      <c r="H333" s="4" t="str">
        <f t="shared" si="18"/>
        <v>none, 1, 2, 3, 4, 5, 6</v>
      </c>
      <c r="I333" s="4" t="str">
        <f t="shared" si="19"/>
        <v>none, 1, 2, 3, 4, 5, 6</v>
      </c>
      <c r="J333" s="4" t="str">
        <f t="shared" si="17"/>
        <v/>
      </c>
    </row>
    <row r="334" spans="1:10" ht="14">
      <c r="A334" s="4" t="s">
        <v>243</v>
      </c>
      <c r="B334" s="4">
        <v>7</v>
      </c>
      <c r="C334" s="4">
        <v>7</v>
      </c>
      <c r="D334" s="4">
        <v>7</v>
      </c>
      <c r="E334" s="4">
        <v>7</v>
      </c>
      <c r="F334" s="4" t="s">
        <v>399</v>
      </c>
      <c r="H334" s="4" t="str">
        <f t="shared" si="18"/>
        <v>none, 1, 2, 3, 4, 5, 6, 7</v>
      </c>
      <c r="I334" s="4" t="str">
        <f t="shared" si="19"/>
        <v>none, 1, 2, 3, 4, 5, 6, 7</v>
      </c>
      <c r="J334" s="4" t="str">
        <f t="shared" si="17"/>
        <v/>
      </c>
    </row>
    <row r="335" spans="1:10" ht="14">
      <c r="A335" s="4" t="s">
        <v>243</v>
      </c>
      <c r="B335" s="4" t="s">
        <v>549</v>
      </c>
      <c r="C335" s="4" t="s">
        <v>549</v>
      </c>
      <c r="D335" s="4" t="s">
        <v>549</v>
      </c>
      <c r="E335" s="4" t="s">
        <v>549</v>
      </c>
      <c r="F335" s="4" t="s">
        <v>399</v>
      </c>
      <c r="H335" s="4" t="str">
        <f t="shared" si="18"/>
        <v>none, 1, 2, 3, 4, 5, 6, 7, O1</v>
      </c>
      <c r="I335" s="4" t="str">
        <f t="shared" si="19"/>
        <v>none, 1, 2, 3, 4, 5, 6, 7, O1</v>
      </c>
      <c r="J335" s="4" t="str">
        <f t="shared" si="17"/>
        <v/>
      </c>
    </row>
    <row r="336" spans="1:10" ht="14">
      <c r="A336" s="4" t="s">
        <v>243</v>
      </c>
      <c r="B336" s="4" t="s">
        <v>550</v>
      </c>
      <c r="C336" s="4" t="s">
        <v>550</v>
      </c>
      <c r="D336" s="4" t="s">
        <v>550</v>
      </c>
      <c r="E336" s="4" t="s">
        <v>550</v>
      </c>
      <c r="F336" s="4" t="s">
        <v>399</v>
      </c>
      <c r="H336" s="4" t="str">
        <f t="shared" si="18"/>
        <v>none, 1, 2, 3, 4, 5, 6, 7, O1, O2</v>
      </c>
      <c r="I336" s="4" t="str">
        <f t="shared" si="19"/>
        <v>none, 1, 2, 3, 4, 5, 6, 7, O1, O2</v>
      </c>
      <c r="J336" s="4" t="str">
        <f t="shared" si="17"/>
        <v/>
      </c>
    </row>
    <row r="337" spans="1:10" ht="14">
      <c r="A337" s="4" t="s">
        <v>243</v>
      </c>
      <c r="B337" s="4" t="s">
        <v>551</v>
      </c>
      <c r="C337" s="4" t="s">
        <v>551</v>
      </c>
      <c r="D337" s="4" t="s">
        <v>551</v>
      </c>
      <c r="E337" s="4" t="s">
        <v>551</v>
      </c>
      <c r="F337" s="4" t="s">
        <v>399</v>
      </c>
      <c r="H337" s="4" t="str">
        <f t="shared" si="18"/>
        <v>none, 1, 2, 3, 4, 5, 6, 7, O1, O2, O3</v>
      </c>
      <c r="I337" s="4" t="str">
        <f t="shared" si="19"/>
        <v>none, 1, 2, 3, 4, 5, 6, 7, O1, O2, O3</v>
      </c>
      <c r="J337" s="4" t="str">
        <f t="shared" si="17"/>
        <v/>
      </c>
    </row>
    <row r="338" spans="1:10" ht="14">
      <c r="A338" s="4" t="s">
        <v>243</v>
      </c>
      <c r="B338" s="4" t="s">
        <v>552</v>
      </c>
      <c r="C338" s="4" t="s">
        <v>552</v>
      </c>
      <c r="D338" s="4" t="s">
        <v>552</v>
      </c>
      <c r="E338" s="4" t="s">
        <v>552</v>
      </c>
      <c r="F338" s="4" t="s">
        <v>399</v>
      </c>
      <c r="H338" s="4" t="str">
        <f t="shared" si="18"/>
        <v>none, 1, 2, 3, 4, 5, 6, 7, O1, O2, O3, O4</v>
      </c>
      <c r="I338" s="4" t="str">
        <f t="shared" si="19"/>
        <v>none, 1, 2, 3, 4, 5, 6, 7, O1, O2, O3, O4</v>
      </c>
      <c r="J338" s="4" t="str">
        <f t="shared" si="17"/>
        <v/>
      </c>
    </row>
    <row r="339" spans="1:10" ht="14">
      <c r="A339" s="4" t="s">
        <v>243</v>
      </c>
      <c r="B339" s="4" t="s">
        <v>553</v>
      </c>
      <c r="C339" s="4" t="s">
        <v>553</v>
      </c>
      <c r="D339" s="4" t="s">
        <v>553</v>
      </c>
      <c r="E339" s="4" t="s">
        <v>553</v>
      </c>
      <c r="F339" s="4" t="s">
        <v>399</v>
      </c>
      <c r="H339" s="4" t="str">
        <f t="shared" si="18"/>
        <v>none, 1, 2, 3, 4, 5, 6, 7, O1, O2, O3, O4, A1</v>
      </c>
      <c r="I339" s="4" t="str">
        <f t="shared" si="19"/>
        <v>none, 1, 2, 3, 4, 5, 6, 7, O1, O2, O3, O4, A1</v>
      </c>
      <c r="J339" s="4" t="str">
        <f t="shared" si="17"/>
        <v/>
      </c>
    </row>
    <row r="340" spans="1:10" ht="14">
      <c r="A340" s="4" t="s">
        <v>243</v>
      </c>
      <c r="B340" s="4" t="s">
        <v>554</v>
      </c>
      <c r="C340" s="4" t="s">
        <v>554</v>
      </c>
      <c r="D340" s="4" t="s">
        <v>554</v>
      </c>
      <c r="E340" s="4" t="s">
        <v>554</v>
      </c>
      <c r="F340" s="4" t="s">
        <v>399</v>
      </c>
      <c r="H340" s="4" t="str">
        <f t="shared" si="18"/>
        <v>none, 1, 2, 3, 4, 5, 6, 7, O1, O2, O3, O4, A1, A2</v>
      </c>
      <c r="I340" s="4" t="str">
        <f t="shared" si="19"/>
        <v>none, 1, 2, 3, 4, 5, 6, 7, O1, O2, O3, O4, A1, A2</v>
      </c>
      <c r="J340" s="4" t="str">
        <f>IF(A340&lt;&gt;A362,"Last","")</f>
        <v>Last</v>
      </c>
    </row>
    <row r="341" spans="1:10" ht="14">
      <c r="A341" s="4" t="s">
        <v>2430</v>
      </c>
      <c r="B341" s="4" t="s">
        <v>548</v>
      </c>
      <c r="C341" s="4" t="s">
        <v>548</v>
      </c>
      <c r="D341" s="4" t="s">
        <v>548</v>
      </c>
      <c r="E341" s="4" t="s">
        <v>548</v>
      </c>
      <c r="F341" s="4" t="s">
        <v>399</v>
      </c>
      <c r="H341" s="4" t="str">
        <f t="shared" si="18"/>
        <v>none</v>
      </c>
      <c r="I341" s="4" t="str">
        <f t="shared" si="19"/>
        <v>none</v>
      </c>
      <c r="J341" s="4" t="str">
        <f t="shared" ref="J341:J372" si="20">IF(A341&lt;&gt;A342,"Last","")</f>
        <v/>
      </c>
    </row>
    <row r="342" spans="1:10" ht="14">
      <c r="A342" s="4" t="s">
        <v>2430</v>
      </c>
      <c r="B342" s="4">
        <v>1</v>
      </c>
      <c r="C342" s="4">
        <v>1</v>
      </c>
      <c r="D342" s="4">
        <v>1</v>
      </c>
      <c r="E342" s="4">
        <v>1</v>
      </c>
      <c r="F342" s="4" t="s">
        <v>399</v>
      </c>
      <c r="H342" s="4" t="str">
        <f t="shared" si="18"/>
        <v>none, 1</v>
      </c>
      <c r="I342" s="4" t="str">
        <f t="shared" si="19"/>
        <v>none, 1</v>
      </c>
      <c r="J342" s="4" t="str">
        <f t="shared" si="20"/>
        <v/>
      </c>
    </row>
    <row r="343" spans="1:10" ht="14">
      <c r="A343" s="4" t="s">
        <v>2430</v>
      </c>
      <c r="B343" s="4">
        <v>2</v>
      </c>
      <c r="C343" s="4">
        <v>2</v>
      </c>
      <c r="D343" s="4">
        <v>2</v>
      </c>
      <c r="E343" s="4">
        <v>2</v>
      </c>
      <c r="F343" s="4" t="s">
        <v>399</v>
      </c>
      <c r="H343" s="4" t="str">
        <f t="shared" si="18"/>
        <v>none, 1, 2</v>
      </c>
      <c r="I343" s="4" t="str">
        <f t="shared" si="19"/>
        <v>none, 1, 2</v>
      </c>
      <c r="J343" s="4" t="str">
        <f t="shared" si="20"/>
        <v/>
      </c>
    </row>
    <row r="344" spans="1:10" ht="14">
      <c r="A344" s="4" t="s">
        <v>2430</v>
      </c>
      <c r="B344" s="4">
        <v>3</v>
      </c>
      <c r="C344" s="4">
        <v>3</v>
      </c>
      <c r="D344" s="4">
        <v>3</v>
      </c>
      <c r="E344" s="4">
        <v>3</v>
      </c>
      <c r="F344" s="4" t="s">
        <v>399</v>
      </c>
      <c r="H344" s="4" t="str">
        <f t="shared" si="18"/>
        <v>none, 1, 2, 3</v>
      </c>
      <c r="I344" s="4" t="str">
        <f t="shared" si="19"/>
        <v>none, 1, 2, 3</v>
      </c>
      <c r="J344" s="4" t="str">
        <f t="shared" si="20"/>
        <v/>
      </c>
    </row>
    <row r="345" spans="1:10" ht="14">
      <c r="A345" s="4" t="s">
        <v>2430</v>
      </c>
      <c r="B345" s="4">
        <v>4</v>
      </c>
      <c r="C345" s="4">
        <v>4</v>
      </c>
      <c r="D345" s="4">
        <v>4</v>
      </c>
      <c r="E345" s="4">
        <v>4</v>
      </c>
      <c r="F345" s="4" t="s">
        <v>399</v>
      </c>
      <c r="H345" s="4" t="str">
        <f t="shared" si="18"/>
        <v>none, 1, 2, 3, 4</v>
      </c>
      <c r="I345" s="4" t="str">
        <f t="shared" si="19"/>
        <v>none, 1, 2, 3, 4</v>
      </c>
      <c r="J345" s="4" t="str">
        <f t="shared" si="20"/>
        <v/>
      </c>
    </row>
    <row r="346" spans="1:10" ht="14">
      <c r="A346" s="4" t="s">
        <v>2430</v>
      </c>
      <c r="B346" s="4">
        <v>5</v>
      </c>
      <c r="C346" s="4">
        <v>5</v>
      </c>
      <c r="D346" s="4">
        <v>5</v>
      </c>
      <c r="E346" s="4">
        <v>5</v>
      </c>
      <c r="F346" s="4" t="s">
        <v>399</v>
      </c>
      <c r="H346" s="4" t="str">
        <f t="shared" si="18"/>
        <v>none, 1, 2, 3, 4, 5</v>
      </c>
      <c r="I346" s="4" t="str">
        <f t="shared" si="19"/>
        <v>none, 1, 2, 3, 4, 5</v>
      </c>
      <c r="J346" s="4" t="str">
        <f t="shared" si="20"/>
        <v/>
      </c>
    </row>
    <row r="347" spans="1:10" ht="14">
      <c r="A347" s="4" t="s">
        <v>2430</v>
      </c>
      <c r="B347" s="4">
        <v>6</v>
      </c>
      <c r="C347" s="4">
        <v>6</v>
      </c>
      <c r="D347" s="4">
        <v>6</v>
      </c>
      <c r="E347" s="4">
        <v>6</v>
      </c>
      <c r="F347" s="4" t="s">
        <v>399</v>
      </c>
      <c r="H347" s="4" t="str">
        <f t="shared" si="18"/>
        <v>none, 1, 2, 3, 4, 5, 6</v>
      </c>
      <c r="I347" s="4" t="str">
        <f t="shared" si="19"/>
        <v>none, 1, 2, 3, 4, 5, 6</v>
      </c>
      <c r="J347" s="4" t="str">
        <f t="shared" si="20"/>
        <v/>
      </c>
    </row>
    <row r="348" spans="1:10" ht="14">
      <c r="A348" s="4" t="s">
        <v>2430</v>
      </c>
      <c r="B348" s="4">
        <v>7</v>
      </c>
      <c r="C348" s="4">
        <v>7</v>
      </c>
      <c r="D348" s="4">
        <v>7</v>
      </c>
      <c r="E348" s="4">
        <v>7</v>
      </c>
      <c r="F348" s="4" t="s">
        <v>399</v>
      </c>
      <c r="H348" s="4" t="str">
        <f t="shared" si="18"/>
        <v>none, 1, 2, 3, 4, 5, 6, 7</v>
      </c>
      <c r="I348" s="4" t="str">
        <f t="shared" si="19"/>
        <v>none, 1, 2, 3, 4, 5, 6, 7</v>
      </c>
      <c r="J348" s="4" t="str">
        <f t="shared" si="20"/>
        <v/>
      </c>
    </row>
    <row r="349" spans="1:10" ht="14">
      <c r="A349" s="4" t="s">
        <v>2430</v>
      </c>
      <c r="B349" s="4" t="s">
        <v>549</v>
      </c>
      <c r="C349" s="4" t="s">
        <v>549</v>
      </c>
      <c r="D349" s="4" t="s">
        <v>549</v>
      </c>
      <c r="E349" s="4" t="s">
        <v>549</v>
      </c>
      <c r="F349" s="4" t="s">
        <v>399</v>
      </c>
      <c r="H349" s="4" t="str">
        <f t="shared" si="18"/>
        <v>none, 1, 2, 3, 4, 5, 6, 7, O1</v>
      </c>
      <c r="I349" s="4" t="str">
        <f t="shared" si="19"/>
        <v>none, 1, 2, 3, 4, 5, 6, 7, O1</v>
      </c>
      <c r="J349" s="4" t="str">
        <f t="shared" si="20"/>
        <v/>
      </c>
    </row>
    <row r="350" spans="1:10" ht="14">
      <c r="A350" s="4" t="s">
        <v>2430</v>
      </c>
      <c r="B350" s="4" t="s">
        <v>550</v>
      </c>
      <c r="C350" s="4" t="s">
        <v>550</v>
      </c>
      <c r="D350" s="4" t="s">
        <v>550</v>
      </c>
      <c r="E350" s="4" t="s">
        <v>550</v>
      </c>
      <c r="F350" s="4" t="s">
        <v>399</v>
      </c>
      <c r="H350" s="4" t="str">
        <f t="shared" si="18"/>
        <v>none, 1, 2, 3, 4, 5, 6, 7, O1, O2</v>
      </c>
      <c r="I350" s="4" t="str">
        <f t="shared" si="19"/>
        <v>none, 1, 2, 3, 4, 5, 6, 7, O1, O2</v>
      </c>
      <c r="J350" s="4" t="str">
        <f t="shared" si="20"/>
        <v/>
      </c>
    </row>
    <row r="351" spans="1:10" ht="14">
      <c r="A351" s="4" t="s">
        <v>2430</v>
      </c>
      <c r="B351" s="4" t="s">
        <v>551</v>
      </c>
      <c r="C351" s="4" t="s">
        <v>551</v>
      </c>
      <c r="D351" s="4" t="s">
        <v>551</v>
      </c>
      <c r="E351" s="4" t="s">
        <v>551</v>
      </c>
      <c r="F351" s="4" t="s">
        <v>399</v>
      </c>
      <c r="H351" s="4" t="str">
        <f t="shared" si="18"/>
        <v>none, 1, 2, 3, 4, 5, 6, 7, O1, O2, O3</v>
      </c>
      <c r="I351" s="4" t="str">
        <f t="shared" si="19"/>
        <v>none, 1, 2, 3, 4, 5, 6, 7, O1, O2, O3</v>
      </c>
      <c r="J351" s="4" t="str">
        <f t="shared" si="20"/>
        <v/>
      </c>
    </row>
    <row r="352" spans="1:10" ht="14">
      <c r="A352" s="4" t="s">
        <v>2430</v>
      </c>
      <c r="B352" s="4" t="s">
        <v>552</v>
      </c>
      <c r="C352" s="4" t="s">
        <v>552</v>
      </c>
      <c r="D352" s="4" t="s">
        <v>552</v>
      </c>
      <c r="E352" s="4" t="s">
        <v>552</v>
      </c>
      <c r="F352" s="4" t="s">
        <v>399</v>
      </c>
      <c r="H352" s="4" t="str">
        <f t="shared" si="18"/>
        <v>none, 1, 2, 3, 4, 5, 6, 7, O1, O2, O3, O4</v>
      </c>
      <c r="I352" s="4" t="str">
        <f t="shared" si="19"/>
        <v>none, 1, 2, 3, 4, 5, 6, 7, O1, O2, O3, O4</v>
      </c>
      <c r="J352" s="4" t="str">
        <f t="shared" si="20"/>
        <v/>
      </c>
    </row>
    <row r="353" spans="1:10" ht="14">
      <c r="A353" s="4" t="s">
        <v>2430</v>
      </c>
      <c r="B353" s="4" t="s">
        <v>553</v>
      </c>
      <c r="C353" s="4" t="s">
        <v>553</v>
      </c>
      <c r="D353" s="4" t="s">
        <v>553</v>
      </c>
      <c r="E353" s="4" t="s">
        <v>553</v>
      </c>
      <c r="F353" s="4" t="s">
        <v>399</v>
      </c>
      <c r="H353" s="4" t="str">
        <f t="shared" si="18"/>
        <v>none, 1, 2, 3, 4, 5, 6, 7, O1, O2, O3, O4, A1</v>
      </c>
      <c r="I353" s="4" t="str">
        <f t="shared" si="19"/>
        <v>none, 1, 2, 3, 4, 5, 6, 7, O1, O2, O3, O4, A1</v>
      </c>
      <c r="J353" s="4" t="str">
        <f t="shared" si="20"/>
        <v/>
      </c>
    </row>
    <row r="354" spans="1:10" ht="14">
      <c r="A354" s="4" t="s">
        <v>2430</v>
      </c>
      <c r="B354" s="4" t="s">
        <v>554</v>
      </c>
      <c r="C354" s="4" t="s">
        <v>554</v>
      </c>
      <c r="D354" s="4" t="s">
        <v>554</v>
      </c>
      <c r="E354" s="4" t="s">
        <v>554</v>
      </c>
      <c r="F354" s="4" t="s">
        <v>399</v>
      </c>
      <c r="H354" s="4" t="str">
        <f t="shared" si="18"/>
        <v>none, 1, 2, 3, 4, 5, 6, 7, O1, O2, O3, O4, A1, A2</v>
      </c>
      <c r="I354" s="4" t="str">
        <f t="shared" si="19"/>
        <v>none, 1, 2, 3, 4, 5, 6, 7, O1, O2, O3, O4, A1, A2</v>
      </c>
      <c r="J354" s="4" t="str">
        <f t="shared" si="20"/>
        <v/>
      </c>
    </row>
    <row r="355" spans="1:10" ht="28">
      <c r="A355" s="4" t="s">
        <v>2430</v>
      </c>
      <c r="B355" s="4" t="s">
        <v>2438</v>
      </c>
      <c r="C355" s="4" t="s">
        <v>2431</v>
      </c>
      <c r="D355" s="4" t="s">
        <v>2431</v>
      </c>
      <c r="E355" s="4" t="s">
        <v>2438</v>
      </c>
      <c r="F355" s="4" t="s">
        <v>399</v>
      </c>
      <c r="H355" s="4" t="str">
        <f t="shared" si="18"/>
        <v>none, 1, 2, 3, 4, 5, 6, 7, O1, O2, O3, O4, A1, A2, technical after O level</v>
      </c>
      <c r="I355" s="4" t="str">
        <f t="shared" si="19"/>
        <v>none, 1, 2, 3, 4, 5, 6, 7, O1, O2, O3, O4, A1, A2, technical after O level</v>
      </c>
      <c r="J355" s="4" t="str">
        <f t="shared" si="20"/>
        <v/>
      </c>
    </row>
    <row r="356" spans="1:10" ht="28">
      <c r="A356" s="4" t="s">
        <v>2430</v>
      </c>
      <c r="B356" s="4" t="s">
        <v>2439</v>
      </c>
      <c r="C356" s="4" t="s">
        <v>2432</v>
      </c>
      <c r="D356" s="4" t="s">
        <v>2432</v>
      </c>
      <c r="E356" s="4" t="s">
        <v>2439</v>
      </c>
      <c r="F356" s="4" t="s">
        <v>399</v>
      </c>
      <c r="H356" s="4" t="str">
        <f t="shared" si="18"/>
        <v>none, 1, 2, 3, 4, 5, 6, 7, O1, O2, O3, O4, A1, A2, technical after O level, technical after A level</v>
      </c>
      <c r="I356" s="4" t="str">
        <f t="shared" si="19"/>
        <v>none, 1, 2, 3, 4, 5, 6, 7, O1, O2, O3, O4, A1, A2, technical after O level, technical after A level</v>
      </c>
      <c r="J356" s="4" t="str">
        <f t="shared" si="20"/>
        <v/>
      </c>
    </row>
    <row r="357" spans="1:10" ht="28">
      <c r="A357" s="4" t="s">
        <v>2430</v>
      </c>
      <c r="B357" s="4" t="s">
        <v>2440</v>
      </c>
      <c r="C357" s="4" t="s">
        <v>2433</v>
      </c>
      <c r="D357" s="4" t="s">
        <v>2433</v>
      </c>
      <c r="E357" s="4" t="s">
        <v>2440</v>
      </c>
      <c r="F357" s="4" t="s">
        <v>399</v>
      </c>
      <c r="H357" s="4" t="str">
        <f t="shared" si="18"/>
        <v>none, 1, 2, 3, 4, 5, 6, 7, O1, O2, O3, O4, A1, A2, technical after O level, technical after A level, higher, 1 year</v>
      </c>
      <c r="I357" s="4" t="str">
        <f t="shared" si="19"/>
        <v>none, 1, 2, 3, 4, 5, 6, 7, O1, O2, O3, O4, A1, A2, technical after O level, technical after A level, higher, 1 year</v>
      </c>
      <c r="J357" s="4" t="str">
        <f t="shared" si="20"/>
        <v/>
      </c>
    </row>
    <row r="358" spans="1:10" ht="42">
      <c r="A358" s="4" t="s">
        <v>2430</v>
      </c>
      <c r="B358" s="4" t="s">
        <v>2441</v>
      </c>
      <c r="C358" s="4" t="s">
        <v>2434</v>
      </c>
      <c r="D358" s="4" t="s">
        <v>2434</v>
      </c>
      <c r="E358" s="4" t="s">
        <v>2441</v>
      </c>
      <c r="F358" s="4" t="s">
        <v>399</v>
      </c>
      <c r="H358" s="4" t="str">
        <f t="shared" si="18"/>
        <v>none, 1, 2, 3, 4, 5, 6, 7, O1, O2, O3, O4, A1, A2, technical after O level, technical after A level, higher, 1 year, higher, 2 years</v>
      </c>
      <c r="I358" s="4" t="str">
        <f t="shared" si="19"/>
        <v>none, 1, 2, 3, 4, 5, 6, 7, O1, O2, O3, O4, A1, A2, technical after O level, technical after A level, higher, 1 year, higher, 2 years</v>
      </c>
      <c r="J358" s="4" t="str">
        <f t="shared" si="20"/>
        <v/>
      </c>
    </row>
    <row r="359" spans="1:10" ht="42">
      <c r="A359" s="4" t="s">
        <v>2430</v>
      </c>
      <c r="B359" s="4" t="s">
        <v>2442</v>
      </c>
      <c r="C359" s="4" t="s">
        <v>2435</v>
      </c>
      <c r="D359" s="4" t="s">
        <v>2435</v>
      </c>
      <c r="E359" s="4" t="s">
        <v>2442</v>
      </c>
      <c r="F359" s="4" t="s">
        <v>399</v>
      </c>
      <c r="H359" s="4" t="str">
        <f t="shared" si="18"/>
        <v>none, 1, 2, 3, 4, 5, 6, 7, O1, O2, O3, O4, A1, A2, technical after O level, technical after A level, higher, 1 year, higher, 2 years, higher, 3 years</v>
      </c>
      <c r="I359" s="4" t="str">
        <f t="shared" si="19"/>
        <v>none, 1, 2, 3, 4, 5, 6, 7, O1, O2, O3, O4, A1, A2, technical after O level, technical after A level, higher, 1 year, higher, 2 years, higher, 3 years</v>
      </c>
      <c r="J359" s="4" t="str">
        <f t="shared" si="20"/>
        <v/>
      </c>
    </row>
    <row r="360" spans="1:10" ht="42">
      <c r="A360" s="4" t="s">
        <v>2430</v>
      </c>
      <c r="B360" s="4" t="s">
        <v>2443</v>
      </c>
      <c r="C360" s="4" t="s">
        <v>2436</v>
      </c>
      <c r="D360" s="4" t="s">
        <v>2436</v>
      </c>
      <c r="E360" s="4" t="s">
        <v>2443</v>
      </c>
      <c r="F360" s="4" t="s">
        <v>399</v>
      </c>
      <c r="H360" s="4" t="str">
        <f t="shared" si="18"/>
        <v>none, 1, 2, 3, 4, 5, 6, 7, O1, O2, O3, O4, A1, A2, technical after O level, technical after A level, higher, 1 year, higher, 2 years, higher, 3 years, higher, 4 years</v>
      </c>
      <c r="I360" s="4" t="str">
        <f t="shared" si="19"/>
        <v>none, 1, 2, 3, 4, 5, 6, 7, O1, O2, O3, O4, A1, A2, technical after O level, technical after A level, higher, 1 year, higher, 2 years, higher, 3 years, higher, 4 years</v>
      </c>
      <c r="J360" s="4" t="str">
        <f t="shared" si="20"/>
        <v/>
      </c>
    </row>
    <row r="361" spans="1:10" ht="56">
      <c r="A361" s="4" t="s">
        <v>2430</v>
      </c>
      <c r="B361" s="4" t="s">
        <v>2444</v>
      </c>
      <c r="C361" s="4" t="s">
        <v>2437</v>
      </c>
      <c r="D361" s="4" t="s">
        <v>2437</v>
      </c>
      <c r="E361" s="4" t="s">
        <v>2444</v>
      </c>
      <c r="F361" s="4" t="s">
        <v>399</v>
      </c>
      <c r="H361" s="4" t="str">
        <f t="shared" si="18"/>
        <v>none, 1, 2, 3, 4, 5, 6, 7, O1, O2, O3, O4, A1, A2, technical after O level, technical after A level, higher, 1 year, higher, 2 years, higher, 3 years, higher, 4 years, higher, more than 4 years</v>
      </c>
      <c r="I361" s="4" t="str">
        <f t="shared" si="19"/>
        <v>none, 1, 2, 3, 4, 5, 6, 7, O1, O2, O3, O4, A1, A2, technical after O level, technical after A level, higher, 1 year, higher, 2 years, higher, 3 years, higher, 4 years, higher, more than 4 years</v>
      </c>
      <c r="J361" s="4" t="str">
        <f t="shared" si="20"/>
        <v>Last</v>
      </c>
    </row>
    <row r="362" spans="1:10" ht="14">
      <c r="A362" s="4" t="s">
        <v>1619</v>
      </c>
      <c r="B362" s="4" t="s">
        <v>1621</v>
      </c>
      <c r="C362" s="4" t="s">
        <v>1622</v>
      </c>
      <c r="D362" s="60" t="s">
        <v>2182</v>
      </c>
      <c r="E362" s="4" t="s">
        <v>1622</v>
      </c>
      <c r="F362" s="4" t="s">
        <v>399</v>
      </c>
      <c r="H362" s="4" t="str">
        <f>IF(A362=A340,H340&amp;", "&amp;D362,D362)</f>
        <v>kungoitika kamwechete zvotopfuura</v>
      </c>
      <c r="I362" s="4" t="str">
        <f>IF(A362=A340,I340&amp;", "&amp;C362,C362)</f>
        <v>one time event</v>
      </c>
      <c r="J362" s="4" t="str">
        <f t="shared" si="20"/>
        <v/>
      </c>
    </row>
    <row r="363" spans="1:10" ht="28">
      <c r="A363" s="4" t="s">
        <v>1619</v>
      </c>
      <c r="B363" s="4" t="s">
        <v>1620</v>
      </c>
      <c r="C363" s="4" t="s">
        <v>1623</v>
      </c>
      <c r="D363" s="60" t="s">
        <v>2183</v>
      </c>
      <c r="E363" s="4" t="s">
        <v>1623</v>
      </c>
      <c r="F363" s="4" t="s">
        <v>399</v>
      </c>
      <c r="H363" s="4" t="str">
        <f t="shared" ref="H363:H394" si="21">IF(A363=A362,H362&amp;", "&amp;D363,D363)</f>
        <v>kungoitika kamwechete zvotopfuura, kuitika zvishoma nezvishoma kwechinguva</v>
      </c>
      <c r="I363" s="4" t="str">
        <f t="shared" ref="I363:I394" si="22">IF(A363=A362,I362&amp;", "&amp;C363,C363)</f>
        <v>one time event, unfolded over time</v>
      </c>
      <c r="J363" s="4" t="str">
        <f t="shared" si="20"/>
        <v/>
      </c>
    </row>
    <row r="364" spans="1:10" ht="28">
      <c r="A364" s="4" t="s">
        <v>1619</v>
      </c>
      <c r="B364" s="4" t="s">
        <v>292</v>
      </c>
      <c r="C364" s="4" t="s">
        <v>292</v>
      </c>
      <c r="D364" s="60" t="s">
        <v>2174</v>
      </c>
      <c r="H364" s="4" t="str">
        <f t="shared" si="21"/>
        <v>kungoitika kamwechete zvotopfuura, kuitika zvishoma nezvishoma kwechinguva, handizive</v>
      </c>
      <c r="I364" s="4" t="str">
        <f t="shared" si="22"/>
        <v>one time event, unfolded over time, dk</v>
      </c>
      <c r="J364" s="4" t="str">
        <f t="shared" si="20"/>
        <v>Last</v>
      </c>
    </row>
    <row r="365" spans="1:10" ht="14">
      <c r="A365" s="4" t="s">
        <v>1628</v>
      </c>
      <c r="B365" s="4" t="s">
        <v>1629</v>
      </c>
      <c r="C365" s="4" t="s">
        <v>1626</v>
      </c>
      <c r="D365" s="60" t="s">
        <v>2184</v>
      </c>
      <c r="E365" s="4" t="s">
        <v>1626</v>
      </c>
      <c r="F365" s="4" t="s">
        <v>399</v>
      </c>
      <c r="H365" s="4" t="str">
        <f t="shared" si="21"/>
        <v>zuva iroro risati rasvika</v>
      </c>
      <c r="I365" s="4" t="str">
        <f t="shared" si="22"/>
        <v>before day</v>
      </c>
      <c r="J365" s="4" t="str">
        <f t="shared" si="20"/>
        <v/>
      </c>
    </row>
    <row r="366" spans="1:10" ht="14">
      <c r="A366" s="4" t="s">
        <v>1628</v>
      </c>
      <c r="B366" s="4" t="s">
        <v>1630</v>
      </c>
      <c r="C366" s="4" t="s">
        <v>1625</v>
      </c>
      <c r="D366" s="60" t="s">
        <v>2185</v>
      </c>
      <c r="E366" s="4" t="s">
        <v>1625</v>
      </c>
      <c r="F366" s="4" t="s">
        <v>399</v>
      </c>
      <c r="H366" s="4" t="str">
        <f t="shared" si="21"/>
        <v>zuva iroro risati rasvika, zuva racho</v>
      </c>
      <c r="I366" s="4" t="str">
        <f t="shared" si="22"/>
        <v>before day, on day</v>
      </c>
      <c r="J366" s="4" t="str">
        <f t="shared" si="20"/>
        <v/>
      </c>
    </row>
    <row r="367" spans="1:10" ht="14">
      <c r="A367" s="4" t="s">
        <v>1628</v>
      </c>
      <c r="B367" s="4" t="s">
        <v>1631</v>
      </c>
      <c r="C367" s="4" t="s">
        <v>1627</v>
      </c>
      <c r="D367" s="60" t="s">
        <v>2186</v>
      </c>
      <c r="E367" s="4" t="s">
        <v>1627</v>
      </c>
      <c r="F367" s="4" t="s">
        <v>399</v>
      </c>
      <c r="H367" s="4" t="str">
        <f t="shared" si="21"/>
        <v>zuva iroro risati rasvika, zuva racho, zuva racho radarika</v>
      </c>
      <c r="I367" s="4" t="str">
        <f t="shared" si="22"/>
        <v>before day, on day, after day</v>
      </c>
      <c r="J367" s="4" t="str">
        <f t="shared" si="20"/>
        <v/>
      </c>
    </row>
    <row r="368" spans="1:10" ht="28">
      <c r="A368" s="4" t="s">
        <v>1628</v>
      </c>
      <c r="B368" s="4" t="s">
        <v>292</v>
      </c>
      <c r="C368" s="4" t="s">
        <v>292</v>
      </c>
      <c r="D368" s="60" t="s">
        <v>2174</v>
      </c>
      <c r="H368" s="4" t="str">
        <f t="shared" si="21"/>
        <v>zuva iroro risati rasvika, zuva racho, zuva racho radarika, handizive</v>
      </c>
      <c r="I368" s="4" t="str">
        <f t="shared" si="22"/>
        <v>before day, on day, after day, dk</v>
      </c>
      <c r="J368" s="4" t="str">
        <f t="shared" si="20"/>
        <v>Last</v>
      </c>
    </row>
    <row r="369" spans="1:10" ht="14">
      <c r="A369" s="4" t="s">
        <v>1637</v>
      </c>
      <c r="B369" s="4" t="s">
        <v>1638</v>
      </c>
      <c r="C369" s="4" t="s">
        <v>1634</v>
      </c>
      <c r="D369" s="60" t="s">
        <v>2422</v>
      </c>
      <c r="E369" s="4">
        <v>0</v>
      </c>
      <c r="F369" s="4" t="s">
        <v>111</v>
      </c>
      <c r="H369" s="4" t="str">
        <f t="shared" si="21"/>
        <v>kwainge kwakaipisisa</v>
      </c>
      <c r="I369" s="4" t="str">
        <f t="shared" si="22"/>
        <v>very bad</v>
      </c>
      <c r="J369" s="4" t="str">
        <f t="shared" si="20"/>
        <v/>
      </c>
    </row>
    <row r="370" spans="1:10" ht="14">
      <c r="A370" s="4" t="s">
        <v>1637</v>
      </c>
      <c r="B370" s="4" t="s">
        <v>1639</v>
      </c>
      <c r="C370" s="4" t="s">
        <v>1633</v>
      </c>
      <c r="D370" s="60" t="s">
        <v>2423</v>
      </c>
      <c r="E370" s="4">
        <v>1</v>
      </c>
      <c r="F370" s="4" t="s">
        <v>111</v>
      </c>
      <c r="H370" s="4" t="str">
        <f t="shared" si="21"/>
        <v>kwainge kwakaipisisa, kwainge kwakaipawo</v>
      </c>
      <c r="I370" s="4" t="str">
        <f t="shared" si="22"/>
        <v>very bad, somewhat bad</v>
      </c>
      <c r="J370" s="4" t="str">
        <f t="shared" si="20"/>
        <v/>
      </c>
    </row>
    <row r="371" spans="1:10" ht="28">
      <c r="A371" s="4" t="s">
        <v>1637</v>
      </c>
      <c r="B371" s="4" t="s">
        <v>1640</v>
      </c>
      <c r="C371" s="4" t="s">
        <v>1635</v>
      </c>
      <c r="D371" s="60" t="s">
        <v>2424</v>
      </c>
      <c r="E371" s="4">
        <v>2</v>
      </c>
      <c r="F371" s="4" t="s">
        <v>111</v>
      </c>
      <c r="H371" s="4" t="str">
        <f t="shared" si="21"/>
        <v>kwainge kwakaipisisa, kwainge kwakaipawo, kwainge kwakanakawo</v>
      </c>
      <c r="I371" s="4" t="str">
        <f t="shared" si="22"/>
        <v>very bad, somewhat bad, somewhat good</v>
      </c>
      <c r="J371" s="4" t="str">
        <f t="shared" si="20"/>
        <v/>
      </c>
    </row>
    <row r="372" spans="1:10" ht="28">
      <c r="A372" s="4" t="s">
        <v>1637</v>
      </c>
      <c r="B372" s="4" t="s">
        <v>1641</v>
      </c>
      <c r="C372" s="4" t="s">
        <v>1636</v>
      </c>
      <c r="D372" s="60" t="s">
        <v>2425</v>
      </c>
      <c r="E372" s="4">
        <v>3</v>
      </c>
      <c r="F372" s="4" t="s">
        <v>111</v>
      </c>
      <c r="H372" s="4" t="str">
        <f t="shared" si="21"/>
        <v>kwainge kwakaipisisa, kwainge kwakaipawo, kwainge kwakanakawo, kwainge kwakanakisisa</v>
      </c>
      <c r="I372" s="4" t="str">
        <f t="shared" si="22"/>
        <v>very bad, somewhat bad, somewhat good, very good</v>
      </c>
      <c r="J372" s="4" t="str">
        <f t="shared" si="20"/>
        <v/>
      </c>
    </row>
    <row r="373" spans="1:10" ht="28">
      <c r="A373" s="4" t="s">
        <v>1637</v>
      </c>
      <c r="B373" s="4" t="s">
        <v>292</v>
      </c>
      <c r="C373" s="4" t="s">
        <v>292</v>
      </c>
      <c r="D373" s="60" t="s">
        <v>2174</v>
      </c>
      <c r="H373" s="4" t="str">
        <f t="shared" si="21"/>
        <v>kwainge kwakaipisisa, kwainge kwakaipawo, kwainge kwakanakawo, kwainge kwakanakisisa, handizive</v>
      </c>
      <c r="I373" s="4" t="str">
        <f t="shared" si="22"/>
        <v>very bad, somewhat bad, somewhat good, very good, dk</v>
      </c>
      <c r="J373" s="4" t="str">
        <f t="shared" ref="J373:J405" si="23">IF(A373&lt;&gt;A374,"Last","")</f>
        <v>Last</v>
      </c>
    </row>
    <row r="374" spans="1:10" ht="14">
      <c r="A374" s="4" t="s">
        <v>1648</v>
      </c>
      <c r="B374" s="4" t="s">
        <v>1649</v>
      </c>
      <c r="C374" s="4" t="s">
        <v>1646</v>
      </c>
      <c r="D374" s="60" t="s">
        <v>2420</v>
      </c>
      <c r="E374" s="4">
        <v>3</v>
      </c>
      <c r="F374" s="4" t="s">
        <v>111</v>
      </c>
      <c r="H374" s="4" t="str">
        <f t="shared" si="21"/>
        <v>zvakanyanya</v>
      </c>
      <c r="I374" s="4" t="str">
        <f t="shared" si="22"/>
        <v>a lot</v>
      </c>
      <c r="J374" s="4" t="str">
        <f t="shared" si="23"/>
        <v/>
      </c>
    </row>
    <row r="375" spans="1:10" ht="14">
      <c r="A375" s="4" t="s">
        <v>1648</v>
      </c>
      <c r="B375" s="4" t="s">
        <v>287</v>
      </c>
      <c r="C375" s="4" t="s">
        <v>287</v>
      </c>
      <c r="D375" s="60" t="s">
        <v>2426</v>
      </c>
      <c r="E375" s="4">
        <v>2</v>
      </c>
      <c r="F375" s="4" t="s">
        <v>111</v>
      </c>
      <c r="H375" s="4" t="str">
        <f t="shared" si="21"/>
        <v>zvakanyanya, zvakanyanyawo</v>
      </c>
      <c r="I375" s="4" t="str">
        <f t="shared" si="22"/>
        <v>a lot, somewhat</v>
      </c>
      <c r="J375" s="4" t="str">
        <f t="shared" si="23"/>
        <v/>
      </c>
    </row>
    <row r="376" spans="1:10" ht="14">
      <c r="A376" s="4" t="s">
        <v>1648</v>
      </c>
      <c r="B376" s="4" t="s">
        <v>1650</v>
      </c>
      <c r="C376" s="4" t="s">
        <v>1647</v>
      </c>
      <c r="D376" s="60" t="s">
        <v>2427</v>
      </c>
      <c r="E376" s="4">
        <v>1</v>
      </c>
      <c r="F376" s="4" t="s">
        <v>111</v>
      </c>
      <c r="H376" s="4" t="str">
        <f t="shared" si="21"/>
        <v>zvakanyanya, zvakanyanyawo, zvisina kunyanya</v>
      </c>
      <c r="I376" s="4" t="str">
        <f t="shared" si="22"/>
        <v>a lot, somewhat, not very much</v>
      </c>
      <c r="J376" s="4" t="str">
        <f t="shared" si="23"/>
        <v/>
      </c>
    </row>
    <row r="377" spans="1:10" ht="28">
      <c r="A377" s="4" t="s">
        <v>1648</v>
      </c>
      <c r="B377" s="4" t="s">
        <v>93</v>
      </c>
      <c r="C377" s="4" t="s">
        <v>284</v>
      </c>
      <c r="D377" s="60" t="s">
        <v>2187</v>
      </c>
      <c r="E377" s="4">
        <v>0</v>
      </c>
      <c r="F377" s="4" t="s">
        <v>111</v>
      </c>
      <c r="H377" s="4" t="str">
        <f t="shared" si="21"/>
        <v>zvakanyanya, zvakanyanyawo, zvisina kunyanya, kwete zvachose</v>
      </c>
      <c r="I377" s="4" t="str">
        <f t="shared" si="22"/>
        <v>a lot, somewhat, not very much, not at all</v>
      </c>
      <c r="J377" s="4" t="str">
        <f t="shared" si="23"/>
        <v/>
      </c>
    </row>
    <row r="378" spans="1:10" ht="28">
      <c r="A378" s="4" t="s">
        <v>1648</v>
      </c>
      <c r="B378" s="4" t="s">
        <v>292</v>
      </c>
      <c r="C378" s="4" t="s">
        <v>292</v>
      </c>
      <c r="D378" s="60" t="s">
        <v>2174</v>
      </c>
      <c r="H378" s="4" t="str">
        <f t="shared" si="21"/>
        <v>zvakanyanya, zvakanyanyawo, zvisina kunyanya, kwete zvachose, handizive</v>
      </c>
      <c r="I378" s="4" t="str">
        <f t="shared" si="22"/>
        <v>a lot, somewhat, not very much, not at all, dk</v>
      </c>
      <c r="J378" s="4" t="str">
        <f t="shared" si="23"/>
        <v>Last</v>
      </c>
    </row>
    <row r="379" spans="1:10" ht="14">
      <c r="A379" s="4" t="s">
        <v>1658</v>
      </c>
      <c r="B379" s="4" t="s">
        <v>1659</v>
      </c>
      <c r="C379" s="4" t="s">
        <v>1651</v>
      </c>
      <c r="D379" s="60" t="s">
        <v>2188</v>
      </c>
      <c r="E379" s="4" t="s">
        <v>1651</v>
      </c>
      <c r="F379" s="4" t="s">
        <v>111</v>
      </c>
      <c r="H379" s="4" t="str">
        <f t="shared" si="21"/>
        <v>kasingasvike zuva rimwe chete</v>
      </c>
      <c r="I379" s="4" t="str">
        <f t="shared" si="22"/>
        <v>less than one day</v>
      </c>
      <c r="J379" s="4" t="str">
        <f t="shared" si="23"/>
        <v/>
      </c>
    </row>
    <row r="380" spans="1:10" ht="14">
      <c r="A380" s="4" t="s">
        <v>1658</v>
      </c>
      <c r="B380" s="4" t="s">
        <v>1660</v>
      </c>
      <c r="C380" s="4" t="s">
        <v>1652</v>
      </c>
      <c r="D380" s="60" t="s">
        <v>2189</v>
      </c>
      <c r="E380" s="4" t="s">
        <v>1652</v>
      </c>
      <c r="F380" s="4" t="s">
        <v>111</v>
      </c>
      <c r="H380" s="4" t="str">
        <f t="shared" si="21"/>
        <v>kasingasvike zuva rimwe chete, zuva rimwe kana mazuva maviri</v>
      </c>
      <c r="I380" s="4" t="str">
        <f t="shared" si="22"/>
        <v>less than one day, 1-2 days</v>
      </c>
      <c r="J380" s="4" t="str">
        <f t="shared" si="23"/>
        <v/>
      </c>
    </row>
    <row r="381" spans="1:10" ht="28">
      <c r="A381" s="4" t="s">
        <v>1658</v>
      </c>
      <c r="B381" s="4" t="s">
        <v>1661</v>
      </c>
      <c r="C381" s="4" t="s">
        <v>1653</v>
      </c>
      <c r="D381" s="60" t="s">
        <v>2190</v>
      </c>
      <c r="E381" s="4" t="s">
        <v>1653</v>
      </c>
      <c r="F381" s="4" t="s">
        <v>111</v>
      </c>
      <c r="H381" s="4" t="str">
        <f t="shared" si="21"/>
        <v>kasingasvike zuva rimwe chete, zuva rimwe kana mazuva maviri, svondo rimwe chete</v>
      </c>
      <c r="I381" s="4" t="str">
        <f t="shared" si="22"/>
        <v>less than one day, 1-2 days, a week</v>
      </c>
      <c r="J381" s="4" t="str">
        <f t="shared" si="23"/>
        <v/>
      </c>
    </row>
    <row r="382" spans="1:10" ht="28">
      <c r="A382" s="4" t="s">
        <v>1658</v>
      </c>
      <c r="B382" s="4" t="s">
        <v>1662</v>
      </c>
      <c r="C382" s="4" t="s">
        <v>1654</v>
      </c>
      <c r="D382" s="60" t="s">
        <v>2191</v>
      </c>
      <c r="E382" s="4" t="s">
        <v>1654</v>
      </c>
      <c r="F382" s="4" t="s">
        <v>111</v>
      </c>
      <c r="H382" s="4" t="str">
        <f t="shared" si="21"/>
        <v>kasingasvike zuva rimwe chete, zuva rimwe kana mazuva maviri, svondo rimwe chete, kudarika svondo rimwe chete</v>
      </c>
      <c r="I382" s="4" t="str">
        <f t="shared" si="22"/>
        <v>less than one day, 1-2 days, a week, more than a week</v>
      </c>
      <c r="J382" s="4" t="str">
        <f t="shared" si="23"/>
        <v/>
      </c>
    </row>
    <row r="383" spans="1:10" ht="42">
      <c r="A383" s="4" t="s">
        <v>1658</v>
      </c>
      <c r="B383" s="4" t="s">
        <v>1663</v>
      </c>
      <c r="C383" s="4" t="s">
        <v>1655</v>
      </c>
      <c r="D383" s="60" t="s">
        <v>2192</v>
      </c>
      <c r="E383" s="4" t="s">
        <v>1655</v>
      </c>
      <c r="F383" s="4" t="s">
        <v>111</v>
      </c>
      <c r="H383" s="4" t="str">
        <f t="shared" si="21"/>
        <v>kasingasvike zuva rimwe chete, zuva rimwe kana mazuva maviri, svondo rimwe chete, kudarika svondo rimwe chete, mwedzi mumwe chete</v>
      </c>
      <c r="I383" s="4" t="str">
        <f t="shared" si="22"/>
        <v>less than one day, 1-2 days, a week, more than a week, a month</v>
      </c>
      <c r="J383" s="4" t="str">
        <f t="shared" si="23"/>
        <v/>
      </c>
    </row>
    <row r="384" spans="1:10" ht="42">
      <c r="A384" s="4" t="s">
        <v>1658</v>
      </c>
      <c r="B384" s="4" t="s">
        <v>1664</v>
      </c>
      <c r="C384" s="4" t="s">
        <v>1656</v>
      </c>
      <c r="D384" s="60" t="s">
        <v>2193</v>
      </c>
      <c r="E384" s="4" t="s">
        <v>1656</v>
      </c>
      <c r="F384" s="4" t="s">
        <v>111</v>
      </c>
      <c r="H384" s="4" t="str">
        <f t="shared" si="21"/>
        <v>kasingasvike zuva rimwe chete, zuva rimwe kana mazuva maviri, svondo rimwe chete, kudarika svondo rimwe chete, mwedzi mumwe chete, kudarika mwedzi mumwe chete</v>
      </c>
      <c r="I384" s="4" t="str">
        <f t="shared" si="22"/>
        <v>less than one day, 1-2 days, a week, more than a week, a month, more than a month</v>
      </c>
      <c r="J384" s="4" t="str">
        <f t="shared" si="23"/>
        <v/>
      </c>
    </row>
    <row r="385" spans="1:10" ht="56">
      <c r="A385" s="4" t="s">
        <v>1658</v>
      </c>
      <c r="B385" s="4" t="s">
        <v>1665</v>
      </c>
      <c r="C385" s="4" t="s">
        <v>1657</v>
      </c>
      <c r="D385" s="60" t="s">
        <v>2194</v>
      </c>
      <c r="E385" s="4" t="s">
        <v>1657</v>
      </c>
      <c r="F385" s="4" t="s">
        <v>111</v>
      </c>
      <c r="H385" s="4" t="str">
        <f t="shared" si="21"/>
        <v>kasingasvike zuva rimwe chete, zuva rimwe kana mazuva maviri, svondo rimwe chete, kudarika svondo rimwe chete, mwedzi mumwe chete, kudarika mwedzi mumwe chete, achiri kunzwa izvi</v>
      </c>
      <c r="I385" s="4" t="str">
        <f t="shared" si="22"/>
        <v>less than one day, 1-2 days, a week, more than a week, a month, more than a month, still feels this way</v>
      </c>
      <c r="J385" s="4" t="str">
        <f t="shared" si="23"/>
        <v/>
      </c>
    </row>
    <row r="386" spans="1:10" ht="56">
      <c r="A386" s="4" t="s">
        <v>1658</v>
      </c>
      <c r="B386" s="4" t="s">
        <v>292</v>
      </c>
      <c r="C386" s="4" t="s">
        <v>292</v>
      </c>
      <c r="D386" s="60" t="s">
        <v>2174</v>
      </c>
      <c r="H386" s="4" t="str">
        <f t="shared" si="21"/>
        <v>kasingasvike zuva rimwe chete, zuva rimwe kana mazuva maviri, svondo rimwe chete, kudarika svondo rimwe chete, mwedzi mumwe chete, kudarika mwedzi mumwe chete, achiri kunzwa izvi, handizive</v>
      </c>
      <c r="I386" s="4" t="str">
        <f t="shared" si="22"/>
        <v>less than one day, 1-2 days, a week, more than a week, a month, more than a month, still feels this way, dk</v>
      </c>
      <c r="J386" s="4" t="str">
        <f t="shared" si="23"/>
        <v>Last</v>
      </c>
    </row>
    <row r="387" spans="1:10" ht="14">
      <c r="A387" s="4" t="s">
        <v>1668</v>
      </c>
      <c r="B387" s="4" t="s">
        <v>1659</v>
      </c>
      <c r="C387" s="4" t="s">
        <v>1651</v>
      </c>
      <c r="D387" s="60" t="s">
        <v>2188</v>
      </c>
      <c r="E387" s="4" t="s">
        <v>1651</v>
      </c>
      <c r="F387" s="4" t="s">
        <v>111</v>
      </c>
      <c r="H387" s="4" t="str">
        <f t="shared" si="21"/>
        <v>kasingasvike zuva rimwe chete</v>
      </c>
      <c r="I387" s="4" t="str">
        <f t="shared" si="22"/>
        <v>less than one day</v>
      </c>
      <c r="J387" s="4" t="str">
        <f t="shared" si="23"/>
        <v/>
      </c>
    </row>
    <row r="388" spans="1:10" ht="14">
      <c r="A388" s="4" t="s">
        <v>1668</v>
      </c>
      <c r="B388" s="4" t="s">
        <v>1660</v>
      </c>
      <c r="C388" s="4" t="s">
        <v>1652</v>
      </c>
      <c r="D388" s="60" t="s">
        <v>2189</v>
      </c>
      <c r="E388" s="4" t="s">
        <v>1652</v>
      </c>
      <c r="F388" s="4" t="s">
        <v>111</v>
      </c>
      <c r="H388" s="4" t="str">
        <f t="shared" si="21"/>
        <v>kasingasvike zuva rimwe chete, zuva rimwe kana mazuva maviri</v>
      </c>
      <c r="I388" s="4" t="str">
        <f t="shared" si="22"/>
        <v>less than one day, 1-2 days</v>
      </c>
      <c r="J388" s="4" t="str">
        <f t="shared" si="23"/>
        <v/>
      </c>
    </row>
    <row r="389" spans="1:10" ht="28">
      <c r="A389" s="4" t="s">
        <v>1668</v>
      </c>
      <c r="B389" s="4" t="s">
        <v>1661</v>
      </c>
      <c r="C389" s="4" t="s">
        <v>1653</v>
      </c>
      <c r="D389" s="60" t="s">
        <v>2190</v>
      </c>
      <c r="E389" s="4" t="s">
        <v>1653</v>
      </c>
      <c r="F389" s="4" t="s">
        <v>111</v>
      </c>
      <c r="H389" s="4" t="str">
        <f t="shared" si="21"/>
        <v>kasingasvike zuva rimwe chete, zuva rimwe kana mazuva maviri, svondo rimwe chete</v>
      </c>
      <c r="I389" s="4" t="str">
        <f t="shared" si="22"/>
        <v>less than one day, 1-2 days, a week</v>
      </c>
      <c r="J389" s="4" t="str">
        <f t="shared" si="23"/>
        <v/>
      </c>
    </row>
    <row r="390" spans="1:10" ht="28">
      <c r="A390" s="4" t="s">
        <v>1668</v>
      </c>
      <c r="B390" s="4" t="s">
        <v>1662</v>
      </c>
      <c r="C390" s="4" t="s">
        <v>1654</v>
      </c>
      <c r="D390" s="60" t="s">
        <v>2191</v>
      </c>
      <c r="E390" s="4" t="s">
        <v>1654</v>
      </c>
      <c r="F390" s="4" t="s">
        <v>111</v>
      </c>
      <c r="H390" s="4" t="str">
        <f t="shared" si="21"/>
        <v>kasingasvike zuva rimwe chete, zuva rimwe kana mazuva maviri, svondo rimwe chete, kudarika svondo rimwe chete</v>
      </c>
      <c r="I390" s="4" t="str">
        <f t="shared" si="22"/>
        <v>less than one day, 1-2 days, a week, more than a week</v>
      </c>
      <c r="J390" s="4" t="str">
        <f t="shared" si="23"/>
        <v/>
      </c>
    </row>
    <row r="391" spans="1:10" ht="42">
      <c r="A391" s="4" t="s">
        <v>1668</v>
      </c>
      <c r="B391" s="4" t="s">
        <v>1663</v>
      </c>
      <c r="C391" s="4" t="s">
        <v>1655</v>
      </c>
      <c r="D391" s="60" t="s">
        <v>2192</v>
      </c>
      <c r="E391" s="4" t="s">
        <v>1655</v>
      </c>
      <c r="F391" s="4" t="s">
        <v>111</v>
      </c>
      <c r="H391" s="4" t="str">
        <f t="shared" si="21"/>
        <v>kasingasvike zuva rimwe chete, zuva rimwe kana mazuva maviri, svondo rimwe chete, kudarika svondo rimwe chete, mwedzi mumwe chete</v>
      </c>
      <c r="I391" s="4" t="str">
        <f t="shared" si="22"/>
        <v>less than one day, 1-2 days, a week, more than a week, a month</v>
      </c>
      <c r="J391" s="4" t="str">
        <f t="shared" si="23"/>
        <v/>
      </c>
    </row>
    <row r="392" spans="1:10" ht="42">
      <c r="A392" s="4" t="s">
        <v>1668</v>
      </c>
      <c r="B392" s="4" t="s">
        <v>1664</v>
      </c>
      <c r="C392" s="4" t="s">
        <v>1656</v>
      </c>
      <c r="D392" s="60" t="s">
        <v>2193</v>
      </c>
      <c r="E392" s="4" t="s">
        <v>1656</v>
      </c>
      <c r="F392" s="4" t="s">
        <v>111</v>
      </c>
      <c r="H392" s="4" t="str">
        <f t="shared" si="21"/>
        <v>kasingasvike zuva rimwe chete, zuva rimwe kana mazuva maviri, svondo rimwe chete, kudarika svondo rimwe chete, mwedzi mumwe chete, kudarika mwedzi mumwe chete</v>
      </c>
      <c r="I392" s="4" t="str">
        <f t="shared" si="22"/>
        <v>less than one day, 1-2 days, a week, more than a week, a month, more than a month</v>
      </c>
      <c r="J392" s="4" t="str">
        <f t="shared" si="23"/>
        <v/>
      </c>
    </row>
    <row r="393" spans="1:10" ht="56">
      <c r="A393" s="4" t="s">
        <v>1668</v>
      </c>
      <c r="B393" s="4" t="s">
        <v>292</v>
      </c>
      <c r="C393" s="4" t="s">
        <v>292</v>
      </c>
      <c r="D393" s="60" t="s">
        <v>2174</v>
      </c>
      <c r="H393" s="4" t="str">
        <f t="shared" si="21"/>
        <v>kasingasvike zuva rimwe chete, zuva rimwe kana mazuva maviri, svondo rimwe chete, kudarika svondo rimwe chete, mwedzi mumwe chete, kudarika mwedzi mumwe chete, handizive</v>
      </c>
      <c r="I393" s="4" t="str">
        <f t="shared" si="22"/>
        <v>less than one day, 1-2 days, a week, more than a week, a month, more than a month, dk</v>
      </c>
      <c r="J393" s="4" t="str">
        <f t="shared" si="23"/>
        <v>Last</v>
      </c>
    </row>
    <row r="394" spans="1:10" ht="14">
      <c r="A394" s="4" t="s">
        <v>1674</v>
      </c>
      <c r="B394" s="4" t="s">
        <v>1671</v>
      </c>
      <c r="C394" s="4" t="s">
        <v>1671</v>
      </c>
      <c r="D394" s="60" t="s">
        <v>2195</v>
      </c>
      <c r="E394" s="4" t="s">
        <v>1671</v>
      </c>
      <c r="F394" s="4" t="s">
        <v>111</v>
      </c>
      <c r="H394" s="4" t="str">
        <f t="shared" si="21"/>
        <v>zvakashata</v>
      </c>
      <c r="I394" s="4" t="str">
        <f t="shared" si="22"/>
        <v>worse</v>
      </c>
      <c r="J394" s="4" t="str">
        <f t="shared" si="23"/>
        <v/>
      </c>
    </row>
    <row r="395" spans="1:10" ht="14">
      <c r="A395" s="4" t="s">
        <v>1674</v>
      </c>
      <c r="B395" s="4" t="s">
        <v>1672</v>
      </c>
      <c r="C395" s="4" t="s">
        <v>1672</v>
      </c>
      <c r="D395" s="60" t="s">
        <v>2196</v>
      </c>
      <c r="E395" s="4" t="s">
        <v>1672</v>
      </c>
      <c r="F395" s="4" t="s">
        <v>111</v>
      </c>
      <c r="H395" s="4" t="str">
        <f t="shared" ref="H395:H412" si="24">IF(A395=A394,H394&amp;", "&amp;D395,D395)</f>
        <v>zvakashata, zviri nani</v>
      </c>
      <c r="I395" s="4" t="str">
        <f t="shared" ref="I395:I412" si="25">IF(A395=A394,I394&amp;", "&amp;C395,C395)</f>
        <v>worse, better</v>
      </c>
      <c r="J395" s="4" t="str">
        <f t="shared" si="23"/>
        <v/>
      </c>
    </row>
    <row r="396" spans="1:10" ht="14">
      <c r="A396" s="4" t="s">
        <v>1674</v>
      </c>
      <c r="B396" s="4" t="s">
        <v>1673</v>
      </c>
      <c r="C396" s="4" t="s">
        <v>1673</v>
      </c>
      <c r="D396" s="60" t="s">
        <v>2197</v>
      </c>
      <c r="E396" s="4" t="s">
        <v>1673</v>
      </c>
      <c r="F396" s="4" t="s">
        <v>111</v>
      </c>
      <c r="H396" s="4" t="str">
        <f t="shared" si="24"/>
        <v>zvakashata, zviri nani, zvimwe chete</v>
      </c>
      <c r="I396" s="4" t="str">
        <f t="shared" si="25"/>
        <v>worse, better, same</v>
      </c>
      <c r="J396" s="4" t="str">
        <f t="shared" si="23"/>
        <v/>
      </c>
    </row>
    <row r="397" spans="1:10" ht="14">
      <c r="A397" s="4" t="s">
        <v>1674</v>
      </c>
      <c r="B397" s="4" t="s">
        <v>292</v>
      </c>
      <c r="C397" s="4" t="s">
        <v>292</v>
      </c>
      <c r="D397" s="60" t="s">
        <v>2174</v>
      </c>
      <c r="H397" s="4" t="str">
        <f t="shared" si="24"/>
        <v>zvakashata, zviri nani, zvimwe chete, handizive</v>
      </c>
      <c r="I397" s="4" t="str">
        <f t="shared" si="25"/>
        <v>worse, better, same, dk</v>
      </c>
      <c r="J397" s="4" t="str">
        <f t="shared" si="23"/>
        <v>Last</v>
      </c>
    </row>
    <row r="398" spans="1:10" ht="14">
      <c r="A398" s="4" t="s">
        <v>1681</v>
      </c>
      <c r="B398" s="4" t="s">
        <v>1682</v>
      </c>
      <c r="C398" s="4" t="s">
        <v>1678</v>
      </c>
      <c r="D398" s="59" t="s">
        <v>2147</v>
      </c>
      <c r="E398" s="4" t="s">
        <v>1678</v>
      </c>
      <c r="F398" s="4" t="s">
        <v>399</v>
      </c>
      <c r="H398" s="4" t="str">
        <f t="shared" si="24"/>
        <v>Zera rakanaka</v>
      </c>
      <c r="I398" s="4" t="str">
        <f t="shared" si="25"/>
        <v>good age</v>
      </c>
      <c r="J398" s="4" t="str">
        <f t="shared" si="23"/>
        <v/>
      </c>
    </row>
    <row r="399" spans="1:10" ht="28">
      <c r="A399" s="4" t="s">
        <v>1681</v>
      </c>
      <c r="B399" s="4" t="s">
        <v>1683</v>
      </c>
      <c r="C399" s="4" t="s">
        <v>1679</v>
      </c>
      <c r="D399" s="60" t="s">
        <v>2198</v>
      </c>
      <c r="E399" s="4" t="s">
        <v>1679</v>
      </c>
      <c r="F399" s="4" t="s">
        <v>399</v>
      </c>
      <c r="H399" s="4" t="str">
        <f t="shared" si="24"/>
        <v>Zera rakanaka, ndaifanirwa kunge ndakakurumidza kumuudza paamire paHIV</v>
      </c>
      <c r="I399" s="4" t="str">
        <f t="shared" si="25"/>
        <v>good age, should have disclosed sooner</v>
      </c>
      <c r="J399" s="4" t="str">
        <f t="shared" si="23"/>
        <v/>
      </c>
    </row>
    <row r="400" spans="1:10" ht="28">
      <c r="A400" s="4" t="s">
        <v>1681</v>
      </c>
      <c r="B400" s="4" t="s">
        <v>1684</v>
      </c>
      <c r="C400" s="4" t="s">
        <v>1680</v>
      </c>
      <c r="D400" s="60" t="s">
        <v>2199</v>
      </c>
      <c r="E400" s="4" t="s">
        <v>1680</v>
      </c>
      <c r="F400" s="4" t="s">
        <v>399</v>
      </c>
      <c r="H400" s="4" t="str">
        <f t="shared" si="24"/>
        <v>Zera rakanaka, ndaifanirwa kunge ndakakurumidza kumuudza paamire paHIV, ndaifanirwa kumira kusvikira mwana ati kurei</v>
      </c>
      <c r="I400" s="4" t="str">
        <f t="shared" si="25"/>
        <v>good age, should have disclosed sooner, should have waited until child was older</v>
      </c>
      <c r="J400" s="4" t="str">
        <f t="shared" si="23"/>
        <v/>
      </c>
    </row>
    <row r="401" spans="1:10" ht="42">
      <c r="A401" s="4" t="s">
        <v>1681</v>
      </c>
      <c r="B401" s="4" t="s">
        <v>292</v>
      </c>
      <c r="C401" s="4" t="s">
        <v>292</v>
      </c>
      <c r="D401" s="60" t="s">
        <v>2174</v>
      </c>
      <c r="H401" s="4" t="str">
        <f t="shared" si="24"/>
        <v>Zera rakanaka, ndaifanirwa kunge ndakakurumidza kumuudza paamire paHIV, ndaifanirwa kumira kusvikira mwana ati kurei, handizive</v>
      </c>
      <c r="I401" s="4" t="str">
        <f t="shared" si="25"/>
        <v>good age, should have disclosed sooner, should have waited until child was older, dk</v>
      </c>
      <c r="J401" s="4" t="str">
        <f t="shared" si="23"/>
        <v>Last</v>
      </c>
    </row>
    <row r="402" spans="1:10" ht="14">
      <c r="A402" s="4" t="s">
        <v>2346</v>
      </c>
      <c r="B402" s="4" t="s">
        <v>27</v>
      </c>
      <c r="C402" s="4" t="s">
        <v>27</v>
      </c>
      <c r="D402" s="4" t="s">
        <v>27</v>
      </c>
      <c r="E402" s="4" t="s">
        <v>27</v>
      </c>
      <c r="F402" s="4" t="s">
        <v>399</v>
      </c>
      <c r="H402" s="4" t="str">
        <f t="shared" si="24"/>
        <v>yes</v>
      </c>
      <c r="I402" s="4" t="str">
        <f t="shared" si="25"/>
        <v>yes</v>
      </c>
      <c r="J402" s="4" t="str">
        <f t="shared" si="23"/>
        <v/>
      </c>
    </row>
    <row r="403" spans="1:10" ht="14">
      <c r="A403" s="4" t="s">
        <v>2346</v>
      </c>
      <c r="B403" s="4" t="s">
        <v>28</v>
      </c>
      <c r="C403" s="4" t="s">
        <v>28</v>
      </c>
      <c r="D403" s="4" t="s">
        <v>28</v>
      </c>
      <c r="E403" s="4" t="s">
        <v>28</v>
      </c>
      <c r="F403" s="4" t="s">
        <v>399</v>
      </c>
      <c r="H403" s="4" t="str">
        <f t="shared" si="24"/>
        <v>yes, no</v>
      </c>
      <c r="I403" s="4" t="str">
        <f t="shared" si="25"/>
        <v>yes, no</v>
      </c>
      <c r="J403" s="4" t="str">
        <f t="shared" si="23"/>
        <v/>
      </c>
    </row>
    <row r="404" spans="1:10" ht="14">
      <c r="A404" s="4" t="s">
        <v>2346</v>
      </c>
      <c r="B404" s="4" t="s">
        <v>2347</v>
      </c>
      <c r="C404" s="4" t="s">
        <v>2348</v>
      </c>
      <c r="D404" s="4" t="s">
        <v>2348</v>
      </c>
      <c r="E404" s="4" t="s">
        <v>2348</v>
      </c>
      <c r="F404" s="4" t="s">
        <v>399</v>
      </c>
      <c r="H404" s="4" t="str">
        <f t="shared" si="24"/>
        <v>yes, no, I misspoke</v>
      </c>
      <c r="I404" s="4" t="str">
        <f t="shared" si="25"/>
        <v>yes, no, I misspoke</v>
      </c>
      <c r="J404" s="4" t="str">
        <f t="shared" si="23"/>
        <v>Last</v>
      </c>
    </row>
    <row r="405" spans="1:10" ht="28">
      <c r="A405" s="4" t="s">
        <v>2369</v>
      </c>
      <c r="B405" s="4" t="s">
        <v>354</v>
      </c>
      <c r="C405" s="4" t="s">
        <v>355</v>
      </c>
      <c r="D405" s="4" t="s">
        <v>355</v>
      </c>
      <c r="E405" s="4" t="s">
        <v>355</v>
      </c>
      <c r="F405" s="4" t="s">
        <v>399</v>
      </c>
      <c r="H405" s="4" t="str">
        <f t="shared" si="24"/>
        <v>son or daughter (biological)</v>
      </c>
      <c r="I405" s="4" t="str">
        <f t="shared" si="25"/>
        <v>son or daughter (biological)</v>
      </c>
      <c r="J405" s="4" t="str">
        <f t="shared" si="23"/>
        <v/>
      </c>
    </row>
    <row r="406" spans="1:10" ht="14">
      <c r="A406" s="4" t="s">
        <v>2369</v>
      </c>
      <c r="B406" s="4" t="s">
        <v>356</v>
      </c>
      <c r="C406" s="4" t="s">
        <v>357</v>
      </c>
      <c r="D406" s="4" t="s">
        <v>357</v>
      </c>
      <c r="E406" s="4" t="s">
        <v>357</v>
      </c>
      <c r="F406" s="4" t="s">
        <v>399</v>
      </c>
      <c r="H406" s="4" t="str">
        <f t="shared" si="24"/>
        <v>son or daughter (biological), son or daughter (in law)</v>
      </c>
      <c r="I406" s="4" t="str">
        <f t="shared" si="25"/>
        <v>son or daughter (biological), son or daughter (in law)</v>
      </c>
      <c r="J406" s="4" t="str">
        <f t="shared" ref="J406:J412" si="26">IF(A406&lt;&gt;A407,"Last","")</f>
        <v/>
      </c>
    </row>
    <row r="407" spans="1:10" ht="28">
      <c r="A407" s="4" t="s">
        <v>2369</v>
      </c>
      <c r="B407" s="4" t="s">
        <v>358</v>
      </c>
      <c r="C407" s="4" t="s">
        <v>358</v>
      </c>
      <c r="D407" s="4" t="s">
        <v>358</v>
      </c>
      <c r="E407" s="4" t="s">
        <v>358</v>
      </c>
      <c r="F407" s="4" t="s">
        <v>399</v>
      </c>
      <c r="H407" s="4" t="str">
        <f t="shared" si="24"/>
        <v>son or daughter (biological), son or daughter (in law), adopted_foster_step</v>
      </c>
      <c r="I407" s="4" t="str">
        <f t="shared" si="25"/>
        <v>son or daughter (biological), son or daughter (in law), adopted_foster_step</v>
      </c>
      <c r="J407" s="4" t="str">
        <f t="shared" si="26"/>
        <v/>
      </c>
    </row>
    <row r="408" spans="1:10" ht="28">
      <c r="A408" s="4" t="s">
        <v>2369</v>
      </c>
      <c r="B408" s="4" t="s">
        <v>359</v>
      </c>
      <c r="C408" s="4" t="s">
        <v>359</v>
      </c>
      <c r="D408" s="4" t="s">
        <v>359</v>
      </c>
      <c r="E408" s="4" t="s">
        <v>359</v>
      </c>
      <c r="F408" s="4" t="s">
        <v>399</v>
      </c>
      <c r="H408" s="4" t="str">
        <f t="shared" si="24"/>
        <v>son or daughter (biological), son or daughter (in law), adopted_foster_step, grandchild</v>
      </c>
      <c r="I408" s="4" t="str">
        <f t="shared" si="25"/>
        <v>son or daughter (biological), son or daughter (in law), adopted_foster_step, grandchild</v>
      </c>
      <c r="J408" s="4" t="str">
        <f t="shared" si="26"/>
        <v/>
      </c>
    </row>
    <row r="409" spans="1:10" ht="28">
      <c r="A409" s="4" t="s">
        <v>2369</v>
      </c>
      <c r="B409" s="4" t="s">
        <v>363</v>
      </c>
      <c r="C409" s="4" t="s">
        <v>364</v>
      </c>
      <c r="D409" s="4" t="s">
        <v>364</v>
      </c>
      <c r="E409" s="4" t="s">
        <v>364</v>
      </c>
      <c r="F409" s="4" t="s">
        <v>399</v>
      </c>
      <c r="H409" s="4" t="str">
        <f t="shared" si="24"/>
        <v>son or daughter (biological), son or daughter (in law), adopted_foster_step, grandchild, brother or sister</v>
      </c>
      <c r="I409" s="4" t="str">
        <f t="shared" si="25"/>
        <v>son or daughter (biological), son or daughter (in law), adopted_foster_step, grandchild, brother or sister</v>
      </c>
      <c r="J409" s="4" t="str">
        <f t="shared" si="26"/>
        <v/>
      </c>
    </row>
    <row r="410" spans="1:10" ht="42">
      <c r="A410" s="4" t="s">
        <v>2369</v>
      </c>
      <c r="B410" s="4" t="s">
        <v>367</v>
      </c>
      <c r="C410" s="4" t="s">
        <v>368</v>
      </c>
      <c r="D410" s="4" t="s">
        <v>368</v>
      </c>
      <c r="E410" s="4" t="s">
        <v>368</v>
      </c>
      <c r="F410" s="4" t="s">
        <v>399</v>
      </c>
      <c r="H410" s="4" t="str">
        <f t="shared" si="24"/>
        <v>son or daughter (biological), son or daughter (in law), adopted_foster_step, grandchild, brother or sister, other relative</v>
      </c>
      <c r="I410" s="4" t="str">
        <f t="shared" si="25"/>
        <v>son or daughter (biological), son or daughter (in law), adopted_foster_step, grandchild, brother or sister, other relative</v>
      </c>
      <c r="J410" s="4" t="str">
        <f t="shared" si="26"/>
        <v/>
      </c>
    </row>
    <row r="411" spans="1:10" ht="42">
      <c r="A411" s="4" t="s">
        <v>2369</v>
      </c>
      <c r="B411" s="4" t="s">
        <v>369</v>
      </c>
      <c r="C411" s="4" t="s">
        <v>370</v>
      </c>
      <c r="D411" s="4" t="s">
        <v>370</v>
      </c>
      <c r="E411" s="4" t="s">
        <v>370</v>
      </c>
      <c r="F411" s="4" t="s">
        <v>399</v>
      </c>
      <c r="H411" s="4" t="str">
        <f t="shared" si="24"/>
        <v>son or daughter (biological), son or daughter (in law), adopted_foster_step, grandchild, brother or sister, other relative, not related</v>
      </c>
      <c r="I411" s="4" t="str">
        <f t="shared" si="25"/>
        <v>son or daughter (biological), son or daughter (in law), adopted_foster_step, grandchild, brother or sister, other relative, not related</v>
      </c>
      <c r="J411" s="4" t="str">
        <f t="shared" si="26"/>
        <v>Last</v>
      </c>
    </row>
    <row r="412" spans="1:10" ht="14">
      <c r="A412" s="4" t="s">
        <v>2770</v>
      </c>
      <c r="B412" s="4" t="s">
        <v>27</v>
      </c>
      <c r="C412" s="4" t="s">
        <v>2775</v>
      </c>
      <c r="D412" s="4" t="s">
        <v>2775</v>
      </c>
      <c r="E412" s="4" t="s">
        <v>2801</v>
      </c>
      <c r="F412" s="4" t="s">
        <v>399</v>
      </c>
      <c r="H412" s="4" t="str">
        <f t="shared" si="24"/>
        <v>Yes, the caregiver had no time to prepare child</v>
      </c>
      <c r="I412" s="4" t="str">
        <f t="shared" si="25"/>
        <v>Yes, the caregiver had no time to prepare child</v>
      </c>
      <c r="J412" s="4" t="str">
        <f t="shared" si="26"/>
        <v>Last</v>
      </c>
    </row>
    <row r="413" spans="1:10" ht="14">
      <c r="A413" s="4" t="s">
        <v>2792</v>
      </c>
      <c r="B413" s="4" t="s">
        <v>27</v>
      </c>
      <c r="C413" s="4" t="s">
        <v>2794</v>
      </c>
      <c r="D413" s="4" t="s">
        <v>2794</v>
      </c>
      <c r="E413" s="4" t="s">
        <v>2802</v>
      </c>
      <c r="F413" s="4" t="s">
        <v>399</v>
      </c>
      <c r="H413" s="4" t="str">
        <f t="shared" ref="H413:H415" si="27">IF(A413=A412,H412&amp;", "&amp;D413,D413)</f>
        <v>Yes, child learned on same day I learned</v>
      </c>
      <c r="I413" s="4" t="str">
        <f t="shared" ref="I413:I415" si="28">IF(A413=A412,I412&amp;", "&amp;C413,C413)</f>
        <v>Yes, child learned on same day I learned</v>
      </c>
      <c r="J413" s="4" t="str">
        <f t="shared" ref="J413:J415" si="29">IF(A413&lt;&gt;A414,"Last","")</f>
        <v/>
      </c>
    </row>
    <row r="414" spans="1:10" ht="28">
      <c r="A414" s="4" t="s">
        <v>2792</v>
      </c>
      <c r="B414" s="4" t="s">
        <v>502</v>
      </c>
      <c r="C414" s="4" t="s">
        <v>2796</v>
      </c>
      <c r="D414" s="4" t="s">
        <v>2796</v>
      </c>
      <c r="E414" s="4" t="s">
        <v>2803</v>
      </c>
      <c r="F414" s="4" t="s">
        <v>399</v>
      </c>
      <c r="H414" s="4" t="str">
        <f t="shared" si="27"/>
        <v>Yes, child learned on same day I learned, No, I learned BEFORE child</v>
      </c>
      <c r="I414" s="4" t="str">
        <f t="shared" si="28"/>
        <v>Yes, child learned on same day I learned, No, I learned BEFORE child</v>
      </c>
      <c r="J414" s="4" t="str">
        <f t="shared" si="29"/>
        <v/>
      </c>
    </row>
    <row r="415" spans="1:10" ht="28">
      <c r="A415" s="4" t="s">
        <v>2792</v>
      </c>
      <c r="B415" s="4" t="s">
        <v>2793</v>
      </c>
      <c r="C415" s="4" t="s">
        <v>2795</v>
      </c>
      <c r="D415" s="4" t="s">
        <v>2795</v>
      </c>
      <c r="E415" s="4" t="s">
        <v>2804</v>
      </c>
      <c r="F415" s="4" t="s">
        <v>399</v>
      </c>
      <c r="H415" s="4" t="str">
        <f t="shared" si="27"/>
        <v>Yes, child learned on same day I learned, No, I learned BEFORE child, [[No, I learned AFTER child]]</v>
      </c>
      <c r="I415" s="4" t="str">
        <f t="shared" si="28"/>
        <v>Yes, child learned on same day I learned, No, I learned BEFORE child, [[No, I learned AFTER child]]</v>
      </c>
      <c r="J415" s="4" t="str">
        <f t="shared" si="29"/>
        <v>Last</v>
      </c>
    </row>
    <row r="416" spans="1:10" ht="14">
      <c r="A416" s="4" t="s">
        <v>2947</v>
      </c>
      <c r="B416" s="4" t="s">
        <v>502</v>
      </c>
      <c r="C416" s="4" t="s">
        <v>2961</v>
      </c>
      <c r="D416" s="4" t="s">
        <v>2961</v>
      </c>
      <c r="E416" s="2" t="s">
        <v>502</v>
      </c>
      <c r="F416" s="4" t="s">
        <v>399</v>
      </c>
      <c r="H416" s="4" t="str">
        <f t="shared" ref="H416:H435" si="30">IF(A416=A415,H415&amp;", "&amp;D416,D416)</f>
        <v>before last survey (before June/July)</v>
      </c>
      <c r="I416" s="4" t="str">
        <f t="shared" ref="I416:I435" si="31">IF(A416=A415,I415&amp;", "&amp;C416,C416)</f>
        <v>before last survey (before June/July)</v>
      </c>
      <c r="J416" s="4" t="str">
        <f t="shared" ref="J416:J435" si="32">IF(A416&lt;&gt;A417,"Last","")</f>
        <v/>
      </c>
    </row>
    <row r="417" spans="1:10" ht="14">
      <c r="A417" s="4" t="s">
        <v>2947</v>
      </c>
      <c r="B417" s="4" t="s">
        <v>2962</v>
      </c>
      <c r="C417" s="4" t="s">
        <v>475</v>
      </c>
      <c r="D417" s="4" t="s">
        <v>475</v>
      </c>
      <c r="E417" s="2" t="s">
        <v>2962</v>
      </c>
      <c r="F417" s="4" t="s">
        <v>399</v>
      </c>
      <c r="H417" s="4" t="str">
        <f t="shared" si="30"/>
        <v>before last survey (before June/July), June</v>
      </c>
      <c r="I417" s="4" t="str">
        <f t="shared" si="31"/>
        <v>before last survey (before June/July), June</v>
      </c>
      <c r="J417" s="4" t="str">
        <f t="shared" si="32"/>
        <v/>
      </c>
    </row>
    <row r="418" spans="1:10" ht="14">
      <c r="A418" s="4" t="s">
        <v>2947</v>
      </c>
      <c r="B418" s="4" t="s">
        <v>2963</v>
      </c>
      <c r="C418" s="4" t="s">
        <v>477</v>
      </c>
      <c r="D418" s="4" t="s">
        <v>477</v>
      </c>
      <c r="E418" s="2" t="s">
        <v>2963</v>
      </c>
      <c r="F418" s="4" t="s">
        <v>399</v>
      </c>
      <c r="H418" s="4" t="str">
        <f t="shared" si="30"/>
        <v>before last survey (before June/July), June, July</v>
      </c>
      <c r="I418" s="4" t="str">
        <f t="shared" si="31"/>
        <v>before last survey (before June/July), June, July</v>
      </c>
      <c r="J418" s="4" t="str">
        <f t="shared" si="32"/>
        <v/>
      </c>
    </row>
    <row r="419" spans="1:10" ht="14">
      <c r="A419" s="4" t="s">
        <v>2947</v>
      </c>
      <c r="B419" s="4" t="s">
        <v>2964</v>
      </c>
      <c r="C419" s="4" t="s">
        <v>479</v>
      </c>
      <c r="D419" s="4" t="s">
        <v>479</v>
      </c>
      <c r="E419" s="2" t="s">
        <v>2964</v>
      </c>
      <c r="F419" s="4" t="s">
        <v>399</v>
      </c>
      <c r="H419" s="4" t="str">
        <f t="shared" si="30"/>
        <v>before last survey (before June/July), June, July, August</v>
      </c>
      <c r="I419" s="4" t="str">
        <f t="shared" si="31"/>
        <v>before last survey (before June/July), June, July, August</v>
      </c>
      <c r="J419" s="4" t="str">
        <f t="shared" si="32"/>
        <v/>
      </c>
    </row>
    <row r="420" spans="1:10" ht="28">
      <c r="A420" s="4" t="s">
        <v>2947</v>
      </c>
      <c r="B420" s="4" t="s">
        <v>2965</v>
      </c>
      <c r="C420" s="4" t="s">
        <v>481</v>
      </c>
      <c r="D420" s="4" t="s">
        <v>481</v>
      </c>
      <c r="E420" s="2" t="s">
        <v>2965</v>
      </c>
      <c r="F420" s="4" t="s">
        <v>399</v>
      </c>
      <c r="H420" s="4" t="str">
        <f t="shared" si="30"/>
        <v>before last survey (before June/July), June, July, August, September</v>
      </c>
      <c r="I420" s="4" t="str">
        <f t="shared" si="31"/>
        <v>before last survey (before June/July), June, July, August, September</v>
      </c>
      <c r="J420" s="4" t="str">
        <f t="shared" si="32"/>
        <v/>
      </c>
    </row>
    <row r="421" spans="1:10" ht="28">
      <c r="A421" s="4" t="s">
        <v>2947</v>
      </c>
      <c r="B421" s="4" t="s">
        <v>2966</v>
      </c>
      <c r="C421" s="4" t="s">
        <v>483</v>
      </c>
      <c r="D421" s="4" t="s">
        <v>483</v>
      </c>
      <c r="E421" s="2" t="s">
        <v>2966</v>
      </c>
      <c r="F421" s="4" t="s">
        <v>399</v>
      </c>
      <c r="H421" s="4" t="str">
        <f t="shared" si="30"/>
        <v>before last survey (before June/July), June, July, August, September, October</v>
      </c>
      <c r="I421" s="4" t="str">
        <f t="shared" si="31"/>
        <v>before last survey (before June/July), June, July, August, September, October</v>
      </c>
      <c r="J421" s="4" t="str">
        <f t="shared" si="32"/>
        <v/>
      </c>
    </row>
    <row r="422" spans="1:10" ht="28">
      <c r="A422" s="4" t="s">
        <v>2947</v>
      </c>
      <c r="B422" s="4" t="s">
        <v>2967</v>
      </c>
      <c r="C422" s="4" t="s">
        <v>485</v>
      </c>
      <c r="D422" s="4" t="s">
        <v>485</v>
      </c>
      <c r="E422" s="2" t="s">
        <v>2967</v>
      </c>
      <c r="F422" s="4" t="s">
        <v>399</v>
      </c>
      <c r="H422" s="4" t="str">
        <f t="shared" si="30"/>
        <v>before last survey (before June/July), June, July, August, September, October, November</v>
      </c>
      <c r="I422" s="4" t="str">
        <f t="shared" si="31"/>
        <v>before last survey (before June/July), June, July, August, September, October, November</v>
      </c>
      <c r="J422" s="4" t="str">
        <f t="shared" si="32"/>
        <v/>
      </c>
    </row>
    <row r="423" spans="1:10" ht="28">
      <c r="A423" s="4" t="s">
        <v>2947</v>
      </c>
      <c r="B423" s="4" t="s">
        <v>2968</v>
      </c>
      <c r="C423" s="4" t="s">
        <v>487</v>
      </c>
      <c r="D423" s="4" t="s">
        <v>487</v>
      </c>
      <c r="E423" s="2" t="s">
        <v>2968</v>
      </c>
      <c r="F423" s="4" t="s">
        <v>399</v>
      </c>
      <c r="H423" s="4" t="str">
        <f t="shared" si="30"/>
        <v>before last survey (before June/July), June, July, August, September, October, November, December</v>
      </c>
      <c r="I423" s="4" t="str">
        <f t="shared" si="31"/>
        <v>before last survey (before June/July), June, July, August, September, October, November, December</v>
      </c>
      <c r="J423" s="4" t="str">
        <f t="shared" si="32"/>
        <v/>
      </c>
    </row>
    <row r="424" spans="1:10" ht="28">
      <c r="A424" s="4" t="s">
        <v>2947</v>
      </c>
      <c r="B424" s="4" t="s">
        <v>2969</v>
      </c>
      <c r="C424" s="4" t="s">
        <v>465</v>
      </c>
      <c r="D424" s="4" t="s">
        <v>465</v>
      </c>
      <c r="E424" s="2" t="s">
        <v>2969</v>
      </c>
      <c r="F424" s="4" t="s">
        <v>399</v>
      </c>
      <c r="H424" s="4" t="str">
        <f t="shared" si="30"/>
        <v>before last survey (before June/July), June, July, August, September, October, November, December, January</v>
      </c>
      <c r="I424" s="4" t="str">
        <f t="shared" si="31"/>
        <v>before last survey (before June/July), June, July, August, September, October, November, December, January</v>
      </c>
      <c r="J424" s="4" t="str">
        <f t="shared" si="32"/>
        <v/>
      </c>
    </row>
    <row r="425" spans="1:10" ht="42">
      <c r="A425" s="4" t="s">
        <v>2947</v>
      </c>
      <c r="B425" s="4" t="s">
        <v>2970</v>
      </c>
      <c r="C425" s="4" t="s">
        <v>2971</v>
      </c>
      <c r="D425" s="4" t="s">
        <v>2971</v>
      </c>
      <c r="E425" s="2" t="s">
        <v>2970</v>
      </c>
      <c r="F425" s="4" t="s">
        <v>399</v>
      </c>
      <c r="H425" s="4" t="str">
        <f t="shared" si="30"/>
        <v>before last survey (before June/July), June, July, August, September, October, November, December, January, This Month (February)</v>
      </c>
      <c r="I425" s="4" t="str">
        <f t="shared" si="31"/>
        <v>before last survey (before June/July), June, July, August, September, October, November, December, January, This Month (February)</v>
      </c>
      <c r="J425" s="4" t="str">
        <f t="shared" si="32"/>
        <v>Last</v>
      </c>
    </row>
    <row r="426" spans="1:10" ht="14">
      <c r="A426" s="4" t="s">
        <v>2934</v>
      </c>
      <c r="B426" s="4" t="s">
        <v>27</v>
      </c>
      <c r="C426" s="4" t="s">
        <v>2972</v>
      </c>
      <c r="D426" s="4" t="s">
        <v>2972</v>
      </c>
      <c r="E426" s="4">
        <v>1</v>
      </c>
      <c r="F426" s="4" t="s">
        <v>399</v>
      </c>
      <c r="H426" s="4" t="str">
        <f t="shared" si="30"/>
        <v>yes, marital status has changed</v>
      </c>
      <c r="I426" s="4" t="str">
        <f t="shared" si="31"/>
        <v>yes, marital status has changed</v>
      </c>
      <c r="J426" s="4" t="str">
        <f t="shared" si="32"/>
        <v/>
      </c>
    </row>
    <row r="427" spans="1:10" ht="14">
      <c r="A427" s="4" t="s">
        <v>2934</v>
      </c>
      <c r="B427" s="4" t="s">
        <v>28</v>
      </c>
      <c r="C427" s="4" t="s">
        <v>2973</v>
      </c>
      <c r="D427" s="4" t="s">
        <v>2973</v>
      </c>
      <c r="E427" s="4">
        <v>0</v>
      </c>
      <c r="F427" s="4" t="s">
        <v>399</v>
      </c>
      <c r="H427" s="4" t="str">
        <f t="shared" si="30"/>
        <v>yes, marital status has changed, no, no changes</v>
      </c>
      <c r="I427" s="4" t="str">
        <f t="shared" si="31"/>
        <v>yes, marital status has changed, no, no changes</v>
      </c>
      <c r="J427" s="4" t="str">
        <f t="shared" si="32"/>
        <v/>
      </c>
    </row>
    <row r="428" spans="1:10" ht="14">
      <c r="A428" s="4" t="s">
        <v>2934</v>
      </c>
      <c r="B428" s="4" t="s">
        <v>272</v>
      </c>
      <c r="C428" s="4" t="s">
        <v>272</v>
      </c>
      <c r="D428" s="4" t="s">
        <v>272</v>
      </c>
      <c r="H428" s="4" t="str">
        <f t="shared" si="30"/>
        <v>yes, marital status has changed, no, no changes, refuse</v>
      </c>
      <c r="I428" s="4" t="str">
        <f t="shared" si="31"/>
        <v>yes, marital status has changed, no, no changes, refuse</v>
      </c>
      <c r="J428" s="4" t="str">
        <f t="shared" si="32"/>
        <v/>
      </c>
    </row>
    <row r="429" spans="1:10" ht="28">
      <c r="A429" s="4" t="s">
        <v>2934</v>
      </c>
      <c r="B429" s="4" t="s">
        <v>2974</v>
      </c>
      <c r="C429" s="4" t="s">
        <v>2975</v>
      </c>
      <c r="D429" s="4" t="s">
        <v>2975</v>
      </c>
      <c r="H429" s="4" t="str">
        <f t="shared" si="30"/>
        <v>yes, marital status has changed, no, no changes, refuse, last survey was not correct</v>
      </c>
      <c r="I429" s="4" t="str">
        <f t="shared" si="31"/>
        <v>yes, marital status has changed, no, no changes, refuse, last survey was not correct</v>
      </c>
      <c r="J429" s="4" t="str">
        <f t="shared" si="32"/>
        <v>Last</v>
      </c>
    </row>
    <row r="430" spans="1:10" ht="14">
      <c r="A430" s="4" t="s">
        <v>3018</v>
      </c>
      <c r="B430" s="4" t="s">
        <v>502</v>
      </c>
      <c r="C430" s="4" t="s">
        <v>3015</v>
      </c>
      <c r="D430" s="4" t="s">
        <v>3015</v>
      </c>
      <c r="E430" s="4" t="s">
        <v>502</v>
      </c>
      <c r="F430" s="4" t="s">
        <v>399</v>
      </c>
      <c r="H430" s="4" t="str">
        <f t="shared" si="30"/>
        <v>before last survey (before February)</v>
      </c>
      <c r="I430" s="4" t="str">
        <f t="shared" si="31"/>
        <v>before last survey (before February)</v>
      </c>
      <c r="J430" s="4" t="str">
        <f t="shared" si="32"/>
        <v/>
      </c>
    </row>
    <row r="431" spans="1:10" ht="14">
      <c r="A431" s="4" t="s">
        <v>3018</v>
      </c>
      <c r="B431" s="4" t="s">
        <v>3016</v>
      </c>
      <c r="C431" s="4" t="s">
        <v>469</v>
      </c>
      <c r="D431" s="4" t="s">
        <v>469</v>
      </c>
      <c r="E431" s="4" t="s">
        <v>3016</v>
      </c>
      <c r="F431" s="4" t="s">
        <v>399</v>
      </c>
      <c r="H431" s="4" t="str">
        <f t="shared" si="30"/>
        <v>before last survey (before February), March</v>
      </c>
      <c r="I431" s="4" t="str">
        <f t="shared" si="31"/>
        <v>before last survey (before February), March</v>
      </c>
      <c r="J431" s="4" t="str">
        <f t="shared" si="32"/>
        <v/>
      </c>
    </row>
    <row r="432" spans="1:10" ht="14">
      <c r="A432" s="4" t="s">
        <v>3018</v>
      </c>
      <c r="B432" s="4" t="s">
        <v>3017</v>
      </c>
      <c r="C432" s="4" t="s">
        <v>471</v>
      </c>
      <c r="D432" s="4" t="s">
        <v>471</v>
      </c>
      <c r="E432" s="4" t="s">
        <v>3017</v>
      </c>
      <c r="F432" s="4" t="s">
        <v>399</v>
      </c>
      <c r="H432" s="4" t="str">
        <f t="shared" si="30"/>
        <v>before last survey (before February), March, April</v>
      </c>
      <c r="I432" s="4" t="str">
        <f t="shared" si="31"/>
        <v>before last survey (before February), March, April</v>
      </c>
      <c r="J432" s="4" t="str">
        <f t="shared" si="32"/>
        <v/>
      </c>
    </row>
    <row r="433" spans="1:10" ht="14">
      <c r="A433" s="4" t="s">
        <v>3018</v>
      </c>
      <c r="B433" s="4" t="s">
        <v>472</v>
      </c>
      <c r="C433" s="4" t="s">
        <v>473</v>
      </c>
      <c r="D433" s="4" t="s">
        <v>473</v>
      </c>
      <c r="E433" s="4" t="s">
        <v>472</v>
      </c>
      <c r="F433" s="4" t="s">
        <v>399</v>
      </c>
      <c r="H433" s="4" t="str">
        <f t="shared" si="30"/>
        <v>before last survey (before February), March, April, May</v>
      </c>
      <c r="I433" s="4" t="str">
        <f t="shared" si="31"/>
        <v>before last survey (before February), March, April, May</v>
      </c>
      <c r="J433" s="4" t="str">
        <f t="shared" si="32"/>
        <v/>
      </c>
    </row>
    <row r="434" spans="1:10" ht="14">
      <c r="A434" s="4" t="s">
        <v>3018</v>
      </c>
      <c r="B434" s="4" t="s">
        <v>2962</v>
      </c>
      <c r="C434" s="4" t="s">
        <v>475</v>
      </c>
      <c r="D434" s="4" t="s">
        <v>475</v>
      </c>
      <c r="E434" s="4" t="s">
        <v>2962</v>
      </c>
      <c r="F434" s="4" t="s">
        <v>399</v>
      </c>
      <c r="H434" s="4" t="str">
        <f t="shared" si="30"/>
        <v>before last survey (before February), March, April, May, June</v>
      </c>
      <c r="I434" s="4" t="str">
        <f t="shared" si="31"/>
        <v>before last survey (before February), March, April, May, June</v>
      </c>
      <c r="J434" s="4" t="str">
        <f t="shared" si="32"/>
        <v/>
      </c>
    </row>
    <row r="435" spans="1:10" ht="28">
      <c r="A435" s="4" t="s">
        <v>3018</v>
      </c>
      <c r="B435" s="4" t="s">
        <v>2963</v>
      </c>
      <c r="C435" s="4" t="s">
        <v>477</v>
      </c>
      <c r="D435" s="4" t="s">
        <v>477</v>
      </c>
      <c r="E435" s="4" t="s">
        <v>2963</v>
      </c>
      <c r="F435" s="4" t="s">
        <v>399</v>
      </c>
      <c r="H435" s="4" t="str">
        <f t="shared" si="30"/>
        <v>before last survey (before February), March, April, May, June, July</v>
      </c>
      <c r="I435" s="4" t="str">
        <f t="shared" si="31"/>
        <v>before last survey (before February), March, April, May, June, July</v>
      </c>
      <c r="J435" s="4" t="str">
        <f t="shared" si="32"/>
        <v>Last</v>
      </c>
    </row>
  </sheetData>
  <pageMargins left="0.75" right="0.75" top="1" bottom="1" header="0.5" footer="0.5"/>
  <pageSetup orientation="portrait" horizontalDpi="4294967292" verticalDpi="429496729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dimension ref="A1:K149"/>
  <sheetViews>
    <sheetView tabSelected="1" workbookViewId="0">
      <pane ySplit="1" topLeftCell="A27" activePane="bottomLeft" state="frozen"/>
      <selection pane="bottomLeft" activeCell="D65" sqref="D65"/>
    </sheetView>
  </sheetViews>
  <sheetFormatPr baseColWidth="10" defaultColWidth="17.1640625" defaultRowHeight="12.75" customHeight="1"/>
  <cols>
    <col min="1" max="1" width="17.1640625" style="23" collapsed="1"/>
    <col min="2" max="2" width="25.6640625" style="6" bestFit="1" customWidth="1" collapsed="1"/>
    <col min="3" max="4" width="20.5" style="40" customWidth="1" collapsed="1"/>
    <col min="5" max="5" width="26.1640625" customWidth="1" collapsed="1"/>
    <col min="6" max="6" width="12.33203125" style="6" customWidth="1" collapsed="1"/>
    <col min="7" max="10" width="17.1640625" style="24" collapsed="1"/>
    <col min="11" max="11" width="17.1640625" style="23" collapsed="1"/>
  </cols>
  <sheetData>
    <row r="1" spans="1:11" ht="12.75" customHeight="1">
      <c r="A1" s="22" t="s">
        <v>6</v>
      </c>
      <c r="B1" s="8" t="s">
        <v>92</v>
      </c>
      <c r="C1" s="50" t="s">
        <v>137</v>
      </c>
      <c r="D1" s="50" t="s">
        <v>244</v>
      </c>
      <c r="E1" s="9" t="s">
        <v>39</v>
      </c>
      <c r="F1" s="8" t="s">
        <v>40</v>
      </c>
      <c r="G1" s="25" t="s">
        <v>36</v>
      </c>
      <c r="H1" s="25" t="s">
        <v>41</v>
      </c>
      <c r="I1" s="25" t="s">
        <v>42</v>
      </c>
      <c r="J1" s="25" t="s">
        <v>43</v>
      </c>
      <c r="K1" s="22" t="s">
        <v>76</v>
      </c>
    </row>
    <row r="2" spans="1:11" ht="12.75" customHeight="1">
      <c r="A2" s="23" t="s">
        <v>12</v>
      </c>
      <c r="B2" s="37"/>
      <c r="C2" s="38" t="s">
        <v>138</v>
      </c>
      <c r="D2" s="38" t="s">
        <v>200</v>
      </c>
      <c r="F2" s="6" t="s">
        <v>45</v>
      </c>
      <c r="G2" s="24" t="s">
        <v>27</v>
      </c>
      <c r="H2" s="24" t="s">
        <v>27</v>
      </c>
      <c r="I2" s="24" t="s">
        <v>27</v>
      </c>
      <c r="J2" s="24" t="s">
        <v>27</v>
      </c>
      <c r="K2" s="23" t="s">
        <v>27</v>
      </c>
    </row>
    <row r="3" spans="1:11" ht="12.75" customHeight="1">
      <c r="A3" s="23" t="s">
        <v>13</v>
      </c>
      <c r="B3" s="37"/>
      <c r="C3" s="39" t="s">
        <v>44</v>
      </c>
      <c r="D3" s="39" t="s">
        <v>201</v>
      </c>
      <c r="F3" s="6" t="s">
        <v>35</v>
      </c>
      <c r="G3" s="24" t="s">
        <v>28</v>
      </c>
      <c r="H3" s="24" t="s">
        <v>28</v>
      </c>
      <c r="I3" s="24" t="s">
        <v>28</v>
      </c>
      <c r="J3" s="24" t="s">
        <v>28</v>
      </c>
    </row>
    <row r="4" spans="1:11" ht="12.75" customHeight="1">
      <c r="A4" s="23" t="s">
        <v>14</v>
      </c>
      <c r="B4" s="37"/>
      <c r="C4" s="39" t="s">
        <v>46</v>
      </c>
      <c r="D4" s="39" t="s">
        <v>202</v>
      </c>
      <c r="F4" s="6" t="s">
        <v>48</v>
      </c>
    </row>
    <row r="5" spans="1:11" ht="12.75" customHeight="1">
      <c r="A5" s="23" t="s">
        <v>11</v>
      </c>
      <c r="B5" s="37"/>
      <c r="C5" s="39" t="s">
        <v>47</v>
      </c>
      <c r="D5" s="39" t="s">
        <v>203</v>
      </c>
      <c r="F5" s="6" t="s">
        <v>50</v>
      </c>
    </row>
    <row r="6" spans="1:11" ht="12.75" customHeight="1">
      <c r="A6" s="23" t="s">
        <v>15</v>
      </c>
      <c r="B6" s="37"/>
      <c r="C6" s="39" t="s">
        <v>49</v>
      </c>
      <c r="D6" s="39" t="s">
        <v>204</v>
      </c>
    </row>
    <row r="7" spans="1:11" ht="12.75" customHeight="1">
      <c r="A7" s="23" t="s">
        <v>16</v>
      </c>
      <c r="B7" s="37"/>
      <c r="C7" s="39" t="s">
        <v>51</v>
      </c>
      <c r="D7" s="39" t="s">
        <v>205</v>
      </c>
    </row>
    <row r="8" spans="1:11" ht="12.75" customHeight="1">
      <c r="A8" s="23" t="s">
        <v>17</v>
      </c>
      <c r="B8" s="37"/>
      <c r="C8" s="39" t="s">
        <v>52</v>
      </c>
      <c r="D8" s="39" t="s">
        <v>206</v>
      </c>
    </row>
    <row r="9" spans="1:11" ht="12.75" customHeight="1">
      <c r="A9" s="23" t="s">
        <v>18</v>
      </c>
      <c r="B9" s="37"/>
      <c r="C9" s="39" t="s">
        <v>53</v>
      </c>
      <c r="D9" s="39" t="s">
        <v>207</v>
      </c>
    </row>
    <row r="10" spans="1:11" ht="12.75" customHeight="1">
      <c r="A10" s="23" t="s">
        <v>19</v>
      </c>
      <c r="B10" s="37"/>
      <c r="C10" s="39" t="s">
        <v>54</v>
      </c>
      <c r="D10" s="39" t="s">
        <v>208</v>
      </c>
    </row>
    <row r="11" spans="1:11" ht="12.75" customHeight="1">
      <c r="A11" s="23" t="s">
        <v>20</v>
      </c>
      <c r="B11" s="37"/>
      <c r="C11" s="39" t="s">
        <v>55</v>
      </c>
      <c r="D11" s="39" t="s">
        <v>209</v>
      </c>
    </row>
    <row r="12" spans="1:11" ht="12.75" customHeight="1">
      <c r="A12" s="23" t="s">
        <v>21</v>
      </c>
      <c r="B12" s="37"/>
      <c r="C12" s="39" t="s">
        <v>56</v>
      </c>
      <c r="D12" s="39" t="s">
        <v>195</v>
      </c>
    </row>
    <row r="13" spans="1:11" ht="12.75" customHeight="1">
      <c r="A13" s="23" t="s">
        <v>22</v>
      </c>
      <c r="B13" s="37"/>
      <c r="C13" s="39" t="s">
        <v>57</v>
      </c>
      <c r="D13" s="39" t="s">
        <v>210</v>
      </c>
    </row>
    <row r="14" spans="1:11" ht="12.75" customHeight="1">
      <c r="A14" s="23" t="s">
        <v>23</v>
      </c>
      <c r="B14" s="37"/>
      <c r="C14" s="39" t="s">
        <v>58</v>
      </c>
      <c r="D14" s="39" t="s">
        <v>211</v>
      </c>
    </row>
    <row r="15" spans="1:11" ht="12.75" customHeight="1">
      <c r="A15" s="23" t="s">
        <v>24</v>
      </c>
      <c r="B15" s="37"/>
      <c r="C15" s="39" t="s">
        <v>59</v>
      </c>
      <c r="D15" s="39" t="s">
        <v>212</v>
      </c>
    </row>
    <row r="16" spans="1:11" ht="12.75" customHeight="1">
      <c r="A16" s="23" t="s">
        <v>79</v>
      </c>
      <c r="B16" s="37"/>
      <c r="C16" s="38" t="s">
        <v>139</v>
      </c>
      <c r="D16" s="38" t="s">
        <v>213</v>
      </c>
    </row>
    <row r="17" spans="1:4" ht="12.75" customHeight="1">
      <c r="A17" s="23" t="s">
        <v>81</v>
      </c>
      <c r="B17" s="37"/>
      <c r="C17" s="38" t="s">
        <v>140</v>
      </c>
      <c r="D17" s="38" t="s">
        <v>214</v>
      </c>
    </row>
    <row r="18" spans="1:4" ht="12.75" customHeight="1">
      <c r="A18" s="23" t="s">
        <v>88</v>
      </c>
      <c r="B18" s="37"/>
      <c r="C18" s="38" t="s">
        <v>141</v>
      </c>
      <c r="D18" s="38" t="s">
        <v>215</v>
      </c>
    </row>
    <row r="19" spans="1:4" ht="12.75" customHeight="1">
      <c r="A19" s="23" t="s">
        <v>89</v>
      </c>
      <c r="B19" s="37"/>
      <c r="C19" s="39" t="s">
        <v>67</v>
      </c>
      <c r="D19" s="39" t="s">
        <v>216</v>
      </c>
    </row>
    <row r="20" spans="1:4" ht="12.75" customHeight="1">
      <c r="B20" s="37"/>
      <c r="C20" s="39" t="s">
        <v>60</v>
      </c>
      <c r="D20" s="39" t="s">
        <v>217</v>
      </c>
    </row>
    <row r="21" spans="1:4" ht="12.75" customHeight="1">
      <c r="B21" s="37"/>
      <c r="C21" s="39" t="s">
        <v>61</v>
      </c>
      <c r="D21" s="39" t="s">
        <v>218</v>
      </c>
    </row>
    <row r="22" spans="1:4" ht="12.75" customHeight="1">
      <c r="B22" s="37"/>
      <c r="C22" s="39" t="s">
        <v>62</v>
      </c>
      <c r="D22" s="39" t="s">
        <v>219</v>
      </c>
    </row>
    <row r="23" spans="1:4" ht="12.75" customHeight="1">
      <c r="B23" s="37"/>
      <c r="C23" s="39" t="s">
        <v>63</v>
      </c>
      <c r="D23" s="39" t="s">
        <v>220</v>
      </c>
    </row>
    <row r="24" spans="1:4" ht="12.75" customHeight="1">
      <c r="B24" s="37"/>
      <c r="C24" s="39" t="s">
        <v>64</v>
      </c>
      <c r="D24" s="39" t="s">
        <v>221</v>
      </c>
    </row>
    <row r="25" spans="1:4" ht="12.75" customHeight="1">
      <c r="B25" s="37"/>
      <c r="C25" s="39" t="s">
        <v>65</v>
      </c>
      <c r="D25" s="39" t="s">
        <v>222</v>
      </c>
    </row>
    <row r="26" spans="1:4" ht="12.75" customHeight="1">
      <c r="B26" s="37"/>
      <c r="C26" s="39" t="s">
        <v>66</v>
      </c>
      <c r="D26" s="39" t="s">
        <v>223</v>
      </c>
    </row>
    <row r="27" spans="1:4" ht="12.75" customHeight="1">
      <c r="B27" s="37"/>
      <c r="D27" s="40" t="s">
        <v>224</v>
      </c>
    </row>
    <row r="28" spans="1:4" ht="12.75" customHeight="1">
      <c r="B28" s="37"/>
      <c r="D28" s="40" t="s">
        <v>225</v>
      </c>
    </row>
    <row r="29" spans="1:4" ht="12.75" customHeight="1">
      <c r="B29" s="37"/>
      <c r="D29" s="40" t="s">
        <v>226</v>
      </c>
    </row>
    <row r="30" spans="1:4" ht="12.75" customHeight="1">
      <c r="B30" s="37"/>
      <c r="D30" s="40" t="s">
        <v>227</v>
      </c>
    </row>
    <row r="31" spans="1:4" ht="12.75" customHeight="1">
      <c r="B31" s="37"/>
      <c r="D31" s="40" t="s">
        <v>228</v>
      </c>
    </row>
    <row r="32" spans="1:4" ht="12.75" customHeight="1">
      <c r="B32" s="37"/>
      <c r="D32" s="40" t="s">
        <v>229</v>
      </c>
    </row>
    <row r="33" spans="2:4" ht="12.75" customHeight="1">
      <c r="B33" s="37"/>
      <c r="D33" s="40" t="s">
        <v>230</v>
      </c>
    </row>
    <row r="34" spans="2:4" ht="12.75" customHeight="1">
      <c r="B34" s="37"/>
      <c r="D34" s="40" t="s">
        <v>231</v>
      </c>
    </row>
    <row r="35" spans="2:4" ht="12.75" customHeight="1">
      <c r="B35" s="37"/>
      <c r="D35" s="40" t="s">
        <v>232</v>
      </c>
    </row>
    <row r="36" spans="2:4" ht="12.75" customHeight="1">
      <c r="B36" s="37"/>
      <c r="D36" s="40" t="s">
        <v>233</v>
      </c>
    </row>
    <row r="37" spans="2:4" ht="12.75" customHeight="1">
      <c r="B37" s="37"/>
      <c r="D37" s="40" t="s">
        <v>234</v>
      </c>
    </row>
    <row r="38" spans="2:4" ht="12.75" customHeight="1">
      <c r="B38" s="37"/>
      <c r="D38" s="40" t="s">
        <v>235</v>
      </c>
    </row>
    <row r="39" spans="2:4" ht="12.75" customHeight="1">
      <c r="B39" s="37"/>
      <c r="D39" s="40" t="s">
        <v>236</v>
      </c>
    </row>
    <row r="40" spans="2:4" ht="12.75" customHeight="1">
      <c r="B40" s="37"/>
      <c r="D40" s="40" t="s">
        <v>237</v>
      </c>
    </row>
    <row r="41" spans="2:4" ht="12.75" customHeight="1">
      <c r="B41" s="37"/>
      <c r="D41" s="40" t="s">
        <v>238</v>
      </c>
    </row>
    <row r="42" spans="2:4" ht="12.75" customHeight="1">
      <c r="B42" s="37"/>
      <c r="D42" s="40" t="s">
        <v>239</v>
      </c>
    </row>
    <row r="43" spans="2:4" ht="12.75" customHeight="1">
      <c r="B43" s="37"/>
      <c r="D43" s="40" t="s">
        <v>240</v>
      </c>
    </row>
    <row r="44" spans="2:4" ht="12.75" customHeight="1">
      <c r="B44" s="37"/>
      <c r="D44" s="40" t="s">
        <v>241</v>
      </c>
    </row>
    <row r="45" spans="2:4" ht="12.75" customHeight="1">
      <c r="B45" s="37"/>
      <c r="D45" s="40" t="s">
        <v>242</v>
      </c>
    </row>
    <row r="46" spans="2:4" ht="12.75" customHeight="1">
      <c r="B46" s="37"/>
      <c r="D46" s="40" t="s">
        <v>243</v>
      </c>
    </row>
    <row r="47" spans="2:4" ht="12.75" customHeight="1">
      <c r="B47" s="37"/>
      <c r="D47" s="40" t="s">
        <v>1619</v>
      </c>
    </row>
    <row r="48" spans="2:4" ht="12.75" customHeight="1">
      <c r="B48" s="37"/>
      <c r="D48" s="2" t="s">
        <v>1628</v>
      </c>
    </row>
    <row r="49" spans="2:4" ht="12.75" customHeight="1">
      <c r="B49" s="37"/>
      <c r="D49" s="2" t="s">
        <v>1637</v>
      </c>
    </row>
    <row r="50" spans="2:4" ht="12.75" customHeight="1">
      <c r="B50" s="37"/>
      <c r="D50" s="2" t="s">
        <v>1648</v>
      </c>
    </row>
    <row r="51" spans="2:4" ht="12.75" customHeight="1">
      <c r="B51" s="37"/>
      <c r="D51" s="2" t="s">
        <v>1658</v>
      </c>
    </row>
    <row r="52" spans="2:4" ht="12.75" customHeight="1">
      <c r="B52" s="37"/>
      <c r="D52" s="2" t="s">
        <v>1668</v>
      </c>
    </row>
    <row r="53" spans="2:4" ht="12.75" customHeight="1">
      <c r="B53" s="37"/>
      <c r="D53" s="2" t="s">
        <v>1674</v>
      </c>
    </row>
    <row r="54" spans="2:4" ht="12.75" customHeight="1">
      <c r="B54" s="37"/>
      <c r="D54" s="2" t="s">
        <v>1681</v>
      </c>
    </row>
    <row r="55" spans="2:4" ht="12.75" customHeight="1">
      <c r="B55" s="37"/>
      <c r="D55" s="4" t="s">
        <v>2346</v>
      </c>
    </row>
    <row r="56" spans="2:4" ht="12.75" customHeight="1">
      <c r="B56" s="37"/>
      <c r="D56" s="4" t="s">
        <v>2369</v>
      </c>
    </row>
    <row r="57" spans="2:4" ht="12.75" customHeight="1">
      <c r="B57" s="37"/>
      <c r="D57" s="40" t="s">
        <v>2430</v>
      </c>
    </row>
    <row r="58" spans="2:4" ht="12.75" customHeight="1">
      <c r="B58" s="37"/>
      <c r="D58" s="40" t="s">
        <v>2460</v>
      </c>
    </row>
    <row r="59" spans="2:4" ht="12.75" customHeight="1">
      <c r="B59" s="37"/>
      <c r="D59" s="4" t="s">
        <v>2716</v>
      </c>
    </row>
    <row r="60" spans="2:4" ht="12.75" customHeight="1">
      <c r="B60" s="37"/>
      <c r="D60" s="4" t="s">
        <v>2717</v>
      </c>
    </row>
    <row r="61" spans="2:4" ht="12.75" customHeight="1">
      <c r="B61" s="37"/>
      <c r="D61" s="4" t="s">
        <v>2770</v>
      </c>
    </row>
    <row r="62" spans="2:4" ht="12.75" customHeight="1">
      <c r="B62" s="37"/>
      <c r="D62" s="4" t="s">
        <v>2792</v>
      </c>
    </row>
    <row r="63" spans="2:4" ht="12.75" customHeight="1">
      <c r="B63" s="37"/>
      <c r="D63" s="4" t="s">
        <v>2947</v>
      </c>
    </row>
    <row r="64" spans="2:4" ht="12.75" customHeight="1">
      <c r="B64" s="37"/>
      <c r="D64" s="4" t="s">
        <v>3018</v>
      </c>
    </row>
    <row r="65" spans="2:2" ht="12.75" customHeight="1">
      <c r="B65" s="37"/>
    </row>
    <row r="66" spans="2:2" ht="12.75" customHeight="1">
      <c r="B66" s="37"/>
    </row>
    <row r="67" spans="2:2" ht="12.75" customHeight="1">
      <c r="B67" s="37"/>
    </row>
    <row r="68" spans="2:2" ht="12.75" customHeight="1">
      <c r="B68" s="37"/>
    </row>
    <row r="69" spans="2:2" ht="12.75" customHeight="1">
      <c r="B69" s="37"/>
    </row>
    <row r="70" spans="2:2" ht="12.75" customHeight="1">
      <c r="B70" s="37"/>
    </row>
    <row r="71" spans="2:2" ht="12.75" customHeight="1">
      <c r="B71" s="37"/>
    </row>
    <row r="72" spans="2:2" ht="12.75" customHeight="1">
      <c r="B72" s="37"/>
    </row>
    <row r="73" spans="2:2" ht="12.75" customHeight="1">
      <c r="B73" s="37"/>
    </row>
    <row r="74" spans="2:2" ht="12.75" customHeight="1">
      <c r="B74" s="37"/>
    </row>
    <row r="75" spans="2:2" ht="12.75" customHeight="1">
      <c r="B75" s="37"/>
    </row>
    <row r="76" spans="2:2" ht="12.75" customHeight="1">
      <c r="B76" s="37"/>
    </row>
    <row r="77" spans="2:2" ht="12.75" customHeight="1">
      <c r="B77" s="37"/>
    </row>
    <row r="78" spans="2:2" ht="12.75" customHeight="1">
      <c r="B78" s="37"/>
    </row>
    <row r="79" spans="2:2" ht="12.75" customHeight="1">
      <c r="B79" s="37"/>
    </row>
    <row r="80" spans="2:2" ht="12.75" customHeight="1">
      <c r="B80" s="37"/>
    </row>
    <row r="81" spans="2:2" ht="12.75" customHeight="1">
      <c r="B81" s="37"/>
    </row>
    <row r="82" spans="2:2" ht="12.75" customHeight="1">
      <c r="B82" s="37"/>
    </row>
    <row r="83" spans="2:2" ht="12.75" customHeight="1">
      <c r="B83" s="37"/>
    </row>
    <row r="84" spans="2:2" ht="12.75" customHeight="1">
      <c r="B84" s="37"/>
    </row>
    <row r="85" spans="2:2" ht="12.75" customHeight="1">
      <c r="B85" s="37"/>
    </row>
    <row r="86" spans="2:2" ht="12.75" customHeight="1">
      <c r="B86" s="37"/>
    </row>
    <row r="87" spans="2:2" ht="12.75" customHeight="1">
      <c r="B87" s="37"/>
    </row>
    <row r="88" spans="2:2" ht="12.75" customHeight="1">
      <c r="B88" s="37"/>
    </row>
    <row r="89" spans="2:2" ht="12.75" customHeight="1">
      <c r="B89" s="37"/>
    </row>
    <row r="90" spans="2:2" ht="12.75" customHeight="1">
      <c r="B90" s="37"/>
    </row>
    <row r="91" spans="2:2" ht="12.75" customHeight="1">
      <c r="B91" s="37"/>
    </row>
    <row r="92" spans="2:2" ht="12.75" customHeight="1">
      <c r="B92" s="37"/>
    </row>
    <row r="93" spans="2:2" ht="12.75" customHeight="1">
      <c r="B93" s="37"/>
    </row>
    <row r="94" spans="2:2" ht="12.75" customHeight="1">
      <c r="B94" s="37"/>
    </row>
    <row r="95" spans="2:2" ht="12.75" customHeight="1">
      <c r="B95" s="37"/>
    </row>
    <row r="96" spans="2:2" ht="12.75" customHeight="1">
      <c r="B96" s="37"/>
    </row>
    <row r="97" spans="2:2" ht="12.75" customHeight="1">
      <c r="B97" s="37"/>
    </row>
    <row r="98" spans="2:2" ht="12.75" customHeight="1">
      <c r="B98" s="37"/>
    </row>
    <row r="99" spans="2:2" ht="12.75" customHeight="1">
      <c r="B99" s="37"/>
    </row>
    <row r="100" spans="2:2" ht="12.75" customHeight="1">
      <c r="B100" s="37"/>
    </row>
    <row r="101" spans="2:2" ht="12.75" customHeight="1">
      <c r="B101" s="37"/>
    </row>
    <row r="102" spans="2:2" ht="12.75" customHeight="1">
      <c r="B102" s="37"/>
    </row>
    <row r="103" spans="2:2" ht="12.75" customHeight="1">
      <c r="B103" s="37"/>
    </row>
    <row r="104" spans="2:2" ht="12.75" customHeight="1">
      <c r="B104" s="37"/>
    </row>
    <row r="105" spans="2:2" ht="12.75" customHeight="1">
      <c r="B105" s="37"/>
    </row>
    <row r="106" spans="2:2" ht="12.75" customHeight="1">
      <c r="B106" s="37"/>
    </row>
    <row r="107" spans="2:2" ht="12.75" customHeight="1">
      <c r="B107" s="37"/>
    </row>
    <row r="108" spans="2:2" ht="12.75" customHeight="1">
      <c r="B108" s="37"/>
    </row>
    <row r="109" spans="2:2" ht="12.75" customHeight="1">
      <c r="B109" s="37"/>
    </row>
    <row r="110" spans="2:2" ht="12.75" customHeight="1">
      <c r="B110" s="37"/>
    </row>
    <row r="111" spans="2:2" ht="12.75" customHeight="1">
      <c r="B111" s="37"/>
    </row>
    <row r="112" spans="2:2" ht="12.75" customHeight="1">
      <c r="B112" s="37"/>
    </row>
    <row r="113" spans="2:2" ht="12.75" customHeight="1">
      <c r="B113" s="37"/>
    </row>
    <row r="114" spans="2:2" ht="12.75" customHeight="1">
      <c r="B114" s="37"/>
    </row>
    <row r="115" spans="2:2" ht="12.75" customHeight="1">
      <c r="B115" s="37"/>
    </row>
    <row r="116" spans="2:2" ht="12.75" customHeight="1">
      <c r="B116" s="37"/>
    </row>
    <row r="117" spans="2:2" ht="12.75" customHeight="1">
      <c r="B117" s="37"/>
    </row>
    <row r="118" spans="2:2" ht="12.75" customHeight="1">
      <c r="B118" s="37"/>
    </row>
    <row r="119" spans="2:2" ht="12.75" customHeight="1">
      <c r="B119" s="37"/>
    </row>
    <row r="120" spans="2:2" ht="12.75" customHeight="1">
      <c r="B120" s="37"/>
    </row>
    <row r="121" spans="2:2" ht="12.75" customHeight="1">
      <c r="B121" s="37"/>
    </row>
    <row r="122" spans="2:2" ht="12.75" customHeight="1">
      <c r="B122" s="37"/>
    </row>
    <row r="123" spans="2:2" ht="12.75" customHeight="1">
      <c r="B123" s="37"/>
    </row>
    <row r="124" spans="2:2" ht="12.75" customHeight="1">
      <c r="B124" s="37"/>
    </row>
    <row r="125" spans="2:2" ht="12.75" customHeight="1">
      <c r="B125" s="37"/>
    </row>
    <row r="126" spans="2:2" ht="12.75" customHeight="1">
      <c r="B126" s="37"/>
    </row>
    <row r="127" spans="2:2" ht="12.75" customHeight="1">
      <c r="B127" s="37"/>
    </row>
    <row r="128" spans="2:2" ht="12.75" customHeight="1">
      <c r="B128" s="37"/>
    </row>
    <row r="129" spans="2:2" ht="12.75" customHeight="1">
      <c r="B129" s="37"/>
    </row>
    <row r="130" spans="2:2" ht="12.75" customHeight="1">
      <c r="B130" s="37"/>
    </row>
    <row r="131" spans="2:2" ht="12.75" customHeight="1">
      <c r="B131" s="37"/>
    </row>
    <row r="132" spans="2:2" ht="12.75" customHeight="1">
      <c r="B132" s="37"/>
    </row>
    <row r="133" spans="2:2" ht="12.75" customHeight="1">
      <c r="B133" s="37"/>
    </row>
    <row r="134" spans="2:2" ht="12.75" customHeight="1">
      <c r="B134" s="37"/>
    </row>
    <row r="135" spans="2:2" ht="12.75" customHeight="1">
      <c r="B135" s="37"/>
    </row>
    <row r="136" spans="2:2" ht="12.75" customHeight="1">
      <c r="B136" s="37"/>
    </row>
    <row r="137" spans="2:2" ht="12.75" customHeight="1">
      <c r="B137" s="37"/>
    </row>
    <row r="138" spans="2:2" ht="12.75" customHeight="1">
      <c r="B138" s="37"/>
    </row>
    <row r="139" spans="2:2" ht="12.75" customHeight="1">
      <c r="B139" s="37"/>
    </row>
    <row r="140" spans="2:2" ht="12.75" customHeight="1">
      <c r="B140" s="37"/>
    </row>
    <row r="141" spans="2:2" ht="12.75" customHeight="1">
      <c r="B141" s="37"/>
    </row>
    <row r="142" spans="2:2" ht="12.75" customHeight="1">
      <c r="B142" s="37"/>
    </row>
    <row r="143" spans="2:2" ht="12.75" customHeight="1">
      <c r="B143" s="37"/>
    </row>
    <row r="144" spans="2:2" ht="12.75" customHeight="1">
      <c r="B144" s="37"/>
    </row>
    <row r="145" spans="2:2" ht="12.75" customHeight="1">
      <c r="B145" s="37"/>
    </row>
    <row r="146" spans="2:2" ht="12.75" customHeight="1">
      <c r="B146" s="37"/>
    </row>
    <row r="147" spans="2:2" ht="12.75" customHeight="1">
      <c r="B147" s="37"/>
    </row>
    <row r="148" spans="2:2" ht="12.75" customHeight="1">
      <c r="B148" s="37"/>
    </row>
    <row r="149" spans="2:2" ht="12.75" customHeight="1">
      <c r="B149" s="37"/>
    </row>
  </sheetData>
  <pageMargins left="0.75" right="0.75" top="1" bottom="1" header="0.5" footer="0.5"/>
  <pageSetup orientation="portrait" horizontalDpi="4294967292" verticalDpi="429496729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5</vt:i4>
      </vt:variant>
    </vt:vector>
  </HeadingPairs>
  <TitlesOfParts>
    <vt:vector size="13" baseType="lpstr">
      <vt:lpstr>measures</vt:lpstr>
      <vt:lpstr>items</vt:lpstr>
      <vt:lpstr>adapt</vt:lpstr>
      <vt:lpstr>survey-rd1</vt:lpstr>
      <vt:lpstr>survey-rd2</vt:lpstr>
      <vt:lpstr>survey-rd3</vt:lpstr>
      <vt:lpstr>choices</vt:lpstr>
      <vt:lpstr>menus</vt:lpstr>
      <vt:lpstr>measureabb</vt:lpstr>
      <vt:lpstr>items!Print_Area</vt:lpstr>
      <vt:lpstr>'survey-rd2'!Print_Area</vt:lpstr>
      <vt:lpstr>'survey-rd3'!Print_Area</vt:lpstr>
      <vt:lpstr>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Yujung Choi</dc:creator>
  <cp:lastModifiedBy>Eric Green</cp:lastModifiedBy>
  <cp:lastPrinted>2014-07-01T07:12:04Z</cp:lastPrinted>
  <dcterms:created xsi:type="dcterms:W3CDTF">2014-04-22T13:59:24Z</dcterms:created>
  <dcterms:modified xsi:type="dcterms:W3CDTF">2019-04-20T01:17:42Z</dcterms:modified>
</cp:coreProperties>
</file>